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wsl.localhost\linuxDev\home\dev\workspaces\projects\openapi-generator\openapi-generator\inputs\"/>
    </mc:Choice>
  </mc:AlternateContent>
  <xr:revisionPtr revIDLastSave="0" documentId="13_ncr:1_{C7D62AE7-F7CE-4F53-9414-4A22ACE408B1}" xr6:coauthVersionLast="47" xr6:coauthVersionMax="47" xr10:uidLastSave="{00000000-0000-0000-0000-000000000000}"/>
  <bookViews>
    <workbookView xWindow="-110" yWindow="-110" windowWidth="19420" windowHeight="11500" tabRatio="764" activeTab="6" xr2:uid="{00000000-000D-0000-FFFF-FFFF00000000}"/>
  </bookViews>
  <sheets>
    <sheet name="ChangeLog" sheetId="74" r:id="rId1"/>
    <sheet name="MON_MSG" sheetId="60" r:id="rId2"/>
    <sheet name="MSG_Export" sheetId="61" r:id="rId3"/>
    <sheet name="DICO_Complet" sheetId="50" r:id="rId4"/>
    <sheet name="TypesSimples" sheetId="73" r:id="rId5"/>
    <sheet name="TypesStructures" sheetId="28" r:id="rId6"/>
    <sheet name="Codeset" sheetId="27" r:id="rId7"/>
    <sheet name="ANNEXES" sheetId="35" r:id="rId8"/>
    <sheet name="Statistiques" sheetId="72" r:id="rId9"/>
    <sheet name="Obsoletes-Retirés" sheetId="68" r:id="rId10"/>
    <sheet name="Définition Segments" sheetId="69" r:id="rId11"/>
    <sheet name="Définition Objets" sheetId="70" r:id="rId12"/>
    <sheet name="SensitiveData-Definition" sheetId="66" r:id="rId13"/>
    <sheet name="DICO_NomsCourts" sheetId="34" r:id="rId14"/>
    <sheet name="NoTimezoneDateTime" sheetId="71" r:id="rId15"/>
    <sheet name="ISODateTime" sheetId="30" r:id="rId16"/>
    <sheet name="ISO 3166" sheetId="44" r:id="rId17"/>
  </sheets>
  <definedNames>
    <definedName name="_xlnm._FilterDatabase" localSheetId="3" hidden="1">DICO_Complet!$F$1591:$F$1591</definedName>
    <definedName name="_xlnm._FilterDatabase" localSheetId="5" hidden="1">TypesStructures!#REF!</definedName>
    <definedName name="a">#REF!</definedName>
    <definedName name="AAA">#REF!</definedName>
    <definedName name="ATICA_DATA">#REF!</definedName>
    <definedName name="CAPE_DATA">#REF!</definedName>
    <definedName name="DicoRefFOTibco">#REF!</definedName>
    <definedName name="Field_Data_Types">#REF!</definedName>
    <definedName name="ListeMsg" localSheetId="1">#REF!</definedName>
    <definedName name="ListeMsg" localSheetId="2">#REF!</definedName>
    <definedName name="ListeMsg">#REF!</definedName>
    <definedName name="ListeTypeEntite">#REF!</definedName>
    <definedName name="Name">#REF!</definedName>
    <definedName name="TOTO">#REF!</definedName>
    <definedName name="ZoneDicoRefFO" localSheetId="1">#REF!</definedName>
    <definedName name="ZoneDicoRefFO" localSheetId="2">#REF!</definedName>
    <definedName name="ZoneDicoRefF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1" l="1"/>
  <c r="T1748" i="61"/>
  <c r="S1748" i="61"/>
  <c r="R1748" i="61"/>
  <c r="Q1748" i="61"/>
  <c r="P1748" i="61"/>
  <c r="O1748" i="61"/>
  <c r="N1748" i="61"/>
  <c r="M1748" i="61"/>
  <c r="L1748" i="61"/>
  <c r="K1748" i="61"/>
  <c r="J1748" i="61"/>
  <c r="I1748" i="61"/>
  <c r="B1748" i="61" s="1"/>
  <c r="H1748" i="61"/>
  <c r="G1748" i="61"/>
  <c r="F1748" i="61"/>
  <c r="E1748" i="61"/>
  <c r="D1748" i="61"/>
  <c r="C1748" i="61"/>
  <c r="U58" i="68"/>
  <c r="U3" i="60"/>
  <c r="U8" i="60"/>
  <c r="U7" i="60"/>
  <c r="U6" i="60"/>
  <c r="U5" i="60"/>
  <c r="U4" i="60"/>
  <c r="U1833" i="60"/>
  <c r="U1832" i="60"/>
  <c r="U1831" i="60"/>
  <c r="U1830" i="60"/>
  <c r="U1829" i="60"/>
  <c r="U1828" i="60"/>
  <c r="U1827" i="60"/>
  <c r="U1826" i="60"/>
  <c r="U1825" i="60"/>
  <c r="U1824" i="60"/>
  <c r="U1823" i="60"/>
  <c r="U1822" i="60"/>
  <c r="U1821" i="60"/>
  <c r="U1820" i="60"/>
  <c r="U1819" i="60"/>
  <c r="U1818" i="60"/>
  <c r="U1817" i="60"/>
  <c r="U1816" i="60"/>
  <c r="U1815" i="60"/>
  <c r="U1814" i="60"/>
  <c r="U1813" i="60"/>
  <c r="U1812" i="60"/>
  <c r="U1811" i="60"/>
  <c r="U1810" i="60"/>
  <c r="U1809" i="60"/>
  <c r="U1808" i="60"/>
  <c r="U1807" i="60"/>
  <c r="U1806" i="60"/>
  <c r="U1805" i="60"/>
  <c r="U1804" i="60"/>
  <c r="U1803" i="60"/>
  <c r="U1802" i="60"/>
  <c r="U1801" i="60"/>
  <c r="U1800" i="60"/>
  <c r="U1799" i="60"/>
  <c r="U1798" i="60"/>
  <c r="U1797" i="60"/>
  <c r="U1796" i="60"/>
  <c r="U1795" i="60"/>
  <c r="U1794" i="60"/>
  <c r="U1793" i="60"/>
  <c r="U1792" i="60"/>
  <c r="U1791" i="60"/>
  <c r="U1790" i="60"/>
  <c r="U1789" i="60"/>
  <c r="U1788" i="60"/>
  <c r="U1787" i="60"/>
  <c r="U1786" i="60"/>
  <c r="U1785" i="60"/>
  <c r="U1784" i="60"/>
  <c r="U1783" i="60"/>
  <c r="U1782" i="60"/>
  <c r="U1781" i="60"/>
  <c r="U1780" i="60"/>
  <c r="U1779" i="60"/>
  <c r="U1778" i="60"/>
  <c r="U1777" i="60"/>
  <c r="U1776" i="60"/>
  <c r="U1775" i="60"/>
  <c r="U1774" i="60"/>
  <c r="U1773" i="60"/>
  <c r="U1772" i="60"/>
  <c r="U1771" i="60"/>
  <c r="U1770" i="60"/>
  <c r="U1769" i="60"/>
  <c r="U1768" i="60"/>
  <c r="U1767" i="60"/>
  <c r="U1766" i="60"/>
  <c r="U1765" i="60"/>
  <c r="U1764" i="60"/>
  <c r="U1763" i="60"/>
  <c r="U1762" i="60"/>
  <c r="U1761" i="60"/>
  <c r="U1760" i="60"/>
  <c r="U1759" i="60"/>
  <c r="U1758" i="60"/>
  <c r="U1757" i="60"/>
  <c r="U1756" i="60"/>
  <c r="U1755" i="60"/>
  <c r="U1754" i="60"/>
  <c r="U1753" i="60"/>
  <c r="U1752" i="60"/>
  <c r="U1751" i="60"/>
  <c r="U1750" i="60"/>
  <c r="U1749" i="60"/>
  <c r="U1748" i="60"/>
  <c r="U1747" i="60"/>
  <c r="U1746" i="60"/>
  <c r="U1745" i="60"/>
  <c r="U1744" i="60"/>
  <c r="U1743" i="60"/>
  <c r="U1742" i="60"/>
  <c r="U1741" i="60"/>
  <c r="U1740" i="60"/>
  <c r="U1739" i="60"/>
  <c r="U1738" i="60"/>
  <c r="U1737" i="60"/>
  <c r="U1736" i="60"/>
  <c r="U1735" i="60"/>
  <c r="U1734" i="60"/>
  <c r="U1733" i="60"/>
  <c r="U1732" i="60"/>
  <c r="U1731" i="60"/>
  <c r="U1730" i="60"/>
  <c r="U1729" i="60"/>
  <c r="U1728" i="60"/>
  <c r="U1727" i="60"/>
  <c r="U1726" i="60"/>
  <c r="U1725" i="60"/>
  <c r="U1724" i="60"/>
  <c r="U1723" i="60"/>
  <c r="U1722" i="60"/>
  <c r="U1721" i="60"/>
  <c r="U1720" i="60"/>
  <c r="U1719" i="60"/>
  <c r="U1718" i="60"/>
  <c r="U1717" i="60"/>
  <c r="U1716" i="60"/>
  <c r="U1715" i="60"/>
  <c r="U1714" i="60"/>
  <c r="U1713" i="60"/>
  <c r="U1712" i="60"/>
  <c r="U1711" i="60"/>
  <c r="U1710" i="60"/>
  <c r="U1709" i="60"/>
  <c r="U1708" i="60"/>
  <c r="U1707" i="60"/>
  <c r="U1706" i="60"/>
  <c r="U1705" i="60"/>
  <c r="U1704" i="60"/>
  <c r="U1703" i="60"/>
  <c r="U1702" i="60"/>
  <c r="U1701" i="60"/>
  <c r="U1700" i="60"/>
  <c r="U1699" i="60"/>
  <c r="U1698" i="60"/>
  <c r="U1697" i="60"/>
  <c r="U1696" i="60"/>
  <c r="U1695" i="60"/>
  <c r="U1694" i="60"/>
  <c r="U1693" i="60"/>
  <c r="U1692" i="60"/>
  <c r="U1691" i="60"/>
  <c r="U1690" i="60"/>
  <c r="U1689" i="60"/>
  <c r="U1688" i="60"/>
  <c r="U1687" i="60"/>
  <c r="U1686" i="60"/>
  <c r="U1685" i="60"/>
  <c r="U1684" i="60"/>
  <c r="U1683" i="60"/>
  <c r="U1682" i="60"/>
  <c r="U1681" i="60"/>
  <c r="U1680" i="60"/>
  <c r="U1679" i="60"/>
  <c r="U1678" i="60"/>
  <c r="U1677" i="60"/>
  <c r="U1676" i="60"/>
  <c r="U1675" i="60"/>
  <c r="U1674" i="60"/>
  <c r="U1673" i="60"/>
  <c r="U1672" i="60"/>
  <c r="U1671" i="60"/>
  <c r="U1670" i="60"/>
  <c r="U1669" i="60"/>
  <c r="U1668" i="60"/>
  <c r="U1667" i="60"/>
  <c r="U1666" i="60"/>
  <c r="U1665" i="60"/>
  <c r="U1664" i="60"/>
  <c r="U1663" i="60"/>
  <c r="U1662" i="60"/>
  <c r="U1661" i="60"/>
  <c r="U1660" i="60"/>
  <c r="U1659" i="60"/>
  <c r="U1658" i="60"/>
  <c r="U1657" i="60"/>
  <c r="U1656" i="60"/>
  <c r="U1655" i="60"/>
  <c r="U1654" i="60"/>
  <c r="U1653" i="60"/>
  <c r="U1652" i="60"/>
  <c r="U1651" i="60"/>
  <c r="U1650" i="60"/>
  <c r="U1649" i="60"/>
  <c r="U1648" i="60"/>
  <c r="U1647" i="60"/>
  <c r="U1646" i="60"/>
  <c r="U1645" i="60"/>
  <c r="U1644" i="60"/>
  <c r="U1643" i="60"/>
  <c r="U1642" i="60"/>
  <c r="U1641" i="60"/>
  <c r="U1640" i="60"/>
  <c r="U1639" i="60"/>
  <c r="U1638" i="60"/>
  <c r="U1637" i="60"/>
  <c r="U1636" i="60"/>
  <c r="U1635" i="60"/>
  <c r="U1634" i="60"/>
  <c r="U1633" i="60"/>
  <c r="U1632" i="60"/>
  <c r="U1631" i="60"/>
  <c r="U1630" i="60"/>
  <c r="U1629" i="60"/>
  <c r="U1628" i="60"/>
  <c r="U1627" i="60"/>
  <c r="U1626" i="60"/>
  <c r="U1625" i="60"/>
  <c r="U1624" i="60"/>
  <c r="U1623" i="60"/>
  <c r="U1622" i="60"/>
  <c r="U1621" i="60"/>
  <c r="U1620" i="60"/>
  <c r="U1619" i="60"/>
  <c r="U1618" i="60"/>
  <c r="U1617" i="60"/>
  <c r="U1616" i="60"/>
  <c r="U1615" i="60"/>
  <c r="U1614" i="60"/>
  <c r="U1613" i="60"/>
  <c r="U1612" i="60"/>
  <c r="U1611" i="60"/>
  <c r="U1610" i="60"/>
  <c r="U1609" i="60"/>
  <c r="U1608" i="60"/>
  <c r="U1607" i="60"/>
  <c r="U1606" i="60"/>
  <c r="U1605" i="60"/>
  <c r="U1604" i="60"/>
  <c r="U1603" i="60"/>
  <c r="U1602" i="60"/>
  <c r="U1601" i="60"/>
  <c r="U1600" i="60"/>
  <c r="U1599" i="60"/>
  <c r="U1598" i="60"/>
  <c r="U1597" i="60"/>
  <c r="U1596" i="60"/>
  <c r="U1595" i="60"/>
  <c r="U1594" i="60"/>
  <c r="U1593" i="60"/>
  <c r="U1592" i="60"/>
  <c r="U1591" i="60"/>
  <c r="U1590" i="60"/>
  <c r="U1589" i="60"/>
  <c r="U1588" i="60"/>
  <c r="U1587" i="60"/>
  <c r="U1586" i="60"/>
  <c r="U1585" i="60"/>
  <c r="U1584" i="60"/>
  <c r="U1583" i="60"/>
  <c r="U1582" i="60"/>
  <c r="U1581" i="60"/>
  <c r="U1580" i="60"/>
  <c r="U1579" i="60"/>
  <c r="U1578" i="60"/>
  <c r="U1577" i="60"/>
  <c r="U1576" i="60"/>
  <c r="U1575" i="60"/>
  <c r="U1574" i="60"/>
  <c r="U1573" i="60"/>
  <c r="U1572" i="60"/>
  <c r="U1571" i="60"/>
  <c r="U1570" i="60"/>
  <c r="U1569" i="60"/>
  <c r="U1568" i="60"/>
  <c r="U1567" i="60"/>
  <c r="U1566" i="60"/>
  <c r="U1565" i="60"/>
  <c r="U1564" i="60"/>
  <c r="U1563" i="60"/>
  <c r="U1562" i="60"/>
  <c r="U1561" i="60"/>
  <c r="U1560" i="60"/>
  <c r="U1559" i="60"/>
  <c r="U1558" i="60"/>
  <c r="U1557" i="60"/>
  <c r="U1556" i="60"/>
  <c r="U1555" i="60"/>
  <c r="U1554" i="60"/>
  <c r="U1553" i="60"/>
  <c r="U1552" i="60"/>
  <c r="U1551" i="60"/>
  <c r="U1550" i="60"/>
  <c r="U1549" i="60"/>
  <c r="U1548" i="60"/>
  <c r="U1547" i="60"/>
  <c r="U1546" i="60"/>
  <c r="U1545" i="60"/>
  <c r="U1544" i="60"/>
  <c r="U1543" i="60"/>
  <c r="U1542" i="60"/>
  <c r="U1541" i="60"/>
  <c r="U1540" i="60"/>
  <c r="U1539" i="60"/>
  <c r="U1538" i="60"/>
  <c r="U1537" i="60"/>
  <c r="U1536" i="60"/>
  <c r="U1535" i="60"/>
  <c r="U1534" i="60"/>
  <c r="U1533" i="60"/>
  <c r="U1532" i="60"/>
  <c r="U1531" i="60"/>
  <c r="U1530" i="60"/>
  <c r="U1529" i="60"/>
  <c r="U1528" i="60"/>
  <c r="U1527" i="60"/>
  <c r="U1526" i="60"/>
  <c r="U1525" i="60"/>
  <c r="U1524" i="60"/>
  <c r="U1523" i="60"/>
  <c r="U1522" i="60"/>
  <c r="U1521" i="60"/>
  <c r="U1520" i="60"/>
  <c r="U1519" i="60"/>
  <c r="U1518" i="60"/>
  <c r="U1517" i="60"/>
  <c r="U1516" i="60"/>
  <c r="U1515" i="60"/>
  <c r="U1514" i="60"/>
  <c r="U1513" i="60"/>
  <c r="U1512" i="60"/>
  <c r="U1511" i="60"/>
  <c r="U1510" i="60"/>
  <c r="U1509" i="60"/>
  <c r="U1508" i="60"/>
  <c r="U1507" i="60"/>
  <c r="U1506" i="60"/>
  <c r="U1505" i="60"/>
  <c r="U1504" i="60"/>
  <c r="U1503" i="60"/>
  <c r="U1502" i="60"/>
  <c r="U1501" i="60"/>
  <c r="U1500" i="60"/>
  <c r="U1499" i="60"/>
  <c r="U1498" i="60"/>
  <c r="U1497" i="60"/>
  <c r="U1496" i="60"/>
  <c r="U1495" i="60"/>
  <c r="U1494" i="60"/>
  <c r="U1493" i="60"/>
  <c r="U1492" i="60"/>
  <c r="U1491" i="60"/>
  <c r="U1490" i="60"/>
  <c r="U1489" i="60"/>
  <c r="U1488" i="60"/>
  <c r="U1487" i="60"/>
  <c r="U1486" i="60"/>
  <c r="U1485" i="60"/>
  <c r="U1484" i="60"/>
  <c r="U1483" i="60"/>
  <c r="U1482" i="60"/>
  <c r="U1481" i="60"/>
  <c r="U1480" i="60"/>
  <c r="U1479" i="60"/>
  <c r="U1478" i="60"/>
  <c r="U1477" i="60"/>
  <c r="U1476" i="60"/>
  <c r="U1475" i="60"/>
  <c r="U1474" i="60"/>
  <c r="U1473" i="60"/>
  <c r="U1472" i="60"/>
  <c r="U1471" i="60"/>
  <c r="U1470" i="60"/>
  <c r="U1469" i="60"/>
  <c r="U1468" i="60"/>
  <c r="U1467" i="60"/>
  <c r="U1466" i="60"/>
  <c r="U1465" i="60"/>
  <c r="U1464" i="60"/>
  <c r="U1463" i="60"/>
  <c r="U1462" i="60"/>
  <c r="U1461" i="60"/>
  <c r="U1460" i="60"/>
  <c r="U1459" i="60"/>
  <c r="U1458" i="60"/>
  <c r="U1457" i="60"/>
  <c r="U1456" i="60"/>
  <c r="U1455" i="60"/>
  <c r="U1454" i="60"/>
  <c r="U1453" i="60"/>
  <c r="U1452" i="60"/>
  <c r="U1451" i="60"/>
  <c r="U1450" i="60"/>
  <c r="U1449" i="60"/>
  <c r="U1448" i="60"/>
  <c r="U1447" i="60"/>
  <c r="U1446" i="60"/>
  <c r="U1445" i="60"/>
  <c r="U1444" i="60"/>
  <c r="U1443" i="60"/>
  <c r="U1442" i="60"/>
  <c r="U1441" i="60"/>
  <c r="U1440" i="60"/>
  <c r="U1439" i="60"/>
  <c r="U1438" i="60"/>
  <c r="U1437" i="60"/>
  <c r="U1436" i="60"/>
  <c r="U1435" i="60"/>
  <c r="U1434" i="60"/>
  <c r="U1433" i="60"/>
  <c r="U1432" i="60"/>
  <c r="U1431" i="60"/>
  <c r="U1430" i="60"/>
  <c r="U1429" i="60"/>
  <c r="U1428" i="60"/>
  <c r="U1427" i="60"/>
  <c r="U1426" i="60"/>
  <c r="U1425" i="60"/>
  <c r="U1424" i="60"/>
  <c r="U1423" i="60"/>
  <c r="U1422" i="60"/>
  <c r="U1421" i="60"/>
  <c r="U1420" i="60"/>
  <c r="U1419" i="60"/>
  <c r="U1418" i="60"/>
  <c r="U1417" i="60"/>
  <c r="U1416" i="60"/>
  <c r="U1415" i="60"/>
  <c r="U1414" i="60"/>
  <c r="U1413" i="60"/>
  <c r="U1412" i="60"/>
  <c r="U1411" i="60"/>
  <c r="U1410" i="60"/>
  <c r="U1409" i="60"/>
  <c r="U1408" i="60"/>
  <c r="U1407" i="60"/>
  <c r="U1406" i="60"/>
  <c r="U1405" i="60"/>
  <c r="U1404" i="60"/>
  <c r="U1403" i="60"/>
  <c r="U1402" i="60"/>
  <c r="U1401" i="60"/>
  <c r="U1400" i="60"/>
  <c r="U1399" i="60"/>
  <c r="U1398" i="60"/>
  <c r="U1397" i="60"/>
  <c r="U1396" i="60"/>
  <c r="U1395" i="60"/>
  <c r="U1394" i="60"/>
  <c r="U1393" i="60"/>
  <c r="U1392" i="60"/>
  <c r="U1391" i="60"/>
  <c r="U1390" i="60"/>
  <c r="U1389" i="60"/>
  <c r="U1388" i="60"/>
  <c r="U1387" i="60"/>
  <c r="U1386" i="60"/>
  <c r="U1385" i="60"/>
  <c r="U1384" i="60"/>
  <c r="U1383" i="60"/>
  <c r="U1382" i="60"/>
  <c r="U1381" i="60"/>
  <c r="U1380" i="60"/>
  <c r="U1379" i="60"/>
  <c r="U1378" i="60"/>
  <c r="U1377" i="60"/>
  <c r="U1376" i="60"/>
  <c r="U1375" i="60"/>
  <c r="U1374" i="60"/>
  <c r="U1373" i="60"/>
  <c r="U1372" i="60"/>
  <c r="U1371" i="60"/>
  <c r="U1370" i="60"/>
  <c r="U1369" i="60"/>
  <c r="U1368" i="60"/>
  <c r="U1367" i="60"/>
  <c r="U1366" i="60"/>
  <c r="U1365" i="60"/>
  <c r="U1364" i="60"/>
  <c r="U1363" i="60"/>
  <c r="U1362" i="60"/>
  <c r="U1361" i="60"/>
  <c r="U1360" i="60"/>
  <c r="U1359" i="60"/>
  <c r="U1358" i="60"/>
  <c r="U1357" i="60"/>
  <c r="U1356" i="60"/>
  <c r="U1355" i="60"/>
  <c r="U1354" i="60"/>
  <c r="U1353" i="60"/>
  <c r="U1352" i="60"/>
  <c r="U1351" i="60"/>
  <c r="U1350" i="60"/>
  <c r="U1349" i="60"/>
  <c r="U1348" i="60"/>
  <c r="U1347" i="60"/>
  <c r="U1346" i="60"/>
  <c r="U1345" i="60"/>
  <c r="U1344" i="60"/>
  <c r="U1343" i="60"/>
  <c r="U1342" i="60"/>
  <c r="U1341" i="60"/>
  <c r="U1340" i="60"/>
  <c r="U1339" i="60"/>
  <c r="U1338" i="60"/>
  <c r="U1337" i="60"/>
  <c r="U1336" i="60"/>
  <c r="U1335" i="60"/>
  <c r="U1334" i="60"/>
  <c r="U1333" i="60"/>
  <c r="U1332" i="60"/>
  <c r="U1331" i="60"/>
  <c r="U1330" i="60"/>
  <c r="U1329" i="60"/>
  <c r="U1328" i="60"/>
  <c r="U1327" i="60"/>
  <c r="U1326" i="60"/>
  <c r="U1325" i="60"/>
  <c r="U1324" i="60"/>
  <c r="U1323" i="60"/>
  <c r="U1322" i="60"/>
  <c r="U1321" i="60"/>
  <c r="U1320" i="60"/>
  <c r="U1319" i="60"/>
  <c r="U1318" i="60"/>
  <c r="U1317" i="60"/>
  <c r="U1316" i="60"/>
  <c r="U1315" i="60"/>
  <c r="U1314" i="60"/>
  <c r="U1313" i="60"/>
  <c r="U1312" i="60"/>
  <c r="U1311" i="60"/>
  <c r="U1310" i="60"/>
  <c r="U1309" i="60"/>
  <c r="U1308" i="60"/>
  <c r="U1307" i="60"/>
  <c r="U1306" i="60"/>
  <c r="U1305" i="60"/>
  <c r="U1304" i="60"/>
  <c r="U1303" i="60"/>
  <c r="U1302" i="60"/>
  <c r="U1301" i="60"/>
  <c r="U1300" i="60"/>
  <c r="U1299" i="60"/>
  <c r="U1298" i="60"/>
  <c r="U1297" i="60"/>
  <c r="U1296" i="60"/>
  <c r="U1295" i="60"/>
  <c r="U1294" i="60"/>
  <c r="U1293" i="60"/>
  <c r="U1292" i="60"/>
  <c r="U1291" i="60"/>
  <c r="U1290" i="60"/>
  <c r="U1289" i="60"/>
  <c r="U1288" i="60"/>
  <c r="U1287" i="60"/>
  <c r="U1286" i="60"/>
  <c r="U1285" i="60"/>
  <c r="U1284" i="60"/>
  <c r="U1283" i="60"/>
  <c r="U1282" i="60"/>
  <c r="U1281" i="60"/>
  <c r="U1280" i="60"/>
  <c r="U1279" i="60"/>
  <c r="U1278" i="60"/>
  <c r="U1277" i="60"/>
  <c r="U1276" i="60"/>
  <c r="U1275" i="60"/>
  <c r="U1274" i="60"/>
  <c r="U1273" i="60"/>
  <c r="U1272" i="60"/>
  <c r="U1271" i="60"/>
  <c r="U1270" i="60"/>
  <c r="U1269" i="60"/>
  <c r="U1268" i="60"/>
  <c r="U1267" i="60"/>
  <c r="U1266" i="60"/>
  <c r="U1265" i="60"/>
  <c r="U1264" i="60"/>
  <c r="U1263" i="60"/>
  <c r="U1262" i="60"/>
  <c r="U1261" i="60"/>
  <c r="U1260" i="60"/>
  <c r="U1259" i="60"/>
  <c r="U1258" i="60"/>
  <c r="U1257" i="60"/>
  <c r="U1256" i="60"/>
  <c r="U1255" i="60"/>
  <c r="U1254" i="60"/>
  <c r="U1253" i="60"/>
  <c r="U1252" i="60"/>
  <c r="U1251" i="60"/>
  <c r="U1250" i="60"/>
  <c r="U1249" i="60"/>
  <c r="U1248" i="60"/>
  <c r="U1247" i="60"/>
  <c r="U1246" i="60"/>
  <c r="U1245" i="60"/>
  <c r="U1244" i="60"/>
  <c r="U1243" i="60"/>
  <c r="U1242" i="60"/>
  <c r="U1241" i="60"/>
  <c r="U1240" i="60"/>
  <c r="U1239" i="60"/>
  <c r="U1238" i="60"/>
  <c r="U1237" i="60"/>
  <c r="U1236" i="60"/>
  <c r="U1235" i="60"/>
  <c r="U1234" i="60"/>
  <c r="U1233" i="60"/>
  <c r="U1232" i="60"/>
  <c r="U1231" i="60"/>
  <c r="U1230" i="60"/>
  <c r="U1229" i="60"/>
  <c r="U1228" i="60"/>
  <c r="U1227" i="60"/>
  <c r="U1226" i="60"/>
  <c r="U1225" i="60"/>
  <c r="U1224" i="60"/>
  <c r="U1223" i="60"/>
  <c r="U1222" i="60"/>
  <c r="U1221" i="60"/>
  <c r="U1220" i="60"/>
  <c r="U1219" i="60"/>
  <c r="U1218" i="60"/>
  <c r="U1217" i="60"/>
  <c r="U1216" i="60"/>
  <c r="U1215" i="60"/>
  <c r="U1214" i="60"/>
  <c r="U1213" i="60"/>
  <c r="U1212" i="60"/>
  <c r="U1211" i="60"/>
  <c r="U1210" i="60"/>
  <c r="U1209" i="60"/>
  <c r="U1208" i="60"/>
  <c r="U1207" i="60"/>
  <c r="U1206" i="60"/>
  <c r="U1205" i="60"/>
  <c r="U1204" i="60"/>
  <c r="U1203" i="60"/>
  <c r="U1202" i="60"/>
  <c r="U1201" i="60"/>
  <c r="U1200" i="60"/>
  <c r="U1199" i="60"/>
  <c r="U1198" i="60"/>
  <c r="U1197" i="60"/>
  <c r="U1196" i="60"/>
  <c r="U1195" i="60"/>
  <c r="U1194" i="60"/>
  <c r="U1193" i="60"/>
  <c r="U1192" i="60"/>
  <c r="U1191" i="60"/>
  <c r="U1190" i="60"/>
  <c r="U1189" i="60"/>
  <c r="U1188" i="60"/>
  <c r="U1187" i="60"/>
  <c r="U1186" i="60"/>
  <c r="U1185" i="60"/>
  <c r="U1184" i="60"/>
  <c r="U1183" i="60"/>
  <c r="U1182" i="60"/>
  <c r="U1181" i="60"/>
  <c r="U1180" i="60"/>
  <c r="U1179" i="60"/>
  <c r="U1178" i="60"/>
  <c r="U1177" i="60"/>
  <c r="U1176" i="60"/>
  <c r="U1175" i="60"/>
  <c r="U1174" i="60"/>
  <c r="U1173" i="60"/>
  <c r="U1172" i="60"/>
  <c r="U1171" i="60"/>
  <c r="U1170" i="60"/>
  <c r="U1169" i="60"/>
  <c r="U1168" i="60"/>
  <c r="U1167" i="60"/>
  <c r="U1166" i="60"/>
  <c r="U1165" i="60"/>
  <c r="U1164" i="60"/>
  <c r="U1163" i="60"/>
  <c r="U1162" i="60"/>
  <c r="U1161" i="60"/>
  <c r="U1160" i="60"/>
  <c r="U1159" i="60"/>
  <c r="U1158" i="60"/>
  <c r="U1157" i="60"/>
  <c r="U1156" i="60"/>
  <c r="U1155" i="60"/>
  <c r="U1154" i="60"/>
  <c r="U1153" i="60"/>
  <c r="U1152" i="60"/>
  <c r="U1151" i="60"/>
  <c r="U1150" i="60"/>
  <c r="U1149" i="60"/>
  <c r="U1148" i="60"/>
  <c r="U1147" i="60"/>
  <c r="U1146" i="60"/>
  <c r="U1145" i="60"/>
  <c r="U1144" i="60"/>
  <c r="U1143" i="60"/>
  <c r="U1142" i="60"/>
  <c r="U1141" i="60"/>
  <c r="U1140" i="60"/>
  <c r="U1139" i="60"/>
  <c r="U1138" i="60"/>
  <c r="U1137" i="60"/>
  <c r="U1136" i="60"/>
  <c r="U1135" i="60"/>
  <c r="U1134" i="60"/>
  <c r="U1133" i="60"/>
  <c r="U1132" i="60"/>
  <c r="U1131" i="60"/>
  <c r="U1130" i="60"/>
  <c r="U1129" i="60"/>
  <c r="U1128" i="60"/>
  <c r="U1127" i="60"/>
  <c r="U1126" i="60"/>
  <c r="U1125" i="60"/>
  <c r="U1124" i="60"/>
  <c r="U1123" i="60"/>
  <c r="U1122" i="60"/>
  <c r="U1121" i="60"/>
  <c r="U1120" i="60"/>
  <c r="U1119" i="60"/>
  <c r="U1118" i="60"/>
  <c r="U1117" i="60"/>
  <c r="U1116" i="60"/>
  <c r="U1115" i="60"/>
  <c r="U1114" i="60"/>
  <c r="U1113" i="60"/>
  <c r="U1112" i="60"/>
  <c r="U1111" i="60"/>
  <c r="U1110" i="60"/>
  <c r="U1109" i="60"/>
  <c r="U1108" i="60"/>
  <c r="U1107" i="60"/>
  <c r="U1106" i="60"/>
  <c r="U1105" i="60"/>
  <c r="U1104" i="60"/>
  <c r="U1103" i="60"/>
  <c r="U1102" i="60"/>
  <c r="U1101" i="60"/>
  <c r="U1100" i="60"/>
  <c r="U1099" i="60"/>
  <c r="U1098" i="60"/>
  <c r="U1097" i="60"/>
  <c r="U1096" i="60"/>
  <c r="U1095" i="60"/>
  <c r="U1094" i="60"/>
  <c r="U1093" i="60"/>
  <c r="U1092" i="60"/>
  <c r="U1091" i="60"/>
  <c r="U1090" i="60"/>
  <c r="U1089" i="60"/>
  <c r="U1088" i="60"/>
  <c r="U1087" i="60"/>
  <c r="U1086" i="60"/>
  <c r="U1085" i="60"/>
  <c r="U1084" i="60"/>
  <c r="U1083" i="60"/>
  <c r="U1082" i="60"/>
  <c r="U1081" i="60"/>
  <c r="U1080" i="60"/>
  <c r="U1079" i="60"/>
  <c r="U1078" i="60"/>
  <c r="U1077" i="60"/>
  <c r="U1076" i="60"/>
  <c r="U1075" i="60"/>
  <c r="U1074" i="60"/>
  <c r="U1073" i="60"/>
  <c r="U1072" i="60"/>
  <c r="U1071" i="60"/>
  <c r="U1070" i="60"/>
  <c r="U1069" i="60"/>
  <c r="U1068" i="60"/>
  <c r="U1067" i="60"/>
  <c r="U1066" i="60"/>
  <c r="U1065" i="60"/>
  <c r="U1064" i="60"/>
  <c r="U1063" i="60"/>
  <c r="U1062" i="60"/>
  <c r="U1061" i="60"/>
  <c r="U1060" i="60"/>
  <c r="U1059" i="60"/>
  <c r="U1058" i="60"/>
  <c r="U1057" i="60"/>
  <c r="U1056" i="60"/>
  <c r="U1055" i="60"/>
  <c r="U1054" i="60"/>
  <c r="U1053" i="60"/>
  <c r="U1052" i="60"/>
  <c r="U1051" i="60"/>
  <c r="U1050" i="60"/>
  <c r="U1049" i="60"/>
  <c r="U1048" i="60"/>
  <c r="U1047" i="60"/>
  <c r="U1046" i="60"/>
  <c r="U1045" i="60"/>
  <c r="U1044" i="60"/>
  <c r="U1043" i="60"/>
  <c r="U1042" i="60"/>
  <c r="U1041" i="60"/>
  <c r="U1040" i="60"/>
  <c r="U1039" i="60"/>
  <c r="U1038" i="60"/>
  <c r="U1037" i="60"/>
  <c r="U1036" i="60"/>
  <c r="U1035" i="60"/>
  <c r="U1034" i="60"/>
  <c r="U1033" i="60"/>
  <c r="U1032" i="60"/>
  <c r="U1031" i="60"/>
  <c r="U1030" i="60"/>
  <c r="U1029" i="60"/>
  <c r="U1028" i="60"/>
  <c r="U1027" i="60"/>
  <c r="U1026" i="60"/>
  <c r="U1025" i="60"/>
  <c r="U1024" i="60"/>
  <c r="U1023" i="60"/>
  <c r="U1022" i="60"/>
  <c r="U1021" i="60"/>
  <c r="U1020" i="60"/>
  <c r="U1019" i="60"/>
  <c r="U1018" i="60"/>
  <c r="U1017" i="60"/>
  <c r="U1016" i="60"/>
  <c r="U1015" i="60"/>
  <c r="U1014" i="60"/>
  <c r="U1013" i="60"/>
  <c r="U1012" i="60"/>
  <c r="U1011" i="60"/>
  <c r="U1010" i="60"/>
  <c r="U1009" i="60"/>
  <c r="U1008" i="60"/>
  <c r="U1007" i="60"/>
  <c r="U1006" i="60"/>
  <c r="U1005" i="60"/>
  <c r="U1004" i="60"/>
  <c r="U1003" i="60"/>
  <c r="U1002" i="60"/>
  <c r="U1001" i="60"/>
  <c r="U1000" i="60"/>
  <c r="U999" i="60"/>
  <c r="U998" i="60"/>
  <c r="U997" i="60"/>
  <c r="U996" i="60"/>
  <c r="U995" i="60"/>
  <c r="U994" i="60"/>
  <c r="U993" i="60"/>
  <c r="U992" i="60"/>
  <c r="U991" i="60"/>
  <c r="U990" i="60"/>
  <c r="U989" i="60"/>
  <c r="U988" i="60"/>
  <c r="U987" i="60"/>
  <c r="U986" i="60"/>
  <c r="U985" i="60"/>
  <c r="U984" i="60"/>
  <c r="U983" i="60"/>
  <c r="U982" i="60"/>
  <c r="U981" i="60"/>
  <c r="U980" i="60"/>
  <c r="U979" i="60"/>
  <c r="U978" i="60"/>
  <c r="U977" i="60"/>
  <c r="U976" i="60"/>
  <c r="U975" i="60"/>
  <c r="U974" i="60"/>
  <c r="U973" i="60"/>
  <c r="U972" i="60"/>
  <c r="U971" i="60"/>
  <c r="U970" i="60"/>
  <c r="U969" i="60"/>
  <c r="U968" i="60"/>
  <c r="U967" i="60"/>
  <c r="U966" i="60"/>
  <c r="U965" i="60"/>
  <c r="U964" i="60"/>
  <c r="U963" i="60"/>
  <c r="U962" i="60"/>
  <c r="U961" i="60"/>
  <c r="U960" i="60"/>
  <c r="U959" i="60"/>
  <c r="U958" i="60"/>
  <c r="U957" i="60"/>
  <c r="U956" i="60"/>
  <c r="U955" i="60"/>
  <c r="U954" i="60"/>
  <c r="U953" i="60"/>
  <c r="U952" i="60"/>
  <c r="U951" i="60"/>
  <c r="U950" i="60"/>
  <c r="U949" i="60"/>
  <c r="U948" i="60"/>
  <c r="U947" i="60"/>
  <c r="U946" i="60"/>
  <c r="U945" i="60"/>
  <c r="U944" i="60"/>
  <c r="U943" i="60"/>
  <c r="U942" i="60"/>
  <c r="U941" i="60"/>
  <c r="U940" i="60"/>
  <c r="U939" i="60"/>
  <c r="U938" i="60"/>
  <c r="U937" i="60"/>
  <c r="U936" i="60"/>
  <c r="U935" i="60"/>
  <c r="U934" i="60"/>
  <c r="U933" i="60"/>
  <c r="U932" i="60"/>
  <c r="U931" i="60"/>
  <c r="U930" i="60"/>
  <c r="U929" i="60"/>
  <c r="U928" i="60"/>
  <c r="U927" i="60"/>
  <c r="U926" i="60"/>
  <c r="U925" i="60"/>
  <c r="U924" i="60"/>
  <c r="U923" i="60"/>
  <c r="U922" i="60"/>
  <c r="U921" i="60"/>
  <c r="U920" i="60"/>
  <c r="U919" i="60"/>
  <c r="U918" i="60"/>
  <c r="U917" i="60"/>
  <c r="U916" i="60"/>
  <c r="U915" i="60"/>
  <c r="U914" i="60"/>
  <c r="U913" i="60"/>
  <c r="U912" i="60"/>
  <c r="U911" i="60"/>
  <c r="U910" i="60"/>
  <c r="U909" i="60"/>
  <c r="U908" i="60"/>
  <c r="U907" i="60"/>
  <c r="U906" i="60"/>
  <c r="U905" i="60"/>
  <c r="U904" i="60"/>
  <c r="U903" i="60"/>
  <c r="U902" i="60"/>
  <c r="U901" i="60"/>
  <c r="U900" i="60"/>
  <c r="U899" i="60"/>
  <c r="U898" i="60"/>
  <c r="U897" i="60"/>
  <c r="U896" i="60"/>
  <c r="U895" i="60"/>
  <c r="U894" i="60"/>
  <c r="U893" i="60"/>
  <c r="U892" i="60"/>
  <c r="U891" i="60"/>
  <c r="U890" i="60"/>
  <c r="U889" i="60"/>
  <c r="U888" i="60"/>
  <c r="U887" i="60"/>
  <c r="U886" i="60"/>
  <c r="U885" i="60"/>
  <c r="U884" i="60"/>
  <c r="U883" i="60"/>
  <c r="U882" i="60"/>
  <c r="U881" i="60"/>
  <c r="U880" i="60"/>
  <c r="U879" i="60"/>
  <c r="U878" i="60"/>
  <c r="U877" i="60"/>
  <c r="U876" i="60"/>
  <c r="U875" i="60"/>
  <c r="U874" i="60"/>
  <c r="U873" i="60"/>
  <c r="U872" i="60"/>
  <c r="U871" i="60"/>
  <c r="U870" i="60"/>
  <c r="U869" i="60"/>
  <c r="U868" i="60"/>
  <c r="U867" i="60"/>
  <c r="U866" i="60"/>
  <c r="U865" i="60"/>
  <c r="U864" i="60"/>
  <c r="U863" i="60"/>
  <c r="U862" i="60"/>
  <c r="U861" i="60"/>
  <c r="U860" i="60"/>
  <c r="U859" i="60"/>
  <c r="U858" i="60"/>
  <c r="U857" i="60"/>
  <c r="U856" i="60"/>
  <c r="U855" i="60"/>
  <c r="U854" i="60"/>
  <c r="U853" i="60"/>
  <c r="U852" i="60"/>
  <c r="U851" i="60"/>
  <c r="U850" i="60"/>
  <c r="U849" i="60"/>
  <c r="U848" i="60"/>
  <c r="U847" i="60"/>
  <c r="U846" i="60"/>
  <c r="U845" i="60"/>
  <c r="U844" i="60"/>
  <c r="U843" i="60"/>
  <c r="U842" i="60"/>
  <c r="U841" i="60"/>
  <c r="U840" i="60"/>
  <c r="U839" i="60"/>
  <c r="U838" i="60"/>
  <c r="U837" i="60"/>
  <c r="U836" i="60"/>
  <c r="U835" i="60"/>
  <c r="U834" i="60"/>
  <c r="U833" i="60"/>
  <c r="U832" i="60"/>
  <c r="U831" i="60"/>
  <c r="U830" i="60"/>
  <c r="U829" i="60"/>
  <c r="U828" i="60"/>
  <c r="U827" i="60"/>
  <c r="U826" i="60"/>
  <c r="U825" i="60"/>
  <c r="U824" i="60"/>
  <c r="U823" i="60"/>
  <c r="U822" i="60"/>
  <c r="U821" i="60"/>
  <c r="U820" i="60"/>
  <c r="U819" i="60"/>
  <c r="U818" i="60"/>
  <c r="U817" i="60"/>
  <c r="U816" i="60"/>
  <c r="U815" i="60"/>
  <c r="U814" i="60"/>
  <c r="U813" i="60"/>
  <c r="U812" i="60"/>
  <c r="U811" i="60"/>
  <c r="U810" i="60"/>
  <c r="U809" i="60"/>
  <c r="U808" i="60"/>
  <c r="U807" i="60"/>
  <c r="U806" i="60"/>
  <c r="U805" i="60"/>
  <c r="U804" i="60"/>
  <c r="U803" i="60"/>
  <c r="U802" i="60"/>
  <c r="U801" i="60"/>
  <c r="U800" i="60"/>
  <c r="U799" i="60"/>
  <c r="U798" i="60"/>
  <c r="U797" i="60"/>
  <c r="U796" i="60"/>
  <c r="U795" i="60"/>
  <c r="U794" i="60"/>
  <c r="U793" i="60"/>
  <c r="U792" i="60"/>
  <c r="U791" i="60"/>
  <c r="U790" i="60"/>
  <c r="U789" i="60"/>
  <c r="U788" i="60"/>
  <c r="U787" i="60"/>
  <c r="U786" i="60"/>
  <c r="U785" i="60"/>
  <c r="U784" i="60"/>
  <c r="U783" i="60"/>
  <c r="U782" i="60"/>
  <c r="U781" i="60"/>
  <c r="U780" i="60"/>
  <c r="U779" i="60"/>
  <c r="U778" i="60"/>
  <c r="U777" i="60"/>
  <c r="U776" i="60"/>
  <c r="U775" i="60"/>
  <c r="U774" i="60"/>
  <c r="U773" i="60"/>
  <c r="U772" i="60"/>
  <c r="U771" i="60"/>
  <c r="U770" i="60"/>
  <c r="U769" i="60"/>
  <c r="U768" i="60"/>
  <c r="U767" i="60"/>
  <c r="U766" i="60"/>
  <c r="U765" i="60"/>
  <c r="U764" i="60"/>
  <c r="U763" i="60"/>
  <c r="U762" i="60"/>
  <c r="U761" i="60"/>
  <c r="U760" i="60"/>
  <c r="U759" i="60"/>
  <c r="U758" i="60"/>
  <c r="U757" i="60"/>
  <c r="U756" i="60"/>
  <c r="U755" i="60"/>
  <c r="U754" i="60"/>
  <c r="U753" i="60"/>
  <c r="U752" i="60"/>
  <c r="U751" i="60"/>
  <c r="U750" i="60"/>
  <c r="U749" i="60"/>
  <c r="U748" i="60"/>
  <c r="U747" i="60"/>
  <c r="U746" i="60"/>
  <c r="U745" i="60"/>
  <c r="U744" i="60"/>
  <c r="U743" i="60"/>
  <c r="U742" i="60"/>
  <c r="U741" i="60"/>
  <c r="U740" i="60"/>
  <c r="U739" i="60"/>
  <c r="U738" i="60"/>
  <c r="U737" i="60"/>
  <c r="U736" i="60"/>
  <c r="U735" i="60"/>
  <c r="U734" i="60"/>
  <c r="U733" i="60"/>
  <c r="U732" i="60"/>
  <c r="U731" i="60"/>
  <c r="U730" i="60"/>
  <c r="U729" i="60"/>
  <c r="U728" i="60"/>
  <c r="U727" i="60"/>
  <c r="U726" i="60"/>
  <c r="U725" i="60"/>
  <c r="U724" i="60"/>
  <c r="U723" i="60"/>
  <c r="U722" i="60"/>
  <c r="U721" i="60"/>
  <c r="U720" i="60"/>
  <c r="U719" i="60"/>
  <c r="U718" i="60"/>
  <c r="U717" i="60"/>
  <c r="U716" i="60"/>
  <c r="U715" i="60"/>
  <c r="U714" i="60"/>
  <c r="U713" i="60"/>
  <c r="U712" i="60"/>
  <c r="U711" i="60"/>
  <c r="U710" i="60"/>
  <c r="U709" i="60"/>
  <c r="U708" i="60"/>
  <c r="U707" i="60"/>
  <c r="U706" i="60"/>
  <c r="U705" i="60"/>
  <c r="U704" i="60"/>
  <c r="U703" i="60"/>
  <c r="U702" i="60"/>
  <c r="U701" i="60"/>
  <c r="U700" i="60"/>
  <c r="U699" i="60"/>
  <c r="U698" i="60"/>
  <c r="U697" i="60"/>
  <c r="U696" i="60"/>
  <c r="U695" i="60"/>
  <c r="U694" i="60"/>
  <c r="U693" i="60"/>
  <c r="U692" i="60"/>
  <c r="U691" i="60"/>
  <c r="U690" i="60"/>
  <c r="U689" i="60"/>
  <c r="U688" i="60"/>
  <c r="U687" i="60"/>
  <c r="U686" i="60"/>
  <c r="U685" i="60"/>
  <c r="U684" i="60"/>
  <c r="U683" i="60"/>
  <c r="U682" i="60"/>
  <c r="U681" i="60"/>
  <c r="U680" i="60"/>
  <c r="U679" i="60"/>
  <c r="U678" i="60"/>
  <c r="U677" i="60"/>
  <c r="U676" i="60"/>
  <c r="U675" i="60"/>
  <c r="U674" i="60"/>
  <c r="U673" i="60"/>
  <c r="U672" i="60"/>
  <c r="U671" i="60"/>
  <c r="U670" i="60"/>
  <c r="U669" i="60"/>
  <c r="U668" i="60"/>
  <c r="U667" i="60"/>
  <c r="U666" i="60"/>
  <c r="U665" i="60"/>
  <c r="U664" i="60"/>
  <c r="U663" i="60"/>
  <c r="U662" i="60"/>
  <c r="U661" i="60"/>
  <c r="U660" i="60"/>
  <c r="U659" i="60"/>
  <c r="U658" i="60"/>
  <c r="U657" i="60"/>
  <c r="U656" i="60"/>
  <c r="U655" i="60"/>
  <c r="U654" i="60"/>
  <c r="U653" i="60"/>
  <c r="U652" i="60"/>
  <c r="U651" i="60"/>
  <c r="U650" i="60"/>
  <c r="U649" i="60"/>
  <c r="U648" i="60"/>
  <c r="U647" i="60"/>
  <c r="U646" i="60"/>
  <c r="U645" i="60"/>
  <c r="U644" i="60"/>
  <c r="U643" i="60"/>
  <c r="U642" i="60"/>
  <c r="U641" i="60"/>
  <c r="U640" i="60"/>
  <c r="U639" i="60"/>
  <c r="U638" i="60"/>
  <c r="U637" i="60"/>
  <c r="U636" i="60"/>
  <c r="U635" i="60"/>
  <c r="U634" i="60"/>
  <c r="U633" i="60"/>
  <c r="U632" i="60"/>
  <c r="U631" i="60"/>
  <c r="U630" i="60"/>
  <c r="U629" i="60"/>
  <c r="U628" i="60"/>
  <c r="U627" i="60"/>
  <c r="U626" i="60"/>
  <c r="U625" i="60"/>
  <c r="U624" i="60"/>
  <c r="U623" i="60"/>
  <c r="U622" i="60"/>
  <c r="U621" i="60"/>
  <c r="U620" i="60"/>
  <c r="U619" i="60"/>
  <c r="U618" i="60"/>
  <c r="U617" i="60"/>
  <c r="U616" i="60"/>
  <c r="U615" i="60"/>
  <c r="U614" i="60"/>
  <c r="U613" i="60"/>
  <c r="U612" i="60"/>
  <c r="U611" i="60"/>
  <c r="U610" i="60"/>
  <c r="U609" i="60"/>
  <c r="U608" i="60"/>
  <c r="U607" i="60"/>
  <c r="U606" i="60"/>
  <c r="U605" i="60"/>
  <c r="U604" i="60"/>
  <c r="U603" i="60"/>
  <c r="U602" i="60"/>
  <c r="U601" i="60"/>
  <c r="U600" i="60"/>
  <c r="U599" i="60"/>
  <c r="U598" i="60"/>
  <c r="U597" i="60"/>
  <c r="U596" i="60"/>
  <c r="U595" i="60"/>
  <c r="U594" i="60"/>
  <c r="U593" i="60"/>
  <c r="U592" i="60"/>
  <c r="U591" i="60"/>
  <c r="U590" i="60"/>
  <c r="U589" i="60"/>
  <c r="U588" i="60"/>
  <c r="U587" i="60"/>
  <c r="U586" i="60"/>
  <c r="U585" i="60"/>
  <c r="U584" i="60"/>
  <c r="U583" i="60"/>
  <c r="U582" i="60"/>
  <c r="U581" i="60"/>
  <c r="U580" i="60"/>
  <c r="U579" i="60"/>
  <c r="U578" i="60"/>
  <c r="U577" i="60"/>
  <c r="U576" i="60"/>
  <c r="U575" i="60"/>
  <c r="U574" i="60"/>
  <c r="U573" i="60"/>
  <c r="U572" i="60"/>
  <c r="U571" i="60"/>
  <c r="U570" i="60"/>
  <c r="U569" i="60"/>
  <c r="U568" i="60"/>
  <c r="U567" i="60"/>
  <c r="U566" i="60"/>
  <c r="U565" i="60"/>
  <c r="U564" i="60"/>
  <c r="U563" i="60"/>
  <c r="U562" i="60"/>
  <c r="U561" i="60"/>
  <c r="U560" i="60"/>
  <c r="U559" i="60"/>
  <c r="U558" i="60"/>
  <c r="U557" i="60"/>
  <c r="U556" i="60"/>
  <c r="U555" i="60"/>
  <c r="U554" i="60"/>
  <c r="U553" i="60"/>
  <c r="U552" i="60"/>
  <c r="U551" i="60"/>
  <c r="U550" i="60"/>
  <c r="U549" i="60"/>
  <c r="U548" i="60"/>
  <c r="U547" i="60"/>
  <c r="U546" i="60"/>
  <c r="U545" i="60"/>
  <c r="U544" i="60"/>
  <c r="U543" i="60"/>
  <c r="U542" i="60"/>
  <c r="U541" i="60"/>
  <c r="U540" i="60"/>
  <c r="U539" i="60"/>
  <c r="U538" i="60"/>
  <c r="U537" i="60"/>
  <c r="U536" i="60"/>
  <c r="U535" i="60"/>
  <c r="U534" i="60"/>
  <c r="U533" i="60"/>
  <c r="U532" i="60"/>
  <c r="U531" i="60"/>
  <c r="U530" i="60"/>
  <c r="U529" i="60"/>
  <c r="U528" i="60"/>
  <c r="U527" i="60"/>
  <c r="U526" i="60"/>
  <c r="U525" i="60"/>
  <c r="U524" i="60"/>
  <c r="U523" i="60"/>
  <c r="U522" i="60"/>
  <c r="U521" i="60"/>
  <c r="U520" i="60"/>
  <c r="U519" i="60"/>
  <c r="U518" i="60"/>
  <c r="U517" i="60"/>
  <c r="U516" i="60"/>
  <c r="U515" i="60"/>
  <c r="U514" i="60"/>
  <c r="U513" i="60"/>
  <c r="U512" i="60"/>
  <c r="U511" i="60"/>
  <c r="U510" i="60"/>
  <c r="U509" i="60"/>
  <c r="U508" i="60"/>
  <c r="U507" i="60"/>
  <c r="U506" i="60"/>
  <c r="U505" i="60"/>
  <c r="U504" i="60"/>
  <c r="U503" i="60"/>
  <c r="U502" i="60"/>
  <c r="U501" i="60"/>
  <c r="U500" i="60"/>
  <c r="U499" i="60"/>
  <c r="U498" i="60"/>
  <c r="U497" i="60"/>
  <c r="U496" i="60"/>
  <c r="U495" i="60"/>
  <c r="U494" i="60"/>
  <c r="U493" i="60"/>
  <c r="U492" i="60"/>
  <c r="U491" i="60"/>
  <c r="U490" i="60"/>
  <c r="U489" i="60"/>
  <c r="U488" i="60"/>
  <c r="U487" i="60"/>
  <c r="U486" i="60"/>
  <c r="U485" i="60"/>
  <c r="U484" i="60"/>
  <c r="U483" i="60"/>
  <c r="U482" i="60"/>
  <c r="U481" i="60"/>
  <c r="U480" i="60"/>
  <c r="U479" i="60"/>
  <c r="U478" i="60"/>
  <c r="U477" i="60"/>
  <c r="U476" i="60"/>
  <c r="U475" i="60"/>
  <c r="U474" i="60"/>
  <c r="U473" i="60"/>
  <c r="U472" i="60"/>
  <c r="U471" i="60"/>
  <c r="U470" i="60"/>
  <c r="U469" i="60"/>
  <c r="U468" i="60"/>
  <c r="U467" i="60"/>
  <c r="U466" i="60"/>
  <c r="U465" i="60"/>
  <c r="U464" i="60"/>
  <c r="U463" i="60"/>
  <c r="U462" i="60"/>
  <c r="U461" i="60"/>
  <c r="U460" i="60"/>
  <c r="U459" i="60"/>
  <c r="U458" i="60"/>
  <c r="U457" i="60"/>
  <c r="U456" i="60"/>
  <c r="U455" i="60"/>
  <c r="U454" i="60"/>
  <c r="U453" i="60"/>
  <c r="U452" i="60"/>
  <c r="U451" i="60"/>
  <c r="U450" i="60"/>
  <c r="U449" i="60"/>
  <c r="U448" i="60"/>
  <c r="U447" i="60"/>
  <c r="U446" i="60"/>
  <c r="U445" i="60"/>
  <c r="U444" i="60"/>
  <c r="U443" i="60"/>
  <c r="U442" i="60"/>
  <c r="U441" i="60"/>
  <c r="U440" i="60"/>
  <c r="U439" i="60"/>
  <c r="U438" i="60"/>
  <c r="U437" i="60"/>
  <c r="U436" i="60"/>
  <c r="U435" i="60"/>
  <c r="U434" i="60"/>
  <c r="U433" i="60"/>
  <c r="U432" i="60"/>
  <c r="U431" i="60"/>
  <c r="U430" i="60"/>
  <c r="U429" i="60"/>
  <c r="U428" i="60"/>
  <c r="U427" i="60"/>
  <c r="U426" i="60"/>
  <c r="U425" i="60"/>
  <c r="U424" i="60"/>
  <c r="U423" i="60"/>
  <c r="U422" i="60"/>
  <c r="U421" i="60"/>
  <c r="U420" i="60"/>
  <c r="U419" i="60"/>
  <c r="U418" i="60"/>
  <c r="U417" i="60"/>
  <c r="U416" i="60"/>
  <c r="U415" i="60"/>
  <c r="U414" i="60"/>
  <c r="U413" i="60"/>
  <c r="U412" i="60"/>
  <c r="U411" i="60"/>
  <c r="U410" i="60"/>
  <c r="U409" i="60"/>
  <c r="U408" i="60"/>
  <c r="U407" i="60"/>
  <c r="U406" i="60"/>
  <c r="U405" i="60"/>
  <c r="U404" i="60"/>
  <c r="U403" i="60"/>
  <c r="U402" i="60"/>
  <c r="U401" i="60"/>
  <c r="U400" i="60"/>
  <c r="U399" i="60"/>
  <c r="U398" i="60"/>
  <c r="U397" i="60"/>
  <c r="U396" i="60"/>
  <c r="U395" i="60"/>
  <c r="U394" i="60"/>
  <c r="U393" i="60"/>
  <c r="U392" i="60"/>
  <c r="U391" i="60"/>
  <c r="U390" i="60"/>
  <c r="U389" i="60"/>
  <c r="U388" i="60"/>
  <c r="U387" i="60"/>
  <c r="U386" i="60"/>
  <c r="U385" i="60"/>
  <c r="U384" i="60"/>
  <c r="U383" i="60"/>
  <c r="U382" i="60"/>
  <c r="U381" i="60"/>
  <c r="U380" i="60"/>
  <c r="U379" i="60"/>
  <c r="U378" i="60"/>
  <c r="U377" i="60"/>
  <c r="U376" i="60"/>
  <c r="U375" i="60"/>
  <c r="U374" i="60"/>
  <c r="U373" i="60"/>
  <c r="U372" i="60"/>
  <c r="U371" i="60"/>
  <c r="U370" i="60"/>
  <c r="U369" i="60"/>
  <c r="U368" i="60"/>
  <c r="U367" i="60"/>
  <c r="U366" i="60"/>
  <c r="U365" i="60"/>
  <c r="U364" i="60"/>
  <c r="U363" i="60"/>
  <c r="U362" i="60"/>
  <c r="U361" i="60"/>
  <c r="U360" i="60"/>
  <c r="U359" i="60"/>
  <c r="U358" i="60"/>
  <c r="U357" i="60"/>
  <c r="U356" i="60"/>
  <c r="U355" i="60"/>
  <c r="U354" i="60"/>
  <c r="U353" i="60"/>
  <c r="U352" i="60"/>
  <c r="U351" i="60"/>
  <c r="U350" i="60"/>
  <c r="U349" i="60"/>
  <c r="U348" i="60"/>
  <c r="U347" i="60"/>
  <c r="U346" i="60"/>
  <c r="U345" i="60"/>
  <c r="U344" i="60"/>
  <c r="U343" i="60"/>
  <c r="U342" i="60"/>
  <c r="U341" i="60"/>
  <c r="U340" i="60"/>
  <c r="U339" i="60"/>
  <c r="U338" i="60"/>
  <c r="U337" i="60"/>
  <c r="U336" i="60"/>
  <c r="U335" i="60"/>
  <c r="U334" i="60"/>
  <c r="U333" i="60"/>
  <c r="U332" i="60"/>
  <c r="U331" i="60"/>
  <c r="U330" i="60"/>
  <c r="U329" i="60"/>
  <c r="U328" i="60"/>
  <c r="U327" i="60"/>
  <c r="U326" i="60"/>
  <c r="U325" i="60"/>
  <c r="U324" i="60"/>
  <c r="U323" i="60"/>
  <c r="U322" i="60"/>
  <c r="U321" i="60"/>
  <c r="U320" i="60"/>
  <c r="U319" i="60"/>
  <c r="U318" i="60"/>
  <c r="U317" i="60"/>
  <c r="U316" i="60"/>
  <c r="U315" i="60"/>
  <c r="U314" i="60"/>
  <c r="U313" i="60"/>
  <c r="U312" i="60"/>
  <c r="U311" i="60"/>
  <c r="U310" i="60"/>
  <c r="U309" i="60"/>
  <c r="U308" i="60"/>
  <c r="U307" i="60"/>
  <c r="U306" i="60"/>
  <c r="U305" i="60"/>
  <c r="U304" i="60"/>
  <c r="U303" i="60"/>
  <c r="U302" i="60"/>
  <c r="U301" i="60"/>
  <c r="U300" i="60"/>
  <c r="U299" i="60"/>
  <c r="U298" i="60"/>
  <c r="U297" i="60"/>
  <c r="U296" i="60"/>
  <c r="U295" i="60"/>
  <c r="U294" i="60"/>
  <c r="U293" i="60"/>
  <c r="U292" i="60"/>
  <c r="U291" i="60"/>
  <c r="U290" i="60"/>
  <c r="U289" i="60"/>
  <c r="U288" i="60"/>
  <c r="U287" i="60"/>
  <c r="U286" i="60"/>
  <c r="U285" i="60"/>
  <c r="U284" i="60"/>
  <c r="U283" i="60"/>
  <c r="U282" i="60"/>
  <c r="U281" i="60"/>
  <c r="U280" i="60"/>
  <c r="U279" i="60"/>
  <c r="U278" i="60"/>
  <c r="U277" i="60"/>
  <c r="U276" i="60"/>
  <c r="U275" i="60"/>
  <c r="U274" i="60"/>
  <c r="U273" i="60"/>
  <c r="U272" i="60"/>
  <c r="U271" i="60"/>
  <c r="U270" i="60"/>
  <c r="U269" i="60"/>
  <c r="U268" i="60"/>
  <c r="U267" i="60"/>
  <c r="U266" i="60"/>
  <c r="U265" i="60"/>
  <c r="U264" i="60"/>
  <c r="U263" i="60"/>
  <c r="U262" i="60"/>
  <c r="U261" i="60"/>
  <c r="U260" i="60"/>
  <c r="U259" i="60"/>
  <c r="U258" i="60"/>
  <c r="U257" i="60"/>
  <c r="U256" i="60"/>
  <c r="U255" i="60"/>
  <c r="U254" i="60"/>
  <c r="U253" i="60"/>
  <c r="U252" i="60"/>
  <c r="U251" i="60"/>
  <c r="U250" i="60"/>
  <c r="U249" i="60"/>
  <c r="U248" i="60"/>
  <c r="U247" i="60"/>
  <c r="U246" i="60"/>
  <c r="U245" i="60"/>
  <c r="U244" i="60"/>
  <c r="U243" i="60"/>
  <c r="U242" i="60"/>
  <c r="U241" i="60"/>
  <c r="U240" i="60"/>
  <c r="U239" i="60"/>
  <c r="U238" i="60"/>
  <c r="U237" i="60"/>
  <c r="U236" i="60"/>
  <c r="U235" i="60"/>
  <c r="U234" i="60"/>
  <c r="U233" i="60"/>
  <c r="U232" i="60"/>
  <c r="U231" i="60"/>
  <c r="U230" i="60"/>
  <c r="U229" i="60"/>
  <c r="U228" i="60"/>
  <c r="U227" i="60"/>
  <c r="U226" i="60"/>
  <c r="U225" i="60"/>
  <c r="U224" i="60"/>
  <c r="U223" i="60"/>
  <c r="U222" i="60"/>
  <c r="U221" i="60"/>
  <c r="U220" i="60"/>
  <c r="U219" i="60"/>
  <c r="U218" i="60"/>
  <c r="U217" i="60"/>
  <c r="U216" i="60"/>
  <c r="U215" i="60"/>
  <c r="U214" i="60"/>
  <c r="U213" i="60"/>
  <c r="U212" i="60"/>
  <c r="U211" i="60"/>
  <c r="U210" i="60"/>
  <c r="U209" i="60"/>
  <c r="U208" i="60"/>
  <c r="U207" i="60"/>
  <c r="U206" i="60"/>
  <c r="U205" i="60"/>
  <c r="U204" i="60"/>
  <c r="U203" i="60"/>
  <c r="U202" i="60"/>
  <c r="U201" i="60"/>
  <c r="U200" i="60"/>
  <c r="U199" i="60"/>
  <c r="U198" i="60"/>
  <c r="U197" i="60"/>
  <c r="U196" i="60"/>
  <c r="U195" i="60"/>
  <c r="U194" i="60"/>
  <c r="U193" i="60"/>
  <c r="U192" i="60"/>
  <c r="U191" i="60"/>
  <c r="U190" i="60"/>
  <c r="U189" i="60"/>
  <c r="U188" i="60"/>
  <c r="U187" i="60"/>
  <c r="U186" i="60"/>
  <c r="U185" i="60"/>
  <c r="U184" i="60"/>
  <c r="U183" i="60"/>
  <c r="U182" i="60"/>
  <c r="U181" i="60"/>
  <c r="U180" i="60"/>
  <c r="U179" i="60"/>
  <c r="U178" i="60"/>
  <c r="U177" i="60"/>
  <c r="U176" i="60"/>
  <c r="U175" i="60"/>
  <c r="U174" i="60"/>
  <c r="U173" i="60"/>
  <c r="U172" i="60"/>
  <c r="U171" i="60"/>
  <c r="U170" i="60"/>
  <c r="U169" i="60"/>
  <c r="U168" i="60"/>
  <c r="U167" i="60"/>
  <c r="U166" i="60"/>
  <c r="U165" i="60"/>
  <c r="U164" i="60"/>
  <c r="U163" i="60"/>
  <c r="U162" i="60"/>
  <c r="U161" i="60"/>
  <c r="U160" i="60"/>
  <c r="U159" i="60"/>
  <c r="U158" i="60"/>
  <c r="U157" i="60"/>
  <c r="U156" i="60"/>
  <c r="U155" i="60"/>
  <c r="U154" i="60"/>
  <c r="U153" i="60"/>
  <c r="U152" i="60"/>
  <c r="U151" i="60"/>
  <c r="U150" i="60"/>
  <c r="U149" i="60"/>
  <c r="U148" i="60"/>
  <c r="U147" i="60"/>
  <c r="U146" i="60"/>
  <c r="U145" i="60"/>
  <c r="U144" i="60"/>
  <c r="U143" i="60"/>
  <c r="U142" i="60"/>
  <c r="U141" i="60"/>
  <c r="U140" i="60"/>
  <c r="U139" i="60"/>
  <c r="U138" i="60"/>
  <c r="U137" i="60"/>
  <c r="U136" i="60"/>
  <c r="U135" i="60"/>
  <c r="U134" i="60"/>
  <c r="U133" i="60"/>
  <c r="U132" i="60"/>
  <c r="U131" i="60"/>
  <c r="U130" i="60"/>
  <c r="U129" i="60"/>
  <c r="U128" i="60"/>
  <c r="U127" i="60"/>
  <c r="U126" i="60"/>
  <c r="U125" i="60"/>
  <c r="U124" i="60"/>
  <c r="U123" i="60"/>
  <c r="U122" i="60"/>
  <c r="U121" i="60"/>
  <c r="U120" i="60"/>
  <c r="U119" i="60"/>
  <c r="U118" i="60"/>
  <c r="U117" i="60"/>
  <c r="U116" i="60"/>
  <c r="U115" i="60"/>
  <c r="U114" i="60"/>
  <c r="U113" i="60"/>
  <c r="U112" i="60"/>
  <c r="U111" i="60"/>
  <c r="U110" i="60"/>
  <c r="U109" i="60"/>
  <c r="U108" i="60"/>
  <c r="U107" i="60"/>
  <c r="U106" i="60"/>
  <c r="U105" i="60"/>
  <c r="U104" i="60"/>
  <c r="U103" i="60"/>
  <c r="U102" i="60"/>
  <c r="U101" i="60"/>
  <c r="U100" i="60"/>
  <c r="U99" i="60"/>
  <c r="U98" i="60"/>
  <c r="U97" i="60"/>
  <c r="U96" i="60"/>
  <c r="U95" i="60"/>
  <c r="U94" i="60"/>
  <c r="U93" i="60"/>
  <c r="U92" i="60"/>
  <c r="U91" i="60"/>
  <c r="U90" i="60"/>
  <c r="U89" i="60"/>
  <c r="U88" i="60"/>
  <c r="U87" i="60"/>
  <c r="U86" i="60"/>
  <c r="U85" i="60"/>
  <c r="U84" i="60"/>
  <c r="U83" i="60"/>
  <c r="U82" i="60"/>
  <c r="U81" i="60"/>
  <c r="U80" i="60"/>
  <c r="U79" i="60"/>
  <c r="U78" i="60"/>
  <c r="U77" i="60"/>
  <c r="U76" i="60"/>
  <c r="U75" i="60"/>
  <c r="U74" i="60"/>
  <c r="U73" i="60"/>
  <c r="U72" i="60"/>
  <c r="U71" i="60"/>
  <c r="U70" i="60"/>
  <c r="U69" i="60"/>
  <c r="U68" i="60"/>
  <c r="U67" i="60"/>
  <c r="U66" i="60"/>
  <c r="U65" i="60"/>
  <c r="U64" i="60"/>
  <c r="U63" i="60"/>
  <c r="U62" i="60"/>
  <c r="U61" i="60"/>
  <c r="U60" i="60"/>
  <c r="U59" i="60"/>
  <c r="U58" i="60"/>
  <c r="U57" i="60"/>
  <c r="U56" i="60"/>
  <c r="U55" i="60"/>
  <c r="U54" i="60"/>
  <c r="U53" i="60"/>
  <c r="U52" i="60"/>
  <c r="U51" i="60"/>
  <c r="U50" i="60"/>
  <c r="U49" i="60"/>
  <c r="U48" i="60"/>
  <c r="U47" i="60"/>
  <c r="U46" i="60"/>
  <c r="U45" i="60"/>
  <c r="U44" i="60"/>
  <c r="U43" i="60"/>
  <c r="U42" i="60"/>
  <c r="U41" i="60"/>
  <c r="U40" i="60"/>
  <c r="U39" i="60"/>
  <c r="U38" i="60"/>
  <c r="U37" i="60"/>
  <c r="U36" i="60"/>
  <c r="U35" i="60"/>
  <c r="U34" i="60"/>
  <c r="U33" i="60"/>
  <c r="U32" i="60"/>
  <c r="U31" i="60"/>
  <c r="U30" i="60"/>
  <c r="U29" i="60"/>
  <c r="U28" i="60"/>
  <c r="U27" i="60"/>
  <c r="U26" i="60"/>
  <c r="U25" i="60"/>
  <c r="U24" i="60"/>
  <c r="U23" i="60"/>
  <c r="U22" i="60"/>
  <c r="U21" i="60"/>
  <c r="U20" i="60"/>
  <c r="U19" i="60"/>
  <c r="U18" i="60"/>
  <c r="U17" i="60"/>
  <c r="U16" i="60"/>
  <c r="U15" i="60"/>
  <c r="U14" i="60"/>
  <c r="U13" i="60"/>
  <c r="U12" i="60"/>
  <c r="U11" i="60"/>
  <c r="U10" i="60"/>
  <c r="U9" i="60"/>
  <c r="U2" i="60"/>
  <c r="T1447" i="61"/>
  <c r="T1449" i="61"/>
  <c r="S1447" i="61"/>
  <c r="S1449" i="61"/>
  <c r="R1447" i="61"/>
  <c r="R1449" i="61"/>
  <c r="Q1447" i="61"/>
  <c r="Q1449" i="61"/>
  <c r="P1447" i="61"/>
  <c r="P1449" i="61"/>
  <c r="O1447" i="61"/>
  <c r="O1449" i="61"/>
  <c r="N1447" i="61"/>
  <c r="N1449" i="61"/>
  <c r="I1447" i="61"/>
  <c r="B1447" i="61" s="1"/>
  <c r="I1449" i="61"/>
  <c r="B1449" i="61" s="1"/>
  <c r="H1447" i="61"/>
  <c r="H1449" i="61"/>
  <c r="G1447" i="61"/>
  <c r="G1449" i="61"/>
  <c r="D1447" i="61"/>
  <c r="D1449" i="61"/>
  <c r="C1449" i="61"/>
  <c r="C1447" i="61"/>
  <c r="E1449" i="61"/>
  <c r="E1447" i="61"/>
  <c r="F1449" i="61"/>
  <c r="F1447" i="61"/>
  <c r="J1449" i="61"/>
  <c r="J1447" i="61"/>
  <c r="K1449" i="61"/>
  <c r="K1447" i="61"/>
  <c r="L1449" i="61"/>
  <c r="L1447" i="61"/>
  <c r="M1449" i="61"/>
  <c r="M1447" i="61"/>
  <c r="E801" i="27"/>
  <c r="E1729" i="27"/>
  <c r="H1833" i="61"/>
  <c r="H1832" i="61"/>
  <c r="H1831" i="61"/>
  <c r="H1830" i="61"/>
  <c r="H1829" i="61"/>
  <c r="H1828" i="61"/>
  <c r="H1827" i="61"/>
  <c r="H1826" i="61"/>
  <c r="H1825" i="61"/>
  <c r="H1824" i="61"/>
  <c r="H1823" i="61"/>
  <c r="H1822" i="61"/>
  <c r="H1821" i="61"/>
  <c r="H1820" i="61"/>
  <c r="H1819" i="61"/>
  <c r="H1818" i="61"/>
  <c r="H1817" i="61"/>
  <c r="H1816" i="61"/>
  <c r="H1815" i="61"/>
  <c r="H1814" i="61"/>
  <c r="H1813" i="61"/>
  <c r="H1812" i="61"/>
  <c r="H1811" i="61"/>
  <c r="H1810" i="61"/>
  <c r="H1809" i="61"/>
  <c r="H1808" i="61"/>
  <c r="H1807" i="61"/>
  <c r="H1806" i="61"/>
  <c r="H1805" i="61"/>
  <c r="H1804" i="61"/>
  <c r="H1803" i="61"/>
  <c r="H1802" i="61"/>
  <c r="H1801" i="61"/>
  <c r="H1800" i="61"/>
  <c r="H1799" i="61"/>
  <c r="H1798" i="61"/>
  <c r="H1797" i="61"/>
  <c r="H1796" i="61"/>
  <c r="H1795" i="61"/>
  <c r="H1794" i="61"/>
  <c r="H1793" i="61"/>
  <c r="H1792" i="61"/>
  <c r="H1791" i="61"/>
  <c r="H1790" i="61"/>
  <c r="H1789" i="61"/>
  <c r="H1788" i="61"/>
  <c r="H1787" i="61"/>
  <c r="H1786" i="61"/>
  <c r="H1785" i="61"/>
  <c r="H1784" i="61"/>
  <c r="H1783" i="61"/>
  <c r="H1782" i="61"/>
  <c r="H1781" i="61"/>
  <c r="H1780" i="61"/>
  <c r="H1779" i="61"/>
  <c r="H1778" i="61"/>
  <c r="H1777" i="61"/>
  <c r="H1776" i="61"/>
  <c r="H1775" i="61"/>
  <c r="H1774" i="61"/>
  <c r="H1773" i="61"/>
  <c r="H1772" i="61"/>
  <c r="H1771" i="61"/>
  <c r="H1770" i="61"/>
  <c r="H1769" i="61"/>
  <c r="H1768" i="61"/>
  <c r="H1767" i="61"/>
  <c r="H1766" i="61"/>
  <c r="H1765" i="61"/>
  <c r="H1764" i="61"/>
  <c r="H1763" i="61"/>
  <c r="H1762" i="61"/>
  <c r="H1761" i="61"/>
  <c r="H1760" i="61"/>
  <c r="H1759" i="61"/>
  <c r="H1758" i="61"/>
  <c r="H1757" i="61"/>
  <c r="H1756" i="61"/>
  <c r="H1755" i="61"/>
  <c r="H1754" i="61"/>
  <c r="H1753" i="61"/>
  <c r="H1752" i="61"/>
  <c r="H1751" i="61"/>
  <c r="H1750" i="61"/>
  <c r="H1749" i="61"/>
  <c r="H1747" i="61"/>
  <c r="H1746" i="61"/>
  <c r="H1745" i="61"/>
  <c r="H1744" i="61"/>
  <c r="H1743" i="61"/>
  <c r="H1742" i="61"/>
  <c r="H1741" i="61"/>
  <c r="H1740" i="61"/>
  <c r="H1739" i="61"/>
  <c r="H1738" i="61"/>
  <c r="H1737" i="61"/>
  <c r="H1736" i="61"/>
  <c r="H1735" i="61"/>
  <c r="H1734" i="61"/>
  <c r="H1733" i="61"/>
  <c r="H1732" i="61"/>
  <c r="H1731" i="61"/>
  <c r="H1730" i="61"/>
  <c r="H1729" i="61"/>
  <c r="H1728" i="61"/>
  <c r="H1727" i="61"/>
  <c r="H1726" i="61"/>
  <c r="H1725" i="61"/>
  <c r="H1724" i="61"/>
  <c r="H1723" i="61"/>
  <c r="H1722" i="61"/>
  <c r="H1721" i="61"/>
  <c r="H1720" i="61"/>
  <c r="H1719" i="61"/>
  <c r="H1718" i="61"/>
  <c r="H1717" i="61"/>
  <c r="H1716" i="61"/>
  <c r="H1715" i="61"/>
  <c r="H1714" i="61"/>
  <c r="H1713" i="61"/>
  <c r="H1712" i="61"/>
  <c r="H1711" i="61"/>
  <c r="H1710" i="61"/>
  <c r="H1709" i="61"/>
  <c r="H1708" i="61"/>
  <c r="H1707" i="61"/>
  <c r="H1706" i="61"/>
  <c r="H1705" i="61"/>
  <c r="H1704" i="61"/>
  <c r="H1703" i="61"/>
  <c r="H1702" i="61"/>
  <c r="H1701" i="61"/>
  <c r="H1700" i="61"/>
  <c r="H1699" i="61"/>
  <c r="H1698" i="61"/>
  <c r="H1697" i="61"/>
  <c r="H1696" i="61"/>
  <c r="H1695" i="61"/>
  <c r="H1694" i="61"/>
  <c r="H1693" i="61"/>
  <c r="H1692" i="61"/>
  <c r="H1691" i="61"/>
  <c r="H1690" i="61"/>
  <c r="H1689" i="61"/>
  <c r="H1688" i="61"/>
  <c r="H1687" i="61"/>
  <c r="H1686" i="61"/>
  <c r="H1685" i="61"/>
  <c r="H1684" i="61"/>
  <c r="H1683" i="61"/>
  <c r="H1682" i="61"/>
  <c r="H1681" i="61"/>
  <c r="H1680" i="61"/>
  <c r="H1679" i="61"/>
  <c r="H1678" i="61"/>
  <c r="H1677" i="61"/>
  <c r="H1676" i="61"/>
  <c r="H1675" i="61"/>
  <c r="H1674" i="61"/>
  <c r="H1673" i="61"/>
  <c r="H1672" i="61"/>
  <c r="H1671" i="61"/>
  <c r="H1670" i="61"/>
  <c r="H1669" i="61"/>
  <c r="H1668" i="61"/>
  <c r="H1667" i="61"/>
  <c r="H1666" i="61"/>
  <c r="H1665" i="61"/>
  <c r="H1664" i="61"/>
  <c r="H1663" i="61"/>
  <c r="H1662" i="61"/>
  <c r="H1661" i="61"/>
  <c r="H1660" i="61"/>
  <c r="H1659" i="61"/>
  <c r="H1658" i="61"/>
  <c r="H1657" i="61"/>
  <c r="H1656" i="61"/>
  <c r="H1655" i="61"/>
  <c r="H1654" i="61"/>
  <c r="H1653" i="61"/>
  <c r="H1652" i="61"/>
  <c r="H1651" i="61"/>
  <c r="H1650" i="61"/>
  <c r="H1649" i="61"/>
  <c r="H1648" i="61"/>
  <c r="H1647" i="61"/>
  <c r="H1646" i="61"/>
  <c r="H1645" i="61"/>
  <c r="H1644" i="61"/>
  <c r="H1643" i="61"/>
  <c r="H1642" i="61"/>
  <c r="H1641" i="61"/>
  <c r="H1640" i="61"/>
  <c r="H1639" i="61"/>
  <c r="H1638" i="61"/>
  <c r="H1637" i="61"/>
  <c r="H1636" i="61"/>
  <c r="H1635" i="61"/>
  <c r="H1634" i="61"/>
  <c r="H1633" i="61"/>
  <c r="H1632" i="61"/>
  <c r="H1631" i="61"/>
  <c r="H1630" i="61"/>
  <c r="H1629" i="61"/>
  <c r="H1628" i="61"/>
  <c r="H1627" i="61"/>
  <c r="H1626" i="61"/>
  <c r="H1625" i="61"/>
  <c r="H1624" i="61"/>
  <c r="H1623" i="61"/>
  <c r="H1622" i="61"/>
  <c r="H1621" i="61"/>
  <c r="H1620" i="61"/>
  <c r="H1619" i="61"/>
  <c r="H1618" i="61"/>
  <c r="H1617" i="61"/>
  <c r="H1616" i="61"/>
  <c r="H1615" i="61"/>
  <c r="H1614" i="61"/>
  <c r="H1613" i="61"/>
  <c r="H1612" i="61"/>
  <c r="H1611" i="61"/>
  <c r="H1610" i="61"/>
  <c r="H1609" i="61"/>
  <c r="H1608" i="61"/>
  <c r="H1607" i="61"/>
  <c r="H1606" i="61"/>
  <c r="H1605" i="61"/>
  <c r="H1604" i="61"/>
  <c r="H1603" i="61"/>
  <c r="H1602" i="61"/>
  <c r="H1601" i="61"/>
  <c r="H1600" i="61"/>
  <c r="H1599" i="61"/>
  <c r="H1598" i="61"/>
  <c r="H1597" i="61"/>
  <c r="H1596" i="61"/>
  <c r="H1595" i="61"/>
  <c r="H1594" i="61"/>
  <c r="H1593" i="61"/>
  <c r="H1592" i="61"/>
  <c r="H1591" i="61"/>
  <c r="H1590" i="61"/>
  <c r="H1589" i="61"/>
  <c r="H1588" i="61"/>
  <c r="H1587" i="61"/>
  <c r="H1586" i="61"/>
  <c r="H1585" i="61"/>
  <c r="H1584" i="61"/>
  <c r="H1583" i="61"/>
  <c r="H1582" i="61"/>
  <c r="H1581" i="61"/>
  <c r="H1580" i="61"/>
  <c r="H1579" i="61"/>
  <c r="H1578" i="61"/>
  <c r="H1577" i="61"/>
  <c r="H1576" i="61"/>
  <c r="H1575" i="61"/>
  <c r="H1574" i="61"/>
  <c r="H1573" i="61"/>
  <c r="H1572" i="61"/>
  <c r="H1571" i="61"/>
  <c r="H1570" i="61"/>
  <c r="H1569" i="61"/>
  <c r="H1568" i="61"/>
  <c r="H1567" i="61"/>
  <c r="H1566" i="61"/>
  <c r="H1565" i="61"/>
  <c r="H1564" i="61"/>
  <c r="H1563" i="61"/>
  <c r="H1562" i="61"/>
  <c r="H1561" i="61"/>
  <c r="H1560" i="61"/>
  <c r="H1559" i="61"/>
  <c r="H1558" i="61"/>
  <c r="H1557" i="61"/>
  <c r="H1556" i="61"/>
  <c r="H1555" i="61"/>
  <c r="H1554" i="61"/>
  <c r="H1553" i="61"/>
  <c r="H1552" i="61"/>
  <c r="H1551" i="61"/>
  <c r="H1550" i="61"/>
  <c r="H1549" i="61"/>
  <c r="H1548" i="61"/>
  <c r="H1547" i="61"/>
  <c r="H1546" i="61"/>
  <c r="H1545" i="61"/>
  <c r="H1544" i="61"/>
  <c r="H1543" i="61"/>
  <c r="H1542" i="61"/>
  <c r="H1541" i="61"/>
  <c r="H1540" i="61"/>
  <c r="H1539" i="61"/>
  <c r="H1538" i="61"/>
  <c r="H1537" i="61"/>
  <c r="H1536" i="61"/>
  <c r="H1535" i="61"/>
  <c r="H1534" i="61"/>
  <c r="H1533" i="61"/>
  <c r="H1532" i="61"/>
  <c r="H1531" i="61"/>
  <c r="H1530" i="61"/>
  <c r="H1529" i="61"/>
  <c r="H1528" i="61"/>
  <c r="H1527" i="61"/>
  <c r="H1526" i="61"/>
  <c r="H1525" i="61"/>
  <c r="H1524" i="61"/>
  <c r="H1523" i="61"/>
  <c r="H1522" i="61"/>
  <c r="H1521" i="61"/>
  <c r="H1520" i="61"/>
  <c r="H1519" i="61"/>
  <c r="H1518" i="61"/>
  <c r="H1517" i="61"/>
  <c r="H1516" i="61"/>
  <c r="H1515" i="61"/>
  <c r="H1514" i="61"/>
  <c r="H1513" i="61"/>
  <c r="H1512" i="61"/>
  <c r="H1511" i="61"/>
  <c r="H1510" i="61"/>
  <c r="H1509" i="61"/>
  <c r="H1508" i="61"/>
  <c r="H1507" i="61"/>
  <c r="H1506" i="61"/>
  <c r="H1505" i="61"/>
  <c r="H1504" i="61"/>
  <c r="H1503" i="61"/>
  <c r="H1502" i="61"/>
  <c r="H1501" i="61"/>
  <c r="H1500" i="61"/>
  <c r="H1499" i="61"/>
  <c r="H1498" i="61"/>
  <c r="H1497" i="61"/>
  <c r="H1496" i="61"/>
  <c r="H1495" i="61"/>
  <c r="H1494" i="61"/>
  <c r="H1493" i="61"/>
  <c r="H1492" i="61"/>
  <c r="H1491" i="61"/>
  <c r="H1490" i="61"/>
  <c r="H1489" i="61"/>
  <c r="H1488" i="61"/>
  <c r="H1487" i="61"/>
  <c r="H1486" i="61"/>
  <c r="H1485" i="61"/>
  <c r="H1484" i="61"/>
  <c r="H1483" i="61"/>
  <c r="H1482" i="61"/>
  <c r="H1481" i="61"/>
  <c r="H1480" i="61"/>
  <c r="H1479" i="61"/>
  <c r="H1478" i="61"/>
  <c r="H1477" i="61"/>
  <c r="H1476" i="61"/>
  <c r="H1475" i="61"/>
  <c r="H1474" i="61"/>
  <c r="H1473" i="61"/>
  <c r="H1472" i="61"/>
  <c r="H1471" i="61"/>
  <c r="H1470" i="61"/>
  <c r="H1469" i="61"/>
  <c r="H1468" i="61"/>
  <c r="H1467" i="61"/>
  <c r="H1466" i="61"/>
  <c r="H1465" i="61"/>
  <c r="H1464" i="61"/>
  <c r="H1463" i="61"/>
  <c r="H1462" i="61"/>
  <c r="H1461" i="61"/>
  <c r="H1460" i="61"/>
  <c r="H1459" i="61"/>
  <c r="H1458" i="61"/>
  <c r="H1457" i="61"/>
  <c r="H1456" i="61"/>
  <c r="H1455" i="61"/>
  <c r="H1454" i="61"/>
  <c r="H1453" i="61"/>
  <c r="H1452" i="61"/>
  <c r="H1451" i="61"/>
  <c r="H1450" i="61"/>
  <c r="H1448" i="61"/>
  <c r="H1446" i="61"/>
  <c r="H1445" i="61"/>
  <c r="H1444" i="61"/>
  <c r="H1443" i="61"/>
  <c r="H1442" i="61"/>
  <c r="H1441" i="61"/>
  <c r="H1440" i="61"/>
  <c r="H1439" i="61"/>
  <c r="H1438" i="61"/>
  <c r="H1437" i="61"/>
  <c r="H1436" i="61"/>
  <c r="H1435" i="61"/>
  <c r="H1434" i="61"/>
  <c r="H1433" i="61"/>
  <c r="H1432" i="61"/>
  <c r="H1431" i="61"/>
  <c r="H1430" i="61"/>
  <c r="H1429" i="61"/>
  <c r="H1428" i="61"/>
  <c r="H1427" i="61"/>
  <c r="H1426" i="61"/>
  <c r="H1425" i="61"/>
  <c r="H1424" i="61"/>
  <c r="H1423" i="61"/>
  <c r="H1422" i="61"/>
  <c r="H1421" i="61"/>
  <c r="H1420" i="61"/>
  <c r="H1419" i="61"/>
  <c r="H1418" i="61"/>
  <c r="H1417" i="61"/>
  <c r="H1416" i="61"/>
  <c r="H1415" i="61"/>
  <c r="H1414" i="61"/>
  <c r="H1413" i="61"/>
  <c r="H1412" i="61"/>
  <c r="H1411" i="61"/>
  <c r="H1410" i="61"/>
  <c r="H1409" i="61"/>
  <c r="H1408" i="61"/>
  <c r="H1407" i="61"/>
  <c r="H1406" i="61"/>
  <c r="H1405" i="61"/>
  <c r="H1404" i="61"/>
  <c r="H1403" i="61"/>
  <c r="H1402" i="61"/>
  <c r="H1401" i="61"/>
  <c r="H1400" i="61"/>
  <c r="H1399" i="61"/>
  <c r="H1398" i="61"/>
  <c r="H1397" i="61"/>
  <c r="H1396" i="61"/>
  <c r="H1395" i="61"/>
  <c r="H1394" i="61"/>
  <c r="H1393" i="61"/>
  <c r="H1392" i="61"/>
  <c r="H1391" i="61"/>
  <c r="H1390" i="61"/>
  <c r="H1389" i="61"/>
  <c r="H1388" i="61"/>
  <c r="H1387" i="61"/>
  <c r="H1386" i="61"/>
  <c r="H1385" i="61"/>
  <c r="H1384" i="61"/>
  <c r="H1383" i="61"/>
  <c r="H1382" i="61"/>
  <c r="H1381" i="61"/>
  <c r="H1380" i="61"/>
  <c r="H1379" i="61"/>
  <c r="H1378" i="61"/>
  <c r="H1377" i="61"/>
  <c r="H1376" i="61"/>
  <c r="H1375" i="61"/>
  <c r="H1374" i="61"/>
  <c r="H1373" i="61"/>
  <c r="H1372" i="61"/>
  <c r="H1371" i="61"/>
  <c r="H1370" i="61"/>
  <c r="H1369" i="61"/>
  <c r="H1368" i="61"/>
  <c r="H1367" i="61"/>
  <c r="H1366" i="61"/>
  <c r="H1365" i="61"/>
  <c r="H1364" i="61"/>
  <c r="H1363" i="61"/>
  <c r="H1362" i="61"/>
  <c r="H1361" i="61"/>
  <c r="H1360" i="61"/>
  <c r="H1359" i="61"/>
  <c r="H1358" i="61"/>
  <c r="H1357" i="61"/>
  <c r="H1356" i="61"/>
  <c r="H1355" i="61"/>
  <c r="H1354" i="61"/>
  <c r="H1353" i="61"/>
  <c r="H1352" i="61"/>
  <c r="H1351" i="61"/>
  <c r="H1350" i="61"/>
  <c r="H1349" i="61"/>
  <c r="H1348" i="61"/>
  <c r="H1347" i="61"/>
  <c r="H1346" i="61"/>
  <c r="H1345" i="61"/>
  <c r="H1344" i="61"/>
  <c r="H1343" i="61"/>
  <c r="H1342" i="61"/>
  <c r="H1341" i="61"/>
  <c r="H1340" i="61"/>
  <c r="H1339" i="61"/>
  <c r="H1338" i="61"/>
  <c r="H1337" i="61"/>
  <c r="H1336" i="61"/>
  <c r="H1335" i="61"/>
  <c r="H1334" i="61"/>
  <c r="H1333" i="61"/>
  <c r="H1332" i="61"/>
  <c r="H1331" i="61"/>
  <c r="H1330" i="61"/>
  <c r="H1329" i="61"/>
  <c r="H1328" i="61"/>
  <c r="H1327" i="61"/>
  <c r="H1326" i="61"/>
  <c r="H1325" i="61"/>
  <c r="H1324" i="61"/>
  <c r="H1323" i="61"/>
  <c r="H1322" i="61"/>
  <c r="H1321" i="61"/>
  <c r="H1320" i="61"/>
  <c r="H1319" i="61"/>
  <c r="H1318" i="61"/>
  <c r="H1317" i="61"/>
  <c r="H1316" i="61"/>
  <c r="H1315" i="61"/>
  <c r="H1314" i="61"/>
  <c r="H1313" i="61"/>
  <c r="H1312" i="61"/>
  <c r="H1311" i="61"/>
  <c r="H1310" i="61"/>
  <c r="H1309" i="61"/>
  <c r="H1308" i="61"/>
  <c r="H1307" i="61"/>
  <c r="H1306" i="61"/>
  <c r="H1305" i="61"/>
  <c r="H1304" i="61"/>
  <c r="H1303" i="61"/>
  <c r="H1302" i="61"/>
  <c r="H1301" i="61"/>
  <c r="H1300" i="61"/>
  <c r="H1299" i="61"/>
  <c r="H1298" i="61"/>
  <c r="H1297" i="61"/>
  <c r="H1296" i="61"/>
  <c r="H1295" i="61"/>
  <c r="H1294" i="61"/>
  <c r="H1293" i="61"/>
  <c r="H1292" i="61"/>
  <c r="H1291" i="61"/>
  <c r="H1290" i="61"/>
  <c r="H1289" i="61"/>
  <c r="H1288" i="61"/>
  <c r="H1287" i="61"/>
  <c r="H1286" i="61"/>
  <c r="H1285" i="61"/>
  <c r="H1284" i="61"/>
  <c r="H1283" i="61"/>
  <c r="H1282" i="61"/>
  <c r="H1281" i="61"/>
  <c r="H1280" i="61"/>
  <c r="H1279" i="61"/>
  <c r="H1278" i="61"/>
  <c r="H1277" i="61"/>
  <c r="H1276" i="61"/>
  <c r="H1275" i="61"/>
  <c r="H1274" i="61"/>
  <c r="H1273" i="61"/>
  <c r="H1272" i="61"/>
  <c r="H1271" i="61"/>
  <c r="H1270" i="61"/>
  <c r="H1269" i="61"/>
  <c r="H1268" i="61"/>
  <c r="H1267" i="61"/>
  <c r="H1266" i="61"/>
  <c r="H1265" i="61"/>
  <c r="H1264" i="61"/>
  <c r="H1263" i="61"/>
  <c r="H1262" i="61"/>
  <c r="H1261" i="61"/>
  <c r="H1260" i="61"/>
  <c r="H1259" i="61"/>
  <c r="H1258" i="61"/>
  <c r="H1257" i="61"/>
  <c r="H1256" i="61"/>
  <c r="H1255" i="61"/>
  <c r="H1254" i="61"/>
  <c r="H1253" i="61"/>
  <c r="H1252" i="61"/>
  <c r="H1251" i="61"/>
  <c r="H1250" i="61"/>
  <c r="H1249" i="61"/>
  <c r="H1248" i="61"/>
  <c r="H1247" i="61"/>
  <c r="H1246" i="61"/>
  <c r="H1245" i="61"/>
  <c r="H1244" i="61"/>
  <c r="H1243" i="61"/>
  <c r="H1242" i="61"/>
  <c r="H1241" i="61"/>
  <c r="H1240" i="61"/>
  <c r="H1239" i="61"/>
  <c r="H1238" i="61"/>
  <c r="H1237" i="61"/>
  <c r="H1236" i="61"/>
  <c r="H1235" i="61"/>
  <c r="H1234" i="61"/>
  <c r="H1233" i="61"/>
  <c r="H1232" i="61"/>
  <c r="H1231" i="61"/>
  <c r="H1230" i="61"/>
  <c r="H1229" i="61"/>
  <c r="H1228" i="61"/>
  <c r="H1227" i="61"/>
  <c r="H1226" i="61"/>
  <c r="H1225" i="61"/>
  <c r="H1224" i="61"/>
  <c r="H1223" i="61"/>
  <c r="H1222" i="61"/>
  <c r="H1221" i="61"/>
  <c r="H1220" i="61"/>
  <c r="H1219" i="61"/>
  <c r="H1218" i="61"/>
  <c r="H1217" i="61"/>
  <c r="H1216" i="61"/>
  <c r="H1215" i="61"/>
  <c r="H1214" i="61"/>
  <c r="H1213" i="61"/>
  <c r="H1212" i="61"/>
  <c r="H1211" i="61"/>
  <c r="H1210" i="61"/>
  <c r="H1209" i="61"/>
  <c r="H1208" i="61"/>
  <c r="H1207" i="61"/>
  <c r="H1206" i="61"/>
  <c r="H1205" i="61"/>
  <c r="H1204" i="61"/>
  <c r="H1203" i="61"/>
  <c r="H1202" i="61"/>
  <c r="H1201" i="61"/>
  <c r="H1200" i="61"/>
  <c r="H1199" i="61"/>
  <c r="H1198" i="61"/>
  <c r="H1197" i="61"/>
  <c r="H1196" i="61"/>
  <c r="H1195" i="61"/>
  <c r="H1194" i="61"/>
  <c r="H1193" i="61"/>
  <c r="H1192" i="61"/>
  <c r="H1191" i="61"/>
  <c r="H1190" i="61"/>
  <c r="H1189" i="61"/>
  <c r="H1188" i="61"/>
  <c r="H1187" i="61"/>
  <c r="H1186" i="61"/>
  <c r="H1185" i="61"/>
  <c r="H1184" i="61"/>
  <c r="H1183" i="61"/>
  <c r="H1182" i="61"/>
  <c r="H1181" i="61"/>
  <c r="H1180" i="61"/>
  <c r="H1179" i="61"/>
  <c r="H1178" i="61"/>
  <c r="H1177" i="61"/>
  <c r="H1176" i="61"/>
  <c r="H1175" i="61"/>
  <c r="H1174" i="61"/>
  <c r="H1173" i="61"/>
  <c r="H1172" i="61"/>
  <c r="H1171" i="61"/>
  <c r="H1170" i="61"/>
  <c r="H1169" i="61"/>
  <c r="H1168" i="61"/>
  <c r="H1167" i="61"/>
  <c r="H1166" i="61"/>
  <c r="H1165" i="61"/>
  <c r="H1164" i="61"/>
  <c r="H1163" i="61"/>
  <c r="H1162" i="61"/>
  <c r="H1161" i="61"/>
  <c r="H1160" i="61"/>
  <c r="H1159" i="61"/>
  <c r="H1158" i="61"/>
  <c r="H1157" i="61"/>
  <c r="H1156" i="61"/>
  <c r="H1155" i="61"/>
  <c r="H1154" i="61"/>
  <c r="H1153" i="61"/>
  <c r="H1152" i="61"/>
  <c r="H1151" i="61"/>
  <c r="H1150" i="61"/>
  <c r="H1149" i="61"/>
  <c r="H1148" i="61"/>
  <c r="H1147" i="61"/>
  <c r="H1146" i="61"/>
  <c r="H1145" i="61"/>
  <c r="H1144" i="61"/>
  <c r="H1143" i="61"/>
  <c r="H1142" i="61"/>
  <c r="H1141" i="61"/>
  <c r="H1140" i="61"/>
  <c r="H1139" i="61"/>
  <c r="H1138" i="61"/>
  <c r="H1137" i="61"/>
  <c r="H1136" i="61"/>
  <c r="H1135" i="61"/>
  <c r="H1134" i="61"/>
  <c r="H1133" i="61"/>
  <c r="H1132" i="61"/>
  <c r="H1131" i="61"/>
  <c r="H1130" i="61"/>
  <c r="H1129" i="61"/>
  <c r="H1128" i="61"/>
  <c r="H1127" i="61"/>
  <c r="H1126" i="61"/>
  <c r="H1125" i="61"/>
  <c r="H1124" i="61"/>
  <c r="H1123" i="61"/>
  <c r="H1122" i="61"/>
  <c r="H1121" i="61"/>
  <c r="H1120" i="61"/>
  <c r="H1119" i="61"/>
  <c r="H1118" i="61"/>
  <c r="H1117" i="61"/>
  <c r="H1116" i="61"/>
  <c r="H1115" i="61"/>
  <c r="H1114" i="61"/>
  <c r="H1113" i="61"/>
  <c r="H1112" i="61"/>
  <c r="H1111" i="61"/>
  <c r="H1110" i="61"/>
  <c r="H1109" i="61"/>
  <c r="H1108" i="61"/>
  <c r="H1107" i="61"/>
  <c r="H1106" i="61"/>
  <c r="H1105" i="61"/>
  <c r="H1104" i="61"/>
  <c r="H1103" i="61"/>
  <c r="H1102" i="61"/>
  <c r="H1101" i="61"/>
  <c r="H1100" i="61"/>
  <c r="H1099" i="61"/>
  <c r="H1098" i="61"/>
  <c r="H1097" i="61"/>
  <c r="H1096" i="61"/>
  <c r="H1095" i="61"/>
  <c r="H1094" i="61"/>
  <c r="H1093" i="61"/>
  <c r="H1092" i="61"/>
  <c r="H1091" i="61"/>
  <c r="H1090" i="61"/>
  <c r="H1089" i="61"/>
  <c r="H1088" i="61"/>
  <c r="H1087" i="61"/>
  <c r="H1086" i="61"/>
  <c r="H1085" i="61"/>
  <c r="H1084" i="61"/>
  <c r="H1083" i="61"/>
  <c r="H1082" i="61"/>
  <c r="H1081" i="61"/>
  <c r="H1080" i="61"/>
  <c r="H1079" i="61"/>
  <c r="H1078" i="61"/>
  <c r="H1077" i="61"/>
  <c r="H1076" i="61"/>
  <c r="H1075" i="61"/>
  <c r="H1074" i="61"/>
  <c r="H1073" i="61"/>
  <c r="H1072" i="61"/>
  <c r="H1071" i="61"/>
  <c r="H1070" i="61"/>
  <c r="H1069" i="61"/>
  <c r="H1068" i="61"/>
  <c r="H1067" i="61"/>
  <c r="H1066" i="61"/>
  <c r="H1065" i="61"/>
  <c r="H1064" i="61"/>
  <c r="H1063" i="61"/>
  <c r="H1062" i="61"/>
  <c r="H1061" i="61"/>
  <c r="H1060" i="61"/>
  <c r="H1059" i="61"/>
  <c r="H1058" i="61"/>
  <c r="H1057" i="61"/>
  <c r="H1056" i="61"/>
  <c r="H1055" i="61"/>
  <c r="H1054" i="61"/>
  <c r="H1053" i="61"/>
  <c r="H1052" i="61"/>
  <c r="H1051" i="61"/>
  <c r="H1050" i="61"/>
  <c r="H1049" i="61"/>
  <c r="H1048" i="61"/>
  <c r="H1047" i="61"/>
  <c r="H1046" i="61"/>
  <c r="H1045" i="61"/>
  <c r="H1044" i="61"/>
  <c r="H1043" i="61"/>
  <c r="H1042" i="61"/>
  <c r="H1041" i="61"/>
  <c r="H1040" i="61"/>
  <c r="H1039" i="61"/>
  <c r="H1038" i="61"/>
  <c r="H1037" i="61"/>
  <c r="H1036" i="61"/>
  <c r="H1035" i="61"/>
  <c r="H1034" i="61"/>
  <c r="H1033" i="61"/>
  <c r="H1032" i="61"/>
  <c r="H1031" i="61"/>
  <c r="H1030" i="61"/>
  <c r="H1029" i="61"/>
  <c r="H1028" i="61"/>
  <c r="H1027" i="61"/>
  <c r="H1026" i="61"/>
  <c r="H1025" i="61"/>
  <c r="H1024" i="61"/>
  <c r="H1023" i="61"/>
  <c r="H1022" i="61"/>
  <c r="H1021" i="61"/>
  <c r="H1020" i="61"/>
  <c r="H1019" i="61"/>
  <c r="H1018" i="61"/>
  <c r="H1017" i="61"/>
  <c r="H1016" i="61"/>
  <c r="H1015" i="61"/>
  <c r="H1014" i="61"/>
  <c r="H1013" i="61"/>
  <c r="H1012" i="61"/>
  <c r="H1011" i="61"/>
  <c r="H1010" i="61"/>
  <c r="H1009" i="61"/>
  <c r="H1008" i="61"/>
  <c r="H1007" i="61"/>
  <c r="H1006" i="61"/>
  <c r="H1005" i="61"/>
  <c r="H1004" i="61"/>
  <c r="H1003" i="61"/>
  <c r="H1002" i="61"/>
  <c r="H1001" i="61"/>
  <c r="H1000" i="61"/>
  <c r="H999" i="61"/>
  <c r="H998" i="61"/>
  <c r="H997" i="61"/>
  <c r="H996" i="61"/>
  <c r="H995" i="61"/>
  <c r="H994" i="61"/>
  <c r="H993" i="61"/>
  <c r="H992" i="61"/>
  <c r="H991" i="61"/>
  <c r="H990" i="61"/>
  <c r="H989" i="61"/>
  <c r="H988" i="61"/>
  <c r="H987" i="61"/>
  <c r="H986" i="61"/>
  <c r="H985" i="61"/>
  <c r="H984" i="61"/>
  <c r="H983" i="61"/>
  <c r="H982" i="61"/>
  <c r="H981" i="61"/>
  <c r="H980" i="61"/>
  <c r="H979" i="61"/>
  <c r="H978" i="61"/>
  <c r="H977" i="61"/>
  <c r="H976" i="61"/>
  <c r="H975" i="61"/>
  <c r="H974" i="61"/>
  <c r="H973" i="61"/>
  <c r="H972" i="61"/>
  <c r="H971" i="61"/>
  <c r="H970" i="61"/>
  <c r="H969" i="61"/>
  <c r="H968" i="61"/>
  <c r="H967" i="61"/>
  <c r="H966" i="61"/>
  <c r="H965" i="61"/>
  <c r="H964" i="61"/>
  <c r="H963" i="61"/>
  <c r="H962" i="61"/>
  <c r="H961" i="61"/>
  <c r="H960" i="61"/>
  <c r="H959" i="61"/>
  <c r="H958" i="61"/>
  <c r="H957" i="61"/>
  <c r="H956" i="61"/>
  <c r="H955" i="61"/>
  <c r="H954" i="61"/>
  <c r="H953" i="61"/>
  <c r="H952" i="61"/>
  <c r="H951" i="61"/>
  <c r="H950" i="61"/>
  <c r="H949" i="61"/>
  <c r="H948" i="61"/>
  <c r="H947" i="61"/>
  <c r="H946" i="61"/>
  <c r="H945" i="61"/>
  <c r="H944" i="61"/>
  <c r="H943" i="61"/>
  <c r="H942" i="61"/>
  <c r="H941" i="61"/>
  <c r="H940" i="61"/>
  <c r="H939" i="61"/>
  <c r="H938" i="61"/>
  <c r="H937" i="61"/>
  <c r="H936" i="61"/>
  <c r="H935" i="61"/>
  <c r="H934" i="61"/>
  <c r="H933" i="61"/>
  <c r="H932" i="61"/>
  <c r="H931" i="61"/>
  <c r="H930" i="61"/>
  <c r="H929" i="61"/>
  <c r="H928" i="61"/>
  <c r="H927" i="61"/>
  <c r="H926" i="61"/>
  <c r="H925" i="61"/>
  <c r="H924" i="61"/>
  <c r="H923" i="61"/>
  <c r="H922" i="61"/>
  <c r="H921" i="61"/>
  <c r="H920" i="61"/>
  <c r="H919" i="61"/>
  <c r="H918" i="61"/>
  <c r="H917" i="61"/>
  <c r="H916" i="61"/>
  <c r="H915" i="61"/>
  <c r="H914" i="61"/>
  <c r="H913" i="61"/>
  <c r="H912" i="61"/>
  <c r="H911" i="61"/>
  <c r="H910" i="61"/>
  <c r="H909" i="61"/>
  <c r="H908" i="61"/>
  <c r="H907" i="61"/>
  <c r="H906" i="61"/>
  <c r="H905" i="61"/>
  <c r="H904" i="61"/>
  <c r="H903" i="61"/>
  <c r="H902" i="61"/>
  <c r="H901" i="61"/>
  <c r="H900" i="61"/>
  <c r="H899" i="61"/>
  <c r="H898" i="61"/>
  <c r="H897" i="61"/>
  <c r="H896" i="61"/>
  <c r="H895" i="61"/>
  <c r="H894" i="61"/>
  <c r="H893" i="61"/>
  <c r="H892" i="61"/>
  <c r="H891" i="61"/>
  <c r="H890" i="61"/>
  <c r="H889" i="61"/>
  <c r="H888" i="61"/>
  <c r="H887" i="61"/>
  <c r="H886" i="61"/>
  <c r="H885" i="61"/>
  <c r="H884" i="61"/>
  <c r="H883" i="61"/>
  <c r="H882" i="61"/>
  <c r="H881" i="61"/>
  <c r="H880" i="61"/>
  <c r="H879" i="61"/>
  <c r="H878" i="61"/>
  <c r="H877" i="61"/>
  <c r="H876" i="61"/>
  <c r="H875" i="61"/>
  <c r="H874" i="61"/>
  <c r="H873" i="61"/>
  <c r="H872" i="61"/>
  <c r="H871" i="61"/>
  <c r="H870" i="61"/>
  <c r="H869" i="61"/>
  <c r="H868" i="61"/>
  <c r="H867" i="61"/>
  <c r="H866" i="61"/>
  <c r="H865" i="61"/>
  <c r="H864" i="61"/>
  <c r="H863" i="61"/>
  <c r="H862" i="61"/>
  <c r="H861" i="61"/>
  <c r="H860" i="61"/>
  <c r="H859" i="61"/>
  <c r="H858" i="61"/>
  <c r="H857" i="61"/>
  <c r="H856" i="61"/>
  <c r="H855" i="61"/>
  <c r="H854" i="61"/>
  <c r="H853" i="61"/>
  <c r="H852" i="61"/>
  <c r="H851" i="61"/>
  <c r="H850" i="61"/>
  <c r="H849" i="61"/>
  <c r="H848" i="61"/>
  <c r="H847" i="61"/>
  <c r="H846" i="61"/>
  <c r="H845" i="61"/>
  <c r="H844" i="61"/>
  <c r="H843" i="61"/>
  <c r="H842" i="61"/>
  <c r="H841" i="61"/>
  <c r="H840" i="61"/>
  <c r="H839" i="61"/>
  <c r="H838" i="61"/>
  <c r="H837" i="61"/>
  <c r="H836" i="61"/>
  <c r="H835" i="61"/>
  <c r="H834" i="61"/>
  <c r="H833" i="61"/>
  <c r="H832" i="61"/>
  <c r="H831" i="61"/>
  <c r="H830" i="61"/>
  <c r="H829" i="61"/>
  <c r="H828" i="61"/>
  <c r="H827" i="61"/>
  <c r="H826" i="61"/>
  <c r="H825" i="61"/>
  <c r="H824" i="61"/>
  <c r="H823" i="61"/>
  <c r="H822" i="61"/>
  <c r="H821" i="61"/>
  <c r="H820" i="61"/>
  <c r="H819" i="61"/>
  <c r="H818" i="61"/>
  <c r="H817" i="61"/>
  <c r="H816" i="61"/>
  <c r="H815" i="61"/>
  <c r="H814" i="61"/>
  <c r="H813" i="61"/>
  <c r="H812" i="61"/>
  <c r="H811" i="61"/>
  <c r="H810" i="61"/>
  <c r="H809" i="61"/>
  <c r="H808" i="61"/>
  <c r="H807" i="61"/>
  <c r="H806" i="61"/>
  <c r="H805" i="61"/>
  <c r="H804" i="61"/>
  <c r="H803" i="61"/>
  <c r="H802" i="61"/>
  <c r="H801" i="61"/>
  <c r="H800" i="61"/>
  <c r="H799" i="61"/>
  <c r="H798" i="61"/>
  <c r="H797" i="61"/>
  <c r="H796" i="61"/>
  <c r="H795" i="61"/>
  <c r="H794" i="61"/>
  <c r="H793" i="61"/>
  <c r="H792" i="61"/>
  <c r="H791" i="61"/>
  <c r="H790" i="61"/>
  <c r="H789" i="61"/>
  <c r="H788" i="61"/>
  <c r="H787" i="61"/>
  <c r="H786" i="61"/>
  <c r="H785" i="61"/>
  <c r="H784" i="61"/>
  <c r="H783" i="61"/>
  <c r="H782" i="61"/>
  <c r="H781" i="61"/>
  <c r="H780" i="61"/>
  <c r="H779" i="61"/>
  <c r="H778" i="61"/>
  <c r="H777" i="61"/>
  <c r="H776" i="61"/>
  <c r="H775" i="61"/>
  <c r="H774" i="61"/>
  <c r="H773" i="61"/>
  <c r="H772" i="61"/>
  <c r="H771" i="61"/>
  <c r="H770" i="61"/>
  <c r="H769" i="61"/>
  <c r="H768" i="61"/>
  <c r="H767" i="61"/>
  <c r="H766" i="61"/>
  <c r="H765" i="61"/>
  <c r="H764" i="61"/>
  <c r="H763" i="61"/>
  <c r="H762" i="61"/>
  <c r="H761" i="61"/>
  <c r="H760" i="61"/>
  <c r="H759" i="61"/>
  <c r="H758" i="61"/>
  <c r="H757" i="61"/>
  <c r="H756" i="61"/>
  <c r="H755" i="61"/>
  <c r="H754" i="61"/>
  <c r="H753" i="61"/>
  <c r="H752" i="61"/>
  <c r="H751" i="61"/>
  <c r="H750" i="61"/>
  <c r="H749" i="61"/>
  <c r="H748" i="61"/>
  <c r="H747" i="61"/>
  <c r="H746" i="61"/>
  <c r="H745" i="61"/>
  <c r="H744" i="61"/>
  <c r="H743" i="61"/>
  <c r="H742" i="61"/>
  <c r="H741" i="61"/>
  <c r="H740" i="61"/>
  <c r="H739" i="61"/>
  <c r="H738" i="61"/>
  <c r="H737" i="61"/>
  <c r="H736" i="61"/>
  <c r="H735" i="61"/>
  <c r="H734" i="61"/>
  <c r="H733" i="61"/>
  <c r="H732" i="61"/>
  <c r="H731" i="61"/>
  <c r="H730" i="61"/>
  <c r="H729" i="61"/>
  <c r="H728" i="61"/>
  <c r="H727" i="61"/>
  <c r="H726" i="61"/>
  <c r="H725" i="61"/>
  <c r="H724" i="61"/>
  <c r="H723" i="61"/>
  <c r="H722" i="61"/>
  <c r="H721" i="61"/>
  <c r="H720" i="61"/>
  <c r="H719" i="61"/>
  <c r="H718" i="61"/>
  <c r="H717" i="61"/>
  <c r="H716" i="61"/>
  <c r="H715" i="61"/>
  <c r="H714" i="61"/>
  <c r="H713" i="61"/>
  <c r="H712" i="61"/>
  <c r="H711" i="61"/>
  <c r="H710" i="61"/>
  <c r="H709" i="61"/>
  <c r="H708" i="61"/>
  <c r="H707" i="61"/>
  <c r="H706" i="61"/>
  <c r="H705" i="61"/>
  <c r="H704" i="61"/>
  <c r="H703" i="61"/>
  <c r="H702" i="61"/>
  <c r="H701" i="61"/>
  <c r="H700" i="61"/>
  <c r="H699" i="61"/>
  <c r="H698" i="61"/>
  <c r="H697" i="61"/>
  <c r="H696" i="61"/>
  <c r="H695" i="61"/>
  <c r="H694" i="61"/>
  <c r="H693" i="61"/>
  <c r="H692" i="61"/>
  <c r="H691" i="61"/>
  <c r="H690" i="61"/>
  <c r="H689" i="61"/>
  <c r="H688" i="61"/>
  <c r="H687" i="61"/>
  <c r="H686" i="61"/>
  <c r="H685" i="61"/>
  <c r="H684" i="61"/>
  <c r="H683" i="61"/>
  <c r="H682" i="61"/>
  <c r="H681" i="61"/>
  <c r="H680" i="61"/>
  <c r="H679" i="61"/>
  <c r="H678" i="61"/>
  <c r="H677" i="61"/>
  <c r="H676" i="61"/>
  <c r="H675" i="61"/>
  <c r="H674" i="61"/>
  <c r="H673" i="61"/>
  <c r="H672" i="61"/>
  <c r="H671" i="61"/>
  <c r="H670" i="61"/>
  <c r="H669" i="61"/>
  <c r="H668" i="61"/>
  <c r="H667" i="61"/>
  <c r="H666" i="61"/>
  <c r="H665" i="61"/>
  <c r="H664" i="61"/>
  <c r="H663" i="61"/>
  <c r="H662" i="61"/>
  <c r="H661" i="61"/>
  <c r="H660" i="61"/>
  <c r="H659" i="61"/>
  <c r="H658" i="61"/>
  <c r="H657" i="61"/>
  <c r="H656" i="61"/>
  <c r="H655" i="61"/>
  <c r="H654" i="61"/>
  <c r="H653" i="61"/>
  <c r="H652" i="61"/>
  <c r="H651" i="61"/>
  <c r="H650" i="61"/>
  <c r="H649" i="61"/>
  <c r="H648" i="61"/>
  <c r="H647" i="61"/>
  <c r="H646" i="61"/>
  <c r="H645" i="61"/>
  <c r="H644" i="61"/>
  <c r="H643" i="61"/>
  <c r="H642" i="61"/>
  <c r="H641" i="61"/>
  <c r="H640" i="61"/>
  <c r="H639" i="61"/>
  <c r="H638" i="61"/>
  <c r="H637" i="61"/>
  <c r="H636" i="61"/>
  <c r="H635" i="61"/>
  <c r="H634" i="61"/>
  <c r="H633" i="61"/>
  <c r="H632" i="61"/>
  <c r="H631" i="61"/>
  <c r="H630" i="61"/>
  <c r="H629" i="61"/>
  <c r="H628" i="61"/>
  <c r="H627" i="61"/>
  <c r="H626" i="61"/>
  <c r="H625" i="61"/>
  <c r="H624" i="61"/>
  <c r="H623" i="61"/>
  <c r="H622" i="61"/>
  <c r="H621" i="61"/>
  <c r="H620" i="61"/>
  <c r="H619" i="61"/>
  <c r="H618" i="61"/>
  <c r="H617" i="61"/>
  <c r="H616" i="61"/>
  <c r="H615" i="61"/>
  <c r="H614" i="61"/>
  <c r="H613" i="61"/>
  <c r="H612" i="61"/>
  <c r="H611" i="61"/>
  <c r="H610" i="61"/>
  <c r="H609" i="61"/>
  <c r="H608" i="61"/>
  <c r="H607" i="61"/>
  <c r="H606" i="61"/>
  <c r="H605" i="61"/>
  <c r="H604" i="61"/>
  <c r="H603" i="61"/>
  <c r="H602" i="61"/>
  <c r="H601" i="61"/>
  <c r="H600" i="61"/>
  <c r="H599" i="61"/>
  <c r="H598" i="61"/>
  <c r="H597" i="61"/>
  <c r="H596" i="61"/>
  <c r="H595" i="61"/>
  <c r="H594" i="61"/>
  <c r="H593" i="61"/>
  <c r="H592" i="61"/>
  <c r="H591" i="61"/>
  <c r="H590" i="61"/>
  <c r="H589" i="61"/>
  <c r="H588" i="61"/>
  <c r="H587" i="61"/>
  <c r="H586" i="61"/>
  <c r="H585" i="61"/>
  <c r="H584" i="61"/>
  <c r="H583" i="61"/>
  <c r="H582" i="61"/>
  <c r="H581" i="61"/>
  <c r="H580" i="61"/>
  <c r="H579" i="61"/>
  <c r="H578" i="61"/>
  <c r="H577" i="61"/>
  <c r="H576" i="61"/>
  <c r="H575" i="61"/>
  <c r="H574" i="61"/>
  <c r="H573" i="61"/>
  <c r="H572" i="61"/>
  <c r="H571" i="61"/>
  <c r="H570" i="61"/>
  <c r="H569" i="61"/>
  <c r="H568" i="61"/>
  <c r="H567" i="61"/>
  <c r="H566" i="61"/>
  <c r="H565" i="61"/>
  <c r="H564" i="61"/>
  <c r="H563" i="61"/>
  <c r="H562" i="61"/>
  <c r="H561" i="61"/>
  <c r="H560" i="61"/>
  <c r="H559" i="61"/>
  <c r="H558" i="61"/>
  <c r="H557" i="61"/>
  <c r="H556" i="61"/>
  <c r="H555" i="61"/>
  <c r="H554" i="61"/>
  <c r="H553" i="61"/>
  <c r="H552" i="61"/>
  <c r="H551" i="61"/>
  <c r="H550" i="61"/>
  <c r="H549" i="61"/>
  <c r="H548" i="61"/>
  <c r="H547" i="61"/>
  <c r="H546" i="61"/>
  <c r="H545" i="61"/>
  <c r="H544" i="61"/>
  <c r="H543" i="61"/>
  <c r="H542" i="61"/>
  <c r="H541" i="61"/>
  <c r="H540" i="61"/>
  <c r="H539" i="61"/>
  <c r="H538" i="61"/>
  <c r="H537" i="61"/>
  <c r="H536" i="61"/>
  <c r="H535" i="61"/>
  <c r="H534" i="61"/>
  <c r="H533" i="61"/>
  <c r="H532" i="61"/>
  <c r="H531" i="61"/>
  <c r="H530" i="61"/>
  <c r="H529" i="61"/>
  <c r="H528" i="61"/>
  <c r="H527" i="61"/>
  <c r="H526" i="61"/>
  <c r="H525" i="61"/>
  <c r="H524" i="61"/>
  <c r="H523" i="61"/>
  <c r="H522" i="61"/>
  <c r="H521" i="61"/>
  <c r="H520" i="61"/>
  <c r="H519" i="61"/>
  <c r="H517" i="61"/>
  <c r="H516" i="61"/>
  <c r="H515" i="61"/>
  <c r="H518" i="61"/>
  <c r="H514" i="61"/>
  <c r="H513" i="61"/>
  <c r="H512" i="61"/>
  <c r="H511" i="61"/>
  <c r="H510" i="61"/>
  <c r="H509" i="61"/>
  <c r="H508" i="61"/>
  <c r="H507" i="61"/>
  <c r="H506" i="61"/>
  <c r="H505" i="61"/>
  <c r="H504" i="61"/>
  <c r="H503" i="61"/>
  <c r="H502" i="61"/>
  <c r="H501" i="61"/>
  <c r="H500" i="61"/>
  <c r="H499" i="61"/>
  <c r="H498" i="61"/>
  <c r="H497" i="61"/>
  <c r="H496" i="61"/>
  <c r="H495" i="61"/>
  <c r="H494" i="61"/>
  <c r="H493" i="61"/>
  <c r="H492" i="61"/>
  <c r="H491" i="61"/>
  <c r="H490" i="61"/>
  <c r="H489" i="61"/>
  <c r="H488" i="61"/>
  <c r="H487" i="61"/>
  <c r="H486" i="61"/>
  <c r="H485" i="61"/>
  <c r="H484" i="61"/>
  <c r="H483" i="61"/>
  <c r="H482" i="61"/>
  <c r="H481" i="61"/>
  <c r="H480" i="61"/>
  <c r="H479" i="61"/>
  <c r="H478" i="61"/>
  <c r="H477" i="61"/>
  <c r="H476" i="61"/>
  <c r="H475" i="61"/>
  <c r="H474" i="61"/>
  <c r="H473" i="61"/>
  <c r="H472" i="61"/>
  <c r="H471" i="61"/>
  <c r="H470" i="61"/>
  <c r="H469" i="61"/>
  <c r="H468" i="61"/>
  <c r="H467" i="61"/>
  <c r="H466" i="61"/>
  <c r="H465" i="61"/>
  <c r="H464" i="61"/>
  <c r="H463" i="61"/>
  <c r="H462" i="61"/>
  <c r="H461" i="61"/>
  <c r="H460" i="61"/>
  <c r="H459" i="61"/>
  <c r="H458" i="61"/>
  <c r="H457" i="61"/>
  <c r="H456" i="61"/>
  <c r="H455" i="61"/>
  <c r="H454" i="61"/>
  <c r="H453" i="61"/>
  <c r="H452" i="61"/>
  <c r="H451" i="61"/>
  <c r="H450" i="61"/>
  <c r="H449" i="61"/>
  <c r="H448" i="61"/>
  <c r="H447" i="61"/>
  <c r="H446" i="61"/>
  <c r="H445" i="61"/>
  <c r="H444" i="61"/>
  <c r="H443" i="61"/>
  <c r="H442" i="61"/>
  <c r="H441" i="61"/>
  <c r="H440" i="61"/>
  <c r="H439" i="61"/>
  <c r="H438" i="61"/>
  <c r="H437" i="61"/>
  <c r="H436" i="61"/>
  <c r="H435" i="61"/>
  <c r="H434" i="61"/>
  <c r="H433" i="61"/>
  <c r="H432" i="61"/>
  <c r="H431" i="61"/>
  <c r="H430" i="61"/>
  <c r="H429" i="61"/>
  <c r="H428" i="61"/>
  <c r="H427" i="61"/>
  <c r="H426" i="61"/>
  <c r="H425" i="61"/>
  <c r="H424" i="61"/>
  <c r="H423" i="61"/>
  <c r="H422" i="61"/>
  <c r="H421" i="61"/>
  <c r="H420" i="61"/>
  <c r="H419" i="61"/>
  <c r="H418" i="61"/>
  <c r="H417" i="61"/>
  <c r="H416" i="61"/>
  <c r="H415" i="61"/>
  <c r="H414" i="61"/>
  <c r="H413" i="61"/>
  <c r="H412" i="61"/>
  <c r="H411" i="61"/>
  <c r="H410" i="61"/>
  <c r="H409" i="61"/>
  <c r="H408" i="61"/>
  <c r="H407" i="61"/>
  <c r="H406" i="61"/>
  <c r="H405" i="61"/>
  <c r="H404" i="61"/>
  <c r="H403" i="61"/>
  <c r="H402" i="61"/>
  <c r="H401" i="61"/>
  <c r="H400" i="61"/>
  <c r="H399" i="61"/>
  <c r="H398" i="61"/>
  <c r="H397" i="61"/>
  <c r="H396" i="61"/>
  <c r="H395" i="61"/>
  <c r="H394" i="61"/>
  <c r="H393" i="61"/>
  <c r="H392" i="61"/>
  <c r="H391" i="61"/>
  <c r="H390" i="61"/>
  <c r="H389" i="61"/>
  <c r="H388" i="61"/>
  <c r="H387" i="61"/>
  <c r="H386" i="61"/>
  <c r="H385" i="61"/>
  <c r="H384" i="61"/>
  <c r="H383" i="61"/>
  <c r="H382" i="61"/>
  <c r="H381" i="61"/>
  <c r="H380" i="61"/>
  <c r="H379" i="61"/>
  <c r="H378" i="61"/>
  <c r="H377" i="61"/>
  <c r="H376" i="61"/>
  <c r="H375" i="61"/>
  <c r="H374" i="61"/>
  <c r="H373" i="61"/>
  <c r="H372" i="61"/>
  <c r="H371" i="61"/>
  <c r="H370" i="61"/>
  <c r="H369" i="61"/>
  <c r="H368" i="61"/>
  <c r="H367" i="61"/>
  <c r="H366" i="61"/>
  <c r="H365" i="61"/>
  <c r="H364" i="61"/>
  <c r="H363" i="61"/>
  <c r="H362" i="61"/>
  <c r="H361" i="61"/>
  <c r="H360" i="61"/>
  <c r="H359" i="61"/>
  <c r="H358" i="61"/>
  <c r="H357" i="61"/>
  <c r="H356" i="61"/>
  <c r="H355" i="61"/>
  <c r="H354" i="61"/>
  <c r="H353" i="61"/>
  <c r="H352" i="61"/>
  <c r="H351" i="61"/>
  <c r="H350" i="61"/>
  <c r="H349" i="61"/>
  <c r="H348" i="61"/>
  <c r="H347" i="61"/>
  <c r="H346" i="61"/>
  <c r="H345" i="61"/>
  <c r="H344" i="61"/>
  <c r="H343" i="61"/>
  <c r="H342" i="61"/>
  <c r="H341" i="61"/>
  <c r="H340" i="61"/>
  <c r="H339" i="61"/>
  <c r="H338" i="61"/>
  <c r="H337" i="61"/>
  <c r="H336" i="61"/>
  <c r="H335" i="61"/>
  <c r="H334" i="61"/>
  <c r="H333" i="61"/>
  <c r="H332" i="61"/>
  <c r="H331" i="61"/>
  <c r="H330" i="61"/>
  <c r="H329" i="61"/>
  <c r="H328" i="61"/>
  <c r="H327" i="61"/>
  <c r="H326" i="61"/>
  <c r="H325" i="61"/>
  <c r="H324" i="61"/>
  <c r="H323" i="61"/>
  <c r="H322" i="61"/>
  <c r="H321" i="61"/>
  <c r="H320" i="61"/>
  <c r="H319" i="61"/>
  <c r="H318" i="61"/>
  <c r="H317" i="61"/>
  <c r="H316" i="61"/>
  <c r="H315" i="61"/>
  <c r="H314" i="61"/>
  <c r="H313" i="61"/>
  <c r="H312" i="61"/>
  <c r="H311" i="61"/>
  <c r="H310" i="61"/>
  <c r="H309" i="61"/>
  <c r="H308" i="61"/>
  <c r="H307" i="61"/>
  <c r="H306" i="61"/>
  <c r="H305" i="61"/>
  <c r="H304" i="61"/>
  <c r="H303" i="61"/>
  <c r="H302" i="61"/>
  <c r="H301" i="61"/>
  <c r="H300" i="61"/>
  <c r="H299" i="61"/>
  <c r="H298" i="61"/>
  <c r="H297" i="61"/>
  <c r="H296" i="61"/>
  <c r="H295" i="61"/>
  <c r="H294" i="61"/>
  <c r="H293" i="61"/>
  <c r="H292" i="61"/>
  <c r="H291" i="61"/>
  <c r="H290" i="61"/>
  <c r="H289" i="61"/>
  <c r="H288" i="61"/>
  <c r="H287" i="61"/>
  <c r="H286" i="61"/>
  <c r="H285" i="61"/>
  <c r="H284" i="61"/>
  <c r="H283" i="61"/>
  <c r="H282" i="61"/>
  <c r="H281" i="61"/>
  <c r="H280" i="61"/>
  <c r="H279" i="61"/>
  <c r="H278" i="61"/>
  <c r="H277" i="61"/>
  <c r="H276" i="61"/>
  <c r="H275" i="61"/>
  <c r="H274" i="61"/>
  <c r="H273" i="61"/>
  <c r="H272" i="61"/>
  <c r="H271" i="61"/>
  <c r="H270" i="61"/>
  <c r="H269" i="61"/>
  <c r="H268" i="61"/>
  <c r="H267" i="61"/>
  <c r="H266" i="61"/>
  <c r="H265" i="61"/>
  <c r="H264" i="61"/>
  <c r="H263" i="61"/>
  <c r="H262" i="61"/>
  <c r="H261" i="61"/>
  <c r="H260" i="61"/>
  <c r="H259" i="61"/>
  <c r="H258" i="61"/>
  <c r="H257" i="61"/>
  <c r="H256" i="61"/>
  <c r="H255" i="61"/>
  <c r="H254" i="61"/>
  <c r="H253" i="61"/>
  <c r="H252" i="61"/>
  <c r="H251" i="61"/>
  <c r="H250" i="61"/>
  <c r="H249" i="61"/>
  <c r="H248" i="61"/>
  <c r="H247" i="61"/>
  <c r="H246" i="61"/>
  <c r="H245" i="61"/>
  <c r="H244" i="61"/>
  <c r="H243" i="61"/>
  <c r="H242" i="61"/>
  <c r="H241" i="61"/>
  <c r="H240" i="61"/>
  <c r="H239" i="61"/>
  <c r="H238" i="61"/>
  <c r="H237" i="61"/>
  <c r="H236" i="61"/>
  <c r="H235" i="61"/>
  <c r="H234" i="61"/>
  <c r="H233" i="61"/>
  <c r="H232" i="61"/>
  <c r="H231" i="61"/>
  <c r="H230" i="61"/>
  <c r="H229" i="61"/>
  <c r="H228" i="61"/>
  <c r="H227" i="61"/>
  <c r="H226" i="61"/>
  <c r="H225" i="61"/>
  <c r="H224" i="61"/>
  <c r="H223" i="61"/>
  <c r="H222" i="61"/>
  <c r="H221" i="61"/>
  <c r="H220" i="61"/>
  <c r="H219" i="61"/>
  <c r="H218" i="61"/>
  <c r="H217" i="61"/>
  <c r="H216" i="61"/>
  <c r="H215" i="61"/>
  <c r="H214" i="61"/>
  <c r="H213" i="61"/>
  <c r="H212" i="61"/>
  <c r="H211" i="61"/>
  <c r="H210" i="61"/>
  <c r="H209" i="61"/>
  <c r="H208" i="61"/>
  <c r="H207" i="61"/>
  <c r="H206" i="61"/>
  <c r="H205" i="61"/>
  <c r="H204" i="61"/>
  <c r="H203" i="61"/>
  <c r="H202" i="61"/>
  <c r="H201" i="61"/>
  <c r="H200" i="61"/>
  <c r="H199" i="61"/>
  <c r="H198" i="61"/>
  <c r="H197" i="61"/>
  <c r="H196" i="61"/>
  <c r="H195" i="61"/>
  <c r="H194" i="61"/>
  <c r="H193" i="61"/>
  <c r="H192" i="61"/>
  <c r="H191" i="61"/>
  <c r="H190" i="61"/>
  <c r="H189" i="61"/>
  <c r="H188" i="61"/>
  <c r="H187" i="61"/>
  <c r="H186" i="61"/>
  <c r="H185" i="61"/>
  <c r="H184" i="61"/>
  <c r="H183" i="61"/>
  <c r="H182" i="61"/>
  <c r="H181" i="61"/>
  <c r="H180" i="61"/>
  <c r="H179" i="61"/>
  <c r="H178" i="61"/>
  <c r="H177" i="61"/>
  <c r="H176" i="61"/>
  <c r="H175" i="61"/>
  <c r="H174" i="61"/>
  <c r="H173" i="61"/>
  <c r="H172" i="61"/>
  <c r="H171" i="61"/>
  <c r="H170" i="61"/>
  <c r="H169" i="61"/>
  <c r="H168" i="61"/>
  <c r="H167" i="61"/>
  <c r="H166" i="61"/>
  <c r="H165" i="61"/>
  <c r="H164" i="61"/>
  <c r="H163" i="61"/>
  <c r="H162" i="61"/>
  <c r="H161" i="61"/>
  <c r="H160" i="61"/>
  <c r="H159" i="61"/>
  <c r="H158" i="61"/>
  <c r="H157" i="61"/>
  <c r="H156" i="61"/>
  <c r="H155" i="61"/>
  <c r="H154" i="61"/>
  <c r="H153" i="61"/>
  <c r="H152" i="61"/>
  <c r="H151" i="61"/>
  <c r="H150" i="61"/>
  <c r="H149" i="61"/>
  <c r="H148" i="61"/>
  <c r="H147" i="61"/>
  <c r="H146" i="61"/>
  <c r="H145" i="61"/>
  <c r="H144" i="61"/>
  <c r="H143" i="61"/>
  <c r="H142" i="61"/>
  <c r="H141" i="61"/>
  <c r="H140" i="61"/>
  <c r="H139" i="61"/>
  <c r="H138" i="61"/>
  <c r="H137" i="61"/>
  <c r="H136" i="61"/>
  <c r="H135" i="61"/>
  <c r="H134" i="61"/>
  <c r="H133" i="61"/>
  <c r="H132" i="61"/>
  <c r="H131" i="61"/>
  <c r="H130" i="61"/>
  <c r="H129" i="61"/>
  <c r="H128" i="61"/>
  <c r="H127" i="61"/>
  <c r="H126" i="61"/>
  <c r="H125" i="61"/>
  <c r="H124" i="61"/>
  <c r="H123" i="61"/>
  <c r="H122" i="61"/>
  <c r="H121" i="61"/>
  <c r="H120" i="61"/>
  <c r="H119" i="61"/>
  <c r="H118" i="61"/>
  <c r="H117" i="61"/>
  <c r="H116" i="61"/>
  <c r="H115" i="61"/>
  <c r="H114" i="61"/>
  <c r="H113" i="61"/>
  <c r="H112" i="61"/>
  <c r="H111" i="61"/>
  <c r="H110" i="61"/>
  <c r="H109" i="61"/>
  <c r="H108" i="61"/>
  <c r="H107" i="61"/>
  <c r="H106" i="61"/>
  <c r="H105" i="61"/>
  <c r="H104" i="61"/>
  <c r="H103" i="61"/>
  <c r="H102" i="61"/>
  <c r="H101" i="61"/>
  <c r="H100" i="61"/>
  <c r="H99" i="61"/>
  <c r="H98" i="61"/>
  <c r="H97" i="61"/>
  <c r="H96" i="61"/>
  <c r="H95" i="61"/>
  <c r="H94" i="61"/>
  <c r="H93" i="61"/>
  <c r="H92" i="61"/>
  <c r="H91" i="61"/>
  <c r="H90" i="61"/>
  <c r="H89" i="61"/>
  <c r="H88" i="61"/>
  <c r="H87" i="61"/>
  <c r="H86" i="61"/>
  <c r="H85" i="61"/>
  <c r="H84" i="61"/>
  <c r="H83" i="61"/>
  <c r="H82" i="61"/>
  <c r="H81" i="61"/>
  <c r="H80" i="61"/>
  <c r="H79" i="61"/>
  <c r="H78" i="61"/>
  <c r="H77" i="61"/>
  <c r="H76" i="61"/>
  <c r="H75" i="61"/>
  <c r="H74" i="61"/>
  <c r="H73" i="61"/>
  <c r="H72" i="61"/>
  <c r="H71" i="61"/>
  <c r="H70" i="61"/>
  <c r="H69" i="61"/>
  <c r="H68" i="61"/>
  <c r="H67" i="61"/>
  <c r="H66" i="61"/>
  <c r="H65" i="61"/>
  <c r="H64" i="61"/>
  <c r="H63" i="61"/>
  <c r="H62" i="61"/>
  <c r="H61" i="61"/>
  <c r="H60" i="61"/>
  <c r="H59" i="61"/>
  <c r="H58" i="61"/>
  <c r="H57" i="61"/>
  <c r="H56" i="61"/>
  <c r="H55" i="61"/>
  <c r="H54" i="61"/>
  <c r="H53" i="61"/>
  <c r="H52" i="61"/>
  <c r="H51" i="61"/>
  <c r="H50" i="61"/>
  <c r="H49" i="61"/>
  <c r="H48" i="61"/>
  <c r="H47" i="61"/>
  <c r="H46" i="61"/>
  <c r="H45" i="61"/>
  <c r="H44" i="61"/>
  <c r="H43" i="61"/>
  <c r="H42" i="61"/>
  <c r="H41" i="61"/>
  <c r="H40" i="61"/>
  <c r="H39" i="61"/>
  <c r="H38" i="61"/>
  <c r="H37" i="61"/>
  <c r="H36" i="61"/>
  <c r="H35" i="61"/>
  <c r="H34" i="61"/>
  <c r="H33" i="61"/>
  <c r="H32" i="61"/>
  <c r="H31" i="61"/>
  <c r="H30" i="61"/>
  <c r="H29" i="61"/>
  <c r="H28" i="61"/>
  <c r="H27" i="61"/>
  <c r="H26" i="61"/>
  <c r="H25" i="61"/>
  <c r="H24" i="61"/>
  <c r="H23" i="61"/>
  <c r="H22" i="61"/>
  <c r="H21" i="61"/>
  <c r="H20" i="61"/>
  <c r="H19" i="61"/>
  <c r="H18" i="61"/>
  <c r="H17" i="61"/>
  <c r="H16" i="61"/>
  <c r="H15" i="61"/>
  <c r="H14" i="61"/>
  <c r="H13" i="61"/>
  <c r="H12" i="61"/>
  <c r="H11" i="61"/>
  <c r="H10" i="61"/>
  <c r="H9" i="61"/>
  <c r="H8" i="61"/>
  <c r="H7" i="61"/>
  <c r="H6" i="61"/>
  <c r="H5" i="61"/>
  <c r="H4" i="61"/>
  <c r="H3" i="61"/>
  <c r="T1833" i="61"/>
  <c r="S1833" i="61"/>
  <c r="R1833" i="61"/>
  <c r="Q1833" i="61"/>
  <c r="P1833" i="61"/>
  <c r="O1833" i="61"/>
  <c r="N1833" i="61"/>
  <c r="T1832" i="61"/>
  <c r="S1832" i="61"/>
  <c r="R1832" i="61"/>
  <c r="Q1832" i="61"/>
  <c r="P1832" i="61"/>
  <c r="O1832" i="61"/>
  <c r="N1832" i="61"/>
  <c r="T1831" i="61"/>
  <c r="S1831" i="61"/>
  <c r="R1831" i="61"/>
  <c r="Q1831" i="61"/>
  <c r="P1831" i="61"/>
  <c r="O1831" i="61"/>
  <c r="N1831" i="61"/>
  <c r="T1830" i="61"/>
  <c r="S1830" i="61"/>
  <c r="R1830" i="61"/>
  <c r="Q1830" i="61"/>
  <c r="P1830" i="61"/>
  <c r="O1830" i="61"/>
  <c r="N1830" i="61"/>
  <c r="T1829" i="61"/>
  <c r="S1829" i="61"/>
  <c r="R1829" i="61"/>
  <c r="Q1829" i="61"/>
  <c r="P1829" i="61"/>
  <c r="O1829" i="61"/>
  <c r="N1829" i="61"/>
  <c r="T1828" i="61"/>
  <c r="S1828" i="61"/>
  <c r="R1828" i="61"/>
  <c r="Q1828" i="61"/>
  <c r="P1828" i="61"/>
  <c r="O1828" i="61"/>
  <c r="N1828" i="61"/>
  <c r="T1827" i="61"/>
  <c r="S1827" i="61"/>
  <c r="R1827" i="61"/>
  <c r="Q1827" i="61"/>
  <c r="P1827" i="61"/>
  <c r="O1827" i="61"/>
  <c r="N1827" i="61"/>
  <c r="T1826" i="61"/>
  <c r="S1826" i="61"/>
  <c r="R1826" i="61"/>
  <c r="Q1826" i="61"/>
  <c r="P1826" i="61"/>
  <c r="O1826" i="61"/>
  <c r="N1826" i="61"/>
  <c r="T1825" i="61"/>
  <c r="S1825" i="61"/>
  <c r="R1825" i="61"/>
  <c r="Q1825" i="61"/>
  <c r="P1825" i="61"/>
  <c r="O1825" i="61"/>
  <c r="N1825" i="61"/>
  <c r="T1824" i="61"/>
  <c r="S1824" i="61"/>
  <c r="R1824" i="61"/>
  <c r="Q1824" i="61"/>
  <c r="P1824" i="61"/>
  <c r="O1824" i="61"/>
  <c r="N1824" i="61"/>
  <c r="T1823" i="61"/>
  <c r="S1823" i="61"/>
  <c r="R1823" i="61"/>
  <c r="Q1823" i="61"/>
  <c r="P1823" i="61"/>
  <c r="O1823" i="61"/>
  <c r="N1823" i="61"/>
  <c r="T1822" i="61"/>
  <c r="S1822" i="61"/>
  <c r="R1822" i="61"/>
  <c r="Q1822" i="61"/>
  <c r="P1822" i="61"/>
  <c r="O1822" i="61"/>
  <c r="N1822" i="61"/>
  <c r="T1821" i="61"/>
  <c r="S1821" i="61"/>
  <c r="R1821" i="61"/>
  <c r="Q1821" i="61"/>
  <c r="P1821" i="61"/>
  <c r="O1821" i="61"/>
  <c r="N1821" i="61"/>
  <c r="T1820" i="61"/>
  <c r="S1820" i="61"/>
  <c r="R1820" i="61"/>
  <c r="Q1820" i="61"/>
  <c r="P1820" i="61"/>
  <c r="O1820" i="61"/>
  <c r="N1820" i="61"/>
  <c r="T1819" i="61"/>
  <c r="S1819" i="61"/>
  <c r="R1819" i="61"/>
  <c r="Q1819" i="61"/>
  <c r="P1819" i="61"/>
  <c r="O1819" i="61"/>
  <c r="N1819" i="61"/>
  <c r="T1818" i="61"/>
  <c r="S1818" i="61"/>
  <c r="R1818" i="61"/>
  <c r="Q1818" i="61"/>
  <c r="P1818" i="61"/>
  <c r="O1818" i="61"/>
  <c r="N1818" i="61"/>
  <c r="T1817" i="61"/>
  <c r="S1817" i="61"/>
  <c r="R1817" i="61"/>
  <c r="Q1817" i="61"/>
  <c r="P1817" i="61"/>
  <c r="O1817" i="61"/>
  <c r="N1817" i="61"/>
  <c r="T1816" i="61"/>
  <c r="S1816" i="61"/>
  <c r="R1816" i="61"/>
  <c r="Q1816" i="61"/>
  <c r="P1816" i="61"/>
  <c r="O1816" i="61"/>
  <c r="N1816" i="61"/>
  <c r="T1815" i="61"/>
  <c r="S1815" i="61"/>
  <c r="R1815" i="61"/>
  <c r="Q1815" i="61"/>
  <c r="P1815" i="61"/>
  <c r="O1815" i="61"/>
  <c r="N1815" i="61"/>
  <c r="T1814" i="61"/>
  <c r="S1814" i="61"/>
  <c r="R1814" i="61"/>
  <c r="Q1814" i="61"/>
  <c r="P1814" i="61"/>
  <c r="O1814" i="61"/>
  <c r="N1814" i="61"/>
  <c r="T1813" i="61"/>
  <c r="S1813" i="61"/>
  <c r="R1813" i="61"/>
  <c r="Q1813" i="61"/>
  <c r="P1813" i="61"/>
  <c r="O1813" i="61"/>
  <c r="N1813" i="61"/>
  <c r="T1812" i="61"/>
  <c r="S1812" i="61"/>
  <c r="R1812" i="61"/>
  <c r="Q1812" i="61"/>
  <c r="P1812" i="61"/>
  <c r="O1812" i="61"/>
  <c r="N1812" i="61"/>
  <c r="T1811" i="61"/>
  <c r="S1811" i="61"/>
  <c r="R1811" i="61"/>
  <c r="Q1811" i="61"/>
  <c r="P1811" i="61"/>
  <c r="O1811" i="61"/>
  <c r="N1811" i="61"/>
  <c r="T1810" i="61"/>
  <c r="S1810" i="61"/>
  <c r="R1810" i="61"/>
  <c r="Q1810" i="61"/>
  <c r="P1810" i="61"/>
  <c r="O1810" i="61"/>
  <c r="N1810" i="61"/>
  <c r="T1809" i="61"/>
  <c r="S1809" i="61"/>
  <c r="R1809" i="61"/>
  <c r="Q1809" i="61"/>
  <c r="P1809" i="61"/>
  <c r="O1809" i="61"/>
  <c r="N1809" i="61"/>
  <c r="T1808" i="61"/>
  <c r="S1808" i="61"/>
  <c r="R1808" i="61"/>
  <c r="Q1808" i="61"/>
  <c r="P1808" i="61"/>
  <c r="O1808" i="61"/>
  <c r="N1808" i="61"/>
  <c r="T1807" i="61"/>
  <c r="S1807" i="61"/>
  <c r="R1807" i="61"/>
  <c r="Q1807" i="61"/>
  <c r="P1807" i="61"/>
  <c r="O1807" i="61"/>
  <c r="N1807" i="61"/>
  <c r="T1806" i="61"/>
  <c r="S1806" i="61"/>
  <c r="R1806" i="61"/>
  <c r="Q1806" i="61"/>
  <c r="P1806" i="61"/>
  <c r="O1806" i="61"/>
  <c r="N1806" i="61"/>
  <c r="T1805" i="61"/>
  <c r="S1805" i="61"/>
  <c r="R1805" i="61"/>
  <c r="Q1805" i="61"/>
  <c r="P1805" i="61"/>
  <c r="O1805" i="61"/>
  <c r="N1805" i="61"/>
  <c r="T1804" i="61"/>
  <c r="S1804" i="61"/>
  <c r="R1804" i="61"/>
  <c r="Q1804" i="61"/>
  <c r="P1804" i="61"/>
  <c r="O1804" i="61"/>
  <c r="N1804" i="61"/>
  <c r="T1803" i="61"/>
  <c r="S1803" i="61"/>
  <c r="R1803" i="61"/>
  <c r="Q1803" i="61"/>
  <c r="P1803" i="61"/>
  <c r="O1803" i="61"/>
  <c r="N1803" i="61"/>
  <c r="T1802" i="61"/>
  <c r="S1802" i="61"/>
  <c r="R1802" i="61"/>
  <c r="Q1802" i="61"/>
  <c r="P1802" i="61"/>
  <c r="O1802" i="61"/>
  <c r="N1802" i="61"/>
  <c r="T1801" i="61"/>
  <c r="S1801" i="61"/>
  <c r="R1801" i="61"/>
  <c r="Q1801" i="61"/>
  <c r="P1801" i="61"/>
  <c r="O1801" i="61"/>
  <c r="N1801" i="61"/>
  <c r="T1800" i="61"/>
  <c r="S1800" i="61"/>
  <c r="R1800" i="61"/>
  <c r="Q1800" i="61"/>
  <c r="P1800" i="61"/>
  <c r="O1800" i="61"/>
  <c r="N1800" i="61"/>
  <c r="T1799" i="61"/>
  <c r="S1799" i="61"/>
  <c r="R1799" i="61"/>
  <c r="Q1799" i="61"/>
  <c r="P1799" i="61"/>
  <c r="O1799" i="61"/>
  <c r="N1799" i="61"/>
  <c r="T1798" i="61"/>
  <c r="S1798" i="61"/>
  <c r="R1798" i="61"/>
  <c r="Q1798" i="61"/>
  <c r="P1798" i="61"/>
  <c r="O1798" i="61"/>
  <c r="N1798" i="61"/>
  <c r="T1797" i="61"/>
  <c r="S1797" i="61"/>
  <c r="R1797" i="61"/>
  <c r="Q1797" i="61"/>
  <c r="P1797" i="61"/>
  <c r="O1797" i="61"/>
  <c r="N1797" i="61"/>
  <c r="T1796" i="61"/>
  <c r="S1796" i="61"/>
  <c r="R1796" i="61"/>
  <c r="Q1796" i="61"/>
  <c r="P1796" i="61"/>
  <c r="O1796" i="61"/>
  <c r="N1796" i="61"/>
  <c r="T1795" i="61"/>
  <c r="S1795" i="61"/>
  <c r="R1795" i="61"/>
  <c r="Q1795" i="61"/>
  <c r="P1795" i="61"/>
  <c r="O1795" i="61"/>
  <c r="N1795" i="61"/>
  <c r="T1794" i="61"/>
  <c r="S1794" i="61"/>
  <c r="R1794" i="61"/>
  <c r="Q1794" i="61"/>
  <c r="P1794" i="61"/>
  <c r="O1794" i="61"/>
  <c r="N1794" i="61"/>
  <c r="T1793" i="61"/>
  <c r="S1793" i="61"/>
  <c r="R1793" i="61"/>
  <c r="Q1793" i="61"/>
  <c r="P1793" i="61"/>
  <c r="O1793" i="61"/>
  <c r="N1793" i="61"/>
  <c r="T1792" i="61"/>
  <c r="S1792" i="61"/>
  <c r="R1792" i="61"/>
  <c r="Q1792" i="61"/>
  <c r="P1792" i="61"/>
  <c r="O1792" i="61"/>
  <c r="N1792" i="61"/>
  <c r="T1791" i="61"/>
  <c r="S1791" i="61"/>
  <c r="R1791" i="61"/>
  <c r="Q1791" i="61"/>
  <c r="P1791" i="61"/>
  <c r="O1791" i="61"/>
  <c r="N1791" i="61"/>
  <c r="T1790" i="61"/>
  <c r="S1790" i="61"/>
  <c r="R1790" i="61"/>
  <c r="Q1790" i="61"/>
  <c r="P1790" i="61"/>
  <c r="O1790" i="61"/>
  <c r="N1790" i="61"/>
  <c r="T1789" i="61"/>
  <c r="S1789" i="61"/>
  <c r="R1789" i="61"/>
  <c r="Q1789" i="61"/>
  <c r="P1789" i="61"/>
  <c r="O1789" i="61"/>
  <c r="N1789" i="61"/>
  <c r="T1788" i="61"/>
  <c r="S1788" i="61"/>
  <c r="R1788" i="61"/>
  <c r="Q1788" i="61"/>
  <c r="P1788" i="61"/>
  <c r="O1788" i="61"/>
  <c r="N1788" i="61"/>
  <c r="T1787" i="61"/>
  <c r="S1787" i="61"/>
  <c r="R1787" i="61"/>
  <c r="Q1787" i="61"/>
  <c r="P1787" i="61"/>
  <c r="O1787" i="61"/>
  <c r="N1787" i="61"/>
  <c r="T1786" i="61"/>
  <c r="S1786" i="61"/>
  <c r="R1786" i="61"/>
  <c r="Q1786" i="61"/>
  <c r="P1786" i="61"/>
  <c r="O1786" i="61"/>
  <c r="N1786" i="61"/>
  <c r="T1785" i="61"/>
  <c r="S1785" i="61"/>
  <c r="R1785" i="61"/>
  <c r="Q1785" i="61"/>
  <c r="P1785" i="61"/>
  <c r="O1785" i="61"/>
  <c r="N1785" i="61"/>
  <c r="T1784" i="61"/>
  <c r="S1784" i="61"/>
  <c r="R1784" i="61"/>
  <c r="Q1784" i="61"/>
  <c r="P1784" i="61"/>
  <c r="O1784" i="61"/>
  <c r="N1784" i="61"/>
  <c r="T1783" i="61"/>
  <c r="S1783" i="61"/>
  <c r="R1783" i="61"/>
  <c r="Q1783" i="61"/>
  <c r="P1783" i="61"/>
  <c r="O1783" i="61"/>
  <c r="N1783" i="61"/>
  <c r="T1782" i="61"/>
  <c r="S1782" i="61"/>
  <c r="R1782" i="61"/>
  <c r="Q1782" i="61"/>
  <c r="P1782" i="61"/>
  <c r="O1782" i="61"/>
  <c r="N1782" i="61"/>
  <c r="T1781" i="61"/>
  <c r="S1781" i="61"/>
  <c r="R1781" i="61"/>
  <c r="Q1781" i="61"/>
  <c r="P1781" i="61"/>
  <c r="O1781" i="61"/>
  <c r="N1781" i="61"/>
  <c r="T1780" i="61"/>
  <c r="S1780" i="61"/>
  <c r="R1780" i="61"/>
  <c r="Q1780" i="61"/>
  <c r="P1780" i="61"/>
  <c r="O1780" i="61"/>
  <c r="N1780" i="61"/>
  <c r="T1779" i="61"/>
  <c r="S1779" i="61"/>
  <c r="R1779" i="61"/>
  <c r="Q1779" i="61"/>
  <c r="P1779" i="61"/>
  <c r="O1779" i="61"/>
  <c r="N1779" i="61"/>
  <c r="T1778" i="61"/>
  <c r="S1778" i="61"/>
  <c r="R1778" i="61"/>
  <c r="Q1778" i="61"/>
  <c r="P1778" i="61"/>
  <c r="O1778" i="61"/>
  <c r="N1778" i="61"/>
  <c r="T1777" i="61"/>
  <c r="S1777" i="61"/>
  <c r="R1777" i="61"/>
  <c r="Q1777" i="61"/>
  <c r="P1777" i="61"/>
  <c r="O1777" i="61"/>
  <c r="N1777" i="61"/>
  <c r="T1776" i="61"/>
  <c r="S1776" i="61"/>
  <c r="R1776" i="61"/>
  <c r="Q1776" i="61"/>
  <c r="P1776" i="61"/>
  <c r="O1776" i="61"/>
  <c r="N1776" i="61"/>
  <c r="T1775" i="61"/>
  <c r="S1775" i="61"/>
  <c r="R1775" i="61"/>
  <c r="Q1775" i="61"/>
  <c r="P1775" i="61"/>
  <c r="O1775" i="61"/>
  <c r="N1775" i="61"/>
  <c r="T1774" i="61"/>
  <c r="S1774" i="61"/>
  <c r="R1774" i="61"/>
  <c r="Q1774" i="61"/>
  <c r="P1774" i="61"/>
  <c r="O1774" i="61"/>
  <c r="N1774" i="61"/>
  <c r="T1773" i="61"/>
  <c r="S1773" i="61"/>
  <c r="R1773" i="61"/>
  <c r="Q1773" i="61"/>
  <c r="P1773" i="61"/>
  <c r="O1773" i="61"/>
  <c r="N1773" i="61"/>
  <c r="T1772" i="61"/>
  <c r="S1772" i="61"/>
  <c r="R1772" i="61"/>
  <c r="Q1772" i="61"/>
  <c r="P1772" i="61"/>
  <c r="O1772" i="61"/>
  <c r="N1772" i="61"/>
  <c r="T1771" i="61"/>
  <c r="S1771" i="61"/>
  <c r="R1771" i="61"/>
  <c r="Q1771" i="61"/>
  <c r="P1771" i="61"/>
  <c r="O1771" i="61"/>
  <c r="N1771" i="61"/>
  <c r="T1770" i="61"/>
  <c r="S1770" i="61"/>
  <c r="R1770" i="61"/>
  <c r="Q1770" i="61"/>
  <c r="P1770" i="61"/>
  <c r="O1770" i="61"/>
  <c r="N1770" i="61"/>
  <c r="T1769" i="61"/>
  <c r="S1769" i="61"/>
  <c r="R1769" i="61"/>
  <c r="Q1769" i="61"/>
  <c r="P1769" i="61"/>
  <c r="O1769" i="61"/>
  <c r="N1769" i="61"/>
  <c r="T1768" i="61"/>
  <c r="S1768" i="61"/>
  <c r="R1768" i="61"/>
  <c r="Q1768" i="61"/>
  <c r="P1768" i="61"/>
  <c r="O1768" i="61"/>
  <c r="N1768" i="61"/>
  <c r="T1767" i="61"/>
  <c r="S1767" i="61"/>
  <c r="R1767" i="61"/>
  <c r="Q1767" i="61"/>
  <c r="P1767" i="61"/>
  <c r="O1767" i="61"/>
  <c r="N1767" i="61"/>
  <c r="T1766" i="61"/>
  <c r="S1766" i="61"/>
  <c r="R1766" i="61"/>
  <c r="Q1766" i="61"/>
  <c r="P1766" i="61"/>
  <c r="O1766" i="61"/>
  <c r="N1766" i="61"/>
  <c r="T1765" i="61"/>
  <c r="S1765" i="61"/>
  <c r="R1765" i="61"/>
  <c r="Q1765" i="61"/>
  <c r="P1765" i="61"/>
  <c r="O1765" i="61"/>
  <c r="N1765" i="61"/>
  <c r="T1764" i="61"/>
  <c r="S1764" i="61"/>
  <c r="R1764" i="61"/>
  <c r="Q1764" i="61"/>
  <c r="P1764" i="61"/>
  <c r="O1764" i="61"/>
  <c r="N1764" i="61"/>
  <c r="T1763" i="61"/>
  <c r="S1763" i="61"/>
  <c r="R1763" i="61"/>
  <c r="Q1763" i="61"/>
  <c r="P1763" i="61"/>
  <c r="O1763" i="61"/>
  <c r="N1763" i="61"/>
  <c r="T1762" i="61"/>
  <c r="S1762" i="61"/>
  <c r="R1762" i="61"/>
  <c r="Q1762" i="61"/>
  <c r="P1762" i="61"/>
  <c r="O1762" i="61"/>
  <c r="N1762" i="61"/>
  <c r="T1761" i="61"/>
  <c r="S1761" i="61"/>
  <c r="R1761" i="61"/>
  <c r="Q1761" i="61"/>
  <c r="P1761" i="61"/>
  <c r="O1761" i="61"/>
  <c r="N1761" i="61"/>
  <c r="T1760" i="61"/>
  <c r="S1760" i="61"/>
  <c r="R1760" i="61"/>
  <c r="Q1760" i="61"/>
  <c r="P1760" i="61"/>
  <c r="O1760" i="61"/>
  <c r="N1760" i="61"/>
  <c r="T1759" i="61"/>
  <c r="S1759" i="61"/>
  <c r="R1759" i="61"/>
  <c r="Q1759" i="61"/>
  <c r="P1759" i="61"/>
  <c r="O1759" i="61"/>
  <c r="N1759" i="61"/>
  <c r="T1758" i="61"/>
  <c r="S1758" i="61"/>
  <c r="R1758" i="61"/>
  <c r="Q1758" i="61"/>
  <c r="P1758" i="61"/>
  <c r="O1758" i="61"/>
  <c r="N1758" i="61"/>
  <c r="T1757" i="61"/>
  <c r="S1757" i="61"/>
  <c r="R1757" i="61"/>
  <c r="Q1757" i="61"/>
  <c r="P1757" i="61"/>
  <c r="O1757" i="61"/>
  <c r="N1757" i="61"/>
  <c r="T1756" i="61"/>
  <c r="S1756" i="61"/>
  <c r="R1756" i="61"/>
  <c r="Q1756" i="61"/>
  <c r="P1756" i="61"/>
  <c r="O1756" i="61"/>
  <c r="N1756" i="61"/>
  <c r="T1755" i="61"/>
  <c r="S1755" i="61"/>
  <c r="R1755" i="61"/>
  <c r="Q1755" i="61"/>
  <c r="P1755" i="61"/>
  <c r="O1755" i="61"/>
  <c r="N1755" i="61"/>
  <c r="T1754" i="61"/>
  <c r="S1754" i="61"/>
  <c r="R1754" i="61"/>
  <c r="Q1754" i="61"/>
  <c r="P1754" i="61"/>
  <c r="O1754" i="61"/>
  <c r="N1754" i="61"/>
  <c r="T1753" i="61"/>
  <c r="S1753" i="61"/>
  <c r="R1753" i="61"/>
  <c r="Q1753" i="61"/>
  <c r="P1753" i="61"/>
  <c r="O1753" i="61"/>
  <c r="N1753" i="61"/>
  <c r="T1752" i="61"/>
  <c r="S1752" i="61"/>
  <c r="R1752" i="61"/>
  <c r="Q1752" i="61"/>
  <c r="P1752" i="61"/>
  <c r="O1752" i="61"/>
  <c r="N1752" i="61"/>
  <c r="T1751" i="61"/>
  <c r="S1751" i="61"/>
  <c r="R1751" i="61"/>
  <c r="Q1751" i="61"/>
  <c r="P1751" i="61"/>
  <c r="O1751" i="61"/>
  <c r="N1751" i="61"/>
  <c r="T1750" i="61"/>
  <c r="S1750" i="61"/>
  <c r="R1750" i="61"/>
  <c r="Q1750" i="61"/>
  <c r="P1750" i="61"/>
  <c r="O1750" i="61"/>
  <c r="N1750" i="61"/>
  <c r="T1749" i="61"/>
  <c r="S1749" i="61"/>
  <c r="R1749" i="61"/>
  <c r="Q1749" i="61"/>
  <c r="P1749" i="61"/>
  <c r="O1749" i="61"/>
  <c r="N1749" i="61"/>
  <c r="T1747" i="61"/>
  <c r="S1747" i="61"/>
  <c r="R1747" i="61"/>
  <c r="Q1747" i="61"/>
  <c r="P1747" i="61"/>
  <c r="O1747" i="61"/>
  <c r="N1747" i="61"/>
  <c r="T1746" i="61"/>
  <c r="S1746" i="61"/>
  <c r="R1746" i="61"/>
  <c r="Q1746" i="61"/>
  <c r="P1746" i="61"/>
  <c r="O1746" i="61"/>
  <c r="N1746" i="61"/>
  <c r="T1745" i="61"/>
  <c r="S1745" i="61"/>
  <c r="R1745" i="61"/>
  <c r="Q1745" i="61"/>
  <c r="P1745" i="61"/>
  <c r="O1745" i="61"/>
  <c r="N1745" i="61"/>
  <c r="T1744" i="61"/>
  <c r="S1744" i="61"/>
  <c r="R1744" i="61"/>
  <c r="Q1744" i="61"/>
  <c r="P1744" i="61"/>
  <c r="O1744" i="61"/>
  <c r="N1744" i="61"/>
  <c r="T1743" i="61"/>
  <c r="S1743" i="61"/>
  <c r="R1743" i="61"/>
  <c r="Q1743" i="61"/>
  <c r="P1743" i="61"/>
  <c r="O1743" i="61"/>
  <c r="N1743" i="61"/>
  <c r="T1742" i="61"/>
  <c r="S1742" i="61"/>
  <c r="R1742" i="61"/>
  <c r="Q1742" i="61"/>
  <c r="P1742" i="61"/>
  <c r="O1742" i="61"/>
  <c r="N1742" i="61"/>
  <c r="T1741" i="61"/>
  <c r="S1741" i="61"/>
  <c r="R1741" i="61"/>
  <c r="Q1741" i="61"/>
  <c r="P1741" i="61"/>
  <c r="O1741" i="61"/>
  <c r="N1741" i="61"/>
  <c r="T1740" i="61"/>
  <c r="S1740" i="61"/>
  <c r="R1740" i="61"/>
  <c r="Q1740" i="61"/>
  <c r="P1740" i="61"/>
  <c r="O1740" i="61"/>
  <c r="N1740" i="61"/>
  <c r="T1739" i="61"/>
  <c r="S1739" i="61"/>
  <c r="R1739" i="61"/>
  <c r="Q1739" i="61"/>
  <c r="P1739" i="61"/>
  <c r="O1739" i="61"/>
  <c r="N1739" i="61"/>
  <c r="T1738" i="61"/>
  <c r="S1738" i="61"/>
  <c r="R1738" i="61"/>
  <c r="Q1738" i="61"/>
  <c r="P1738" i="61"/>
  <c r="O1738" i="61"/>
  <c r="N1738" i="61"/>
  <c r="T1737" i="61"/>
  <c r="S1737" i="61"/>
  <c r="R1737" i="61"/>
  <c r="Q1737" i="61"/>
  <c r="P1737" i="61"/>
  <c r="O1737" i="61"/>
  <c r="N1737" i="61"/>
  <c r="T1736" i="61"/>
  <c r="S1736" i="61"/>
  <c r="R1736" i="61"/>
  <c r="Q1736" i="61"/>
  <c r="P1736" i="61"/>
  <c r="O1736" i="61"/>
  <c r="N1736" i="61"/>
  <c r="T1735" i="61"/>
  <c r="S1735" i="61"/>
  <c r="R1735" i="61"/>
  <c r="Q1735" i="61"/>
  <c r="P1735" i="61"/>
  <c r="O1735" i="61"/>
  <c r="N1735" i="61"/>
  <c r="T1734" i="61"/>
  <c r="S1734" i="61"/>
  <c r="R1734" i="61"/>
  <c r="Q1734" i="61"/>
  <c r="P1734" i="61"/>
  <c r="O1734" i="61"/>
  <c r="N1734" i="61"/>
  <c r="T1733" i="61"/>
  <c r="S1733" i="61"/>
  <c r="R1733" i="61"/>
  <c r="Q1733" i="61"/>
  <c r="P1733" i="61"/>
  <c r="O1733" i="61"/>
  <c r="N1733" i="61"/>
  <c r="T1732" i="61"/>
  <c r="S1732" i="61"/>
  <c r="R1732" i="61"/>
  <c r="Q1732" i="61"/>
  <c r="P1732" i="61"/>
  <c r="O1732" i="61"/>
  <c r="N1732" i="61"/>
  <c r="T1731" i="61"/>
  <c r="S1731" i="61"/>
  <c r="R1731" i="61"/>
  <c r="Q1731" i="61"/>
  <c r="P1731" i="61"/>
  <c r="O1731" i="61"/>
  <c r="N1731" i="61"/>
  <c r="T1730" i="61"/>
  <c r="S1730" i="61"/>
  <c r="R1730" i="61"/>
  <c r="Q1730" i="61"/>
  <c r="P1730" i="61"/>
  <c r="O1730" i="61"/>
  <c r="N1730" i="61"/>
  <c r="T1729" i="61"/>
  <c r="S1729" i="61"/>
  <c r="R1729" i="61"/>
  <c r="Q1729" i="61"/>
  <c r="P1729" i="61"/>
  <c r="O1729" i="61"/>
  <c r="N1729" i="61"/>
  <c r="T1728" i="61"/>
  <c r="S1728" i="61"/>
  <c r="R1728" i="61"/>
  <c r="Q1728" i="61"/>
  <c r="P1728" i="61"/>
  <c r="O1728" i="61"/>
  <c r="N1728" i="61"/>
  <c r="T1727" i="61"/>
  <c r="S1727" i="61"/>
  <c r="R1727" i="61"/>
  <c r="Q1727" i="61"/>
  <c r="P1727" i="61"/>
  <c r="O1727" i="61"/>
  <c r="N1727" i="61"/>
  <c r="T1726" i="61"/>
  <c r="S1726" i="61"/>
  <c r="R1726" i="61"/>
  <c r="Q1726" i="61"/>
  <c r="P1726" i="61"/>
  <c r="O1726" i="61"/>
  <c r="N1726" i="61"/>
  <c r="T1725" i="61"/>
  <c r="S1725" i="61"/>
  <c r="R1725" i="61"/>
  <c r="Q1725" i="61"/>
  <c r="P1725" i="61"/>
  <c r="O1725" i="61"/>
  <c r="N1725" i="61"/>
  <c r="T1724" i="61"/>
  <c r="S1724" i="61"/>
  <c r="R1724" i="61"/>
  <c r="Q1724" i="61"/>
  <c r="P1724" i="61"/>
  <c r="O1724" i="61"/>
  <c r="N1724" i="61"/>
  <c r="T1723" i="61"/>
  <c r="S1723" i="61"/>
  <c r="R1723" i="61"/>
  <c r="Q1723" i="61"/>
  <c r="P1723" i="61"/>
  <c r="O1723" i="61"/>
  <c r="N1723" i="61"/>
  <c r="T1722" i="61"/>
  <c r="S1722" i="61"/>
  <c r="R1722" i="61"/>
  <c r="Q1722" i="61"/>
  <c r="P1722" i="61"/>
  <c r="O1722" i="61"/>
  <c r="N1722" i="61"/>
  <c r="T1721" i="61"/>
  <c r="S1721" i="61"/>
  <c r="R1721" i="61"/>
  <c r="Q1721" i="61"/>
  <c r="P1721" i="61"/>
  <c r="O1721" i="61"/>
  <c r="N1721" i="61"/>
  <c r="T1720" i="61"/>
  <c r="S1720" i="61"/>
  <c r="R1720" i="61"/>
  <c r="Q1720" i="61"/>
  <c r="P1720" i="61"/>
  <c r="O1720" i="61"/>
  <c r="N1720" i="61"/>
  <c r="T1719" i="61"/>
  <c r="S1719" i="61"/>
  <c r="R1719" i="61"/>
  <c r="Q1719" i="61"/>
  <c r="P1719" i="61"/>
  <c r="O1719" i="61"/>
  <c r="N1719" i="61"/>
  <c r="T1718" i="61"/>
  <c r="S1718" i="61"/>
  <c r="R1718" i="61"/>
  <c r="Q1718" i="61"/>
  <c r="P1718" i="61"/>
  <c r="O1718" i="61"/>
  <c r="N1718" i="61"/>
  <c r="T1717" i="61"/>
  <c r="S1717" i="61"/>
  <c r="R1717" i="61"/>
  <c r="Q1717" i="61"/>
  <c r="P1717" i="61"/>
  <c r="O1717" i="61"/>
  <c r="N1717" i="61"/>
  <c r="T1716" i="61"/>
  <c r="S1716" i="61"/>
  <c r="R1716" i="61"/>
  <c r="Q1716" i="61"/>
  <c r="P1716" i="61"/>
  <c r="O1716" i="61"/>
  <c r="N1716" i="61"/>
  <c r="T1715" i="61"/>
  <c r="S1715" i="61"/>
  <c r="R1715" i="61"/>
  <c r="Q1715" i="61"/>
  <c r="P1715" i="61"/>
  <c r="O1715" i="61"/>
  <c r="N1715" i="61"/>
  <c r="T1714" i="61"/>
  <c r="S1714" i="61"/>
  <c r="R1714" i="61"/>
  <c r="Q1714" i="61"/>
  <c r="P1714" i="61"/>
  <c r="O1714" i="61"/>
  <c r="N1714" i="61"/>
  <c r="T1713" i="61"/>
  <c r="S1713" i="61"/>
  <c r="R1713" i="61"/>
  <c r="Q1713" i="61"/>
  <c r="P1713" i="61"/>
  <c r="O1713" i="61"/>
  <c r="N1713" i="61"/>
  <c r="T1712" i="61"/>
  <c r="S1712" i="61"/>
  <c r="R1712" i="61"/>
  <c r="Q1712" i="61"/>
  <c r="P1712" i="61"/>
  <c r="O1712" i="61"/>
  <c r="N1712" i="61"/>
  <c r="T1711" i="61"/>
  <c r="S1711" i="61"/>
  <c r="R1711" i="61"/>
  <c r="Q1711" i="61"/>
  <c r="P1711" i="61"/>
  <c r="O1711" i="61"/>
  <c r="N1711" i="61"/>
  <c r="T1710" i="61"/>
  <c r="S1710" i="61"/>
  <c r="R1710" i="61"/>
  <c r="Q1710" i="61"/>
  <c r="P1710" i="61"/>
  <c r="O1710" i="61"/>
  <c r="N1710" i="61"/>
  <c r="T1709" i="61"/>
  <c r="S1709" i="61"/>
  <c r="R1709" i="61"/>
  <c r="Q1709" i="61"/>
  <c r="P1709" i="61"/>
  <c r="O1709" i="61"/>
  <c r="N1709" i="61"/>
  <c r="T1708" i="61"/>
  <c r="S1708" i="61"/>
  <c r="R1708" i="61"/>
  <c r="Q1708" i="61"/>
  <c r="P1708" i="61"/>
  <c r="O1708" i="61"/>
  <c r="N1708" i="61"/>
  <c r="T1707" i="61"/>
  <c r="S1707" i="61"/>
  <c r="R1707" i="61"/>
  <c r="Q1707" i="61"/>
  <c r="P1707" i="61"/>
  <c r="O1707" i="61"/>
  <c r="N1707" i="61"/>
  <c r="T1706" i="61"/>
  <c r="S1706" i="61"/>
  <c r="R1706" i="61"/>
  <c r="Q1706" i="61"/>
  <c r="P1706" i="61"/>
  <c r="O1706" i="61"/>
  <c r="N1706" i="61"/>
  <c r="T1705" i="61"/>
  <c r="S1705" i="61"/>
  <c r="R1705" i="61"/>
  <c r="Q1705" i="61"/>
  <c r="P1705" i="61"/>
  <c r="O1705" i="61"/>
  <c r="N1705" i="61"/>
  <c r="T1704" i="61"/>
  <c r="S1704" i="61"/>
  <c r="R1704" i="61"/>
  <c r="Q1704" i="61"/>
  <c r="P1704" i="61"/>
  <c r="O1704" i="61"/>
  <c r="N1704" i="61"/>
  <c r="T1703" i="61"/>
  <c r="S1703" i="61"/>
  <c r="R1703" i="61"/>
  <c r="Q1703" i="61"/>
  <c r="P1703" i="61"/>
  <c r="O1703" i="61"/>
  <c r="N1703" i="61"/>
  <c r="T1702" i="61"/>
  <c r="S1702" i="61"/>
  <c r="R1702" i="61"/>
  <c r="Q1702" i="61"/>
  <c r="P1702" i="61"/>
  <c r="O1702" i="61"/>
  <c r="N1702" i="61"/>
  <c r="T1701" i="61"/>
  <c r="S1701" i="61"/>
  <c r="R1701" i="61"/>
  <c r="Q1701" i="61"/>
  <c r="P1701" i="61"/>
  <c r="O1701" i="61"/>
  <c r="N1701" i="61"/>
  <c r="T1700" i="61"/>
  <c r="S1700" i="61"/>
  <c r="R1700" i="61"/>
  <c r="Q1700" i="61"/>
  <c r="P1700" i="61"/>
  <c r="O1700" i="61"/>
  <c r="N1700" i="61"/>
  <c r="T1699" i="61"/>
  <c r="S1699" i="61"/>
  <c r="R1699" i="61"/>
  <c r="Q1699" i="61"/>
  <c r="P1699" i="61"/>
  <c r="O1699" i="61"/>
  <c r="N1699" i="61"/>
  <c r="T1698" i="61"/>
  <c r="S1698" i="61"/>
  <c r="R1698" i="61"/>
  <c r="Q1698" i="61"/>
  <c r="P1698" i="61"/>
  <c r="O1698" i="61"/>
  <c r="N1698" i="61"/>
  <c r="T1697" i="61"/>
  <c r="S1697" i="61"/>
  <c r="R1697" i="61"/>
  <c r="Q1697" i="61"/>
  <c r="P1697" i="61"/>
  <c r="O1697" i="61"/>
  <c r="N1697" i="61"/>
  <c r="T1696" i="61"/>
  <c r="S1696" i="61"/>
  <c r="R1696" i="61"/>
  <c r="Q1696" i="61"/>
  <c r="P1696" i="61"/>
  <c r="O1696" i="61"/>
  <c r="N1696" i="61"/>
  <c r="T1695" i="61"/>
  <c r="S1695" i="61"/>
  <c r="R1695" i="61"/>
  <c r="Q1695" i="61"/>
  <c r="P1695" i="61"/>
  <c r="O1695" i="61"/>
  <c r="N1695" i="61"/>
  <c r="T1694" i="61"/>
  <c r="S1694" i="61"/>
  <c r="R1694" i="61"/>
  <c r="Q1694" i="61"/>
  <c r="P1694" i="61"/>
  <c r="O1694" i="61"/>
  <c r="N1694" i="61"/>
  <c r="T1693" i="61"/>
  <c r="S1693" i="61"/>
  <c r="R1693" i="61"/>
  <c r="Q1693" i="61"/>
  <c r="P1693" i="61"/>
  <c r="O1693" i="61"/>
  <c r="N1693" i="61"/>
  <c r="T1692" i="61"/>
  <c r="S1692" i="61"/>
  <c r="R1692" i="61"/>
  <c r="Q1692" i="61"/>
  <c r="P1692" i="61"/>
  <c r="O1692" i="61"/>
  <c r="N1692" i="61"/>
  <c r="T1691" i="61"/>
  <c r="S1691" i="61"/>
  <c r="R1691" i="61"/>
  <c r="Q1691" i="61"/>
  <c r="P1691" i="61"/>
  <c r="O1691" i="61"/>
  <c r="N1691" i="61"/>
  <c r="T1690" i="61"/>
  <c r="S1690" i="61"/>
  <c r="R1690" i="61"/>
  <c r="Q1690" i="61"/>
  <c r="P1690" i="61"/>
  <c r="O1690" i="61"/>
  <c r="N1690" i="61"/>
  <c r="T1689" i="61"/>
  <c r="S1689" i="61"/>
  <c r="R1689" i="61"/>
  <c r="Q1689" i="61"/>
  <c r="P1689" i="61"/>
  <c r="O1689" i="61"/>
  <c r="N1689" i="61"/>
  <c r="T1688" i="61"/>
  <c r="S1688" i="61"/>
  <c r="R1688" i="61"/>
  <c r="Q1688" i="61"/>
  <c r="P1688" i="61"/>
  <c r="O1688" i="61"/>
  <c r="N1688" i="61"/>
  <c r="T1687" i="61"/>
  <c r="S1687" i="61"/>
  <c r="R1687" i="61"/>
  <c r="Q1687" i="61"/>
  <c r="P1687" i="61"/>
  <c r="O1687" i="61"/>
  <c r="N1687" i="61"/>
  <c r="T1686" i="61"/>
  <c r="S1686" i="61"/>
  <c r="R1686" i="61"/>
  <c r="Q1686" i="61"/>
  <c r="P1686" i="61"/>
  <c r="O1686" i="61"/>
  <c r="N1686" i="61"/>
  <c r="T1685" i="61"/>
  <c r="S1685" i="61"/>
  <c r="R1685" i="61"/>
  <c r="Q1685" i="61"/>
  <c r="P1685" i="61"/>
  <c r="O1685" i="61"/>
  <c r="N1685" i="61"/>
  <c r="T1684" i="61"/>
  <c r="S1684" i="61"/>
  <c r="R1684" i="61"/>
  <c r="Q1684" i="61"/>
  <c r="P1684" i="61"/>
  <c r="O1684" i="61"/>
  <c r="N1684" i="61"/>
  <c r="T1683" i="61"/>
  <c r="S1683" i="61"/>
  <c r="R1683" i="61"/>
  <c r="Q1683" i="61"/>
  <c r="P1683" i="61"/>
  <c r="O1683" i="61"/>
  <c r="N1683" i="61"/>
  <c r="T1682" i="61"/>
  <c r="S1682" i="61"/>
  <c r="R1682" i="61"/>
  <c r="Q1682" i="61"/>
  <c r="P1682" i="61"/>
  <c r="O1682" i="61"/>
  <c r="N1682" i="61"/>
  <c r="T1681" i="61"/>
  <c r="S1681" i="61"/>
  <c r="R1681" i="61"/>
  <c r="Q1681" i="61"/>
  <c r="P1681" i="61"/>
  <c r="O1681" i="61"/>
  <c r="N1681" i="61"/>
  <c r="T1680" i="61"/>
  <c r="S1680" i="61"/>
  <c r="R1680" i="61"/>
  <c r="Q1680" i="61"/>
  <c r="P1680" i="61"/>
  <c r="O1680" i="61"/>
  <c r="N1680" i="61"/>
  <c r="T1679" i="61"/>
  <c r="S1679" i="61"/>
  <c r="R1679" i="61"/>
  <c r="Q1679" i="61"/>
  <c r="P1679" i="61"/>
  <c r="O1679" i="61"/>
  <c r="N1679" i="61"/>
  <c r="T1678" i="61"/>
  <c r="S1678" i="61"/>
  <c r="R1678" i="61"/>
  <c r="Q1678" i="61"/>
  <c r="P1678" i="61"/>
  <c r="O1678" i="61"/>
  <c r="N1678" i="61"/>
  <c r="T1677" i="61"/>
  <c r="S1677" i="61"/>
  <c r="R1677" i="61"/>
  <c r="Q1677" i="61"/>
  <c r="P1677" i="61"/>
  <c r="O1677" i="61"/>
  <c r="N1677" i="61"/>
  <c r="T1676" i="61"/>
  <c r="S1676" i="61"/>
  <c r="R1676" i="61"/>
  <c r="Q1676" i="61"/>
  <c r="P1676" i="61"/>
  <c r="O1676" i="61"/>
  <c r="N1676" i="61"/>
  <c r="T1675" i="61"/>
  <c r="S1675" i="61"/>
  <c r="R1675" i="61"/>
  <c r="Q1675" i="61"/>
  <c r="P1675" i="61"/>
  <c r="O1675" i="61"/>
  <c r="N1675" i="61"/>
  <c r="T1674" i="61"/>
  <c r="S1674" i="61"/>
  <c r="R1674" i="61"/>
  <c r="Q1674" i="61"/>
  <c r="P1674" i="61"/>
  <c r="O1674" i="61"/>
  <c r="N1674" i="61"/>
  <c r="T1673" i="61"/>
  <c r="S1673" i="61"/>
  <c r="R1673" i="61"/>
  <c r="Q1673" i="61"/>
  <c r="P1673" i="61"/>
  <c r="O1673" i="61"/>
  <c r="N1673" i="61"/>
  <c r="T1672" i="61"/>
  <c r="S1672" i="61"/>
  <c r="R1672" i="61"/>
  <c r="Q1672" i="61"/>
  <c r="P1672" i="61"/>
  <c r="O1672" i="61"/>
  <c r="N1672" i="61"/>
  <c r="T1671" i="61"/>
  <c r="S1671" i="61"/>
  <c r="R1671" i="61"/>
  <c r="Q1671" i="61"/>
  <c r="P1671" i="61"/>
  <c r="O1671" i="61"/>
  <c r="N1671" i="61"/>
  <c r="T1670" i="61"/>
  <c r="S1670" i="61"/>
  <c r="R1670" i="61"/>
  <c r="Q1670" i="61"/>
  <c r="P1670" i="61"/>
  <c r="O1670" i="61"/>
  <c r="N1670" i="61"/>
  <c r="T1669" i="61"/>
  <c r="S1669" i="61"/>
  <c r="R1669" i="61"/>
  <c r="Q1669" i="61"/>
  <c r="P1669" i="61"/>
  <c r="O1669" i="61"/>
  <c r="N1669" i="61"/>
  <c r="T1668" i="61"/>
  <c r="S1668" i="61"/>
  <c r="R1668" i="61"/>
  <c r="Q1668" i="61"/>
  <c r="P1668" i="61"/>
  <c r="O1668" i="61"/>
  <c r="N1668" i="61"/>
  <c r="T1667" i="61"/>
  <c r="S1667" i="61"/>
  <c r="R1667" i="61"/>
  <c r="Q1667" i="61"/>
  <c r="P1667" i="61"/>
  <c r="O1667" i="61"/>
  <c r="N1667" i="61"/>
  <c r="T1666" i="61"/>
  <c r="S1666" i="61"/>
  <c r="R1666" i="61"/>
  <c r="Q1666" i="61"/>
  <c r="P1666" i="61"/>
  <c r="O1666" i="61"/>
  <c r="N1666" i="61"/>
  <c r="T1665" i="61"/>
  <c r="S1665" i="61"/>
  <c r="R1665" i="61"/>
  <c r="Q1665" i="61"/>
  <c r="P1665" i="61"/>
  <c r="O1665" i="61"/>
  <c r="N1665" i="61"/>
  <c r="T1664" i="61"/>
  <c r="S1664" i="61"/>
  <c r="R1664" i="61"/>
  <c r="Q1664" i="61"/>
  <c r="P1664" i="61"/>
  <c r="O1664" i="61"/>
  <c r="N1664" i="61"/>
  <c r="T1663" i="61"/>
  <c r="S1663" i="61"/>
  <c r="R1663" i="61"/>
  <c r="Q1663" i="61"/>
  <c r="P1663" i="61"/>
  <c r="O1663" i="61"/>
  <c r="N1663" i="61"/>
  <c r="T1662" i="61"/>
  <c r="S1662" i="61"/>
  <c r="R1662" i="61"/>
  <c r="Q1662" i="61"/>
  <c r="P1662" i="61"/>
  <c r="O1662" i="61"/>
  <c r="N1662" i="61"/>
  <c r="T1661" i="61"/>
  <c r="S1661" i="61"/>
  <c r="R1661" i="61"/>
  <c r="Q1661" i="61"/>
  <c r="P1661" i="61"/>
  <c r="O1661" i="61"/>
  <c r="N1661" i="61"/>
  <c r="T1660" i="61"/>
  <c r="S1660" i="61"/>
  <c r="R1660" i="61"/>
  <c r="Q1660" i="61"/>
  <c r="P1660" i="61"/>
  <c r="O1660" i="61"/>
  <c r="N1660" i="61"/>
  <c r="T1659" i="61"/>
  <c r="S1659" i="61"/>
  <c r="R1659" i="61"/>
  <c r="Q1659" i="61"/>
  <c r="P1659" i="61"/>
  <c r="O1659" i="61"/>
  <c r="N1659" i="61"/>
  <c r="T1658" i="61"/>
  <c r="S1658" i="61"/>
  <c r="R1658" i="61"/>
  <c r="Q1658" i="61"/>
  <c r="P1658" i="61"/>
  <c r="O1658" i="61"/>
  <c r="N1658" i="61"/>
  <c r="T1657" i="61"/>
  <c r="S1657" i="61"/>
  <c r="R1657" i="61"/>
  <c r="Q1657" i="61"/>
  <c r="P1657" i="61"/>
  <c r="O1657" i="61"/>
  <c r="N1657" i="61"/>
  <c r="T1656" i="61"/>
  <c r="S1656" i="61"/>
  <c r="R1656" i="61"/>
  <c r="Q1656" i="61"/>
  <c r="P1656" i="61"/>
  <c r="O1656" i="61"/>
  <c r="N1656" i="61"/>
  <c r="T1655" i="61"/>
  <c r="S1655" i="61"/>
  <c r="R1655" i="61"/>
  <c r="Q1655" i="61"/>
  <c r="P1655" i="61"/>
  <c r="O1655" i="61"/>
  <c r="N1655" i="61"/>
  <c r="T1654" i="61"/>
  <c r="S1654" i="61"/>
  <c r="R1654" i="61"/>
  <c r="Q1654" i="61"/>
  <c r="P1654" i="61"/>
  <c r="O1654" i="61"/>
  <c r="N1654" i="61"/>
  <c r="T1653" i="61"/>
  <c r="S1653" i="61"/>
  <c r="R1653" i="61"/>
  <c r="Q1653" i="61"/>
  <c r="P1653" i="61"/>
  <c r="O1653" i="61"/>
  <c r="N1653" i="61"/>
  <c r="T1652" i="61"/>
  <c r="S1652" i="61"/>
  <c r="R1652" i="61"/>
  <c r="Q1652" i="61"/>
  <c r="P1652" i="61"/>
  <c r="O1652" i="61"/>
  <c r="N1652" i="61"/>
  <c r="T1651" i="61"/>
  <c r="S1651" i="61"/>
  <c r="R1651" i="61"/>
  <c r="Q1651" i="61"/>
  <c r="P1651" i="61"/>
  <c r="O1651" i="61"/>
  <c r="N1651" i="61"/>
  <c r="T1650" i="61"/>
  <c r="S1650" i="61"/>
  <c r="R1650" i="61"/>
  <c r="Q1650" i="61"/>
  <c r="P1650" i="61"/>
  <c r="O1650" i="61"/>
  <c r="N1650" i="61"/>
  <c r="T1649" i="61"/>
  <c r="S1649" i="61"/>
  <c r="R1649" i="61"/>
  <c r="Q1649" i="61"/>
  <c r="P1649" i="61"/>
  <c r="O1649" i="61"/>
  <c r="N1649" i="61"/>
  <c r="T1648" i="61"/>
  <c r="S1648" i="61"/>
  <c r="R1648" i="61"/>
  <c r="Q1648" i="61"/>
  <c r="P1648" i="61"/>
  <c r="O1648" i="61"/>
  <c r="N1648" i="61"/>
  <c r="T1647" i="61"/>
  <c r="S1647" i="61"/>
  <c r="R1647" i="61"/>
  <c r="Q1647" i="61"/>
  <c r="P1647" i="61"/>
  <c r="O1647" i="61"/>
  <c r="N1647" i="61"/>
  <c r="T1646" i="61"/>
  <c r="S1646" i="61"/>
  <c r="R1646" i="61"/>
  <c r="Q1646" i="61"/>
  <c r="P1646" i="61"/>
  <c r="O1646" i="61"/>
  <c r="N1646" i="61"/>
  <c r="T1645" i="61"/>
  <c r="S1645" i="61"/>
  <c r="R1645" i="61"/>
  <c r="Q1645" i="61"/>
  <c r="P1645" i="61"/>
  <c r="O1645" i="61"/>
  <c r="N1645" i="61"/>
  <c r="T1644" i="61"/>
  <c r="S1644" i="61"/>
  <c r="R1644" i="61"/>
  <c r="Q1644" i="61"/>
  <c r="P1644" i="61"/>
  <c r="O1644" i="61"/>
  <c r="N1644" i="61"/>
  <c r="T1643" i="61"/>
  <c r="S1643" i="61"/>
  <c r="R1643" i="61"/>
  <c r="Q1643" i="61"/>
  <c r="P1643" i="61"/>
  <c r="O1643" i="61"/>
  <c r="N1643" i="61"/>
  <c r="T1642" i="61"/>
  <c r="S1642" i="61"/>
  <c r="R1642" i="61"/>
  <c r="Q1642" i="61"/>
  <c r="P1642" i="61"/>
  <c r="O1642" i="61"/>
  <c r="N1642" i="61"/>
  <c r="T1641" i="61"/>
  <c r="S1641" i="61"/>
  <c r="R1641" i="61"/>
  <c r="Q1641" i="61"/>
  <c r="P1641" i="61"/>
  <c r="O1641" i="61"/>
  <c r="N1641" i="61"/>
  <c r="T1640" i="61"/>
  <c r="S1640" i="61"/>
  <c r="R1640" i="61"/>
  <c r="Q1640" i="61"/>
  <c r="P1640" i="61"/>
  <c r="O1640" i="61"/>
  <c r="N1640" i="61"/>
  <c r="T1639" i="61"/>
  <c r="S1639" i="61"/>
  <c r="R1639" i="61"/>
  <c r="Q1639" i="61"/>
  <c r="P1639" i="61"/>
  <c r="O1639" i="61"/>
  <c r="N1639" i="61"/>
  <c r="T1638" i="61"/>
  <c r="S1638" i="61"/>
  <c r="R1638" i="61"/>
  <c r="Q1638" i="61"/>
  <c r="P1638" i="61"/>
  <c r="O1638" i="61"/>
  <c r="N1638" i="61"/>
  <c r="T1637" i="61"/>
  <c r="S1637" i="61"/>
  <c r="R1637" i="61"/>
  <c r="Q1637" i="61"/>
  <c r="P1637" i="61"/>
  <c r="O1637" i="61"/>
  <c r="N1637" i="61"/>
  <c r="T1636" i="61"/>
  <c r="S1636" i="61"/>
  <c r="R1636" i="61"/>
  <c r="Q1636" i="61"/>
  <c r="P1636" i="61"/>
  <c r="O1636" i="61"/>
  <c r="N1636" i="61"/>
  <c r="T1635" i="61"/>
  <c r="S1635" i="61"/>
  <c r="R1635" i="61"/>
  <c r="Q1635" i="61"/>
  <c r="P1635" i="61"/>
  <c r="O1635" i="61"/>
  <c r="N1635" i="61"/>
  <c r="T1634" i="61"/>
  <c r="S1634" i="61"/>
  <c r="R1634" i="61"/>
  <c r="Q1634" i="61"/>
  <c r="P1634" i="61"/>
  <c r="O1634" i="61"/>
  <c r="N1634" i="61"/>
  <c r="T1633" i="61"/>
  <c r="S1633" i="61"/>
  <c r="R1633" i="61"/>
  <c r="Q1633" i="61"/>
  <c r="P1633" i="61"/>
  <c r="O1633" i="61"/>
  <c r="N1633" i="61"/>
  <c r="T1632" i="61"/>
  <c r="S1632" i="61"/>
  <c r="R1632" i="61"/>
  <c r="Q1632" i="61"/>
  <c r="P1632" i="61"/>
  <c r="O1632" i="61"/>
  <c r="N1632" i="61"/>
  <c r="T1631" i="61"/>
  <c r="S1631" i="61"/>
  <c r="R1631" i="61"/>
  <c r="Q1631" i="61"/>
  <c r="P1631" i="61"/>
  <c r="O1631" i="61"/>
  <c r="N1631" i="61"/>
  <c r="T1630" i="61"/>
  <c r="S1630" i="61"/>
  <c r="R1630" i="61"/>
  <c r="Q1630" i="61"/>
  <c r="P1630" i="61"/>
  <c r="O1630" i="61"/>
  <c r="N1630" i="61"/>
  <c r="T1629" i="61"/>
  <c r="S1629" i="61"/>
  <c r="R1629" i="61"/>
  <c r="Q1629" i="61"/>
  <c r="P1629" i="61"/>
  <c r="O1629" i="61"/>
  <c r="N1629" i="61"/>
  <c r="T1628" i="61"/>
  <c r="S1628" i="61"/>
  <c r="R1628" i="61"/>
  <c r="Q1628" i="61"/>
  <c r="P1628" i="61"/>
  <c r="O1628" i="61"/>
  <c r="N1628" i="61"/>
  <c r="T1627" i="61"/>
  <c r="S1627" i="61"/>
  <c r="R1627" i="61"/>
  <c r="Q1627" i="61"/>
  <c r="P1627" i="61"/>
  <c r="O1627" i="61"/>
  <c r="N1627" i="61"/>
  <c r="T1626" i="61"/>
  <c r="S1626" i="61"/>
  <c r="R1626" i="61"/>
  <c r="Q1626" i="61"/>
  <c r="P1626" i="61"/>
  <c r="O1626" i="61"/>
  <c r="N1626" i="61"/>
  <c r="T1625" i="61"/>
  <c r="S1625" i="61"/>
  <c r="R1625" i="61"/>
  <c r="Q1625" i="61"/>
  <c r="P1625" i="61"/>
  <c r="O1625" i="61"/>
  <c r="N1625" i="61"/>
  <c r="T1624" i="61"/>
  <c r="S1624" i="61"/>
  <c r="R1624" i="61"/>
  <c r="Q1624" i="61"/>
  <c r="P1624" i="61"/>
  <c r="O1624" i="61"/>
  <c r="N1624" i="61"/>
  <c r="T1623" i="61"/>
  <c r="S1623" i="61"/>
  <c r="R1623" i="61"/>
  <c r="Q1623" i="61"/>
  <c r="P1623" i="61"/>
  <c r="O1623" i="61"/>
  <c r="N1623" i="61"/>
  <c r="T1622" i="61"/>
  <c r="S1622" i="61"/>
  <c r="R1622" i="61"/>
  <c r="Q1622" i="61"/>
  <c r="P1622" i="61"/>
  <c r="O1622" i="61"/>
  <c r="N1622" i="61"/>
  <c r="T1621" i="61"/>
  <c r="S1621" i="61"/>
  <c r="R1621" i="61"/>
  <c r="Q1621" i="61"/>
  <c r="P1621" i="61"/>
  <c r="O1621" i="61"/>
  <c r="N1621" i="61"/>
  <c r="T1620" i="61"/>
  <c r="S1620" i="61"/>
  <c r="R1620" i="61"/>
  <c r="Q1620" i="61"/>
  <c r="P1620" i="61"/>
  <c r="O1620" i="61"/>
  <c r="N1620" i="61"/>
  <c r="T1619" i="61"/>
  <c r="S1619" i="61"/>
  <c r="R1619" i="61"/>
  <c r="Q1619" i="61"/>
  <c r="P1619" i="61"/>
  <c r="O1619" i="61"/>
  <c r="N1619" i="61"/>
  <c r="T1618" i="61"/>
  <c r="S1618" i="61"/>
  <c r="R1618" i="61"/>
  <c r="Q1618" i="61"/>
  <c r="P1618" i="61"/>
  <c r="O1618" i="61"/>
  <c r="N1618" i="61"/>
  <c r="T1617" i="61"/>
  <c r="S1617" i="61"/>
  <c r="R1617" i="61"/>
  <c r="Q1617" i="61"/>
  <c r="P1617" i="61"/>
  <c r="O1617" i="61"/>
  <c r="N1617" i="61"/>
  <c r="T1616" i="61"/>
  <c r="S1616" i="61"/>
  <c r="R1616" i="61"/>
  <c r="Q1616" i="61"/>
  <c r="P1616" i="61"/>
  <c r="O1616" i="61"/>
  <c r="N1616" i="61"/>
  <c r="T1615" i="61"/>
  <c r="S1615" i="61"/>
  <c r="R1615" i="61"/>
  <c r="Q1615" i="61"/>
  <c r="P1615" i="61"/>
  <c r="O1615" i="61"/>
  <c r="N1615" i="61"/>
  <c r="T1614" i="61"/>
  <c r="S1614" i="61"/>
  <c r="R1614" i="61"/>
  <c r="Q1614" i="61"/>
  <c r="P1614" i="61"/>
  <c r="O1614" i="61"/>
  <c r="N1614" i="61"/>
  <c r="T1613" i="61"/>
  <c r="S1613" i="61"/>
  <c r="R1613" i="61"/>
  <c r="Q1613" i="61"/>
  <c r="P1613" i="61"/>
  <c r="O1613" i="61"/>
  <c r="N1613" i="61"/>
  <c r="T1612" i="61"/>
  <c r="S1612" i="61"/>
  <c r="R1612" i="61"/>
  <c r="Q1612" i="61"/>
  <c r="P1612" i="61"/>
  <c r="O1612" i="61"/>
  <c r="N1612" i="61"/>
  <c r="T1611" i="61"/>
  <c r="S1611" i="61"/>
  <c r="R1611" i="61"/>
  <c r="Q1611" i="61"/>
  <c r="P1611" i="61"/>
  <c r="O1611" i="61"/>
  <c r="N1611" i="61"/>
  <c r="T1610" i="61"/>
  <c r="S1610" i="61"/>
  <c r="R1610" i="61"/>
  <c r="Q1610" i="61"/>
  <c r="P1610" i="61"/>
  <c r="O1610" i="61"/>
  <c r="N1610" i="61"/>
  <c r="T1609" i="61"/>
  <c r="S1609" i="61"/>
  <c r="R1609" i="61"/>
  <c r="Q1609" i="61"/>
  <c r="P1609" i="61"/>
  <c r="O1609" i="61"/>
  <c r="N1609" i="61"/>
  <c r="T1608" i="61"/>
  <c r="S1608" i="61"/>
  <c r="R1608" i="61"/>
  <c r="Q1608" i="61"/>
  <c r="P1608" i="61"/>
  <c r="O1608" i="61"/>
  <c r="N1608" i="61"/>
  <c r="T1607" i="61"/>
  <c r="S1607" i="61"/>
  <c r="R1607" i="61"/>
  <c r="Q1607" i="61"/>
  <c r="P1607" i="61"/>
  <c r="O1607" i="61"/>
  <c r="N1607" i="61"/>
  <c r="T1606" i="61"/>
  <c r="S1606" i="61"/>
  <c r="R1606" i="61"/>
  <c r="Q1606" i="61"/>
  <c r="P1606" i="61"/>
  <c r="O1606" i="61"/>
  <c r="N1606" i="61"/>
  <c r="T1605" i="61"/>
  <c r="S1605" i="61"/>
  <c r="R1605" i="61"/>
  <c r="Q1605" i="61"/>
  <c r="P1605" i="61"/>
  <c r="O1605" i="61"/>
  <c r="N1605" i="61"/>
  <c r="T1604" i="61"/>
  <c r="S1604" i="61"/>
  <c r="R1604" i="61"/>
  <c r="Q1604" i="61"/>
  <c r="P1604" i="61"/>
  <c r="O1604" i="61"/>
  <c r="N1604" i="61"/>
  <c r="T1603" i="61"/>
  <c r="S1603" i="61"/>
  <c r="R1603" i="61"/>
  <c r="Q1603" i="61"/>
  <c r="P1603" i="61"/>
  <c r="O1603" i="61"/>
  <c r="N1603" i="61"/>
  <c r="T1602" i="61"/>
  <c r="S1602" i="61"/>
  <c r="R1602" i="61"/>
  <c r="Q1602" i="61"/>
  <c r="P1602" i="61"/>
  <c r="O1602" i="61"/>
  <c r="N1602" i="61"/>
  <c r="T1601" i="61"/>
  <c r="S1601" i="61"/>
  <c r="R1601" i="61"/>
  <c r="Q1601" i="61"/>
  <c r="P1601" i="61"/>
  <c r="O1601" i="61"/>
  <c r="N1601" i="61"/>
  <c r="T1600" i="61"/>
  <c r="S1600" i="61"/>
  <c r="R1600" i="61"/>
  <c r="Q1600" i="61"/>
  <c r="P1600" i="61"/>
  <c r="O1600" i="61"/>
  <c r="N1600" i="61"/>
  <c r="T1599" i="61"/>
  <c r="S1599" i="61"/>
  <c r="R1599" i="61"/>
  <c r="Q1599" i="61"/>
  <c r="P1599" i="61"/>
  <c r="O1599" i="61"/>
  <c r="N1599" i="61"/>
  <c r="T1598" i="61"/>
  <c r="S1598" i="61"/>
  <c r="R1598" i="61"/>
  <c r="Q1598" i="61"/>
  <c r="P1598" i="61"/>
  <c r="O1598" i="61"/>
  <c r="N1598" i="61"/>
  <c r="T1597" i="61"/>
  <c r="S1597" i="61"/>
  <c r="R1597" i="61"/>
  <c r="Q1597" i="61"/>
  <c r="P1597" i="61"/>
  <c r="O1597" i="61"/>
  <c r="N1597" i="61"/>
  <c r="T1596" i="61"/>
  <c r="S1596" i="61"/>
  <c r="R1596" i="61"/>
  <c r="Q1596" i="61"/>
  <c r="P1596" i="61"/>
  <c r="O1596" i="61"/>
  <c r="N1596" i="61"/>
  <c r="T1595" i="61"/>
  <c r="S1595" i="61"/>
  <c r="R1595" i="61"/>
  <c r="Q1595" i="61"/>
  <c r="P1595" i="61"/>
  <c r="O1595" i="61"/>
  <c r="N1595" i="61"/>
  <c r="T1594" i="61"/>
  <c r="S1594" i="61"/>
  <c r="R1594" i="61"/>
  <c r="Q1594" i="61"/>
  <c r="P1594" i="61"/>
  <c r="O1594" i="61"/>
  <c r="N1594" i="61"/>
  <c r="T1593" i="61"/>
  <c r="S1593" i="61"/>
  <c r="R1593" i="61"/>
  <c r="Q1593" i="61"/>
  <c r="P1593" i="61"/>
  <c r="O1593" i="61"/>
  <c r="N1593" i="61"/>
  <c r="T1592" i="61"/>
  <c r="S1592" i="61"/>
  <c r="R1592" i="61"/>
  <c r="Q1592" i="61"/>
  <c r="P1592" i="61"/>
  <c r="O1592" i="61"/>
  <c r="N1592" i="61"/>
  <c r="T1591" i="61"/>
  <c r="S1591" i="61"/>
  <c r="R1591" i="61"/>
  <c r="Q1591" i="61"/>
  <c r="P1591" i="61"/>
  <c r="O1591" i="61"/>
  <c r="N1591" i="61"/>
  <c r="T1590" i="61"/>
  <c r="S1590" i="61"/>
  <c r="R1590" i="61"/>
  <c r="Q1590" i="61"/>
  <c r="P1590" i="61"/>
  <c r="O1590" i="61"/>
  <c r="N1590" i="61"/>
  <c r="T1589" i="61"/>
  <c r="S1589" i="61"/>
  <c r="R1589" i="61"/>
  <c r="Q1589" i="61"/>
  <c r="P1589" i="61"/>
  <c r="O1589" i="61"/>
  <c r="N1589" i="61"/>
  <c r="T1588" i="61"/>
  <c r="S1588" i="61"/>
  <c r="R1588" i="61"/>
  <c r="Q1588" i="61"/>
  <c r="P1588" i="61"/>
  <c r="O1588" i="61"/>
  <c r="N1588" i="61"/>
  <c r="T1587" i="61"/>
  <c r="S1587" i="61"/>
  <c r="R1587" i="61"/>
  <c r="Q1587" i="61"/>
  <c r="P1587" i="61"/>
  <c r="O1587" i="61"/>
  <c r="N1587" i="61"/>
  <c r="T1586" i="61"/>
  <c r="S1586" i="61"/>
  <c r="R1586" i="61"/>
  <c r="Q1586" i="61"/>
  <c r="P1586" i="61"/>
  <c r="O1586" i="61"/>
  <c r="N1586" i="61"/>
  <c r="T1585" i="61"/>
  <c r="S1585" i="61"/>
  <c r="R1585" i="61"/>
  <c r="Q1585" i="61"/>
  <c r="P1585" i="61"/>
  <c r="O1585" i="61"/>
  <c r="N1585" i="61"/>
  <c r="T1584" i="61"/>
  <c r="S1584" i="61"/>
  <c r="R1584" i="61"/>
  <c r="Q1584" i="61"/>
  <c r="P1584" i="61"/>
  <c r="O1584" i="61"/>
  <c r="N1584" i="61"/>
  <c r="T1583" i="61"/>
  <c r="S1583" i="61"/>
  <c r="R1583" i="61"/>
  <c r="Q1583" i="61"/>
  <c r="P1583" i="61"/>
  <c r="O1583" i="61"/>
  <c r="N1583" i="61"/>
  <c r="T1582" i="61"/>
  <c r="S1582" i="61"/>
  <c r="R1582" i="61"/>
  <c r="Q1582" i="61"/>
  <c r="P1582" i="61"/>
  <c r="O1582" i="61"/>
  <c r="N1582" i="61"/>
  <c r="T1581" i="61"/>
  <c r="S1581" i="61"/>
  <c r="R1581" i="61"/>
  <c r="Q1581" i="61"/>
  <c r="P1581" i="61"/>
  <c r="O1581" i="61"/>
  <c r="N1581" i="61"/>
  <c r="T1580" i="61"/>
  <c r="S1580" i="61"/>
  <c r="R1580" i="61"/>
  <c r="Q1580" i="61"/>
  <c r="P1580" i="61"/>
  <c r="O1580" i="61"/>
  <c r="N1580" i="61"/>
  <c r="T1579" i="61"/>
  <c r="S1579" i="61"/>
  <c r="R1579" i="61"/>
  <c r="Q1579" i="61"/>
  <c r="P1579" i="61"/>
  <c r="O1579" i="61"/>
  <c r="N1579" i="61"/>
  <c r="T1578" i="61"/>
  <c r="S1578" i="61"/>
  <c r="R1578" i="61"/>
  <c r="Q1578" i="61"/>
  <c r="P1578" i="61"/>
  <c r="O1578" i="61"/>
  <c r="N1578" i="61"/>
  <c r="T1577" i="61"/>
  <c r="S1577" i="61"/>
  <c r="R1577" i="61"/>
  <c r="Q1577" i="61"/>
  <c r="P1577" i="61"/>
  <c r="O1577" i="61"/>
  <c r="N1577" i="61"/>
  <c r="T1576" i="61"/>
  <c r="S1576" i="61"/>
  <c r="R1576" i="61"/>
  <c r="Q1576" i="61"/>
  <c r="P1576" i="61"/>
  <c r="O1576" i="61"/>
  <c r="N1576" i="61"/>
  <c r="T1575" i="61"/>
  <c r="S1575" i="61"/>
  <c r="R1575" i="61"/>
  <c r="Q1575" i="61"/>
  <c r="P1575" i="61"/>
  <c r="O1575" i="61"/>
  <c r="N1575" i="61"/>
  <c r="T1574" i="61"/>
  <c r="S1574" i="61"/>
  <c r="R1574" i="61"/>
  <c r="Q1574" i="61"/>
  <c r="P1574" i="61"/>
  <c r="O1574" i="61"/>
  <c r="N1574" i="61"/>
  <c r="T1573" i="61"/>
  <c r="S1573" i="61"/>
  <c r="R1573" i="61"/>
  <c r="Q1573" i="61"/>
  <c r="P1573" i="61"/>
  <c r="O1573" i="61"/>
  <c r="N1573" i="61"/>
  <c r="T1572" i="61"/>
  <c r="S1572" i="61"/>
  <c r="R1572" i="61"/>
  <c r="Q1572" i="61"/>
  <c r="P1572" i="61"/>
  <c r="O1572" i="61"/>
  <c r="N1572" i="61"/>
  <c r="T1571" i="61"/>
  <c r="S1571" i="61"/>
  <c r="R1571" i="61"/>
  <c r="Q1571" i="61"/>
  <c r="P1571" i="61"/>
  <c r="O1571" i="61"/>
  <c r="N1571" i="61"/>
  <c r="T1570" i="61"/>
  <c r="S1570" i="61"/>
  <c r="R1570" i="61"/>
  <c r="Q1570" i="61"/>
  <c r="P1570" i="61"/>
  <c r="O1570" i="61"/>
  <c r="N1570" i="61"/>
  <c r="T1569" i="61"/>
  <c r="S1569" i="61"/>
  <c r="R1569" i="61"/>
  <c r="Q1569" i="61"/>
  <c r="P1569" i="61"/>
  <c r="O1569" i="61"/>
  <c r="N1569" i="61"/>
  <c r="T1568" i="61"/>
  <c r="S1568" i="61"/>
  <c r="R1568" i="61"/>
  <c r="Q1568" i="61"/>
  <c r="P1568" i="61"/>
  <c r="O1568" i="61"/>
  <c r="N1568" i="61"/>
  <c r="T1567" i="61"/>
  <c r="S1567" i="61"/>
  <c r="R1567" i="61"/>
  <c r="Q1567" i="61"/>
  <c r="P1567" i="61"/>
  <c r="O1567" i="61"/>
  <c r="N1567" i="61"/>
  <c r="T1566" i="61"/>
  <c r="S1566" i="61"/>
  <c r="R1566" i="61"/>
  <c r="Q1566" i="61"/>
  <c r="P1566" i="61"/>
  <c r="O1566" i="61"/>
  <c r="N1566" i="61"/>
  <c r="T1565" i="61"/>
  <c r="S1565" i="61"/>
  <c r="R1565" i="61"/>
  <c r="Q1565" i="61"/>
  <c r="P1565" i="61"/>
  <c r="O1565" i="61"/>
  <c r="N1565" i="61"/>
  <c r="T1564" i="61"/>
  <c r="S1564" i="61"/>
  <c r="R1564" i="61"/>
  <c r="Q1564" i="61"/>
  <c r="P1564" i="61"/>
  <c r="O1564" i="61"/>
  <c r="N1564" i="61"/>
  <c r="T1563" i="61"/>
  <c r="S1563" i="61"/>
  <c r="R1563" i="61"/>
  <c r="Q1563" i="61"/>
  <c r="P1563" i="61"/>
  <c r="O1563" i="61"/>
  <c r="N1563" i="61"/>
  <c r="T1562" i="61"/>
  <c r="S1562" i="61"/>
  <c r="R1562" i="61"/>
  <c r="Q1562" i="61"/>
  <c r="P1562" i="61"/>
  <c r="O1562" i="61"/>
  <c r="N1562" i="61"/>
  <c r="T1561" i="61"/>
  <c r="S1561" i="61"/>
  <c r="R1561" i="61"/>
  <c r="Q1561" i="61"/>
  <c r="P1561" i="61"/>
  <c r="O1561" i="61"/>
  <c r="N1561" i="61"/>
  <c r="T1560" i="61"/>
  <c r="S1560" i="61"/>
  <c r="R1560" i="61"/>
  <c r="Q1560" i="61"/>
  <c r="P1560" i="61"/>
  <c r="O1560" i="61"/>
  <c r="N1560" i="61"/>
  <c r="T1559" i="61"/>
  <c r="S1559" i="61"/>
  <c r="R1559" i="61"/>
  <c r="Q1559" i="61"/>
  <c r="P1559" i="61"/>
  <c r="O1559" i="61"/>
  <c r="N1559" i="61"/>
  <c r="T1558" i="61"/>
  <c r="S1558" i="61"/>
  <c r="R1558" i="61"/>
  <c r="Q1558" i="61"/>
  <c r="P1558" i="61"/>
  <c r="O1558" i="61"/>
  <c r="N1558" i="61"/>
  <c r="T1557" i="61"/>
  <c r="S1557" i="61"/>
  <c r="R1557" i="61"/>
  <c r="Q1557" i="61"/>
  <c r="P1557" i="61"/>
  <c r="O1557" i="61"/>
  <c r="N1557" i="61"/>
  <c r="T1556" i="61"/>
  <c r="S1556" i="61"/>
  <c r="R1556" i="61"/>
  <c r="Q1556" i="61"/>
  <c r="P1556" i="61"/>
  <c r="O1556" i="61"/>
  <c r="N1556" i="61"/>
  <c r="T1555" i="61"/>
  <c r="S1555" i="61"/>
  <c r="R1555" i="61"/>
  <c r="Q1555" i="61"/>
  <c r="P1555" i="61"/>
  <c r="O1555" i="61"/>
  <c r="N1555" i="61"/>
  <c r="T1554" i="61"/>
  <c r="S1554" i="61"/>
  <c r="R1554" i="61"/>
  <c r="Q1554" i="61"/>
  <c r="P1554" i="61"/>
  <c r="O1554" i="61"/>
  <c r="N1554" i="61"/>
  <c r="T1553" i="61"/>
  <c r="S1553" i="61"/>
  <c r="R1553" i="61"/>
  <c r="Q1553" i="61"/>
  <c r="P1553" i="61"/>
  <c r="O1553" i="61"/>
  <c r="N1553" i="61"/>
  <c r="T1552" i="61"/>
  <c r="S1552" i="61"/>
  <c r="R1552" i="61"/>
  <c r="Q1552" i="61"/>
  <c r="P1552" i="61"/>
  <c r="O1552" i="61"/>
  <c r="N1552" i="61"/>
  <c r="T1551" i="61"/>
  <c r="S1551" i="61"/>
  <c r="R1551" i="61"/>
  <c r="Q1551" i="61"/>
  <c r="P1551" i="61"/>
  <c r="O1551" i="61"/>
  <c r="N1551" i="61"/>
  <c r="T1550" i="61"/>
  <c r="S1550" i="61"/>
  <c r="R1550" i="61"/>
  <c r="Q1550" i="61"/>
  <c r="P1550" i="61"/>
  <c r="O1550" i="61"/>
  <c r="N1550" i="61"/>
  <c r="T1549" i="61"/>
  <c r="S1549" i="61"/>
  <c r="R1549" i="61"/>
  <c r="Q1549" i="61"/>
  <c r="P1549" i="61"/>
  <c r="O1549" i="61"/>
  <c r="N1549" i="61"/>
  <c r="T1548" i="61"/>
  <c r="S1548" i="61"/>
  <c r="R1548" i="61"/>
  <c r="Q1548" i="61"/>
  <c r="P1548" i="61"/>
  <c r="O1548" i="61"/>
  <c r="N1548" i="61"/>
  <c r="T1547" i="61"/>
  <c r="S1547" i="61"/>
  <c r="R1547" i="61"/>
  <c r="Q1547" i="61"/>
  <c r="P1547" i="61"/>
  <c r="O1547" i="61"/>
  <c r="N1547" i="61"/>
  <c r="T1546" i="61"/>
  <c r="S1546" i="61"/>
  <c r="R1546" i="61"/>
  <c r="Q1546" i="61"/>
  <c r="P1546" i="61"/>
  <c r="O1546" i="61"/>
  <c r="N1546" i="61"/>
  <c r="T1545" i="61"/>
  <c r="S1545" i="61"/>
  <c r="R1545" i="61"/>
  <c r="Q1545" i="61"/>
  <c r="P1545" i="61"/>
  <c r="O1545" i="61"/>
  <c r="N1545" i="61"/>
  <c r="T1544" i="61"/>
  <c r="S1544" i="61"/>
  <c r="R1544" i="61"/>
  <c r="Q1544" i="61"/>
  <c r="P1544" i="61"/>
  <c r="O1544" i="61"/>
  <c r="N1544" i="61"/>
  <c r="T1543" i="61"/>
  <c r="S1543" i="61"/>
  <c r="R1543" i="61"/>
  <c r="Q1543" i="61"/>
  <c r="P1543" i="61"/>
  <c r="O1543" i="61"/>
  <c r="N1543" i="61"/>
  <c r="T1542" i="61"/>
  <c r="S1542" i="61"/>
  <c r="R1542" i="61"/>
  <c r="Q1542" i="61"/>
  <c r="P1542" i="61"/>
  <c r="O1542" i="61"/>
  <c r="N1542" i="61"/>
  <c r="T1541" i="61"/>
  <c r="S1541" i="61"/>
  <c r="R1541" i="61"/>
  <c r="Q1541" i="61"/>
  <c r="P1541" i="61"/>
  <c r="O1541" i="61"/>
  <c r="N1541" i="61"/>
  <c r="T1540" i="61"/>
  <c r="S1540" i="61"/>
  <c r="R1540" i="61"/>
  <c r="Q1540" i="61"/>
  <c r="P1540" i="61"/>
  <c r="O1540" i="61"/>
  <c r="N1540" i="61"/>
  <c r="T1539" i="61"/>
  <c r="S1539" i="61"/>
  <c r="R1539" i="61"/>
  <c r="Q1539" i="61"/>
  <c r="P1539" i="61"/>
  <c r="O1539" i="61"/>
  <c r="N1539" i="61"/>
  <c r="T1538" i="61"/>
  <c r="S1538" i="61"/>
  <c r="R1538" i="61"/>
  <c r="Q1538" i="61"/>
  <c r="P1538" i="61"/>
  <c r="O1538" i="61"/>
  <c r="N1538" i="61"/>
  <c r="T1537" i="61"/>
  <c r="S1537" i="61"/>
  <c r="R1537" i="61"/>
  <c r="Q1537" i="61"/>
  <c r="P1537" i="61"/>
  <c r="O1537" i="61"/>
  <c r="N1537" i="61"/>
  <c r="T1536" i="61"/>
  <c r="S1536" i="61"/>
  <c r="R1536" i="61"/>
  <c r="Q1536" i="61"/>
  <c r="P1536" i="61"/>
  <c r="O1536" i="61"/>
  <c r="N1536" i="61"/>
  <c r="T1535" i="61"/>
  <c r="S1535" i="61"/>
  <c r="R1535" i="61"/>
  <c r="Q1535" i="61"/>
  <c r="P1535" i="61"/>
  <c r="O1535" i="61"/>
  <c r="N1535" i="61"/>
  <c r="T1534" i="61"/>
  <c r="S1534" i="61"/>
  <c r="R1534" i="61"/>
  <c r="Q1534" i="61"/>
  <c r="P1534" i="61"/>
  <c r="O1534" i="61"/>
  <c r="N1534" i="61"/>
  <c r="T1533" i="61"/>
  <c r="S1533" i="61"/>
  <c r="R1533" i="61"/>
  <c r="Q1533" i="61"/>
  <c r="P1533" i="61"/>
  <c r="O1533" i="61"/>
  <c r="N1533" i="61"/>
  <c r="T1532" i="61"/>
  <c r="S1532" i="61"/>
  <c r="R1532" i="61"/>
  <c r="Q1532" i="61"/>
  <c r="P1532" i="61"/>
  <c r="O1532" i="61"/>
  <c r="N1532" i="61"/>
  <c r="T1531" i="61"/>
  <c r="S1531" i="61"/>
  <c r="R1531" i="61"/>
  <c r="Q1531" i="61"/>
  <c r="P1531" i="61"/>
  <c r="O1531" i="61"/>
  <c r="N1531" i="61"/>
  <c r="T1530" i="61"/>
  <c r="S1530" i="61"/>
  <c r="R1530" i="61"/>
  <c r="Q1530" i="61"/>
  <c r="P1530" i="61"/>
  <c r="O1530" i="61"/>
  <c r="N1530" i="61"/>
  <c r="T1529" i="61"/>
  <c r="S1529" i="61"/>
  <c r="R1529" i="61"/>
  <c r="Q1529" i="61"/>
  <c r="P1529" i="61"/>
  <c r="O1529" i="61"/>
  <c r="N1529" i="61"/>
  <c r="T1528" i="61"/>
  <c r="S1528" i="61"/>
  <c r="R1528" i="61"/>
  <c r="Q1528" i="61"/>
  <c r="P1528" i="61"/>
  <c r="O1528" i="61"/>
  <c r="N1528" i="61"/>
  <c r="T1527" i="61"/>
  <c r="S1527" i="61"/>
  <c r="R1527" i="61"/>
  <c r="Q1527" i="61"/>
  <c r="P1527" i="61"/>
  <c r="O1527" i="61"/>
  <c r="N1527" i="61"/>
  <c r="T1526" i="61"/>
  <c r="S1526" i="61"/>
  <c r="R1526" i="61"/>
  <c r="Q1526" i="61"/>
  <c r="P1526" i="61"/>
  <c r="O1526" i="61"/>
  <c r="N1526" i="61"/>
  <c r="T1525" i="61"/>
  <c r="S1525" i="61"/>
  <c r="R1525" i="61"/>
  <c r="Q1525" i="61"/>
  <c r="P1525" i="61"/>
  <c r="O1525" i="61"/>
  <c r="N1525" i="61"/>
  <c r="T1524" i="61"/>
  <c r="S1524" i="61"/>
  <c r="R1524" i="61"/>
  <c r="Q1524" i="61"/>
  <c r="P1524" i="61"/>
  <c r="O1524" i="61"/>
  <c r="N1524" i="61"/>
  <c r="T1523" i="61"/>
  <c r="S1523" i="61"/>
  <c r="R1523" i="61"/>
  <c r="Q1523" i="61"/>
  <c r="P1523" i="61"/>
  <c r="O1523" i="61"/>
  <c r="N1523" i="61"/>
  <c r="T1522" i="61"/>
  <c r="S1522" i="61"/>
  <c r="R1522" i="61"/>
  <c r="Q1522" i="61"/>
  <c r="P1522" i="61"/>
  <c r="O1522" i="61"/>
  <c r="N1522" i="61"/>
  <c r="T1521" i="61"/>
  <c r="S1521" i="61"/>
  <c r="R1521" i="61"/>
  <c r="Q1521" i="61"/>
  <c r="P1521" i="61"/>
  <c r="O1521" i="61"/>
  <c r="N1521" i="61"/>
  <c r="T1520" i="61"/>
  <c r="S1520" i="61"/>
  <c r="R1520" i="61"/>
  <c r="Q1520" i="61"/>
  <c r="P1520" i="61"/>
  <c r="O1520" i="61"/>
  <c r="N1520" i="61"/>
  <c r="T1519" i="61"/>
  <c r="S1519" i="61"/>
  <c r="R1519" i="61"/>
  <c r="Q1519" i="61"/>
  <c r="P1519" i="61"/>
  <c r="O1519" i="61"/>
  <c r="N1519" i="61"/>
  <c r="T1518" i="61"/>
  <c r="S1518" i="61"/>
  <c r="R1518" i="61"/>
  <c r="Q1518" i="61"/>
  <c r="P1518" i="61"/>
  <c r="O1518" i="61"/>
  <c r="N1518" i="61"/>
  <c r="T1517" i="61"/>
  <c r="S1517" i="61"/>
  <c r="R1517" i="61"/>
  <c r="Q1517" i="61"/>
  <c r="P1517" i="61"/>
  <c r="O1517" i="61"/>
  <c r="N1517" i="61"/>
  <c r="T1516" i="61"/>
  <c r="S1516" i="61"/>
  <c r="R1516" i="61"/>
  <c r="Q1516" i="61"/>
  <c r="P1516" i="61"/>
  <c r="O1516" i="61"/>
  <c r="N1516" i="61"/>
  <c r="T1515" i="61"/>
  <c r="S1515" i="61"/>
  <c r="R1515" i="61"/>
  <c r="Q1515" i="61"/>
  <c r="P1515" i="61"/>
  <c r="O1515" i="61"/>
  <c r="N1515" i="61"/>
  <c r="T1514" i="61"/>
  <c r="S1514" i="61"/>
  <c r="R1514" i="61"/>
  <c r="Q1514" i="61"/>
  <c r="P1514" i="61"/>
  <c r="O1514" i="61"/>
  <c r="N1514" i="61"/>
  <c r="T1513" i="61"/>
  <c r="S1513" i="61"/>
  <c r="R1513" i="61"/>
  <c r="Q1513" i="61"/>
  <c r="P1513" i="61"/>
  <c r="O1513" i="61"/>
  <c r="N1513" i="61"/>
  <c r="T1512" i="61"/>
  <c r="S1512" i="61"/>
  <c r="R1512" i="61"/>
  <c r="Q1512" i="61"/>
  <c r="P1512" i="61"/>
  <c r="O1512" i="61"/>
  <c r="N1512" i="61"/>
  <c r="T1511" i="61"/>
  <c r="S1511" i="61"/>
  <c r="R1511" i="61"/>
  <c r="Q1511" i="61"/>
  <c r="P1511" i="61"/>
  <c r="O1511" i="61"/>
  <c r="N1511" i="61"/>
  <c r="T1510" i="61"/>
  <c r="S1510" i="61"/>
  <c r="R1510" i="61"/>
  <c r="Q1510" i="61"/>
  <c r="P1510" i="61"/>
  <c r="O1510" i="61"/>
  <c r="N1510" i="61"/>
  <c r="T1509" i="61"/>
  <c r="S1509" i="61"/>
  <c r="R1509" i="61"/>
  <c r="Q1509" i="61"/>
  <c r="P1509" i="61"/>
  <c r="O1509" i="61"/>
  <c r="N1509" i="61"/>
  <c r="T1508" i="61"/>
  <c r="S1508" i="61"/>
  <c r="R1508" i="61"/>
  <c r="Q1508" i="61"/>
  <c r="P1508" i="61"/>
  <c r="O1508" i="61"/>
  <c r="N1508" i="61"/>
  <c r="T1507" i="61"/>
  <c r="S1507" i="61"/>
  <c r="R1507" i="61"/>
  <c r="Q1507" i="61"/>
  <c r="P1507" i="61"/>
  <c r="O1507" i="61"/>
  <c r="N1507" i="61"/>
  <c r="T1506" i="61"/>
  <c r="S1506" i="61"/>
  <c r="R1506" i="61"/>
  <c r="Q1506" i="61"/>
  <c r="P1506" i="61"/>
  <c r="O1506" i="61"/>
  <c r="N1506" i="61"/>
  <c r="T1505" i="61"/>
  <c r="S1505" i="61"/>
  <c r="R1505" i="61"/>
  <c r="Q1505" i="61"/>
  <c r="P1505" i="61"/>
  <c r="O1505" i="61"/>
  <c r="N1505" i="61"/>
  <c r="T1504" i="61"/>
  <c r="S1504" i="61"/>
  <c r="R1504" i="61"/>
  <c r="Q1504" i="61"/>
  <c r="P1504" i="61"/>
  <c r="O1504" i="61"/>
  <c r="N1504" i="61"/>
  <c r="T1503" i="61"/>
  <c r="S1503" i="61"/>
  <c r="R1503" i="61"/>
  <c r="Q1503" i="61"/>
  <c r="P1503" i="61"/>
  <c r="O1503" i="61"/>
  <c r="N1503" i="61"/>
  <c r="T1502" i="61"/>
  <c r="S1502" i="61"/>
  <c r="R1502" i="61"/>
  <c r="Q1502" i="61"/>
  <c r="P1502" i="61"/>
  <c r="O1502" i="61"/>
  <c r="N1502" i="61"/>
  <c r="T1501" i="61"/>
  <c r="S1501" i="61"/>
  <c r="R1501" i="61"/>
  <c r="Q1501" i="61"/>
  <c r="P1501" i="61"/>
  <c r="O1501" i="61"/>
  <c r="N1501" i="61"/>
  <c r="T1500" i="61"/>
  <c r="S1500" i="61"/>
  <c r="R1500" i="61"/>
  <c r="Q1500" i="61"/>
  <c r="P1500" i="61"/>
  <c r="O1500" i="61"/>
  <c r="N1500" i="61"/>
  <c r="T1499" i="61"/>
  <c r="S1499" i="61"/>
  <c r="R1499" i="61"/>
  <c r="Q1499" i="61"/>
  <c r="P1499" i="61"/>
  <c r="O1499" i="61"/>
  <c r="N1499" i="61"/>
  <c r="T1498" i="61"/>
  <c r="S1498" i="61"/>
  <c r="R1498" i="61"/>
  <c r="Q1498" i="61"/>
  <c r="P1498" i="61"/>
  <c r="O1498" i="61"/>
  <c r="N1498" i="61"/>
  <c r="T1497" i="61"/>
  <c r="S1497" i="61"/>
  <c r="R1497" i="61"/>
  <c r="Q1497" i="61"/>
  <c r="P1497" i="61"/>
  <c r="O1497" i="61"/>
  <c r="N1497" i="61"/>
  <c r="T1496" i="61"/>
  <c r="S1496" i="61"/>
  <c r="R1496" i="61"/>
  <c r="Q1496" i="61"/>
  <c r="P1496" i="61"/>
  <c r="O1496" i="61"/>
  <c r="N1496" i="61"/>
  <c r="T1495" i="61"/>
  <c r="S1495" i="61"/>
  <c r="R1495" i="61"/>
  <c r="Q1495" i="61"/>
  <c r="P1495" i="61"/>
  <c r="O1495" i="61"/>
  <c r="N1495" i="61"/>
  <c r="T1494" i="61"/>
  <c r="S1494" i="61"/>
  <c r="R1494" i="61"/>
  <c r="Q1494" i="61"/>
  <c r="P1494" i="61"/>
  <c r="O1494" i="61"/>
  <c r="N1494" i="61"/>
  <c r="T1493" i="61"/>
  <c r="S1493" i="61"/>
  <c r="R1493" i="61"/>
  <c r="Q1493" i="61"/>
  <c r="P1493" i="61"/>
  <c r="O1493" i="61"/>
  <c r="N1493" i="61"/>
  <c r="T1492" i="61"/>
  <c r="S1492" i="61"/>
  <c r="R1492" i="61"/>
  <c r="Q1492" i="61"/>
  <c r="P1492" i="61"/>
  <c r="O1492" i="61"/>
  <c r="N1492" i="61"/>
  <c r="T1491" i="61"/>
  <c r="S1491" i="61"/>
  <c r="R1491" i="61"/>
  <c r="Q1491" i="61"/>
  <c r="P1491" i="61"/>
  <c r="O1491" i="61"/>
  <c r="N1491" i="61"/>
  <c r="T1490" i="61"/>
  <c r="S1490" i="61"/>
  <c r="R1490" i="61"/>
  <c r="Q1490" i="61"/>
  <c r="P1490" i="61"/>
  <c r="O1490" i="61"/>
  <c r="N1490" i="61"/>
  <c r="T1489" i="61"/>
  <c r="S1489" i="61"/>
  <c r="R1489" i="61"/>
  <c r="Q1489" i="61"/>
  <c r="P1489" i="61"/>
  <c r="O1489" i="61"/>
  <c r="N1489" i="61"/>
  <c r="T1488" i="61"/>
  <c r="S1488" i="61"/>
  <c r="R1488" i="61"/>
  <c r="Q1488" i="61"/>
  <c r="P1488" i="61"/>
  <c r="O1488" i="61"/>
  <c r="N1488" i="61"/>
  <c r="T1487" i="61"/>
  <c r="S1487" i="61"/>
  <c r="R1487" i="61"/>
  <c r="Q1487" i="61"/>
  <c r="P1487" i="61"/>
  <c r="O1487" i="61"/>
  <c r="N1487" i="61"/>
  <c r="T1486" i="61"/>
  <c r="S1486" i="61"/>
  <c r="R1486" i="61"/>
  <c r="Q1486" i="61"/>
  <c r="P1486" i="61"/>
  <c r="O1486" i="61"/>
  <c r="N1486" i="61"/>
  <c r="T1485" i="61"/>
  <c r="S1485" i="61"/>
  <c r="R1485" i="61"/>
  <c r="Q1485" i="61"/>
  <c r="P1485" i="61"/>
  <c r="O1485" i="61"/>
  <c r="N1485" i="61"/>
  <c r="T1484" i="61"/>
  <c r="S1484" i="61"/>
  <c r="R1484" i="61"/>
  <c r="Q1484" i="61"/>
  <c r="P1484" i="61"/>
  <c r="O1484" i="61"/>
  <c r="N1484" i="61"/>
  <c r="T1483" i="61"/>
  <c r="S1483" i="61"/>
  <c r="R1483" i="61"/>
  <c r="Q1483" i="61"/>
  <c r="P1483" i="61"/>
  <c r="O1483" i="61"/>
  <c r="N1483" i="61"/>
  <c r="T1482" i="61"/>
  <c r="S1482" i="61"/>
  <c r="R1482" i="61"/>
  <c r="Q1482" i="61"/>
  <c r="P1482" i="61"/>
  <c r="O1482" i="61"/>
  <c r="N1482" i="61"/>
  <c r="T1481" i="61"/>
  <c r="S1481" i="61"/>
  <c r="R1481" i="61"/>
  <c r="Q1481" i="61"/>
  <c r="P1481" i="61"/>
  <c r="O1481" i="61"/>
  <c r="N1481" i="61"/>
  <c r="T1480" i="61"/>
  <c r="S1480" i="61"/>
  <c r="R1480" i="61"/>
  <c r="Q1480" i="61"/>
  <c r="P1480" i="61"/>
  <c r="O1480" i="61"/>
  <c r="N1480" i="61"/>
  <c r="T1479" i="61"/>
  <c r="S1479" i="61"/>
  <c r="R1479" i="61"/>
  <c r="Q1479" i="61"/>
  <c r="P1479" i="61"/>
  <c r="O1479" i="61"/>
  <c r="N1479" i="61"/>
  <c r="T1478" i="61"/>
  <c r="S1478" i="61"/>
  <c r="R1478" i="61"/>
  <c r="Q1478" i="61"/>
  <c r="P1478" i="61"/>
  <c r="O1478" i="61"/>
  <c r="N1478" i="61"/>
  <c r="T1477" i="61"/>
  <c r="S1477" i="61"/>
  <c r="R1477" i="61"/>
  <c r="Q1477" i="61"/>
  <c r="P1477" i="61"/>
  <c r="O1477" i="61"/>
  <c r="N1477" i="61"/>
  <c r="T1476" i="61"/>
  <c r="S1476" i="61"/>
  <c r="R1476" i="61"/>
  <c r="Q1476" i="61"/>
  <c r="P1476" i="61"/>
  <c r="O1476" i="61"/>
  <c r="N1476" i="61"/>
  <c r="T1475" i="61"/>
  <c r="S1475" i="61"/>
  <c r="R1475" i="61"/>
  <c r="Q1475" i="61"/>
  <c r="P1475" i="61"/>
  <c r="O1475" i="61"/>
  <c r="N1475" i="61"/>
  <c r="T1474" i="61"/>
  <c r="S1474" i="61"/>
  <c r="R1474" i="61"/>
  <c r="Q1474" i="61"/>
  <c r="P1474" i="61"/>
  <c r="O1474" i="61"/>
  <c r="N1474" i="61"/>
  <c r="T1473" i="61"/>
  <c r="S1473" i="61"/>
  <c r="R1473" i="61"/>
  <c r="Q1473" i="61"/>
  <c r="P1473" i="61"/>
  <c r="O1473" i="61"/>
  <c r="N1473" i="61"/>
  <c r="T1472" i="61"/>
  <c r="S1472" i="61"/>
  <c r="R1472" i="61"/>
  <c r="Q1472" i="61"/>
  <c r="P1472" i="61"/>
  <c r="O1472" i="61"/>
  <c r="N1472" i="61"/>
  <c r="T1471" i="61"/>
  <c r="S1471" i="61"/>
  <c r="R1471" i="61"/>
  <c r="Q1471" i="61"/>
  <c r="P1471" i="61"/>
  <c r="O1471" i="61"/>
  <c r="N1471" i="61"/>
  <c r="T1470" i="61"/>
  <c r="S1470" i="61"/>
  <c r="R1470" i="61"/>
  <c r="Q1470" i="61"/>
  <c r="P1470" i="61"/>
  <c r="O1470" i="61"/>
  <c r="N1470" i="61"/>
  <c r="T1469" i="61"/>
  <c r="S1469" i="61"/>
  <c r="R1469" i="61"/>
  <c r="Q1469" i="61"/>
  <c r="P1469" i="61"/>
  <c r="O1469" i="61"/>
  <c r="N1469" i="61"/>
  <c r="T1468" i="61"/>
  <c r="S1468" i="61"/>
  <c r="R1468" i="61"/>
  <c r="Q1468" i="61"/>
  <c r="P1468" i="61"/>
  <c r="O1468" i="61"/>
  <c r="N1468" i="61"/>
  <c r="T1467" i="61"/>
  <c r="S1467" i="61"/>
  <c r="R1467" i="61"/>
  <c r="Q1467" i="61"/>
  <c r="P1467" i="61"/>
  <c r="O1467" i="61"/>
  <c r="N1467" i="61"/>
  <c r="T1466" i="61"/>
  <c r="S1466" i="61"/>
  <c r="R1466" i="61"/>
  <c r="Q1466" i="61"/>
  <c r="P1466" i="61"/>
  <c r="O1466" i="61"/>
  <c r="N1466" i="61"/>
  <c r="T1465" i="61"/>
  <c r="S1465" i="61"/>
  <c r="R1465" i="61"/>
  <c r="Q1465" i="61"/>
  <c r="P1465" i="61"/>
  <c r="O1465" i="61"/>
  <c r="N1465" i="61"/>
  <c r="T1464" i="61"/>
  <c r="S1464" i="61"/>
  <c r="R1464" i="61"/>
  <c r="Q1464" i="61"/>
  <c r="P1464" i="61"/>
  <c r="O1464" i="61"/>
  <c r="N1464" i="61"/>
  <c r="T1463" i="61"/>
  <c r="S1463" i="61"/>
  <c r="R1463" i="61"/>
  <c r="Q1463" i="61"/>
  <c r="P1463" i="61"/>
  <c r="O1463" i="61"/>
  <c r="N1463" i="61"/>
  <c r="T1462" i="61"/>
  <c r="S1462" i="61"/>
  <c r="R1462" i="61"/>
  <c r="Q1462" i="61"/>
  <c r="P1462" i="61"/>
  <c r="O1462" i="61"/>
  <c r="N1462" i="61"/>
  <c r="T1461" i="61"/>
  <c r="S1461" i="61"/>
  <c r="R1461" i="61"/>
  <c r="Q1461" i="61"/>
  <c r="P1461" i="61"/>
  <c r="O1461" i="61"/>
  <c r="N1461" i="61"/>
  <c r="T1460" i="61"/>
  <c r="S1460" i="61"/>
  <c r="R1460" i="61"/>
  <c r="Q1460" i="61"/>
  <c r="P1460" i="61"/>
  <c r="O1460" i="61"/>
  <c r="N1460" i="61"/>
  <c r="T1459" i="61"/>
  <c r="S1459" i="61"/>
  <c r="R1459" i="61"/>
  <c r="Q1459" i="61"/>
  <c r="P1459" i="61"/>
  <c r="O1459" i="61"/>
  <c r="N1459" i="61"/>
  <c r="T1458" i="61"/>
  <c r="S1458" i="61"/>
  <c r="R1458" i="61"/>
  <c r="Q1458" i="61"/>
  <c r="P1458" i="61"/>
  <c r="O1458" i="61"/>
  <c r="N1458" i="61"/>
  <c r="T1457" i="61"/>
  <c r="S1457" i="61"/>
  <c r="R1457" i="61"/>
  <c r="Q1457" i="61"/>
  <c r="P1457" i="61"/>
  <c r="O1457" i="61"/>
  <c r="N1457" i="61"/>
  <c r="T1456" i="61"/>
  <c r="S1456" i="61"/>
  <c r="R1456" i="61"/>
  <c r="Q1456" i="61"/>
  <c r="P1456" i="61"/>
  <c r="O1456" i="61"/>
  <c r="N1456" i="61"/>
  <c r="T1455" i="61"/>
  <c r="S1455" i="61"/>
  <c r="R1455" i="61"/>
  <c r="Q1455" i="61"/>
  <c r="P1455" i="61"/>
  <c r="O1455" i="61"/>
  <c r="N1455" i="61"/>
  <c r="T1454" i="61"/>
  <c r="S1454" i="61"/>
  <c r="R1454" i="61"/>
  <c r="Q1454" i="61"/>
  <c r="P1454" i="61"/>
  <c r="O1454" i="61"/>
  <c r="N1454" i="61"/>
  <c r="T1453" i="61"/>
  <c r="S1453" i="61"/>
  <c r="R1453" i="61"/>
  <c r="Q1453" i="61"/>
  <c r="P1453" i="61"/>
  <c r="O1453" i="61"/>
  <c r="N1453" i="61"/>
  <c r="T1452" i="61"/>
  <c r="S1452" i="61"/>
  <c r="R1452" i="61"/>
  <c r="Q1452" i="61"/>
  <c r="P1452" i="61"/>
  <c r="O1452" i="61"/>
  <c r="N1452" i="61"/>
  <c r="T1451" i="61"/>
  <c r="S1451" i="61"/>
  <c r="R1451" i="61"/>
  <c r="Q1451" i="61"/>
  <c r="P1451" i="61"/>
  <c r="O1451" i="61"/>
  <c r="N1451" i="61"/>
  <c r="T1450" i="61"/>
  <c r="S1450" i="61"/>
  <c r="R1450" i="61"/>
  <c r="Q1450" i="61"/>
  <c r="P1450" i="61"/>
  <c r="O1450" i="61"/>
  <c r="N1450" i="61"/>
  <c r="T1448" i="61"/>
  <c r="S1448" i="61"/>
  <c r="R1448" i="61"/>
  <c r="Q1448" i="61"/>
  <c r="P1448" i="61"/>
  <c r="O1448" i="61"/>
  <c r="N1448" i="61"/>
  <c r="T1446" i="61"/>
  <c r="S1446" i="61"/>
  <c r="R1446" i="61"/>
  <c r="Q1446" i="61"/>
  <c r="P1446" i="61"/>
  <c r="O1446" i="61"/>
  <c r="N1446" i="61"/>
  <c r="T1445" i="61"/>
  <c r="S1445" i="61"/>
  <c r="R1445" i="61"/>
  <c r="Q1445" i="61"/>
  <c r="P1445" i="61"/>
  <c r="O1445" i="61"/>
  <c r="N1445" i="61"/>
  <c r="T1444" i="61"/>
  <c r="S1444" i="61"/>
  <c r="R1444" i="61"/>
  <c r="Q1444" i="61"/>
  <c r="P1444" i="61"/>
  <c r="O1444" i="61"/>
  <c r="N1444" i="61"/>
  <c r="T1443" i="61"/>
  <c r="S1443" i="61"/>
  <c r="R1443" i="61"/>
  <c r="Q1443" i="61"/>
  <c r="P1443" i="61"/>
  <c r="O1443" i="61"/>
  <c r="N1443" i="61"/>
  <c r="T1442" i="61"/>
  <c r="S1442" i="61"/>
  <c r="R1442" i="61"/>
  <c r="Q1442" i="61"/>
  <c r="P1442" i="61"/>
  <c r="O1442" i="61"/>
  <c r="N1442" i="61"/>
  <c r="T1441" i="61"/>
  <c r="S1441" i="61"/>
  <c r="R1441" i="61"/>
  <c r="Q1441" i="61"/>
  <c r="P1441" i="61"/>
  <c r="O1441" i="61"/>
  <c r="N1441" i="61"/>
  <c r="T1440" i="61"/>
  <c r="S1440" i="61"/>
  <c r="R1440" i="61"/>
  <c r="Q1440" i="61"/>
  <c r="P1440" i="61"/>
  <c r="O1440" i="61"/>
  <c r="N1440" i="61"/>
  <c r="T1439" i="61"/>
  <c r="S1439" i="61"/>
  <c r="R1439" i="61"/>
  <c r="Q1439" i="61"/>
  <c r="P1439" i="61"/>
  <c r="O1439" i="61"/>
  <c r="N1439" i="61"/>
  <c r="T1438" i="61"/>
  <c r="S1438" i="61"/>
  <c r="R1438" i="61"/>
  <c r="Q1438" i="61"/>
  <c r="P1438" i="61"/>
  <c r="O1438" i="61"/>
  <c r="N1438" i="61"/>
  <c r="T1437" i="61"/>
  <c r="S1437" i="61"/>
  <c r="R1437" i="61"/>
  <c r="Q1437" i="61"/>
  <c r="P1437" i="61"/>
  <c r="O1437" i="61"/>
  <c r="N1437" i="61"/>
  <c r="T1436" i="61"/>
  <c r="S1436" i="61"/>
  <c r="R1436" i="61"/>
  <c r="Q1436" i="61"/>
  <c r="P1436" i="61"/>
  <c r="O1436" i="61"/>
  <c r="N1436" i="61"/>
  <c r="T1435" i="61"/>
  <c r="S1435" i="61"/>
  <c r="R1435" i="61"/>
  <c r="Q1435" i="61"/>
  <c r="P1435" i="61"/>
  <c r="O1435" i="61"/>
  <c r="N1435" i="61"/>
  <c r="T1434" i="61"/>
  <c r="S1434" i="61"/>
  <c r="R1434" i="61"/>
  <c r="Q1434" i="61"/>
  <c r="P1434" i="61"/>
  <c r="O1434" i="61"/>
  <c r="N1434" i="61"/>
  <c r="T1433" i="61"/>
  <c r="S1433" i="61"/>
  <c r="R1433" i="61"/>
  <c r="Q1433" i="61"/>
  <c r="P1433" i="61"/>
  <c r="O1433" i="61"/>
  <c r="N1433" i="61"/>
  <c r="T1432" i="61"/>
  <c r="S1432" i="61"/>
  <c r="R1432" i="61"/>
  <c r="Q1432" i="61"/>
  <c r="P1432" i="61"/>
  <c r="O1432" i="61"/>
  <c r="N1432" i="61"/>
  <c r="T1431" i="61"/>
  <c r="S1431" i="61"/>
  <c r="R1431" i="61"/>
  <c r="Q1431" i="61"/>
  <c r="P1431" i="61"/>
  <c r="O1431" i="61"/>
  <c r="N1431" i="61"/>
  <c r="T1430" i="61"/>
  <c r="S1430" i="61"/>
  <c r="R1430" i="61"/>
  <c r="Q1430" i="61"/>
  <c r="P1430" i="61"/>
  <c r="O1430" i="61"/>
  <c r="N1430" i="61"/>
  <c r="T1429" i="61"/>
  <c r="S1429" i="61"/>
  <c r="R1429" i="61"/>
  <c r="Q1429" i="61"/>
  <c r="P1429" i="61"/>
  <c r="O1429" i="61"/>
  <c r="N1429" i="61"/>
  <c r="T1428" i="61"/>
  <c r="S1428" i="61"/>
  <c r="R1428" i="61"/>
  <c r="Q1428" i="61"/>
  <c r="P1428" i="61"/>
  <c r="O1428" i="61"/>
  <c r="N1428" i="61"/>
  <c r="T1427" i="61"/>
  <c r="S1427" i="61"/>
  <c r="R1427" i="61"/>
  <c r="Q1427" i="61"/>
  <c r="P1427" i="61"/>
  <c r="O1427" i="61"/>
  <c r="N1427" i="61"/>
  <c r="T1426" i="61"/>
  <c r="S1426" i="61"/>
  <c r="R1426" i="61"/>
  <c r="Q1426" i="61"/>
  <c r="P1426" i="61"/>
  <c r="O1426" i="61"/>
  <c r="N1426" i="61"/>
  <c r="T1425" i="61"/>
  <c r="S1425" i="61"/>
  <c r="R1425" i="61"/>
  <c r="Q1425" i="61"/>
  <c r="P1425" i="61"/>
  <c r="O1425" i="61"/>
  <c r="N1425" i="61"/>
  <c r="T1424" i="61"/>
  <c r="S1424" i="61"/>
  <c r="R1424" i="61"/>
  <c r="Q1424" i="61"/>
  <c r="P1424" i="61"/>
  <c r="O1424" i="61"/>
  <c r="N1424" i="61"/>
  <c r="T1423" i="61"/>
  <c r="S1423" i="61"/>
  <c r="R1423" i="61"/>
  <c r="Q1423" i="61"/>
  <c r="P1423" i="61"/>
  <c r="O1423" i="61"/>
  <c r="N1423" i="61"/>
  <c r="T1422" i="61"/>
  <c r="S1422" i="61"/>
  <c r="R1422" i="61"/>
  <c r="Q1422" i="61"/>
  <c r="P1422" i="61"/>
  <c r="O1422" i="61"/>
  <c r="N1422" i="61"/>
  <c r="T1421" i="61"/>
  <c r="S1421" i="61"/>
  <c r="R1421" i="61"/>
  <c r="Q1421" i="61"/>
  <c r="P1421" i="61"/>
  <c r="O1421" i="61"/>
  <c r="N1421" i="61"/>
  <c r="T1420" i="61"/>
  <c r="S1420" i="61"/>
  <c r="R1420" i="61"/>
  <c r="Q1420" i="61"/>
  <c r="P1420" i="61"/>
  <c r="O1420" i="61"/>
  <c r="N1420" i="61"/>
  <c r="T1419" i="61"/>
  <c r="S1419" i="61"/>
  <c r="R1419" i="61"/>
  <c r="Q1419" i="61"/>
  <c r="P1419" i="61"/>
  <c r="O1419" i="61"/>
  <c r="N1419" i="61"/>
  <c r="T1418" i="61"/>
  <c r="S1418" i="61"/>
  <c r="R1418" i="61"/>
  <c r="Q1418" i="61"/>
  <c r="P1418" i="61"/>
  <c r="O1418" i="61"/>
  <c r="N1418" i="61"/>
  <c r="T1417" i="61"/>
  <c r="S1417" i="61"/>
  <c r="R1417" i="61"/>
  <c r="Q1417" i="61"/>
  <c r="P1417" i="61"/>
  <c r="O1417" i="61"/>
  <c r="N1417" i="61"/>
  <c r="T1416" i="61"/>
  <c r="S1416" i="61"/>
  <c r="R1416" i="61"/>
  <c r="Q1416" i="61"/>
  <c r="P1416" i="61"/>
  <c r="O1416" i="61"/>
  <c r="N1416" i="61"/>
  <c r="T1415" i="61"/>
  <c r="S1415" i="61"/>
  <c r="R1415" i="61"/>
  <c r="Q1415" i="61"/>
  <c r="P1415" i="61"/>
  <c r="O1415" i="61"/>
  <c r="N1415" i="61"/>
  <c r="T1414" i="61"/>
  <c r="S1414" i="61"/>
  <c r="R1414" i="61"/>
  <c r="Q1414" i="61"/>
  <c r="P1414" i="61"/>
  <c r="O1414" i="61"/>
  <c r="N1414" i="61"/>
  <c r="T1413" i="61"/>
  <c r="S1413" i="61"/>
  <c r="R1413" i="61"/>
  <c r="Q1413" i="61"/>
  <c r="P1413" i="61"/>
  <c r="O1413" i="61"/>
  <c r="N1413" i="61"/>
  <c r="T1412" i="61"/>
  <c r="S1412" i="61"/>
  <c r="R1412" i="61"/>
  <c r="Q1412" i="61"/>
  <c r="P1412" i="61"/>
  <c r="O1412" i="61"/>
  <c r="N1412" i="61"/>
  <c r="T1411" i="61"/>
  <c r="S1411" i="61"/>
  <c r="R1411" i="61"/>
  <c r="Q1411" i="61"/>
  <c r="P1411" i="61"/>
  <c r="O1411" i="61"/>
  <c r="N1411" i="61"/>
  <c r="T1410" i="61"/>
  <c r="S1410" i="61"/>
  <c r="R1410" i="61"/>
  <c r="Q1410" i="61"/>
  <c r="P1410" i="61"/>
  <c r="O1410" i="61"/>
  <c r="N1410" i="61"/>
  <c r="T1409" i="61"/>
  <c r="S1409" i="61"/>
  <c r="R1409" i="61"/>
  <c r="Q1409" i="61"/>
  <c r="P1409" i="61"/>
  <c r="O1409" i="61"/>
  <c r="N1409" i="61"/>
  <c r="T1408" i="61"/>
  <c r="S1408" i="61"/>
  <c r="R1408" i="61"/>
  <c r="Q1408" i="61"/>
  <c r="P1408" i="61"/>
  <c r="O1408" i="61"/>
  <c r="N1408" i="61"/>
  <c r="T1407" i="61"/>
  <c r="S1407" i="61"/>
  <c r="R1407" i="61"/>
  <c r="Q1407" i="61"/>
  <c r="P1407" i="61"/>
  <c r="O1407" i="61"/>
  <c r="N1407" i="61"/>
  <c r="T1406" i="61"/>
  <c r="S1406" i="61"/>
  <c r="R1406" i="61"/>
  <c r="Q1406" i="61"/>
  <c r="P1406" i="61"/>
  <c r="O1406" i="61"/>
  <c r="N1406" i="61"/>
  <c r="T1405" i="61"/>
  <c r="S1405" i="61"/>
  <c r="R1405" i="61"/>
  <c r="Q1405" i="61"/>
  <c r="P1405" i="61"/>
  <c r="O1405" i="61"/>
  <c r="N1405" i="61"/>
  <c r="T1404" i="61"/>
  <c r="S1404" i="61"/>
  <c r="R1404" i="61"/>
  <c r="Q1404" i="61"/>
  <c r="P1404" i="61"/>
  <c r="O1404" i="61"/>
  <c r="N1404" i="61"/>
  <c r="T1403" i="61"/>
  <c r="S1403" i="61"/>
  <c r="R1403" i="61"/>
  <c r="Q1403" i="61"/>
  <c r="P1403" i="61"/>
  <c r="O1403" i="61"/>
  <c r="N1403" i="61"/>
  <c r="T1402" i="61"/>
  <c r="S1402" i="61"/>
  <c r="R1402" i="61"/>
  <c r="Q1402" i="61"/>
  <c r="P1402" i="61"/>
  <c r="O1402" i="61"/>
  <c r="N1402" i="61"/>
  <c r="T1401" i="61"/>
  <c r="S1401" i="61"/>
  <c r="R1401" i="61"/>
  <c r="Q1401" i="61"/>
  <c r="P1401" i="61"/>
  <c r="O1401" i="61"/>
  <c r="N1401" i="61"/>
  <c r="T1400" i="61"/>
  <c r="S1400" i="61"/>
  <c r="R1400" i="61"/>
  <c r="Q1400" i="61"/>
  <c r="P1400" i="61"/>
  <c r="O1400" i="61"/>
  <c r="N1400" i="61"/>
  <c r="T1399" i="61"/>
  <c r="S1399" i="61"/>
  <c r="R1399" i="61"/>
  <c r="Q1399" i="61"/>
  <c r="P1399" i="61"/>
  <c r="O1399" i="61"/>
  <c r="N1399" i="61"/>
  <c r="T1398" i="61"/>
  <c r="S1398" i="61"/>
  <c r="R1398" i="61"/>
  <c r="Q1398" i="61"/>
  <c r="P1398" i="61"/>
  <c r="O1398" i="61"/>
  <c r="N1398" i="61"/>
  <c r="T1397" i="61"/>
  <c r="S1397" i="61"/>
  <c r="R1397" i="61"/>
  <c r="Q1397" i="61"/>
  <c r="P1397" i="61"/>
  <c r="O1397" i="61"/>
  <c r="N1397" i="61"/>
  <c r="T1396" i="61"/>
  <c r="S1396" i="61"/>
  <c r="R1396" i="61"/>
  <c r="Q1396" i="61"/>
  <c r="P1396" i="61"/>
  <c r="O1396" i="61"/>
  <c r="N1396" i="61"/>
  <c r="T1395" i="61"/>
  <c r="S1395" i="61"/>
  <c r="R1395" i="61"/>
  <c r="Q1395" i="61"/>
  <c r="P1395" i="61"/>
  <c r="O1395" i="61"/>
  <c r="N1395" i="61"/>
  <c r="T1394" i="61"/>
  <c r="S1394" i="61"/>
  <c r="R1394" i="61"/>
  <c r="Q1394" i="61"/>
  <c r="P1394" i="61"/>
  <c r="O1394" i="61"/>
  <c r="N1394" i="61"/>
  <c r="T1393" i="61"/>
  <c r="S1393" i="61"/>
  <c r="R1393" i="61"/>
  <c r="Q1393" i="61"/>
  <c r="P1393" i="61"/>
  <c r="O1393" i="61"/>
  <c r="N1393" i="61"/>
  <c r="T1392" i="61"/>
  <c r="S1392" i="61"/>
  <c r="R1392" i="61"/>
  <c r="Q1392" i="61"/>
  <c r="P1392" i="61"/>
  <c r="O1392" i="61"/>
  <c r="N1392" i="61"/>
  <c r="T1391" i="61"/>
  <c r="S1391" i="61"/>
  <c r="R1391" i="61"/>
  <c r="Q1391" i="61"/>
  <c r="P1391" i="61"/>
  <c r="O1391" i="61"/>
  <c r="N1391" i="61"/>
  <c r="T1390" i="61"/>
  <c r="S1390" i="61"/>
  <c r="R1390" i="61"/>
  <c r="Q1390" i="61"/>
  <c r="P1390" i="61"/>
  <c r="O1390" i="61"/>
  <c r="N1390" i="61"/>
  <c r="T1389" i="61"/>
  <c r="S1389" i="61"/>
  <c r="R1389" i="61"/>
  <c r="Q1389" i="61"/>
  <c r="P1389" i="61"/>
  <c r="O1389" i="61"/>
  <c r="N1389" i="61"/>
  <c r="T1388" i="61"/>
  <c r="S1388" i="61"/>
  <c r="R1388" i="61"/>
  <c r="Q1388" i="61"/>
  <c r="P1388" i="61"/>
  <c r="O1388" i="61"/>
  <c r="N1388" i="61"/>
  <c r="T1387" i="61"/>
  <c r="S1387" i="61"/>
  <c r="R1387" i="61"/>
  <c r="Q1387" i="61"/>
  <c r="P1387" i="61"/>
  <c r="O1387" i="61"/>
  <c r="N1387" i="61"/>
  <c r="T1386" i="61"/>
  <c r="S1386" i="61"/>
  <c r="R1386" i="61"/>
  <c r="Q1386" i="61"/>
  <c r="P1386" i="61"/>
  <c r="O1386" i="61"/>
  <c r="N1386" i="61"/>
  <c r="T1385" i="61"/>
  <c r="S1385" i="61"/>
  <c r="R1385" i="61"/>
  <c r="Q1385" i="61"/>
  <c r="P1385" i="61"/>
  <c r="O1385" i="61"/>
  <c r="N1385" i="61"/>
  <c r="T1384" i="61"/>
  <c r="S1384" i="61"/>
  <c r="R1384" i="61"/>
  <c r="Q1384" i="61"/>
  <c r="P1384" i="61"/>
  <c r="O1384" i="61"/>
  <c r="N1384" i="61"/>
  <c r="T1383" i="61"/>
  <c r="S1383" i="61"/>
  <c r="R1383" i="61"/>
  <c r="Q1383" i="61"/>
  <c r="P1383" i="61"/>
  <c r="O1383" i="61"/>
  <c r="N1383" i="61"/>
  <c r="T1382" i="61"/>
  <c r="S1382" i="61"/>
  <c r="R1382" i="61"/>
  <c r="Q1382" i="61"/>
  <c r="P1382" i="61"/>
  <c r="O1382" i="61"/>
  <c r="N1382" i="61"/>
  <c r="T1381" i="61"/>
  <c r="S1381" i="61"/>
  <c r="R1381" i="61"/>
  <c r="Q1381" i="61"/>
  <c r="P1381" i="61"/>
  <c r="O1381" i="61"/>
  <c r="N1381" i="61"/>
  <c r="T1380" i="61"/>
  <c r="S1380" i="61"/>
  <c r="R1380" i="61"/>
  <c r="Q1380" i="61"/>
  <c r="P1380" i="61"/>
  <c r="O1380" i="61"/>
  <c r="N1380" i="61"/>
  <c r="T1379" i="61"/>
  <c r="S1379" i="61"/>
  <c r="R1379" i="61"/>
  <c r="Q1379" i="61"/>
  <c r="P1379" i="61"/>
  <c r="O1379" i="61"/>
  <c r="N1379" i="61"/>
  <c r="T1378" i="61"/>
  <c r="S1378" i="61"/>
  <c r="R1378" i="61"/>
  <c r="Q1378" i="61"/>
  <c r="P1378" i="61"/>
  <c r="O1378" i="61"/>
  <c r="N1378" i="61"/>
  <c r="T1377" i="61"/>
  <c r="S1377" i="61"/>
  <c r="R1377" i="61"/>
  <c r="Q1377" i="61"/>
  <c r="P1377" i="61"/>
  <c r="O1377" i="61"/>
  <c r="N1377" i="61"/>
  <c r="T1376" i="61"/>
  <c r="S1376" i="61"/>
  <c r="R1376" i="61"/>
  <c r="Q1376" i="61"/>
  <c r="P1376" i="61"/>
  <c r="O1376" i="61"/>
  <c r="N1376" i="61"/>
  <c r="T1375" i="61"/>
  <c r="S1375" i="61"/>
  <c r="R1375" i="61"/>
  <c r="Q1375" i="61"/>
  <c r="P1375" i="61"/>
  <c r="O1375" i="61"/>
  <c r="N1375" i="61"/>
  <c r="T1374" i="61"/>
  <c r="S1374" i="61"/>
  <c r="R1374" i="61"/>
  <c r="Q1374" i="61"/>
  <c r="P1374" i="61"/>
  <c r="O1374" i="61"/>
  <c r="N1374" i="61"/>
  <c r="T1373" i="61"/>
  <c r="S1373" i="61"/>
  <c r="R1373" i="61"/>
  <c r="Q1373" i="61"/>
  <c r="P1373" i="61"/>
  <c r="O1373" i="61"/>
  <c r="N1373" i="61"/>
  <c r="T1372" i="61"/>
  <c r="S1372" i="61"/>
  <c r="R1372" i="61"/>
  <c r="Q1372" i="61"/>
  <c r="P1372" i="61"/>
  <c r="O1372" i="61"/>
  <c r="N1372" i="61"/>
  <c r="T1371" i="61"/>
  <c r="S1371" i="61"/>
  <c r="R1371" i="61"/>
  <c r="Q1371" i="61"/>
  <c r="P1371" i="61"/>
  <c r="O1371" i="61"/>
  <c r="N1371" i="61"/>
  <c r="T1370" i="61"/>
  <c r="S1370" i="61"/>
  <c r="R1370" i="61"/>
  <c r="Q1370" i="61"/>
  <c r="P1370" i="61"/>
  <c r="O1370" i="61"/>
  <c r="N1370" i="61"/>
  <c r="T1369" i="61"/>
  <c r="S1369" i="61"/>
  <c r="R1369" i="61"/>
  <c r="Q1369" i="61"/>
  <c r="P1369" i="61"/>
  <c r="O1369" i="61"/>
  <c r="N1369" i="61"/>
  <c r="T1368" i="61"/>
  <c r="S1368" i="61"/>
  <c r="R1368" i="61"/>
  <c r="Q1368" i="61"/>
  <c r="P1368" i="61"/>
  <c r="O1368" i="61"/>
  <c r="N1368" i="61"/>
  <c r="T1367" i="61"/>
  <c r="S1367" i="61"/>
  <c r="R1367" i="61"/>
  <c r="Q1367" i="61"/>
  <c r="P1367" i="61"/>
  <c r="O1367" i="61"/>
  <c r="N1367" i="61"/>
  <c r="T1366" i="61"/>
  <c r="S1366" i="61"/>
  <c r="R1366" i="61"/>
  <c r="Q1366" i="61"/>
  <c r="P1366" i="61"/>
  <c r="O1366" i="61"/>
  <c r="N1366" i="61"/>
  <c r="T1365" i="61"/>
  <c r="S1365" i="61"/>
  <c r="R1365" i="61"/>
  <c r="Q1365" i="61"/>
  <c r="P1365" i="61"/>
  <c r="O1365" i="61"/>
  <c r="N1365" i="61"/>
  <c r="T1364" i="61"/>
  <c r="S1364" i="61"/>
  <c r="R1364" i="61"/>
  <c r="Q1364" i="61"/>
  <c r="P1364" i="61"/>
  <c r="O1364" i="61"/>
  <c r="N1364" i="61"/>
  <c r="T1363" i="61"/>
  <c r="S1363" i="61"/>
  <c r="R1363" i="61"/>
  <c r="Q1363" i="61"/>
  <c r="P1363" i="61"/>
  <c r="O1363" i="61"/>
  <c r="N1363" i="61"/>
  <c r="T1362" i="61"/>
  <c r="S1362" i="61"/>
  <c r="R1362" i="61"/>
  <c r="Q1362" i="61"/>
  <c r="P1362" i="61"/>
  <c r="O1362" i="61"/>
  <c r="N1362" i="61"/>
  <c r="T1361" i="61"/>
  <c r="S1361" i="61"/>
  <c r="R1361" i="61"/>
  <c r="Q1361" i="61"/>
  <c r="P1361" i="61"/>
  <c r="O1361" i="61"/>
  <c r="N1361" i="61"/>
  <c r="T1360" i="61"/>
  <c r="S1360" i="61"/>
  <c r="R1360" i="61"/>
  <c r="Q1360" i="61"/>
  <c r="P1360" i="61"/>
  <c r="O1360" i="61"/>
  <c r="N1360" i="61"/>
  <c r="T1359" i="61"/>
  <c r="S1359" i="61"/>
  <c r="R1359" i="61"/>
  <c r="Q1359" i="61"/>
  <c r="P1359" i="61"/>
  <c r="O1359" i="61"/>
  <c r="N1359" i="61"/>
  <c r="T1358" i="61"/>
  <c r="S1358" i="61"/>
  <c r="R1358" i="61"/>
  <c r="Q1358" i="61"/>
  <c r="P1358" i="61"/>
  <c r="O1358" i="61"/>
  <c r="N1358" i="61"/>
  <c r="T1357" i="61"/>
  <c r="S1357" i="61"/>
  <c r="R1357" i="61"/>
  <c r="Q1357" i="61"/>
  <c r="P1357" i="61"/>
  <c r="O1357" i="61"/>
  <c r="N1357" i="61"/>
  <c r="T1356" i="61"/>
  <c r="S1356" i="61"/>
  <c r="R1356" i="61"/>
  <c r="Q1356" i="61"/>
  <c r="P1356" i="61"/>
  <c r="O1356" i="61"/>
  <c r="N1356" i="61"/>
  <c r="T1355" i="61"/>
  <c r="S1355" i="61"/>
  <c r="R1355" i="61"/>
  <c r="Q1355" i="61"/>
  <c r="P1355" i="61"/>
  <c r="O1355" i="61"/>
  <c r="N1355" i="61"/>
  <c r="T1354" i="61"/>
  <c r="S1354" i="61"/>
  <c r="R1354" i="61"/>
  <c r="Q1354" i="61"/>
  <c r="P1354" i="61"/>
  <c r="O1354" i="61"/>
  <c r="N1354" i="61"/>
  <c r="T1353" i="61"/>
  <c r="S1353" i="61"/>
  <c r="R1353" i="61"/>
  <c r="Q1353" i="61"/>
  <c r="P1353" i="61"/>
  <c r="O1353" i="61"/>
  <c r="N1353" i="61"/>
  <c r="T1352" i="61"/>
  <c r="S1352" i="61"/>
  <c r="R1352" i="61"/>
  <c r="Q1352" i="61"/>
  <c r="P1352" i="61"/>
  <c r="O1352" i="61"/>
  <c r="N1352" i="61"/>
  <c r="T1351" i="61"/>
  <c r="S1351" i="61"/>
  <c r="R1351" i="61"/>
  <c r="Q1351" i="61"/>
  <c r="P1351" i="61"/>
  <c r="O1351" i="61"/>
  <c r="N1351" i="61"/>
  <c r="T1350" i="61"/>
  <c r="S1350" i="61"/>
  <c r="R1350" i="61"/>
  <c r="Q1350" i="61"/>
  <c r="P1350" i="61"/>
  <c r="O1350" i="61"/>
  <c r="N1350" i="61"/>
  <c r="T1349" i="61"/>
  <c r="S1349" i="61"/>
  <c r="R1349" i="61"/>
  <c r="Q1349" i="61"/>
  <c r="P1349" i="61"/>
  <c r="O1349" i="61"/>
  <c r="N1349" i="61"/>
  <c r="T1348" i="61"/>
  <c r="S1348" i="61"/>
  <c r="R1348" i="61"/>
  <c r="Q1348" i="61"/>
  <c r="P1348" i="61"/>
  <c r="O1348" i="61"/>
  <c r="N1348" i="61"/>
  <c r="T1347" i="61"/>
  <c r="S1347" i="61"/>
  <c r="R1347" i="61"/>
  <c r="Q1347" i="61"/>
  <c r="P1347" i="61"/>
  <c r="O1347" i="61"/>
  <c r="N1347" i="61"/>
  <c r="T1346" i="61"/>
  <c r="S1346" i="61"/>
  <c r="R1346" i="61"/>
  <c r="Q1346" i="61"/>
  <c r="P1346" i="61"/>
  <c r="O1346" i="61"/>
  <c r="N1346" i="61"/>
  <c r="T1345" i="61"/>
  <c r="S1345" i="61"/>
  <c r="R1345" i="61"/>
  <c r="Q1345" i="61"/>
  <c r="P1345" i="61"/>
  <c r="O1345" i="61"/>
  <c r="N1345" i="61"/>
  <c r="T1344" i="61"/>
  <c r="S1344" i="61"/>
  <c r="R1344" i="61"/>
  <c r="Q1344" i="61"/>
  <c r="P1344" i="61"/>
  <c r="O1344" i="61"/>
  <c r="N1344" i="61"/>
  <c r="T1343" i="61"/>
  <c r="S1343" i="61"/>
  <c r="R1343" i="61"/>
  <c r="Q1343" i="61"/>
  <c r="P1343" i="61"/>
  <c r="O1343" i="61"/>
  <c r="N1343" i="61"/>
  <c r="T1342" i="61"/>
  <c r="S1342" i="61"/>
  <c r="R1342" i="61"/>
  <c r="Q1342" i="61"/>
  <c r="P1342" i="61"/>
  <c r="O1342" i="61"/>
  <c r="N1342" i="61"/>
  <c r="T1341" i="61"/>
  <c r="S1341" i="61"/>
  <c r="R1341" i="61"/>
  <c r="Q1341" i="61"/>
  <c r="P1341" i="61"/>
  <c r="O1341" i="61"/>
  <c r="N1341" i="61"/>
  <c r="T1340" i="61"/>
  <c r="S1340" i="61"/>
  <c r="R1340" i="61"/>
  <c r="Q1340" i="61"/>
  <c r="P1340" i="61"/>
  <c r="O1340" i="61"/>
  <c r="N1340" i="61"/>
  <c r="T1339" i="61"/>
  <c r="S1339" i="61"/>
  <c r="R1339" i="61"/>
  <c r="Q1339" i="61"/>
  <c r="P1339" i="61"/>
  <c r="O1339" i="61"/>
  <c r="N1339" i="61"/>
  <c r="T1338" i="61"/>
  <c r="S1338" i="61"/>
  <c r="R1338" i="61"/>
  <c r="Q1338" i="61"/>
  <c r="P1338" i="61"/>
  <c r="O1338" i="61"/>
  <c r="N1338" i="61"/>
  <c r="T1337" i="61"/>
  <c r="S1337" i="61"/>
  <c r="R1337" i="61"/>
  <c r="Q1337" i="61"/>
  <c r="P1337" i="61"/>
  <c r="O1337" i="61"/>
  <c r="N1337" i="61"/>
  <c r="T1336" i="61"/>
  <c r="S1336" i="61"/>
  <c r="R1336" i="61"/>
  <c r="Q1336" i="61"/>
  <c r="P1336" i="61"/>
  <c r="O1336" i="61"/>
  <c r="N1336" i="61"/>
  <c r="T1335" i="61"/>
  <c r="S1335" i="61"/>
  <c r="R1335" i="61"/>
  <c r="Q1335" i="61"/>
  <c r="P1335" i="61"/>
  <c r="O1335" i="61"/>
  <c r="N1335" i="61"/>
  <c r="T1334" i="61"/>
  <c r="S1334" i="61"/>
  <c r="R1334" i="61"/>
  <c r="Q1334" i="61"/>
  <c r="P1334" i="61"/>
  <c r="O1334" i="61"/>
  <c r="N1334" i="61"/>
  <c r="T1333" i="61"/>
  <c r="S1333" i="61"/>
  <c r="R1333" i="61"/>
  <c r="Q1333" i="61"/>
  <c r="P1333" i="61"/>
  <c r="O1333" i="61"/>
  <c r="N1333" i="61"/>
  <c r="T1332" i="61"/>
  <c r="S1332" i="61"/>
  <c r="R1332" i="61"/>
  <c r="Q1332" i="61"/>
  <c r="P1332" i="61"/>
  <c r="O1332" i="61"/>
  <c r="N1332" i="61"/>
  <c r="T1331" i="61"/>
  <c r="S1331" i="61"/>
  <c r="R1331" i="61"/>
  <c r="Q1331" i="61"/>
  <c r="P1331" i="61"/>
  <c r="O1331" i="61"/>
  <c r="N1331" i="61"/>
  <c r="T1330" i="61"/>
  <c r="S1330" i="61"/>
  <c r="R1330" i="61"/>
  <c r="Q1330" i="61"/>
  <c r="P1330" i="61"/>
  <c r="O1330" i="61"/>
  <c r="N1330" i="61"/>
  <c r="T1329" i="61"/>
  <c r="S1329" i="61"/>
  <c r="R1329" i="61"/>
  <c r="Q1329" i="61"/>
  <c r="P1329" i="61"/>
  <c r="O1329" i="61"/>
  <c r="N1329" i="61"/>
  <c r="T1328" i="61"/>
  <c r="S1328" i="61"/>
  <c r="R1328" i="61"/>
  <c r="Q1328" i="61"/>
  <c r="P1328" i="61"/>
  <c r="O1328" i="61"/>
  <c r="N1328" i="61"/>
  <c r="T1327" i="61"/>
  <c r="S1327" i="61"/>
  <c r="R1327" i="61"/>
  <c r="Q1327" i="61"/>
  <c r="P1327" i="61"/>
  <c r="O1327" i="61"/>
  <c r="N1327" i="61"/>
  <c r="T1326" i="61"/>
  <c r="S1326" i="61"/>
  <c r="R1326" i="61"/>
  <c r="Q1326" i="61"/>
  <c r="P1326" i="61"/>
  <c r="O1326" i="61"/>
  <c r="N1326" i="61"/>
  <c r="T1325" i="61"/>
  <c r="S1325" i="61"/>
  <c r="R1325" i="61"/>
  <c r="Q1325" i="61"/>
  <c r="P1325" i="61"/>
  <c r="O1325" i="61"/>
  <c r="N1325" i="61"/>
  <c r="T1324" i="61"/>
  <c r="S1324" i="61"/>
  <c r="R1324" i="61"/>
  <c r="Q1324" i="61"/>
  <c r="P1324" i="61"/>
  <c r="O1324" i="61"/>
  <c r="N1324" i="61"/>
  <c r="T1323" i="61"/>
  <c r="S1323" i="61"/>
  <c r="R1323" i="61"/>
  <c r="Q1323" i="61"/>
  <c r="P1323" i="61"/>
  <c r="O1323" i="61"/>
  <c r="N1323" i="61"/>
  <c r="T1322" i="61"/>
  <c r="S1322" i="61"/>
  <c r="R1322" i="61"/>
  <c r="Q1322" i="61"/>
  <c r="P1322" i="61"/>
  <c r="O1322" i="61"/>
  <c r="N1322" i="61"/>
  <c r="T1321" i="61"/>
  <c r="S1321" i="61"/>
  <c r="R1321" i="61"/>
  <c r="Q1321" i="61"/>
  <c r="P1321" i="61"/>
  <c r="O1321" i="61"/>
  <c r="N1321" i="61"/>
  <c r="T1320" i="61"/>
  <c r="S1320" i="61"/>
  <c r="R1320" i="61"/>
  <c r="Q1320" i="61"/>
  <c r="P1320" i="61"/>
  <c r="O1320" i="61"/>
  <c r="N1320" i="61"/>
  <c r="T1319" i="61"/>
  <c r="S1319" i="61"/>
  <c r="R1319" i="61"/>
  <c r="Q1319" i="61"/>
  <c r="P1319" i="61"/>
  <c r="O1319" i="61"/>
  <c r="N1319" i="61"/>
  <c r="T1318" i="61"/>
  <c r="S1318" i="61"/>
  <c r="R1318" i="61"/>
  <c r="Q1318" i="61"/>
  <c r="P1318" i="61"/>
  <c r="O1318" i="61"/>
  <c r="N1318" i="61"/>
  <c r="T1317" i="61"/>
  <c r="S1317" i="61"/>
  <c r="R1317" i="61"/>
  <c r="Q1317" i="61"/>
  <c r="P1317" i="61"/>
  <c r="O1317" i="61"/>
  <c r="N1317" i="61"/>
  <c r="T1316" i="61"/>
  <c r="S1316" i="61"/>
  <c r="R1316" i="61"/>
  <c r="Q1316" i="61"/>
  <c r="P1316" i="61"/>
  <c r="O1316" i="61"/>
  <c r="N1316" i="61"/>
  <c r="T1315" i="61"/>
  <c r="S1315" i="61"/>
  <c r="R1315" i="61"/>
  <c r="Q1315" i="61"/>
  <c r="P1315" i="61"/>
  <c r="O1315" i="61"/>
  <c r="N1315" i="61"/>
  <c r="T1314" i="61"/>
  <c r="S1314" i="61"/>
  <c r="R1314" i="61"/>
  <c r="Q1314" i="61"/>
  <c r="P1314" i="61"/>
  <c r="O1314" i="61"/>
  <c r="N1314" i="61"/>
  <c r="T1313" i="61"/>
  <c r="S1313" i="61"/>
  <c r="R1313" i="61"/>
  <c r="Q1313" i="61"/>
  <c r="P1313" i="61"/>
  <c r="O1313" i="61"/>
  <c r="N1313" i="61"/>
  <c r="T1312" i="61"/>
  <c r="S1312" i="61"/>
  <c r="R1312" i="61"/>
  <c r="Q1312" i="61"/>
  <c r="P1312" i="61"/>
  <c r="O1312" i="61"/>
  <c r="N1312" i="61"/>
  <c r="T1311" i="61"/>
  <c r="S1311" i="61"/>
  <c r="R1311" i="61"/>
  <c r="Q1311" i="61"/>
  <c r="P1311" i="61"/>
  <c r="O1311" i="61"/>
  <c r="N1311" i="61"/>
  <c r="T1310" i="61"/>
  <c r="S1310" i="61"/>
  <c r="R1310" i="61"/>
  <c r="Q1310" i="61"/>
  <c r="P1310" i="61"/>
  <c r="O1310" i="61"/>
  <c r="N1310" i="61"/>
  <c r="T1309" i="61"/>
  <c r="S1309" i="61"/>
  <c r="R1309" i="61"/>
  <c r="Q1309" i="61"/>
  <c r="P1309" i="61"/>
  <c r="O1309" i="61"/>
  <c r="N1309" i="61"/>
  <c r="T1308" i="61"/>
  <c r="S1308" i="61"/>
  <c r="R1308" i="61"/>
  <c r="Q1308" i="61"/>
  <c r="P1308" i="61"/>
  <c r="O1308" i="61"/>
  <c r="N1308" i="61"/>
  <c r="T1307" i="61"/>
  <c r="S1307" i="61"/>
  <c r="R1307" i="61"/>
  <c r="Q1307" i="61"/>
  <c r="P1307" i="61"/>
  <c r="O1307" i="61"/>
  <c r="N1307" i="61"/>
  <c r="T1306" i="61"/>
  <c r="S1306" i="61"/>
  <c r="R1306" i="61"/>
  <c r="Q1306" i="61"/>
  <c r="P1306" i="61"/>
  <c r="O1306" i="61"/>
  <c r="N1306" i="61"/>
  <c r="T1305" i="61"/>
  <c r="S1305" i="61"/>
  <c r="R1305" i="61"/>
  <c r="Q1305" i="61"/>
  <c r="P1305" i="61"/>
  <c r="O1305" i="61"/>
  <c r="N1305" i="61"/>
  <c r="T1304" i="61"/>
  <c r="S1304" i="61"/>
  <c r="R1304" i="61"/>
  <c r="Q1304" i="61"/>
  <c r="P1304" i="61"/>
  <c r="O1304" i="61"/>
  <c r="N1304" i="61"/>
  <c r="T1303" i="61"/>
  <c r="S1303" i="61"/>
  <c r="R1303" i="61"/>
  <c r="Q1303" i="61"/>
  <c r="P1303" i="61"/>
  <c r="O1303" i="61"/>
  <c r="N1303" i="61"/>
  <c r="T1302" i="61"/>
  <c r="S1302" i="61"/>
  <c r="R1302" i="61"/>
  <c r="Q1302" i="61"/>
  <c r="P1302" i="61"/>
  <c r="O1302" i="61"/>
  <c r="N1302" i="61"/>
  <c r="T1301" i="61"/>
  <c r="S1301" i="61"/>
  <c r="R1301" i="61"/>
  <c r="Q1301" i="61"/>
  <c r="P1301" i="61"/>
  <c r="O1301" i="61"/>
  <c r="N1301" i="61"/>
  <c r="T1300" i="61"/>
  <c r="S1300" i="61"/>
  <c r="R1300" i="61"/>
  <c r="Q1300" i="61"/>
  <c r="P1300" i="61"/>
  <c r="O1300" i="61"/>
  <c r="N1300" i="61"/>
  <c r="T1299" i="61"/>
  <c r="S1299" i="61"/>
  <c r="R1299" i="61"/>
  <c r="Q1299" i="61"/>
  <c r="P1299" i="61"/>
  <c r="O1299" i="61"/>
  <c r="N1299" i="61"/>
  <c r="T1298" i="61"/>
  <c r="S1298" i="61"/>
  <c r="R1298" i="61"/>
  <c r="Q1298" i="61"/>
  <c r="P1298" i="61"/>
  <c r="O1298" i="61"/>
  <c r="N1298" i="61"/>
  <c r="T1297" i="61"/>
  <c r="S1297" i="61"/>
  <c r="R1297" i="61"/>
  <c r="Q1297" i="61"/>
  <c r="P1297" i="61"/>
  <c r="O1297" i="61"/>
  <c r="N1297" i="61"/>
  <c r="T1296" i="61"/>
  <c r="S1296" i="61"/>
  <c r="R1296" i="61"/>
  <c r="Q1296" i="61"/>
  <c r="P1296" i="61"/>
  <c r="O1296" i="61"/>
  <c r="N1296" i="61"/>
  <c r="T1295" i="61"/>
  <c r="S1295" i="61"/>
  <c r="R1295" i="61"/>
  <c r="Q1295" i="61"/>
  <c r="P1295" i="61"/>
  <c r="O1295" i="61"/>
  <c r="N1295" i="61"/>
  <c r="T1294" i="61"/>
  <c r="S1294" i="61"/>
  <c r="R1294" i="61"/>
  <c r="Q1294" i="61"/>
  <c r="P1294" i="61"/>
  <c r="O1294" i="61"/>
  <c r="N1294" i="61"/>
  <c r="T1293" i="61"/>
  <c r="S1293" i="61"/>
  <c r="R1293" i="61"/>
  <c r="Q1293" i="61"/>
  <c r="P1293" i="61"/>
  <c r="O1293" i="61"/>
  <c r="N1293" i="61"/>
  <c r="T1292" i="61"/>
  <c r="S1292" i="61"/>
  <c r="R1292" i="61"/>
  <c r="Q1292" i="61"/>
  <c r="P1292" i="61"/>
  <c r="O1292" i="61"/>
  <c r="N1292" i="61"/>
  <c r="T1291" i="61"/>
  <c r="S1291" i="61"/>
  <c r="R1291" i="61"/>
  <c r="Q1291" i="61"/>
  <c r="P1291" i="61"/>
  <c r="O1291" i="61"/>
  <c r="N1291" i="61"/>
  <c r="T1290" i="61"/>
  <c r="S1290" i="61"/>
  <c r="R1290" i="61"/>
  <c r="Q1290" i="61"/>
  <c r="P1290" i="61"/>
  <c r="O1290" i="61"/>
  <c r="N1290" i="61"/>
  <c r="T1289" i="61"/>
  <c r="S1289" i="61"/>
  <c r="R1289" i="61"/>
  <c r="Q1289" i="61"/>
  <c r="P1289" i="61"/>
  <c r="O1289" i="61"/>
  <c r="N1289" i="61"/>
  <c r="T1288" i="61"/>
  <c r="S1288" i="61"/>
  <c r="R1288" i="61"/>
  <c r="Q1288" i="61"/>
  <c r="P1288" i="61"/>
  <c r="O1288" i="61"/>
  <c r="N1288" i="61"/>
  <c r="T1287" i="61"/>
  <c r="S1287" i="61"/>
  <c r="R1287" i="61"/>
  <c r="Q1287" i="61"/>
  <c r="P1287" i="61"/>
  <c r="O1287" i="61"/>
  <c r="N1287" i="61"/>
  <c r="T1286" i="61"/>
  <c r="S1286" i="61"/>
  <c r="R1286" i="61"/>
  <c r="Q1286" i="61"/>
  <c r="P1286" i="61"/>
  <c r="O1286" i="61"/>
  <c r="N1286" i="61"/>
  <c r="T1285" i="61"/>
  <c r="S1285" i="61"/>
  <c r="R1285" i="61"/>
  <c r="Q1285" i="61"/>
  <c r="P1285" i="61"/>
  <c r="O1285" i="61"/>
  <c r="N1285" i="61"/>
  <c r="T1284" i="61"/>
  <c r="S1284" i="61"/>
  <c r="R1284" i="61"/>
  <c r="Q1284" i="61"/>
  <c r="P1284" i="61"/>
  <c r="O1284" i="61"/>
  <c r="N1284" i="61"/>
  <c r="T1283" i="61"/>
  <c r="S1283" i="61"/>
  <c r="R1283" i="61"/>
  <c r="Q1283" i="61"/>
  <c r="P1283" i="61"/>
  <c r="O1283" i="61"/>
  <c r="N1283" i="61"/>
  <c r="T1282" i="61"/>
  <c r="S1282" i="61"/>
  <c r="R1282" i="61"/>
  <c r="Q1282" i="61"/>
  <c r="P1282" i="61"/>
  <c r="O1282" i="61"/>
  <c r="N1282" i="61"/>
  <c r="T1281" i="61"/>
  <c r="S1281" i="61"/>
  <c r="R1281" i="61"/>
  <c r="Q1281" i="61"/>
  <c r="P1281" i="61"/>
  <c r="O1281" i="61"/>
  <c r="N1281" i="61"/>
  <c r="T1280" i="61"/>
  <c r="S1280" i="61"/>
  <c r="R1280" i="61"/>
  <c r="Q1280" i="61"/>
  <c r="P1280" i="61"/>
  <c r="O1280" i="61"/>
  <c r="N1280" i="61"/>
  <c r="T1279" i="61"/>
  <c r="S1279" i="61"/>
  <c r="R1279" i="61"/>
  <c r="Q1279" i="61"/>
  <c r="P1279" i="61"/>
  <c r="O1279" i="61"/>
  <c r="N1279" i="61"/>
  <c r="T1278" i="61"/>
  <c r="S1278" i="61"/>
  <c r="R1278" i="61"/>
  <c r="Q1278" i="61"/>
  <c r="P1278" i="61"/>
  <c r="O1278" i="61"/>
  <c r="N1278" i="61"/>
  <c r="T1277" i="61"/>
  <c r="S1277" i="61"/>
  <c r="R1277" i="61"/>
  <c r="Q1277" i="61"/>
  <c r="P1277" i="61"/>
  <c r="O1277" i="61"/>
  <c r="N1277" i="61"/>
  <c r="T1276" i="61"/>
  <c r="S1276" i="61"/>
  <c r="R1276" i="61"/>
  <c r="Q1276" i="61"/>
  <c r="P1276" i="61"/>
  <c r="O1276" i="61"/>
  <c r="N1276" i="61"/>
  <c r="T1275" i="61"/>
  <c r="S1275" i="61"/>
  <c r="R1275" i="61"/>
  <c r="Q1275" i="61"/>
  <c r="P1275" i="61"/>
  <c r="O1275" i="61"/>
  <c r="N1275" i="61"/>
  <c r="T1274" i="61"/>
  <c r="S1274" i="61"/>
  <c r="R1274" i="61"/>
  <c r="Q1274" i="61"/>
  <c r="P1274" i="61"/>
  <c r="O1274" i="61"/>
  <c r="N1274" i="61"/>
  <c r="T1273" i="61"/>
  <c r="S1273" i="61"/>
  <c r="R1273" i="61"/>
  <c r="Q1273" i="61"/>
  <c r="P1273" i="61"/>
  <c r="O1273" i="61"/>
  <c r="N1273" i="61"/>
  <c r="T1272" i="61"/>
  <c r="S1272" i="61"/>
  <c r="R1272" i="61"/>
  <c r="Q1272" i="61"/>
  <c r="P1272" i="61"/>
  <c r="O1272" i="61"/>
  <c r="N1272" i="61"/>
  <c r="T1271" i="61"/>
  <c r="S1271" i="61"/>
  <c r="R1271" i="61"/>
  <c r="Q1271" i="61"/>
  <c r="P1271" i="61"/>
  <c r="O1271" i="61"/>
  <c r="N1271" i="61"/>
  <c r="T1270" i="61"/>
  <c r="S1270" i="61"/>
  <c r="R1270" i="61"/>
  <c r="Q1270" i="61"/>
  <c r="P1270" i="61"/>
  <c r="O1270" i="61"/>
  <c r="N1270" i="61"/>
  <c r="T1269" i="61"/>
  <c r="S1269" i="61"/>
  <c r="R1269" i="61"/>
  <c r="Q1269" i="61"/>
  <c r="P1269" i="61"/>
  <c r="O1269" i="61"/>
  <c r="N1269" i="61"/>
  <c r="T1268" i="61"/>
  <c r="S1268" i="61"/>
  <c r="R1268" i="61"/>
  <c r="Q1268" i="61"/>
  <c r="P1268" i="61"/>
  <c r="O1268" i="61"/>
  <c r="N1268" i="61"/>
  <c r="T1267" i="61"/>
  <c r="S1267" i="61"/>
  <c r="R1267" i="61"/>
  <c r="Q1267" i="61"/>
  <c r="P1267" i="61"/>
  <c r="O1267" i="61"/>
  <c r="N1267" i="61"/>
  <c r="T1266" i="61"/>
  <c r="S1266" i="61"/>
  <c r="R1266" i="61"/>
  <c r="Q1266" i="61"/>
  <c r="P1266" i="61"/>
  <c r="O1266" i="61"/>
  <c r="N1266" i="61"/>
  <c r="T1265" i="61"/>
  <c r="S1265" i="61"/>
  <c r="R1265" i="61"/>
  <c r="Q1265" i="61"/>
  <c r="P1265" i="61"/>
  <c r="O1265" i="61"/>
  <c r="N1265" i="61"/>
  <c r="T1264" i="61"/>
  <c r="S1264" i="61"/>
  <c r="R1264" i="61"/>
  <c r="Q1264" i="61"/>
  <c r="P1264" i="61"/>
  <c r="O1264" i="61"/>
  <c r="N1264" i="61"/>
  <c r="T1263" i="61"/>
  <c r="S1263" i="61"/>
  <c r="R1263" i="61"/>
  <c r="Q1263" i="61"/>
  <c r="P1263" i="61"/>
  <c r="O1263" i="61"/>
  <c r="N1263" i="61"/>
  <c r="T1262" i="61"/>
  <c r="S1262" i="61"/>
  <c r="R1262" i="61"/>
  <c r="Q1262" i="61"/>
  <c r="P1262" i="61"/>
  <c r="O1262" i="61"/>
  <c r="N1262" i="61"/>
  <c r="T1261" i="61"/>
  <c r="S1261" i="61"/>
  <c r="R1261" i="61"/>
  <c r="Q1261" i="61"/>
  <c r="P1261" i="61"/>
  <c r="O1261" i="61"/>
  <c r="N1261" i="61"/>
  <c r="T1260" i="61"/>
  <c r="S1260" i="61"/>
  <c r="R1260" i="61"/>
  <c r="Q1260" i="61"/>
  <c r="P1260" i="61"/>
  <c r="O1260" i="61"/>
  <c r="N1260" i="61"/>
  <c r="T1259" i="61"/>
  <c r="S1259" i="61"/>
  <c r="R1259" i="61"/>
  <c r="Q1259" i="61"/>
  <c r="P1259" i="61"/>
  <c r="O1259" i="61"/>
  <c r="N1259" i="61"/>
  <c r="T1258" i="61"/>
  <c r="S1258" i="61"/>
  <c r="R1258" i="61"/>
  <c r="Q1258" i="61"/>
  <c r="P1258" i="61"/>
  <c r="O1258" i="61"/>
  <c r="N1258" i="61"/>
  <c r="T1257" i="61"/>
  <c r="S1257" i="61"/>
  <c r="R1257" i="61"/>
  <c r="Q1257" i="61"/>
  <c r="P1257" i="61"/>
  <c r="O1257" i="61"/>
  <c r="N1257" i="61"/>
  <c r="T1256" i="61"/>
  <c r="S1256" i="61"/>
  <c r="R1256" i="61"/>
  <c r="Q1256" i="61"/>
  <c r="P1256" i="61"/>
  <c r="O1256" i="61"/>
  <c r="N1256" i="61"/>
  <c r="T1255" i="61"/>
  <c r="S1255" i="61"/>
  <c r="R1255" i="61"/>
  <c r="Q1255" i="61"/>
  <c r="P1255" i="61"/>
  <c r="O1255" i="61"/>
  <c r="N1255" i="61"/>
  <c r="T1254" i="61"/>
  <c r="S1254" i="61"/>
  <c r="R1254" i="61"/>
  <c r="Q1254" i="61"/>
  <c r="P1254" i="61"/>
  <c r="O1254" i="61"/>
  <c r="N1254" i="61"/>
  <c r="T1253" i="61"/>
  <c r="S1253" i="61"/>
  <c r="R1253" i="61"/>
  <c r="Q1253" i="61"/>
  <c r="P1253" i="61"/>
  <c r="O1253" i="61"/>
  <c r="N1253" i="61"/>
  <c r="T1252" i="61"/>
  <c r="S1252" i="61"/>
  <c r="R1252" i="61"/>
  <c r="Q1252" i="61"/>
  <c r="P1252" i="61"/>
  <c r="O1252" i="61"/>
  <c r="N1252" i="61"/>
  <c r="T1251" i="61"/>
  <c r="S1251" i="61"/>
  <c r="R1251" i="61"/>
  <c r="Q1251" i="61"/>
  <c r="P1251" i="61"/>
  <c r="O1251" i="61"/>
  <c r="N1251" i="61"/>
  <c r="T1250" i="61"/>
  <c r="S1250" i="61"/>
  <c r="R1250" i="61"/>
  <c r="Q1250" i="61"/>
  <c r="P1250" i="61"/>
  <c r="O1250" i="61"/>
  <c r="N1250" i="61"/>
  <c r="T1249" i="61"/>
  <c r="S1249" i="61"/>
  <c r="R1249" i="61"/>
  <c r="Q1249" i="61"/>
  <c r="P1249" i="61"/>
  <c r="O1249" i="61"/>
  <c r="N1249" i="61"/>
  <c r="T1248" i="61"/>
  <c r="S1248" i="61"/>
  <c r="R1248" i="61"/>
  <c r="Q1248" i="61"/>
  <c r="P1248" i="61"/>
  <c r="O1248" i="61"/>
  <c r="N1248" i="61"/>
  <c r="T1247" i="61"/>
  <c r="S1247" i="61"/>
  <c r="R1247" i="61"/>
  <c r="Q1247" i="61"/>
  <c r="P1247" i="61"/>
  <c r="O1247" i="61"/>
  <c r="N1247" i="61"/>
  <c r="T1246" i="61"/>
  <c r="S1246" i="61"/>
  <c r="R1246" i="61"/>
  <c r="Q1246" i="61"/>
  <c r="P1246" i="61"/>
  <c r="O1246" i="61"/>
  <c r="N1246" i="61"/>
  <c r="T1245" i="61"/>
  <c r="S1245" i="61"/>
  <c r="R1245" i="61"/>
  <c r="Q1245" i="61"/>
  <c r="P1245" i="61"/>
  <c r="O1245" i="61"/>
  <c r="N1245" i="61"/>
  <c r="T1244" i="61"/>
  <c r="S1244" i="61"/>
  <c r="R1244" i="61"/>
  <c r="Q1244" i="61"/>
  <c r="P1244" i="61"/>
  <c r="O1244" i="61"/>
  <c r="N1244" i="61"/>
  <c r="T1243" i="61"/>
  <c r="S1243" i="61"/>
  <c r="R1243" i="61"/>
  <c r="Q1243" i="61"/>
  <c r="P1243" i="61"/>
  <c r="O1243" i="61"/>
  <c r="N1243" i="61"/>
  <c r="T1242" i="61"/>
  <c r="S1242" i="61"/>
  <c r="R1242" i="61"/>
  <c r="Q1242" i="61"/>
  <c r="P1242" i="61"/>
  <c r="O1242" i="61"/>
  <c r="N1242" i="61"/>
  <c r="T1241" i="61"/>
  <c r="S1241" i="61"/>
  <c r="R1241" i="61"/>
  <c r="Q1241" i="61"/>
  <c r="P1241" i="61"/>
  <c r="O1241" i="61"/>
  <c r="N1241" i="61"/>
  <c r="T1240" i="61"/>
  <c r="S1240" i="61"/>
  <c r="R1240" i="61"/>
  <c r="Q1240" i="61"/>
  <c r="P1240" i="61"/>
  <c r="O1240" i="61"/>
  <c r="N1240" i="61"/>
  <c r="T1239" i="61"/>
  <c r="S1239" i="61"/>
  <c r="R1239" i="61"/>
  <c r="Q1239" i="61"/>
  <c r="P1239" i="61"/>
  <c r="O1239" i="61"/>
  <c r="N1239" i="61"/>
  <c r="T1238" i="61"/>
  <c r="S1238" i="61"/>
  <c r="R1238" i="61"/>
  <c r="Q1238" i="61"/>
  <c r="P1238" i="61"/>
  <c r="O1238" i="61"/>
  <c r="N1238" i="61"/>
  <c r="T1237" i="61"/>
  <c r="S1237" i="61"/>
  <c r="R1237" i="61"/>
  <c r="Q1237" i="61"/>
  <c r="P1237" i="61"/>
  <c r="O1237" i="61"/>
  <c r="N1237" i="61"/>
  <c r="T1236" i="61"/>
  <c r="S1236" i="61"/>
  <c r="R1236" i="61"/>
  <c r="Q1236" i="61"/>
  <c r="P1236" i="61"/>
  <c r="O1236" i="61"/>
  <c r="N1236" i="61"/>
  <c r="T1235" i="61"/>
  <c r="S1235" i="61"/>
  <c r="R1235" i="61"/>
  <c r="Q1235" i="61"/>
  <c r="P1235" i="61"/>
  <c r="O1235" i="61"/>
  <c r="N1235" i="61"/>
  <c r="T1234" i="61"/>
  <c r="S1234" i="61"/>
  <c r="R1234" i="61"/>
  <c r="Q1234" i="61"/>
  <c r="P1234" i="61"/>
  <c r="O1234" i="61"/>
  <c r="N1234" i="61"/>
  <c r="T1233" i="61"/>
  <c r="S1233" i="61"/>
  <c r="R1233" i="61"/>
  <c r="Q1233" i="61"/>
  <c r="P1233" i="61"/>
  <c r="O1233" i="61"/>
  <c r="N1233" i="61"/>
  <c r="T1232" i="61"/>
  <c r="S1232" i="61"/>
  <c r="R1232" i="61"/>
  <c r="Q1232" i="61"/>
  <c r="P1232" i="61"/>
  <c r="O1232" i="61"/>
  <c r="N1232" i="61"/>
  <c r="T1231" i="61"/>
  <c r="S1231" i="61"/>
  <c r="R1231" i="61"/>
  <c r="Q1231" i="61"/>
  <c r="P1231" i="61"/>
  <c r="O1231" i="61"/>
  <c r="N1231" i="61"/>
  <c r="T1230" i="61"/>
  <c r="S1230" i="61"/>
  <c r="R1230" i="61"/>
  <c r="Q1230" i="61"/>
  <c r="P1230" i="61"/>
  <c r="O1230" i="61"/>
  <c r="N1230" i="61"/>
  <c r="T1229" i="61"/>
  <c r="S1229" i="61"/>
  <c r="R1229" i="61"/>
  <c r="Q1229" i="61"/>
  <c r="P1229" i="61"/>
  <c r="O1229" i="61"/>
  <c r="N1229" i="61"/>
  <c r="T1228" i="61"/>
  <c r="S1228" i="61"/>
  <c r="R1228" i="61"/>
  <c r="Q1228" i="61"/>
  <c r="P1228" i="61"/>
  <c r="O1228" i="61"/>
  <c r="N1228" i="61"/>
  <c r="T1227" i="61"/>
  <c r="S1227" i="61"/>
  <c r="R1227" i="61"/>
  <c r="Q1227" i="61"/>
  <c r="P1227" i="61"/>
  <c r="O1227" i="61"/>
  <c r="N1227" i="61"/>
  <c r="T1226" i="61"/>
  <c r="S1226" i="61"/>
  <c r="R1226" i="61"/>
  <c r="Q1226" i="61"/>
  <c r="P1226" i="61"/>
  <c r="O1226" i="61"/>
  <c r="N1226" i="61"/>
  <c r="T1225" i="61"/>
  <c r="S1225" i="61"/>
  <c r="R1225" i="61"/>
  <c r="Q1225" i="61"/>
  <c r="P1225" i="61"/>
  <c r="O1225" i="61"/>
  <c r="N1225" i="61"/>
  <c r="T1224" i="61"/>
  <c r="S1224" i="61"/>
  <c r="R1224" i="61"/>
  <c r="Q1224" i="61"/>
  <c r="P1224" i="61"/>
  <c r="O1224" i="61"/>
  <c r="N1224" i="61"/>
  <c r="T1223" i="61"/>
  <c r="S1223" i="61"/>
  <c r="R1223" i="61"/>
  <c r="Q1223" i="61"/>
  <c r="P1223" i="61"/>
  <c r="O1223" i="61"/>
  <c r="N1223" i="61"/>
  <c r="T1222" i="61"/>
  <c r="S1222" i="61"/>
  <c r="R1222" i="61"/>
  <c r="Q1222" i="61"/>
  <c r="P1222" i="61"/>
  <c r="O1222" i="61"/>
  <c r="N1222" i="61"/>
  <c r="T1221" i="61"/>
  <c r="S1221" i="61"/>
  <c r="R1221" i="61"/>
  <c r="Q1221" i="61"/>
  <c r="P1221" i="61"/>
  <c r="O1221" i="61"/>
  <c r="N1221" i="61"/>
  <c r="T1220" i="61"/>
  <c r="S1220" i="61"/>
  <c r="R1220" i="61"/>
  <c r="Q1220" i="61"/>
  <c r="P1220" i="61"/>
  <c r="O1220" i="61"/>
  <c r="N1220" i="61"/>
  <c r="T1219" i="61"/>
  <c r="S1219" i="61"/>
  <c r="R1219" i="61"/>
  <c r="Q1219" i="61"/>
  <c r="P1219" i="61"/>
  <c r="O1219" i="61"/>
  <c r="N1219" i="61"/>
  <c r="T1218" i="61"/>
  <c r="S1218" i="61"/>
  <c r="R1218" i="61"/>
  <c r="Q1218" i="61"/>
  <c r="P1218" i="61"/>
  <c r="O1218" i="61"/>
  <c r="N1218" i="61"/>
  <c r="T1217" i="61"/>
  <c r="S1217" i="61"/>
  <c r="R1217" i="61"/>
  <c r="Q1217" i="61"/>
  <c r="P1217" i="61"/>
  <c r="O1217" i="61"/>
  <c r="N1217" i="61"/>
  <c r="T1216" i="61"/>
  <c r="S1216" i="61"/>
  <c r="R1216" i="61"/>
  <c r="Q1216" i="61"/>
  <c r="P1216" i="61"/>
  <c r="O1216" i="61"/>
  <c r="N1216" i="61"/>
  <c r="T1215" i="61"/>
  <c r="S1215" i="61"/>
  <c r="R1215" i="61"/>
  <c r="Q1215" i="61"/>
  <c r="P1215" i="61"/>
  <c r="O1215" i="61"/>
  <c r="N1215" i="61"/>
  <c r="T1214" i="61"/>
  <c r="S1214" i="61"/>
  <c r="R1214" i="61"/>
  <c r="Q1214" i="61"/>
  <c r="P1214" i="61"/>
  <c r="O1214" i="61"/>
  <c r="N1214" i="61"/>
  <c r="T1213" i="61"/>
  <c r="S1213" i="61"/>
  <c r="R1213" i="61"/>
  <c r="Q1213" i="61"/>
  <c r="P1213" i="61"/>
  <c r="O1213" i="61"/>
  <c r="N1213" i="61"/>
  <c r="T1212" i="61"/>
  <c r="S1212" i="61"/>
  <c r="R1212" i="61"/>
  <c r="Q1212" i="61"/>
  <c r="P1212" i="61"/>
  <c r="O1212" i="61"/>
  <c r="N1212" i="61"/>
  <c r="T1211" i="61"/>
  <c r="S1211" i="61"/>
  <c r="R1211" i="61"/>
  <c r="Q1211" i="61"/>
  <c r="P1211" i="61"/>
  <c r="O1211" i="61"/>
  <c r="N1211" i="61"/>
  <c r="T1210" i="61"/>
  <c r="S1210" i="61"/>
  <c r="R1210" i="61"/>
  <c r="Q1210" i="61"/>
  <c r="P1210" i="61"/>
  <c r="O1210" i="61"/>
  <c r="N1210" i="61"/>
  <c r="T1209" i="61"/>
  <c r="S1209" i="61"/>
  <c r="R1209" i="61"/>
  <c r="Q1209" i="61"/>
  <c r="P1209" i="61"/>
  <c r="O1209" i="61"/>
  <c r="N1209" i="61"/>
  <c r="T1208" i="61"/>
  <c r="S1208" i="61"/>
  <c r="R1208" i="61"/>
  <c r="Q1208" i="61"/>
  <c r="P1208" i="61"/>
  <c r="O1208" i="61"/>
  <c r="N1208" i="61"/>
  <c r="T1207" i="61"/>
  <c r="S1207" i="61"/>
  <c r="R1207" i="61"/>
  <c r="Q1207" i="61"/>
  <c r="P1207" i="61"/>
  <c r="O1207" i="61"/>
  <c r="N1207" i="61"/>
  <c r="T1206" i="61"/>
  <c r="S1206" i="61"/>
  <c r="R1206" i="61"/>
  <c r="Q1206" i="61"/>
  <c r="P1206" i="61"/>
  <c r="O1206" i="61"/>
  <c r="N1206" i="61"/>
  <c r="T1205" i="61"/>
  <c r="S1205" i="61"/>
  <c r="R1205" i="61"/>
  <c r="Q1205" i="61"/>
  <c r="P1205" i="61"/>
  <c r="O1205" i="61"/>
  <c r="N1205" i="61"/>
  <c r="T1204" i="61"/>
  <c r="S1204" i="61"/>
  <c r="R1204" i="61"/>
  <c r="Q1204" i="61"/>
  <c r="P1204" i="61"/>
  <c r="O1204" i="61"/>
  <c r="N1204" i="61"/>
  <c r="T1203" i="61"/>
  <c r="S1203" i="61"/>
  <c r="R1203" i="61"/>
  <c r="Q1203" i="61"/>
  <c r="P1203" i="61"/>
  <c r="O1203" i="61"/>
  <c r="N1203" i="61"/>
  <c r="T1202" i="61"/>
  <c r="S1202" i="61"/>
  <c r="R1202" i="61"/>
  <c r="Q1202" i="61"/>
  <c r="P1202" i="61"/>
  <c r="O1202" i="61"/>
  <c r="N1202" i="61"/>
  <c r="T1201" i="61"/>
  <c r="S1201" i="61"/>
  <c r="R1201" i="61"/>
  <c r="Q1201" i="61"/>
  <c r="P1201" i="61"/>
  <c r="O1201" i="61"/>
  <c r="N1201" i="61"/>
  <c r="T1200" i="61"/>
  <c r="S1200" i="61"/>
  <c r="R1200" i="61"/>
  <c r="Q1200" i="61"/>
  <c r="P1200" i="61"/>
  <c r="O1200" i="61"/>
  <c r="N1200" i="61"/>
  <c r="T1199" i="61"/>
  <c r="S1199" i="61"/>
  <c r="R1199" i="61"/>
  <c r="Q1199" i="61"/>
  <c r="P1199" i="61"/>
  <c r="O1199" i="61"/>
  <c r="N1199" i="61"/>
  <c r="T1198" i="61"/>
  <c r="S1198" i="61"/>
  <c r="R1198" i="61"/>
  <c r="Q1198" i="61"/>
  <c r="P1198" i="61"/>
  <c r="O1198" i="61"/>
  <c r="N1198" i="61"/>
  <c r="T1197" i="61"/>
  <c r="S1197" i="61"/>
  <c r="R1197" i="61"/>
  <c r="Q1197" i="61"/>
  <c r="P1197" i="61"/>
  <c r="O1197" i="61"/>
  <c r="N1197" i="61"/>
  <c r="T1196" i="61"/>
  <c r="S1196" i="61"/>
  <c r="R1196" i="61"/>
  <c r="Q1196" i="61"/>
  <c r="P1196" i="61"/>
  <c r="O1196" i="61"/>
  <c r="N1196" i="61"/>
  <c r="T1195" i="61"/>
  <c r="S1195" i="61"/>
  <c r="R1195" i="61"/>
  <c r="Q1195" i="61"/>
  <c r="P1195" i="61"/>
  <c r="O1195" i="61"/>
  <c r="N1195" i="61"/>
  <c r="T1194" i="61"/>
  <c r="S1194" i="61"/>
  <c r="R1194" i="61"/>
  <c r="Q1194" i="61"/>
  <c r="P1194" i="61"/>
  <c r="O1194" i="61"/>
  <c r="N1194" i="61"/>
  <c r="T1193" i="61"/>
  <c r="S1193" i="61"/>
  <c r="R1193" i="61"/>
  <c r="Q1193" i="61"/>
  <c r="P1193" i="61"/>
  <c r="O1193" i="61"/>
  <c r="N1193" i="61"/>
  <c r="T1192" i="61"/>
  <c r="S1192" i="61"/>
  <c r="R1192" i="61"/>
  <c r="Q1192" i="61"/>
  <c r="P1192" i="61"/>
  <c r="O1192" i="61"/>
  <c r="N1192" i="61"/>
  <c r="T1191" i="61"/>
  <c r="S1191" i="61"/>
  <c r="R1191" i="61"/>
  <c r="Q1191" i="61"/>
  <c r="P1191" i="61"/>
  <c r="O1191" i="61"/>
  <c r="N1191" i="61"/>
  <c r="T1190" i="61"/>
  <c r="S1190" i="61"/>
  <c r="R1190" i="61"/>
  <c r="Q1190" i="61"/>
  <c r="P1190" i="61"/>
  <c r="O1190" i="61"/>
  <c r="N1190" i="61"/>
  <c r="T1189" i="61"/>
  <c r="S1189" i="61"/>
  <c r="R1189" i="61"/>
  <c r="Q1189" i="61"/>
  <c r="P1189" i="61"/>
  <c r="O1189" i="61"/>
  <c r="N1189" i="61"/>
  <c r="T1188" i="61"/>
  <c r="S1188" i="61"/>
  <c r="R1188" i="61"/>
  <c r="Q1188" i="61"/>
  <c r="P1188" i="61"/>
  <c r="O1188" i="61"/>
  <c r="N1188" i="61"/>
  <c r="T1187" i="61"/>
  <c r="S1187" i="61"/>
  <c r="R1187" i="61"/>
  <c r="Q1187" i="61"/>
  <c r="P1187" i="61"/>
  <c r="O1187" i="61"/>
  <c r="N1187" i="61"/>
  <c r="T1186" i="61"/>
  <c r="S1186" i="61"/>
  <c r="R1186" i="61"/>
  <c r="Q1186" i="61"/>
  <c r="P1186" i="61"/>
  <c r="O1186" i="61"/>
  <c r="N1186" i="61"/>
  <c r="T1185" i="61"/>
  <c r="S1185" i="61"/>
  <c r="R1185" i="61"/>
  <c r="Q1185" i="61"/>
  <c r="P1185" i="61"/>
  <c r="O1185" i="61"/>
  <c r="N1185" i="61"/>
  <c r="T1184" i="61"/>
  <c r="S1184" i="61"/>
  <c r="R1184" i="61"/>
  <c r="Q1184" i="61"/>
  <c r="P1184" i="61"/>
  <c r="O1184" i="61"/>
  <c r="N1184" i="61"/>
  <c r="T1183" i="61"/>
  <c r="S1183" i="61"/>
  <c r="R1183" i="61"/>
  <c r="Q1183" i="61"/>
  <c r="P1183" i="61"/>
  <c r="O1183" i="61"/>
  <c r="N1183" i="61"/>
  <c r="T1182" i="61"/>
  <c r="S1182" i="61"/>
  <c r="R1182" i="61"/>
  <c r="Q1182" i="61"/>
  <c r="P1182" i="61"/>
  <c r="O1182" i="61"/>
  <c r="N1182" i="61"/>
  <c r="T1181" i="61"/>
  <c r="S1181" i="61"/>
  <c r="R1181" i="61"/>
  <c r="Q1181" i="61"/>
  <c r="P1181" i="61"/>
  <c r="O1181" i="61"/>
  <c r="N1181" i="61"/>
  <c r="T1180" i="61"/>
  <c r="S1180" i="61"/>
  <c r="R1180" i="61"/>
  <c r="Q1180" i="61"/>
  <c r="P1180" i="61"/>
  <c r="O1180" i="61"/>
  <c r="N1180" i="61"/>
  <c r="T1179" i="61"/>
  <c r="S1179" i="61"/>
  <c r="R1179" i="61"/>
  <c r="Q1179" i="61"/>
  <c r="P1179" i="61"/>
  <c r="O1179" i="61"/>
  <c r="N1179" i="61"/>
  <c r="T1178" i="61"/>
  <c r="S1178" i="61"/>
  <c r="R1178" i="61"/>
  <c r="Q1178" i="61"/>
  <c r="P1178" i="61"/>
  <c r="O1178" i="61"/>
  <c r="N1178" i="61"/>
  <c r="T1177" i="61"/>
  <c r="S1177" i="61"/>
  <c r="R1177" i="61"/>
  <c r="Q1177" i="61"/>
  <c r="P1177" i="61"/>
  <c r="O1177" i="61"/>
  <c r="N1177" i="61"/>
  <c r="T1176" i="61"/>
  <c r="S1176" i="61"/>
  <c r="R1176" i="61"/>
  <c r="Q1176" i="61"/>
  <c r="P1176" i="61"/>
  <c r="O1176" i="61"/>
  <c r="N1176" i="61"/>
  <c r="T1175" i="61"/>
  <c r="S1175" i="61"/>
  <c r="R1175" i="61"/>
  <c r="Q1175" i="61"/>
  <c r="P1175" i="61"/>
  <c r="O1175" i="61"/>
  <c r="N1175" i="61"/>
  <c r="T1174" i="61"/>
  <c r="S1174" i="61"/>
  <c r="R1174" i="61"/>
  <c r="Q1174" i="61"/>
  <c r="P1174" i="61"/>
  <c r="O1174" i="61"/>
  <c r="N1174" i="61"/>
  <c r="T1173" i="61"/>
  <c r="S1173" i="61"/>
  <c r="R1173" i="61"/>
  <c r="Q1173" i="61"/>
  <c r="P1173" i="61"/>
  <c r="O1173" i="61"/>
  <c r="N1173" i="61"/>
  <c r="T1172" i="61"/>
  <c r="S1172" i="61"/>
  <c r="R1172" i="61"/>
  <c r="Q1172" i="61"/>
  <c r="P1172" i="61"/>
  <c r="O1172" i="61"/>
  <c r="N1172" i="61"/>
  <c r="T1171" i="61"/>
  <c r="S1171" i="61"/>
  <c r="R1171" i="61"/>
  <c r="Q1171" i="61"/>
  <c r="P1171" i="61"/>
  <c r="O1171" i="61"/>
  <c r="N1171" i="61"/>
  <c r="T1170" i="61"/>
  <c r="S1170" i="61"/>
  <c r="R1170" i="61"/>
  <c r="Q1170" i="61"/>
  <c r="P1170" i="61"/>
  <c r="O1170" i="61"/>
  <c r="N1170" i="61"/>
  <c r="T1169" i="61"/>
  <c r="S1169" i="61"/>
  <c r="R1169" i="61"/>
  <c r="Q1169" i="61"/>
  <c r="P1169" i="61"/>
  <c r="O1169" i="61"/>
  <c r="N1169" i="61"/>
  <c r="T1168" i="61"/>
  <c r="S1168" i="61"/>
  <c r="R1168" i="61"/>
  <c r="Q1168" i="61"/>
  <c r="P1168" i="61"/>
  <c r="O1168" i="61"/>
  <c r="N1168" i="61"/>
  <c r="T1167" i="61"/>
  <c r="S1167" i="61"/>
  <c r="R1167" i="61"/>
  <c r="Q1167" i="61"/>
  <c r="P1167" i="61"/>
  <c r="O1167" i="61"/>
  <c r="N1167" i="61"/>
  <c r="T1166" i="61"/>
  <c r="S1166" i="61"/>
  <c r="R1166" i="61"/>
  <c r="Q1166" i="61"/>
  <c r="P1166" i="61"/>
  <c r="O1166" i="61"/>
  <c r="N1166" i="61"/>
  <c r="T1165" i="61"/>
  <c r="S1165" i="61"/>
  <c r="R1165" i="61"/>
  <c r="Q1165" i="61"/>
  <c r="P1165" i="61"/>
  <c r="O1165" i="61"/>
  <c r="N1165" i="61"/>
  <c r="T1164" i="61"/>
  <c r="S1164" i="61"/>
  <c r="R1164" i="61"/>
  <c r="Q1164" i="61"/>
  <c r="P1164" i="61"/>
  <c r="O1164" i="61"/>
  <c r="N1164" i="61"/>
  <c r="T1163" i="61"/>
  <c r="S1163" i="61"/>
  <c r="R1163" i="61"/>
  <c r="Q1163" i="61"/>
  <c r="P1163" i="61"/>
  <c r="O1163" i="61"/>
  <c r="N1163" i="61"/>
  <c r="T1162" i="61"/>
  <c r="S1162" i="61"/>
  <c r="R1162" i="61"/>
  <c r="Q1162" i="61"/>
  <c r="P1162" i="61"/>
  <c r="O1162" i="61"/>
  <c r="N1162" i="61"/>
  <c r="T1161" i="61"/>
  <c r="S1161" i="61"/>
  <c r="R1161" i="61"/>
  <c r="Q1161" i="61"/>
  <c r="P1161" i="61"/>
  <c r="O1161" i="61"/>
  <c r="N1161" i="61"/>
  <c r="T1160" i="61"/>
  <c r="S1160" i="61"/>
  <c r="R1160" i="61"/>
  <c r="Q1160" i="61"/>
  <c r="P1160" i="61"/>
  <c r="O1160" i="61"/>
  <c r="N1160" i="61"/>
  <c r="T1159" i="61"/>
  <c r="S1159" i="61"/>
  <c r="R1159" i="61"/>
  <c r="Q1159" i="61"/>
  <c r="P1159" i="61"/>
  <c r="O1159" i="61"/>
  <c r="N1159" i="61"/>
  <c r="T1158" i="61"/>
  <c r="S1158" i="61"/>
  <c r="R1158" i="61"/>
  <c r="Q1158" i="61"/>
  <c r="P1158" i="61"/>
  <c r="O1158" i="61"/>
  <c r="N1158" i="61"/>
  <c r="T1157" i="61"/>
  <c r="S1157" i="61"/>
  <c r="R1157" i="61"/>
  <c r="Q1157" i="61"/>
  <c r="P1157" i="61"/>
  <c r="O1157" i="61"/>
  <c r="N1157" i="61"/>
  <c r="T1156" i="61"/>
  <c r="S1156" i="61"/>
  <c r="R1156" i="61"/>
  <c r="Q1156" i="61"/>
  <c r="P1156" i="61"/>
  <c r="O1156" i="61"/>
  <c r="N1156" i="61"/>
  <c r="T1155" i="61"/>
  <c r="S1155" i="61"/>
  <c r="R1155" i="61"/>
  <c r="Q1155" i="61"/>
  <c r="P1155" i="61"/>
  <c r="O1155" i="61"/>
  <c r="N1155" i="61"/>
  <c r="T1154" i="61"/>
  <c r="S1154" i="61"/>
  <c r="R1154" i="61"/>
  <c r="Q1154" i="61"/>
  <c r="P1154" i="61"/>
  <c r="O1154" i="61"/>
  <c r="N1154" i="61"/>
  <c r="T1153" i="61"/>
  <c r="S1153" i="61"/>
  <c r="R1153" i="61"/>
  <c r="Q1153" i="61"/>
  <c r="P1153" i="61"/>
  <c r="O1153" i="61"/>
  <c r="N1153" i="61"/>
  <c r="T1152" i="61"/>
  <c r="S1152" i="61"/>
  <c r="R1152" i="61"/>
  <c r="Q1152" i="61"/>
  <c r="P1152" i="61"/>
  <c r="O1152" i="61"/>
  <c r="N1152" i="61"/>
  <c r="T1151" i="61"/>
  <c r="S1151" i="61"/>
  <c r="R1151" i="61"/>
  <c r="Q1151" i="61"/>
  <c r="P1151" i="61"/>
  <c r="O1151" i="61"/>
  <c r="N1151" i="61"/>
  <c r="T1150" i="61"/>
  <c r="S1150" i="61"/>
  <c r="R1150" i="61"/>
  <c r="Q1150" i="61"/>
  <c r="P1150" i="61"/>
  <c r="O1150" i="61"/>
  <c r="N1150" i="61"/>
  <c r="T1149" i="61"/>
  <c r="S1149" i="61"/>
  <c r="R1149" i="61"/>
  <c r="Q1149" i="61"/>
  <c r="P1149" i="61"/>
  <c r="O1149" i="61"/>
  <c r="N1149" i="61"/>
  <c r="T1148" i="61"/>
  <c r="S1148" i="61"/>
  <c r="R1148" i="61"/>
  <c r="Q1148" i="61"/>
  <c r="P1148" i="61"/>
  <c r="O1148" i="61"/>
  <c r="N1148" i="61"/>
  <c r="T1147" i="61"/>
  <c r="S1147" i="61"/>
  <c r="R1147" i="61"/>
  <c r="Q1147" i="61"/>
  <c r="P1147" i="61"/>
  <c r="O1147" i="61"/>
  <c r="N1147" i="61"/>
  <c r="T1146" i="61"/>
  <c r="S1146" i="61"/>
  <c r="R1146" i="61"/>
  <c r="Q1146" i="61"/>
  <c r="P1146" i="61"/>
  <c r="O1146" i="61"/>
  <c r="N1146" i="61"/>
  <c r="T1145" i="61"/>
  <c r="S1145" i="61"/>
  <c r="R1145" i="61"/>
  <c r="Q1145" i="61"/>
  <c r="P1145" i="61"/>
  <c r="O1145" i="61"/>
  <c r="N1145" i="61"/>
  <c r="T1144" i="61"/>
  <c r="S1144" i="61"/>
  <c r="R1144" i="61"/>
  <c r="Q1144" i="61"/>
  <c r="P1144" i="61"/>
  <c r="O1144" i="61"/>
  <c r="N1144" i="61"/>
  <c r="T1143" i="61"/>
  <c r="S1143" i="61"/>
  <c r="R1143" i="61"/>
  <c r="Q1143" i="61"/>
  <c r="P1143" i="61"/>
  <c r="O1143" i="61"/>
  <c r="N1143" i="61"/>
  <c r="T1142" i="61"/>
  <c r="S1142" i="61"/>
  <c r="R1142" i="61"/>
  <c r="Q1142" i="61"/>
  <c r="P1142" i="61"/>
  <c r="O1142" i="61"/>
  <c r="N1142" i="61"/>
  <c r="T1141" i="61"/>
  <c r="S1141" i="61"/>
  <c r="R1141" i="61"/>
  <c r="Q1141" i="61"/>
  <c r="P1141" i="61"/>
  <c r="O1141" i="61"/>
  <c r="N1141" i="61"/>
  <c r="T1140" i="61"/>
  <c r="S1140" i="61"/>
  <c r="R1140" i="61"/>
  <c r="Q1140" i="61"/>
  <c r="P1140" i="61"/>
  <c r="O1140" i="61"/>
  <c r="N1140" i="61"/>
  <c r="T1139" i="61"/>
  <c r="S1139" i="61"/>
  <c r="R1139" i="61"/>
  <c r="Q1139" i="61"/>
  <c r="P1139" i="61"/>
  <c r="O1139" i="61"/>
  <c r="N1139" i="61"/>
  <c r="T1138" i="61"/>
  <c r="S1138" i="61"/>
  <c r="R1138" i="61"/>
  <c r="Q1138" i="61"/>
  <c r="P1138" i="61"/>
  <c r="O1138" i="61"/>
  <c r="N1138" i="61"/>
  <c r="T1137" i="61"/>
  <c r="S1137" i="61"/>
  <c r="R1137" i="61"/>
  <c r="Q1137" i="61"/>
  <c r="P1137" i="61"/>
  <c r="O1137" i="61"/>
  <c r="N1137" i="61"/>
  <c r="T1136" i="61"/>
  <c r="S1136" i="61"/>
  <c r="R1136" i="61"/>
  <c r="Q1136" i="61"/>
  <c r="P1136" i="61"/>
  <c r="O1136" i="61"/>
  <c r="N1136" i="61"/>
  <c r="T1135" i="61"/>
  <c r="S1135" i="61"/>
  <c r="R1135" i="61"/>
  <c r="Q1135" i="61"/>
  <c r="P1135" i="61"/>
  <c r="O1135" i="61"/>
  <c r="N1135" i="61"/>
  <c r="T1134" i="61"/>
  <c r="S1134" i="61"/>
  <c r="R1134" i="61"/>
  <c r="Q1134" i="61"/>
  <c r="P1134" i="61"/>
  <c r="O1134" i="61"/>
  <c r="N1134" i="61"/>
  <c r="T1133" i="61"/>
  <c r="S1133" i="61"/>
  <c r="R1133" i="61"/>
  <c r="Q1133" i="61"/>
  <c r="P1133" i="61"/>
  <c r="O1133" i="61"/>
  <c r="N1133" i="61"/>
  <c r="T1132" i="61"/>
  <c r="S1132" i="61"/>
  <c r="R1132" i="61"/>
  <c r="Q1132" i="61"/>
  <c r="P1132" i="61"/>
  <c r="O1132" i="61"/>
  <c r="N1132" i="61"/>
  <c r="T1131" i="61"/>
  <c r="S1131" i="61"/>
  <c r="R1131" i="61"/>
  <c r="Q1131" i="61"/>
  <c r="P1131" i="61"/>
  <c r="O1131" i="61"/>
  <c r="N1131" i="61"/>
  <c r="T1130" i="61"/>
  <c r="S1130" i="61"/>
  <c r="R1130" i="61"/>
  <c r="Q1130" i="61"/>
  <c r="P1130" i="61"/>
  <c r="O1130" i="61"/>
  <c r="N1130" i="61"/>
  <c r="T1129" i="61"/>
  <c r="S1129" i="61"/>
  <c r="R1129" i="61"/>
  <c r="Q1129" i="61"/>
  <c r="P1129" i="61"/>
  <c r="O1129" i="61"/>
  <c r="N1129" i="61"/>
  <c r="T1128" i="61"/>
  <c r="S1128" i="61"/>
  <c r="R1128" i="61"/>
  <c r="Q1128" i="61"/>
  <c r="P1128" i="61"/>
  <c r="O1128" i="61"/>
  <c r="N1128" i="61"/>
  <c r="T1127" i="61"/>
  <c r="S1127" i="61"/>
  <c r="R1127" i="61"/>
  <c r="Q1127" i="61"/>
  <c r="P1127" i="61"/>
  <c r="O1127" i="61"/>
  <c r="N1127" i="61"/>
  <c r="T1126" i="61"/>
  <c r="S1126" i="61"/>
  <c r="R1126" i="61"/>
  <c r="Q1126" i="61"/>
  <c r="P1126" i="61"/>
  <c r="O1126" i="61"/>
  <c r="N1126" i="61"/>
  <c r="T1125" i="61"/>
  <c r="S1125" i="61"/>
  <c r="R1125" i="61"/>
  <c r="Q1125" i="61"/>
  <c r="P1125" i="61"/>
  <c r="O1125" i="61"/>
  <c r="N1125" i="61"/>
  <c r="T1124" i="61"/>
  <c r="S1124" i="61"/>
  <c r="R1124" i="61"/>
  <c r="Q1124" i="61"/>
  <c r="P1124" i="61"/>
  <c r="O1124" i="61"/>
  <c r="N1124" i="61"/>
  <c r="T1123" i="61"/>
  <c r="S1123" i="61"/>
  <c r="R1123" i="61"/>
  <c r="Q1123" i="61"/>
  <c r="P1123" i="61"/>
  <c r="O1123" i="61"/>
  <c r="N1123" i="61"/>
  <c r="T1122" i="61"/>
  <c r="S1122" i="61"/>
  <c r="R1122" i="61"/>
  <c r="Q1122" i="61"/>
  <c r="P1122" i="61"/>
  <c r="O1122" i="61"/>
  <c r="N1122" i="61"/>
  <c r="T1121" i="61"/>
  <c r="S1121" i="61"/>
  <c r="R1121" i="61"/>
  <c r="Q1121" i="61"/>
  <c r="P1121" i="61"/>
  <c r="O1121" i="61"/>
  <c r="N1121" i="61"/>
  <c r="T1120" i="61"/>
  <c r="S1120" i="61"/>
  <c r="R1120" i="61"/>
  <c r="Q1120" i="61"/>
  <c r="P1120" i="61"/>
  <c r="O1120" i="61"/>
  <c r="N1120" i="61"/>
  <c r="T1119" i="61"/>
  <c r="S1119" i="61"/>
  <c r="R1119" i="61"/>
  <c r="Q1119" i="61"/>
  <c r="P1119" i="61"/>
  <c r="O1119" i="61"/>
  <c r="N1119" i="61"/>
  <c r="T1118" i="61"/>
  <c r="S1118" i="61"/>
  <c r="R1118" i="61"/>
  <c r="Q1118" i="61"/>
  <c r="P1118" i="61"/>
  <c r="O1118" i="61"/>
  <c r="N1118" i="61"/>
  <c r="T1117" i="61"/>
  <c r="S1117" i="61"/>
  <c r="R1117" i="61"/>
  <c r="Q1117" i="61"/>
  <c r="P1117" i="61"/>
  <c r="O1117" i="61"/>
  <c r="N1117" i="61"/>
  <c r="T1116" i="61"/>
  <c r="S1116" i="61"/>
  <c r="R1116" i="61"/>
  <c r="Q1116" i="61"/>
  <c r="P1116" i="61"/>
  <c r="O1116" i="61"/>
  <c r="N1116" i="61"/>
  <c r="T1115" i="61"/>
  <c r="S1115" i="61"/>
  <c r="R1115" i="61"/>
  <c r="Q1115" i="61"/>
  <c r="P1115" i="61"/>
  <c r="O1115" i="61"/>
  <c r="N1115" i="61"/>
  <c r="T1114" i="61"/>
  <c r="S1114" i="61"/>
  <c r="R1114" i="61"/>
  <c r="Q1114" i="61"/>
  <c r="P1114" i="61"/>
  <c r="O1114" i="61"/>
  <c r="N1114" i="61"/>
  <c r="T1113" i="61"/>
  <c r="S1113" i="61"/>
  <c r="R1113" i="61"/>
  <c r="Q1113" i="61"/>
  <c r="P1113" i="61"/>
  <c r="O1113" i="61"/>
  <c r="N1113" i="61"/>
  <c r="T1112" i="61"/>
  <c r="S1112" i="61"/>
  <c r="R1112" i="61"/>
  <c r="Q1112" i="61"/>
  <c r="P1112" i="61"/>
  <c r="O1112" i="61"/>
  <c r="N1112" i="61"/>
  <c r="T1111" i="61"/>
  <c r="S1111" i="61"/>
  <c r="R1111" i="61"/>
  <c r="Q1111" i="61"/>
  <c r="P1111" i="61"/>
  <c r="O1111" i="61"/>
  <c r="N1111" i="61"/>
  <c r="T1110" i="61"/>
  <c r="S1110" i="61"/>
  <c r="R1110" i="61"/>
  <c r="Q1110" i="61"/>
  <c r="P1110" i="61"/>
  <c r="O1110" i="61"/>
  <c r="N1110" i="61"/>
  <c r="T1109" i="61"/>
  <c r="S1109" i="61"/>
  <c r="R1109" i="61"/>
  <c r="Q1109" i="61"/>
  <c r="P1109" i="61"/>
  <c r="O1109" i="61"/>
  <c r="N1109" i="61"/>
  <c r="T1108" i="61"/>
  <c r="S1108" i="61"/>
  <c r="R1108" i="61"/>
  <c r="Q1108" i="61"/>
  <c r="P1108" i="61"/>
  <c r="O1108" i="61"/>
  <c r="N1108" i="61"/>
  <c r="T1107" i="61"/>
  <c r="S1107" i="61"/>
  <c r="R1107" i="61"/>
  <c r="Q1107" i="61"/>
  <c r="P1107" i="61"/>
  <c r="O1107" i="61"/>
  <c r="N1107" i="61"/>
  <c r="T1106" i="61"/>
  <c r="S1106" i="61"/>
  <c r="R1106" i="61"/>
  <c r="Q1106" i="61"/>
  <c r="P1106" i="61"/>
  <c r="O1106" i="61"/>
  <c r="N1106" i="61"/>
  <c r="T1105" i="61"/>
  <c r="S1105" i="61"/>
  <c r="R1105" i="61"/>
  <c r="Q1105" i="61"/>
  <c r="P1105" i="61"/>
  <c r="O1105" i="61"/>
  <c r="N1105" i="61"/>
  <c r="T1104" i="61"/>
  <c r="S1104" i="61"/>
  <c r="R1104" i="61"/>
  <c r="Q1104" i="61"/>
  <c r="P1104" i="61"/>
  <c r="O1104" i="61"/>
  <c r="N1104" i="61"/>
  <c r="T1103" i="61"/>
  <c r="S1103" i="61"/>
  <c r="R1103" i="61"/>
  <c r="Q1103" i="61"/>
  <c r="P1103" i="61"/>
  <c r="O1103" i="61"/>
  <c r="N1103" i="61"/>
  <c r="T1102" i="61"/>
  <c r="S1102" i="61"/>
  <c r="R1102" i="61"/>
  <c r="Q1102" i="61"/>
  <c r="P1102" i="61"/>
  <c r="O1102" i="61"/>
  <c r="N1102" i="61"/>
  <c r="T1101" i="61"/>
  <c r="S1101" i="61"/>
  <c r="R1101" i="61"/>
  <c r="Q1101" i="61"/>
  <c r="P1101" i="61"/>
  <c r="O1101" i="61"/>
  <c r="N1101" i="61"/>
  <c r="T1100" i="61"/>
  <c r="S1100" i="61"/>
  <c r="R1100" i="61"/>
  <c r="Q1100" i="61"/>
  <c r="P1100" i="61"/>
  <c r="O1100" i="61"/>
  <c r="N1100" i="61"/>
  <c r="T1099" i="61"/>
  <c r="S1099" i="61"/>
  <c r="R1099" i="61"/>
  <c r="Q1099" i="61"/>
  <c r="P1099" i="61"/>
  <c r="O1099" i="61"/>
  <c r="N1099" i="61"/>
  <c r="T1098" i="61"/>
  <c r="S1098" i="61"/>
  <c r="R1098" i="61"/>
  <c r="Q1098" i="61"/>
  <c r="P1098" i="61"/>
  <c r="O1098" i="61"/>
  <c r="N1098" i="61"/>
  <c r="T1097" i="61"/>
  <c r="S1097" i="61"/>
  <c r="R1097" i="61"/>
  <c r="Q1097" i="61"/>
  <c r="P1097" i="61"/>
  <c r="O1097" i="61"/>
  <c r="N1097" i="61"/>
  <c r="T1096" i="61"/>
  <c r="S1096" i="61"/>
  <c r="R1096" i="61"/>
  <c r="Q1096" i="61"/>
  <c r="P1096" i="61"/>
  <c r="O1096" i="61"/>
  <c r="N1096" i="61"/>
  <c r="T1095" i="61"/>
  <c r="S1095" i="61"/>
  <c r="R1095" i="61"/>
  <c r="Q1095" i="61"/>
  <c r="P1095" i="61"/>
  <c r="O1095" i="61"/>
  <c r="N1095" i="61"/>
  <c r="T1094" i="61"/>
  <c r="S1094" i="61"/>
  <c r="R1094" i="61"/>
  <c r="Q1094" i="61"/>
  <c r="P1094" i="61"/>
  <c r="O1094" i="61"/>
  <c r="N1094" i="61"/>
  <c r="T1093" i="61"/>
  <c r="S1093" i="61"/>
  <c r="R1093" i="61"/>
  <c r="Q1093" i="61"/>
  <c r="P1093" i="61"/>
  <c r="O1093" i="61"/>
  <c r="N1093" i="61"/>
  <c r="T1092" i="61"/>
  <c r="S1092" i="61"/>
  <c r="R1092" i="61"/>
  <c r="Q1092" i="61"/>
  <c r="P1092" i="61"/>
  <c r="O1092" i="61"/>
  <c r="N1092" i="61"/>
  <c r="T1091" i="61"/>
  <c r="S1091" i="61"/>
  <c r="R1091" i="61"/>
  <c r="Q1091" i="61"/>
  <c r="P1091" i="61"/>
  <c r="O1091" i="61"/>
  <c r="N1091" i="61"/>
  <c r="T1090" i="61"/>
  <c r="S1090" i="61"/>
  <c r="R1090" i="61"/>
  <c r="Q1090" i="61"/>
  <c r="P1090" i="61"/>
  <c r="O1090" i="61"/>
  <c r="N1090" i="61"/>
  <c r="T1089" i="61"/>
  <c r="S1089" i="61"/>
  <c r="R1089" i="61"/>
  <c r="Q1089" i="61"/>
  <c r="P1089" i="61"/>
  <c r="O1089" i="61"/>
  <c r="N1089" i="61"/>
  <c r="T1088" i="61"/>
  <c r="S1088" i="61"/>
  <c r="R1088" i="61"/>
  <c r="Q1088" i="61"/>
  <c r="P1088" i="61"/>
  <c r="O1088" i="61"/>
  <c r="N1088" i="61"/>
  <c r="T1087" i="61"/>
  <c r="S1087" i="61"/>
  <c r="R1087" i="61"/>
  <c r="Q1087" i="61"/>
  <c r="P1087" i="61"/>
  <c r="O1087" i="61"/>
  <c r="N1087" i="61"/>
  <c r="T1086" i="61"/>
  <c r="S1086" i="61"/>
  <c r="R1086" i="61"/>
  <c r="Q1086" i="61"/>
  <c r="P1086" i="61"/>
  <c r="O1086" i="61"/>
  <c r="N1086" i="61"/>
  <c r="T1085" i="61"/>
  <c r="S1085" i="61"/>
  <c r="R1085" i="61"/>
  <c r="Q1085" i="61"/>
  <c r="P1085" i="61"/>
  <c r="O1085" i="61"/>
  <c r="N1085" i="61"/>
  <c r="T1084" i="61"/>
  <c r="S1084" i="61"/>
  <c r="R1084" i="61"/>
  <c r="Q1084" i="61"/>
  <c r="P1084" i="61"/>
  <c r="O1084" i="61"/>
  <c r="N1084" i="61"/>
  <c r="T1083" i="61"/>
  <c r="S1083" i="61"/>
  <c r="R1083" i="61"/>
  <c r="Q1083" i="61"/>
  <c r="P1083" i="61"/>
  <c r="O1083" i="61"/>
  <c r="N1083" i="61"/>
  <c r="T1082" i="61"/>
  <c r="S1082" i="61"/>
  <c r="R1082" i="61"/>
  <c r="Q1082" i="61"/>
  <c r="P1082" i="61"/>
  <c r="O1082" i="61"/>
  <c r="N1082" i="61"/>
  <c r="T1081" i="61"/>
  <c r="S1081" i="61"/>
  <c r="R1081" i="61"/>
  <c r="Q1081" i="61"/>
  <c r="P1081" i="61"/>
  <c r="O1081" i="61"/>
  <c r="N1081" i="61"/>
  <c r="T1080" i="61"/>
  <c r="S1080" i="61"/>
  <c r="R1080" i="61"/>
  <c r="Q1080" i="61"/>
  <c r="P1080" i="61"/>
  <c r="O1080" i="61"/>
  <c r="N1080" i="61"/>
  <c r="T1079" i="61"/>
  <c r="S1079" i="61"/>
  <c r="R1079" i="61"/>
  <c r="Q1079" i="61"/>
  <c r="P1079" i="61"/>
  <c r="O1079" i="61"/>
  <c r="N1079" i="61"/>
  <c r="T1078" i="61"/>
  <c r="S1078" i="61"/>
  <c r="R1078" i="61"/>
  <c r="Q1078" i="61"/>
  <c r="P1078" i="61"/>
  <c r="O1078" i="61"/>
  <c r="N1078" i="61"/>
  <c r="T1077" i="61"/>
  <c r="S1077" i="61"/>
  <c r="R1077" i="61"/>
  <c r="Q1077" i="61"/>
  <c r="P1077" i="61"/>
  <c r="O1077" i="61"/>
  <c r="N1077" i="61"/>
  <c r="T1076" i="61"/>
  <c r="S1076" i="61"/>
  <c r="R1076" i="61"/>
  <c r="Q1076" i="61"/>
  <c r="P1076" i="61"/>
  <c r="O1076" i="61"/>
  <c r="N1076" i="61"/>
  <c r="T1075" i="61"/>
  <c r="S1075" i="61"/>
  <c r="R1075" i="61"/>
  <c r="Q1075" i="61"/>
  <c r="P1075" i="61"/>
  <c r="O1075" i="61"/>
  <c r="N1075" i="61"/>
  <c r="T1074" i="61"/>
  <c r="S1074" i="61"/>
  <c r="R1074" i="61"/>
  <c r="Q1074" i="61"/>
  <c r="P1074" i="61"/>
  <c r="O1074" i="61"/>
  <c r="N1074" i="61"/>
  <c r="T1073" i="61"/>
  <c r="S1073" i="61"/>
  <c r="R1073" i="61"/>
  <c r="Q1073" i="61"/>
  <c r="P1073" i="61"/>
  <c r="O1073" i="61"/>
  <c r="N1073" i="61"/>
  <c r="T1072" i="61"/>
  <c r="S1072" i="61"/>
  <c r="R1072" i="61"/>
  <c r="Q1072" i="61"/>
  <c r="P1072" i="61"/>
  <c r="O1072" i="61"/>
  <c r="N1072" i="61"/>
  <c r="T1071" i="61"/>
  <c r="S1071" i="61"/>
  <c r="R1071" i="61"/>
  <c r="Q1071" i="61"/>
  <c r="P1071" i="61"/>
  <c r="O1071" i="61"/>
  <c r="N1071" i="61"/>
  <c r="T1070" i="61"/>
  <c r="S1070" i="61"/>
  <c r="R1070" i="61"/>
  <c r="Q1070" i="61"/>
  <c r="P1070" i="61"/>
  <c r="O1070" i="61"/>
  <c r="N1070" i="61"/>
  <c r="T1069" i="61"/>
  <c r="S1069" i="61"/>
  <c r="R1069" i="61"/>
  <c r="Q1069" i="61"/>
  <c r="P1069" i="61"/>
  <c r="O1069" i="61"/>
  <c r="N1069" i="61"/>
  <c r="T1068" i="61"/>
  <c r="S1068" i="61"/>
  <c r="R1068" i="61"/>
  <c r="Q1068" i="61"/>
  <c r="P1068" i="61"/>
  <c r="O1068" i="61"/>
  <c r="N1068" i="61"/>
  <c r="T1067" i="61"/>
  <c r="S1067" i="61"/>
  <c r="R1067" i="61"/>
  <c r="Q1067" i="61"/>
  <c r="P1067" i="61"/>
  <c r="O1067" i="61"/>
  <c r="N1067" i="61"/>
  <c r="T1066" i="61"/>
  <c r="S1066" i="61"/>
  <c r="R1066" i="61"/>
  <c r="Q1066" i="61"/>
  <c r="P1066" i="61"/>
  <c r="O1066" i="61"/>
  <c r="N1066" i="61"/>
  <c r="T1065" i="61"/>
  <c r="S1065" i="61"/>
  <c r="R1065" i="61"/>
  <c r="Q1065" i="61"/>
  <c r="P1065" i="61"/>
  <c r="O1065" i="61"/>
  <c r="N1065" i="61"/>
  <c r="T1064" i="61"/>
  <c r="S1064" i="61"/>
  <c r="R1064" i="61"/>
  <c r="Q1064" i="61"/>
  <c r="P1064" i="61"/>
  <c r="O1064" i="61"/>
  <c r="N1064" i="61"/>
  <c r="T1063" i="61"/>
  <c r="S1063" i="61"/>
  <c r="R1063" i="61"/>
  <c r="Q1063" i="61"/>
  <c r="P1063" i="61"/>
  <c r="O1063" i="61"/>
  <c r="N1063" i="61"/>
  <c r="T1062" i="61"/>
  <c r="S1062" i="61"/>
  <c r="R1062" i="61"/>
  <c r="Q1062" i="61"/>
  <c r="P1062" i="61"/>
  <c r="O1062" i="61"/>
  <c r="N1062" i="61"/>
  <c r="T1061" i="61"/>
  <c r="S1061" i="61"/>
  <c r="R1061" i="61"/>
  <c r="Q1061" i="61"/>
  <c r="P1061" i="61"/>
  <c r="O1061" i="61"/>
  <c r="N1061" i="61"/>
  <c r="T1060" i="61"/>
  <c r="S1060" i="61"/>
  <c r="R1060" i="61"/>
  <c r="Q1060" i="61"/>
  <c r="P1060" i="61"/>
  <c r="O1060" i="61"/>
  <c r="N1060" i="61"/>
  <c r="T1059" i="61"/>
  <c r="S1059" i="61"/>
  <c r="R1059" i="61"/>
  <c r="Q1059" i="61"/>
  <c r="P1059" i="61"/>
  <c r="O1059" i="61"/>
  <c r="N1059" i="61"/>
  <c r="T1058" i="61"/>
  <c r="S1058" i="61"/>
  <c r="R1058" i="61"/>
  <c r="Q1058" i="61"/>
  <c r="P1058" i="61"/>
  <c r="O1058" i="61"/>
  <c r="N1058" i="61"/>
  <c r="T1057" i="61"/>
  <c r="S1057" i="61"/>
  <c r="R1057" i="61"/>
  <c r="Q1057" i="61"/>
  <c r="P1057" i="61"/>
  <c r="O1057" i="61"/>
  <c r="N1057" i="61"/>
  <c r="T1056" i="61"/>
  <c r="S1056" i="61"/>
  <c r="R1056" i="61"/>
  <c r="Q1056" i="61"/>
  <c r="P1056" i="61"/>
  <c r="O1056" i="61"/>
  <c r="N1056" i="61"/>
  <c r="T1055" i="61"/>
  <c r="S1055" i="61"/>
  <c r="R1055" i="61"/>
  <c r="Q1055" i="61"/>
  <c r="P1055" i="61"/>
  <c r="O1055" i="61"/>
  <c r="N1055" i="61"/>
  <c r="T1054" i="61"/>
  <c r="S1054" i="61"/>
  <c r="R1054" i="61"/>
  <c r="Q1054" i="61"/>
  <c r="P1054" i="61"/>
  <c r="O1054" i="61"/>
  <c r="N1054" i="61"/>
  <c r="T1053" i="61"/>
  <c r="S1053" i="61"/>
  <c r="R1053" i="61"/>
  <c r="Q1053" i="61"/>
  <c r="P1053" i="61"/>
  <c r="O1053" i="61"/>
  <c r="N1053" i="61"/>
  <c r="T1052" i="61"/>
  <c r="S1052" i="61"/>
  <c r="R1052" i="61"/>
  <c r="Q1052" i="61"/>
  <c r="P1052" i="61"/>
  <c r="O1052" i="61"/>
  <c r="N1052" i="61"/>
  <c r="T1051" i="61"/>
  <c r="S1051" i="61"/>
  <c r="R1051" i="61"/>
  <c r="Q1051" i="61"/>
  <c r="P1051" i="61"/>
  <c r="O1051" i="61"/>
  <c r="N1051" i="61"/>
  <c r="T1050" i="61"/>
  <c r="S1050" i="61"/>
  <c r="R1050" i="61"/>
  <c r="Q1050" i="61"/>
  <c r="P1050" i="61"/>
  <c r="O1050" i="61"/>
  <c r="N1050" i="61"/>
  <c r="T1049" i="61"/>
  <c r="S1049" i="61"/>
  <c r="R1049" i="61"/>
  <c r="Q1049" i="61"/>
  <c r="P1049" i="61"/>
  <c r="O1049" i="61"/>
  <c r="N1049" i="61"/>
  <c r="T1048" i="61"/>
  <c r="S1048" i="61"/>
  <c r="R1048" i="61"/>
  <c r="Q1048" i="61"/>
  <c r="P1048" i="61"/>
  <c r="O1048" i="61"/>
  <c r="N1048" i="61"/>
  <c r="T1047" i="61"/>
  <c r="S1047" i="61"/>
  <c r="R1047" i="61"/>
  <c r="Q1047" i="61"/>
  <c r="P1047" i="61"/>
  <c r="O1047" i="61"/>
  <c r="N1047" i="61"/>
  <c r="T1046" i="61"/>
  <c r="S1046" i="61"/>
  <c r="R1046" i="61"/>
  <c r="Q1046" i="61"/>
  <c r="P1046" i="61"/>
  <c r="O1046" i="61"/>
  <c r="N1046" i="61"/>
  <c r="T1045" i="61"/>
  <c r="S1045" i="61"/>
  <c r="R1045" i="61"/>
  <c r="Q1045" i="61"/>
  <c r="P1045" i="61"/>
  <c r="O1045" i="61"/>
  <c r="N1045" i="61"/>
  <c r="T1044" i="61"/>
  <c r="S1044" i="61"/>
  <c r="R1044" i="61"/>
  <c r="Q1044" i="61"/>
  <c r="P1044" i="61"/>
  <c r="O1044" i="61"/>
  <c r="N1044" i="61"/>
  <c r="T1043" i="61"/>
  <c r="S1043" i="61"/>
  <c r="R1043" i="61"/>
  <c r="Q1043" i="61"/>
  <c r="P1043" i="61"/>
  <c r="O1043" i="61"/>
  <c r="N1043" i="61"/>
  <c r="T1042" i="61"/>
  <c r="S1042" i="61"/>
  <c r="R1042" i="61"/>
  <c r="Q1042" i="61"/>
  <c r="P1042" i="61"/>
  <c r="O1042" i="61"/>
  <c r="N1042" i="61"/>
  <c r="T1041" i="61"/>
  <c r="S1041" i="61"/>
  <c r="R1041" i="61"/>
  <c r="Q1041" i="61"/>
  <c r="P1041" i="61"/>
  <c r="O1041" i="61"/>
  <c r="N1041" i="61"/>
  <c r="T1040" i="61"/>
  <c r="S1040" i="61"/>
  <c r="R1040" i="61"/>
  <c r="Q1040" i="61"/>
  <c r="P1040" i="61"/>
  <c r="O1040" i="61"/>
  <c r="N1040" i="61"/>
  <c r="T1039" i="61"/>
  <c r="S1039" i="61"/>
  <c r="R1039" i="61"/>
  <c r="Q1039" i="61"/>
  <c r="P1039" i="61"/>
  <c r="O1039" i="61"/>
  <c r="N1039" i="61"/>
  <c r="T1038" i="61"/>
  <c r="S1038" i="61"/>
  <c r="R1038" i="61"/>
  <c r="Q1038" i="61"/>
  <c r="P1038" i="61"/>
  <c r="O1038" i="61"/>
  <c r="N1038" i="61"/>
  <c r="T1037" i="61"/>
  <c r="S1037" i="61"/>
  <c r="R1037" i="61"/>
  <c r="Q1037" i="61"/>
  <c r="P1037" i="61"/>
  <c r="O1037" i="61"/>
  <c r="N1037" i="61"/>
  <c r="T1036" i="61"/>
  <c r="S1036" i="61"/>
  <c r="R1036" i="61"/>
  <c r="Q1036" i="61"/>
  <c r="P1036" i="61"/>
  <c r="O1036" i="61"/>
  <c r="N1036" i="61"/>
  <c r="T1035" i="61"/>
  <c r="S1035" i="61"/>
  <c r="R1035" i="61"/>
  <c r="Q1035" i="61"/>
  <c r="P1035" i="61"/>
  <c r="O1035" i="61"/>
  <c r="N1035" i="61"/>
  <c r="T1034" i="61"/>
  <c r="S1034" i="61"/>
  <c r="R1034" i="61"/>
  <c r="Q1034" i="61"/>
  <c r="P1034" i="61"/>
  <c r="O1034" i="61"/>
  <c r="N1034" i="61"/>
  <c r="T1033" i="61"/>
  <c r="S1033" i="61"/>
  <c r="R1033" i="61"/>
  <c r="Q1033" i="61"/>
  <c r="P1033" i="61"/>
  <c r="O1033" i="61"/>
  <c r="N1033" i="61"/>
  <c r="T1032" i="61"/>
  <c r="S1032" i="61"/>
  <c r="R1032" i="61"/>
  <c r="Q1032" i="61"/>
  <c r="P1032" i="61"/>
  <c r="O1032" i="61"/>
  <c r="N1032" i="61"/>
  <c r="T1031" i="61"/>
  <c r="S1031" i="61"/>
  <c r="R1031" i="61"/>
  <c r="Q1031" i="61"/>
  <c r="P1031" i="61"/>
  <c r="O1031" i="61"/>
  <c r="N1031" i="61"/>
  <c r="T1030" i="61"/>
  <c r="S1030" i="61"/>
  <c r="R1030" i="61"/>
  <c r="Q1030" i="61"/>
  <c r="P1030" i="61"/>
  <c r="O1030" i="61"/>
  <c r="N1030" i="61"/>
  <c r="T1029" i="61"/>
  <c r="S1029" i="61"/>
  <c r="R1029" i="61"/>
  <c r="Q1029" i="61"/>
  <c r="P1029" i="61"/>
  <c r="O1029" i="61"/>
  <c r="N1029" i="61"/>
  <c r="T1028" i="61"/>
  <c r="S1028" i="61"/>
  <c r="R1028" i="61"/>
  <c r="Q1028" i="61"/>
  <c r="P1028" i="61"/>
  <c r="O1028" i="61"/>
  <c r="N1028" i="61"/>
  <c r="T1027" i="61"/>
  <c r="S1027" i="61"/>
  <c r="R1027" i="61"/>
  <c r="Q1027" i="61"/>
  <c r="P1027" i="61"/>
  <c r="O1027" i="61"/>
  <c r="N1027" i="61"/>
  <c r="T1026" i="61"/>
  <c r="S1026" i="61"/>
  <c r="R1026" i="61"/>
  <c r="Q1026" i="61"/>
  <c r="P1026" i="61"/>
  <c r="O1026" i="61"/>
  <c r="N1026" i="61"/>
  <c r="T1025" i="61"/>
  <c r="S1025" i="61"/>
  <c r="R1025" i="61"/>
  <c r="Q1025" i="61"/>
  <c r="P1025" i="61"/>
  <c r="O1025" i="61"/>
  <c r="N1025" i="61"/>
  <c r="T1024" i="61"/>
  <c r="S1024" i="61"/>
  <c r="R1024" i="61"/>
  <c r="Q1024" i="61"/>
  <c r="P1024" i="61"/>
  <c r="O1024" i="61"/>
  <c r="N1024" i="61"/>
  <c r="T1023" i="61"/>
  <c r="S1023" i="61"/>
  <c r="R1023" i="61"/>
  <c r="Q1023" i="61"/>
  <c r="P1023" i="61"/>
  <c r="O1023" i="61"/>
  <c r="N1023" i="61"/>
  <c r="T1022" i="61"/>
  <c r="S1022" i="61"/>
  <c r="R1022" i="61"/>
  <c r="Q1022" i="61"/>
  <c r="P1022" i="61"/>
  <c r="O1022" i="61"/>
  <c r="N1022" i="61"/>
  <c r="T1021" i="61"/>
  <c r="S1021" i="61"/>
  <c r="R1021" i="61"/>
  <c r="Q1021" i="61"/>
  <c r="P1021" i="61"/>
  <c r="O1021" i="61"/>
  <c r="N1021" i="61"/>
  <c r="T1020" i="61"/>
  <c r="S1020" i="61"/>
  <c r="R1020" i="61"/>
  <c r="Q1020" i="61"/>
  <c r="P1020" i="61"/>
  <c r="O1020" i="61"/>
  <c r="N1020" i="61"/>
  <c r="T1019" i="61"/>
  <c r="S1019" i="61"/>
  <c r="R1019" i="61"/>
  <c r="Q1019" i="61"/>
  <c r="P1019" i="61"/>
  <c r="O1019" i="61"/>
  <c r="N1019" i="61"/>
  <c r="T1018" i="61"/>
  <c r="S1018" i="61"/>
  <c r="R1018" i="61"/>
  <c r="Q1018" i="61"/>
  <c r="P1018" i="61"/>
  <c r="O1018" i="61"/>
  <c r="N1018" i="61"/>
  <c r="T1017" i="61"/>
  <c r="S1017" i="61"/>
  <c r="R1017" i="61"/>
  <c r="Q1017" i="61"/>
  <c r="P1017" i="61"/>
  <c r="O1017" i="61"/>
  <c r="N1017" i="61"/>
  <c r="T1016" i="61"/>
  <c r="S1016" i="61"/>
  <c r="R1016" i="61"/>
  <c r="Q1016" i="61"/>
  <c r="P1016" i="61"/>
  <c r="O1016" i="61"/>
  <c r="N1016" i="61"/>
  <c r="T1015" i="61"/>
  <c r="S1015" i="61"/>
  <c r="R1015" i="61"/>
  <c r="Q1015" i="61"/>
  <c r="P1015" i="61"/>
  <c r="O1015" i="61"/>
  <c r="N1015" i="61"/>
  <c r="T1014" i="61"/>
  <c r="S1014" i="61"/>
  <c r="R1014" i="61"/>
  <c r="Q1014" i="61"/>
  <c r="P1014" i="61"/>
  <c r="O1014" i="61"/>
  <c r="N1014" i="61"/>
  <c r="T1013" i="61"/>
  <c r="S1013" i="61"/>
  <c r="R1013" i="61"/>
  <c r="Q1013" i="61"/>
  <c r="P1013" i="61"/>
  <c r="O1013" i="61"/>
  <c r="N1013" i="61"/>
  <c r="T1012" i="61"/>
  <c r="S1012" i="61"/>
  <c r="R1012" i="61"/>
  <c r="Q1012" i="61"/>
  <c r="P1012" i="61"/>
  <c r="O1012" i="61"/>
  <c r="N1012" i="61"/>
  <c r="T1011" i="61"/>
  <c r="S1011" i="61"/>
  <c r="R1011" i="61"/>
  <c r="Q1011" i="61"/>
  <c r="P1011" i="61"/>
  <c r="O1011" i="61"/>
  <c r="N1011" i="61"/>
  <c r="T1010" i="61"/>
  <c r="S1010" i="61"/>
  <c r="R1010" i="61"/>
  <c r="Q1010" i="61"/>
  <c r="P1010" i="61"/>
  <c r="O1010" i="61"/>
  <c r="N1010" i="61"/>
  <c r="T1009" i="61"/>
  <c r="S1009" i="61"/>
  <c r="R1009" i="61"/>
  <c r="Q1009" i="61"/>
  <c r="P1009" i="61"/>
  <c r="O1009" i="61"/>
  <c r="N1009" i="61"/>
  <c r="T1008" i="61"/>
  <c r="S1008" i="61"/>
  <c r="R1008" i="61"/>
  <c r="Q1008" i="61"/>
  <c r="P1008" i="61"/>
  <c r="O1008" i="61"/>
  <c r="N1008" i="61"/>
  <c r="T1007" i="61"/>
  <c r="S1007" i="61"/>
  <c r="R1007" i="61"/>
  <c r="Q1007" i="61"/>
  <c r="P1007" i="61"/>
  <c r="O1007" i="61"/>
  <c r="N1007" i="61"/>
  <c r="T1006" i="61"/>
  <c r="S1006" i="61"/>
  <c r="R1006" i="61"/>
  <c r="Q1006" i="61"/>
  <c r="P1006" i="61"/>
  <c r="O1006" i="61"/>
  <c r="N1006" i="61"/>
  <c r="T1005" i="61"/>
  <c r="S1005" i="61"/>
  <c r="R1005" i="61"/>
  <c r="Q1005" i="61"/>
  <c r="P1005" i="61"/>
  <c r="O1005" i="61"/>
  <c r="N1005" i="61"/>
  <c r="T1004" i="61"/>
  <c r="S1004" i="61"/>
  <c r="R1004" i="61"/>
  <c r="Q1004" i="61"/>
  <c r="P1004" i="61"/>
  <c r="O1004" i="61"/>
  <c r="N1004" i="61"/>
  <c r="T1003" i="61"/>
  <c r="S1003" i="61"/>
  <c r="R1003" i="61"/>
  <c r="Q1003" i="61"/>
  <c r="P1003" i="61"/>
  <c r="O1003" i="61"/>
  <c r="N1003" i="61"/>
  <c r="T1002" i="61"/>
  <c r="S1002" i="61"/>
  <c r="R1002" i="61"/>
  <c r="Q1002" i="61"/>
  <c r="P1002" i="61"/>
  <c r="O1002" i="61"/>
  <c r="N1002" i="61"/>
  <c r="T1001" i="61"/>
  <c r="S1001" i="61"/>
  <c r="R1001" i="61"/>
  <c r="Q1001" i="61"/>
  <c r="P1001" i="61"/>
  <c r="O1001" i="61"/>
  <c r="N1001" i="61"/>
  <c r="T1000" i="61"/>
  <c r="S1000" i="61"/>
  <c r="R1000" i="61"/>
  <c r="Q1000" i="61"/>
  <c r="P1000" i="61"/>
  <c r="O1000" i="61"/>
  <c r="N1000" i="61"/>
  <c r="T999" i="61"/>
  <c r="S999" i="61"/>
  <c r="R999" i="61"/>
  <c r="Q999" i="61"/>
  <c r="P999" i="61"/>
  <c r="O999" i="61"/>
  <c r="N999" i="61"/>
  <c r="T998" i="61"/>
  <c r="S998" i="61"/>
  <c r="R998" i="61"/>
  <c r="Q998" i="61"/>
  <c r="P998" i="61"/>
  <c r="O998" i="61"/>
  <c r="N998" i="61"/>
  <c r="T997" i="61"/>
  <c r="S997" i="61"/>
  <c r="R997" i="61"/>
  <c r="Q997" i="61"/>
  <c r="P997" i="61"/>
  <c r="O997" i="61"/>
  <c r="N997" i="61"/>
  <c r="T996" i="61"/>
  <c r="S996" i="61"/>
  <c r="R996" i="61"/>
  <c r="Q996" i="61"/>
  <c r="P996" i="61"/>
  <c r="O996" i="61"/>
  <c r="N996" i="61"/>
  <c r="T995" i="61"/>
  <c r="S995" i="61"/>
  <c r="R995" i="61"/>
  <c r="Q995" i="61"/>
  <c r="P995" i="61"/>
  <c r="O995" i="61"/>
  <c r="N995" i="61"/>
  <c r="T994" i="61"/>
  <c r="S994" i="61"/>
  <c r="R994" i="61"/>
  <c r="Q994" i="61"/>
  <c r="P994" i="61"/>
  <c r="O994" i="61"/>
  <c r="N994" i="61"/>
  <c r="T993" i="61"/>
  <c r="S993" i="61"/>
  <c r="R993" i="61"/>
  <c r="Q993" i="61"/>
  <c r="P993" i="61"/>
  <c r="O993" i="61"/>
  <c r="N993" i="61"/>
  <c r="T992" i="61"/>
  <c r="S992" i="61"/>
  <c r="R992" i="61"/>
  <c r="Q992" i="61"/>
  <c r="P992" i="61"/>
  <c r="O992" i="61"/>
  <c r="N992" i="61"/>
  <c r="T991" i="61"/>
  <c r="S991" i="61"/>
  <c r="R991" i="61"/>
  <c r="Q991" i="61"/>
  <c r="P991" i="61"/>
  <c r="O991" i="61"/>
  <c r="N991" i="61"/>
  <c r="T990" i="61"/>
  <c r="S990" i="61"/>
  <c r="R990" i="61"/>
  <c r="Q990" i="61"/>
  <c r="P990" i="61"/>
  <c r="O990" i="61"/>
  <c r="N990" i="61"/>
  <c r="T989" i="61"/>
  <c r="S989" i="61"/>
  <c r="R989" i="61"/>
  <c r="Q989" i="61"/>
  <c r="P989" i="61"/>
  <c r="O989" i="61"/>
  <c r="N989" i="61"/>
  <c r="T988" i="61"/>
  <c r="S988" i="61"/>
  <c r="R988" i="61"/>
  <c r="Q988" i="61"/>
  <c r="P988" i="61"/>
  <c r="O988" i="61"/>
  <c r="N988" i="61"/>
  <c r="T987" i="61"/>
  <c r="S987" i="61"/>
  <c r="R987" i="61"/>
  <c r="Q987" i="61"/>
  <c r="P987" i="61"/>
  <c r="O987" i="61"/>
  <c r="N987" i="61"/>
  <c r="T986" i="61"/>
  <c r="S986" i="61"/>
  <c r="R986" i="61"/>
  <c r="Q986" i="61"/>
  <c r="P986" i="61"/>
  <c r="O986" i="61"/>
  <c r="N986" i="61"/>
  <c r="T985" i="61"/>
  <c r="S985" i="61"/>
  <c r="R985" i="61"/>
  <c r="Q985" i="61"/>
  <c r="P985" i="61"/>
  <c r="O985" i="61"/>
  <c r="N985" i="61"/>
  <c r="T984" i="61"/>
  <c r="S984" i="61"/>
  <c r="R984" i="61"/>
  <c r="Q984" i="61"/>
  <c r="P984" i="61"/>
  <c r="O984" i="61"/>
  <c r="N984" i="61"/>
  <c r="T983" i="61"/>
  <c r="S983" i="61"/>
  <c r="R983" i="61"/>
  <c r="Q983" i="61"/>
  <c r="P983" i="61"/>
  <c r="O983" i="61"/>
  <c r="N983" i="61"/>
  <c r="T982" i="61"/>
  <c r="S982" i="61"/>
  <c r="R982" i="61"/>
  <c r="Q982" i="61"/>
  <c r="P982" i="61"/>
  <c r="O982" i="61"/>
  <c r="N982" i="61"/>
  <c r="T981" i="61"/>
  <c r="S981" i="61"/>
  <c r="R981" i="61"/>
  <c r="Q981" i="61"/>
  <c r="P981" i="61"/>
  <c r="O981" i="61"/>
  <c r="N981" i="61"/>
  <c r="T980" i="61"/>
  <c r="S980" i="61"/>
  <c r="R980" i="61"/>
  <c r="Q980" i="61"/>
  <c r="P980" i="61"/>
  <c r="O980" i="61"/>
  <c r="N980" i="61"/>
  <c r="T979" i="61"/>
  <c r="S979" i="61"/>
  <c r="R979" i="61"/>
  <c r="Q979" i="61"/>
  <c r="P979" i="61"/>
  <c r="O979" i="61"/>
  <c r="N979" i="61"/>
  <c r="T978" i="61"/>
  <c r="S978" i="61"/>
  <c r="R978" i="61"/>
  <c r="Q978" i="61"/>
  <c r="P978" i="61"/>
  <c r="O978" i="61"/>
  <c r="N978" i="61"/>
  <c r="T977" i="61"/>
  <c r="S977" i="61"/>
  <c r="R977" i="61"/>
  <c r="Q977" i="61"/>
  <c r="P977" i="61"/>
  <c r="O977" i="61"/>
  <c r="N977" i="61"/>
  <c r="T976" i="61"/>
  <c r="S976" i="61"/>
  <c r="R976" i="61"/>
  <c r="Q976" i="61"/>
  <c r="P976" i="61"/>
  <c r="O976" i="61"/>
  <c r="N976" i="61"/>
  <c r="T975" i="61"/>
  <c r="S975" i="61"/>
  <c r="R975" i="61"/>
  <c r="Q975" i="61"/>
  <c r="P975" i="61"/>
  <c r="O975" i="61"/>
  <c r="N975" i="61"/>
  <c r="T974" i="61"/>
  <c r="S974" i="61"/>
  <c r="R974" i="61"/>
  <c r="Q974" i="61"/>
  <c r="P974" i="61"/>
  <c r="O974" i="61"/>
  <c r="N974" i="61"/>
  <c r="T973" i="61"/>
  <c r="S973" i="61"/>
  <c r="R973" i="61"/>
  <c r="Q973" i="61"/>
  <c r="P973" i="61"/>
  <c r="O973" i="61"/>
  <c r="N973" i="61"/>
  <c r="T972" i="61"/>
  <c r="S972" i="61"/>
  <c r="R972" i="61"/>
  <c r="Q972" i="61"/>
  <c r="P972" i="61"/>
  <c r="O972" i="61"/>
  <c r="N972" i="61"/>
  <c r="T971" i="61"/>
  <c r="S971" i="61"/>
  <c r="R971" i="61"/>
  <c r="Q971" i="61"/>
  <c r="P971" i="61"/>
  <c r="O971" i="61"/>
  <c r="N971" i="61"/>
  <c r="T970" i="61"/>
  <c r="S970" i="61"/>
  <c r="R970" i="61"/>
  <c r="Q970" i="61"/>
  <c r="P970" i="61"/>
  <c r="O970" i="61"/>
  <c r="N970" i="61"/>
  <c r="T969" i="61"/>
  <c r="S969" i="61"/>
  <c r="R969" i="61"/>
  <c r="Q969" i="61"/>
  <c r="P969" i="61"/>
  <c r="O969" i="61"/>
  <c r="N969" i="61"/>
  <c r="T968" i="61"/>
  <c r="S968" i="61"/>
  <c r="R968" i="61"/>
  <c r="Q968" i="61"/>
  <c r="P968" i="61"/>
  <c r="O968" i="61"/>
  <c r="N968" i="61"/>
  <c r="T967" i="61"/>
  <c r="S967" i="61"/>
  <c r="R967" i="61"/>
  <c r="Q967" i="61"/>
  <c r="P967" i="61"/>
  <c r="O967" i="61"/>
  <c r="N967" i="61"/>
  <c r="T966" i="61"/>
  <c r="S966" i="61"/>
  <c r="R966" i="61"/>
  <c r="Q966" i="61"/>
  <c r="P966" i="61"/>
  <c r="O966" i="61"/>
  <c r="N966" i="61"/>
  <c r="T965" i="61"/>
  <c r="S965" i="61"/>
  <c r="R965" i="61"/>
  <c r="Q965" i="61"/>
  <c r="P965" i="61"/>
  <c r="O965" i="61"/>
  <c r="N965" i="61"/>
  <c r="T964" i="61"/>
  <c r="S964" i="61"/>
  <c r="R964" i="61"/>
  <c r="Q964" i="61"/>
  <c r="P964" i="61"/>
  <c r="O964" i="61"/>
  <c r="N964" i="61"/>
  <c r="T963" i="61"/>
  <c r="S963" i="61"/>
  <c r="R963" i="61"/>
  <c r="Q963" i="61"/>
  <c r="P963" i="61"/>
  <c r="O963" i="61"/>
  <c r="N963" i="61"/>
  <c r="T962" i="61"/>
  <c r="S962" i="61"/>
  <c r="R962" i="61"/>
  <c r="Q962" i="61"/>
  <c r="P962" i="61"/>
  <c r="O962" i="61"/>
  <c r="N962" i="61"/>
  <c r="T961" i="61"/>
  <c r="S961" i="61"/>
  <c r="R961" i="61"/>
  <c r="Q961" i="61"/>
  <c r="P961" i="61"/>
  <c r="O961" i="61"/>
  <c r="N961" i="61"/>
  <c r="T960" i="61"/>
  <c r="S960" i="61"/>
  <c r="R960" i="61"/>
  <c r="Q960" i="61"/>
  <c r="P960" i="61"/>
  <c r="O960" i="61"/>
  <c r="N960" i="61"/>
  <c r="T959" i="61"/>
  <c r="S959" i="61"/>
  <c r="R959" i="61"/>
  <c r="Q959" i="61"/>
  <c r="P959" i="61"/>
  <c r="O959" i="61"/>
  <c r="N959" i="61"/>
  <c r="T958" i="61"/>
  <c r="S958" i="61"/>
  <c r="R958" i="61"/>
  <c r="Q958" i="61"/>
  <c r="P958" i="61"/>
  <c r="O958" i="61"/>
  <c r="N958" i="61"/>
  <c r="T957" i="61"/>
  <c r="S957" i="61"/>
  <c r="R957" i="61"/>
  <c r="Q957" i="61"/>
  <c r="P957" i="61"/>
  <c r="O957" i="61"/>
  <c r="N957" i="61"/>
  <c r="T956" i="61"/>
  <c r="S956" i="61"/>
  <c r="R956" i="61"/>
  <c r="Q956" i="61"/>
  <c r="P956" i="61"/>
  <c r="O956" i="61"/>
  <c r="N956" i="61"/>
  <c r="T955" i="61"/>
  <c r="S955" i="61"/>
  <c r="R955" i="61"/>
  <c r="Q955" i="61"/>
  <c r="P955" i="61"/>
  <c r="O955" i="61"/>
  <c r="N955" i="61"/>
  <c r="T954" i="61"/>
  <c r="S954" i="61"/>
  <c r="R954" i="61"/>
  <c r="Q954" i="61"/>
  <c r="P954" i="61"/>
  <c r="O954" i="61"/>
  <c r="N954" i="61"/>
  <c r="T953" i="61"/>
  <c r="S953" i="61"/>
  <c r="R953" i="61"/>
  <c r="Q953" i="61"/>
  <c r="P953" i="61"/>
  <c r="O953" i="61"/>
  <c r="N953" i="61"/>
  <c r="T952" i="61"/>
  <c r="S952" i="61"/>
  <c r="R952" i="61"/>
  <c r="Q952" i="61"/>
  <c r="P952" i="61"/>
  <c r="O952" i="61"/>
  <c r="N952" i="61"/>
  <c r="T951" i="61"/>
  <c r="S951" i="61"/>
  <c r="R951" i="61"/>
  <c r="Q951" i="61"/>
  <c r="P951" i="61"/>
  <c r="O951" i="61"/>
  <c r="N951" i="61"/>
  <c r="T950" i="61"/>
  <c r="S950" i="61"/>
  <c r="R950" i="61"/>
  <c r="Q950" i="61"/>
  <c r="P950" i="61"/>
  <c r="O950" i="61"/>
  <c r="N950" i="61"/>
  <c r="T949" i="61"/>
  <c r="S949" i="61"/>
  <c r="R949" i="61"/>
  <c r="Q949" i="61"/>
  <c r="P949" i="61"/>
  <c r="O949" i="61"/>
  <c r="N949" i="61"/>
  <c r="T948" i="61"/>
  <c r="S948" i="61"/>
  <c r="R948" i="61"/>
  <c r="Q948" i="61"/>
  <c r="P948" i="61"/>
  <c r="O948" i="61"/>
  <c r="N948" i="61"/>
  <c r="T947" i="61"/>
  <c r="S947" i="61"/>
  <c r="R947" i="61"/>
  <c r="Q947" i="61"/>
  <c r="P947" i="61"/>
  <c r="O947" i="61"/>
  <c r="N947" i="61"/>
  <c r="T946" i="61"/>
  <c r="S946" i="61"/>
  <c r="R946" i="61"/>
  <c r="Q946" i="61"/>
  <c r="P946" i="61"/>
  <c r="O946" i="61"/>
  <c r="N946" i="61"/>
  <c r="T945" i="61"/>
  <c r="S945" i="61"/>
  <c r="R945" i="61"/>
  <c r="Q945" i="61"/>
  <c r="P945" i="61"/>
  <c r="O945" i="61"/>
  <c r="N945" i="61"/>
  <c r="T944" i="61"/>
  <c r="S944" i="61"/>
  <c r="R944" i="61"/>
  <c r="Q944" i="61"/>
  <c r="P944" i="61"/>
  <c r="O944" i="61"/>
  <c r="N944" i="61"/>
  <c r="T943" i="61"/>
  <c r="S943" i="61"/>
  <c r="R943" i="61"/>
  <c r="Q943" i="61"/>
  <c r="P943" i="61"/>
  <c r="O943" i="61"/>
  <c r="N943" i="61"/>
  <c r="T942" i="61"/>
  <c r="S942" i="61"/>
  <c r="R942" i="61"/>
  <c r="Q942" i="61"/>
  <c r="P942" i="61"/>
  <c r="O942" i="61"/>
  <c r="N942" i="61"/>
  <c r="T941" i="61"/>
  <c r="S941" i="61"/>
  <c r="R941" i="61"/>
  <c r="Q941" i="61"/>
  <c r="P941" i="61"/>
  <c r="O941" i="61"/>
  <c r="N941" i="61"/>
  <c r="T940" i="61"/>
  <c r="S940" i="61"/>
  <c r="R940" i="61"/>
  <c r="Q940" i="61"/>
  <c r="P940" i="61"/>
  <c r="O940" i="61"/>
  <c r="N940" i="61"/>
  <c r="T939" i="61"/>
  <c r="S939" i="61"/>
  <c r="R939" i="61"/>
  <c r="Q939" i="61"/>
  <c r="P939" i="61"/>
  <c r="O939" i="61"/>
  <c r="N939" i="61"/>
  <c r="T938" i="61"/>
  <c r="S938" i="61"/>
  <c r="R938" i="61"/>
  <c r="Q938" i="61"/>
  <c r="P938" i="61"/>
  <c r="O938" i="61"/>
  <c r="N938" i="61"/>
  <c r="T937" i="61"/>
  <c r="S937" i="61"/>
  <c r="R937" i="61"/>
  <c r="Q937" i="61"/>
  <c r="P937" i="61"/>
  <c r="O937" i="61"/>
  <c r="N937" i="61"/>
  <c r="T936" i="61"/>
  <c r="S936" i="61"/>
  <c r="R936" i="61"/>
  <c r="Q936" i="61"/>
  <c r="P936" i="61"/>
  <c r="O936" i="61"/>
  <c r="N936" i="61"/>
  <c r="T935" i="61"/>
  <c r="S935" i="61"/>
  <c r="R935" i="61"/>
  <c r="Q935" i="61"/>
  <c r="P935" i="61"/>
  <c r="O935" i="61"/>
  <c r="N935" i="61"/>
  <c r="T934" i="61"/>
  <c r="S934" i="61"/>
  <c r="R934" i="61"/>
  <c r="Q934" i="61"/>
  <c r="P934" i="61"/>
  <c r="O934" i="61"/>
  <c r="N934" i="61"/>
  <c r="T933" i="61"/>
  <c r="S933" i="61"/>
  <c r="R933" i="61"/>
  <c r="Q933" i="61"/>
  <c r="P933" i="61"/>
  <c r="O933" i="61"/>
  <c r="N933" i="61"/>
  <c r="T932" i="61"/>
  <c r="S932" i="61"/>
  <c r="R932" i="61"/>
  <c r="Q932" i="61"/>
  <c r="P932" i="61"/>
  <c r="O932" i="61"/>
  <c r="N932" i="61"/>
  <c r="T931" i="61"/>
  <c r="S931" i="61"/>
  <c r="R931" i="61"/>
  <c r="Q931" i="61"/>
  <c r="P931" i="61"/>
  <c r="O931" i="61"/>
  <c r="N931" i="61"/>
  <c r="T930" i="61"/>
  <c r="S930" i="61"/>
  <c r="R930" i="61"/>
  <c r="Q930" i="61"/>
  <c r="P930" i="61"/>
  <c r="O930" i="61"/>
  <c r="N930" i="61"/>
  <c r="T929" i="61"/>
  <c r="S929" i="61"/>
  <c r="R929" i="61"/>
  <c r="Q929" i="61"/>
  <c r="P929" i="61"/>
  <c r="O929" i="61"/>
  <c r="N929" i="61"/>
  <c r="T928" i="61"/>
  <c r="S928" i="61"/>
  <c r="R928" i="61"/>
  <c r="Q928" i="61"/>
  <c r="P928" i="61"/>
  <c r="O928" i="61"/>
  <c r="N928" i="61"/>
  <c r="T927" i="61"/>
  <c r="S927" i="61"/>
  <c r="R927" i="61"/>
  <c r="Q927" i="61"/>
  <c r="P927" i="61"/>
  <c r="O927" i="61"/>
  <c r="N927" i="61"/>
  <c r="T926" i="61"/>
  <c r="S926" i="61"/>
  <c r="R926" i="61"/>
  <c r="Q926" i="61"/>
  <c r="P926" i="61"/>
  <c r="O926" i="61"/>
  <c r="N926" i="61"/>
  <c r="T925" i="61"/>
  <c r="S925" i="61"/>
  <c r="R925" i="61"/>
  <c r="Q925" i="61"/>
  <c r="P925" i="61"/>
  <c r="O925" i="61"/>
  <c r="N925" i="61"/>
  <c r="T924" i="61"/>
  <c r="S924" i="61"/>
  <c r="R924" i="61"/>
  <c r="Q924" i="61"/>
  <c r="P924" i="61"/>
  <c r="O924" i="61"/>
  <c r="N924" i="61"/>
  <c r="T923" i="61"/>
  <c r="S923" i="61"/>
  <c r="R923" i="61"/>
  <c r="Q923" i="61"/>
  <c r="P923" i="61"/>
  <c r="O923" i="61"/>
  <c r="N923" i="61"/>
  <c r="T922" i="61"/>
  <c r="S922" i="61"/>
  <c r="R922" i="61"/>
  <c r="Q922" i="61"/>
  <c r="P922" i="61"/>
  <c r="O922" i="61"/>
  <c r="N922" i="61"/>
  <c r="T921" i="61"/>
  <c r="S921" i="61"/>
  <c r="R921" i="61"/>
  <c r="Q921" i="61"/>
  <c r="P921" i="61"/>
  <c r="O921" i="61"/>
  <c r="N921" i="61"/>
  <c r="T920" i="61"/>
  <c r="S920" i="61"/>
  <c r="R920" i="61"/>
  <c r="Q920" i="61"/>
  <c r="P920" i="61"/>
  <c r="O920" i="61"/>
  <c r="N920" i="61"/>
  <c r="T919" i="61"/>
  <c r="S919" i="61"/>
  <c r="R919" i="61"/>
  <c r="Q919" i="61"/>
  <c r="P919" i="61"/>
  <c r="O919" i="61"/>
  <c r="N919" i="61"/>
  <c r="T918" i="61"/>
  <c r="S918" i="61"/>
  <c r="R918" i="61"/>
  <c r="Q918" i="61"/>
  <c r="P918" i="61"/>
  <c r="O918" i="61"/>
  <c r="N918" i="61"/>
  <c r="T917" i="61"/>
  <c r="S917" i="61"/>
  <c r="R917" i="61"/>
  <c r="Q917" i="61"/>
  <c r="P917" i="61"/>
  <c r="O917" i="61"/>
  <c r="N917" i="61"/>
  <c r="T916" i="61"/>
  <c r="S916" i="61"/>
  <c r="R916" i="61"/>
  <c r="Q916" i="61"/>
  <c r="P916" i="61"/>
  <c r="O916" i="61"/>
  <c r="N916" i="61"/>
  <c r="T915" i="61"/>
  <c r="S915" i="61"/>
  <c r="R915" i="61"/>
  <c r="Q915" i="61"/>
  <c r="P915" i="61"/>
  <c r="O915" i="61"/>
  <c r="N915" i="61"/>
  <c r="T914" i="61"/>
  <c r="S914" i="61"/>
  <c r="R914" i="61"/>
  <c r="Q914" i="61"/>
  <c r="P914" i="61"/>
  <c r="O914" i="61"/>
  <c r="N914" i="61"/>
  <c r="T913" i="61"/>
  <c r="S913" i="61"/>
  <c r="R913" i="61"/>
  <c r="Q913" i="61"/>
  <c r="P913" i="61"/>
  <c r="O913" i="61"/>
  <c r="N913" i="61"/>
  <c r="T912" i="61"/>
  <c r="S912" i="61"/>
  <c r="R912" i="61"/>
  <c r="Q912" i="61"/>
  <c r="P912" i="61"/>
  <c r="O912" i="61"/>
  <c r="N912" i="61"/>
  <c r="T911" i="61"/>
  <c r="S911" i="61"/>
  <c r="R911" i="61"/>
  <c r="Q911" i="61"/>
  <c r="P911" i="61"/>
  <c r="O911" i="61"/>
  <c r="N911" i="61"/>
  <c r="T910" i="61"/>
  <c r="S910" i="61"/>
  <c r="R910" i="61"/>
  <c r="Q910" i="61"/>
  <c r="P910" i="61"/>
  <c r="O910" i="61"/>
  <c r="N910" i="61"/>
  <c r="T909" i="61"/>
  <c r="S909" i="61"/>
  <c r="R909" i="61"/>
  <c r="Q909" i="61"/>
  <c r="P909" i="61"/>
  <c r="O909" i="61"/>
  <c r="N909" i="61"/>
  <c r="T908" i="61"/>
  <c r="S908" i="61"/>
  <c r="R908" i="61"/>
  <c r="Q908" i="61"/>
  <c r="P908" i="61"/>
  <c r="O908" i="61"/>
  <c r="N908" i="61"/>
  <c r="T907" i="61"/>
  <c r="S907" i="61"/>
  <c r="R907" i="61"/>
  <c r="Q907" i="61"/>
  <c r="P907" i="61"/>
  <c r="O907" i="61"/>
  <c r="N907" i="61"/>
  <c r="T906" i="61"/>
  <c r="S906" i="61"/>
  <c r="R906" i="61"/>
  <c r="Q906" i="61"/>
  <c r="P906" i="61"/>
  <c r="O906" i="61"/>
  <c r="N906" i="61"/>
  <c r="T905" i="61"/>
  <c r="S905" i="61"/>
  <c r="R905" i="61"/>
  <c r="Q905" i="61"/>
  <c r="P905" i="61"/>
  <c r="O905" i="61"/>
  <c r="N905" i="61"/>
  <c r="T904" i="61"/>
  <c r="S904" i="61"/>
  <c r="R904" i="61"/>
  <c r="Q904" i="61"/>
  <c r="P904" i="61"/>
  <c r="O904" i="61"/>
  <c r="N904" i="61"/>
  <c r="T903" i="61"/>
  <c r="S903" i="61"/>
  <c r="R903" i="61"/>
  <c r="Q903" i="61"/>
  <c r="P903" i="61"/>
  <c r="O903" i="61"/>
  <c r="N903" i="61"/>
  <c r="T902" i="61"/>
  <c r="S902" i="61"/>
  <c r="R902" i="61"/>
  <c r="Q902" i="61"/>
  <c r="P902" i="61"/>
  <c r="O902" i="61"/>
  <c r="N902" i="61"/>
  <c r="T901" i="61"/>
  <c r="S901" i="61"/>
  <c r="R901" i="61"/>
  <c r="Q901" i="61"/>
  <c r="P901" i="61"/>
  <c r="O901" i="61"/>
  <c r="N901" i="61"/>
  <c r="T900" i="61"/>
  <c r="S900" i="61"/>
  <c r="R900" i="61"/>
  <c r="Q900" i="61"/>
  <c r="P900" i="61"/>
  <c r="O900" i="61"/>
  <c r="N900" i="61"/>
  <c r="T899" i="61"/>
  <c r="S899" i="61"/>
  <c r="R899" i="61"/>
  <c r="Q899" i="61"/>
  <c r="P899" i="61"/>
  <c r="O899" i="61"/>
  <c r="N899" i="61"/>
  <c r="T898" i="61"/>
  <c r="S898" i="61"/>
  <c r="R898" i="61"/>
  <c r="Q898" i="61"/>
  <c r="P898" i="61"/>
  <c r="O898" i="61"/>
  <c r="N898" i="61"/>
  <c r="T897" i="61"/>
  <c r="S897" i="61"/>
  <c r="R897" i="61"/>
  <c r="Q897" i="61"/>
  <c r="P897" i="61"/>
  <c r="O897" i="61"/>
  <c r="N897" i="61"/>
  <c r="T896" i="61"/>
  <c r="S896" i="61"/>
  <c r="R896" i="61"/>
  <c r="Q896" i="61"/>
  <c r="P896" i="61"/>
  <c r="O896" i="61"/>
  <c r="N896" i="61"/>
  <c r="T895" i="61"/>
  <c r="S895" i="61"/>
  <c r="R895" i="61"/>
  <c r="Q895" i="61"/>
  <c r="P895" i="61"/>
  <c r="O895" i="61"/>
  <c r="N895" i="61"/>
  <c r="T894" i="61"/>
  <c r="S894" i="61"/>
  <c r="R894" i="61"/>
  <c r="Q894" i="61"/>
  <c r="P894" i="61"/>
  <c r="O894" i="61"/>
  <c r="N894" i="61"/>
  <c r="T893" i="61"/>
  <c r="S893" i="61"/>
  <c r="R893" i="61"/>
  <c r="Q893" i="61"/>
  <c r="P893" i="61"/>
  <c r="O893" i="61"/>
  <c r="N893" i="61"/>
  <c r="T892" i="61"/>
  <c r="S892" i="61"/>
  <c r="R892" i="61"/>
  <c r="Q892" i="61"/>
  <c r="P892" i="61"/>
  <c r="O892" i="61"/>
  <c r="N892" i="61"/>
  <c r="T891" i="61"/>
  <c r="S891" i="61"/>
  <c r="R891" i="61"/>
  <c r="Q891" i="61"/>
  <c r="P891" i="61"/>
  <c r="O891" i="61"/>
  <c r="N891" i="61"/>
  <c r="T890" i="61"/>
  <c r="S890" i="61"/>
  <c r="R890" i="61"/>
  <c r="Q890" i="61"/>
  <c r="P890" i="61"/>
  <c r="O890" i="61"/>
  <c r="N890" i="61"/>
  <c r="T889" i="61"/>
  <c r="S889" i="61"/>
  <c r="R889" i="61"/>
  <c r="Q889" i="61"/>
  <c r="P889" i="61"/>
  <c r="O889" i="61"/>
  <c r="N889" i="61"/>
  <c r="T888" i="61"/>
  <c r="S888" i="61"/>
  <c r="R888" i="61"/>
  <c r="Q888" i="61"/>
  <c r="P888" i="61"/>
  <c r="O888" i="61"/>
  <c r="N888" i="61"/>
  <c r="T887" i="61"/>
  <c r="S887" i="61"/>
  <c r="R887" i="61"/>
  <c r="Q887" i="61"/>
  <c r="P887" i="61"/>
  <c r="O887" i="61"/>
  <c r="N887" i="61"/>
  <c r="T886" i="61"/>
  <c r="S886" i="61"/>
  <c r="R886" i="61"/>
  <c r="Q886" i="61"/>
  <c r="P886" i="61"/>
  <c r="O886" i="61"/>
  <c r="N886" i="61"/>
  <c r="T885" i="61"/>
  <c r="S885" i="61"/>
  <c r="R885" i="61"/>
  <c r="Q885" i="61"/>
  <c r="P885" i="61"/>
  <c r="O885" i="61"/>
  <c r="N885" i="61"/>
  <c r="T884" i="61"/>
  <c r="S884" i="61"/>
  <c r="R884" i="61"/>
  <c r="Q884" i="61"/>
  <c r="P884" i="61"/>
  <c r="O884" i="61"/>
  <c r="N884" i="61"/>
  <c r="T883" i="61"/>
  <c r="S883" i="61"/>
  <c r="R883" i="61"/>
  <c r="Q883" i="61"/>
  <c r="P883" i="61"/>
  <c r="O883" i="61"/>
  <c r="N883" i="61"/>
  <c r="T882" i="61"/>
  <c r="S882" i="61"/>
  <c r="R882" i="61"/>
  <c r="Q882" i="61"/>
  <c r="P882" i="61"/>
  <c r="O882" i="61"/>
  <c r="N882" i="61"/>
  <c r="T881" i="61"/>
  <c r="S881" i="61"/>
  <c r="R881" i="61"/>
  <c r="Q881" i="61"/>
  <c r="P881" i="61"/>
  <c r="O881" i="61"/>
  <c r="N881" i="61"/>
  <c r="T880" i="61"/>
  <c r="S880" i="61"/>
  <c r="R880" i="61"/>
  <c r="Q880" i="61"/>
  <c r="P880" i="61"/>
  <c r="O880" i="61"/>
  <c r="N880" i="61"/>
  <c r="T879" i="61"/>
  <c r="S879" i="61"/>
  <c r="R879" i="61"/>
  <c r="Q879" i="61"/>
  <c r="P879" i="61"/>
  <c r="O879" i="61"/>
  <c r="N879" i="61"/>
  <c r="T878" i="61"/>
  <c r="S878" i="61"/>
  <c r="R878" i="61"/>
  <c r="Q878" i="61"/>
  <c r="P878" i="61"/>
  <c r="O878" i="61"/>
  <c r="N878" i="61"/>
  <c r="T877" i="61"/>
  <c r="S877" i="61"/>
  <c r="R877" i="61"/>
  <c r="Q877" i="61"/>
  <c r="P877" i="61"/>
  <c r="O877" i="61"/>
  <c r="N877" i="61"/>
  <c r="T876" i="61"/>
  <c r="S876" i="61"/>
  <c r="R876" i="61"/>
  <c r="Q876" i="61"/>
  <c r="P876" i="61"/>
  <c r="O876" i="61"/>
  <c r="N876" i="61"/>
  <c r="T875" i="61"/>
  <c r="S875" i="61"/>
  <c r="R875" i="61"/>
  <c r="Q875" i="61"/>
  <c r="P875" i="61"/>
  <c r="O875" i="61"/>
  <c r="N875" i="61"/>
  <c r="T874" i="61"/>
  <c r="S874" i="61"/>
  <c r="R874" i="61"/>
  <c r="Q874" i="61"/>
  <c r="P874" i="61"/>
  <c r="O874" i="61"/>
  <c r="N874" i="61"/>
  <c r="T873" i="61"/>
  <c r="S873" i="61"/>
  <c r="R873" i="61"/>
  <c r="Q873" i="61"/>
  <c r="P873" i="61"/>
  <c r="O873" i="61"/>
  <c r="N873" i="61"/>
  <c r="T872" i="61"/>
  <c r="S872" i="61"/>
  <c r="R872" i="61"/>
  <c r="Q872" i="61"/>
  <c r="P872" i="61"/>
  <c r="O872" i="61"/>
  <c r="N872" i="61"/>
  <c r="T871" i="61"/>
  <c r="S871" i="61"/>
  <c r="R871" i="61"/>
  <c r="Q871" i="61"/>
  <c r="P871" i="61"/>
  <c r="O871" i="61"/>
  <c r="N871" i="61"/>
  <c r="T870" i="61"/>
  <c r="S870" i="61"/>
  <c r="R870" i="61"/>
  <c r="Q870" i="61"/>
  <c r="P870" i="61"/>
  <c r="O870" i="61"/>
  <c r="N870" i="61"/>
  <c r="T869" i="61"/>
  <c r="S869" i="61"/>
  <c r="R869" i="61"/>
  <c r="Q869" i="61"/>
  <c r="P869" i="61"/>
  <c r="O869" i="61"/>
  <c r="N869" i="61"/>
  <c r="T868" i="61"/>
  <c r="S868" i="61"/>
  <c r="R868" i="61"/>
  <c r="Q868" i="61"/>
  <c r="P868" i="61"/>
  <c r="O868" i="61"/>
  <c r="N868" i="61"/>
  <c r="T867" i="61"/>
  <c r="S867" i="61"/>
  <c r="R867" i="61"/>
  <c r="Q867" i="61"/>
  <c r="P867" i="61"/>
  <c r="O867" i="61"/>
  <c r="N867" i="61"/>
  <c r="T866" i="61"/>
  <c r="S866" i="61"/>
  <c r="R866" i="61"/>
  <c r="Q866" i="61"/>
  <c r="P866" i="61"/>
  <c r="O866" i="61"/>
  <c r="N866" i="61"/>
  <c r="T865" i="61"/>
  <c r="S865" i="61"/>
  <c r="R865" i="61"/>
  <c r="Q865" i="61"/>
  <c r="P865" i="61"/>
  <c r="O865" i="61"/>
  <c r="N865" i="61"/>
  <c r="T864" i="61"/>
  <c r="S864" i="61"/>
  <c r="R864" i="61"/>
  <c r="Q864" i="61"/>
  <c r="P864" i="61"/>
  <c r="O864" i="61"/>
  <c r="N864" i="61"/>
  <c r="T863" i="61"/>
  <c r="S863" i="61"/>
  <c r="R863" i="61"/>
  <c r="Q863" i="61"/>
  <c r="P863" i="61"/>
  <c r="O863" i="61"/>
  <c r="N863" i="61"/>
  <c r="T862" i="61"/>
  <c r="S862" i="61"/>
  <c r="R862" i="61"/>
  <c r="Q862" i="61"/>
  <c r="P862" i="61"/>
  <c r="O862" i="61"/>
  <c r="N862" i="61"/>
  <c r="T861" i="61"/>
  <c r="S861" i="61"/>
  <c r="R861" i="61"/>
  <c r="Q861" i="61"/>
  <c r="P861" i="61"/>
  <c r="O861" i="61"/>
  <c r="N861" i="61"/>
  <c r="T860" i="61"/>
  <c r="S860" i="61"/>
  <c r="R860" i="61"/>
  <c r="Q860" i="61"/>
  <c r="P860" i="61"/>
  <c r="O860" i="61"/>
  <c r="N860" i="61"/>
  <c r="T859" i="61"/>
  <c r="S859" i="61"/>
  <c r="R859" i="61"/>
  <c r="Q859" i="61"/>
  <c r="P859" i="61"/>
  <c r="O859" i="61"/>
  <c r="N859" i="61"/>
  <c r="T858" i="61"/>
  <c r="S858" i="61"/>
  <c r="R858" i="61"/>
  <c r="Q858" i="61"/>
  <c r="P858" i="61"/>
  <c r="O858" i="61"/>
  <c r="N858" i="61"/>
  <c r="T857" i="61"/>
  <c r="S857" i="61"/>
  <c r="R857" i="61"/>
  <c r="Q857" i="61"/>
  <c r="P857" i="61"/>
  <c r="O857" i="61"/>
  <c r="N857" i="61"/>
  <c r="T856" i="61"/>
  <c r="S856" i="61"/>
  <c r="R856" i="61"/>
  <c r="Q856" i="61"/>
  <c r="P856" i="61"/>
  <c r="O856" i="61"/>
  <c r="N856" i="61"/>
  <c r="T796" i="61"/>
  <c r="S796" i="61"/>
  <c r="R796" i="61"/>
  <c r="Q796" i="61"/>
  <c r="P796" i="61"/>
  <c r="O796" i="61"/>
  <c r="N796" i="61"/>
  <c r="T855" i="61"/>
  <c r="S855" i="61"/>
  <c r="R855" i="61"/>
  <c r="Q855" i="61"/>
  <c r="P855" i="61"/>
  <c r="O855" i="61"/>
  <c r="N855" i="61"/>
  <c r="T854" i="61"/>
  <c r="S854" i="61"/>
  <c r="R854" i="61"/>
  <c r="Q854" i="61"/>
  <c r="P854" i="61"/>
  <c r="O854" i="61"/>
  <c r="N854" i="61"/>
  <c r="T853" i="61"/>
  <c r="S853" i="61"/>
  <c r="R853" i="61"/>
  <c r="Q853" i="61"/>
  <c r="P853" i="61"/>
  <c r="O853" i="61"/>
  <c r="N853" i="61"/>
  <c r="T852" i="61"/>
  <c r="S852" i="61"/>
  <c r="R852" i="61"/>
  <c r="Q852" i="61"/>
  <c r="P852" i="61"/>
  <c r="O852" i="61"/>
  <c r="N852" i="61"/>
  <c r="T851" i="61"/>
  <c r="S851" i="61"/>
  <c r="R851" i="61"/>
  <c r="Q851" i="61"/>
  <c r="P851" i="61"/>
  <c r="O851" i="61"/>
  <c r="N851" i="61"/>
  <c r="T850" i="61"/>
  <c r="S850" i="61"/>
  <c r="R850" i="61"/>
  <c r="Q850" i="61"/>
  <c r="P850" i="61"/>
  <c r="O850" i="61"/>
  <c r="N850" i="61"/>
  <c r="T849" i="61"/>
  <c r="S849" i="61"/>
  <c r="R849" i="61"/>
  <c r="Q849" i="61"/>
  <c r="P849" i="61"/>
  <c r="O849" i="61"/>
  <c r="N849" i="61"/>
  <c r="T848" i="61"/>
  <c r="S848" i="61"/>
  <c r="R848" i="61"/>
  <c r="Q848" i="61"/>
  <c r="P848" i="61"/>
  <c r="O848" i="61"/>
  <c r="N848" i="61"/>
  <c r="T847" i="61"/>
  <c r="S847" i="61"/>
  <c r="R847" i="61"/>
  <c r="Q847" i="61"/>
  <c r="P847" i="61"/>
  <c r="O847" i="61"/>
  <c r="N847" i="61"/>
  <c r="T846" i="61"/>
  <c r="S846" i="61"/>
  <c r="R846" i="61"/>
  <c r="Q846" i="61"/>
  <c r="P846" i="61"/>
  <c r="O846" i="61"/>
  <c r="N846" i="61"/>
  <c r="T845" i="61"/>
  <c r="S845" i="61"/>
  <c r="R845" i="61"/>
  <c r="Q845" i="61"/>
  <c r="P845" i="61"/>
  <c r="O845" i="61"/>
  <c r="N845" i="61"/>
  <c r="T844" i="61"/>
  <c r="S844" i="61"/>
  <c r="R844" i="61"/>
  <c r="Q844" i="61"/>
  <c r="P844" i="61"/>
  <c r="O844" i="61"/>
  <c r="N844" i="61"/>
  <c r="T843" i="61"/>
  <c r="S843" i="61"/>
  <c r="R843" i="61"/>
  <c r="Q843" i="61"/>
  <c r="P843" i="61"/>
  <c r="O843" i="61"/>
  <c r="N843" i="61"/>
  <c r="T842" i="61"/>
  <c r="S842" i="61"/>
  <c r="R842" i="61"/>
  <c r="Q842" i="61"/>
  <c r="P842" i="61"/>
  <c r="O842" i="61"/>
  <c r="N842" i="61"/>
  <c r="T841" i="61"/>
  <c r="S841" i="61"/>
  <c r="R841" i="61"/>
  <c r="Q841" i="61"/>
  <c r="P841" i="61"/>
  <c r="O841" i="61"/>
  <c r="N841" i="61"/>
  <c r="T840" i="61"/>
  <c r="S840" i="61"/>
  <c r="R840" i="61"/>
  <c r="Q840" i="61"/>
  <c r="P840" i="61"/>
  <c r="O840" i="61"/>
  <c r="N840" i="61"/>
  <c r="T839" i="61"/>
  <c r="S839" i="61"/>
  <c r="R839" i="61"/>
  <c r="Q839" i="61"/>
  <c r="P839" i="61"/>
  <c r="O839" i="61"/>
  <c r="N839" i="61"/>
  <c r="T838" i="61"/>
  <c r="S838" i="61"/>
  <c r="R838" i="61"/>
  <c r="Q838" i="61"/>
  <c r="P838" i="61"/>
  <c r="O838" i="61"/>
  <c r="N838" i="61"/>
  <c r="T837" i="61"/>
  <c r="S837" i="61"/>
  <c r="R837" i="61"/>
  <c r="Q837" i="61"/>
  <c r="P837" i="61"/>
  <c r="O837" i="61"/>
  <c r="N837" i="61"/>
  <c r="T836" i="61"/>
  <c r="S836" i="61"/>
  <c r="R836" i="61"/>
  <c r="Q836" i="61"/>
  <c r="P836" i="61"/>
  <c r="O836" i="61"/>
  <c r="N836" i="61"/>
  <c r="T835" i="61"/>
  <c r="S835" i="61"/>
  <c r="R835" i="61"/>
  <c r="Q835" i="61"/>
  <c r="P835" i="61"/>
  <c r="O835" i="61"/>
  <c r="N835" i="61"/>
  <c r="T834" i="61"/>
  <c r="S834" i="61"/>
  <c r="R834" i="61"/>
  <c r="Q834" i="61"/>
  <c r="P834" i="61"/>
  <c r="O834" i="61"/>
  <c r="N834" i="61"/>
  <c r="T833" i="61"/>
  <c r="S833" i="61"/>
  <c r="R833" i="61"/>
  <c r="Q833" i="61"/>
  <c r="P833" i="61"/>
  <c r="O833" i="61"/>
  <c r="N833" i="61"/>
  <c r="T832" i="61"/>
  <c r="S832" i="61"/>
  <c r="R832" i="61"/>
  <c r="Q832" i="61"/>
  <c r="P832" i="61"/>
  <c r="O832" i="61"/>
  <c r="N832" i="61"/>
  <c r="T831" i="61"/>
  <c r="S831" i="61"/>
  <c r="R831" i="61"/>
  <c r="Q831" i="61"/>
  <c r="P831" i="61"/>
  <c r="O831" i="61"/>
  <c r="N831" i="61"/>
  <c r="T830" i="61"/>
  <c r="S830" i="61"/>
  <c r="R830" i="61"/>
  <c r="Q830" i="61"/>
  <c r="P830" i="61"/>
  <c r="O830" i="61"/>
  <c r="N830" i="61"/>
  <c r="T829" i="61"/>
  <c r="S829" i="61"/>
  <c r="R829" i="61"/>
  <c r="Q829" i="61"/>
  <c r="P829" i="61"/>
  <c r="O829" i="61"/>
  <c r="N829" i="61"/>
  <c r="T828" i="61"/>
  <c r="S828" i="61"/>
  <c r="R828" i="61"/>
  <c r="Q828" i="61"/>
  <c r="P828" i="61"/>
  <c r="O828" i="61"/>
  <c r="N828" i="61"/>
  <c r="T827" i="61"/>
  <c r="S827" i="61"/>
  <c r="R827" i="61"/>
  <c r="Q827" i="61"/>
  <c r="P827" i="61"/>
  <c r="O827" i="61"/>
  <c r="N827" i="61"/>
  <c r="T826" i="61"/>
  <c r="S826" i="61"/>
  <c r="R826" i="61"/>
  <c r="Q826" i="61"/>
  <c r="P826" i="61"/>
  <c r="O826" i="61"/>
  <c r="N826" i="61"/>
  <c r="T825" i="61"/>
  <c r="S825" i="61"/>
  <c r="R825" i="61"/>
  <c r="Q825" i="61"/>
  <c r="P825" i="61"/>
  <c r="O825" i="61"/>
  <c r="N825" i="61"/>
  <c r="T824" i="61"/>
  <c r="S824" i="61"/>
  <c r="R824" i="61"/>
  <c r="Q824" i="61"/>
  <c r="P824" i="61"/>
  <c r="O824" i="61"/>
  <c r="N824" i="61"/>
  <c r="T823" i="61"/>
  <c r="S823" i="61"/>
  <c r="R823" i="61"/>
  <c r="Q823" i="61"/>
  <c r="P823" i="61"/>
  <c r="O823" i="61"/>
  <c r="N823" i="61"/>
  <c r="T822" i="61"/>
  <c r="S822" i="61"/>
  <c r="R822" i="61"/>
  <c r="Q822" i="61"/>
  <c r="P822" i="61"/>
  <c r="O822" i="61"/>
  <c r="N822" i="61"/>
  <c r="T821" i="61"/>
  <c r="S821" i="61"/>
  <c r="R821" i="61"/>
  <c r="Q821" i="61"/>
  <c r="P821" i="61"/>
  <c r="O821" i="61"/>
  <c r="N821" i="61"/>
  <c r="T820" i="61"/>
  <c r="S820" i="61"/>
  <c r="R820" i="61"/>
  <c r="Q820" i="61"/>
  <c r="P820" i="61"/>
  <c r="O820" i="61"/>
  <c r="N820" i="61"/>
  <c r="T819" i="61"/>
  <c r="S819" i="61"/>
  <c r="R819" i="61"/>
  <c r="Q819" i="61"/>
  <c r="P819" i="61"/>
  <c r="O819" i="61"/>
  <c r="N819" i="61"/>
  <c r="T818" i="61"/>
  <c r="S818" i="61"/>
  <c r="R818" i="61"/>
  <c r="Q818" i="61"/>
  <c r="P818" i="61"/>
  <c r="O818" i="61"/>
  <c r="N818" i="61"/>
  <c r="T817" i="61"/>
  <c r="S817" i="61"/>
  <c r="R817" i="61"/>
  <c r="Q817" i="61"/>
  <c r="P817" i="61"/>
  <c r="O817" i="61"/>
  <c r="N817" i="61"/>
  <c r="T816" i="61"/>
  <c r="S816" i="61"/>
  <c r="R816" i="61"/>
  <c r="Q816" i="61"/>
  <c r="P816" i="61"/>
  <c r="O816" i="61"/>
  <c r="N816" i="61"/>
  <c r="T815" i="61"/>
  <c r="S815" i="61"/>
  <c r="R815" i="61"/>
  <c r="Q815" i="61"/>
  <c r="P815" i="61"/>
  <c r="O815" i="61"/>
  <c r="N815" i="61"/>
  <c r="T814" i="61"/>
  <c r="S814" i="61"/>
  <c r="R814" i="61"/>
  <c r="Q814" i="61"/>
  <c r="P814" i="61"/>
  <c r="O814" i="61"/>
  <c r="N814" i="61"/>
  <c r="T813" i="61"/>
  <c r="S813" i="61"/>
  <c r="R813" i="61"/>
  <c r="Q813" i="61"/>
  <c r="P813" i="61"/>
  <c r="O813" i="61"/>
  <c r="N813" i="61"/>
  <c r="T812" i="61"/>
  <c r="S812" i="61"/>
  <c r="R812" i="61"/>
  <c r="Q812" i="61"/>
  <c r="P812" i="61"/>
  <c r="O812" i="61"/>
  <c r="N812" i="61"/>
  <c r="T811" i="61"/>
  <c r="S811" i="61"/>
  <c r="R811" i="61"/>
  <c r="Q811" i="61"/>
  <c r="P811" i="61"/>
  <c r="O811" i="61"/>
  <c r="N811" i="61"/>
  <c r="T810" i="61"/>
  <c r="S810" i="61"/>
  <c r="R810" i="61"/>
  <c r="Q810" i="61"/>
  <c r="P810" i="61"/>
  <c r="O810" i="61"/>
  <c r="N810" i="61"/>
  <c r="T809" i="61"/>
  <c r="S809" i="61"/>
  <c r="R809" i="61"/>
  <c r="Q809" i="61"/>
  <c r="P809" i="61"/>
  <c r="O809" i="61"/>
  <c r="N809" i="61"/>
  <c r="T808" i="61"/>
  <c r="S808" i="61"/>
  <c r="R808" i="61"/>
  <c r="Q808" i="61"/>
  <c r="P808" i="61"/>
  <c r="O808" i="61"/>
  <c r="N808" i="61"/>
  <c r="T807" i="61"/>
  <c r="S807" i="61"/>
  <c r="R807" i="61"/>
  <c r="Q807" i="61"/>
  <c r="P807" i="61"/>
  <c r="O807" i="61"/>
  <c r="N807" i="61"/>
  <c r="T806" i="61"/>
  <c r="S806" i="61"/>
  <c r="R806" i="61"/>
  <c r="Q806" i="61"/>
  <c r="P806" i="61"/>
  <c r="O806" i="61"/>
  <c r="N806" i="61"/>
  <c r="T805" i="61"/>
  <c r="S805" i="61"/>
  <c r="R805" i="61"/>
  <c r="Q805" i="61"/>
  <c r="P805" i="61"/>
  <c r="O805" i="61"/>
  <c r="N805" i="61"/>
  <c r="T804" i="61"/>
  <c r="S804" i="61"/>
  <c r="R804" i="61"/>
  <c r="Q804" i="61"/>
  <c r="P804" i="61"/>
  <c r="O804" i="61"/>
  <c r="N804" i="61"/>
  <c r="T803" i="61"/>
  <c r="S803" i="61"/>
  <c r="R803" i="61"/>
  <c r="Q803" i="61"/>
  <c r="P803" i="61"/>
  <c r="O803" i="61"/>
  <c r="N803" i="61"/>
  <c r="T802" i="61"/>
  <c r="S802" i="61"/>
  <c r="R802" i="61"/>
  <c r="Q802" i="61"/>
  <c r="P802" i="61"/>
  <c r="O802" i="61"/>
  <c r="N802" i="61"/>
  <c r="T801" i="61"/>
  <c r="S801" i="61"/>
  <c r="R801" i="61"/>
  <c r="Q801" i="61"/>
  <c r="P801" i="61"/>
  <c r="O801" i="61"/>
  <c r="N801" i="61"/>
  <c r="T800" i="61"/>
  <c r="S800" i="61"/>
  <c r="R800" i="61"/>
  <c r="Q800" i="61"/>
  <c r="P800" i="61"/>
  <c r="O800" i="61"/>
  <c r="N800" i="61"/>
  <c r="T799" i="61"/>
  <c r="S799" i="61"/>
  <c r="R799" i="61"/>
  <c r="Q799" i="61"/>
  <c r="P799" i="61"/>
  <c r="O799" i="61"/>
  <c r="N799" i="61"/>
  <c r="T798" i="61"/>
  <c r="S798" i="61"/>
  <c r="R798" i="61"/>
  <c r="Q798" i="61"/>
  <c r="P798" i="61"/>
  <c r="O798" i="61"/>
  <c r="N798" i="61"/>
  <c r="T797" i="61"/>
  <c r="S797" i="61"/>
  <c r="R797" i="61"/>
  <c r="Q797" i="61"/>
  <c r="P797" i="61"/>
  <c r="O797" i="61"/>
  <c r="N797" i="61"/>
  <c r="T795" i="61"/>
  <c r="S795" i="61"/>
  <c r="R795" i="61"/>
  <c r="Q795" i="61"/>
  <c r="P795" i="61"/>
  <c r="O795" i="61"/>
  <c r="N795" i="61"/>
  <c r="T794" i="61"/>
  <c r="S794" i="61"/>
  <c r="R794" i="61"/>
  <c r="Q794" i="61"/>
  <c r="P794" i="61"/>
  <c r="O794" i="61"/>
  <c r="N794" i="61"/>
  <c r="T793" i="61"/>
  <c r="S793" i="61"/>
  <c r="R793" i="61"/>
  <c r="Q793" i="61"/>
  <c r="P793" i="61"/>
  <c r="O793" i="61"/>
  <c r="N793" i="61"/>
  <c r="T792" i="61"/>
  <c r="S792" i="61"/>
  <c r="R792" i="61"/>
  <c r="Q792" i="61"/>
  <c r="P792" i="61"/>
  <c r="O792" i="61"/>
  <c r="N792" i="61"/>
  <c r="T791" i="61"/>
  <c r="S791" i="61"/>
  <c r="R791" i="61"/>
  <c r="Q791" i="61"/>
  <c r="P791" i="61"/>
  <c r="O791" i="61"/>
  <c r="N791" i="61"/>
  <c r="T790" i="61"/>
  <c r="S790" i="61"/>
  <c r="R790" i="61"/>
  <c r="Q790" i="61"/>
  <c r="P790" i="61"/>
  <c r="O790" i="61"/>
  <c r="N790" i="61"/>
  <c r="T789" i="61"/>
  <c r="S789" i="61"/>
  <c r="R789" i="61"/>
  <c r="Q789" i="61"/>
  <c r="P789" i="61"/>
  <c r="O789" i="61"/>
  <c r="N789" i="61"/>
  <c r="T788" i="61"/>
  <c r="S788" i="61"/>
  <c r="R788" i="61"/>
  <c r="Q788" i="61"/>
  <c r="P788" i="61"/>
  <c r="O788" i="61"/>
  <c r="N788" i="61"/>
  <c r="T787" i="61"/>
  <c r="S787" i="61"/>
  <c r="R787" i="61"/>
  <c r="Q787" i="61"/>
  <c r="P787" i="61"/>
  <c r="O787" i="61"/>
  <c r="N787" i="61"/>
  <c r="T786" i="61"/>
  <c r="S786" i="61"/>
  <c r="R786" i="61"/>
  <c r="Q786" i="61"/>
  <c r="P786" i="61"/>
  <c r="O786" i="61"/>
  <c r="N786" i="61"/>
  <c r="T785" i="61"/>
  <c r="S785" i="61"/>
  <c r="R785" i="61"/>
  <c r="Q785" i="61"/>
  <c r="P785" i="61"/>
  <c r="O785" i="61"/>
  <c r="N785" i="61"/>
  <c r="T784" i="61"/>
  <c r="S784" i="61"/>
  <c r="R784" i="61"/>
  <c r="Q784" i="61"/>
  <c r="P784" i="61"/>
  <c r="O784" i="61"/>
  <c r="N784" i="61"/>
  <c r="T783" i="61"/>
  <c r="S783" i="61"/>
  <c r="R783" i="61"/>
  <c r="Q783" i="61"/>
  <c r="P783" i="61"/>
  <c r="O783" i="61"/>
  <c r="N783" i="61"/>
  <c r="T782" i="61"/>
  <c r="S782" i="61"/>
  <c r="R782" i="61"/>
  <c r="Q782" i="61"/>
  <c r="P782" i="61"/>
  <c r="O782" i="61"/>
  <c r="N782" i="61"/>
  <c r="T781" i="61"/>
  <c r="S781" i="61"/>
  <c r="R781" i="61"/>
  <c r="Q781" i="61"/>
  <c r="P781" i="61"/>
  <c r="O781" i="61"/>
  <c r="N781" i="61"/>
  <c r="T780" i="61"/>
  <c r="S780" i="61"/>
  <c r="R780" i="61"/>
  <c r="Q780" i="61"/>
  <c r="P780" i="61"/>
  <c r="O780" i="61"/>
  <c r="N780" i="61"/>
  <c r="T779" i="61"/>
  <c r="S779" i="61"/>
  <c r="R779" i="61"/>
  <c r="Q779" i="61"/>
  <c r="P779" i="61"/>
  <c r="O779" i="61"/>
  <c r="N779" i="61"/>
  <c r="T778" i="61"/>
  <c r="S778" i="61"/>
  <c r="R778" i="61"/>
  <c r="Q778" i="61"/>
  <c r="P778" i="61"/>
  <c r="O778" i="61"/>
  <c r="N778" i="61"/>
  <c r="T777" i="61"/>
  <c r="S777" i="61"/>
  <c r="R777" i="61"/>
  <c r="Q777" i="61"/>
  <c r="P777" i="61"/>
  <c r="O777" i="61"/>
  <c r="N777" i="61"/>
  <c r="T776" i="61"/>
  <c r="S776" i="61"/>
  <c r="R776" i="61"/>
  <c r="Q776" i="61"/>
  <c r="P776" i="61"/>
  <c r="O776" i="61"/>
  <c r="N776" i="61"/>
  <c r="T775" i="61"/>
  <c r="S775" i="61"/>
  <c r="R775" i="61"/>
  <c r="Q775" i="61"/>
  <c r="P775" i="61"/>
  <c r="O775" i="61"/>
  <c r="N775" i="61"/>
  <c r="T774" i="61"/>
  <c r="S774" i="61"/>
  <c r="R774" i="61"/>
  <c r="Q774" i="61"/>
  <c r="P774" i="61"/>
  <c r="O774" i="61"/>
  <c r="N774" i="61"/>
  <c r="T773" i="61"/>
  <c r="S773" i="61"/>
  <c r="R773" i="61"/>
  <c r="Q773" i="61"/>
  <c r="P773" i="61"/>
  <c r="O773" i="61"/>
  <c r="N773" i="61"/>
  <c r="T772" i="61"/>
  <c r="S772" i="61"/>
  <c r="R772" i="61"/>
  <c r="Q772" i="61"/>
  <c r="P772" i="61"/>
  <c r="O772" i="61"/>
  <c r="N772" i="61"/>
  <c r="T771" i="61"/>
  <c r="S771" i="61"/>
  <c r="R771" i="61"/>
  <c r="Q771" i="61"/>
  <c r="P771" i="61"/>
  <c r="O771" i="61"/>
  <c r="N771" i="61"/>
  <c r="T770" i="61"/>
  <c r="S770" i="61"/>
  <c r="R770" i="61"/>
  <c r="Q770" i="61"/>
  <c r="P770" i="61"/>
  <c r="O770" i="61"/>
  <c r="N770" i="61"/>
  <c r="T769" i="61"/>
  <c r="S769" i="61"/>
  <c r="R769" i="61"/>
  <c r="Q769" i="61"/>
  <c r="P769" i="61"/>
  <c r="O769" i="61"/>
  <c r="N769" i="61"/>
  <c r="T768" i="61"/>
  <c r="S768" i="61"/>
  <c r="R768" i="61"/>
  <c r="Q768" i="61"/>
  <c r="P768" i="61"/>
  <c r="O768" i="61"/>
  <c r="N768" i="61"/>
  <c r="T767" i="61"/>
  <c r="S767" i="61"/>
  <c r="R767" i="61"/>
  <c r="Q767" i="61"/>
  <c r="P767" i="61"/>
  <c r="O767" i="61"/>
  <c r="N767" i="61"/>
  <c r="T766" i="61"/>
  <c r="S766" i="61"/>
  <c r="R766" i="61"/>
  <c r="Q766" i="61"/>
  <c r="P766" i="61"/>
  <c r="O766" i="61"/>
  <c r="N766" i="61"/>
  <c r="T765" i="61"/>
  <c r="S765" i="61"/>
  <c r="R765" i="61"/>
  <c r="Q765" i="61"/>
  <c r="P765" i="61"/>
  <c r="O765" i="61"/>
  <c r="N765" i="61"/>
  <c r="T764" i="61"/>
  <c r="S764" i="61"/>
  <c r="R764" i="61"/>
  <c r="Q764" i="61"/>
  <c r="P764" i="61"/>
  <c r="O764" i="61"/>
  <c r="N764" i="61"/>
  <c r="T763" i="61"/>
  <c r="S763" i="61"/>
  <c r="R763" i="61"/>
  <c r="Q763" i="61"/>
  <c r="P763" i="61"/>
  <c r="O763" i="61"/>
  <c r="N763" i="61"/>
  <c r="T762" i="61"/>
  <c r="S762" i="61"/>
  <c r="R762" i="61"/>
  <c r="Q762" i="61"/>
  <c r="P762" i="61"/>
  <c r="O762" i="61"/>
  <c r="N762" i="61"/>
  <c r="T761" i="61"/>
  <c r="S761" i="61"/>
  <c r="R761" i="61"/>
  <c r="Q761" i="61"/>
  <c r="P761" i="61"/>
  <c r="O761" i="61"/>
  <c r="N761" i="61"/>
  <c r="T760" i="61"/>
  <c r="S760" i="61"/>
  <c r="R760" i="61"/>
  <c r="Q760" i="61"/>
  <c r="P760" i="61"/>
  <c r="O760" i="61"/>
  <c r="N760" i="61"/>
  <c r="T759" i="61"/>
  <c r="S759" i="61"/>
  <c r="R759" i="61"/>
  <c r="Q759" i="61"/>
  <c r="P759" i="61"/>
  <c r="O759" i="61"/>
  <c r="N759" i="61"/>
  <c r="T758" i="61"/>
  <c r="S758" i="61"/>
  <c r="R758" i="61"/>
  <c r="Q758" i="61"/>
  <c r="P758" i="61"/>
  <c r="O758" i="61"/>
  <c r="N758" i="61"/>
  <c r="T757" i="61"/>
  <c r="S757" i="61"/>
  <c r="R757" i="61"/>
  <c r="Q757" i="61"/>
  <c r="P757" i="61"/>
  <c r="O757" i="61"/>
  <c r="N757" i="61"/>
  <c r="T756" i="61"/>
  <c r="S756" i="61"/>
  <c r="R756" i="61"/>
  <c r="Q756" i="61"/>
  <c r="P756" i="61"/>
  <c r="O756" i="61"/>
  <c r="N756" i="61"/>
  <c r="T755" i="61"/>
  <c r="S755" i="61"/>
  <c r="R755" i="61"/>
  <c r="Q755" i="61"/>
  <c r="P755" i="61"/>
  <c r="O755" i="61"/>
  <c r="N755" i="61"/>
  <c r="T754" i="61"/>
  <c r="S754" i="61"/>
  <c r="R754" i="61"/>
  <c r="Q754" i="61"/>
  <c r="P754" i="61"/>
  <c r="O754" i="61"/>
  <c r="N754" i="61"/>
  <c r="T753" i="61"/>
  <c r="S753" i="61"/>
  <c r="R753" i="61"/>
  <c r="Q753" i="61"/>
  <c r="P753" i="61"/>
  <c r="O753" i="61"/>
  <c r="N753" i="61"/>
  <c r="T752" i="61"/>
  <c r="S752" i="61"/>
  <c r="R752" i="61"/>
  <c r="Q752" i="61"/>
  <c r="P752" i="61"/>
  <c r="O752" i="61"/>
  <c r="N752" i="61"/>
  <c r="T751" i="61"/>
  <c r="S751" i="61"/>
  <c r="R751" i="61"/>
  <c r="Q751" i="61"/>
  <c r="P751" i="61"/>
  <c r="O751" i="61"/>
  <c r="N751" i="61"/>
  <c r="T750" i="61"/>
  <c r="S750" i="61"/>
  <c r="R750" i="61"/>
  <c r="Q750" i="61"/>
  <c r="P750" i="61"/>
  <c r="O750" i="61"/>
  <c r="N750" i="61"/>
  <c r="T749" i="61"/>
  <c r="S749" i="61"/>
  <c r="R749" i="61"/>
  <c r="Q749" i="61"/>
  <c r="P749" i="61"/>
  <c r="O749" i="61"/>
  <c r="N749" i="61"/>
  <c r="T748" i="61"/>
  <c r="S748" i="61"/>
  <c r="R748" i="61"/>
  <c r="Q748" i="61"/>
  <c r="P748" i="61"/>
  <c r="O748" i="61"/>
  <c r="N748" i="61"/>
  <c r="T747" i="61"/>
  <c r="S747" i="61"/>
  <c r="R747" i="61"/>
  <c r="Q747" i="61"/>
  <c r="P747" i="61"/>
  <c r="O747" i="61"/>
  <c r="N747" i="61"/>
  <c r="T746" i="61"/>
  <c r="S746" i="61"/>
  <c r="R746" i="61"/>
  <c r="Q746" i="61"/>
  <c r="P746" i="61"/>
  <c r="O746" i="61"/>
  <c r="N746" i="61"/>
  <c r="T745" i="61"/>
  <c r="S745" i="61"/>
  <c r="R745" i="61"/>
  <c r="Q745" i="61"/>
  <c r="P745" i="61"/>
  <c r="O745" i="61"/>
  <c r="N745" i="61"/>
  <c r="T744" i="61"/>
  <c r="S744" i="61"/>
  <c r="R744" i="61"/>
  <c r="Q744" i="61"/>
  <c r="P744" i="61"/>
  <c r="O744" i="61"/>
  <c r="N744" i="61"/>
  <c r="T743" i="61"/>
  <c r="S743" i="61"/>
  <c r="R743" i="61"/>
  <c r="Q743" i="61"/>
  <c r="P743" i="61"/>
  <c r="O743" i="61"/>
  <c r="N743" i="61"/>
  <c r="T742" i="61"/>
  <c r="S742" i="61"/>
  <c r="R742" i="61"/>
  <c r="Q742" i="61"/>
  <c r="P742" i="61"/>
  <c r="O742" i="61"/>
  <c r="N742" i="61"/>
  <c r="T741" i="61"/>
  <c r="S741" i="61"/>
  <c r="R741" i="61"/>
  <c r="Q741" i="61"/>
  <c r="P741" i="61"/>
  <c r="O741" i="61"/>
  <c r="N741" i="61"/>
  <c r="T740" i="61"/>
  <c r="S740" i="61"/>
  <c r="R740" i="61"/>
  <c r="Q740" i="61"/>
  <c r="P740" i="61"/>
  <c r="O740" i="61"/>
  <c r="N740" i="61"/>
  <c r="T739" i="61"/>
  <c r="S739" i="61"/>
  <c r="R739" i="61"/>
  <c r="Q739" i="61"/>
  <c r="P739" i="61"/>
  <c r="O739" i="61"/>
  <c r="N739" i="61"/>
  <c r="T738" i="61"/>
  <c r="S738" i="61"/>
  <c r="R738" i="61"/>
  <c r="Q738" i="61"/>
  <c r="P738" i="61"/>
  <c r="O738" i="61"/>
  <c r="N738" i="61"/>
  <c r="T737" i="61"/>
  <c r="S737" i="61"/>
  <c r="R737" i="61"/>
  <c r="Q737" i="61"/>
  <c r="P737" i="61"/>
  <c r="O737" i="61"/>
  <c r="N737" i="61"/>
  <c r="T736" i="61"/>
  <c r="S736" i="61"/>
  <c r="R736" i="61"/>
  <c r="Q736" i="61"/>
  <c r="P736" i="61"/>
  <c r="O736" i="61"/>
  <c r="N736" i="61"/>
  <c r="T735" i="61"/>
  <c r="S735" i="61"/>
  <c r="R735" i="61"/>
  <c r="Q735" i="61"/>
  <c r="P735" i="61"/>
  <c r="O735" i="61"/>
  <c r="N735" i="61"/>
  <c r="T734" i="61"/>
  <c r="S734" i="61"/>
  <c r="R734" i="61"/>
  <c r="Q734" i="61"/>
  <c r="P734" i="61"/>
  <c r="O734" i="61"/>
  <c r="N734" i="61"/>
  <c r="T733" i="61"/>
  <c r="S733" i="61"/>
  <c r="R733" i="61"/>
  <c r="Q733" i="61"/>
  <c r="P733" i="61"/>
  <c r="O733" i="61"/>
  <c r="N733" i="61"/>
  <c r="T732" i="61"/>
  <c r="S732" i="61"/>
  <c r="R732" i="61"/>
  <c r="Q732" i="61"/>
  <c r="P732" i="61"/>
  <c r="O732" i="61"/>
  <c r="N732" i="61"/>
  <c r="T731" i="61"/>
  <c r="S731" i="61"/>
  <c r="R731" i="61"/>
  <c r="Q731" i="61"/>
  <c r="P731" i="61"/>
  <c r="O731" i="61"/>
  <c r="N731" i="61"/>
  <c r="T730" i="61"/>
  <c r="S730" i="61"/>
  <c r="R730" i="61"/>
  <c r="Q730" i="61"/>
  <c r="P730" i="61"/>
  <c r="O730" i="61"/>
  <c r="N730" i="61"/>
  <c r="T729" i="61"/>
  <c r="S729" i="61"/>
  <c r="R729" i="61"/>
  <c r="Q729" i="61"/>
  <c r="P729" i="61"/>
  <c r="O729" i="61"/>
  <c r="N729" i="61"/>
  <c r="T728" i="61"/>
  <c r="S728" i="61"/>
  <c r="R728" i="61"/>
  <c r="Q728" i="61"/>
  <c r="P728" i="61"/>
  <c r="O728" i="61"/>
  <c r="N728" i="61"/>
  <c r="T727" i="61"/>
  <c r="S727" i="61"/>
  <c r="R727" i="61"/>
  <c r="Q727" i="61"/>
  <c r="P727" i="61"/>
  <c r="O727" i="61"/>
  <c r="N727" i="61"/>
  <c r="T726" i="61"/>
  <c r="S726" i="61"/>
  <c r="R726" i="61"/>
  <c r="Q726" i="61"/>
  <c r="P726" i="61"/>
  <c r="O726" i="61"/>
  <c r="N726" i="61"/>
  <c r="T725" i="61"/>
  <c r="S725" i="61"/>
  <c r="R725" i="61"/>
  <c r="Q725" i="61"/>
  <c r="P725" i="61"/>
  <c r="O725" i="61"/>
  <c r="N725" i="61"/>
  <c r="T724" i="61"/>
  <c r="S724" i="61"/>
  <c r="R724" i="61"/>
  <c r="Q724" i="61"/>
  <c r="P724" i="61"/>
  <c r="O724" i="61"/>
  <c r="N724" i="61"/>
  <c r="T723" i="61"/>
  <c r="S723" i="61"/>
  <c r="R723" i="61"/>
  <c r="Q723" i="61"/>
  <c r="P723" i="61"/>
  <c r="O723" i="61"/>
  <c r="N723" i="61"/>
  <c r="T722" i="61"/>
  <c r="S722" i="61"/>
  <c r="R722" i="61"/>
  <c r="Q722" i="61"/>
  <c r="P722" i="61"/>
  <c r="O722" i="61"/>
  <c r="N722" i="61"/>
  <c r="T721" i="61"/>
  <c r="S721" i="61"/>
  <c r="R721" i="61"/>
  <c r="Q721" i="61"/>
  <c r="P721" i="61"/>
  <c r="O721" i="61"/>
  <c r="N721" i="61"/>
  <c r="T720" i="61"/>
  <c r="S720" i="61"/>
  <c r="R720" i="61"/>
  <c r="Q720" i="61"/>
  <c r="P720" i="61"/>
  <c r="O720" i="61"/>
  <c r="N720" i="61"/>
  <c r="T719" i="61"/>
  <c r="S719" i="61"/>
  <c r="R719" i="61"/>
  <c r="Q719" i="61"/>
  <c r="P719" i="61"/>
  <c r="O719" i="61"/>
  <c r="N719" i="61"/>
  <c r="T718" i="61"/>
  <c r="S718" i="61"/>
  <c r="R718" i="61"/>
  <c r="Q718" i="61"/>
  <c r="P718" i="61"/>
  <c r="O718" i="61"/>
  <c r="N718" i="61"/>
  <c r="T717" i="61"/>
  <c r="S717" i="61"/>
  <c r="R717" i="61"/>
  <c r="Q717" i="61"/>
  <c r="P717" i="61"/>
  <c r="O717" i="61"/>
  <c r="N717" i="61"/>
  <c r="T716" i="61"/>
  <c r="S716" i="61"/>
  <c r="R716" i="61"/>
  <c r="Q716" i="61"/>
  <c r="P716" i="61"/>
  <c r="O716" i="61"/>
  <c r="N716" i="61"/>
  <c r="T715" i="61"/>
  <c r="S715" i="61"/>
  <c r="R715" i="61"/>
  <c r="Q715" i="61"/>
  <c r="P715" i="61"/>
  <c r="O715" i="61"/>
  <c r="N715" i="61"/>
  <c r="T714" i="61"/>
  <c r="S714" i="61"/>
  <c r="R714" i="61"/>
  <c r="Q714" i="61"/>
  <c r="P714" i="61"/>
  <c r="O714" i="61"/>
  <c r="N714" i="61"/>
  <c r="T713" i="61"/>
  <c r="S713" i="61"/>
  <c r="R713" i="61"/>
  <c r="Q713" i="61"/>
  <c r="P713" i="61"/>
  <c r="O713" i="61"/>
  <c r="N713" i="61"/>
  <c r="T712" i="61"/>
  <c r="S712" i="61"/>
  <c r="R712" i="61"/>
  <c r="Q712" i="61"/>
  <c r="P712" i="61"/>
  <c r="O712" i="61"/>
  <c r="N712" i="61"/>
  <c r="T711" i="61"/>
  <c r="S711" i="61"/>
  <c r="R711" i="61"/>
  <c r="Q711" i="61"/>
  <c r="P711" i="61"/>
  <c r="O711" i="61"/>
  <c r="N711" i="61"/>
  <c r="T710" i="61"/>
  <c r="S710" i="61"/>
  <c r="R710" i="61"/>
  <c r="Q710" i="61"/>
  <c r="P710" i="61"/>
  <c r="O710" i="61"/>
  <c r="N710" i="61"/>
  <c r="T709" i="61"/>
  <c r="S709" i="61"/>
  <c r="R709" i="61"/>
  <c r="Q709" i="61"/>
  <c r="P709" i="61"/>
  <c r="O709" i="61"/>
  <c r="N709" i="61"/>
  <c r="T708" i="61"/>
  <c r="S708" i="61"/>
  <c r="R708" i="61"/>
  <c r="Q708" i="61"/>
  <c r="P708" i="61"/>
  <c r="O708" i="61"/>
  <c r="N708" i="61"/>
  <c r="T707" i="61"/>
  <c r="S707" i="61"/>
  <c r="R707" i="61"/>
  <c r="Q707" i="61"/>
  <c r="P707" i="61"/>
  <c r="O707" i="61"/>
  <c r="N707" i="61"/>
  <c r="T706" i="61"/>
  <c r="S706" i="61"/>
  <c r="R706" i="61"/>
  <c r="Q706" i="61"/>
  <c r="P706" i="61"/>
  <c r="O706" i="61"/>
  <c r="N706" i="61"/>
  <c r="T705" i="61"/>
  <c r="S705" i="61"/>
  <c r="R705" i="61"/>
  <c r="Q705" i="61"/>
  <c r="P705" i="61"/>
  <c r="O705" i="61"/>
  <c r="N705" i="61"/>
  <c r="T704" i="61"/>
  <c r="S704" i="61"/>
  <c r="R704" i="61"/>
  <c r="Q704" i="61"/>
  <c r="P704" i="61"/>
  <c r="O704" i="61"/>
  <c r="N704" i="61"/>
  <c r="T703" i="61"/>
  <c r="S703" i="61"/>
  <c r="R703" i="61"/>
  <c r="Q703" i="61"/>
  <c r="P703" i="61"/>
  <c r="O703" i="61"/>
  <c r="N703" i="61"/>
  <c r="T702" i="61"/>
  <c r="S702" i="61"/>
  <c r="R702" i="61"/>
  <c r="Q702" i="61"/>
  <c r="P702" i="61"/>
  <c r="O702" i="61"/>
  <c r="N702" i="61"/>
  <c r="T701" i="61"/>
  <c r="S701" i="61"/>
  <c r="R701" i="61"/>
  <c r="Q701" i="61"/>
  <c r="P701" i="61"/>
  <c r="O701" i="61"/>
  <c r="N701" i="61"/>
  <c r="T700" i="61"/>
  <c r="S700" i="61"/>
  <c r="R700" i="61"/>
  <c r="Q700" i="61"/>
  <c r="P700" i="61"/>
  <c r="O700" i="61"/>
  <c r="N700" i="61"/>
  <c r="T699" i="61"/>
  <c r="S699" i="61"/>
  <c r="R699" i="61"/>
  <c r="Q699" i="61"/>
  <c r="P699" i="61"/>
  <c r="O699" i="61"/>
  <c r="N699" i="61"/>
  <c r="T698" i="61"/>
  <c r="S698" i="61"/>
  <c r="R698" i="61"/>
  <c r="Q698" i="61"/>
  <c r="P698" i="61"/>
  <c r="O698" i="61"/>
  <c r="N698" i="61"/>
  <c r="T697" i="61"/>
  <c r="S697" i="61"/>
  <c r="R697" i="61"/>
  <c r="Q697" i="61"/>
  <c r="P697" i="61"/>
  <c r="O697" i="61"/>
  <c r="N697" i="61"/>
  <c r="T696" i="61"/>
  <c r="S696" i="61"/>
  <c r="R696" i="61"/>
  <c r="Q696" i="61"/>
  <c r="P696" i="61"/>
  <c r="O696" i="61"/>
  <c r="N696" i="61"/>
  <c r="T695" i="61"/>
  <c r="S695" i="61"/>
  <c r="R695" i="61"/>
  <c r="Q695" i="61"/>
  <c r="P695" i="61"/>
  <c r="O695" i="61"/>
  <c r="N695" i="61"/>
  <c r="T694" i="61"/>
  <c r="S694" i="61"/>
  <c r="R694" i="61"/>
  <c r="Q694" i="61"/>
  <c r="P694" i="61"/>
  <c r="O694" i="61"/>
  <c r="N694" i="61"/>
  <c r="T693" i="61"/>
  <c r="S693" i="61"/>
  <c r="R693" i="61"/>
  <c r="Q693" i="61"/>
  <c r="P693" i="61"/>
  <c r="O693" i="61"/>
  <c r="N693" i="61"/>
  <c r="T692" i="61"/>
  <c r="S692" i="61"/>
  <c r="R692" i="61"/>
  <c r="Q692" i="61"/>
  <c r="P692" i="61"/>
  <c r="O692" i="61"/>
  <c r="N692" i="61"/>
  <c r="T691" i="61"/>
  <c r="S691" i="61"/>
  <c r="R691" i="61"/>
  <c r="Q691" i="61"/>
  <c r="P691" i="61"/>
  <c r="O691" i="61"/>
  <c r="N691" i="61"/>
  <c r="T690" i="61"/>
  <c r="S690" i="61"/>
  <c r="R690" i="61"/>
  <c r="Q690" i="61"/>
  <c r="P690" i="61"/>
  <c r="O690" i="61"/>
  <c r="N690" i="61"/>
  <c r="T689" i="61"/>
  <c r="S689" i="61"/>
  <c r="R689" i="61"/>
  <c r="Q689" i="61"/>
  <c r="P689" i="61"/>
  <c r="O689" i="61"/>
  <c r="N689" i="61"/>
  <c r="T688" i="61"/>
  <c r="S688" i="61"/>
  <c r="R688" i="61"/>
  <c r="Q688" i="61"/>
  <c r="P688" i="61"/>
  <c r="O688" i="61"/>
  <c r="N688" i="61"/>
  <c r="T687" i="61"/>
  <c r="S687" i="61"/>
  <c r="R687" i="61"/>
  <c r="Q687" i="61"/>
  <c r="P687" i="61"/>
  <c r="O687" i="61"/>
  <c r="N687" i="61"/>
  <c r="T686" i="61"/>
  <c r="S686" i="61"/>
  <c r="R686" i="61"/>
  <c r="Q686" i="61"/>
  <c r="P686" i="61"/>
  <c r="O686" i="61"/>
  <c r="N686" i="61"/>
  <c r="T685" i="61"/>
  <c r="S685" i="61"/>
  <c r="R685" i="61"/>
  <c r="Q685" i="61"/>
  <c r="P685" i="61"/>
  <c r="O685" i="61"/>
  <c r="N685" i="61"/>
  <c r="T684" i="61"/>
  <c r="S684" i="61"/>
  <c r="R684" i="61"/>
  <c r="Q684" i="61"/>
  <c r="P684" i="61"/>
  <c r="O684" i="61"/>
  <c r="N684" i="61"/>
  <c r="T683" i="61"/>
  <c r="S683" i="61"/>
  <c r="R683" i="61"/>
  <c r="Q683" i="61"/>
  <c r="P683" i="61"/>
  <c r="O683" i="61"/>
  <c r="N683" i="61"/>
  <c r="T682" i="61"/>
  <c r="S682" i="61"/>
  <c r="R682" i="61"/>
  <c r="Q682" i="61"/>
  <c r="P682" i="61"/>
  <c r="O682" i="61"/>
  <c r="N682" i="61"/>
  <c r="T681" i="61"/>
  <c r="S681" i="61"/>
  <c r="R681" i="61"/>
  <c r="Q681" i="61"/>
  <c r="P681" i="61"/>
  <c r="O681" i="61"/>
  <c r="N681" i="61"/>
  <c r="T680" i="61"/>
  <c r="S680" i="61"/>
  <c r="R680" i="61"/>
  <c r="Q680" i="61"/>
  <c r="P680" i="61"/>
  <c r="O680" i="61"/>
  <c r="N680" i="61"/>
  <c r="T679" i="61"/>
  <c r="S679" i="61"/>
  <c r="R679" i="61"/>
  <c r="Q679" i="61"/>
  <c r="P679" i="61"/>
  <c r="O679" i="61"/>
  <c r="N679" i="61"/>
  <c r="T678" i="61"/>
  <c r="S678" i="61"/>
  <c r="R678" i="61"/>
  <c r="Q678" i="61"/>
  <c r="P678" i="61"/>
  <c r="O678" i="61"/>
  <c r="N678" i="61"/>
  <c r="T677" i="61"/>
  <c r="S677" i="61"/>
  <c r="R677" i="61"/>
  <c r="Q677" i="61"/>
  <c r="P677" i="61"/>
  <c r="O677" i="61"/>
  <c r="N677" i="61"/>
  <c r="T676" i="61"/>
  <c r="S676" i="61"/>
  <c r="R676" i="61"/>
  <c r="Q676" i="61"/>
  <c r="P676" i="61"/>
  <c r="O676" i="61"/>
  <c r="N676" i="61"/>
  <c r="T675" i="61"/>
  <c r="S675" i="61"/>
  <c r="R675" i="61"/>
  <c r="Q675" i="61"/>
  <c r="P675" i="61"/>
  <c r="O675" i="61"/>
  <c r="N675" i="61"/>
  <c r="T674" i="61"/>
  <c r="S674" i="61"/>
  <c r="R674" i="61"/>
  <c r="Q674" i="61"/>
  <c r="P674" i="61"/>
  <c r="O674" i="61"/>
  <c r="N674" i="61"/>
  <c r="T673" i="61"/>
  <c r="S673" i="61"/>
  <c r="R673" i="61"/>
  <c r="Q673" i="61"/>
  <c r="P673" i="61"/>
  <c r="O673" i="61"/>
  <c r="N673" i="61"/>
  <c r="T672" i="61"/>
  <c r="S672" i="61"/>
  <c r="R672" i="61"/>
  <c r="Q672" i="61"/>
  <c r="P672" i="61"/>
  <c r="O672" i="61"/>
  <c r="N672" i="61"/>
  <c r="T671" i="61"/>
  <c r="S671" i="61"/>
  <c r="R671" i="61"/>
  <c r="Q671" i="61"/>
  <c r="P671" i="61"/>
  <c r="O671" i="61"/>
  <c r="N671" i="61"/>
  <c r="T670" i="61"/>
  <c r="S670" i="61"/>
  <c r="R670" i="61"/>
  <c r="Q670" i="61"/>
  <c r="P670" i="61"/>
  <c r="O670" i="61"/>
  <c r="N670" i="61"/>
  <c r="T669" i="61"/>
  <c r="S669" i="61"/>
  <c r="R669" i="61"/>
  <c r="Q669" i="61"/>
  <c r="P669" i="61"/>
  <c r="O669" i="61"/>
  <c r="N669" i="61"/>
  <c r="T668" i="61"/>
  <c r="S668" i="61"/>
  <c r="R668" i="61"/>
  <c r="Q668" i="61"/>
  <c r="P668" i="61"/>
  <c r="O668" i="61"/>
  <c r="N668" i="61"/>
  <c r="T667" i="61"/>
  <c r="S667" i="61"/>
  <c r="R667" i="61"/>
  <c r="Q667" i="61"/>
  <c r="P667" i="61"/>
  <c r="O667" i="61"/>
  <c r="N667" i="61"/>
  <c r="T666" i="61"/>
  <c r="S666" i="61"/>
  <c r="R666" i="61"/>
  <c r="Q666" i="61"/>
  <c r="P666" i="61"/>
  <c r="O666" i="61"/>
  <c r="N666" i="61"/>
  <c r="T665" i="61"/>
  <c r="S665" i="61"/>
  <c r="R665" i="61"/>
  <c r="Q665" i="61"/>
  <c r="P665" i="61"/>
  <c r="O665" i="61"/>
  <c r="N665" i="61"/>
  <c r="T664" i="61"/>
  <c r="S664" i="61"/>
  <c r="R664" i="61"/>
  <c r="Q664" i="61"/>
  <c r="P664" i="61"/>
  <c r="O664" i="61"/>
  <c r="N664" i="61"/>
  <c r="T663" i="61"/>
  <c r="S663" i="61"/>
  <c r="R663" i="61"/>
  <c r="Q663" i="61"/>
  <c r="P663" i="61"/>
  <c r="O663" i="61"/>
  <c r="N663" i="61"/>
  <c r="T662" i="61"/>
  <c r="S662" i="61"/>
  <c r="R662" i="61"/>
  <c r="Q662" i="61"/>
  <c r="P662" i="61"/>
  <c r="O662" i="61"/>
  <c r="N662" i="61"/>
  <c r="T661" i="61"/>
  <c r="S661" i="61"/>
  <c r="R661" i="61"/>
  <c r="Q661" i="61"/>
  <c r="P661" i="61"/>
  <c r="O661" i="61"/>
  <c r="N661" i="61"/>
  <c r="T660" i="61"/>
  <c r="S660" i="61"/>
  <c r="R660" i="61"/>
  <c r="Q660" i="61"/>
  <c r="P660" i="61"/>
  <c r="O660" i="61"/>
  <c r="N660" i="61"/>
  <c r="T659" i="61"/>
  <c r="S659" i="61"/>
  <c r="R659" i="61"/>
  <c r="Q659" i="61"/>
  <c r="P659" i="61"/>
  <c r="O659" i="61"/>
  <c r="N659" i="61"/>
  <c r="T658" i="61"/>
  <c r="S658" i="61"/>
  <c r="R658" i="61"/>
  <c r="Q658" i="61"/>
  <c r="P658" i="61"/>
  <c r="O658" i="61"/>
  <c r="N658" i="61"/>
  <c r="T657" i="61"/>
  <c r="S657" i="61"/>
  <c r="R657" i="61"/>
  <c r="Q657" i="61"/>
  <c r="P657" i="61"/>
  <c r="O657" i="61"/>
  <c r="N657" i="61"/>
  <c r="T656" i="61"/>
  <c r="S656" i="61"/>
  <c r="R656" i="61"/>
  <c r="Q656" i="61"/>
  <c r="P656" i="61"/>
  <c r="O656" i="61"/>
  <c r="N656" i="61"/>
  <c r="T655" i="61"/>
  <c r="S655" i="61"/>
  <c r="R655" i="61"/>
  <c r="Q655" i="61"/>
  <c r="P655" i="61"/>
  <c r="O655" i="61"/>
  <c r="N655" i="61"/>
  <c r="T654" i="61"/>
  <c r="S654" i="61"/>
  <c r="R654" i="61"/>
  <c r="Q654" i="61"/>
  <c r="P654" i="61"/>
  <c r="O654" i="61"/>
  <c r="N654" i="61"/>
  <c r="T653" i="61"/>
  <c r="S653" i="61"/>
  <c r="R653" i="61"/>
  <c r="Q653" i="61"/>
  <c r="P653" i="61"/>
  <c r="O653" i="61"/>
  <c r="N653" i="61"/>
  <c r="T652" i="61"/>
  <c r="S652" i="61"/>
  <c r="R652" i="61"/>
  <c r="Q652" i="61"/>
  <c r="P652" i="61"/>
  <c r="O652" i="61"/>
  <c r="N652" i="61"/>
  <c r="T651" i="61"/>
  <c r="S651" i="61"/>
  <c r="R651" i="61"/>
  <c r="Q651" i="61"/>
  <c r="P651" i="61"/>
  <c r="O651" i="61"/>
  <c r="N651" i="61"/>
  <c r="T650" i="61"/>
  <c r="S650" i="61"/>
  <c r="R650" i="61"/>
  <c r="Q650" i="61"/>
  <c r="P650" i="61"/>
  <c r="O650" i="61"/>
  <c r="N650" i="61"/>
  <c r="T649" i="61"/>
  <c r="S649" i="61"/>
  <c r="R649" i="61"/>
  <c r="Q649" i="61"/>
  <c r="P649" i="61"/>
  <c r="O649" i="61"/>
  <c r="N649" i="61"/>
  <c r="T648" i="61"/>
  <c r="S648" i="61"/>
  <c r="R648" i="61"/>
  <c r="Q648" i="61"/>
  <c r="P648" i="61"/>
  <c r="O648" i="61"/>
  <c r="N648" i="61"/>
  <c r="T647" i="61"/>
  <c r="S647" i="61"/>
  <c r="R647" i="61"/>
  <c r="Q647" i="61"/>
  <c r="P647" i="61"/>
  <c r="O647" i="61"/>
  <c r="N647" i="61"/>
  <c r="T646" i="61"/>
  <c r="S646" i="61"/>
  <c r="R646" i="61"/>
  <c r="Q646" i="61"/>
  <c r="P646" i="61"/>
  <c r="O646" i="61"/>
  <c r="N646" i="61"/>
  <c r="T645" i="61"/>
  <c r="S645" i="61"/>
  <c r="R645" i="61"/>
  <c r="Q645" i="61"/>
  <c r="P645" i="61"/>
  <c r="O645" i="61"/>
  <c r="N645" i="61"/>
  <c r="T644" i="61"/>
  <c r="S644" i="61"/>
  <c r="R644" i="61"/>
  <c r="Q644" i="61"/>
  <c r="P644" i="61"/>
  <c r="O644" i="61"/>
  <c r="N644" i="61"/>
  <c r="T643" i="61"/>
  <c r="S643" i="61"/>
  <c r="R643" i="61"/>
  <c r="Q643" i="61"/>
  <c r="P643" i="61"/>
  <c r="O643" i="61"/>
  <c r="N643" i="61"/>
  <c r="T642" i="61"/>
  <c r="S642" i="61"/>
  <c r="R642" i="61"/>
  <c r="Q642" i="61"/>
  <c r="P642" i="61"/>
  <c r="O642" i="61"/>
  <c r="N642" i="61"/>
  <c r="T641" i="61"/>
  <c r="S641" i="61"/>
  <c r="R641" i="61"/>
  <c r="Q641" i="61"/>
  <c r="P641" i="61"/>
  <c r="O641" i="61"/>
  <c r="N641" i="61"/>
  <c r="T640" i="61"/>
  <c r="S640" i="61"/>
  <c r="R640" i="61"/>
  <c r="Q640" i="61"/>
  <c r="P640" i="61"/>
  <c r="O640" i="61"/>
  <c r="N640" i="61"/>
  <c r="T639" i="61"/>
  <c r="S639" i="61"/>
  <c r="R639" i="61"/>
  <c r="Q639" i="61"/>
  <c r="P639" i="61"/>
  <c r="O639" i="61"/>
  <c r="N639" i="61"/>
  <c r="T638" i="61"/>
  <c r="S638" i="61"/>
  <c r="R638" i="61"/>
  <c r="Q638" i="61"/>
  <c r="P638" i="61"/>
  <c r="O638" i="61"/>
  <c r="N638" i="61"/>
  <c r="T637" i="61"/>
  <c r="S637" i="61"/>
  <c r="R637" i="61"/>
  <c r="Q637" i="61"/>
  <c r="P637" i="61"/>
  <c r="O637" i="61"/>
  <c r="N637" i="61"/>
  <c r="T636" i="61"/>
  <c r="S636" i="61"/>
  <c r="R636" i="61"/>
  <c r="Q636" i="61"/>
  <c r="P636" i="61"/>
  <c r="O636" i="61"/>
  <c r="N636" i="61"/>
  <c r="T635" i="61"/>
  <c r="S635" i="61"/>
  <c r="R635" i="61"/>
  <c r="Q635" i="61"/>
  <c r="P635" i="61"/>
  <c r="O635" i="61"/>
  <c r="N635" i="61"/>
  <c r="T634" i="61"/>
  <c r="S634" i="61"/>
  <c r="R634" i="61"/>
  <c r="Q634" i="61"/>
  <c r="P634" i="61"/>
  <c r="O634" i="61"/>
  <c r="N634" i="61"/>
  <c r="T633" i="61"/>
  <c r="S633" i="61"/>
  <c r="R633" i="61"/>
  <c r="Q633" i="61"/>
  <c r="P633" i="61"/>
  <c r="O633" i="61"/>
  <c r="N633" i="61"/>
  <c r="T632" i="61"/>
  <c r="S632" i="61"/>
  <c r="R632" i="61"/>
  <c r="Q632" i="61"/>
  <c r="P632" i="61"/>
  <c r="O632" i="61"/>
  <c r="N632" i="61"/>
  <c r="T631" i="61"/>
  <c r="S631" i="61"/>
  <c r="R631" i="61"/>
  <c r="Q631" i="61"/>
  <c r="P631" i="61"/>
  <c r="O631" i="61"/>
  <c r="N631" i="61"/>
  <c r="T630" i="61"/>
  <c r="S630" i="61"/>
  <c r="R630" i="61"/>
  <c r="Q630" i="61"/>
  <c r="P630" i="61"/>
  <c r="O630" i="61"/>
  <c r="N630" i="61"/>
  <c r="T629" i="61"/>
  <c r="S629" i="61"/>
  <c r="R629" i="61"/>
  <c r="Q629" i="61"/>
  <c r="P629" i="61"/>
  <c r="O629" i="61"/>
  <c r="N629" i="61"/>
  <c r="T628" i="61"/>
  <c r="S628" i="61"/>
  <c r="R628" i="61"/>
  <c r="Q628" i="61"/>
  <c r="P628" i="61"/>
  <c r="O628" i="61"/>
  <c r="N628" i="61"/>
  <c r="T627" i="61"/>
  <c r="S627" i="61"/>
  <c r="R627" i="61"/>
  <c r="Q627" i="61"/>
  <c r="P627" i="61"/>
  <c r="O627" i="61"/>
  <c r="N627" i="61"/>
  <c r="T626" i="61"/>
  <c r="S626" i="61"/>
  <c r="R626" i="61"/>
  <c r="Q626" i="61"/>
  <c r="P626" i="61"/>
  <c r="O626" i="61"/>
  <c r="N626" i="61"/>
  <c r="T625" i="61"/>
  <c r="S625" i="61"/>
  <c r="R625" i="61"/>
  <c r="Q625" i="61"/>
  <c r="P625" i="61"/>
  <c r="O625" i="61"/>
  <c r="N625" i="61"/>
  <c r="T624" i="61"/>
  <c r="S624" i="61"/>
  <c r="R624" i="61"/>
  <c r="Q624" i="61"/>
  <c r="P624" i="61"/>
  <c r="O624" i="61"/>
  <c r="N624" i="61"/>
  <c r="T623" i="61"/>
  <c r="S623" i="61"/>
  <c r="R623" i="61"/>
  <c r="Q623" i="61"/>
  <c r="P623" i="61"/>
  <c r="O623" i="61"/>
  <c r="N623" i="61"/>
  <c r="T622" i="61"/>
  <c r="S622" i="61"/>
  <c r="R622" i="61"/>
  <c r="Q622" i="61"/>
  <c r="P622" i="61"/>
  <c r="O622" i="61"/>
  <c r="N622" i="61"/>
  <c r="T621" i="61"/>
  <c r="S621" i="61"/>
  <c r="R621" i="61"/>
  <c r="Q621" i="61"/>
  <c r="P621" i="61"/>
  <c r="O621" i="61"/>
  <c r="N621" i="61"/>
  <c r="T620" i="61"/>
  <c r="S620" i="61"/>
  <c r="R620" i="61"/>
  <c r="Q620" i="61"/>
  <c r="P620" i="61"/>
  <c r="O620" i="61"/>
  <c r="N620" i="61"/>
  <c r="T619" i="61"/>
  <c r="S619" i="61"/>
  <c r="R619" i="61"/>
  <c r="Q619" i="61"/>
  <c r="P619" i="61"/>
  <c r="O619" i="61"/>
  <c r="N619" i="61"/>
  <c r="T618" i="61"/>
  <c r="S618" i="61"/>
  <c r="R618" i="61"/>
  <c r="Q618" i="61"/>
  <c r="P618" i="61"/>
  <c r="O618" i="61"/>
  <c r="N618" i="61"/>
  <c r="T617" i="61"/>
  <c r="S617" i="61"/>
  <c r="R617" i="61"/>
  <c r="Q617" i="61"/>
  <c r="P617" i="61"/>
  <c r="O617" i="61"/>
  <c r="N617" i="61"/>
  <c r="T616" i="61"/>
  <c r="S616" i="61"/>
  <c r="R616" i="61"/>
  <c r="Q616" i="61"/>
  <c r="P616" i="61"/>
  <c r="O616" i="61"/>
  <c r="N616" i="61"/>
  <c r="T615" i="61"/>
  <c r="S615" i="61"/>
  <c r="R615" i="61"/>
  <c r="Q615" i="61"/>
  <c r="P615" i="61"/>
  <c r="O615" i="61"/>
  <c r="N615" i="61"/>
  <c r="T614" i="61"/>
  <c r="S614" i="61"/>
  <c r="R614" i="61"/>
  <c r="Q614" i="61"/>
  <c r="P614" i="61"/>
  <c r="O614" i="61"/>
  <c r="N614" i="61"/>
  <c r="T613" i="61"/>
  <c r="S613" i="61"/>
  <c r="R613" i="61"/>
  <c r="Q613" i="61"/>
  <c r="P613" i="61"/>
  <c r="O613" i="61"/>
  <c r="N613" i="61"/>
  <c r="T612" i="61"/>
  <c r="S612" i="61"/>
  <c r="R612" i="61"/>
  <c r="Q612" i="61"/>
  <c r="P612" i="61"/>
  <c r="O612" i="61"/>
  <c r="N612" i="61"/>
  <c r="T611" i="61"/>
  <c r="S611" i="61"/>
  <c r="R611" i="61"/>
  <c r="Q611" i="61"/>
  <c r="P611" i="61"/>
  <c r="O611" i="61"/>
  <c r="N611" i="61"/>
  <c r="T610" i="61"/>
  <c r="S610" i="61"/>
  <c r="R610" i="61"/>
  <c r="Q610" i="61"/>
  <c r="P610" i="61"/>
  <c r="O610" i="61"/>
  <c r="N610" i="61"/>
  <c r="T609" i="61"/>
  <c r="S609" i="61"/>
  <c r="R609" i="61"/>
  <c r="Q609" i="61"/>
  <c r="P609" i="61"/>
  <c r="O609" i="61"/>
  <c r="N609" i="61"/>
  <c r="T608" i="61"/>
  <c r="S608" i="61"/>
  <c r="R608" i="61"/>
  <c r="Q608" i="61"/>
  <c r="P608" i="61"/>
  <c r="O608" i="61"/>
  <c r="N608" i="61"/>
  <c r="T607" i="61"/>
  <c r="S607" i="61"/>
  <c r="R607" i="61"/>
  <c r="Q607" i="61"/>
  <c r="P607" i="61"/>
  <c r="O607" i="61"/>
  <c r="N607" i="61"/>
  <c r="T606" i="61"/>
  <c r="S606" i="61"/>
  <c r="R606" i="61"/>
  <c r="Q606" i="61"/>
  <c r="P606" i="61"/>
  <c r="O606" i="61"/>
  <c r="N606" i="61"/>
  <c r="T605" i="61"/>
  <c r="S605" i="61"/>
  <c r="R605" i="61"/>
  <c r="Q605" i="61"/>
  <c r="P605" i="61"/>
  <c r="O605" i="61"/>
  <c r="N605" i="61"/>
  <c r="T604" i="61"/>
  <c r="S604" i="61"/>
  <c r="R604" i="61"/>
  <c r="Q604" i="61"/>
  <c r="P604" i="61"/>
  <c r="O604" i="61"/>
  <c r="N604" i="61"/>
  <c r="T603" i="61"/>
  <c r="S603" i="61"/>
  <c r="R603" i="61"/>
  <c r="Q603" i="61"/>
  <c r="P603" i="61"/>
  <c r="O603" i="61"/>
  <c r="N603" i="61"/>
  <c r="T602" i="61"/>
  <c r="S602" i="61"/>
  <c r="R602" i="61"/>
  <c r="Q602" i="61"/>
  <c r="P602" i="61"/>
  <c r="O602" i="61"/>
  <c r="N602" i="61"/>
  <c r="T601" i="61"/>
  <c r="S601" i="61"/>
  <c r="R601" i="61"/>
  <c r="Q601" i="61"/>
  <c r="P601" i="61"/>
  <c r="O601" i="61"/>
  <c r="N601" i="61"/>
  <c r="T600" i="61"/>
  <c r="S600" i="61"/>
  <c r="R600" i="61"/>
  <c r="Q600" i="61"/>
  <c r="P600" i="61"/>
  <c r="O600" i="61"/>
  <c r="N600" i="61"/>
  <c r="T599" i="61"/>
  <c r="S599" i="61"/>
  <c r="R599" i="61"/>
  <c r="Q599" i="61"/>
  <c r="P599" i="61"/>
  <c r="O599" i="61"/>
  <c r="N599" i="61"/>
  <c r="T598" i="61"/>
  <c r="S598" i="61"/>
  <c r="R598" i="61"/>
  <c r="Q598" i="61"/>
  <c r="P598" i="61"/>
  <c r="O598" i="61"/>
  <c r="N598" i="61"/>
  <c r="T597" i="61"/>
  <c r="S597" i="61"/>
  <c r="R597" i="61"/>
  <c r="Q597" i="61"/>
  <c r="P597" i="61"/>
  <c r="O597" i="61"/>
  <c r="N597" i="61"/>
  <c r="T596" i="61"/>
  <c r="S596" i="61"/>
  <c r="R596" i="61"/>
  <c r="Q596" i="61"/>
  <c r="P596" i="61"/>
  <c r="O596" i="61"/>
  <c r="N596" i="61"/>
  <c r="T595" i="61"/>
  <c r="S595" i="61"/>
  <c r="R595" i="61"/>
  <c r="Q595" i="61"/>
  <c r="P595" i="61"/>
  <c r="O595" i="61"/>
  <c r="N595" i="61"/>
  <c r="T594" i="61"/>
  <c r="S594" i="61"/>
  <c r="R594" i="61"/>
  <c r="Q594" i="61"/>
  <c r="P594" i="61"/>
  <c r="O594" i="61"/>
  <c r="N594" i="61"/>
  <c r="T593" i="61"/>
  <c r="S593" i="61"/>
  <c r="R593" i="61"/>
  <c r="Q593" i="61"/>
  <c r="P593" i="61"/>
  <c r="O593" i="61"/>
  <c r="N593" i="61"/>
  <c r="T592" i="61"/>
  <c r="S592" i="61"/>
  <c r="R592" i="61"/>
  <c r="Q592" i="61"/>
  <c r="P592" i="61"/>
  <c r="O592" i="61"/>
  <c r="N592" i="61"/>
  <c r="T591" i="61"/>
  <c r="S591" i="61"/>
  <c r="R591" i="61"/>
  <c r="Q591" i="61"/>
  <c r="P591" i="61"/>
  <c r="O591" i="61"/>
  <c r="N591" i="61"/>
  <c r="T590" i="61"/>
  <c r="S590" i="61"/>
  <c r="R590" i="61"/>
  <c r="Q590" i="61"/>
  <c r="P590" i="61"/>
  <c r="O590" i="61"/>
  <c r="N590" i="61"/>
  <c r="T589" i="61"/>
  <c r="S589" i="61"/>
  <c r="R589" i="61"/>
  <c r="Q589" i="61"/>
  <c r="P589" i="61"/>
  <c r="O589" i="61"/>
  <c r="N589" i="61"/>
  <c r="T588" i="61"/>
  <c r="S588" i="61"/>
  <c r="R588" i="61"/>
  <c r="Q588" i="61"/>
  <c r="P588" i="61"/>
  <c r="O588" i="61"/>
  <c r="N588" i="61"/>
  <c r="T587" i="61"/>
  <c r="S587" i="61"/>
  <c r="R587" i="61"/>
  <c r="Q587" i="61"/>
  <c r="P587" i="61"/>
  <c r="O587" i="61"/>
  <c r="N587" i="61"/>
  <c r="T586" i="61"/>
  <c r="S586" i="61"/>
  <c r="R586" i="61"/>
  <c r="Q586" i="61"/>
  <c r="P586" i="61"/>
  <c r="O586" i="61"/>
  <c r="N586" i="61"/>
  <c r="T585" i="61"/>
  <c r="S585" i="61"/>
  <c r="R585" i="61"/>
  <c r="Q585" i="61"/>
  <c r="P585" i="61"/>
  <c r="O585" i="61"/>
  <c r="N585" i="61"/>
  <c r="T584" i="61"/>
  <c r="S584" i="61"/>
  <c r="R584" i="61"/>
  <c r="Q584" i="61"/>
  <c r="P584" i="61"/>
  <c r="O584" i="61"/>
  <c r="N584" i="61"/>
  <c r="T583" i="61"/>
  <c r="S583" i="61"/>
  <c r="R583" i="61"/>
  <c r="Q583" i="61"/>
  <c r="P583" i="61"/>
  <c r="O583" i="61"/>
  <c r="N583" i="61"/>
  <c r="T582" i="61"/>
  <c r="S582" i="61"/>
  <c r="R582" i="61"/>
  <c r="Q582" i="61"/>
  <c r="P582" i="61"/>
  <c r="O582" i="61"/>
  <c r="N582" i="61"/>
  <c r="T581" i="61"/>
  <c r="S581" i="61"/>
  <c r="R581" i="61"/>
  <c r="Q581" i="61"/>
  <c r="P581" i="61"/>
  <c r="O581" i="61"/>
  <c r="N581" i="61"/>
  <c r="T580" i="61"/>
  <c r="S580" i="61"/>
  <c r="R580" i="61"/>
  <c r="Q580" i="61"/>
  <c r="P580" i="61"/>
  <c r="O580" i="61"/>
  <c r="N580" i="61"/>
  <c r="T579" i="61"/>
  <c r="S579" i="61"/>
  <c r="R579" i="61"/>
  <c r="Q579" i="61"/>
  <c r="P579" i="61"/>
  <c r="O579" i="61"/>
  <c r="N579" i="61"/>
  <c r="T578" i="61"/>
  <c r="S578" i="61"/>
  <c r="R578" i="61"/>
  <c r="Q578" i="61"/>
  <c r="P578" i="61"/>
  <c r="O578" i="61"/>
  <c r="N578" i="61"/>
  <c r="T577" i="61"/>
  <c r="S577" i="61"/>
  <c r="R577" i="61"/>
  <c r="Q577" i="61"/>
  <c r="P577" i="61"/>
  <c r="O577" i="61"/>
  <c r="N577" i="61"/>
  <c r="T576" i="61"/>
  <c r="S576" i="61"/>
  <c r="R576" i="61"/>
  <c r="Q576" i="61"/>
  <c r="P576" i="61"/>
  <c r="O576" i="61"/>
  <c r="N576" i="61"/>
  <c r="T575" i="61"/>
  <c r="S575" i="61"/>
  <c r="R575" i="61"/>
  <c r="Q575" i="61"/>
  <c r="P575" i="61"/>
  <c r="O575" i="61"/>
  <c r="N575" i="61"/>
  <c r="T574" i="61"/>
  <c r="S574" i="61"/>
  <c r="R574" i="61"/>
  <c r="Q574" i="61"/>
  <c r="P574" i="61"/>
  <c r="O574" i="61"/>
  <c r="N574" i="61"/>
  <c r="T573" i="61"/>
  <c r="S573" i="61"/>
  <c r="R573" i="61"/>
  <c r="Q573" i="61"/>
  <c r="P573" i="61"/>
  <c r="O573" i="61"/>
  <c r="N573" i="61"/>
  <c r="T572" i="61"/>
  <c r="S572" i="61"/>
  <c r="R572" i="61"/>
  <c r="Q572" i="61"/>
  <c r="P572" i="61"/>
  <c r="O572" i="61"/>
  <c r="N572" i="61"/>
  <c r="T571" i="61"/>
  <c r="S571" i="61"/>
  <c r="R571" i="61"/>
  <c r="Q571" i="61"/>
  <c r="P571" i="61"/>
  <c r="O571" i="61"/>
  <c r="N571" i="61"/>
  <c r="T570" i="61"/>
  <c r="S570" i="61"/>
  <c r="R570" i="61"/>
  <c r="Q570" i="61"/>
  <c r="P570" i="61"/>
  <c r="O570" i="61"/>
  <c r="N570" i="61"/>
  <c r="T569" i="61"/>
  <c r="S569" i="61"/>
  <c r="R569" i="61"/>
  <c r="Q569" i="61"/>
  <c r="P569" i="61"/>
  <c r="O569" i="61"/>
  <c r="N569" i="61"/>
  <c r="T568" i="61"/>
  <c r="S568" i="61"/>
  <c r="R568" i="61"/>
  <c r="Q568" i="61"/>
  <c r="P568" i="61"/>
  <c r="O568" i="61"/>
  <c r="N568" i="61"/>
  <c r="T567" i="61"/>
  <c r="S567" i="61"/>
  <c r="R567" i="61"/>
  <c r="Q567" i="61"/>
  <c r="P567" i="61"/>
  <c r="O567" i="61"/>
  <c r="N567" i="61"/>
  <c r="T566" i="61"/>
  <c r="S566" i="61"/>
  <c r="R566" i="61"/>
  <c r="Q566" i="61"/>
  <c r="P566" i="61"/>
  <c r="O566" i="61"/>
  <c r="N566" i="61"/>
  <c r="T565" i="61"/>
  <c r="S565" i="61"/>
  <c r="R565" i="61"/>
  <c r="Q565" i="61"/>
  <c r="P565" i="61"/>
  <c r="O565" i="61"/>
  <c r="N565" i="61"/>
  <c r="T564" i="61"/>
  <c r="S564" i="61"/>
  <c r="R564" i="61"/>
  <c r="Q564" i="61"/>
  <c r="P564" i="61"/>
  <c r="O564" i="61"/>
  <c r="N564" i="61"/>
  <c r="T563" i="61"/>
  <c r="S563" i="61"/>
  <c r="R563" i="61"/>
  <c r="Q563" i="61"/>
  <c r="P563" i="61"/>
  <c r="O563" i="61"/>
  <c r="N563" i="61"/>
  <c r="T562" i="61"/>
  <c r="S562" i="61"/>
  <c r="R562" i="61"/>
  <c r="Q562" i="61"/>
  <c r="P562" i="61"/>
  <c r="O562" i="61"/>
  <c r="N562" i="61"/>
  <c r="T561" i="61"/>
  <c r="S561" i="61"/>
  <c r="R561" i="61"/>
  <c r="Q561" i="61"/>
  <c r="P561" i="61"/>
  <c r="O561" i="61"/>
  <c r="N561" i="61"/>
  <c r="T560" i="61"/>
  <c r="S560" i="61"/>
  <c r="R560" i="61"/>
  <c r="Q560" i="61"/>
  <c r="P560" i="61"/>
  <c r="O560" i="61"/>
  <c r="N560" i="61"/>
  <c r="T559" i="61"/>
  <c r="S559" i="61"/>
  <c r="R559" i="61"/>
  <c r="Q559" i="61"/>
  <c r="P559" i="61"/>
  <c r="O559" i="61"/>
  <c r="N559" i="61"/>
  <c r="T558" i="61"/>
  <c r="S558" i="61"/>
  <c r="R558" i="61"/>
  <c r="Q558" i="61"/>
  <c r="P558" i="61"/>
  <c r="O558" i="61"/>
  <c r="N558" i="61"/>
  <c r="T557" i="61"/>
  <c r="S557" i="61"/>
  <c r="R557" i="61"/>
  <c r="Q557" i="61"/>
  <c r="P557" i="61"/>
  <c r="O557" i="61"/>
  <c r="N557" i="61"/>
  <c r="T556" i="61"/>
  <c r="S556" i="61"/>
  <c r="R556" i="61"/>
  <c r="Q556" i="61"/>
  <c r="P556" i="61"/>
  <c r="O556" i="61"/>
  <c r="N556" i="61"/>
  <c r="T555" i="61"/>
  <c r="S555" i="61"/>
  <c r="R555" i="61"/>
  <c r="Q555" i="61"/>
  <c r="P555" i="61"/>
  <c r="O555" i="61"/>
  <c r="N555" i="61"/>
  <c r="T554" i="61"/>
  <c r="S554" i="61"/>
  <c r="R554" i="61"/>
  <c r="Q554" i="61"/>
  <c r="P554" i="61"/>
  <c r="O554" i="61"/>
  <c r="N554" i="61"/>
  <c r="T553" i="61"/>
  <c r="S553" i="61"/>
  <c r="R553" i="61"/>
  <c r="Q553" i="61"/>
  <c r="P553" i="61"/>
  <c r="O553" i="61"/>
  <c r="N553" i="61"/>
  <c r="T552" i="61"/>
  <c r="S552" i="61"/>
  <c r="R552" i="61"/>
  <c r="Q552" i="61"/>
  <c r="P552" i="61"/>
  <c r="O552" i="61"/>
  <c r="N552" i="61"/>
  <c r="T551" i="61"/>
  <c r="S551" i="61"/>
  <c r="R551" i="61"/>
  <c r="Q551" i="61"/>
  <c r="P551" i="61"/>
  <c r="O551" i="61"/>
  <c r="N551" i="61"/>
  <c r="T550" i="61"/>
  <c r="S550" i="61"/>
  <c r="R550" i="61"/>
  <c r="Q550" i="61"/>
  <c r="P550" i="61"/>
  <c r="O550" i="61"/>
  <c r="N550" i="61"/>
  <c r="T549" i="61"/>
  <c r="S549" i="61"/>
  <c r="R549" i="61"/>
  <c r="Q549" i="61"/>
  <c r="P549" i="61"/>
  <c r="O549" i="61"/>
  <c r="N549" i="61"/>
  <c r="T548" i="61"/>
  <c r="S548" i="61"/>
  <c r="R548" i="61"/>
  <c r="Q548" i="61"/>
  <c r="P548" i="61"/>
  <c r="O548" i="61"/>
  <c r="N548" i="61"/>
  <c r="T547" i="61"/>
  <c r="S547" i="61"/>
  <c r="R547" i="61"/>
  <c r="Q547" i="61"/>
  <c r="P547" i="61"/>
  <c r="O547" i="61"/>
  <c r="N547" i="61"/>
  <c r="T546" i="61"/>
  <c r="S546" i="61"/>
  <c r="R546" i="61"/>
  <c r="Q546" i="61"/>
  <c r="P546" i="61"/>
  <c r="O546" i="61"/>
  <c r="N546" i="61"/>
  <c r="T545" i="61"/>
  <c r="S545" i="61"/>
  <c r="R545" i="61"/>
  <c r="Q545" i="61"/>
  <c r="P545" i="61"/>
  <c r="O545" i="61"/>
  <c r="N545" i="61"/>
  <c r="T544" i="61"/>
  <c r="S544" i="61"/>
  <c r="R544" i="61"/>
  <c r="Q544" i="61"/>
  <c r="P544" i="61"/>
  <c r="O544" i="61"/>
  <c r="N544" i="61"/>
  <c r="T543" i="61"/>
  <c r="S543" i="61"/>
  <c r="R543" i="61"/>
  <c r="Q543" i="61"/>
  <c r="P543" i="61"/>
  <c r="O543" i="61"/>
  <c r="N543" i="61"/>
  <c r="T542" i="61"/>
  <c r="S542" i="61"/>
  <c r="R542" i="61"/>
  <c r="Q542" i="61"/>
  <c r="P542" i="61"/>
  <c r="O542" i="61"/>
  <c r="N542" i="61"/>
  <c r="T541" i="61"/>
  <c r="S541" i="61"/>
  <c r="R541" i="61"/>
  <c r="Q541" i="61"/>
  <c r="P541" i="61"/>
  <c r="O541" i="61"/>
  <c r="N541" i="61"/>
  <c r="T540" i="61"/>
  <c r="S540" i="61"/>
  <c r="R540" i="61"/>
  <c r="Q540" i="61"/>
  <c r="P540" i="61"/>
  <c r="O540" i="61"/>
  <c r="N540" i="61"/>
  <c r="T539" i="61"/>
  <c r="S539" i="61"/>
  <c r="R539" i="61"/>
  <c r="Q539" i="61"/>
  <c r="P539" i="61"/>
  <c r="O539" i="61"/>
  <c r="N539" i="61"/>
  <c r="T538" i="61"/>
  <c r="S538" i="61"/>
  <c r="R538" i="61"/>
  <c r="Q538" i="61"/>
  <c r="P538" i="61"/>
  <c r="O538" i="61"/>
  <c r="N538" i="61"/>
  <c r="T537" i="61"/>
  <c r="S537" i="61"/>
  <c r="R537" i="61"/>
  <c r="Q537" i="61"/>
  <c r="P537" i="61"/>
  <c r="O537" i="61"/>
  <c r="N537" i="61"/>
  <c r="T536" i="61"/>
  <c r="S536" i="61"/>
  <c r="R536" i="61"/>
  <c r="Q536" i="61"/>
  <c r="P536" i="61"/>
  <c r="O536" i="61"/>
  <c r="N536" i="61"/>
  <c r="T535" i="61"/>
  <c r="S535" i="61"/>
  <c r="R535" i="61"/>
  <c r="Q535" i="61"/>
  <c r="P535" i="61"/>
  <c r="O535" i="61"/>
  <c r="N535" i="61"/>
  <c r="T534" i="61"/>
  <c r="S534" i="61"/>
  <c r="R534" i="61"/>
  <c r="Q534" i="61"/>
  <c r="P534" i="61"/>
  <c r="O534" i="61"/>
  <c r="N534" i="61"/>
  <c r="T533" i="61"/>
  <c r="S533" i="61"/>
  <c r="R533" i="61"/>
  <c r="Q533" i="61"/>
  <c r="P533" i="61"/>
  <c r="O533" i="61"/>
  <c r="N533" i="61"/>
  <c r="T532" i="61"/>
  <c r="S532" i="61"/>
  <c r="R532" i="61"/>
  <c r="Q532" i="61"/>
  <c r="P532" i="61"/>
  <c r="O532" i="61"/>
  <c r="N532" i="61"/>
  <c r="T531" i="61"/>
  <c r="S531" i="61"/>
  <c r="R531" i="61"/>
  <c r="Q531" i="61"/>
  <c r="P531" i="61"/>
  <c r="O531" i="61"/>
  <c r="N531" i="61"/>
  <c r="T530" i="61"/>
  <c r="S530" i="61"/>
  <c r="R530" i="61"/>
  <c r="Q530" i="61"/>
  <c r="P530" i="61"/>
  <c r="O530" i="61"/>
  <c r="N530" i="61"/>
  <c r="T529" i="61"/>
  <c r="S529" i="61"/>
  <c r="R529" i="61"/>
  <c r="Q529" i="61"/>
  <c r="P529" i="61"/>
  <c r="O529" i="61"/>
  <c r="N529" i="61"/>
  <c r="T528" i="61"/>
  <c r="S528" i="61"/>
  <c r="R528" i="61"/>
  <c r="Q528" i="61"/>
  <c r="P528" i="61"/>
  <c r="O528" i="61"/>
  <c r="N528" i="61"/>
  <c r="T527" i="61"/>
  <c r="S527" i="61"/>
  <c r="R527" i="61"/>
  <c r="Q527" i="61"/>
  <c r="P527" i="61"/>
  <c r="O527" i="61"/>
  <c r="N527" i="61"/>
  <c r="T526" i="61"/>
  <c r="S526" i="61"/>
  <c r="R526" i="61"/>
  <c r="Q526" i="61"/>
  <c r="P526" i="61"/>
  <c r="O526" i="61"/>
  <c r="N526" i="61"/>
  <c r="T525" i="61"/>
  <c r="S525" i="61"/>
  <c r="R525" i="61"/>
  <c r="Q525" i="61"/>
  <c r="P525" i="61"/>
  <c r="O525" i="61"/>
  <c r="N525" i="61"/>
  <c r="T524" i="61"/>
  <c r="S524" i="61"/>
  <c r="R524" i="61"/>
  <c r="Q524" i="61"/>
  <c r="P524" i="61"/>
  <c r="O524" i="61"/>
  <c r="N524" i="61"/>
  <c r="T523" i="61"/>
  <c r="S523" i="61"/>
  <c r="R523" i="61"/>
  <c r="Q523" i="61"/>
  <c r="P523" i="61"/>
  <c r="O523" i="61"/>
  <c r="N523" i="61"/>
  <c r="T522" i="61"/>
  <c r="S522" i="61"/>
  <c r="R522" i="61"/>
  <c r="Q522" i="61"/>
  <c r="P522" i="61"/>
  <c r="O522" i="61"/>
  <c r="N522" i="61"/>
  <c r="T521" i="61"/>
  <c r="S521" i="61"/>
  <c r="R521" i="61"/>
  <c r="Q521" i="61"/>
  <c r="P521" i="61"/>
  <c r="O521" i="61"/>
  <c r="N521" i="61"/>
  <c r="T520" i="61"/>
  <c r="S520" i="61"/>
  <c r="R520" i="61"/>
  <c r="Q520" i="61"/>
  <c r="P520" i="61"/>
  <c r="O520" i="61"/>
  <c r="N520" i="61"/>
  <c r="T519" i="61"/>
  <c r="S519" i="61"/>
  <c r="R519" i="61"/>
  <c r="Q519" i="61"/>
  <c r="P519" i="61"/>
  <c r="O519" i="61"/>
  <c r="N519" i="61"/>
  <c r="T517" i="61"/>
  <c r="S517" i="61"/>
  <c r="R517" i="61"/>
  <c r="Q517" i="61"/>
  <c r="P517" i="61"/>
  <c r="O517" i="61"/>
  <c r="N517" i="61"/>
  <c r="T516" i="61"/>
  <c r="S516" i="61"/>
  <c r="R516" i="61"/>
  <c r="Q516" i="61"/>
  <c r="P516" i="61"/>
  <c r="O516" i="61"/>
  <c r="N516" i="61"/>
  <c r="T515" i="61"/>
  <c r="S515" i="61"/>
  <c r="R515" i="61"/>
  <c r="Q515" i="61"/>
  <c r="P515" i="61"/>
  <c r="O515" i="61"/>
  <c r="N515" i="61"/>
  <c r="T518" i="61"/>
  <c r="S518" i="61"/>
  <c r="R518" i="61"/>
  <c r="Q518" i="61"/>
  <c r="P518" i="61"/>
  <c r="O518" i="61"/>
  <c r="N518" i="61"/>
  <c r="T514" i="61"/>
  <c r="S514" i="61"/>
  <c r="R514" i="61"/>
  <c r="Q514" i="61"/>
  <c r="P514" i="61"/>
  <c r="O514" i="61"/>
  <c r="N514" i="61"/>
  <c r="T513" i="61"/>
  <c r="S513" i="61"/>
  <c r="R513" i="61"/>
  <c r="Q513" i="61"/>
  <c r="P513" i="61"/>
  <c r="O513" i="61"/>
  <c r="N513" i="61"/>
  <c r="T512" i="61"/>
  <c r="S512" i="61"/>
  <c r="R512" i="61"/>
  <c r="Q512" i="61"/>
  <c r="P512" i="61"/>
  <c r="O512" i="61"/>
  <c r="N512" i="61"/>
  <c r="T511" i="61"/>
  <c r="S511" i="61"/>
  <c r="R511" i="61"/>
  <c r="Q511" i="61"/>
  <c r="P511" i="61"/>
  <c r="O511" i="61"/>
  <c r="N511" i="61"/>
  <c r="T510" i="61"/>
  <c r="S510" i="61"/>
  <c r="R510" i="61"/>
  <c r="Q510" i="61"/>
  <c r="P510" i="61"/>
  <c r="O510" i="61"/>
  <c r="N510" i="61"/>
  <c r="T509" i="61"/>
  <c r="S509" i="61"/>
  <c r="R509" i="61"/>
  <c r="Q509" i="61"/>
  <c r="P509" i="61"/>
  <c r="O509" i="61"/>
  <c r="N509" i="61"/>
  <c r="T508" i="61"/>
  <c r="S508" i="61"/>
  <c r="R508" i="61"/>
  <c r="Q508" i="61"/>
  <c r="P508" i="61"/>
  <c r="O508" i="61"/>
  <c r="N508" i="61"/>
  <c r="T507" i="61"/>
  <c r="S507" i="61"/>
  <c r="R507" i="61"/>
  <c r="Q507" i="61"/>
  <c r="P507" i="61"/>
  <c r="O507" i="61"/>
  <c r="N507" i="61"/>
  <c r="T506" i="61"/>
  <c r="S506" i="61"/>
  <c r="R506" i="61"/>
  <c r="Q506" i="61"/>
  <c r="P506" i="61"/>
  <c r="O506" i="61"/>
  <c r="N506" i="61"/>
  <c r="T505" i="61"/>
  <c r="S505" i="61"/>
  <c r="R505" i="61"/>
  <c r="Q505" i="61"/>
  <c r="P505" i="61"/>
  <c r="O505" i="61"/>
  <c r="N505" i="61"/>
  <c r="T504" i="61"/>
  <c r="S504" i="61"/>
  <c r="R504" i="61"/>
  <c r="Q504" i="61"/>
  <c r="P504" i="61"/>
  <c r="O504" i="61"/>
  <c r="N504" i="61"/>
  <c r="T503" i="61"/>
  <c r="S503" i="61"/>
  <c r="R503" i="61"/>
  <c r="Q503" i="61"/>
  <c r="P503" i="61"/>
  <c r="O503" i="61"/>
  <c r="N503" i="61"/>
  <c r="T502" i="61"/>
  <c r="S502" i="61"/>
  <c r="R502" i="61"/>
  <c r="Q502" i="61"/>
  <c r="P502" i="61"/>
  <c r="O502" i="61"/>
  <c r="N502" i="61"/>
  <c r="T501" i="61"/>
  <c r="S501" i="61"/>
  <c r="R501" i="61"/>
  <c r="Q501" i="61"/>
  <c r="P501" i="61"/>
  <c r="O501" i="61"/>
  <c r="N501" i="61"/>
  <c r="T500" i="61"/>
  <c r="S500" i="61"/>
  <c r="R500" i="61"/>
  <c r="Q500" i="61"/>
  <c r="P500" i="61"/>
  <c r="O500" i="61"/>
  <c r="N500" i="61"/>
  <c r="T499" i="61"/>
  <c r="S499" i="61"/>
  <c r="R499" i="61"/>
  <c r="Q499" i="61"/>
  <c r="P499" i="61"/>
  <c r="O499" i="61"/>
  <c r="N499" i="61"/>
  <c r="T498" i="61"/>
  <c r="S498" i="61"/>
  <c r="R498" i="61"/>
  <c r="Q498" i="61"/>
  <c r="P498" i="61"/>
  <c r="O498" i="61"/>
  <c r="N498" i="61"/>
  <c r="T497" i="61"/>
  <c r="S497" i="61"/>
  <c r="R497" i="61"/>
  <c r="Q497" i="61"/>
  <c r="P497" i="61"/>
  <c r="O497" i="61"/>
  <c r="N497" i="61"/>
  <c r="T496" i="61"/>
  <c r="S496" i="61"/>
  <c r="R496" i="61"/>
  <c r="Q496" i="61"/>
  <c r="P496" i="61"/>
  <c r="O496" i="61"/>
  <c r="N496" i="61"/>
  <c r="T495" i="61"/>
  <c r="S495" i="61"/>
  <c r="R495" i="61"/>
  <c r="Q495" i="61"/>
  <c r="P495" i="61"/>
  <c r="O495" i="61"/>
  <c r="N495" i="61"/>
  <c r="T494" i="61"/>
  <c r="S494" i="61"/>
  <c r="R494" i="61"/>
  <c r="Q494" i="61"/>
  <c r="P494" i="61"/>
  <c r="O494" i="61"/>
  <c r="N494" i="61"/>
  <c r="T493" i="61"/>
  <c r="S493" i="61"/>
  <c r="R493" i="61"/>
  <c r="Q493" i="61"/>
  <c r="P493" i="61"/>
  <c r="O493" i="61"/>
  <c r="N493" i="61"/>
  <c r="T492" i="61"/>
  <c r="S492" i="61"/>
  <c r="R492" i="61"/>
  <c r="Q492" i="61"/>
  <c r="P492" i="61"/>
  <c r="O492" i="61"/>
  <c r="N492" i="61"/>
  <c r="T491" i="61"/>
  <c r="S491" i="61"/>
  <c r="R491" i="61"/>
  <c r="Q491" i="61"/>
  <c r="P491" i="61"/>
  <c r="O491" i="61"/>
  <c r="N491" i="61"/>
  <c r="T490" i="61"/>
  <c r="S490" i="61"/>
  <c r="R490" i="61"/>
  <c r="Q490" i="61"/>
  <c r="P490" i="61"/>
  <c r="O490" i="61"/>
  <c r="N490" i="61"/>
  <c r="T489" i="61"/>
  <c r="S489" i="61"/>
  <c r="R489" i="61"/>
  <c r="Q489" i="61"/>
  <c r="P489" i="61"/>
  <c r="O489" i="61"/>
  <c r="N489" i="61"/>
  <c r="T488" i="61"/>
  <c r="S488" i="61"/>
  <c r="R488" i="61"/>
  <c r="Q488" i="61"/>
  <c r="P488" i="61"/>
  <c r="O488" i="61"/>
  <c r="N488" i="61"/>
  <c r="T487" i="61"/>
  <c r="S487" i="61"/>
  <c r="R487" i="61"/>
  <c r="Q487" i="61"/>
  <c r="P487" i="61"/>
  <c r="O487" i="61"/>
  <c r="N487" i="61"/>
  <c r="T486" i="61"/>
  <c r="S486" i="61"/>
  <c r="R486" i="61"/>
  <c r="Q486" i="61"/>
  <c r="P486" i="61"/>
  <c r="O486" i="61"/>
  <c r="N486" i="61"/>
  <c r="T485" i="61"/>
  <c r="S485" i="61"/>
  <c r="R485" i="61"/>
  <c r="Q485" i="61"/>
  <c r="P485" i="61"/>
  <c r="O485" i="61"/>
  <c r="N485" i="61"/>
  <c r="T484" i="61"/>
  <c r="S484" i="61"/>
  <c r="R484" i="61"/>
  <c r="Q484" i="61"/>
  <c r="P484" i="61"/>
  <c r="O484" i="61"/>
  <c r="N484" i="61"/>
  <c r="T483" i="61"/>
  <c r="S483" i="61"/>
  <c r="R483" i="61"/>
  <c r="Q483" i="61"/>
  <c r="P483" i="61"/>
  <c r="O483" i="61"/>
  <c r="N483" i="61"/>
  <c r="T482" i="61"/>
  <c r="S482" i="61"/>
  <c r="R482" i="61"/>
  <c r="Q482" i="61"/>
  <c r="P482" i="61"/>
  <c r="O482" i="61"/>
  <c r="N482" i="61"/>
  <c r="T481" i="61"/>
  <c r="S481" i="61"/>
  <c r="R481" i="61"/>
  <c r="Q481" i="61"/>
  <c r="P481" i="61"/>
  <c r="O481" i="61"/>
  <c r="N481" i="61"/>
  <c r="T480" i="61"/>
  <c r="S480" i="61"/>
  <c r="R480" i="61"/>
  <c r="Q480" i="61"/>
  <c r="P480" i="61"/>
  <c r="O480" i="61"/>
  <c r="N480" i="61"/>
  <c r="T479" i="61"/>
  <c r="S479" i="61"/>
  <c r="R479" i="61"/>
  <c r="Q479" i="61"/>
  <c r="P479" i="61"/>
  <c r="O479" i="61"/>
  <c r="N479" i="61"/>
  <c r="T478" i="61"/>
  <c r="S478" i="61"/>
  <c r="R478" i="61"/>
  <c r="Q478" i="61"/>
  <c r="P478" i="61"/>
  <c r="O478" i="61"/>
  <c r="N478" i="61"/>
  <c r="T477" i="61"/>
  <c r="S477" i="61"/>
  <c r="R477" i="61"/>
  <c r="Q477" i="61"/>
  <c r="P477" i="61"/>
  <c r="O477" i="61"/>
  <c r="N477" i="61"/>
  <c r="T476" i="61"/>
  <c r="S476" i="61"/>
  <c r="R476" i="61"/>
  <c r="Q476" i="61"/>
  <c r="P476" i="61"/>
  <c r="O476" i="61"/>
  <c r="N476" i="61"/>
  <c r="T475" i="61"/>
  <c r="S475" i="61"/>
  <c r="R475" i="61"/>
  <c r="Q475" i="61"/>
  <c r="P475" i="61"/>
  <c r="O475" i="61"/>
  <c r="N475" i="61"/>
  <c r="T474" i="61"/>
  <c r="S474" i="61"/>
  <c r="R474" i="61"/>
  <c r="Q474" i="61"/>
  <c r="P474" i="61"/>
  <c r="O474" i="61"/>
  <c r="N474" i="61"/>
  <c r="T473" i="61"/>
  <c r="S473" i="61"/>
  <c r="R473" i="61"/>
  <c r="Q473" i="61"/>
  <c r="P473" i="61"/>
  <c r="O473" i="61"/>
  <c r="N473" i="61"/>
  <c r="T472" i="61"/>
  <c r="S472" i="61"/>
  <c r="R472" i="61"/>
  <c r="Q472" i="61"/>
  <c r="P472" i="61"/>
  <c r="O472" i="61"/>
  <c r="N472" i="61"/>
  <c r="T471" i="61"/>
  <c r="S471" i="61"/>
  <c r="R471" i="61"/>
  <c r="Q471" i="61"/>
  <c r="P471" i="61"/>
  <c r="O471" i="61"/>
  <c r="N471" i="61"/>
  <c r="T470" i="61"/>
  <c r="S470" i="61"/>
  <c r="R470" i="61"/>
  <c r="Q470" i="61"/>
  <c r="P470" i="61"/>
  <c r="O470" i="61"/>
  <c r="N470" i="61"/>
  <c r="T469" i="61"/>
  <c r="S469" i="61"/>
  <c r="R469" i="61"/>
  <c r="Q469" i="61"/>
  <c r="P469" i="61"/>
  <c r="O469" i="61"/>
  <c r="N469" i="61"/>
  <c r="T468" i="61"/>
  <c r="S468" i="61"/>
  <c r="R468" i="61"/>
  <c r="Q468" i="61"/>
  <c r="P468" i="61"/>
  <c r="O468" i="61"/>
  <c r="N468" i="61"/>
  <c r="T467" i="61"/>
  <c r="S467" i="61"/>
  <c r="R467" i="61"/>
  <c r="Q467" i="61"/>
  <c r="P467" i="61"/>
  <c r="O467" i="61"/>
  <c r="N467" i="61"/>
  <c r="T466" i="61"/>
  <c r="S466" i="61"/>
  <c r="R466" i="61"/>
  <c r="Q466" i="61"/>
  <c r="P466" i="61"/>
  <c r="O466" i="61"/>
  <c r="N466" i="61"/>
  <c r="T465" i="61"/>
  <c r="S465" i="61"/>
  <c r="R465" i="61"/>
  <c r="Q465" i="61"/>
  <c r="P465" i="61"/>
  <c r="O465" i="61"/>
  <c r="N465" i="61"/>
  <c r="T464" i="61"/>
  <c r="S464" i="61"/>
  <c r="R464" i="61"/>
  <c r="Q464" i="61"/>
  <c r="P464" i="61"/>
  <c r="O464" i="61"/>
  <c r="N464" i="61"/>
  <c r="T463" i="61"/>
  <c r="S463" i="61"/>
  <c r="R463" i="61"/>
  <c r="Q463" i="61"/>
  <c r="P463" i="61"/>
  <c r="O463" i="61"/>
  <c r="N463" i="61"/>
  <c r="T462" i="61"/>
  <c r="S462" i="61"/>
  <c r="R462" i="61"/>
  <c r="Q462" i="61"/>
  <c r="P462" i="61"/>
  <c r="O462" i="61"/>
  <c r="N462" i="61"/>
  <c r="T461" i="61"/>
  <c r="S461" i="61"/>
  <c r="R461" i="61"/>
  <c r="Q461" i="61"/>
  <c r="P461" i="61"/>
  <c r="O461" i="61"/>
  <c r="N461" i="61"/>
  <c r="T460" i="61"/>
  <c r="S460" i="61"/>
  <c r="R460" i="61"/>
  <c r="Q460" i="61"/>
  <c r="P460" i="61"/>
  <c r="O460" i="61"/>
  <c r="N460" i="61"/>
  <c r="T459" i="61"/>
  <c r="S459" i="61"/>
  <c r="R459" i="61"/>
  <c r="Q459" i="61"/>
  <c r="P459" i="61"/>
  <c r="O459" i="61"/>
  <c r="N459" i="61"/>
  <c r="T458" i="61"/>
  <c r="S458" i="61"/>
  <c r="R458" i="61"/>
  <c r="Q458" i="61"/>
  <c r="P458" i="61"/>
  <c r="O458" i="61"/>
  <c r="N458" i="61"/>
  <c r="T457" i="61"/>
  <c r="S457" i="61"/>
  <c r="R457" i="61"/>
  <c r="Q457" i="61"/>
  <c r="P457" i="61"/>
  <c r="O457" i="61"/>
  <c r="N457" i="61"/>
  <c r="T456" i="61"/>
  <c r="S456" i="61"/>
  <c r="R456" i="61"/>
  <c r="Q456" i="61"/>
  <c r="P456" i="61"/>
  <c r="O456" i="61"/>
  <c r="N456" i="61"/>
  <c r="T455" i="61"/>
  <c r="S455" i="61"/>
  <c r="R455" i="61"/>
  <c r="Q455" i="61"/>
  <c r="P455" i="61"/>
  <c r="O455" i="61"/>
  <c r="N455" i="61"/>
  <c r="T454" i="61"/>
  <c r="S454" i="61"/>
  <c r="R454" i="61"/>
  <c r="Q454" i="61"/>
  <c r="P454" i="61"/>
  <c r="O454" i="61"/>
  <c r="N454" i="61"/>
  <c r="T453" i="61"/>
  <c r="S453" i="61"/>
  <c r="R453" i="61"/>
  <c r="Q453" i="61"/>
  <c r="P453" i="61"/>
  <c r="O453" i="61"/>
  <c r="N453" i="61"/>
  <c r="T452" i="61"/>
  <c r="S452" i="61"/>
  <c r="R452" i="61"/>
  <c r="Q452" i="61"/>
  <c r="P452" i="61"/>
  <c r="O452" i="61"/>
  <c r="N452" i="61"/>
  <c r="T451" i="61"/>
  <c r="S451" i="61"/>
  <c r="R451" i="61"/>
  <c r="Q451" i="61"/>
  <c r="P451" i="61"/>
  <c r="O451" i="61"/>
  <c r="N451" i="61"/>
  <c r="T450" i="61"/>
  <c r="S450" i="61"/>
  <c r="R450" i="61"/>
  <c r="Q450" i="61"/>
  <c r="P450" i="61"/>
  <c r="O450" i="61"/>
  <c r="N450" i="61"/>
  <c r="T449" i="61"/>
  <c r="S449" i="61"/>
  <c r="R449" i="61"/>
  <c r="Q449" i="61"/>
  <c r="P449" i="61"/>
  <c r="O449" i="61"/>
  <c r="N449" i="61"/>
  <c r="T448" i="61"/>
  <c r="S448" i="61"/>
  <c r="R448" i="61"/>
  <c r="Q448" i="61"/>
  <c r="P448" i="61"/>
  <c r="O448" i="61"/>
  <c r="N448" i="61"/>
  <c r="T447" i="61"/>
  <c r="S447" i="61"/>
  <c r="R447" i="61"/>
  <c r="Q447" i="61"/>
  <c r="P447" i="61"/>
  <c r="O447" i="61"/>
  <c r="N447" i="61"/>
  <c r="T446" i="61"/>
  <c r="S446" i="61"/>
  <c r="R446" i="61"/>
  <c r="Q446" i="61"/>
  <c r="P446" i="61"/>
  <c r="O446" i="61"/>
  <c r="N446" i="61"/>
  <c r="T445" i="61"/>
  <c r="S445" i="61"/>
  <c r="R445" i="61"/>
  <c r="Q445" i="61"/>
  <c r="P445" i="61"/>
  <c r="O445" i="61"/>
  <c r="N445" i="61"/>
  <c r="T444" i="61"/>
  <c r="S444" i="61"/>
  <c r="R444" i="61"/>
  <c r="Q444" i="61"/>
  <c r="P444" i="61"/>
  <c r="O444" i="61"/>
  <c r="N444" i="61"/>
  <c r="T443" i="61"/>
  <c r="S443" i="61"/>
  <c r="R443" i="61"/>
  <c r="Q443" i="61"/>
  <c r="P443" i="61"/>
  <c r="O443" i="61"/>
  <c r="N443" i="61"/>
  <c r="T442" i="61"/>
  <c r="S442" i="61"/>
  <c r="R442" i="61"/>
  <c r="Q442" i="61"/>
  <c r="P442" i="61"/>
  <c r="O442" i="61"/>
  <c r="N442" i="61"/>
  <c r="T441" i="61"/>
  <c r="S441" i="61"/>
  <c r="R441" i="61"/>
  <c r="Q441" i="61"/>
  <c r="P441" i="61"/>
  <c r="O441" i="61"/>
  <c r="N441" i="61"/>
  <c r="T440" i="61"/>
  <c r="S440" i="61"/>
  <c r="R440" i="61"/>
  <c r="Q440" i="61"/>
  <c r="P440" i="61"/>
  <c r="O440" i="61"/>
  <c r="N440" i="61"/>
  <c r="T439" i="61"/>
  <c r="S439" i="61"/>
  <c r="R439" i="61"/>
  <c r="Q439" i="61"/>
  <c r="P439" i="61"/>
  <c r="O439" i="61"/>
  <c r="N439" i="61"/>
  <c r="T438" i="61"/>
  <c r="S438" i="61"/>
  <c r="R438" i="61"/>
  <c r="Q438" i="61"/>
  <c r="P438" i="61"/>
  <c r="O438" i="61"/>
  <c r="N438" i="61"/>
  <c r="T437" i="61"/>
  <c r="S437" i="61"/>
  <c r="R437" i="61"/>
  <c r="Q437" i="61"/>
  <c r="P437" i="61"/>
  <c r="O437" i="61"/>
  <c r="N437" i="61"/>
  <c r="T436" i="61"/>
  <c r="S436" i="61"/>
  <c r="R436" i="61"/>
  <c r="Q436" i="61"/>
  <c r="P436" i="61"/>
  <c r="O436" i="61"/>
  <c r="N436" i="61"/>
  <c r="T435" i="61"/>
  <c r="S435" i="61"/>
  <c r="R435" i="61"/>
  <c r="Q435" i="61"/>
  <c r="P435" i="61"/>
  <c r="O435" i="61"/>
  <c r="N435" i="61"/>
  <c r="T434" i="61"/>
  <c r="S434" i="61"/>
  <c r="R434" i="61"/>
  <c r="Q434" i="61"/>
  <c r="P434" i="61"/>
  <c r="O434" i="61"/>
  <c r="N434" i="61"/>
  <c r="T433" i="61"/>
  <c r="S433" i="61"/>
  <c r="R433" i="61"/>
  <c r="Q433" i="61"/>
  <c r="P433" i="61"/>
  <c r="O433" i="61"/>
  <c r="N433" i="61"/>
  <c r="T432" i="61"/>
  <c r="S432" i="61"/>
  <c r="R432" i="61"/>
  <c r="Q432" i="61"/>
  <c r="P432" i="61"/>
  <c r="O432" i="61"/>
  <c r="N432" i="61"/>
  <c r="T431" i="61"/>
  <c r="S431" i="61"/>
  <c r="R431" i="61"/>
  <c r="Q431" i="61"/>
  <c r="P431" i="61"/>
  <c r="O431" i="61"/>
  <c r="N431" i="61"/>
  <c r="T430" i="61"/>
  <c r="S430" i="61"/>
  <c r="R430" i="61"/>
  <c r="Q430" i="61"/>
  <c r="P430" i="61"/>
  <c r="O430" i="61"/>
  <c r="N430" i="61"/>
  <c r="T429" i="61"/>
  <c r="S429" i="61"/>
  <c r="R429" i="61"/>
  <c r="Q429" i="61"/>
  <c r="P429" i="61"/>
  <c r="O429" i="61"/>
  <c r="N429" i="61"/>
  <c r="T428" i="61"/>
  <c r="S428" i="61"/>
  <c r="R428" i="61"/>
  <c r="Q428" i="61"/>
  <c r="P428" i="61"/>
  <c r="O428" i="61"/>
  <c r="N428" i="61"/>
  <c r="T427" i="61"/>
  <c r="S427" i="61"/>
  <c r="R427" i="61"/>
  <c r="Q427" i="61"/>
  <c r="P427" i="61"/>
  <c r="O427" i="61"/>
  <c r="N427" i="61"/>
  <c r="T426" i="61"/>
  <c r="S426" i="61"/>
  <c r="R426" i="61"/>
  <c r="Q426" i="61"/>
  <c r="P426" i="61"/>
  <c r="O426" i="61"/>
  <c r="N426" i="61"/>
  <c r="T425" i="61"/>
  <c r="S425" i="61"/>
  <c r="R425" i="61"/>
  <c r="Q425" i="61"/>
  <c r="P425" i="61"/>
  <c r="O425" i="61"/>
  <c r="N425" i="61"/>
  <c r="T424" i="61"/>
  <c r="S424" i="61"/>
  <c r="R424" i="61"/>
  <c r="Q424" i="61"/>
  <c r="P424" i="61"/>
  <c r="O424" i="61"/>
  <c r="N424" i="61"/>
  <c r="T423" i="61"/>
  <c r="S423" i="61"/>
  <c r="R423" i="61"/>
  <c r="Q423" i="61"/>
  <c r="P423" i="61"/>
  <c r="O423" i="61"/>
  <c r="N423" i="61"/>
  <c r="T422" i="61"/>
  <c r="S422" i="61"/>
  <c r="R422" i="61"/>
  <c r="Q422" i="61"/>
  <c r="P422" i="61"/>
  <c r="O422" i="61"/>
  <c r="N422" i="61"/>
  <c r="T421" i="61"/>
  <c r="S421" i="61"/>
  <c r="R421" i="61"/>
  <c r="Q421" i="61"/>
  <c r="P421" i="61"/>
  <c r="O421" i="61"/>
  <c r="N421" i="61"/>
  <c r="T420" i="61"/>
  <c r="S420" i="61"/>
  <c r="R420" i="61"/>
  <c r="Q420" i="61"/>
  <c r="P420" i="61"/>
  <c r="O420" i="61"/>
  <c r="N420" i="61"/>
  <c r="T419" i="61"/>
  <c r="S419" i="61"/>
  <c r="R419" i="61"/>
  <c r="Q419" i="61"/>
  <c r="P419" i="61"/>
  <c r="O419" i="61"/>
  <c r="N419" i="61"/>
  <c r="T418" i="61"/>
  <c r="S418" i="61"/>
  <c r="R418" i="61"/>
  <c r="Q418" i="61"/>
  <c r="P418" i="61"/>
  <c r="O418" i="61"/>
  <c r="N418" i="61"/>
  <c r="T417" i="61"/>
  <c r="S417" i="61"/>
  <c r="R417" i="61"/>
  <c r="Q417" i="61"/>
  <c r="P417" i="61"/>
  <c r="O417" i="61"/>
  <c r="N417" i="61"/>
  <c r="T416" i="61"/>
  <c r="S416" i="61"/>
  <c r="R416" i="61"/>
  <c r="Q416" i="61"/>
  <c r="P416" i="61"/>
  <c r="O416" i="61"/>
  <c r="N416" i="61"/>
  <c r="T415" i="61"/>
  <c r="S415" i="61"/>
  <c r="R415" i="61"/>
  <c r="Q415" i="61"/>
  <c r="P415" i="61"/>
  <c r="O415" i="61"/>
  <c r="N415" i="61"/>
  <c r="T414" i="61"/>
  <c r="S414" i="61"/>
  <c r="R414" i="61"/>
  <c r="Q414" i="61"/>
  <c r="P414" i="61"/>
  <c r="O414" i="61"/>
  <c r="N414" i="61"/>
  <c r="T413" i="61"/>
  <c r="S413" i="61"/>
  <c r="R413" i="61"/>
  <c r="Q413" i="61"/>
  <c r="P413" i="61"/>
  <c r="O413" i="61"/>
  <c r="N413" i="61"/>
  <c r="T412" i="61"/>
  <c r="S412" i="61"/>
  <c r="R412" i="61"/>
  <c r="Q412" i="61"/>
  <c r="P412" i="61"/>
  <c r="O412" i="61"/>
  <c r="N412" i="61"/>
  <c r="T411" i="61"/>
  <c r="S411" i="61"/>
  <c r="R411" i="61"/>
  <c r="Q411" i="61"/>
  <c r="P411" i="61"/>
  <c r="O411" i="61"/>
  <c r="N411" i="61"/>
  <c r="T410" i="61"/>
  <c r="S410" i="61"/>
  <c r="R410" i="61"/>
  <c r="Q410" i="61"/>
  <c r="P410" i="61"/>
  <c r="O410" i="61"/>
  <c r="N410" i="61"/>
  <c r="T409" i="61"/>
  <c r="S409" i="61"/>
  <c r="R409" i="61"/>
  <c r="Q409" i="61"/>
  <c r="P409" i="61"/>
  <c r="O409" i="61"/>
  <c r="N409" i="61"/>
  <c r="T408" i="61"/>
  <c r="S408" i="61"/>
  <c r="R408" i="61"/>
  <c r="Q408" i="61"/>
  <c r="P408" i="61"/>
  <c r="O408" i="61"/>
  <c r="N408" i="61"/>
  <c r="T407" i="61"/>
  <c r="S407" i="61"/>
  <c r="R407" i="61"/>
  <c r="Q407" i="61"/>
  <c r="P407" i="61"/>
  <c r="O407" i="61"/>
  <c r="N407" i="61"/>
  <c r="T406" i="61"/>
  <c r="S406" i="61"/>
  <c r="R406" i="61"/>
  <c r="Q406" i="61"/>
  <c r="P406" i="61"/>
  <c r="O406" i="61"/>
  <c r="N406" i="61"/>
  <c r="T405" i="61"/>
  <c r="S405" i="61"/>
  <c r="R405" i="61"/>
  <c r="Q405" i="61"/>
  <c r="P405" i="61"/>
  <c r="O405" i="61"/>
  <c r="N405" i="61"/>
  <c r="T404" i="61"/>
  <c r="S404" i="61"/>
  <c r="R404" i="61"/>
  <c r="Q404" i="61"/>
  <c r="P404" i="61"/>
  <c r="O404" i="61"/>
  <c r="N404" i="61"/>
  <c r="T403" i="61"/>
  <c r="S403" i="61"/>
  <c r="R403" i="61"/>
  <c r="Q403" i="61"/>
  <c r="P403" i="61"/>
  <c r="O403" i="61"/>
  <c r="N403" i="61"/>
  <c r="T402" i="61"/>
  <c r="S402" i="61"/>
  <c r="R402" i="61"/>
  <c r="Q402" i="61"/>
  <c r="P402" i="61"/>
  <c r="O402" i="61"/>
  <c r="N402" i="61"/>
  <c r="T401" i="61"/>
  <c r="S401" i="61"/>
  <c r="R401" i="61"/>
  <c r="Q401" i="61"/>
  <c r="P401" i="61"/>
  <c r="O401" i="61"/>
  <c r="N401" i="61"/>
  <c r="T400" i="61"/>
  <c r="S400" i="61"/>
  <c r="R400" i="61"/>
  <c r="Q400" i="61"/>
  <c r="P400" i="61"/>
  <c r="O400" i="61"/>
  <c r="N400" i="61"/>
  <c r="T399" i="61"/>
  <c r="S399" i="61"/>
  <c r="R399" i="61"/>
  <c r="Q399" i="61"/>
  <c r="P399" i="61"/>
  <c r="O399" i="61"/>
  <c r="N399" i="61"/>
  <c r="T398" i="61"/>
  <c r="S398" i="61"/>
  <c r="R398" i="61"/>
  <c r="Q398" i="61"/>
  <c r="P398" i="61"/>
  <c r="O398" i="61"/>
  <c r="N398" i="61"/>
  <c r="T397" i="61"/>
  <c r="S397" i="61"/>
  <c r="R397" i="61"/>
  <c r="Q397" i="61"/>
  <c r="P397" i="61"/>
  <c r="O397" i="61"/>
  <c r="N397" i="61"/>
  <c r="T396" i="61"/>
  <c r="S396" i="61"/>
  <c r="R396" i="61"/>
  <c r="Q396" i="61"/>
  <c r="P396" i="61"/>
  <c r="O396" i="61"/>
  <c r="N396" i="61"/>
  <c r="T395" i="61"/>
  <c r="S395" i="61"/>
  <c r="R395" i="61"/>
  <c r="Q395" i="61"/>
  <c r="P395" i="61"/>
  <c r="O395" i="61"/>
  <c r="N395" i="61"/>
  <c r="T394" i="61"/>
  <c r="S394" i="61"/>
  <c r="R394" i="61"/>
  <c r="Q394" i="61"/>
  <c r="P394" i="61"/>
  <c r="O394" i="61"/>
  <c r="N394" i="61"/>
  <c r="T393" i="61"/>
  <c r="S393" i="61"/>
  <c r="R393" i="61"/>
  <c r="Q393" i="61"/>
  <c r="P393" i="61"/>
  <c r="O393" i="61"/>
  <c r="N393" i="61"/>
  <c r="T392" i="61"/>
  <c r="S392" i="61"/>
  <c r="R392" i="61"/>
  <c r="Q392" i="61"/>
  <c r="P392" i="61"/>
  <c r="O392" i="61"/>
  <c r="N392" i="61"/>
  <c r="T391" i="61"/>
  <c r="S391" i="61"/>
  <c r="R391" i="61"/>
  <c r="Q391" i="61"/>
  <c r="P391" i="61"/>
  <c r="O391" i="61"/>
  <c r="N391" i="61"/>
  <c r="T390" i="61"/>
  <c r="S390" i="61"/>
  <c r="R390" i="61"/>
  <c r="Q390" i="61"/>
  <c r="P390" i="61"/>
  <c r="O390" i="61"/>
  <c r="N390" i="61"/>
  <c r="T389" i="61"/>
  <c r="S389" i="61"/>
  <c r="R389" i="61"/>
  <c r="Q389" i="61"/>
  <c r="P389" i="61"/>
  <c r="O389" i="61"/>
  <c r="N389" i="61"/>
  <c r="T388" i="61"/>
  <c r="S388" i="61"/>
  <c r="R388" i="61"/>
  <c r="Q388" i="61"/>
  <c r="P388" i="61"/>
  <c r="O388" i="61"/>
  <c r="N388" i="61"/>
  <c r="T387" i="61"/>
  <c r="S387" i="61"/>
  <c r="R387" i="61"/>
  <c r="Q387" i="61"/>
  <c r="P387" i="61"/>
  <c r="O387" i="61"/>
  <c r="N387" i="61"/>
  <c r="T386" i="61"/>
  <c r="S386" i="61"/>
  <c r="R386" i="61"/>
  <c r="Q386" i="61"/>
  <c r="P386" i="61"/>
  <c r="O386" i="61"/>
  <c r="N386" i="61"/>
  <c r="T385" i="61"/>
  <c r="S385" i="61"/>
  <c r="R385" i="61"/>
  <c r="Q385" i="61"/>
  <c r="P385" i="61"/>
  <c r="O385" i="61"/>
  <c r="N385" i="61"/>
  <c r="T384" i="61"/>
  <c r="S384" i="61"/>
  <c r="R384" i="61"/>
  <c r="Q384" i="61"/>
  <c r="P384" i="61"/>
  <c r="O384" i="61"/>
  <c r="N384" i="61"/>
  <c r="T383" i="61"/>
  <c r="S383" i="61"/>
  <c r="R383" i="61"/>
  <c r="Q383" i="61"/>
  <c r="P383" i="61"/>
  <c r="O383" i="61"/>
  <c r="N383" i="61"/>
  <c r="T382" i="61"/>
  <c r="S382" i="61"/>
  <c r="R382" i="61"/>
  <c r="Q382" i="61"/>
  <c r="P382" i="61"/>
  <c r="O382" i="61"/>
  <c r="N382" i="61"/>
  <c r="T381" i="61"/>
  <c r="S381" i="61"/>
  <c r="R381" i="61"/>
  <c r="Q381" i="61"/>
  <c r="P381" i="61"/>
  <c r="O381" i="61"/>
  <c r="N381" i="61"/>
  <c r="T380" i="61"/>
  <c r="S380" i="61"/>
  <c r="R380" i="61"/>
  <c r="Q380" i="61"/>
  <c r="P380" i="61"/>
  <c r="O380" i="61"/>
  <c r="N380" i="61"/>
  <c r="T379" i="61"/>
  <c r="S379" i="61"/>
  <c r="R379" i="61"/>
  <c r="Q379" i="61"/>
  <c r="P379" i="61"/>
  <c r="O379" i="61"/>
  <c r="N379" i="61"/>
  <c r="T378" i="61"/>
  <c r="S378" i="61"/>
  <c r="R378" i="61"/>
  <c r="Q378" i="61"/>
  <c r="P378" i="61"/>
  <c r="O378" i="61"/>
  <c r="N378" i="61"/>
  <c r="T377" i="61"/>
  <c r="S377" i="61"/>
  <c r="R377" i="61"/>
  <c r="Q377" i="61"/>
  <c r="P377" i="61"/>
  <c r="O377" i="61"/>
  <c r="N377" i="61"/>
  <c r="T376" i="61"/>
  <c r="S376" i="61"/>
  <c r="R376" i="61"/>
  <c r="Q376" i="61"/>
  <c r="P376" i="61"/>
  <c r="O376" i="61"/>
  <c r="N376" i="61"/>
  <c r="T375" i="61"/>
  <c r="S375" i="61"/>
  <c r="R375" i="61"/>
  <c r="Q375" i="61"/>
  <c r="P375" i="61"/>
  <c r="O375" i="61"/>
  <c r="N375" i="61"/>
  <c r="T374" i="61"/>
  <c r="S374" i="61"/>
  <c r="R374" i="61"/>
  <c r="Q374" i="61"/>
  <c r="P374" i="61"/>
  <c r="O374" i="61"/>
  <c r="N374" i="61"/>
  <c r="T373" i="61"/>
  <c r="S373" i="61"/>
  <c r="R373" i="61"/>
  <c r="Q373" i="61"/>
  <c r="P373" i="61"/>
  <c r="O373" i="61"/>
  <c r="N373" i="61"/>
  <c r="T372" i="61"/>
  <c r="S372" i="61"/>
  <c r="R372" i="61"/>
  <c r="Q372" i="61"/>
  <c r="P372" i="61"/>
  <c r="O372" i="61"/>
  <c r="N372" i="61"/>
  <c r="T371" i="61"/>
  <c r="S371" i="61"/>
  <c r="R371" i="61"/>
  <c r="Q371" i="61"/>
  <c r="P371" i="61"/>
  <c r="O371" i="61"/>
  <c r="N371" i="61"/>
  <c r="T370" i="61"/>
  <c r="S370" i="61"/>
  <c r="R370" i="61"/>
  <c r="Q370" i="61"/>
  <c r="P370" i="61"/>
  <c r="O370" i="61"/>
  <c r="N370" i="61"/>
  <c r="T369" i="61"/>
  <c r="S369" i="61"/>
  <c r="R369" i="61"/>
  <c r="Q369" i="61"/>
  <c r="P369" i="61"/>
  <c r="O369" i="61"/>
  <c r="N369" i="61"/>
  <c r="T368" i="61"/>
  <c r="S368" i="61"/>
  <c r="R368" i="61"/>
  <c r="Q368" i="61"/>
  <c r="P368" i="61"/>
  <c r="O368" i="61"/>
  <c r="N368" i="61"/>
  <c r="T367" i="61"/>
  <c r="S367" i="61"/>
  <c r="R367" i="61"/>
  <c r="Q367" i="61"/>
  <c r="P367" i="61"/>
  <c r="O367" i="61"/>
  <c r="N367" i="61"/>
  <c r="T366" i="61"/>
  <c r="S366" i="61"/>
  <c r="R366" i="61"/>
  <c r="Q366" i="61"/>
  <c r="P366" i="61"/>
  <c r="O366" i="61"/>
  <c r="N366" i="61"/>
  <c r="T365" i="61"/>
  <c r="S365" i="61"/>
  <c r="R365" i="61"/>
  <c r="Q365" i="61"/>
  <c r="P365" i="61"/>
  <c r="O365" i="61"/>
  <c r="N365" i="61"/>
  <c r="T364" i="61"/>
  <c r="S364" i="61"/>
  <c r="R364" i="61"/>
  <c r="Q364" i="61"/>
  <c r="P364" i="61"/>
  <c r="O364" i="61"/>
  <c r="N364" i="61"/>
  <c r="T363" i="61"/>
  <c r="S363" i="61"/>
  <c r="R363" i="61"/>
  <c r="Q363" i="61"/>
  <c r="P363" i="61"/>
  <c r="O363" i="61"/>
  <c r="N363" i="61"/>
  <c r="T362" i="61"/>
  <c r="S362" i="61"/>
  <c r="R362" i="61"/>
  <c r="Q362" i="61"/>
  <c r="P362" i="61"/>
  <c r="O362" i="61"/>
  <c r="N362" i="61"/>
  <c r="T361" i="61"/>
  <c r="S361" i="61"/>
  <c r="R361" i="61"/>
  <c r="Q361" i="61"/>
  <c r="P361" i="61"/>
  <c r="O361" i="61"/>
  <c r="N361" i="61"/>
  <c r="T360" i="61"/>
  <c r="S360" i="61"/>
  <c r="R360" i="61"/>
  <c r="Q360" i="61"/>
  <c r="P360" i="61"/>
  <c r="O360" i="61"/>
  <c r="N360" i="61"/>
  <c r="T359" i="61"/>
  <c r="S359" i="61"/>
  <c r="R359" i="61"/>
  <c r="Q359" i="61"/>
  <c r="P359" i="61"/>
  <c r="O359" i="61"/>
  <c r="N359" i="61"/>
  <c r="T358" i="61"/>
  <c r="S358" i="61"/>
  <c r="R358" i="61"/>
  <c r="Q358" i="61"/>
  <c r="P358" i="61"/>
  <c r="O358" i="61"/>
  <c r="N358" i="61"/>
  <c r="T357" i="61"/>
  <c r="S357" i="61"/>
  <c r="R357" i="61"/>
  <c r="Q357" i="61"/>
  <c r="P357" i="61"/>
  <c r="O357" i="61"/>
  <c r="N357" i="61"/>
  <c r="T356" i="61"/>
  <c r="S356" i="61"/>
  <c r="R356" i="61"/>
  <c r="Q356" i="61"/>
  <c r="P356" i="61"/>
  <c r="O356" i="61"/>
  <c r="N356" i="61"/>
  <c r="T355" i="61"/>
  <c r="S355" i="61"/>
  <c r="R355" i="61"/>
  <c r="Q355" i="61"/>
  <c r="P355" i="61"/>
  <c r="O355" i="61"/>
  <c r="N355" i="61"/>
  <c r="T354" i="61"/>
  <c r="S354" i="61"/>
  <c r="R354" i="61"/>
  <c r="Q354" i="61"/>
  <c r="P354" i="61"/>
  <c r="O354" i="61"/>
  <c r="N354" i="61"/>
  <c r="T353" i="61"/>
  <c r="S353" i="61"/>
  <c r="R353" i="61"/>
  <c r="Q353" i="61"/>
  <c r="P353" i="61"/>
  <c r="O353" i="61"/>
  <c r="N353" i="61"/>
  <c r="T352" i="61"/>
  <c r="S352" i="61"/>
  <c r="R352" i="61"/>
  <c r="Q352" i="61"/>
  <c r="P352" i="61"/>
  <c r="O352" i="61"/>
  <c r="N352" i="61"/>
  <c r="T351" i="61"/>
  <c r="S351" i="61"/>
  <c r="R351" i="61"/>
  <c r="Q351" i="61"/>
  <c r="P351" i="61"/>
  <c r="O351" i="61"/>
  <c r="N351" i="61"/>
  <c r="T350" i="61"/>
  <c r="S350" i="61"/>
  <c r="R350" i="61"/>
  <c r="Q350" i="61"/>
  <c r="P350" i="61"/>
  <c r="O350" i="61"/>
  <c r="N350" i="61"/>
  <c r="T349" i="61"/>
  <c r="S349" i="61"/>
  <c r="R349" i="61"/>
  <c r="Q349" i="61"/>
  <c r="P349" i="61"/>
  <c r="O349" i="61"/>
  <c r="N349" i="61"/>
  <c r="T348" i="61"/>
  <c r="S348" i="61"/>
  <c r="R348" i="61"/>
  <c r="Q348" i="61"/>
  <c r="P348" i="61"/>
  <c r="O348" i="61"/>
  <c r="N348" i="61"/>
  <c r="T347" i="61"/>
  <c r="S347" i="61"/>
  <c r="R347" i="61"/>
  <c r="Q347" i="61"/>
  <c r="P347" i="61"/>
  <c r="O347" i="61"/>
  <c r="N347" i="61"/>
  <c r="T346" i="61"/>
  <c r="S346" i="61"/>
  <c r="R346" i="61"/>
  <c r="Q346" i="61"/>
  <c r="P346" i="61"/>
  <c r="O346" i="61"/>
  <c r="N346" i="61"/>
  <c r="T345" i="61"/>
  <c r="S345" i="61"/>
  <c r="R345" i="61"/>
  <c r="Q345" i="61"/>
  <c r="P345" i="61"/>
  <c r="O345" i="61"/>
  <c r="N345" i="61"/>
  <c r="T344" i="61"/>
  <c r="S344" i="61"/>
  <c r="R344" i="61"/>
  <c r="Q344" i="61"/>
  <c r="P344" i="61"/>
  <c r="O344" i="61"/>
  <c r="N344" i="61"/>
  <c r="T343" i="61"/>
  <c r="S343" i="61"/>
  <c r="R343" i="61"/>
  <c r="Q343" i="61"/>
  <c r="P343" i="61"/>
  <c r="O343" i="61"/>
  <c r="N343" i="61"/>
  <c r="T342" i="61"/>
  <c r="S342" i="61"/>
  <c r="R342" i="61"/>
  <c r="Q342" i="61"/>
  <c r="P342" i="61"/>
  <c r="O342" i="61"/>
  <c r="N342" i="61"/>
  <c r="T341" i="61"/>
  <c r="S341" i="61"/>
  <c r="R341" i="61"/>
  <c r="Q341" i="61"/>
  <c r="P341" i="61"/>
  <c r="O341" i="61"/>
  <c r="N341" i="61"/>
  <c r="T340" i="61"/>
  <c r="S340" i="61"/>
  <c r="R340" i="61"/>
  <c r="Q340" i="61"/>
  <c r="P340" i="61"/>
  <c r="O340" i="61"/>
  <c r="N340" i="61"/>
  <c r="T339" i="61"/>
  <c r="S339" i="61"/>
  <c r="R339" i="61"/>
  <c r="Q339" i="61"/>
  <c r="P339" i="61"/>
  <c r="O339" i="61"/>
  <c r="N339" i="61"/>
  <c r="T338" i="61"/>
  <c r="S338" i="61"/>
  <c r="R338" i="61"/>
  <c r="Q338" i="61"/>
  <c r="P338" i="61"/>
  <c r="O338" i="61"/>
  <c r="N338" i="61"/>
  <c r="T337" i="61"/>
  <c r="S337" i="61"/>
  <c r="R337" i="61"/>
  <c r="Q337" i="61"/>
  <c r="P337" i="61"/>
  <c r="O337" i="61"/>
  <c r="N337" i="61"/>
  <c r="T336" i="61"/>
  <c r="S336" i="61"/>
  <c r="R336" i="61"/>
  <c r="Q336" i="61"/>
  <c r="P336" i="61"/>
  <c r="O336" i="61"/>
  <c r="N336" i="61"/>
  <c r="T335" i="61"/>
  <c r="S335" i="61"/>
  <c r="R335" i="61"/>
  <c r="Q335" i="61"/>
  <c r="P335" i="61"/>
  <c r="O335" i="61"/>
  <c r="N335" i="61"/>
  <c r="T334" i="61"/>
  <c r="S334" i="61"/>
  <c r="R334" i="61"/>
  <c r="Q334" i="61"/>
  <c r="P334" i="61"/>
  <c r="O334" i="61"/>
  <c r="N334" i="61"/>
  <c r="T333" i="61"/>
  <c r="S333" i="61"/>
  <c r="R333" i="61"/>
  <c r="Q333" i="61"/>
  <c r="P333" i="61"/>
  <c r="O333" i="61"/>
  <c r="N333" i="61"/>
  <c r="T332" i="61"/>
  <c r="S332" i="61"/>
  <c r="R332" i="61"/>
  <c r="Q332" i="61"/>
  <c r="P332" i="61"/>
  <c r="O332" i="61"/>
  <c r="N332" i="61"/>
  <c r="T331" i="61"/>
  <c r="S331" i="61"/>
  <c r="R331" i="61"/>
  <c r="Q331" i="61"/>
  <c r="P331" i="61"/>
  <c r="O331" i="61"/>
  <c r="N331" i="61"/>
  <c r="T330" i="61"/>
  <c r="S330" i="61"/>
  <c r="R330" i="61"/>
  <c r="Q330" i="61"/>
  <c r="P330" i="61"/>
  <c r="O330" i="61"/>
  <c r="N330" i="61"/>
  <c r="T329" i="61"/>
  <c r="S329" i="61"/>
  <c r="R329" i="61"/>
  <c r="Q329" i="61"/>
  <c r="P329" i="61"/>
  <c r="O329" i="61"/>
  <c r="N329" i="61"/>
  <c r="T328" i="61"/>
  <c r="S328" i="61"/>
  <c r="R328" i="61"/>
  <c r="Q328" i="61"/>
  <c r="P328" i="61"/>
  <c r="O328" i="61"/>
  <c r="N328" i="61"/>
  <c r="T327" i="61"/>
  <c r="S327" i="61"/>
  <c r="R327" i="61"/>
  <c r="Q327" i="61"/>
  <c r="P327" i="61"/>
  <c r="O327" i="61"/>
  <c r="N327" i="61"/>
  <c r="T326" i="61"/>
  <c r="S326" i="61"/>
  <c r="R326" i="61"/>
  <c r="Q326" i="61"/>
  <c r="P326" i="61"/>
  <c r="O326" i="61"/>
  <c r="N326" i="61"/>
  <c r="T325" i="61"/>
  <c r="S325" i="61"/>
  <c r="R325" i="61"/>
  <c r="Q325" i="61"/>
  <c r="P325" i="61"/>
  <c r="O325" i="61"/>
  <c r="N325" i="61"/>
  <c r="T324" i="61"/>
  <c r="S324" i="61"/>
  <c r="R324" i="61"/>
  <c r="Q324" i="61"/>
  <c r="P324" i="61"/>
  <c r="O324" i="61"/>
  <c r="N324" i="61"/>
  <c r="T323" i="61"/>
  <c r="S323" i="61"/>
  <c r="R323" i="61"/>
  <c r="Q323" i="61"/>
  <c r="P323" i="61"/>
  <c r="O323" i="61"/>
  <c r="N323" i="61"/>
  <c r="T322" i="61"/>
  <c r="S322" i="61"/>
  <c r="R322" i="61"/>
  <c r="Q322" i="61"/>
  <c r="P322" i="61"/>
  <c r="O322" i="61"/>
  <c r="N322" i="61"/>
  <c r="T321" i="61"/>
  <c r="S321" i="61"/>
  <c r="R321" i="61"/>
  <c r="Q321" i="61"/>
  <c r="P321" i="61"/>
  <c r="O321" i="61"/>
  <c r="N321" i="61"/>
  <c r="T320" i="61"/>
  <c r="S320" i="61"/>
  <c r="R320" i="61"/>
  <c r="Q320" i="61"/>
  <c r="P320" i="61"/>
  <c r="O320" i="61"/>
  <c r="N320" i="61"/>
  <c r="T319" i="61"/>
  <c r="S319" i="61"/>
  <c r="R319" i="61"/>
  <c r="Q319" i="61"/>
  <c r="P319" i="61"/>
  <c r="O319" i="61"/>
  <c r="N319" i="61"/>
  <c r="T318" i="61"/>
  <c r="S318" i="61"/>
  <c r="R318" i="61"/>
  <c r="Q318" i="61"/>
  <c r="P318" i="61"/>
  <c r="O318" i="61"/>
  <c r="N318" i="61"/>
  <c r="T317" i="61"/>
  <c r="S317" i="61"/>
  <c r="R317" i="61"/>
  <c r="Q317" i="61"/>
  <c r="P317" i="61"/>
  <c r="O317" i="61"/>
  <c r="N317" i="61"/>
  <c r="T316" i="61"/>
  <c r="S316" i="61"/>
  <c r="R316" i="61"/>
  <c r="Q316" i="61"/>
  <c r="P316" i="61"/>
  <c r="O316" i="61"/>
  <c r="N316" i="61"/>
  <c r="T315" i="61"/>
  <c r="S315" i="61"/>
  <c r="R315" i="61"/>
  <c r="Q315" i="61"/>
  <c r="P315" i="61"/>
  <c r="O315" i="61"/>
  <c r="N315" i="61"/>
  <c r="T314" i="61"/>
  <c r="S314" i="61"/>
  <c r="R314" i="61"/>
  <c r="Q314" i="61"/>
  <c r="P314" i="61"/>
  <c r="O314" i="61"/>
  <c r="N314" i="61"/>
  <c r="T313" i="61"/>
  <c r="S313" i="61"/>
  <c r="R313" i="61"/>
  <c r="Q313" i="61"/>
  <c r="P313" i="61"/>
  <c r="O313" i="61"/>
  <c r="N313" i="61"/>
  <c r="T312" i="61"/>
  <c r="S312" i="61"/>
  <c r="R312" i="61"/>
  <c r="Q312" i="61"/>
  <c r="P312" i="61"/>
  <c r="O312" i="61"/>
  <c r="N312" i="61"/>
  <c r="T311" i="61"/>
  <c r="S311" i="61"/>
  <c r="R311" i="61"/>
  <c r="Q311" i="61"/>
  <c r="P311" i="61"/>
  <c r="O311" i="61"/>
  <c r="N311" i="61"/>
  <c r="T310" i="61"/>
  <c r="S310" i="61"/>
  <c r="R310" i="61"/>
  <c r="Q310" i="61"/>
  <c r="P310" i="61"/>
  <c r="O310" i="61"/>
  <c r="N310" i="61"/>
  <c r="T309" i="61"/>
  <c r="S309" i="61"/>
  <c r="R309" i="61"/>
  <c r="Q309" i="61"/>
  <c r="P309" i="61"/>
  <c r="O309" i="61"/>
  <c r="N309" i="61"/>
  <c r="T308" i="61"/>
  <c r="S308" i="61"/>
  <c r="R308" i="61"/>
  <c r="Q308" i="61"/>
  <c r="P308" i="61"/>
  <c r="O308" i="61"/>
  <c r="N308" i="61"/>
  <c r="T307" i="61"/>
  <c r="S307" i="61"/>
  <c r="R307" i="61"/>
  <c r="Q307" i="61"/>
  <c r="P307" i="61"/>
  <c r="O307" i="61"/>
  <c r="N307" i="61"/>
  <c r="T306" i="61"/>
  <c r="S306" i="61"/>
  <c r="R306" i="61"/>
  <c r="Q306" i="61"/>
  <c r="P306" i="61"/>
  <c r="O306" i="61"/>
  <c r="N306" i="61"/>
  <c r="T305" i="61"/>
  <c r="S305" i="61"/>
  <c r="R305" i="61"/>
  <c r="Q305" i="61"/>
  <c r="P305" i="61"/>
  <c r="O305" i="61"/>
  <c r="N305" i="61"/>
  <c r="T304" i="61"/>
  <c r="S304" i="61"/>
  <c r="R304" i="61"/>
  <c r="Q304" i="61"/>
  <c r="P304" i="61"/>
  <c r="O304" i="61"/>
  <c r="N304" i="61"/>
  <c r="T303" i="61"/>
  <c r="S303" i="61"/>
  <c r="R303" i="61"/>
  <c r="Q303" i="61"/>
  <c r="P303" i="61"/>
  <c r="O303" i="61"/>
  <c r="N303" i="61"/>
  <c r="T302" i="61"/>
  <c r="S302" i="61"/>
  <c r="R302" i="61"/>
  <c r="Q302" i="61"/>
  <c r="P302" i="61"/>
  <c r="O302" i="61"/>
  <c r="N302" i="61"/>
  <c r="T301" i="61"/>
  <c r="S301" i="61"/>
  <c r="R301" i="61"/>
  <c r="Q301" i="61"/>
  <c r="P301" i="61"/>
  <c r="O301" i="61"/>
  <c r="N301" i="61"/>
  <c r="T300" i="61"/>
  <c r="S300" i="61"/>
  <c r="R300" i="61"/>
  <c r="Q300" i="61"/>
  <c r="P300" i="61"/>
  <c r="O300" i="61"/>
  <c r="N300" i="61"/>
  <c r="T299" i="61"/>
  <c r="S299" i="61"/>
  <c r="R299" i="61"/>
  <c r="Q299" i="61"/>
  <c r="P299" i="61"/>
  <c r="O299" i="61"/>
  <c r="N299" i="61"/>
  <c r="T298" i="61"/>
  <c r="S298" i="61"/>
  <c r="R298" i="61"/>
  <c r="Q298" i="61"/>
  <c r="P298" i="61"/>
  <c r="O298" i="61"/>
  <c r="N298" i="61"/>
  <c r="T297" i="61"/>
  <c r="S297" i="61"/>
  <c r="R297" i="61"/>
  <c r="Q297" i="61"/>
  <c r="P297" i="61"/>
  <c r="O297" i="61"/>
  <c r="N297" i="61"/>
  <c r="T296" i="61"/>
  <c r="S296" i="61"/>
  <c r="R296" i="61"/>
  <c r="Q296" i="61"/>
  <c r="P296" i="61"/>
  <c r="O296" i="61"/>
  <c r="N296" i="61"/>
  <c r="T295" i="61"/>
  <c r="S295" i="61"/>
  <c r="R295" i="61"/>
  <c r="Q295" i="61"/>
  <c r="P295" i="61"/>
  <c r="O295" i="61"/>
  <c r="N295" i="61"/>
  <c r="T294" i="61"/>
  <c r="S294" i="61"/>
  <c r="R294" i="61"/>
  <c r="Q294" i="61"/>
  <c r="P294" i="61"/>
  <c r="O294" i="61"/>
  <c r="N294" i="61"/>
  <c r="T293" i="61"/>
  <c r="S293" i="61"/>
  <c r="R293" i="61"/>
  <c r="Q293" i="61"/>
  <c r="P293" i="61"/>
  <c r="O293" i="61"/>
  <c r="N293" i="61"/>
  <c r="T292" i="61"/>
  <c r="S292" i="61"/>
  <c r="R292" i="61"/>
  <c r="Q292" i="61"/>
  <c r="P292" i="61"/>
  <c r="O292" i="61"/>
  <c r="N292" i="61"/>
  <c r="T291" i="61"/>
  <c r="S291" i="61"/>
  <c r="R291" i="61"/>
  <c r="Q291" i="61"/>
  <c r="P291" i="61"/>
  <c r="O291" i="61"/>
  <c r="N291" i="61"/>
  <c r="T290" i="61"/>
  <c r="S290" i="61"/>
  <c r="R290" i="61"/>
  <c r="Q290" i="61"/>
  <c r="P290" i="61"/>
  <c r="O290" i="61"/>
  <c r="N290" i="61"/>
  <c r="T289" i="61"/>
  <c r="S289" i="61"/>
  <c r="R289" i="61"/>
  <c r="Q289" i="61"/>
  <c r="P289" i="61"/>
  <c r="O289" i="61"/>
  <c r="N289" i="61"/>
  <c r="T288" i="61"/>
  <c r="S288" i="61"/>
  <c r="R288" i="61"/>
  <c r="Q288" i="61"/>
  <c r="P288" i="61"/>
  <c r="O288" i="61"/>
  <c r="N288" i="61"/>
  <c r="T287" i="61"/>
  <c r="S287" i="61"/>
  <c r="R287" i="61"/>
  <c r="Q287" i="61"/>
  <c r="P287" i="61"/>
  <c r="O287" i="61"/>
  <c r="N287" i="61"/>
  <c r="T286" i="61"/>
  <c r="S286" i="61"/>
  <c r="R286" i="61"/>
  <c r="Q286" i="61"/>
  <c r="P286" i="61"/>
  <c r="O286" i="61"/>
  <c r="N286" i="61"/>
  <c r="T285" i="61"/>
  <c r="S285" i="61"/>
  <c r="R285" i="61"/>
  <c r="Q285" i="61"/>
  <c r="P285" i="61"/>
  <c r="O285" i="61"/>
  <c r="N285" i="61"/>
  <c r="T284" i="61"/>
  <c r="S284" i="61"/>
  <c r="R284" i="61"/>
  <c r="Q284" i="61"/>
  <c r="P284" i="61"/>
  <c r="O284" i="61"/>
  <c r="N284" i="61"/>
  <c r="T283" i="61"/>
  <c r="S283" i="61"/>
  <c r="R283" i="61"/>
  <c r="Q283" i="61"/>
  <c r="P283" i="61"/>
  <c r="O283" i="61"/>
  <c r="N283" i="61"/>
  <c r="T282" i="61"/>
  <c r="S282" i="61"/>
  <c r="R282" i="61"/>
  <c r="Q282" i="61"/>
  <c r="P282" i="61"/>
  <c r="O282" i="61"/>
  <c r="N282" i="61"/>
  <c r="T281" i="61"/>
  <c r="S281" i="61"/>
  <c r="R281" i="61"/>
  <c r="Q281" i="61"/>
  <c r="P281" i="61"/>
  <c r="O281" i="61"/>
  <c r="N281" i="61"/>
  <c r="T280" i="61"/>
  <c r="S280" i="61"/>
  <c r="R280" i="61"/>
  <c r="Q280" i="61"/>
  <c r="P280" i="61"/>
  <c r="O280" i="61"/>
  <c r="N280" i="61"/>
  <c r="T279" i="61"/>
  <c r="S279" i="61"/>
  <c r="R279" i="61"/>
  <c r="Q279" i="61"/>
  <c r="P279" i="61"/>
  <c r="O279" i="61"/>
  <c r="N279" i="61"/>
  <c r="T278" i="61"/>
  <c r="S278" i="61"/>
  <c r="R278" i="61"/>
  <c r="Q278" i="61"/>
  <c r="P278" i="61"/>
  <c r="O278" i="61"/>
  <c r="N278" i="61"/>
  <c r="T277" i="61"/>
  <c r="S277" i="61"/>
  <c r="R277" i="61"/>
  <c r="Q277" i="61"/>
  <c r="P277" i="61"/>
  <c r="O277" i="61"/>
  <c r="N277" i="61"/>
  <c r="T276" i="61"/>
  <c r="S276" i="61"/>
  <c r="R276" i="61"/>
  <c r="Q276" i="61"/>
  <c r="P276" i="61"/>
  <c r="O276" i="61"/>
  <c r="N276" i="61"/>
  <c r="T275" i="61"/>
  <c r="S275" i="61"/>
  <c r="R275" i="61"/>
  <c r="Q275" i="61"/>
  <c r="P275" i="61"/>
  <c r="O275" i="61"/>
  <c r="N275" i="61"/>
  <c r="T274" i="61"/>
  <c r="S274" i="61"/>
  <c r="R274" i="61"/>
  <c r="Q274" i="61"/>
  <c r="P274" i="61"/>
  <c r="O274" i="61"/>
  <c r="N274" i="61"/>
  <c r="T273" i="61"/>
  <c r="S273" i="61"/>
  <c r="R273" i="61"/>
  <c r="Q273" i="61"/>
  <c r="P273" i="61"/>
  <c r="O273" i="61"/>
  <c r="N273" i="61"/>
  <c r="T272" i="61"/>
  <c r="S272" i="61"/>
  <c r="R272" i="61"/>
  <c r="Q272" i="61"/>
  <c r="P272" i="61"/>
  <c r="O272" i="61"/>
  <c r="N272" i="61"/>
  <c r="T271" i="61"/>
  <c r="S271" i="61"/>
  <c r="R271" i="61"/>
  <c r="Q271" i="61"/>
  <c r="P271" i="61"/>
  <c r="O271" i="61"/>
  <c r="N271" i="61"/>
  <c r="T270" i="61"/>
  <c r="S270" i="61"/>
  <c r="R270" i="61"/>
  <c r="Q270" i="61"/>
  <c r="P270" i="61"/>
  <c r="O270" i="61"/>
  <c r="N270" i="61"/>
  <c r="T269" i="61"/>
  <c r="S269" i="61"/>
  <c r="R269" i="61"/>
  <c r="Q269" i="61"/>
  <c r="P269" i="61"/>
  <c r="O269" i="61"/>
  <c r="N269" i="61"/>
  <c r="T268" i="61"/>
  <c r="S268" i="61"/>
  <c r="R268" i="61"/>
  <c r="Q268" i="61"/>
  <c r="P268" i="61"/>
  <c r="O268" i="61"/>
  <c r="N268" i="61"/>
  <c r="T267" i="61"/>
  <c r="S267" i="61"/>
  <c r="R267" i="61"/>
  <c r="Q267" i="61"/>
  <c r="P267" i="61"/>
  <c r="O267" i="61"/>
  <c r="N267" i="61"/>
  <c r="T266" i="61"/>
  <c r="S266" i="61"/>
  <c r="R266" i="61"/>
  <c r="Q266" i="61"/>
  <c r="P266" i="61"/>
  <c r="O266" i="61"/>
  <c r="N266" i="61"/>
  <c r="T265" i="61"/>
  <c r="S265" i="61"/>
  <c r="R265" i="61"/>
  <c r="Q265" i="61"/>
  <c r="P265" i="61"/>
  <c r="O265" i="61"/>
  <c r="N265" i="61"/>
  <c r="T264" i="61"/>
  <c r="S264" i="61"/>
  <c r="R264" i="61"/>
  <c r="Q264" i="61"/>
  <c r="P264" i="61"/>
  <c r="O264" i="61"/>
  <c r="N264" i="61"/>
  <c r="T263" i="61"/>
  <c r="S263" i="61"/>
  <c r="R263" i="61"/>
  <c r="Q263" i="61"/>
  <c r="P263" i="61"/>
  <c r="O263" i="61"/>
  <c r="N263" i="61"/>
  <c r="T262" i="61"/>
  <c r="S262" i="61"/>
  <c r="R262" i="61"/>
  <c r="Q262" i="61"/>
  <c r="P262" i="61"/>
  <c r="O262" i="61"/>
  <c r="N262" i="61"/>
  <c r="T261" i="61"/>
  <c r="S261" i="61"/>
  <c r="R261" i="61"/>
  <c r="Q261" i="61"/>
  <c r="P261" i="61"/>
  <c r="O261" i="61"/>
  <c r="N261" i="61"/>
  <c r="T260" i="61"/>
  <c r="S260" i="61"/>
  <c r="R260" i="61"/>
  <c r="Q260" i="61"/>
  <c r="P260" i="61"/>
  <c r="O260" i="61"/>
  <c r="N260" i="61"/>
  <c r="T259" i="61"/>
  <c r="S259" i="61"/>
  <c r="R259" i="61"/>
  <c r="Q259" i="61"/>
  <c r="P259" i="61"/>
  <c r="O259" i="61"/>
  <c r="N259" i="61"/>
  <c r="T258" i="61"/>
  <c r="S258" i="61"/>
  <c r="R258" i="61"/>
  <c r="Q258" i="61"/>
  <c r="P258" i="61"/>
  <c r="O258" i="61"/>
  <c r="N258" i="61"/>
  <c r="T257" i="61"/>
  <c r="S257" i="61"/>
  <c r="R257" i="61"/>
  <c r="Q257" i="61"/>
  <c r="P257" i="61"/>
  <c r="O257" i="61"/>
  <c r="N257" i="61"/>
  <c r="T256" i="61"/>
  <c r="S256" i="61"/>
  <c r="R256" i="61"/>
  <c r="Q256" i="61"/>
  <c r="P256" i="61"/>
  <c r="O256" i="61"/>
  <c r="N256" i="61"/>
  <c r="T255" i="61"/>
  <c r="S255" i="61"/>
  <c r="R255" i="61"/>
  <c r="Q255" i="61"/>
  <c r="P255" i="61"/>
  <c r="O255" i="61"/>
  <c r="N255" i="61"/>
  <c r="T254" i="61"/>
  <c r="S254" i="61"/>
  <c r="R254" i="61"/>
  <c r="Q254" i="61"/>
  <c r="P254" i="61"/>
  <c r="O254" i="61"/>
  <c r="N254" i="61"/>
  <c r="T253" i="61"/>
  <c r="S253" i="61"/>
  <c r="R253" i="61"/>
  <c r="Q253" i="61"/>
  <c r="P253" i="61"/>
  <c r="O253" i="61"/>
  <c r="N253" i="61"/>
  <c r="T252" i="61"/>
  <c r="S252" i="61"/>
  <c r="R252" i="61"/>
  <c r="Q252" i="61"/>
  <c r="P252" i="61"/>
  <c r="O252" i="61"/>
  <c r="N252" i="61"/>
  <c r="T251" i="61"/>
  <c r="S251" i="61"/>
  <c r="R251" i="61"/>
  <c r="Q251" i="61"/>
  <c r="P251" i="61"/>
  <c r="O251" i="61"/>
  <c r="N251" i="61"/>
  <c r="T250" i="61"/>
  <c r="S250" i="61"/>
  <c r="R250" i="61"/>
  <c r="Q250" i="61"/>
  <c r="P250" i="61"/>
  <c r="O250" i="61"/>
  <c r="N250" i="61"/>
  <c r="T249" i="61"/>
  <c r="S249" i="61"/>
  <c r="R249" i="61"/>
  <c r="Q249" i="61"/>
  <c r="P249" i="61"/>
  <c r="O249" i="61"/>
  <c r="N249" i="61"/>
  <c r="T248" i="61"/>
  <c r="S248" i="61"/>
  <c r="R248" i="61"/>
  <c r="Q248" i="61"/>
  <c r="P248" i="61"/>
  <c r="O248" i="61"/>
  <c r="N248" i="61"/>
  <c r="T247" i="61"/>
  <c r="S247" i="61"/>
  <c r="R247" i="61"/>
  <c r="Q247" i="61"/>
  <c r="P247" i="61"/>
  <c r="O247" i="61"/>
  <c r="N247" i="61"/>
  <c r="T246" i="61"/>
  <c r="S246" i="61"/>
  <c r="R246" i="61"/>
  <c r="Q246" i="61"/>
  <c r="P246" i="61"/>
  <c r="O246" i="61"/>
  <c r="N246" i="61"/>
  <c r="T245" i="61"/>
  <c r="S245" i="61"/>
  <c r="R245" i="61"/>
  <c r="Q245" i="61"/>
  <c r="P245" i="61"/>
  <c r="O245" i="61"/>
  <c r="N245" i="61"/>
  <c r="T244" i="61"/>
  <c r="S244" i="61"/>
  <c r="R244" i="61"/>
  <c r="Q244" i="61"/>
  <c r="P244" i="61"/>
  <c r="O244" i="61"/>
  <c r="N244" i="61"/>
  <c r="T243" i="61"/>
  <c r="S243" i="61"/>
  <c r="R243" i="61"/>
  <c r="Q243" i="61"/>
  <c r="P243" i="61"/>
  <c r="O243" i="61"/>
  <c r="N243" i="61"/>
  <c r="T242" i="61"/>
  <c r="S242" i="61"/>
  <c r="R242" i="61"/>
  <c r="Q242" i="61"/>
  <c r="P242" i="61"/>
  <c r="O242" i="61"/>
  <c r="N242" i="61"/>
  <c r="T241" i="61"/>
  <c r="S241" i="61"/>
  <c r="R241" i="61"/>
  <c r="Q241" i="61"/>
  <c r="P241" i="61"/>
  <c r="O241" i="61"/>
  <c r="N241" i="61"/>
  <c r="T240" i="61"/>
  <c r="S240" i="61"/>
  <c r="R240" i="61"/>
  <c r="Q240" i="61"/>
  <c r="P240" i="61"/>
  <c r="O240" i="61"/>
  <c r="N240" i="61"/>
  <c r="T239" i="61"/>
  <c r="S239" i="61"/>
  <c r="R239" i="61"/>
  <c r="Q239" i="61"/>
  <c r="P239" i="61"/>
  <c r="O239" i="61"/>
  <c r="N239" i="61"/>
  <c r="T238" i="61"/>
  <c r="S238" i="61"/>
  <c r="R238" i="61"/>
  <c r="Q238" i="61"/>
  <c r="P238" i="61"/>
  <c r="O238" i="61"/>
  <c r="N238" i="61"/>
  <c r="T237" i="61"/>
  <c r="S237" i="61"/>
  <c r="R237" i="61"/>
  <c r="Q237" i="61"/>
  <c r="P237" i="61"/>
  <c r="O237" i="61"/>
  <c r="N237" i="61"/>
  <c r="T236" i="61"/>
  <c r="S236" i="61"/>
  <c r="R236" i="61"/>
  <c r="Q236" i="61"/>
  <c r="P236" i="61"/>
  <c r="O236" i="61"/>
  <c r="N236" i="61"/>
  <c r="T235" i="61"/>
  <c r="S235" i="61"/>
  <c r="R235" i="61"/>
  <c r="Q235" i="61"/>
  <c r="P235" i="61"/>
  <c r="O235" i="61"/>
  <c r="N235" i="61"/>
  <c r="T234" i="61"/>
  <c r="S234" i="61"/>
  <c r="R234" i="61"/>
  <c r="Q234" i="61"/>
  <c r="P234" i="61"/>
  <c r="O234" i="61"/>
  <c r="N234" i="61"/>
  <c r="T233" i="61"/>
  <c r="S233" i="61"/>
  <c r="R233" i="61"/>
  <c r="Q233" i="61"/>
  <c r="P233" i="61"/>
  <c r="O233" i="61"/>
  <c r="N233" i="61"/>
  <c r="T232" i="61"/>
  <c r="S232" i="61"/>
  <c r="R232" i="61"/>
  <c r="Q232" i="61"/>
  <c r="P232" i="61"/>
  <c r="O232" i="61"/>
  <c r="N232" i="61"/>
  <c r="T231" i="61"/>
  <c r="S231" i="61"/>
  <c r="R231" i="61"/>
  <c r="Q231" i="61"/>
  <c r="P231" i="61"/>
  <c r="O231" i="61"/>
  <c r="N231" i="61"/>
  <c r="T230" i="61"/>
  <c r="S230" i="61"/>
  <c r="R230" i="61"/>
  <c r="Q230" i="61"/>
  <c r="P230" i="61"/>
  <c r="O230" i="61"/>
  <c r="N230" i="61"/>
  <c r="T229" i="61"/>
  <c r="S229" i="61"/>
  <c r="R229" i="61"/>
  <c r="Q229" i="61"/>
  <c r="P229" i="61"/>
  <c r="O229" i="61"/>
  <c r="N229" i="61"/>
  <c r="T228" i="61"/>
  <c r="S228" i="61"/>
  <c r="R228" i="61"/>
  <c r="Q228" i="61"/>
  <c r="P228" i="61"/>
  <c r="O228" i="61"/>
  <c r="N228" i="61"/>
  <c r="T227" i="61"/>
  <c r="S227" i="61"/>
  <c r="R227" i="61"/>
  <c r="Q227" i="61"/>
  <c r="P227" i="61"/>
  <c r="O227" i="61"/>
  <c r="N227" i="61"/>
  <c r="T226" i="61"/>
  <c r="S226" i="61"/>
  <c r="R226" i="61"/>
  <c r="Q226" i="61"/>
  <c r="P226" i="61"/>
  <c r="O226" i="61"/>
  <c r="N226" i="61"/>
  <c r="T225" i="61"/>
  <c r="S225" i="61"/>
  <c r="R225" i="61"/>
  <c r="Q225" i="61"/>
  <c r="P225" i="61"/>
  <c r="O225" i="61"/>
  <c r="N225" i="61"/>
  <c r="T224" i="61"/>
  <c r="S224" i="61"/>
  <c r="R224" i="61"/>
  <c r="Q224" i="61"/>
  <c r="P224" i="61"/>
  <c r="O224" i="61"/>
  <c r="N224" i="61"/>
  <c r="T223" i="61"/>
  <c r="S223" i="61"/>
  <c r="R223" i="61"/>
  <c r="Q223" i="61"/>
  <c r="P223" i="61"/>
  <c r="O223" i="61"/>
  <c r="N223" i="61"/>
  <c r="T222" i="61"/>
  <c r="S222" i="61"/>
  <c r="R222" i="61"/>
  <c r="Q222" i="61"/>
  <c r="P222" i="61"/>
  <c r="O222" i="61"/>
  <c r="N222" i="61"/>
  <c r="T221" i="61"/>
  <c r="S221" i="61"/>
  <c r="R221" i="61"/>
  <c r="Q221" i="61"/>
  <c r="P221" i="61"/>
  <c r="O221" i="61"/>
  <c r="N221" i="61"/>
  <c r="T220" i="61"/>
  <c r="S220" i="61"/>
  <c r="R220" i="61"/>
  <c r="Q220" i="61"/>
  <c r="P220" i="61"/>
  <c r="O220" i="61"/>
  <c r="N220" i="61"/>
  <c r="T219" i="61"/>
  <c r="S219" i="61"/>
  <c r="R219" i="61"/>
  <c r="Q219" i="61"/>
  <c r="P219" i="61"/>
  <c r="O219" i="61"/>
  <c r="N219" i="61"/>
  <c r="T218" i="61"/>
  <c r="S218" i="61"/>
  <c r="R218" i="61"/>
  <c r="Q218" i="61"/>
  <c r="P218" i="61"/>
  <c r="O218" i="61"/>
  <c r="N218" i="61"/>
  <c r="T217" i="61"/>
  <c r="S217" i="61"/>
  <c r="R217" i="61"/>
  <c r="Q217" i="61"/>
  <c r="P217" i="61"/>
  <c r="O217" i="61"/>
  <c r="N217" i="61"/>
  <c r="T216" i="61"/>
  <c r="S216" i="61"/>
  <c r="R216" i="61"/>
  <c r="Q216" i="61"/>
  <c r="P216" i="61"/>
  <c r="O216" i="61"/>
  <c r="N216" i="61"/>
  <c r="T215" i="61"/>
  <c r="S215" i="61"/>
  <c r="R215" i="61"/>
  <c r="Q215" i="61"/>
  <c r="P215" i="61"/>
  <c r="O215" i="61"/>
  <c r="N215" i="61"/>
  <c r="T214" i="61"/>
  <c r="S214" i="61"/>
  <c r="R214" i="61"/>
  <c r="Q214" i="61"/>
  <c r="P214" i="61"/>
  <c r="O214" i="61"/>
  <c r="N214" i="61"/>
  <c r="T213" i="61"/>
  <c r="S213" i="61"/>
  <c r="R213" i="61"/>
  <c r="Q213" i="61"/>
  <c r="P213" i="61"/>
  <c r="O213" i="61"/>
  <c r="N213" i="61"/>
  <c r="T212" i="61"/>
  <c r="S212" i="61"/>
  <c r="R212" i="61"/>
  <c r="Q212" i="61"/>
  <c r="P212" i="61"/>
  <c r="O212" i="61"/>
  <c r="N212" i="61"/>
  <c r="T211" i="61"/>
  <c r="S211" i="61"/>
  <c r="R211" i="61"/>
  <c r="Q211" i="61"/>
  <c r="P211" i="61"/>
  <c r="O211" i="61"/>
  <c r="N211" i="61"/>
  <c r="T210" i="61"/>
  <c r="S210" i="61"/>
  <c r="R210" i="61"/>
  <c r="Q210" i="61"/>
  <c r="P210" i="61"/>
  <c r="O210" i="61"/>
  <c r="N210" i="61"/>
  <c r="T209" i="61"/>
  <c r="S209" i="61"/>
  <c r="R209" i="61"/>
  <c r="Q209" i="61"/>
  <c r="P209" i="61"/>
  <c r="O209" i="61"/>
  <c r="N209" i="61"/>
  <c r="T208" i="61"/>
  <c r="S208" i="61"/>
  <c r="R208" i="61"/>
  <c r="Q208" i="61"/>
  <c r="P208" i="61"/>
  <c r="O208" i="61"/>
  <c r="N208" i="61"/>
  <c r="T207" i="61"/>
  <c r="S207" i="61"/>
  <c r="R207" i="61"/>
  <c r="Q207" i="61"/>
  <c r="P207" i="61"/>
  <c r="O207" i="61"/>
  <c r="N207" i="61"/>
  <c r="T206" i="61"/>
  <c r="S206" i="61"/>
  <c r="R206" i="61"/>
  <c r="Q206" i="61"/>
  <c r="P206" i="61"/>
  <c r="O206" i="61"/>
  <c r="N206" i="61"/>
  <c r="T205" i="61"/>
  <c r="S205" i="61"/>
  <c r="R205" i="61"/>
  <c r="Q205" i="61"/>
  <c r="P205" i="61"/>
  <c r="O205" i="61"/>
  <c r="N205" i="61"/>
  <c r="T204" i="61"/>
  <c r="S204" i="61"/>
  <c r="R204" i="61"/>
  <c r="Q204" i="61"/>
  <c r="P204" i="61"/>
  <c r="O204" i="61"/>
  <c r="N204" i="61"/>
  <c r="T203" i="61"/>
  <c r="S203" i="61"/>
  <c r="R203" i="61"/>
  <c r="Q203" i="61"/>
  <c r="P203" i="61"/>
  <c r="O203" i="61"/>
  <c r="N203" i="61"/>
  <c r="T202" i="61"/>
  <c r="S202" i="61"/>
  <c r="R202" i="61"/>
  <c r="Q202" i="61"/>
  <c r="P202" i="61"/>
  <c r="O202" i="61"/>
  <c r="N202" i="61"/>
  <c r="T201" i="61"/>
  <c r="S201" i="61"/>
  <c r="R201" i="61"/>
  <c r="Q201" i="61"/>
  <c r="P201" i="61"/>
  <c r="O201" i="61"/>
  <c r="N201" i="61"/>
  <c r="T200" i="61"/>
  <c r="S200" i="61"/>
  <c r="R200" i="61"/>
  <c r="Q200" i="61"/>
  <c r="P200" i="61"/>
  <c r="O200" i="61"/>
  <c r="N200" i="61"/>
  <c r="T199" i="61"/>
  <c r="S199" i="61"/>
  <c r="R199" i="61"/>
  <c r="Q199" i="61"/>
  <c r="P199" i="61"/>
  <c r="O199" i="61"/>
  <c r="N199" i="61"/>
  <c r="T198" i="61"/>
  <c r="S198" i="61"/>
  <c r="R198" i="61"/>
  <c r="Q198" i="61"/>
  <c r="P198" i="61"/>
  <c r="O198" i="61"/>
  <c r="N198" i="61"/>
  <c r="T197" i="61"/>
  <c r="S197" i="61"/>
  <c r="R197" i="61"/>
  <c r="Q197" i="61"/>
  <c r="P197" i="61"/>
  <c r="O197" i="61"/>
  <c r="N197" i="61"/>
  <c r="T196" i="61"/>
  <c r="S196" i="61"/>
  <c r="R196" i="61"/>
  <c r="Q196" i="61"/>
  <c r="P196" i="61"/>
  <c r="O196" i="61"/>
  <c r="N196" i="61"/>
  <c r="T195" i="61"/>
  <c r="S195" i="61"/>
  <c r="R195" i="61"/>
  <c r="Q195" i="61"/>
  <c r="P195" i="61"/>
  <c r="O195" i="61"/>
  <c r="N195" i="61"/>
  <c r="T194" i="61"/>
  <c r="S194" i="61"/>
  <c r="R194" i="61"/>
  <c r="Q194" i="61"/>
  <c r="P194" i="61"/>
  <c r="O194" i="61"/>
  <c r="N194" i="61"/>
  <c r="T193" i="61"/>
  <c r="S193" i="61"/>
  <c r="R193" i="61"/>
  <c r="Q193" i="61"/>
  <c r="P193" i="61"/>
  <c r="O193" i="61"/>
  <c r="N193" i="61"/>
  <c r="T192" i="61"/>
  <c r="S192" i="61"/>
  <c r="R192" i="61"/>
  <c r="Q192" i="61"/>
  <c r="P192" i="61"/>
  <c r="O192" i="61"/>
  <c r="N192" i="61"/>
  <c r="T191" i="61"/>
  <c r="S191" i="61"/>
  <c r="R191" i="61"/>
  <c r="Q191" i="61"/>
  <c r="P191" i="61"/>
  <c r="O191" i="61"/>
  <c r="N191" i="61"/>
  <c r="T190" i="61"/>
  <c r="S190" i="61"/>
  <c r="R190" i="61"/>
  <c r="Q190" i="61"/>
  <c r="P190" i="61"/>
  <c r="O190" i="61"/>
  <c r="N190" i="61"/>
  <c r="T189" i="61"/>
  <c r="S189" i="61"/>
  <c r="R189" i="61"/>
  <c r="Q189" i="61"/>
  <c r="P189" i="61"/>
  <c r="O189" i="61"/>
  <c r="N189" i="61"/>
  <c r="T188" i="61"/>
  <c r="S188" i="61"/>
  <c r="R188" i="61"/>
  <c r="Q188" i="61"/>
  <c r="P188" i="61"/>
  <c r="O188" i="61"/>
  <c r="N188" i="61"/>
  <c r="T187" i="61"/>
  <c r="S187" i="61"/>
  <c r="R187" i="61"/>
  <c r="Q187" i="61"/>
  <c r="P187" i="61"/>
  <c r="O187" i="61"/>
  <c r="N187" i="61"/>
  <c r="T186" i="61"/>
  <c r="S186" i="61"/>
  <c r="R186" i="61"/>
  <c r="Q186" i="61"/>
  <c r="P186" i="61"/>
  <c r="O186" i="61"/>
  <c r="N186" i="61"/>
  <c r="T185" i="61"/>
  <c r="S185" i="61"/>
  <c r="R185" i="61"/>
  <c r="Q185" i="61"/>
  <c r="P185" i="61"/>
  <c r="O185" i="61"/>
  <c r="N185" i="61"/>
  <c r="T184" i="61"/>
  <c r="S184" i="61"/>
  <c r="R184" i="61"/>
  <c r="Q184" i="61"/>
  <c r="P184" i="61"/>
  <c r="O184" i="61"/>
  <c r="N184" i="61"/>
  <c r="T183" i="61"/>
  <c r="S183" i="61"/>
  <c r="R183" i="61"/>
  <c r="Q183" i="61"/>
  <c r="P183" i="61"/>
  <c r="O183" i="61"/>
  <c r="N183" i="61"/>
  <c r="T182" i="61"/>
  <c r="S182" i="61"/>
  <c r="R182" i="61"/>
  <c r="Q182" i="61"/>
  <c r="P182" i="61"/>
  <c r="O182" i="61"/>
  <c r="N182" i="61"/>
  <c r="T181" i="61"/>
  <c r="S181" i="61"/>
  <c r="R181" i="61"/>
  <c r="Q181" i="61"/>
  <c r="P181" i="61"/>
  <c r="O181" i="61"/>
  <c r="N181" i="61"/>
  <c r="T180" i="61"/>
  <c r="S180" i="61"/>
  <c r="R180" i="61"/>
  <c r="Q180" i="61"/>
  <c r="P180" i="61"/>
  <c r="O180" i="61"/>
  <c r="N180" i="61"/>
  <c r="T179" i="61"/>
  <c r="S179" i="61"/>
  <c r="R179" i="61"/>
  <c r="Q179" i="61"/>
  <c r="P179" i="61"/>
  <c r="O179" i="61"/>
  <c r="N179" i="61"/>
  <c r="T178" i="61"/>
  <c r="S178" i="61"/>
  <c r="R178" i="61"/>
  <c r="Q178" i="61"/>
  <c r="P178" i="61"/>
  <c r="O178" i="61"/>
  <c r="N178" i="61"/>
  <c r="T177" i="61"/>
  <c r="S177" i="61"/>
  <c r="R177" i="61"/>
  <c r="Q177" i="61"/>
  <c r="P177" i="61"/>
  <c r="O177" i="61"/>
  <c r="N177" i="61"/>
  <c r="T176" i="61"/>
  <c r="S176" i="61"/>
  <c r="R176" i="61"/>
  <c r="Q176" i="61"/>
  <c r="P176" i="61"/>
  <c r="O176" i="61"/>
  <c r="N176" i="61"/>
  <c r="T175" i="61"/>
  <c r="S175" i="61"/>
  <c r="R175" i="61"/>
  <c r="Q175" i="61"/>
  <c r="P175" i="61"/>
  <c r="O175" i="61"/>
  <c r="N175" i="61"/>
  <c r="T174" i="61"/>
  <c r="S174" i="61"/>
  <c r="R174" i="61"/>
  <c r="Q174" i="61"/>
  <c r="P174" i="61"/>
  <c r="O174" i="61"/>
  <c r="N174" i="61"/>
  <c r="T173" i="61"/>
  <c r="S173" i="61"/>
  <c r="R173" i="61"/>
  <c r="Q173" i="61"/>
  <c r="P173" i="61"/>
  <c r="O173" i="61"/>
  <c r="N173" i="61"/>
  <c r="T172" i="61"/>
  <c r="S172" i="61"/>
  <c r="R172" i="61"/>
  <c r="Q172" i="61"/>
  <c r="P172" i="61"/>
  <c r="O172" i="61"/>
  <c r="N172" i="61"/>
  <c r="T171" i="61"/>
  <c r="S171" i="61"/>
  <c r="R171" i="61"/>
  <c r="Q171" i="61"/>
  <c r="P171" i="61"/>
  <c r="O171" i="61"/>
  <c r="N171" i="61"/>
  <c r="T170" i="61"/>
  <c r="S170" i="61"/>
  <c r="R170" i="61"/>
  <c r="Q170" i="61"/>
  <c r="P170" i="61"/>
  <c r="O170" i="61"/>
  <c r="N170" i="61"/>
  <c r="T169" i="61"/>
  <c r="S169" i="61"/>
  <c r="R169" i="61"/>
  <c r="Q169" i="61"/>
  <c r="P169" i="61"/>
  <c r="O169" i="61"/>
  <c r="N169" i="61"/>
  <c r="T168" i="61"/>
  <c r="S168" i="61"/>
  <c r="R168" i="61"/>
  <c r="Q168" i="61"/>
  <c r="P168" i="61"/>
  <c r="O168" i="61"/>
  <c r="N168" i="61"/>
  <c r="T167" i="61"/>
  <c r="S167" i="61"/>
  <c r="R167" i="61"/>
  <c r="Q167" i="61"/>
  <c r="P167" i="61"/>
  <c r="O167" i="61"/>
  <c r="N167" i="61"/>
  <c r="T166" i="61"/>
  <c r="S166" i="61"/>
  <c r="R166" i="61"/>
  <c r="Q166" i="61"/>
  <c r="P166" i="61"/>
  <c r="O166" i="61"/>
  <c r="N166" i="61"/>
  <c r="T165" i="61"/>
  <c r="S165" i="61"/>
  <c r="R165" i="61"/>
  <c r="Q165" i="61"/>
  <c r="P165" i="61"/>
  <c r="O165" i="61"/>
  <c r="N165" i="61"/>
  <c r="T164" i="61"/>
  <c r="S164" i="61"/>
  <c r="R164" i="61"/>
  <c r="Q164" i="61"/>
  <c r="P164" i="61"/>
  <c r="O164" i="61"/>
  <c r="N164" i="61"/>
  <c r="T163" i="61"/>
  <c r="S163" i="61"/>
  <c r="R163" i="61"/>
  <c r="Q163" i="61"/>
  <c r="P163" i="61"/>
  <c r="O163" i="61"/>
  <c r="N163" i="61"/>
  <c r="T162" i="61"/>
  <c r="S162" i="61"/>
  <c r="R162" i="61"/>
  <c r="Q162" i="61"/>
  <c r="P162" i="61"/>
  <c r="O162" i="61"/>
  <c r="N162" i="61"/>
  <c r="T161" i="61"/>
  <c r="S161" i="61"/>
  <c r="R161" i="61"/>
  <c r="Q161" i="61"/>
  <c r="P161" i="61"/>
  <c r="O161" i="61"/>
  <c r="N161" i="61"/>
  <c r="T160" i="61"/>
  <c r="S160" i="61"/>
  <c r="R160" i="61"/>
  <c r="Q160" i="61"/>
  <c r="P160" i="61"/>
  <c r="O160" i="61"/>
  <c r="N160" i="61"/>
  <c r="T159" i="61"/>
  <c r="S159" i="61"/>
  <c r="R159" i="61"/>
  <c r="Q159" i="61"/>
  <c r="P159" i="61"/>
  <c r="O159" i="61"/>
  <c r="N159" i="61"/>
  <c r="T158" i="61"/>
  <c r="S158" i="61"/>
  <c r="R158" i="61"/>
  <c r="Q158" i="61"/>
  <c r="P158" i="61"/>
  <c r="O158" i="61"/>
  <c r="N158" i="61"/>
  <c r="T157" i="61"/>
  <c r="S157" i="61"/>
  <c r="R157" i="61"/>
  <c r="Q157" i="61"/>
  <c r="P157" i="61"/>
  <c r="O157" i="61"/>
  <c r="N157" i="61"/>
  <c r="T156" i="61"/>
  <c r="S156" i="61"/>
  <c r="R156" i="61"/>
  <c r="Q156" i="61"/>
  <c r="P156" i="61"/>
  <c r="O156" i="61"/>
  <c r="N156" i="61"/>
  <c r="T155" i="61"/>
  <c r="S155" i="61"/>
  <c r="R155" i="61"/>
  <c r="Q155" i="61"/>
  <c r="P155" i="61"/>
  <c r="O155" i="61"/>
  <c r="N155" i="61"/>
  <c r="T154" i="61"/>
  <c r="S154" i="61"/>
  <c r="R154" i="61"/>
  <c r="Q154" i="61"/>
  <c r="P154" i="61"/>
  <c r="O154" i="61"/>
  <c r="N154" i="61"/>
  <c r="T153" i="61"/>
  <c r="S153" i="61"/>
  <c r="R153" i="61"/>
  <c r="Q153" i="61"/>
  <c r="P153" i="61"/>
  <c r="O153" i="61"/>
  <c r="N153" i="61"/>
  <c r="T152" i="61"/>
  <c r="S152" i="61"/>
  <c r="R152" i="61"/>
  <c r="Q152" i="61"/>
  <c r="P152" i="61"/>
  <c r="O152" i="61"/>
  <c r="N152" i="61"/>
  <c r="T151" i="61"/>
  <c r="S151" i="61"/>
  <c r="R151" i="61"/>
  <c r="Q151" i="61"/>
  <c r="P151" i="61"/>
  <c r="O151" i="61"/>
  <c r="N151" i="61"/>
  <c r="T150" i="61"/>
  <c r="S150" i="61"/>
  <c r="R150" i="61"/>
  <c r="Q150" i="61"/>
  <c r="P150" i="61"/>
  <c r="O150" i="61"/>
  <c r="N150" i="61"/>
  <c r="T149" i="61"/>
  <c r="S149" i="61"/>
  <c r="R149" i="61"/>
  <c r="Q149" i="61"/>
  <c r="P149" i="61"/>
  <c r="O149" i="61"/>
  <c r="N149" i="61"/>
  <c r="T148" i="61"/>
  <c r="S148" i="61"/>
  <c r="R148" i="61"/>
  <c r="Q148" i="61"/>
  <c r="P148" i="61"/>
  <c r="O148" i="61"/>
  <c r="N148" i="61"/>
  <c r="T147" i="61"/>
  <c r="S147" i="61"/>
  <c r="R147" i="61"/>
  <c r="Q147" i="61"/>
  <c r="P147" i="61"/>
  <c r="O147" i="61"/>
  <c r="N147" i="61"/>
  <c r="T146" i="61"/>
  <c r="S146" i="61"/>
  <c r="R146" i="61"/>
  <c r="Q146" i="61"/>
  <c r="P146" i="61"/>
  <c r="O146" i="61"/>
  <c r="N146" i="61"/>
  <c r="T145" i="61"/>
  <c r="S145" i="61"/>
  <c r="R145" i="61"/>
  <c r="Q145" i="61"/>
  <c r="P145" i="61"/>
  <c r="O145" i="61"/>
  <c r="N145" i="61"/>
  <c r="T144" i="61"/>
  <c r="S144" i="61"/>
  <c r="R144" i="61"/>
  <c r="Q144" i="61"/>
  <c r="P144" i="61"/>
  <c r="O144" i="61"/>
  <c r="N144" i="61"/>
  <c r="T143" i="61"/>
  <c r="S143" i="61"/>
  <c r="R143" i="61"/>
  <c r="Q143" i="61"/>
  <c r="P143" i="61"/>
  <c r="O143" i="61"/>
  <c r="N143" i="61"/>
  <c r="T142" i="61"/>
  <c r="S142" i="61"/>
  <c r="R142" i="61"/>
  <c r="Q142" i="61"/>
  <c r="P142" i="61"/>
  <c r="O142" i="61"/>
  <c r="N142" i="61"/>
  <c r="T141" i="61"/>
  <c r="S141" i="61"/>
  <c r="R141" i="61"/>
  <c r="Q141" i="61"/>
  <c r="P141" i="61"/>
  <c r="O141" i="61"/>
  <c r="N141" i="61"/>
  <c r="T140" i="61"/>
  <c r="S140" i="61"/>
  <c r="R140" i="61"/>
  <c r="Q140" i="61"/>
  <c r="P140" i="61"/>
  <c r="O140" i="61"/>
  <c r="N140" i="61"/>
  <c r="T139" i="61"/>
  <c r="S139" i="61"/>
  <c r="R139" i="61"/>
  <c r="Q139" i="61"/>
  <c r="P139" i="61"/>
  <c r="O139" i="61"/>
  <c r="N139" i="61"/>
  <c r="T138" i="61"/>
  <c r="S138" i="61"/>
  <c r="R138" i="61"/>
  <c r="Q138" i="61"/>
  <c r="P138" i="61"/>
  <c r="O138" i="61"/>
  <c r="N138" i="61"/>
  <c r="T137" i="61"/>
  <c r="S137" i="61"/>
  <c r="R137" i="61"/>
  <c r="Q137" i="61"/>
  <c r="P137" i="61"/>
  <c r="O137" i="61"/>
  <c r="N137" i="61"/>
  <c r="T136" i="61"/>
  <c r="S136" i="61"/>
  <c r="R136" i="61"/>
  <c r="Q136" i="61"/>
  <c r="P136" i="61"/>
  <c r="O136" i="61"/>
  <c r="N136" i="61"/>
  <c r="T135" i="61"/>
  <c r="S135" i="61"/>
  <c r="R135" i="61"/>
  <c r="Q135" i="61"/>
  <c r="P135" i="61"/>
  <c r="O135" i="61"/>
  <c r="N135" i="61"/>
  <c r="T134" i="61"/>
  <c r="S134" i="61"/>
  <c r="R134" i="61"/>
  <c r="Q134" i="61"/>
  <c r="P134" i="61"/>
  <c r="O134" i="61"/>
  <c r="N134" i="61"/>
  <c r="T133" i="61"/>
  <c r="S133" i="61"/>
  <c r="R133" i="61"/>
  <c r="Q133" i="61"/>
  <c r="P133" i="61"/>
  <c r="O133" i="61"/>
  <c r="N133" i="61"/>
  <c r="T132" i="61"/>
  <c r="S132" i="61"/>
  <c r="R132" i="61"/>
  <c r="Q132" i="61"/>
  <c r="P132" i="61"/>
  <c r="O132" i="61"/>
  <c r="N132" i="61"/>
  <c r="T131" i="61"/>
  <c r="S131" i="61"/>
  <c r="R131" i="61"/>
  <c r="Q131" i="61"/>
  <c r="P131" i="61"/>
  <c r="O131" i="61"/>
  <c r="N131" i="61"/>
  <c r="T130" i="61"/>
  <c r="S130" i="61"/>
  <c r="R130" i="61"/>
  <c r="Q130" i="61"/>
  <c r="P130" i="61"/>
  <c r="O130" i="61"/>
  <c r="N130" i="61"/>
  <c r="T129" i="61"/>
  <c r="S129" i="61"/>
  <c r="R129" i="61"/>
  <c r="Q129" i="61"/>
  <c r="P129" i="61"/>
  <c r="O129" i="61"/>
  <c r="N129" i="61"/>
  <c r="T128" i="61"/>
  <c r="S128" i="61"/>
  <c r="R128" i="61"/>
  <c r="Q128" i="61"/>
  <c r="P128" i="61"/>
  <c r="O128" i="61"/>
  <c r="N128" i="61"/>
  <c r="T127" i="61"/>
  <c r="S127" i="61"/>
  <c r="R127" i="61"/>
  <c r="Q127" i="61"/>
  <c r="P127" i="61"/>
  <c r="O127" i="61"/>
  <c r="N127" i="61"/>
  <c r="T126" i="61"/>
  <c r="S126" i="61"/>
  <c r="R126" i="61"/>
  <c r="Q126" i="61"/>
  <c r="P126" i="61"/>
  <c r="O126" i="61"/>
  <c r="N126" i="61"/>
  <c r="T125" i="61"/>
  <c r="S125" i="61"/>
  <c r="R125" i="61"/>
  <c r="Q125" i="61"/>
  <c r="P125" i="61"/>
  <c r="O125" i="61"/>
  <c r="N125" i="61"/>
  <c r="T124" i="61"/>
  <c r="S124" i="61"/>
  <c r="R124" i="61"/>
  <c r="Q124" i="61"/>
  <c r="P124" i="61"/>
  <c r="O124" i="61"/>
  <c r="N124" i="61"/>
  <c r="T123" i="61"/>
  <c r="S123" i="61"/>
  <c r="R123" i="61"/>
  <c r="Q123" i="61"/>
  <c r="P123" i="61"/>
  <c r="O123" i="61"/>
  <c r="N123" i="61"/>
  <c r="T122" i="61"/>
  <c r="S122" i="61"/>
  <c r="R122" i="61"/>
  <c r="Q122" i="61"/>
  <c r="P122" i="61"/>
  <c r="O122" i="61"/>
  <c r="N122" i="61"/>
  <c r="T121" i="61"/>
  <c r="S121" i="61"/>
  <c r="R121" i="61"/>
  <c r="Q121" i="61"/>
  <c r="P121" i="61"/>
  <c r="O121" i="61"/>
  <c r="N121" i="61"/>
  <c r="T120" i="61"/>
  <c r="S120" i="61"/>
  <c r="R120" i="61"/>
  <c r="Q120" i="61"/>
  <c r="P120" i="61"/>
  <c r="O120" i="61"/>
  <c r="N120" i="61"/>
  <c r="T119" i="61"/>
  <c r="S119" i="61"/>
  <c r="R119" i="61"/>
  <c r="Q119" i="61"/>
  <c r="P119" i="61"/>
  <c r="O119" i="61"/>
  <c r="N119" i="61"/>
  <c r="T118" i="61"/>
  <c r="S118" i="61"/>
  <c r="R118" i="61"/>
  <c r="Q118" i="61"/>
  <c r="P118" i="61"/>
  <c r="O118" i="61"/>
  <c r="N118" i="61"/>
  <c r="T117" i="61"/>
  <c r="S117" i="61"/>
  <c r="R117" i="61"/>
  <c r="Q117" i="61"/>
  <c r="P117" i="61"/>
  <c r="O117" i="61"/>
  <c r="N117" i="61"/>
  <c r="T116" i="61"/>
  <c r="S116" i="61"/>
  <c r="R116" i="61"/>
  <c r="Q116" i="61"/>
  <c r="P116" i="61"/>
  <c r="O116" i="61"/>
  <c r="N116" i="61"/>
  <c r="T115" i="61"/>
  <c r="S115" i="61"/>
  <c r="R115" i="61"/>
  <c r="Q115" i="61"/>
  <c r="P115" i="61"/>
  <c r="O115" i="61"/>
  <c r="N115" i="61"/>
  <c r="T114" i="61"/>
  <c r="S114" i="61"/>
  <c r="R114" i="61"/>
  <c r="Q114" i="61"/>
  <c r="P114" i="61"/>
  <c r="O114" i="61"/>
  <c r="N114" i="61"/>
  <c r="T113" i="61"/>
  <c r="S113" i="61"/>
  <c r="R113" i="61"/>
  <c r="Q113" i="61"/>
  <c r="P113" i="61"/>
  <c r="O113" i="61"/>
  <c r="N113" i="61"/>
  <c r="T112" i="61"/>
  <c r="S112" i="61"/>
  <c r="R112" i="61"/>
  <c r="Q112" i="61"/>
  <c r="P112" i="61"/>
  <c r="O112" i="61"/>
  <c r="N112" i="61"/>
  <c r="T111" i="61"/>
  <c r="S111" i="61"/>
  <c r="R111" i="61"/>
  <c r="Q111" i="61"/>
  <c r="P111" i="61"/>
  <c r="O111" i="61"/>
  <c r="N111" i="61"/>
  <c r="T110" i="61"/>
  <c r="S110" i="61"/>
  <c r="R110" i="61"/>
  <c r="Q110" i="61"/>
  <c r="P110" i="61"/>
  <c r="O110" i="61"/>
  <c r="N110" i="61"/>
  <c r="T109" i="61"/>
  <c r="S109" i="61"/>
  <c r="R109" i="61"/>
  <c r="Q109" i="61"/>
  <c r="P109" i="61"/>
  <c r="O109" i="61"/>
  <c r="N109" i="61"/>
  <c r="T108" i="61"/>
  <c r="S108" i="61"/>
  <c r="R108" i="61"/>
  <c r="Q108" i="61"/>
  <c r="P108" i="61"/>
  <c r="O108" i="61"/>
  <c r="N108" i="61"/>
  <c r="T107" i="61"/>
  <c r="S107" i="61"/>
  <c r="R107" i="61"/>
  <c r="Q107" i="61"/>
  <c r="P107" i="61"/>
  <c r="O107" i="61"/>
  <c r="N107" i="61"/>
  <c r="T106" i="61"/>
  <c r="S106" i="61"/>
  <c r="R106" i="61"/>
  <c r="Q106" i="61"/>
  <c r="P106" i="61"/>
  <c r="O106" i="61"/>
  <c r="N106" i="61"/>
  <c r="T105" i="61"/>
  <c r="S105" i="61"/>
  <c r="R105" i="61"/>
  <c r="Q105" i="61"/>
  <c r="P105" i="61"/>
  <c r="O105" i="61"/>
  <c r="N105" i="61"/>
  <c r="T104" i="61"/>
  <c r="S104" i="61"/>
  <c r="R104" i="61"/>
  <c r="Q104" i="61"/>
  <c r="P104" i="61"/>
  <c r="O104" i="61"/>
  <c r="N104" i="61"/>
  <c r="T103" i="61"/>
  <c r="S103" i="61"/>
  <c r="R103" i="61"/>
  <c r="Q103" i="61"/>
  <c r="P103" i="61"/>
  <c r="O103" i="61"/>
  <c r="N103" i="61"/>
  <c r="T102" i="61"/>
  <c r="S102" i="61"/>
  <c r="R102" i="61"/>
  <c r="Q102" i="61"/>
  <c r="P102" i="61"/>
  <c r="O102" i="61"/>
  <c r="N102" i="61"/>
  <c r="T101" i="61"/>
  <c r="S101" i="61"/>
  <c r="R101" i="61"/>
  <c r="Q101" i="61"/>
  <c r="P101" i="61"/>
  <c r="O101" i="61"/>
  <c r="N101" i="61"/>
  <c r="T100" i="61"/>
  <c r="S100" i="61"/>
  <c r="R100" i="61"/>
  <c r="Q100" i="61"/>
  <c r="P100" i="61"/>
  <c r="O100" i="61"/>
  <c r="N100" i="61"/>
  <c r="T99" i="61"/>
  <c r="S99" i="61"/>
  <c r="R99" i="61"/>
  <c r="Q99" i="61"/>
  <c r="P99" i="61"/>
  <c r="O99" i="61"/>
  <c r="N99" i="61"/>
  <c r="T98" i="61"/>
  <c r="S98" i="61"/>
  <c r="R98" i="61"/>
  <c r="Q98" i="61"/>
  <c r="P98" i="61"/>
  <c r="O98" i="61"/>
  <c r="N98" i="61"/>
  <c r="T97" i="61"/>
  <c r="S97" i="61"/>
  <c r="R97" i="61"/>
  <c r="Q97" i="61"/>
  <c r="P97" i="61"/>
  <c r="O97" i="61"/>
  <c r="N97" i="61"/>
  <c r="T96" i="61"/>
  <c r="S96" i="61"/>
  <c r="R96" i="61"/>
  <c r="Q96" i="61"/>
  <c r="P96" i="61"/>
  <c r="O96" i="61"/>
  <c r="N96" i="61"/>
  <c r="T95" i="61"/>
  <c r="S95" i="61"/>
  <c r="R95" i="61"/>
  <c r="Q95" i="61"/>
  <c r="P95" i="61"/>
  <c r="O95" i="61"/>
  <c r="N95" i="61"/>
  <c r="T94" i="61"/>
  <c r="S94" i="61"/>
  <c r="R94" i="61"/>
  <c r="Q94" i="61"/>
  <c r="P94" i="61"/>
  <c r="O94" i="61"/>
  <c r="N94" i="61"/>
  <c r="T93" i="61"/>
  <c r="S93" i="61"/>
  <c r="R93" i="61"/>
  <c r="Q93" i="61"/>
  <c r="P93" i="61"/>
  <c r="O93" i="61"/>
  <c r="N93" i="61"/>
  <c r="T92" i="61"/>
  <c r="S92" i="61"/>
  <c r="R92" i="61"/>
  <c r="Q92" i="61"/>
  <c r="P92" i="61"/>
  <c r="O92" i="61"/>
  <c r="N92" i="61"/>
  <c r="T91" i="61"/>
  <c r="S91" i="61"/>
  <c r="R91" i="61"/>
  <c r="Q91" i="61"/>
  <c r="P91" i="61"/>
  <c r="O91" i="61"/>
  <c r="N91" i="61"/>
  <c r="T90" i="61"/>
  <c r="S90" i="61"/>
  <c r="R90" i="61"/>
  <c r="Q90" i="61"/>
  <c r="P90" i="61"/>
  <c r="O90" i="61"/>
  <c r="N90" i="61"/>
  <c r="T89" i="61"/>
  <c r="S89" i="61"/>
  <c r="R89" i="61"/>
  <c r="Q89" i="61"/>
  <c r="P89" i="61"/>
  <c r="O89" i="61"/>
  <c r="N89" i="61"/>
  <c r="T88" i="61"/>
  <c r="S88" i="61"/>
  <c r="R88" i="61"/>
  <c r="Q88" i="61"/>
  <c r="P88" i="61"/>
  <c r="O88" i="61"/>
  <c r="N88" i="61"/>
  <c r="T87" i="61"/>
  <c r="S87" i="61"/>
  <c r="R87" i="61"/>
  <c r="Q87" i="61"/>
  <c r="P87" i="61"/>
  <c r="O87" i="61"/>
  <c r="N87" i="61"/>
  <c r="T86" i="61"/>
  <c r="S86" i="61"/>
  <c r="R86" i="61"/>
  <c r="Q86" i="61"/>
  <c r="P86" i="61"/>
  <c r="O86" i="61"/>
  <c r="N86" i="61"/>
  <c r="T85" i="61"/>
  <c r="S85" i="61"/>
  <c r="R85" i="61"/>
  <c r="Q85" i="61"/>
  <c r="P85" i="61"/>
  <c r="O85" i="61"/>
  <c r="N85" i="61"/>
  <c r="T84" i="61"/>
  <c r="S84" i="61"/>
  <c r="R84" i="61"/>
  <c r="Q84" i="61"/>
  <c r="P84" i="61"/>
  <c r="O84" i="61"/>
  <c r="N84" i="61"/>
  <c r="T83" i="61"/>
  <c r="S83" i="61"/>
  <c r="R83" i="61"/>
  <c r="Q83" i="61"/>
  <c r="P83" i="61"/>
  <c r="O83" i="61"/>
  <c r="N83" i="61"/>
  <c r="T82" i="61"/>
  <c r="S82" i="61"/>
  <c r="R82" i="61"/>
  <c r="Q82" i="61"/>
  <c r="P82" i="61"/>
  <c r="O82" i="61"/>
  <c r="N82" i="61"/>
  <c r="T81" i="61"/>
  <c r="S81" i="61"/>
  <c r="R81" i="61"/>
  <c r="Q81" i="61"/>
  <c r="P81" i="61"/>
  <c r="O81" i="61"/>
  <c r="N81" i="61"/>
  <c r="T80" i="61"/>
  <c r="S80" i="61"/>
  <c r="R80" i="61"/>
  <c r="Q80" i="61"/>
  <c r="P80" i="61"/>
  <c r="O80" i="61"/>
  <c r="N80" i="61"/>
  <c r="T79" i="61"/>
  <c r="S79" i="61"/>
  <c r="R79" i="61"/>
  <c r="Q79" i="61"/>
  <c r="P79" i="61"/>
  <c r="O79" i="61"/>
  <c r="N79" i="61"/>
  <c r="T78" i="61"/>
  <c r="S78" i="61"/>
  <c r="R78" i="61"/>
  <c r="Q78" i="61"/>
  <c r="P78" i="61"/>
  <c r="O78" i="61"/>
  <c r="N78" i="61"/>
  <c r="T77" i="61"/>
  <c r="S77" i="61"/>
  <c r="R77" i="61"/>
  <c r="Q77" i="61"/>
  <c r="P77" i="61"/>
  <c r="O77" i="61"/>
  <c r="N77" i="61"/>
  <c r="T76" i="61"/>
  <c r="S76" i="61"/>
  <c r="R76" i="61"/>
  <c r="Q76" i="61"/>
  <c r="P76" i="61"/>
  <c r="O76" i="61"/>
  <c r="N76" i="61"/>
  <c r="T75" i="61"/>
  <c r="S75" i="61"/>
  <c r="R75" i="61"/>
  <c r="Q75" i="61"/>
  <c r="P75" i="61"/>
  <c r="O75" i="61"/>
  <c r="N75" i="61"/>
  <c r="T74" i="61"/>
  <c r="S74" i="61"/>
  <c r="R74" i="61"/>
  <c r="Q74" i="61"/>
  <c r="P74" i="61"/>
  <c r="O74" i="61"/>
  <c r="N74" i="61"/>
  <c r="T73" i="61"/>
  <c r="S73" i="61"/>
  <c r="R73" i="61"/>
  <c r="Q73" i="61"/>
  <c r="P73" i="61"/>
  <c r="O73" i="61"/>
  <c r="N73" i="61"/>
  <c r="T72" i="61"/>
  <c r="S72" i="61"/>
  <c r="R72" i="61"/>
  <c r="Q72" i="61"/>
  <c r="P72" i="61"/>
  <c r="O72" i="61"/>
  <c r="N72" i="61"/>
  <c r="T71" i="61"/>
  <c r="S71" i="61"/>
  <c r="R71" i="61"/>
  <c r="Q71" i="61"/>
  <c r="P71" i="61"/>
  <c r="O71" i="61"/>
  <c r="N71" i="61"/>
  <c r="T70" i="61"/>
  <c r="S70" i="61"/>
  <c r="R70" i="61"/>
  <c r="Q70" i="61"/>
  <c r="P70" i="61"/>
  <c r="O70" i="61"/>
  <c r="N70" i="61"/>
  <c r="T69" i="61"/>
  <c r="S69" i="61"/>
  <c r="R69" i="61"/>
  <c r="Q69" i="61"/>
  <c r="P69" i="61"/>
  <c r="O69" i="61"/>
  <c r="N69" i="61"/>
  <c r="T68" i="61"/>
  <c r="S68" i="61"/>
  <c r="R68" i="61"/>
  <c r="Q68" i="61"/>
  <c r="P68" i="61"/>
  <c r="O68" i="61"/>
  <c r="N68" i="61"/>
  <c r="T67" i="61"/>
  <c r="S67" i="61"/>
  <c r="R67" i="61"/>
  <c r="Q67" i="61"/>
  <c r="P67" i="61"/>
  <c r="O67" i="61"/>
  <c r="N67" i="61"/>
  <c r="T66" i="61"/>
  <c r="S66" i="61"/>
  <c r="R66" i="61"/>
  <c r="Q66" i="61"/>
  <c r="P66" i="61"/>
  <c r="O66" i="61"/>
  <c r="N66" i="61"/>
  <c r="T65" i="61"/>
  <c r="S65" i="61"/>
  <c r="R65" i="61"/>
  <c r="Q65" i="61"/>
  <c r="P65" i="61"/>
  <c r="O65" i="61"/>
  <c r="N65" i="61"/>
  <c r="T64" i="61"/>
  <c r="S64" i="61"/>
  <c r="R64" i="61"/>
  <c r="Q64" i="61"/>
  <c r="P64" i="61"/>
  <c r="O64" i="61"/>
  <c r="N64" i="61"/>
  <c r="T63" i="61"/>
  <c r="S63" i="61"/>
  <c r="R63" i="61"/>
  <c r="Q63" i="61"/>
  <c r="P63" i="61"/>
  <c r="O63" i="61"/>
  <c r="N63" i="61"/>
  <c r="T62" i="61"/>
  <c r="S62" i="61"/>
  <c r="R62" i="61"/>
  <c r="Q62" i="61"/>
  <c r="P62" i="61"/>
  <c r="O62" i="61"/>
  <c r="N62" i="61"/>
  <c r="T61" i="61"/>
  <c r="S61" i="61"/>
  <c r="R61" i="61"/>
  <c r="Q61" i="61"/>
  <c r="P61" i="61"/>
  <c r="O61" i="61"/>
  <c r="N61" i="61"/>
  <c r="T60" i="61"/>
  <c r="S60" i="61"/>
  <c r="R60" i="61"/>
  <c r="Q60" i="61"/>
  <c r="P60" i="61"/>
  <c r="O60" i="61"/>
  <c r="N60" i="61"/>
  <c r="T59" i="61"/>
  <c r="S59" i="61"/>
  <c r="R59" i="61"/>
  <c r="Q59" i="61"/>
  <c r="P59" i="61"/>
  <c r="O59" i="61"/>
  <c r="N59" i="61"/>
  <c r="T58" i="61"/>
  <c r="S58" i="61"/>
  <c r="R58" i="61"/>
  <c r="Q58" i="61"/>
  <c r="P58" i="61"/>
  <c r="O58" i="61"/>
  <c r="N58" i="61"/>
  <c r="T57" i="61"/>
  <c r="S57" i="61"/>
  <c r="R57" i="61"/>
  <c r="Q57" i="61"/>
  <c r="P57" i="61"/>
  <c r="O57" i="61"/>
  <c r="N57" i="61"/>
  <c r="T56" i="61"/>
  <c r="S56" i="61"/>
  <c r="R56" i="61"/>
  <c r="Q56" i="61"/>
  <c r="P56" i="61"/>
  <c r="O56" i="61"/>
  <c r="N56" i="61"/>
  <c r="T55" i="61"/>
  <c r="S55" i="61"/>
  <c r="R55" i="61"/>
  <c r="Q55" i="61"/>
  <c r="P55" i="61"/>
  <c r="O55" i="61"/>
  <c r="N55" i="61"/>
  <c r="T54" i="61"/>
  <c r="S54" i="61"/>
  <c r="R54" i="61"/>
  <c r="Q54" i="61"/>
  <c r="P54" i="61"/>
  <c r="O54" i="61"/>
  <c r="N54" i="61"/>
  <c r="T53" i="61"/>
  <c r="S53" i="61"/>
  <c r="R53" i="61"/>
  <c r="Q53" i="61"/>
  <c r="P53" i="61"/>
  <c r="O53" i="61"/>
  <c r="N53" i="61"/>
  <c r="T52" i="61"/>
  <c r="S52" i="61"/>
  <c r="R52" i="61"/>
  <c r="Q52" i="61"/>
  <c r="P52" i="61"/>
  <c r="O52" i="61"/>
  <c r="N52" i="61"/>
  <c r="T51" i="61"/>
  <c r="S51" i="61"/>
  <c r="R51" i="61"/>
  <c r="Q51" i="61"/>
  <c r="P51" i="61"/>
  <c r="O51" i="61"/>
  <c r="N51" i="61"/>
  <c r="T50" i="61"/>
  <c r="S50" i="61"/>
  <c r="R50" i="61"/>
  <c r="Q50" i="61"/>
  <c r="P50" i="61"/>
  <c r="O50" i="61"/>
  <c r="N50" i="61"/>
  <c r="T49" i="61"/>
  <c r="S49" i="61"/>
  <c r="R49" i="61"/>
  <c r="Q49" i="61"/>
  <c r="P49" i="61"/>
  <c r="O49" i="61"/>
  <c r="N49" i="61"/>
  <c r="T48" i="61"/>
  <c r="S48" i="61"/>
  <c r="R48" i="61"/>
  <c r="Q48" i="61"/>
  <c r="P48" i="61"/>
  <c r="O48" i="61"/>
  <c r="N48" i="61"/>
  <c r="T47" i="61"/>
  <c r="S47" i="61"/>
  <c r="R47" i="61"/>
  <c r="Q47" i="61"/>
  <c r="P47" i="61"/>
  <c r="O47" i="61"/>
  <c r="N47" i="61"/>
  <c r="T46" i="61"/>
  <c r="S46" i="61"/>
  <c r="R46" i="61"/>
  <c r="Q46" i="61"/>
  <c r="P46" i="61"/>
  <c r="O46" i="61"/>
  <c r="N46" i="61"/>
  <c r="T45" i="61"/>
  <c r="S45" i="61"/>
  <c r="R45" i="61"/>
  <c r="Q45" i="61"/>
  <c r="P45" i="61"/>
  <c r="O45" i="61"/>
  <c r="N45" i="61"/>
  <c r="T44" i="61"/>
  <c r="S44" i="61"/>
  <c r="R44" i="61"/>
  <c r="Q44" i="61"/>
  <c r="P44" i="61"/>
  <c r="O44" i="61"/>
  <c r="N44" i="61"/>
  <c r="T43" i="61"/>
  <c r="S43" i="61"/>
  <c r="R43" i="61"/>
  <c r="Q43" i="61"/>
  <c r="P43" i="61"/>
  <c r="O43" i="61"/>
  <c r="N43" i="61"/>
  <c r="T42" i="61"/>
  <c r="S42" i="61"/>
  <c r="R42" i="61"/>
  <c r="Q42" i="61"/>
  <c r="P42" i="61"/>
  <c r="O42" i="61"/>
  <c r="N42" i="61"/>
  <c r="T41" i="61"/>
  <c r="S41" i="61"/>
  <c r="R41" i="61"/>
  <c r="Q41" i="61"/>
  <c r="P41" i="61"/>
  <c r="O41" i="61"/>
  <c r="N41" i="61"/>
  <c r="T40" i="61"/>
  <c r="S40" i="61"/>
  <c r="R40" i="61"/>
  <c r="Q40" i="61"/>
  <c r="P40" i="61"/>
  <c r="O40" i="61"/>
  <c r="N40" i="61"/>
  <c r="T39" i="61"/>
  <c r="S39" i="61"/>
  <c r="R39" i="61"/>
  <c r="Q39" i="61"/>
  <c r="P39" i="61"/>
  <c r="O39" i="61"/>
  <c r="N39" i="61"/>
  <c r="T38" i="61"/>
  <c r="S38" i="61"/>
  <c r="R38" i="61"/>
  <c r="Q38" i="61"/>
  <c r="P38" i="61"/>
  <c r="O38" i="61"/>
  <c r="N38" i="61"/>
  <c r="T37" i="61"/>
  <c r="S37" i="61"/>
  <c r="R37" i="61"/>
  <c r="Q37" i="61"/>
  <c r="P37" i="61"/>
  <c r="O37" i="61"/>
  <c r="N37" i="61"/>
  <c r="T36" i="61"/>
  <c r="S36" i="61"/>
  <c r="R36" i="61"/>
  <c r="Q36" i="61"/>
  <c r="P36" i="61"/>
  <c r="O36" i="61"/>
  <c r="N36" i="61"/>
  <c r="T35" i="61"/>
  <c r="S35" i="61"/>
  <c r="R35" i="61"/>
  <c r="Q35" i="61"/>
  <c r="P35" i="61"/>
  <c r="O35" i="61"/>
  <c r="N35" i="61"/>
  <c r="T34" i="61"/>
  <c r="S34" i="61"/>
  <c r="R34" i="61"/>
  <c r="Q34" i="61"/>
  <c r="P34" i="61"/>
  <c r="O34" i="61"/>
  <c r="N34" i="61"/>
  <c r="T33" i="61"/>
  <c r="S33" i="61"/>
  <c r="R33" i="61"/>
  <c r="Q33" i="61"/>
  <c r="P33" i="61"/>
  <c r="O33" i="61"/>
  <c r="N33" i="61"/>
  <c r="T32" i="61"/>
  <c r="S32" i="61"/>
  <c r="R32" i="61"/>
  <c r="Q32" i="61"/>
  <c r="P32" i="61"/>
  <c r="O32" i="61"/>
  <c r="N32" i="61"/>
  <c r="T31" i="61"/>
  <c r="S31" i="61"/>
  <c r="R31" i="61"/>
  <c r="Q31" i="61"/>
  <c r="P31" i="61"/>
  <c r="O31" i="61"/>
  <c r="N31" i="61"/>
  <c r="T30" i="61"/>
  <c r="S30" i="61"/>
  <c r="R30" i="61"/>
  <c r="Q30" i="61"/>
  <c r="P30" i="61"/>
  <c r="O30" i="61"/>
  <c r="N30" i="61"/>
  <c r="T29" i="61"/>
  <c r="S29" i="61"/>
  <c r="R29" i="61"/>
  <c r="Q29" i="61"/>
  <c r="P29" i="61"/>
  <c r="O29" i="61"/>
  <c r="N29" i="61"/>
  <c r="T28" i="61"/>
  <c r="S28" i="61"/>
  <c r="R28" i="61"/>
  <c r="Q28" i="61"/>
  <c r="P28" i="61"/>
  <c r="O28" i="61"/>
  <c r="N28" i="61"/>
  <c r="T27" i="61"/>
  <c r="S27" i="61"/>
  <c r="R27" i="61"/>
  <c r="Q27" i="61"/>
  <c r="P27" i="61"/>
  <c r="O27" i="61"/>
  <c r="N27" i="61"/>
  <c r="T26" i="61"/>
  <c r="S26" i="61"/>
  <c r="R26" i="61"/>
  <c r="Q26" i="61"/>
  <c r="P26" i="61"/>
  <c r="O26" i="61"/>
  <c r="N26" i="61"/>
  <c r="T25" i="61"/>
  <c r="S25" i="61"/>
  <c r="R25" i="61"/>
  <c r="Q25" i="61"/>
  <c r="P25" i="61"/>
  <c r="O25" i="61"/>
  <c r="N25" i="61"/>
  <c r="T24" i="61"/>
  <c r="S24" i="61"/>
  <c r="R24" i="61"/>
  <c r="Q24" i="61"/>
  <c r="P24" i="61"/>
  <c r="O24" i="61"/>
  <c r="N24" i="61"/>
  <c r="T23" i="61"/>
  <c r="S23" i="61"/>
  <c r="R23" i="61"/>
  <c r="Q23" i="61"/>
  <c r="P23" i="61"/>
  <c r="O23" i="61"/>
  <c r="N23" i="61"/>
  <c r="T22" i="61"/>
  <c r="S22" i="61"/>
  <c r="R22" i="61"/>
  <c r="Q22" i="61"/>
  <c r="P22" i="61"/>
  <c r="O22" i="61"/>
  <c r="N22" i="61"/>
  <c r="T21" i="61"/>
  <c r="S21" i="61"/>
  <c r="R21" i="61"/>
  <c r="Q21" i="61"/>
  <c r="P21" i="61"/>
  <c r="O21" i="61"/>
  <c r="N21" i="61"/>
  <c r="T20" i="61"/>
  <c r="S20" i="61"/>
  <c r="R20" i="61"/>
  <c r="Q20" i="61"/>
  <c r="P20" i="61"/>
  <c r="O20" i="61"/>
  <c r="N20" i="61"/>
  <c r="T19" i="61"/>
  <c r="S19" i="61"/>
  <c r="R19" i="61"/>
  <c r="Q19" i="61"/>
  <c r="P19" i="61"/>
  <c r="O19" i="61"/>
  <c r="N19" i="61"/>
  <c r="T18" i="61"/>
  <c r="S18" i="61"/>
  <c r="R18" i="61"/>
  <c r="Q18" i="61"/>
  <c r="P18" i="61"/>
  <c r="O18" i="61"/>
  <c r="N18" i="61"/>
  <c r="T17" i="61"/>
  <c r="S17" i="61"/>
  <c r="R17" i="61"/>
  <c r="Q17" i="61"/>
  <c r="P17" i="61"/>
  <c r="O17" i="61"/>
  <c r="N17" i="61"/>
  <c r="T16" i="61"/>
  <c r="S16" i="61"/>
  <c r="R16" i="61"/>
  <c r="Q16" i="61"/>
  <c r="P16" i="61"/>
  <c r="O16" i="61"/>
  <c r="N16" i="61"/>
  <c r="T15" i="61"/>
  <c r="S15" i="61"/>
  <c r="R15" i="61"/>
  <c r="Q15" i="61"/>
  <c r="P15" i="61"/>
  <c r="O15" i="61"/>
  <c r="N15" i="61"/>
  <c r="T14" i="61"/>
  <c r="S14" i="61"/>
  <c r="R14" i="61"/>
  <c r="Q14" i="61"/>
  <c r="P14" i="61"/>
  <c r="O14" i="61"/>
  <c r="N14" i="61"/>
  <c r="T13" i="61"/>
  <c r="S13" i="61"/>
  <c r="R13" i="61"/>
  <c r="Q13" i="61"/>
  <c r="P13" i="61"/>
  <c r="O13" i="61"/>
  <c r="N13" i="61"/>
  <c r="T12" i="61"/>
  <c r="S12" i="61"/>
  <c r="R12" i="61"/>
  <c r="Q12" i="61"/>
  <c r="P12" i="61"/>
  <c r="O12" i="61"/>
  <c r="N12" i="61"/>
  <c r="T11" i="61"/>
  <c r="S11" i="61"/>
  <c r="R11" i="61"/>
  <c r="Q11" i="61"/>
  <c r="P11" i="61"/>
  <c r="O11" i="61"/>
  <c r="N11" i="61"/>
  <c r="T10" i="61"/>
  <c r="S10" i="61"/>
  <c r="R10" i="61"/>
  <c r="Q10" i="61"/>
  <c r="P10" i="61"/>
  <c r="O10" i="61"/>
  <c r="N10" i="61"/>
  <c r="T9" i="61"/>
  <c r="S9" i="61"/>
  <c r="R9" i="61"/>
  <c r="Q9" i="61"/>
  <c r="P9" i="61"/>
  <c r="O9" i="61"/>
  <c r="N9" i="61"/>
  <c r="T8" i="61"/>
  <c r="S8" i="61"/>
  <c r="R8" i="61"/>
  <c r="Q8" i="61"/>
  <c r="P8" i="61"/>
  <c r="O8" i="61"/>
  <c r="N8" i="61"/>
  <c r="T7" i="61"/>
  <c r="S7" i="61"/>
  <c r="R7" i="61"/>
  <c r="Q7" i="61"/>
  <c r="P7" i="61"/>
  <c r="O7" i="61"/>
  <c r="N7" i="61"/>
  <c r="T6" i="61"/>
  <c r="S6" i="61"/>
  <c r="R6" i="61"/>
  <c r="Q6" i="61"/>
  <c r="P6" i="61"/>
  <c r="O6" i="61"/>
  <c r="N6" i="61"/>
  <c r="T5" i="61"/>
  <c r="S5" i="61"/>
  <c r="R5" i="61"/>
  <c r="Q5" i="61"/>
  <c r="P5" i="61"/>
  <c r="O5" i="61"/>
  <c r="N5" i="61"/>
  <c r="T4" i="61"/>
  <c r="S4" i="61"/>
  <c r="R4" i="61"/>
  <c r="Q4" i="61"/>
  <c r="P4" i="61"/>
  <c r="O4" i="61"/>
  <c r="N4" i="61"/>
  <c r="T3" i="61"/>
  <c r="S3" i="61"/>
  <c r="R3" i="61"/>
  <c r="Q3" i="61"/>
  <c r="P3" i="61"/>
  <c r="O3" i="61"/>
  <c r="N3" i="61"/>
  <c r="I3" i="61"/>
  <c r="B3" i="61" s="1"/>
  <c r="I1833" i="61"/>
  <c r="B1833" i="61" s="1"/>
  <c r="I1832" i="61"/>
  <c r="B1832" i="61" s="1"/>
  <c r="I1831" i="61"/>
  <c r="B1831" i="61" s="1"/>
  <c r="I1830" i="61"/>
  <c r="B1830" i="61" s="1"/>
  <c r="I1829" i="61"/>
  <c r="B1829" i="61" s="1"/>
  <c r="I1828" i="61"/>
  <c r="B1828" i="61" s="1"/>
  <c r="I1827" i="61"/>
  <c r="B1827" i="61" s="1"/>
  <c r="I1826" i="61"/>
  <c r="B1826" i="61" s="1"/>
  <c r="I1825" i="61"/>
  <c r="B1825" i="61" s="1"/>
  <c r="I1824" i="61"/>
  <c r="B1824" i="61" s="1"/>
  <c r="I1823" i="61"/>
  <c r="B1823" i="61" s="1"/>
  <c r="I1822" i="61"/>
  <c r="B1822" i="61" s="1"/>
  <c r="I1821" i="61"/>
  <c r="B1821" i="61" s="1"/>
  <c r="I1820" i="61"/>
  <c r="B1820" i="61" s="1"/>
  <c r="I1819" i="61"/>
  <c r="B1819" i="61" s="1"/>
  <c r="I1818" i="61"/>
  <c r="B1818" i="61" s="1"/>
  <c r="I1817" i="61"/>
  <c r="B1817" i="61" s="1"/>
  <c r="I1816" i="61"/>
  <c r="B1816" i="61" s="1"/>
  <c r="I1815" i="61"/>
  <c r="B1815" i="61" s="1"/>
  <c r="I1814" i="61"/>
  <c r="B1814" i="61" s="1"/>
  <c r="I1813" i="61"/>
  <c r="B1813" i="61" s="1"/>
  <c r="I1812" i="61"/>
  <c r="B1812" i="61" s="1"/>
  <c r="I1811" i="61"/>
  <c r="B1811" i="61" s="1"/>
  <c r="I1810" i="61"/>
  <c r="B1810" i="61" s="1"/>
  <c r="I1809" i="61"/>
  <c r="B1809" i="61" s="1"/>
  <c r="I1808" i="61"/>
  <c r="B1808" i="61" s="1"/>
  <c r="I1807" i="61"/>
  <c r="B1807" i="61" s="1"/>
  <c r="I1806" i="61"/>
  <c r="B1806" i="61" s="1"/>
  <c r="I1805" i="61"/>
  <c r="B1805" i="61" s="1"/>
  <c r="I1804" i="61"/>
  <c r="B1804" i="61" s="1"/>
  <c r="I1803" i="61"/>
  <c r="B1803" i="61" s="1"/>
  <c r="I1802" i="61"/>
  <c r="B1802" i="61" s="1"/>
  <c r="I1801" i="61"/>
  <c r="B1801" i="61" s="1"/>
  <c r="I1800" i="61"/>
  <c r="B1800" i="61" s="1"/>
  <c r="I1799" i="61"/>
  <c r="B1799" i="61" s="1"/>
  <c r="I1798" i="61"/>
  <c r="B1798" i="61" s="1"/>
  <c r="I1797" i="61"/>
  <c r="B1797" i="61" s="1"/>
  <c r="I1796" i="61"/>
  <c r="B1796" i="61" s="1"/>
  <c r="I1795" i="61"/>
  <c r="B1795" i="61" s="1"/>
  <c r="I1794" i="61"/>
  <c r="B1794" i="61" s="1"/>
  <c r="I1793" i="61"/>
  <c r="B1793" i="61" s="1"/>
  <c r="I1792" i="61"/>
  <c r="B1792" i="61" s="1"/>
  <c r="I1791" i="61"/>
  <c r="B1791" i="61" s="1"/>
  <c r="I1790" i="61"/>
  <c r="B1790" i="61" s="1"/>
  <c r="I1789" i="61"/>
  <c r="B1789" i="61" s="1"/>
  <c r="I1788" i="61"/>
  <c r="B1788" i="61" s="1"/>
  <c r="I1787" i="61"/>
  <c r="B1787" i="61" s="1"/>
  <c r="I1786" i="61"/>
  <c r="B1786" i="61" s="1"/>
  <c r="I1785" i="61"/>
  <c r="B1785" i="61" s="1"/>
  <c r="I1784" i="61"/>
  <c r="B1784" i="61" s="1"/>
  <c r="I1783" i="61"/>
  <c r="B1783" i="61" s="1"/>
  <c r="I1782" i="61"/>
  <c r="B1782" i="61" s="1"/>
  <c r="I1781" i="61"/>
  <c r="B1781" i="61" s="1"/>
  <c r="I1780" i="61"/>
  <c r="B1780" i="61" s="1"/>
  <c r="I1779" i="61"/>
  <c r="B1779" i="61" s="1"/>
  <c r="I1778" i="61"/>
  <c r="B1778" i="61" s="1"/>
  <c r="I1777" i="61"/>
  <c r="B1777" i="61" s="1"/>
  <c r="I1776" i="61"/>
  <c r="B1776" i="61" s="1"/>
  <c r="I1775" i="61"/>
  <c r="B1775" i="61" s="1"/>
  <c r="I1774" i="61"/>
  <c r="B1774" i="61" s="1"/>
  <c r="I1773" i="61"/>
  <c r="B1773" i="61" s="1"/>
  <c r="I1772" i="61"/>
  <c r="B1772" i="61" s="1"/>
  <c r="I1771" i="61"/>
  <c r="B1771" i="61" s="1"/>
  <c r="I1770" i="61"/>
  <c r="B1770" i="61" s="1"/>
  <c r="I1769" i="61"/>
  <c r="B1769" i="61" s="1"/>
  <c r="I1768" i="61"/>
  <c r="B1768" i="61" s="1"/>
  <c r="I1767" i="61"/>
  <c r="B1767" i="61" s="1"/>
  <c r="I1766" i="61"/>
  <c r="B1766" i="61" s="1"/>
  <c r="I1765" i="61"/>
  <c r="B1765" i="61" s="1"/>
  <c r="I1764" i="61"/>
  <c r="B1764" i="61" s="1"/>
  <c r="I1763" i="61"/>
  <c r="B1763" i="61" s="1"/>
  <c r="I1762" i="61"/>
  <c r="B1762" i="61" s="1"/>
  <c r="I1761" i="61"/>
  <c r="B1761" i="61" s="1"/>
  <c r="I1760" i="61"/>
  <c r="B1760" i="61" s="1"/>
  <c r="I1759" i="61"/>
  <c r="B1759" i="61" s="1"/>
  <c r="I1758" i="61"/>
  <c r="B1758" i="61" s="1"/>
  <c r="I1757" i="61"/>
  <c r="B1757" i="61" s="1"/>
  <c r="I1756" i="61"/>
  <c r="B1756" i="61" s="1"/>
  <c r="I1755" i="61"/>
  <c r="B1755" i="61" s="1"/>
  <c r="I1754" i="61"/>
  <c r="B1754" i="61" s="1"/>
  <c r="I1753" i="61"/>
  <c r="B1753" i="61" s="1"/>
  <c r="I1752" i="61"/>
  <c r="B1752" i="61" s="1"/>
  <c r="I1751" i="61"/>
  <c r="B1751" i="61" s="1"/>
  <c r="I1750" i="61"/>
  <c r="B1750" i="61" s="1"/>
  <c r="I1749" i="61"/>
  <c r="B1749" i="61" s="1"/>
  <c r="I1747" i="61"/>
  <c r="B1747" i="61" s="1"/>
  <c r="I1746" i="61"/>
  <c r="B1746" i="61" s="1"/>
  <c r="I1745" i="61"/>
  <c r="B1745" i="61" s="1"/>
  <c r="I1744" i="61"/>
  <c r="B1744" i="61" s="1"/>
  <c r="I1743" i="61"/>
  <c r="B1743" i="61" s="1"/>
  <c r="I1742" i="61"/>
  <c r="B1742" i="61" s="1"/>
  <c r="I1741" i="61"/>
  <c r="B1741" i="61" s="1"/>
  <c r="I1740" i="61"/>
  <c r="B1740" i="61" s="1"/>
  <c r="I1739" i="61"/>
  <c r="B1739" i="61" s="1"/>
  <c r="I1738" i="61"/>
  <c r="B1738" i="61" s="1"/>
  <c r="I1737" i="61"/>
  <c r="B1737" i="61" s="1"/>
  <c r="I1736" i="61"/>
  <c r="B1736" i="61" s="1"/>
  <c r="I1735" i="61"/>
  <c r="B1735" i="61" s="1"/>
  <c r="I1734" i="61"/>
  <c r="B1734" i="61" s="1"/>
  <c r="I1733" i="61"/>
  <c r="B1733" i="61" s="1"/>
  <c r="I1732" i="61"/>
  <c r="B1732" i="61" s="1"/>
  <c r="I1731" i="61"/>
  <c r="B1731" i="61" s="1"/>
  <c r="I1730" i="61"/>
  <c r="B1730" i="61" s="1"/>
  <c r="I1729" i="61"/>
  <c r="B1729" i="61" s="1"/>
  <c r="I1728" i="61"/>
  <c r="B1728" i="61" s="1"/>
  <c r="I1727" i="61"/>
  <c r="B1727" i="61" s="1"/>
  <c r="I1726" i="61"/>
  <c r="B1726" i="61" s="1"/>
  <c r="I1725" i="61"/>
  <c r="B1725" i="61" s="1"/>
  <c r="I1724" i="61"/>
  <c r="B1724" i="61" s="1"/>
  <c r="I1723" i="61"/>
  <c r="B1723" i="61" s="1"/>
  <c r="I1722" i="61"/>
  <c r="B1722" i="61" s="1"/>
  <c r="I1721" i="61"/>
  <c r="B1721" i="61" s="1"/>
  <c r="I1720" i="61"/>
  <c r="B1720" i="61" s="1"/>
  <c r="I1719" i="61"/>
  <c r="B1719" i="61" s="1"/>
  <c r="I1718" i="61"/>
  <c r="B1718" i="61" s="1"/>
  <c r="I1717" i="61"/>
  <c r="B1717" i="61" s="1"/>
  <c r="I1716" i="61"/>
  <c r="B1716" i="61" s="1"/>
  <c r="I1715" i="61"/>
  <c r="B1715" i="61" s="1"/>
  <c r="I1714" i="61"/>
  <c r="B1714" i="61" s="1"/>
  <c r="I1713" i="61"/>
  <c r="B1713" i="61" s="1"/>
  <c r="I1712" i="61"/>
  <c r="B1712" i="61" s="1"/>
  <c r="I1711" i="61"/>
  <c r="B1711" i="61" s="1"/>
  <c r="I1710" i="61"/>
  <c r="B1710" i="61" s="1"/>
  <c r="I1709" i="61"/>
  <c r="B1709" i="61" s="1"/>
  <c r="I1708" i="61"/>
  <c r="B1708" i="61" s="1"/>
  <c r="I1707" i="61"/>
  <c r="B1707" i="61" s="1"/>
  <c r="I1706" i="61"/>
  <c r="B1706" i="61" s="1"/>
  <c r="I1705" i="61"/>
  <c r="B1705" i="61" s="1"/>
  <c r="I1704" i="61"/>
  <c r="B1704" i="61" s="1"/>
  <c r="I1703" i="61"/>
  <c r="B1703" i="61" s="1"/>
  <c r="I1702" i="61"/>
  <c r="B1702" i="61" s="1"/>
  <c r="I1701" i="61"/>
  <c r="B1701" i="61" s="1"/>
  <c r="I1700" i="61"/>
  <c r="B1700" i="61" s="1"/>
  <c r="I1699" i="61"/>
  <c r="B1699" i="61" s="1"/>
  <c r="I1698" i="61"/>
  <c r="B1698" i="61" s="1"/>
  <c r="I1697" i="61"/>
  <c r="B1697" i="61" s="1"/>
  <c r="I1696" i="61"/>
  <c r="B1696" i="61" s="1"/>
  <c r="I1695" i="61"/>
  <c r="B1695" i="61" s="1"/>
  <c r="I1694" i="61"/>
  <c r="B1694" i="61" s="1"/>
  <c r="I1693" i="61"/>
  <c r="B1693" i="61" s="1"/>
  <c r="I1692" i="61"/>
  <c r="B1692" i="61" s="1"/>
  <c r="I1691" i="61"/>
  <c r="B1691" i="61" s="1"/>
  <c r="I1690" i="61"/>
  <c r="B1690" i="61" s="1"/>
  <c r="I1689" i="61"/>
  <c r="B1689" i="61" s="1"/>
  <c r="I1688" i="61"/>
  <c r="B1688" i="61" s="1"/>
  <c r="I1687" i="61"/>
  <c r="B1687" i="61" s="1"/>
  <c r="I1686" i="61"/>
  <c r="B1686" i="61" s="1"/>
  <c r="I1685" i="61"/>
  <c r="B1685" i="61" s="1"/>
  <c r="I1684" i="61"/>
  <c r="B1684" i="61" s="1"/>
  <c r="I1683" i="61"/>
  <c r="B1683" i="61" s="1"/>
  <c r="I1682" i="61"/>
  <c r="B1682" i="61" s="1"/>
  <c r="I1681" i="61"/>
  <c r="B1681" i="61" s="1"/>
  <c r="I1680" i="61"/>
  <c r="B1680" i="61" s="1"/>
  <c r="I1679" i="61"/>
  <c r="B1679" i="61" s="1"/>
  <c r="I1678" i="61"/>
  <c r="B1678" i="61" s="1"/>
  <c r="I1677" i="61"/>
  <c r="B1677" i="61" s="1"/>
  <c r="I1676" i="61"/>
  <c r="B1676" i="61" s="1"/>
  <c r="I1675" i="61"/>
  <c r="B1675" i="61" s="1"/>
  <c r="I1674" i="61"/>
  <c r="B1674" i="61" s="1"/>
  <c r="I1673" i="61"/>
  <c r="B1673" i="61" s="1"/>
  <c r="I1672" i="61"/>
  <c r="B1672" i="61" s="1"/>
  <c r="I1671" i="61"/>
  <c r="B1671" i="61" s="1"/>
  <c r="I1670" i="61"/>
  <c r="B1670" i="61" s="1"/>
  <c r="I1669" i="61"/>
  <c r="B1669" i="61" s="1"/>
  <c r="I1668" i="61"/>
  <c r="B1668" i="61" s="1"/>
  <c r="I1667" i="61"/>
  <c r="B1667" i="61" s="1"/>
  <c r="I1666" i="61"/>
  <c r="B1666" i="61" s="1"/>
  <c r="I1665" i="61"/>
  <c r="B1665" i="61" s="1"/>
  <c r="I1664" i="61"/>
  <c r="B1664" i="61" s="1"/>
  <c r="I1663" i="61"/>
  <c r="B1663" i="61" s="1"/>
  <c r="I1662" i="61"/>
  <c r="B1662" i="61" s="1"/>
  <c r="I1661" i="61"/>
  <c r="B1661" i="61" s="1"/>
  <c r="I1660" i="61"/>
  <c r="B1660" i="61" s="1"/>
  <c r="I1659" i="61"/>
  <c r="B1659" i="61" s="1"/>
  <c r="I1658" i="61"/>
  <c r="B1658" i="61" s="1"/>
  <c r="I1657" i="61"/>
  <c r="B1657" i="61" s="1"/>
  <c r="I1656" i="61"/>
  <c r="B1656" i="61" s="1"/>
  <c r="I1655" i="61"/>
  <c r="B1655" i="61" s="1"/>
  <c r="I1654" i="61"/>
  <c r="B1654" i="61" s="1"/>
  <c r="I1653" i="61"/>
  <c r="B1653" i="61" s="1"/>
  <c r="I1652" i="61"/>
  <c r="B1652" i="61" s="1"/>
  <c r="I1651" i="61"/>
  <c r="B1651" i="61" s="1"/>
  <c r="I1650" i="61"/>
  <c r="B1650" i="61" s="1"/>
  <c r="I1649" i="61"/>
  <c r="B1649" i="61" s="1"/>
  <c r="I1648" i="61"/>
  <c r="B1648" i="61" s="1"/>
  <c r="I1647" i="61"/>
  <c r="B1647" i="61" s="1"/>
  <c r="I1646" i="61"/>
  <c r="B1646" i="61" s="1"/>
  <c r="I1645" i="61"/>
  <c r="B1645" i="61" s="1"/>
  <c r="I1644" i="61"/>
  <c r="B1644" i="61" s="1"/>
  <c r="I1643" i="61"/>
  <c r="B1643" i="61" s="1"/>
  <c r="I1642" i="61"/>
  <c r="B1642" i="61" s="1"/>
  <c r="I1641" i="61"/>
  <c r="B1641" i="61" s="1"/>
  <c r="I1640" i="61"/>
  <c r="B1640" i="61" s="1"/>
  <c r="I1639" i="61"/>
  <c r="B1639" i="61" s="1"/>
  <c r="I1638" i="61"/>
  <c r="B1638" i="61" s="1"/>
  <c r="I1637" i="61"/>
  <c r="B1637" i="61" s="1"/>
  <c r="I1636" i="61"/>
  <c r="B1636" i="61" s="1"/>
  <c r="I1635" i="61"/>
  <c r="B1635" i="61" s="1"/>
  <c r="I1634" i="61"/>
  <c r="B1634" i="61" s="1"/>
  <c r="I1633" i="61"/>
  <c r="B1633" i="61" s="1"/>
  <c r="I1632" i="61"/>
  <c r="B1632" i="61" s="1"/>
  <c r="I1631" i="61"/>
  <c r="B1631" i="61" s="1"/>
  <c r="I1630" i="61"/>
  <c r="B1630" i="61" s="1"/>
  <c r="I1629" i="61"/>
  <c r="B1629" i="61" s="1"/>
  <c r="I1628" i="61"/>
  <c r="B1628" i="61" s="1"/>
  <c r="I1627" i="61"/>
  <c r="B1627" i="61" s="1"/>
  <c r="I1626" i="61"/>
  <c r="B1626" i="61" s="1"/>
  <c r="I1625" i="61"/>
  <c r="B1625" i="61" s="1"/>
  <c r="I1624" i="61"/>
  <c r="B1624" i="61" s="1"/>
  <c r="I1623" i="61"/>
  <c r="B1623" i="61" s="1"/>
  <c r="I1622" i="61"/>
  <c r="B1622" i="61" s="1"/>
  <c r="I1621" i="61"/>
  <c r="B1621" i="61" s="1"/>
  <c r="I1620" i="61"/>
  <c r="B1620" i="61" s="1"/>
  <c r="I1619" i="61"/>
  <c r="B1619" i="61" s="1"/>
  <c r="I1618" i="61"/>
  <c r="B1618" i="61" s="1"/>
  <c r="I1617" i="61"/>
  <c r="B1617" i="61" s="1"/>
  <c r="I1616" i="61"/>
  <c r="B1616" i="61" s="1"/>
  <c r="I1615" i="61"/>
  <c r="B1615" i="61" s="1"/>
  <c r="I1614" i="61"/>
  <c r="B1614" i="61" s="1"/>
  <c r="I1613" i="61"/>
  <c r="B1613" i="61" s="1"/>
  <c r="I1612" i="61"/>
  <c r="B1612" i="61" s="1"/>
  <c r="I1611" i="61"/>
  <c r="B1611" i="61" s="1"/>
  <c r="I1610" i="61"/>
  <c r="B1610" i="61" s="1"/>
  <c r="I1609" i="61"/>
  <c r="B1609" i="61" s="1"/>
  <c r="I1608" i="61"/>
  <c r="B1608" i="61" s="1"/>
  <c r="I1607" i="61"/>
  <c r="B1607" i="61" s="1"/>
  <c r="I1606" i="61"/>
  <c r="B1606" i="61" s="1"/>
  <c r="I1605" i="61"/>
  <c r="B1605" i="61" s="1"/>
  <c r="I1604" i="61"/>
  <c r="B1604" i="61" s="1"/>
  <c r="I1603" i="61"/>
  <c r="B1603" i="61" s="1"/>
  <c r="I1602" i="61"/>
  <c r="B1602" i="61" s="1"/>
  <c r="I1601" i="61"/>
  <c r="B1601" i="61" s="1"/>
  <c r="I1600" i="61"/>
  <c r="B1600" i="61" s="1"/>
  <c r="I1599" i="61"/>
  <c r="B1599" i="61" s="1"/>
  <c r="I1598" i="61"/>
  <c r="B1598" i="61" s="1"/>
  <c r="I1597" i="61"/>
  <c r="B1597" i="61" s="1"/>
  <c r="I1596" i="61"/>
  <c r="B1596" i="61" s="1"/>
  <c r="I1595" i="61"/>
  <c r="B1595" i="61" s="1"/>
  <c r="I1594" i="61"/>
  <c r="B1594" i="61" s="1"/>
  <c r="I1593" i="61"/>
  <c r="B1593" i="61" s="1"/>
  <c r="I1592" i="61"/>
  <c r="B1592" i="61" s="1"/>
  <c r="I1591" i="61"/>
  <c r="B1591" i="61" s="1"/>
  <c r="I1590" i="61"/>
  <c r="B1590" i="61" s="1"/>
  <c r="I1589" i="61"/>
  <c r="B1589" i="61" s="1"/>
  <c r="I1588" i="61"/>
  <c r="B1588" i="61" s="1"/>
  <c r="I1587" i="61"/>
  <c r="B1587" i="61" s="1"/>
  <c r="I1586" i="61"/>
  <c r="B1586" i="61" s="1"/>
  <c r="I1585" i="61"/>
  <c r="B1585" i="61" s="1"/>
  <c r="I1584" i="61"/>
  <c r="B1584" i="61" s="1"/>
  <c r="I1583" i="61"/>
  <c r="B1583" i="61" s="1"/>
  <c r="I1582" i="61"/>
  <c r="B1582" i="61" s="1"/>
  <c r="I1581" i="61"/>
  <c r="B1581" i="61" s="1"/>
  <c r="I1580" i="61"/>
  <c r="B1580" i="61" s="1"/>
  <c r="I1579" i="61"/>
  <c r="B1579" i="61" s="1"/>
  <c r="I1578" i="61"/>
  <c r="B1578" i="61" s="1"/>
  <c r="I1577" i="61"/>
  <c r="B1577" i="61" s="1"/>
  <c r="I1576" i="61"/>
  <c r="B1576" i="61" s="1"/>
  <c r="I1575" i="61"/>
  <c r="B1575" i="61" s="1"/>
  <c r="I1574" i="61"/>
  <c r="B1574" i="61" s="1"/>
  <c r="I1573" i="61"/>
  <c r="B1573" i="61" s="1"/>
  <c r="I1572" i="61"/>
  <c r="B1572" i="61" s="1"/>
  <c r="I1571" i="61"/>
  <c r="B1571" i="61" s="1"/>
  <c r="I1570" i="61"/>
  <c r="B1570" i="61" s="1"/>
  <c r="I1569" i="61"/>
  <c r="B1569" i="61" s="1"/>
  <c r="I1568" i="61"/>
  <c r="B1568" i="61" s="1"/>
  <c r="I1567" i="61"/>
  <c r="B1567" i="61" s="1"/>
  <c r="I1566" i="61"/>
  <c r="B1566" i="61" s="1"/>
  <c r="I1565" i="61"/>
  <c r="B1565" i="61" s="1"/>
  <c r="I1564" i="61"/>
  <c r="B1564" i="61" s="1"/>
  <c r="I1563" i="61"/>
  <c r="B1563" i="61" s="1"/>
  <c r="I1562" i="61"/>
  <c r="B1562" i="61" s="1"/>
  <c r="I1561" i="61"/>
  <c r="B1561" i="61" s="1"/>
  <c r="I1560" i="61"/>
  <c r="B1560" i="61" s="1"/>
  <c r="I1559" i="61"/>
  <c r="B1559" i="61" s="1"/>
  <c r="I1558" i="61"/>
  <c r="B1558" i="61" s="1"/>
  <c r="I1557" i="61"/>
  <c r="B1557" i="61" s="1"/>
  <c r="I1556" i="61"/>
  <c r="B1556" i="61" s="1"/>
  <c r="I1555" i="61"/>
  <c r="B1555" i="61" s="1"/>
  <c r="I1554" i="61"/>
  <c r="B1554" i="61" s="1"/>
  <c r="I1553" i="61"/>
  <c r="B1553" i="61" s="1"/>
  <c r="I1552" i="61"/>
  <c r="B1552" i="61" s="1"/>
  <c r="I1551" i="61"/>
  <c r="B1551" i="61" s="1"/>
  <c r="I1550" i="61"/>
  <c r="B1550" i="61" s="1"/>
  <c r="I1549" i="61"/>
  <c r="B1549" i="61" s="1"/>
  <c r="I1548" i="61"/>
  <c r="B1548" i="61" s="1"/>
  <c r="I1547" i="61"/>
  <c r="B1547" i="61" s="1"/>
  <c r="I1546" i="61"/>
  <c r="B1546" i="61" s="1"/>
  <c r="I1545" i="61"/>
  <c r="B1545" i="61" s="1"/>
  <c r="I1544" i="61"/>
  <c r="B1544" i="61" s="1"/>
  <c r="I1543" i="61"/>
  <c r="B1543" i="61" s="1"/>
  <c r="I1542" i="61"/>
  <c r="B1542" i="61" s="1"/>
  <c r="I1541" i="61"/>
  <c r="B1541" i="61" s="1"/>
  <c r="I1540" i="61"/>
  <c r="B1540" i="61" s="1"/>
  <c r="I1539" i="61"/>
  <c r="B1539" i="61" s="1"/>
  <c r="I1538" i="61"/>
  <c r="B1538" i="61" s="1"/>
  <c r="I1537" i="61"/>
  <c r="B1537" i="61" s="1"/>
  <c r="I1536" i="61"/>
  <c r="B1536" i="61" s="1"/>
  <c r="I1535" i="61"/>
  <c r="B1535" i="61" s="1"/>
  <c r="I1534" i="61"/>
  <c r="B1534" i="61" s="1"/>
  <c r="I1533" i="61"/>
  <c r="B1533" i="61" s="1"/>
  <c r="I1532" i="61"/>
  <c r="B1532" i="61" s="1"/>
  <c r="I1531" i="61"/>
  <c r="B1531" i="61" s="1"/>
  <c r="I1530" i="61"/>
  <c r="B1530" i="61" s="1"/>
  <c r="I1529" i="61"/>
  <c r="B1529" i="61" s="1"/>
  <c r="I1528" i="61"/>
  <c r="B1528" i="61" s="1"/>
  <c r="I1527" i="61"/>
  <c r="B1527" i="61" s="1"/>
  <c r="I1526" i="61"/>
  <c r="B1526" i="61" s="1"/>
  <c r="I1525" i="61"/>
  <c r="B1525" i="61" s="1"/>
  <c r="I1524" i="61"/>
  <c r="B1524" i="61" s="1"/>
  <c r="I1523" i="61"/>
  <c r="B1523" i="61" s="1"/>
  <c r="I1522" i="61"/>
  <c r="B1522" i="61" s="1"/>
  <c r="I1521" i="61"/>
  <c r="B1521" i="61" s="1"/>
  <c r="I1520" i="61"/>
  <c r="B1520" i="61" s="1"/>
  <c r="I1519" i="61"/>
  <c r="B1519" i="61" s="1"/>
  <c r="I1518" i="61"/>
  <c r="B1518" i="61" s="1"/>
  <c r="I1517" i="61"/>
  <c r="B1517" i="61" s="1"/>
  <c r="I1516" i="61"/>
  <c r="B1516" i="61" s="1"/>
  <c r="I1515" i="61"/>
  <c r="B1515" i="61" s="1"/>
  <c r="I1514" i="61"/>
  <c r="B1514" i="61" s="1"/>
  <c r="I1513" i="61"/>
  <c r="B1513" i="61" s="1"/>
  <c r="I1512" i="61"/>
  <c r="B1512" i="61" s="1"/>
  <c r="I1511" i="61"/>
  <c r="B1511" i="61" s="1"/>
  <c r="I1510" i="61"/>
  <c r="B1510" i="61" s="1"/>
  <c r="I1509" i="61"/>
  <c r="B1509" i="61" s="1"/>
  <c r="I1508" i="61"/>
  <c r="B1508" i="61" s="1"/>
  <c r="I1507" i="61"/>
  <c r="B1507" i="61" s="1"/>
  <c r="I1506" i="61"/>
  <c r="B1506" i="61" s="1"/>
  <c r="I1505" i="61"/>
  <c r="B1505" i="61" s="1"/>
  <c r="I1504" i="61"/>
  <c r="B1504" i="61" s="1"/>
  <c r="I1503" i="61"/>
  <c r="B1503" i="61" s="1"/>
  <c r="I1502" i="61"/>
  <c r="B1502" i="61" s="1"/>
  <c r="I1501" i="61"/>
  <c r="B1501" i="61" s="1"/>
  <c r="I1500" i="61"/>
  <c r="B1500" i="61" s="1"/>
  <c r="I1499" i="61"/>
  <c r="B1499" i="61" s="1"/>
  <c r="I1498" i="61"/>
  <c r="B1498" i="61" s="1"/>
  <c r="I1497" i="61"/>
  <c r="B1497" i="61" s="1"/>
  <c r="I1496" i="61"/>
  <c r="B1496" i="61" s="1"/>
  <c r="I1495" i="61"/>
  <c r="B1495" i="61" s="1"/>
  <c r="I1494" i="61"/>
  <c r="B1494" i="61" s="1"/>
  <c r="I1493" i="61"/>
  <c r="B1493" i="61" s="1"/>
  <c r="I1492" i="61"/>
  <c r="B1492" i="61" s="1"/>
  <c r="I1491" i="61"/>
  <c r="B1491" i="61" s="1"/>
  <c r="I1490" i="61"/>
  <c r="B1490" i="61" s="1"/>
  <c r="I1489" i="61"/>
  <c r="B1489" i="61" s="1"/>
  <c r="I1488" i="61"/>
  <c r="B1488" i="61" s="1"/>
  <c r="I1487" i="61"/>
  <c r="B1487" i="61" s="1"/>
  <c r="I1486" i="61"/>
  <c r="B1486" i="61" s="1"/>
  <c r="I1485" i="61"/>
  <c r="B1485" i="61" s="1"/>
  <c r="I1484" i="61"/>
  <c r="B1484" i="61" s="1"/>
  <c r="I1483" i="61"/>
  <c r="B1483" i="61" s="1"/>
  <c r="I1482" i="61"/>
  <c r="B1482" i="61" s="1"/>
  <c r="I1481" i="61"/>
  <c r="B1481" i="61" s="1"/>
  <c r="I1480" i="61"/>
  <c r="B1480" i="61" s="1"/>
  <c r="I1479" i="61"/>
  <c r="B1479" i="61" s="1"/>
  <c r="I1478" i="61"/>
  <c r="B1478" i="61" s="1"/>
  <c r="I1477" i="61"/>
  <c r="B1477" i="61" s="1"/>
  <c r="I1476" i="61"/>
  <c r="B1476" i="61" s="1"/>
  <c r="I1475" i="61"/>
  <c r="B1475" i="61" s="1"/>
  <c r="I1474" i="61"/>
  <c r="B1474" i="61" s="1"/>
  <c r="I1473" i="61"/>
  <c r="B1473" i="61" s="1"/>
  <c r="I1472" i="61"/>
  <c r="B1472" i="61" s="1"/>
  <c r="I1471" i="61"/>
  <c r="B1471" i="61" s="1"/>
  <c r="I1470" i="61"/>
  <c r="B1470" i="61" s="1"/>
  <c r="I1469" i="61"/>
  <c r="B1469" i="61" s="1"/>
  <c r="I1468" i="61"/>
  <c r="B1468" i="61" s="1"/>
  <c r="I1467" i="61"/>
  <c r="B1467" i="61" s="1"/>
  <c r="I1466" i="61"/>
  <c r="B1466" i="61" s="1"/>
  <c r="I1465" i="61"/>
  <c r="B1465" i="61" s="1"/>
  <c r="I1464" i="61"/>
  <c r="B1464" i="61" s="1"/>
  <c r="I1463" i="61"/>
  <c r="B1463" i="61" s="1"/>
  <c r="I1462" i="61"/>
  <c r="B1462" i="61" s="1"/>
  <c r="I1461" i="61"/>
  <c r="B1461" i="61" s="1"/>
  <c r="I1460" i="61"/>
  <c r="B1460" i="61" s="1"/>
  <c r="I1459" i="61"/>
  <c r="B1459" i="61" s="1"/>
  <c r="I1458" i="61"/>
  <c r="B1458" i="61" s="1"/>
  <c r="I1457" i="61"/>
  <c r="B1457" i="61" s="1"/>
  <c r="I1456" i="61"/>
  <c r="B1456" i="61" s="1"/>
  <c r="I1455" i="61"/>
  <c r="B1455" i="61" s="1"/>
  <c r="I1454" i="61"/>
  <c r="B1454" i="61" s="1"/>
  <c r="I1453" i="61"/>
  <c r="B1453" i="61" s="1"/>
  <c r="I1452" i="61"/>
  <c r="B1452" i="61" s="1"/>
  <c r="I1451" i="61"/>
  <c r="B1451" i="61" s="1"/>
  <c r="I1450" i="61"/>
  <c r="B1450" i="61" s="1"/>
  <c r="I1448" i="61"/>
  <c r="B1448" i="61" s="1"/>
  <c r="I1446" i="61"/>
  <c r="B1446" i="61" s="1"/>
  <c r="I1445" i="61"/>
  <c r="B1445" i="61" s="1"/>
  <c r="I1444" i="61"/>
  <c r="B1444" i="61" s="1"/>
  <c r="I1443" i="61"/>
  <c r="B1443" i="61" s="1"/>
  <c r="I1442" i="61"/>
  <c r="B1442" i="61" s="1"/>
  <c r="I1441" i="61"/>
  <c r="B1441" i="61" s="1"/>
  <c r="I1440" i="61"/>
  <c r="B1440" i="61" s="1"/>
  <c r="I1439" i="61"/>
  <c r="B1439" i="61" s="1"/>
  <c r="I1438" i="61"/>
  <c r="B1438" i="61" s="1"/>
  <c r="I1437" i="61"/>
  <c r="B1437" i="61" s="1"/>
  <c r="I1436" i="61"/>
  <c r="B1436" i="61" s="1"/>
  <c r="I1435" i="61"/>
  <c r="B1435" i="61" s="1"/>
  <c r="I1434" i="61"/>
  <c r="B1434" i="61" s="1"/>
  <c r="I1433" i="61"/>
  <c r="B1433" i="61" s="1"/>
  <c r="I1432" i="61"/>
  <c r="B1432" i="61" s="1"/>
  <c r="I1431" i="61"/>
  <c r="B1431" i="61" s="1"/>
  <c r="I1430" i="61"/>
  <c r="B1430" i="61" s="1"/>
  <c r="I1429" i="61"/>
  <c r="B1429" i="61" s="1"/>
  <c r="I1428" i="61"/>
  <c r="B1428" i="61" s="1"/>
  <c r="I1427" i="61"/>
  <c r="B1427" i="61" s="1"/>
  <c r="I1426" i="61"/>
  <c r="B1426" i="61" s="1"/>
  <c r="I1425" i="61"/>
  <c r="B1425" i="61" s="1"/>
  <c r="I1424" i="61"/>
  <c r="B1424" i="61" s="1"/>
  <c r="I1423" i="61"/>
  <c r="B1423" i="61" s="1"/>
  <c r="I1422" i="61"/>
  <c r="B1422" i="61" s="1"/>
  <c r="I1421" i="61"/>
  <c r="B1421" i="61" s="1"/>
  <c r="I1420" i="61"/>
  <c r="B1420" i="61" s="1"/>
  <c r="I1419" i="61"/>
  <c r="B1419" i="61" s="1"/>
  <c r="I1418" i="61"/>
  <c r="B1418" i="61" s="1"/>
  <c r="I1417" i="61"/>
  <c r="B1417" i="61" s="1"/>
  <c r="I1416" i="61"/>
  <c r="B1416" i="61" s="1"/>
  <c r="I1415" i="61"/>
  <c r="B1415" i="61" s="1"/>
  <c r="I1414" i="61"/>
  <c r="B1414" i="61" s="1"/>
  <c r="I1413" i="61"/>
  <c r="B1413" i="61" s="1"/>
  <c r="I1412" i="61"/>
  <c r="B1412" i="61" s="1"/>
  <c r="I1411" i="61"/>
  <c r="B1411" i="61" s="1"/>
  <c r="I1410" i="61"/>
  <c r="B1410" i="61" s="1"/>
  <c r="I1409" i="61"/>
  <c r="B1409" i="61" s="1"/>
  <c r="I1408" i="61"/>
  <c r="B1408" i="61" s="1"/>
  <c r="I1407" i="61"/>
  <c r="B1407" i="61" s="1"/>
  <c r="I1406" i="61"/>
  <c r="B1406" i="61" s="1"/>
  <c r="I1405" i="61"/>
  <c r="B1405" i="61" s="1"/>
  <c r="I1404" i="61"/>
  <c r="B1404" i="61" s="1"/>
  <c r="I1403" i="61"/>
  <c r="B1403" i="61" s="1"/>
  <c r="I1402" i="61"/>
  <c r="B1402" i="61" s="1"/>
  <c r="I1401" i="61"/>
  <c r="B1401" i="61" s="1"/>
  <c r="I1400" i="61"/>
  <c r="B1400" i="61" s="1"/>
  <c r="I1399" i="61"/>
  <c r="B1399" i="61" s="1"/>
  <c r="I1398" i="61"/>
  <c r="B1398" i="61" s="1"/>
  <c r="I1397" i="61"/>
  <c r="B1397" i="61" s="1"/>
  <c r="I1396" i="61"/>
  <c r="B1396" i="61" s="1"/>
  <c r="I1395" i="61"/>
  <c r="B1395" i="61" s="1"/>
  <c r="I1394" i="61"/>
  <c r="B1394" i="61" s="1"/>
  <c r="I1393" i="61"/>
  <c r="B1393" i="61" s="1"/>
  <c r="I1392" i="61"/>
  <c r="B1392" i="61" s="1"/>
  <c r="I1391" i="61"/>
  <c r="B1391" i="61" s="1"/>
  <c r="I1390" i="61"/>
  <c r="B1390" i="61" s="1"/>
  <c r="I1389" i="61"/>
  <c r="B1389" i="61" s="1"/>
  <c r="I1388" i="61"/>
  <c r="B1388" i="61" s="1"/>
  <c r="I1387" i="61"/>
  <c r="B1387" i="61" s="1"/>
  <c r="I1386" i="61"/>
  <c r="B1386" i="61" s="1"/>
  <c r="I1385" i="61"/>
  <c r="B1385" i="61" s="1"/>
  <c r="I1384" i="61"/>
  <c r="B1384" i="61" s="1"/>
  <c r="I1383" i="61"/>
  <c r="B1383" i="61" s="1"/>
  <c r="I1382" i="61"/>
  <c r="B1382" i="61" s="1"/>
  <c r="I1381" i="61"/>
  <c r="B1381" i="61" s="1"/>
  <c r="I1380" i="61"/>
  <c r="B1380" i="61" s="1"/>
  <c r="I1379" i="61"/>
  <c r="B1379" i="61" s="1"/>
  <c r="I1378" i="61"/>
  <c r="B1378" i="61" s="1"/>
  <c r="I1377" i="61"/>
  <c r="B1377" i="61" s="1"/>
  <c r="I1376" i="61"/>
  <c r="B1376" i="61" s="1"/>
  <c r="I1375" i="61"/>
  <c r="B1375" i="61" s="1"/>
  <c r="I1374" i="61"/>
  <c r="B1374" i="61" s="1"/>
  <c r="I1373" i="61"/>
  <c r="B1373" i="61" s="1"/>
  <c r="I1372" i="61"/>
  <c r="B1372" i="61" s="1"/>
  <c r="I1371" i="61"/>
  <c r="B1371" i="61" s="1"/>
  <c r="I1370" i="61"/>
  <c r="B1370" i="61" s="1"/>
  <c r="I1369" i="61"/>
  <c r="B1369" i="61" s="1"/>
  <c r="I1368" i="61"/>
  <c r="B1368" i="61" s="1"/>
  <c r="I1367" i="61"/>
  <c r="B1367" i="61" s="1"/>
  <c r="I1366" i="61"/>
  <c r="B1366" i="61" s="1"/>
  <c r="I1365" i="61"/>
  <c r="B1365" i="61" s="1"/>
  <c r="I1364" i="61"/>
  <c r="B1364" i="61" s="1"/>
  <c r="I1363" i="61"/>
  <c r="B1363" i="61" s="1"/>
  <c r="I1362" i="61"/>
  <c r="B1362" i="61" s="1"/>
  <c r="I1361" i="61"/>
  <c r="B1361" i="61" s="1"/>
  <c r="I1360" i="61"/>
  <c r="B1360" i="61" s="1"/>
  <c r="I1359" i="61"/>
  <c r="B1359" i="61" s="1"/>
  <c r="I1358" i="61"/>
  <c r="B1358" i="61" s="1"/>
  <c r="I1357" i="61"/>
  <c r="B1357" i="61" s="1"/>
  <c r="I1356" i="61"/>
  <c r="B1356" i="61" s="1"/>
  <c r="I1355" i="61"/>
  <c r="B1355" i="61" s="1"/>
  <c r="I1354" i="61"/>
  <c r="B1354" i="61" s="1"/>
  <c r="I1353" i="61"/>
  <c r="B1353" i="61" s="1"/>
  <c r="I1352" i="61"/>
  <c r="B1352" i="61" s="1"/>
  <c r="I1351" i="61"/>
  <c r="B1351" i="61" s="1"/>
  <c r="I1350" i="61"/>
  <c r="B1350" i="61" s="1"/>
  <c r="I1349" i="61"/>
  <c r="B1349" i="61" s="1"/>
  <c r="I1348" i="61"/>
  <c r="B1348" i="61" s="1"/>
  <c r="I1347" i="61"/>
  <c r="B1347" i="61" s="1"/>
  <c r="I1346" i="61"/>
  <c r="B1346" i="61" s="1"/>
  <c r="I1345" i="61"/>
  <c r="B1345" i="61" s="1"/>
  <c r="I1344" i="61"/>
  <c r="B1344" i="61" s="1"/>
  <c r="I1343" i="61"/>
  <c r="B1343" i="61" s="1"/>
  <c r="I1342" i="61"/>
  <c r="B1342" i="61" s="1"/>
  <c r="I1341" i="61"/>
  <c r="B1341" i="61" s="1"/>
  <c r="I1340" i="61"/>
  <c r="B1340" i="61" s="1"/>
  <c r="I1339" i="61"/>
  <c r="B1339" i="61" s="1"/>
  <c r="I1338" i="61"/>
  <c r="B1338" i="61" s="1"/>
  <c r="I1337" i="61"/>
  <c r="B1337" i="61" s="1"/>
  <c r="I1336" i="61"/>
  <c r="B1336" i="61" s="1"/>
  <c r="I1335" i="61"/>
  <c r="B1335" i="61" s="1"/>
  <c r="I1334" i="61"/>
  <c r="B1334" i="61" s="1"/>
  <c r="I1333" i="61"/>
  <c r="B1333" i="61" s="1"/>
  <c r="I1332" i="61"/>
  <c r="B1332" i="61" s="1"/>
  <c r="I1331" i="61"/>
  <c r="B1331" i="61" s="1"/>
  <c r="I1330" i="61"/>
  <c r="B1330" i="61" s="1"/>
  <c r="I1329" i="61"/>
  <c r="B1329" i="61" s="1"/>
  <c r="I1328" i="61"/>
  <c r="B1328" i="61" s="1"/>
  <c r="I1327" i="61"/>
  <c r="B1327" i="61" s="1"/>
  <c r="I1326" i="61"/>
  <c r="B1326" i="61" s="1"/>
  <c r="I1325" i="61"/>
  <c r="B1325" i="61" s="1"/>
  <c r="I1324" i="61"/>
  <c r="B1324" i="61" s="1"/>
  <c r="I1323" i="61"/>
  <c r="B1323" i="61" s="1"/>
  <c r="I1322" i="61"/>
  <c r="B1322" i="61" s="1"/>
  <c r="I1321" i="61"/>
  <c r="B1321" i="61" s="1"/>
  <c r="I1320" i="61"/>
  <c r="B1320" i="61" s="1"/>
  <c r="I1319" i="61"/>
  <c r="B1319" i="61" s="1"/>
  <c r="I1318" i="61"/>
  <c r="B1318" i="61" s="1"/>
  <c r="I1317" i="61"/>
  <c r="B1317" i="61" s="1"/>
  <c r="I1316" i="61"/>
  <c r="B1316" i="61" s="1"/>
  <c r="I1315" i="61"/>
  <c r="B1315" i="61" s="1"/>
  <c r="I1314" i="61"/>
  <c r="B1314" i="61" s="1"/>
  <c r="I1313" i="61"/>
  <c r="B1313" i="61" s="1"/>
  <c r="I1312" i="61"/>
  <c r="B1312" i="61" s="1"/>
  <c r="I1311" i="61"/>
  <c r="B1311" i="61" s="1"/>
  <c r="I1310" i="61"/>
  <c r="B1310" i="61" s="1"/>
  <c r="I1309" i="61"/>
  <c r="B1309" i="61" s="1"/>
  <c r="I1308" i="61"/>
  <c r="B1308" i="61" s="1"/>
  <c r="I1307" i="61"/>
  <c r="B1307" i="61" s="1"/>
  <c r="I1306" i="61"/>
  <c r="B1306" i="61" s="1"/>
  <c r="I1305" i="61"/>
  <c r="B1305" i="61" s="1"/>
  <c r="I1304" i="61"/>
  <c r="B1304" i="61" s="1"/>
  <c r="I1303" i="61"/>
  <c r="B1303" i="61" s="1"/>
  <c r="I1302" i="61"/>
  <c r="B1302" i="61" s="1"/>
  <c r="I1301" i="61"/>
  <c r="B1301" i="61" s="1"/>
  <c r="I1300" i="61"/>
  <c r="B1300" i="61" s="1"/>
  <c r="I1299" i="61"/>
  <c r="B1299" i="61" s="1"/>
  <c r="I1298" i="61"/>
  <c r="B1298" i="61" s="1"/>
  <c r="I1297" i="61"/>
  <c r="B1297" i="61" s="1"/>
  <c r="I1296" i="61"/>
  <c r="B1296" i="61" s="1"/>
  <c r="I1295" i="61"/>
  <c r="B1295" i="61" s="1"/>
  <c r="I1294" i="61"/>
  <c r="B1294" i="61" s="1"/>
  <c r="I1293" i="61"/>
  <c r="B1293" i="61" s="1"/>
  <c r="I1292" i="61"/>
  <c r="B1292" i="61" s="1"/>
  <c r="I1291" i="61"/>
  <c r="B1291" i="61" s="1"/>
  <c r="I1290" i="61"/>
  <c r="B1290" i="61" s="1"/>
  <c r="I1289" i="61"/>
  <c r="B1289" i="61" s="1"/>
  <c r="I1288" i="61"/>
  <c r="B1288" i="61" s="1"/>
  <c r="I1287" i="61"/>
  <c r="B1287" i="61" s="1"/>
  <c r="I1286" i="61"/>
  <c r="B1286" i="61" s="1"/>
  <c r="I1285" i="61"/>
  <c r="B1285" i="61" s="1"/>
  <c r="I1284" i="61"/>
  <c r="B1284" i="61" s="1"/>
  <c r="I1283" i="61"/>
  <c r="B1283" i="61" s="1"/>
  <c r="I1282" i="61"/>
  <c r="B1282" i="61" s="1"/>
  <c r="I1281" i="61"/>
  <c r="B1281" i="61" s="1"/>
  <c r="I1280" i="61"/>
  <c r="B1280" i="61" s="1"/>
  <c r="I1279" i="61"/>
  <c r="B1279" i="61" s="1"/>
  <c r="I1278" i="61"/>
  <c r="B1278" i="61" s="1"/>
  <c r="I1277" i="61"/>
  <c r="B1277" i="61" s="1"/>
  <c r="I1276" i="61"/>
  <c r="B1276" i="61" s="1"/>
  <c r="I1275" i="61"/>
  <c r="B1275" i="61" s="1"/>
  <c r="I1274" i="61"/>
  <c r="B1274" i="61" s="1"/>
  <c r="I1273" i="61"/>
  <c r="B1273" i="61" s="1"/>
  <c r="I1272" i="61"/>
  <c r="B1272" i="61" s="1"/>
  <c r="I1271" i="61"/>
  <c r="B1271" i="61" s="1"/>
  <c r="I1270" i="61"/>
  <c r="B1270" i="61" s="1"/>
  <c r="I1269" i="61"/>
  <c r="B1269" i="61" s="1"/>
  <c r="I1268" i="61"/>
  <c r="B1268" i="61" s="1"/>
  <c r="I1267" i="61"/>
  <c r="B1267" i="61" s="1"/>
  <c r="I1266" i="61"/>
  <c r="B1266" i="61" s="1"/>
  <c r="I1265" i="61"/>
  <c r="B1265" i="61" s="1"/>
  <c r="I1264" i="61"/>
  <c r="B1264" i="61" s="1"/>
  <c r="I1263" i="61"/>
  <c r="B1263" i="61" s="1"/>
  <c r="I1262" i="61"/>
  <c r="B1262" i="61" s="1"/>
  <c r="I1261" i="61"/>
  <c r="B1261" i="61" s="1"/>
  <c r="I1260" i="61"/>
  <c r="B1260" i="61" s="1"/>
  <c r="I1259" i="61"/>
  <c r="B1259" i="61" s="1"/>
  <c r="I1258" i="61"/>
  <c r="B1258" i="61" s="1"/>
  <c r="I1257" i="61"/>
  <c r="B1257" i="61" s="1"/>
  <c r="I1256" i="61"/>
  <c r="B1256" i="61" s="1"/>
  <c r="I1255" i="61"/>
  <c r="B1255" i="61" s="1"/>
  <c r="I1254" i="61"/>
  <c r="B1254" i="61" s="1"/>
  <c r="I1253" i="61"/>
  <c r="B1253" i="61" s="1"/>
  <c r="I1252" i="61"/>
  <c r="B1252" i="61" s="1"/>
  <c r="I1251" i="61"/>
  <c r="B1251" i="61" s="1"/>
  <c r="I1250" i="61"/>
  <c r="B1250" i="61" s="1"/>
  <c r="I1249" i="61"/>
  <c r="B1249" i="61" s="1"/>
  <c r="I1248" i="61"/>
  <c r="B1248" i="61" s="1"/>
  <c r="I1247" i="61"/>
  <c r="B1247" i="61" s="1"/>
  <c r="I1246" i="61"/>
  <c r="B1246" i="61" s="1"/>
  <c r="I1245" i="61"/>
  <c r="B1245" i="61" s="1"/>
  <c r="I1244" i="61"/>
  <c r="B1244" i="61" s="1"/>
  <c r="I1243" i="61"/>
  <c r="B1243" i="61" s="1"/>
  <c r="I1242" i="61"/>
  <c r="B1242" i="61" s="1"/>
  <c r="I1241" i="61"/>
  <c r="B1241" i="61" s="1"/>
  <c r="I1240" i="61"/>
  <c r="B1240" i="61" s="1"/>
  <c r="I1239" i="61"/>
  <c r="B1239" i="61" s="1"/>
  <c r="I1238" i="61"/>
  <c r="B1238" i="61" s="1"/>
  <c r="I1237" i="61"/>
  <c r="B1237" i="61" s="1"/>
  <c r="I1236" i="61"/>
  <c r="B1236" i="61" s="1"/>
  <c r="I1235" i="61"/>
  <c r="B1235" i="61" s="1"/>
  <c r="I1234" i="61"/>
  <c r="B1234" i="61" s="1"/>
  <c r="I1233" i="61"/>
  <c r="B1233" i="61" s="1"/>
  <c r="I1232" i="61"/>
  <c r="B1232" i="61" s="1"/>
  <c r="I1231" i="61"/>
  <c r="B1231" i="61" s="1"/>
  <c r="I1230" i="61"/>
  <c r="B1230" i="61" s="1"/>
  <c r="I1229" i="61"/>
  <c r="B1229" i="61" s="1"/>
  <c r="I1228" i="61"/>
  <c r="B1228" i="61" s="1"/>
  <c r="I1227" i="61"/>
  <c r="B1227" i="61" s="1"/>
  <c r="I1226" i="61"/>
  <c r="B1226" i="61" s="1"/>
  <c r="I1225" i="61"/>
  <c r="B1225" i="61" s="1"/>
  <c r="I1224" i="61"/>
  <c r="B1224" i="61" s="1"/>
  <c r="I1223" i="61"/>
  <c r="B1223" i="61" s="1"/>
  <c r="I1222" i="61"/>
  <c r="B1222" i="61" s="1"/>
  <c r="I1221" i="61"/>
  <c r="B1221" i="61" s="1"/>
  <c r="I1220" i="61"/>
  <c r="B1220" i="61" s="1"/>
  <c r="I1219" i="61"/>
  <c r="B1219" i="61" s="1"/>
  <c r="I1218" i="61"/>
  <c r="B1218" i="61" s="1"/>
  <c r="I1217" i="61"/>
  <c r="B1217" i="61" s="1"/>
  <c r="I1216" i="61"/>
  <c r="B1216" i="61" s="1"/>
  <c r="I1215" i="61"/>
  <c r="B1215" i="61" s="1"/>
  <c r="I1214" i="61"/>
  <c r="B1214" i="61" s="1"/>
  <c r="I1213" i="61"/>
  <c r="B1213" i="61" s="1"/>
  <c r="I1212" i="61"/>
  <c r="B1212" i="61" s="1"/>
  <c r="I1211" i="61"/>
  <c r="B1211" i="61" s="1"/>
  <c r="I1210" i="61"/>
  <c r="B1210" i="61" s="1"/>
  <c r="I1209" i="61"/>
  <c r="B1209" i="61" s="1"/>
  <c r="I1208" i="61"/>
  <c r="B1208" i="61" s="1"/>
  <c r="I1207" i="61"/>
  <c r="B1207" i="61" s="1"/>
  <c r="I1206" i="61"/>
  <c r="B1206" i="61" s="1"/>
  <c r="I1205" i="61"/>
  <c r="B1205" i="61" s="1"/>
  <c r="I1204" i="61"/>
  <c r="B1204" i="61" s="1"/>
  <c r="I1203" i="61"/>
  <c r="B1203" i="61" s="1"/>
  <c r="I1202" i="61"/>
  <c r="B1202" i="61" s="1"/>
  <c r="I1201" i="61"/>
  <c r="B1201" i="61" s="1"/>
  <c r="I1200" i="61"/>
  <c r="B1200" i="61" s="1"/>
  <c r="I1199" i="61"/>
  <c r="B1199" i="61" s="1"/>
  <c r="I1198" i="61"/>
  <c r="B1198" i="61" s="1"/>
  <c r="I1197" i="61"/>
  <c r="B1197" i="61" s="1"/>
  <c r="I1196" i="61"/>
  <c r="B1196" i="61" s="1"/>
  <c r="I1195" i="61"/>
  <c r="B1195" i="61" s="1"/>
  <c r="I1194" i="61"/>
  <c r="B1194" i="61" s="1"/>
  <c r="I1193" i="61"/>
  <c r="B1193" i="61" s="1"/>
  <c r="I1192" i="61"/>
  <c r="B1192" i="61" s="1"/>
  <c r="I1191" i="61"/>
  <c r="B1191" i="61" s="1"/>
  <c r="I1190" i="61"/>
  <c r="B1190" i="61" s="1"/>
  <c r="I1189" i="61"/>
  <c r="B1189" i="61" s="1"/>
  <c r="I1188" i="61"/>
  <c r="B1188" i="61" s="1"/>
  <c r="I1187" i="61"/>
  <c r="B1187" i="61" s="1"/>
  <c r="I1186" i="61"/>
  <c r="B1186" i="61" s="1"/>
  <c r="I1185" i="61"/>
  <c r="B1185" i="61" s="1"/>
  <c r="I1184" i="61"/>
  <c r="B1184" i="61" s="1"/>
  <c r="I1183" i="61"/>
  <c r="B1183" i="61" s="1"/>
  <c r="I1182" i="61"/>
  <c r="B1182" i="61" s="1"/>
  <c r="I1181" i="61"/>
  <c r="B1181" i="61" s="1"/>
  <c r="I1180" i="61"/>
  <c r="B1180" i="61" s="1"/>
  <c r="I1179" i="61"/>
  <c r="B1179" i="61" s="1"/>
  <c r="I1178" i="61"/>
  <c r="B1178" i="61" s="1"/>
  <c r="I1177" i="61"/>
  <c r="B1177" i="61" s="1"/>
  <c r="I1176" i="61"/>
  <c r="B1176" i="61" s="1"/>
  <c r="I1175" i="61"/>
  <c r="B1175" i="61" s="1"/>
  <c r="I1174" i="61"/>
  <c r="B1174" i="61" s="1"/>
  <c r="I1173" i="61"/>
  <c r="B1173" i="61" s="1"/>
  <c r="I1172" i="61"/>
  <c r="B1172" i="61" s="1"/>
  <c r="I1171" i="61"/>
  <c r="B1171" i="61" s="1"/>
  <c r="I1170" i="61"/>
  <c r="B1170" i="61" s="1"/>
  <c r="I1169" i="61"/>
  <c r="B1169" i="61" s="1"/>
  <c r="I1168" i="61"/>
  <c r="B1168" i="61" s="1"/>
  <c r="I1167" i="61"/>
  <c r="B1167" i="61" s="1"/>
  <c r="I1166" i="61"/>
  <c r="B1166" i="61" s="1"/>
  <c r="I1165" i="61"/>
  <c r="B1165" i="61" s="1"/>
  <c r="I1164" i="61"/>
  <c r="B1164" i="61" s="1"/>
  <c r="I1163" i="61"/>
  <c r="B1163" i="61" s="1"/>
  <c r="I1162" i="61"/>
  <c r="B1162" i="61" s="1"/>
  <c r="I1161" i="61"/>
  <c r="B1161" i="61" s="1"/>
  <c r="I1160" i="61"/>
  <c r="B1160" i="61" s="1"/>
  <c r="I1159" i="61"/>
  <c r="B1159" i="61" s="1"/>
  <c r="I1158" i="61"/>
  <c r="B1158" i="61" s="1"/>
  <c r="I1157" i="61"/>
  <c r="B1157" i="61" s="1"/>
  <c r="I1156" i="61"/>
  <c r="B1156" i="61" s="1"/>
  <c r="I1155" i="61"/>
  <c r="B1155" i="61" s="1"/>
  <c r="I1154" i="61"/>
  <c r="B1154" i="61" s="1"/>
  <c r="I1153" i="61"/>
  <c r="B1153" i="61" s="1"/>
  <c r="I1152" i="61"/>
  <c r="B1152" i="61" s="1"/>
  <c r="I1151" i="61"/>
  <c r="B1151" i="61" s="1"/>
  <c r="I1150" i="61"/>
  <c r="B1150" i="61" s="1"/>
  <c r="I1149" i="61"/>
  <c r="B1149" i="61" s="1"/>
  <c r="I1148" i="61"/>
  <c r="B1148" i="61" s="1"/>
  <c r="I1147" i="61"/>
  <c r="B1147" i="61" s="1"/>
  <c r="I1146" i="61"/>
  <c r="B1146" i="61" s="1"/>
  <c r="I1145" i="61"/>
  <c r="B1145" i="61" s="1"/>
  <c r="I1144" i="61"/>
  <c r="B1144" i="61" s="1"/>
  <c r="I1143" i="61"/>
  <c r="B1143" i="61" s="1"/>
  <c r="I1142" i="61"/>
  <c r="B1142" i="61" s="1"/>
  <c r="I1141" i="61"/>
  <c r="B1141" i="61" s="1"/>
  <c r="I1140" i="61"/>
  <c r="B1140" i="61" s="1"/>
  <c r="I1139" i="61"/>
  <c r="B1139" i="61" s="1"/>
  <c r="I1138" i="61"/>
  <c r="B1138" i="61" s="1"/>
  <c r="I1137" i="61"/>
  <c r="B1137" i="61" s="1"/>
  <c r="I1136" i="61"/>
  <c r="B1136" i="61" s="1"/>
  <c r="I1135" i="61"/>
  <c r="B1135" i="61" s="1"/>
  <c r="I1134" i="61"/>
  <c r="B1134" i="61" s="1"/>
  <c r="I1133" i="61"/>
  <c r="B1133" i="61" s="1"/>
  <c r="I1132" i="61"/>
  <c r="B1132" i="61" s="1"/>
  <c r="I1131" i="61"/>
  <c r="B1131" i="61" s="1"/>
  <c r="I1130" i="61"/>
  <c r="B1130" i="61" s="1"/>
  <c r="I1129" i="61"/>
  <c r="B1129" i="61" s="1"/>
  <c r="I1128" i="61"/>
  <c r="B1128" i="61" s="1"/>
  <c r="I1127" i="61"/>
  <c r="B1127" i="61" s="1"/>
  <c r="I1126" i="61"/>
  <c r="B1126" i="61" s="1"/>
  <c r="I1125" i="61"/>
  <c r="B1125" i="61" s="1"/>
  <c r="I1124" i="61"/>
  <c r="B1124" i="61" s="1"/>
  <c r="I1123" i="61"/>
  <c r="B1123" i="61" s="1"/>
  <c r="I1122" i="61"/>
  <c r="B1122" i="61" s="1"/>
  <c r="I1121" i="61"/>
  <c r="B1121" i="61" s="1"/>
  <c r="I1120" i="61"/>
  <c r="B1120" i="61" s="1"/>
  <c r="I1119" i="61"/>
  <c r="B1119" i="61" s="1"/>
  <c r="I1118" i="61"/>
  <c r="B1118" i="61" s="1"/>
  <c r="I1117" i="61"/>
  <c r="B1117" i="61" s="1"/>
  <c r="I1116" i="61"/>
  <c r="B1116" i="61" s="1"/>
  <c r="I1115" i="61"/>
  <c r="B1115" i="61" s="1"/>
  <c r="I1114" i="61"/>
  <c r="B1114" i="61" s="1"/>
  <c r="I1113" i="61"/>
  <c r="B1113" i="61" s="1"/>
  <c r="I1112" i="61"/>
  <c r="B1112" i="61" s="1"/>
  <c r="I1111" i="61"/>
  <c r="B1111" i="61" s="1"/>
  <c r="I1110" i="61"/>
  <c r="B1110" i="61" s="1"/>
  <c r="I1109" i="61"/>
  <c r="B1109" i="61" s="1"/>
  <c r="I1108" i="61"/>
  <c r="B1108" i="61" s="1"/>
  <c r="I1107" i="61"/>
  <c r="B1107" i="61" s="1"/>
  <c r="I1106" i="61"/>
  <c r="B1106" i="61" s="1"/>
  <c r="I1105" i="61"/>
  <c r="B1105" i="61" s="1"/>
  <c r="I1104" i="61"/>
  <c r="B1104" i="61" s="1"/>
  <c r="I1103" i="61"/>
  <c r="B1103" i="61" s="1"/>
  <c r="I1102" i="61"/>
  <c r="B1102" i="61" s="1"/>
  <c r="I1101" i="61"/>
  <c r="B1101" i="61" s="1"/>
  <c r="I1100" i="61"/>
  <c r="B1100" i="61" s="1"/>
  <c r="I1099" i="61"/>
  <c r="B1099" i="61" s="1"/>
  <c r="I1098" i="61"/>
  <c r="B1098" i="61" s="1"/>
  <c r="I1097" i="61"/>
  <c r="B1097" i="61" s="1"/>
  <c r="I1096" i="61"/>
  <c r="B1096" i="61" s="1"/>
  <c r="I1095" i="61"/>
  <c r="B1095" i="61" s="1"/>
  <c r="I1094" i="61"/>
  <c r="B1094" i="61" s="1"/>
  <c r="I1093" i="61"/>
  <c r="B1093" i="61" s="1"/>
  <c r="I1092" i="61"/>
  <c r="B1092" i="61" s="1"/>
  <c r="I1091" i="61"/>
  <c r="B1091" i="61" s="1"/>
  <c r="I1090" i="61"/>
  <c r="B1090" i="61" s="1"/>
  <c r="I1089" i="61"/>
  <c r="B1089" i="61" s="1"/>
  <c r="I1088" i="61"/>
  <c r="B1088" i="61" s="1"/>
  <c r="I1087" i="61"/>
  <c r="B1087" i="61" s="1"/>
  <c r="I1086" i="61"/>
  <c r="B1086" i="61" s="1"/>
  <c r="I1085" i="61"/>
  <c r="B1085" i="61" s="1"/>
  <c r="I1084" i="61"/>
  <c r="B1084" i="61" s="1"/>
  <c r="I1083" i="61"/>
  <c r="B1083" i="61" s="1"/>
  <c r="I1082" i="61"/>
  <c r="B1082" i="61" s="1"/>
  <c r="I1081" i="61"/>
  <c r="B1081" i="61" s="1"/>
  <c r="I1080" i="61"/>
  <c r="B1080" i="61" s="1"/>
  <c r="I1079" i="61"/>
  <c r="B1079" i="61" s="1"/>
  <c r="I1078" i="61"/>
  <c r="B1078" i="61" s="1"/>
  <c r="I1077" i="61"/>
  <c r="B1077" i="61" s="1"/>
  <c r="I1076" i="61"/>
  <c r="B1076" i="61" s="1"/>
  <c r="I1075" i="61"/>
  <c r="B1075" i="61" s="1"/>
  <c r="I1074" i="61"/>
  <c r="B1074" i="61" s="1"/>
  <c r="I1073" i="61"/>
  <c r="B1073" i="61" s="1"/>
  <c r="I1072" i="61"/>
  <c r="B1072" i="61" s="1"/>
  <c r="I1071" i="61"/>
  <c r="B1071" i="61" s="1"/>
  <c r="I1070" i="61"/>
  <c r="B1070" i="61" s="1"/>
  <c r="I1069" i="61"/>
  <c r="B1069" i="61" s="1"/>
  <c r="I1068" i="61"/>
  <c r="B1068" i="61" s="1"/>
  <c r="I1067" i="61"/>
  <c r="B1067" i="61" s="1"/>
  <c r="I1066" i="61"/>
  <c r="B1066" i="61" s="1"/>
  <c r="I1065" i="61"/>
  <c r="B1065" i="61" s="1"/>
  <c r="I1064" i="61"/>
  <c r="B1064" i="61" s="1"/>
  <c r="I1063" i="61"/>
  <c r="B1063" i="61" s="1"/>
  <c r="I1062" i="61"/>
  <c r="B1062" i="61" s="1"/>
  <c r="I1061" i="61"/>
  <c r="B1061" i="61" s="1"/>
  <c r="I1060" i="61"/>
  <c r="B1060" i="61" s="1"/>
  <c r="I1059" i="61"/>
  <c r="B1059" i="61" s="1"/>
  <c r="I1058" i="61"/>
  <c r="B1058" i="61" s="1"/>
  <c r="I1057" i="61"/>
  <c r="B1057" i="61" s="1"/>
  <c r="I1056" i="61"/>
  <c r="B1056" i="61" s="1"/>
  <c r="I1055" i="61"/>
  <c r="B1055" i="61" s="1"/>
  <c r="I1054" i="61"/>
  <c r="B1054" i="61" s="1"/>
  <c r="I1053" i="61"/>
  <c r="B1053" i="61" s="1"/>
  <c r="I1052" i="61"/>
  <c r="B1052" i="61" s="1"/>
  <c r="I1051" i="61"/>
  <c r="B1051" i="61" s="1"/>
  <c r="I1050" i="61"/>
  <c r="B1050" i="61" s="1"/>
  <c r="I1049" i="61"/>
  <c r="B1049" i="61" s="1"/>
  <c r="I1048" i="61"/>
  <c r="B1048" i="61" s="1"/>
  <c r="I1047" i="61"/>
  <c r="B1047" i="61" s="1"/>
  <c r="I1046" i="61"/>
  <c r="B1046" i="61" s="1"/>
  <c r="I1045" i="61"/>
  <c r="B1045" i="61" s="1"/>
  <c r="I1044" i="61"/>
  <c r="B1044" i="61" s="1"/>
  <c r="I1043" i="61"/>
  <c r="B1043" i="61" s="1"/>
  <c r="I1042" i="61"/>
  <c r="B1042" i="61" s="1"/>
  <c r="I1041" i="61"/>
  <c r="B1041" i="61" s="1"/>
  <c r="I1040" i="61"/>
  <c r="B1040" i="61" s="1"/>
  <c r="I1039" i="61"/>
  <c r="B1039" i="61" s="1"/>
  <c r="I1038" i="61"/>
  <c r="B1038" i="61" s="1"/>
  <c r="I1037" i="61"/>
  <c r="B1037" i="61" s="1"/>
  <c r="I1036" i="61"/>
  <c r="B1036" i="61" s="1"/>
  <c r="I1035" i="61"/>
  <c r="B1035" i="61" s="1"/>
  <c r="I1034" i="61"/>
  <c r="B1034" i="61" s="1"/>
  <c r="I1033" i="61"/>
  <c r="B1033" i="61" s="1"/>
  <c r="I1032" i="61"/>
  <c r="B1032" i="61" s="1"/>
  <c r="I1031" i="61"/>
  <c r="B1031" i="61" s="1"/>
  <c r="I1030" i="61"/>
  <c r="B1030" i="61" s="1"/>
  <c r="I1029" i="61"/>
  <c r="B1029" i="61" s="1"/>
  <c r="I1028" i="61"/>
  <c r="B1028" i="61" s="1"/>
  <c r="I1027" i="61"/>
  <c r="B1027" i="61" s="1"/>
  <c r="I1026" i="61"/>
  <c r="B1026" i="61" s="1"/>
  <c r="I1025" i="61"/>
  <c r="B1025" i="61" s="1"/>
  <c r="I1024" i="61"/>
  <c r="B1024" i="61" s="1"/>
  <c r="I1023" i="61"/>
  <c r="B1023" i="61" s="1"/>
  <c r="I1022" i="61"/>
  <c r="B1022" i="61" s="1"/>
  <c r="I1021" i="61"/>
  <c r="B1021" i="61" s="1"/>
  <c r="I1020" i="61"/>
  <c r="B1020" i="61" s="1"/>
  <c r="I1019" i="61"/>
  <c r="B1019" i="61" s="1"/>
  <c r="I1018" i="61"/>
  <c r="B1018" i="61" s="1"/>
  <c r="I1017" i="61"/>
  <c r="B1017" i="61" s="1"/>
  <c r="I1016" i="61"/>
  <c r="B1016" i="61" s="1"/>
  <c r="I1015" i="61"/>
  <c r="B1015" i="61" s="1"/>
  <c r="I1014" i="61"/>
  <c r="B1014" i="61" s="1"/>
  <c r="I1013" i="61"/>
  <c r="B1013" i="61" s="1"/>
  <c r="I1012" i="61"/>
  <c r="B1012" i="61" s="1"/>
  <c r="I1011" i="61"/>
  <c r="B1011" i="61" s="1"/>
  <c r="I1010" i="61"/>
  <c r="B1010" i="61" s="1"/>
  <c r="I1009" i="61"/>
  <c r="B1009" i="61" s="1"/>
  <c r="I1008" i="61"/>
  <c r="B1008" i="61" s="1"/>
  <c r="I1007" i="61"/>
  <c r="B1007" i="61" s="1"/>
  <c r="I1006" i="61"/>
  <c r="B1006" i="61" s="1"/>
  <c r="I1005" i="61"/>
  <c r="B1005" i="61" s="1"/>
  <c r="I1004" i="61"/>
  <c r="B1004" i="61" s="1"/>
  <c r="I1003" i="61"/>
  <c r="B1003" i="61" s="1"/>
  <c r="I1002" i="61"/>
  <c r="B1002" i="61" s="1"/>
  <c r="I1001" i="61"/>
  <c r="B1001" i="61" s="1"/>
  <c r="I1000" i="61"/>
  <c r="B1000" i="61" s="1"/>
  <c r="I999" i="61"/>
  <c r="B999" i="61" s="1"/>
  <c r="I998" i="61"/>
  <c r="B998" i="61" s="1"/>
  <c r="I997" i="61"/>
  <c r="B997" i="61" s="1"/>
  <c r="I996" i="61"/>
  <c r="B996" i="61" s="1"/>
  <c r="I995" i="61"/>
  <c r="B995" i="61" s="1"/>
  <c r="I994" i="61"/>
  <c r="B994" i="61" s="1"/>
  <c r="I993" i="61"/>
  <c r="B993" i="61" s="1"/>
  <c r="I992" i="61"/>
  <c r="B992" i="61" s="1"/>
  <c r="I991" i="61"/>
  <c r="B991" i="61" s="1"/>
  <c r="I990" i="61"/>
  <c r="B990" i="61" s="1"/>
  <c r="I989" i="61"/>
  <c r="B989" i="61" s="1"/>
  <c r="I988" i="61"/>
  <c r="B988" i="61" s="1"/>
  <c r="I987" i="61"/>
  <c r="B987" i="61" s="1"/>
  <c r="I986" i="61"/>
  <c r="B986" i="61" s="1"/>
  <c r="I985" i="61"/>
  <c r="B985" i="61" s="1"/>
  <c r="I984" i="61"/>
  <c r="B984" i="61" s="1"/>
  <c r="I983" i="61"/>
  <c r="B983" i="61" s="1"/>
  <c r="I982" i="61"/>
  <c r="B982" i="61" s="1"/>
  <c r="I981" i="61"/>
  <c r="B981" i="61" s="1"/>
  <c r="I980" i="61"/>
  <c r="B980" i="61" s="1"/>
  <c r="I979" i="61"/>
  <c r="B979" i="61" s="1"/>
  <c r="I978" i="61"/>
  <c r="B978" i="61" s="1"/>
  <c r="I977" i="61"/>
  <c r="B977" i="61" s="1"/>
  <c r="I976" i="61"/>
  <c r="B976" i="61" s="1"/>
  <c r="I975" i="61"/>
  <c r="B975" i="61" s="1"/>
  <c r="I974" i="61"/>
  <c r="B974" i="61" s="1"/>
  <c r="I973" i="61"/>
  <c r="B973" i="61" s="1"/>
  <c r="I972" i="61"/>
  <c r="B972" i="61" s="1"/>
  <c r="I971" i="61"/>
  <c r="B971" i="61" s="1"/>
  <c r="I970" i="61"/>
  <c r="B970" i="61" s="1"/>
  <c r="I969" i="61"/>
  <c r="B969" i="61" s="1"/>
  <c r="I968" i="61"/>
  <c r="B968" i="61" s="1"/>
  <c r="I967" i="61"/>
  <c r="B967" i="61" s="1"/>
  <c r="I966" i="61"/>
  <c r="B966" i="61" s="1"/>
  <c r="I965" i="61"/>
  <c r="B965" i="61" s="1"/>
  <c r="I964" i="61"/>
  <c r="B964" i="61" s="1"/>
  <c r="I963" i="61"/>
  <c r="B963" i="61" s="1"/>
  <c r="I962" i="61"/>
  <c r="B962" i="61" s="1"/>
  <c r="I961" i="61"/>
  <c r="B961" i="61" s="1"/>
  <c r="I960" i="61"/>
  <c r="B960" i="61" s="1"/>
  <c r="I959" i="61"/>
  <c r="B959" i="61" s="1"/>
  <c r="I958" i="61"/>
  <c r="B958" i="61" s="1"/>
  <c r="I957" i="61"/>
  <c r="B957" i="61" s="1"/>
  <c r="I956" i="61"/>
  <c r="B956" i="61" s="1"/>
  <c r="I955" i="61"/>
  <c r="B955" i="61" s="1"/>
  <c r="I954" i="61"/>
  <c r="B954" i="61" s="1"/>
  <c r="I953" i="61"/>
  <c r="B953" i="61" s="1"/>
  <c r="I952" i="61"/>
  <c r="B952" i="61" s="1"/>
  <c r="I951" i="61"/>
  <c r="B951" i="61" s="1"/>
  <c r="I950" i="61"/>
  <c r="B950" i="61" s="1"/>
  <c r="I949" i="61"/>
  <c r="B949" i="61" s="1"/>
  <c r="I948" i="61"/>
  <c r="B948" i="61" s="1"/>
  <c r="I947" i="61"/>
  <c r="B947" i="61" s="1"/>
  <c r="I946" i="61"/>
  <c r="B946" i="61" s="1"/>
  <c r="I945" i="61"/>
  <c r="B945" i="61" s="1"/>
  <c r="I944" i="61"/>
  <c r="B944" i="61" s="1"/>
  <c r="I943" i="61"/>
  <c r="B943" i="61" s="1"/>
  <c r="I942" i="61"/>
  <c r="B942" i="61" s="1"/>
  <c r="I941" i="61"/>
  <c r="B941" i="61" s="1"/>
  <c r="I940" i="61"/>
  <c r="B940" i="61" s="1"/>
  <c r="I939" i="61"/>
  <c r="B939" i="61" s="1"/>
  <c r="I938" i="61"/>
  <c r="B938" i="61" s="1"/>
  <c r="I937" i="61"/>
  <c r="B937" i="61" s="1"/>
  <c r="I936" i="61"/>
  <c r="B936" i="61" s="1"/>
  <c r="I935" i="61"/>
  <c r="B935" i="61" s="1"/>
  <c r="I934" i="61"/>
  <c r="B934" i="61" s="1"/>
  <c r="I933" i="61"/>
  <c r="B933" i="61" s="1"/>
  <c r="I932" i="61"/>
  <c r="B932" i="61" s="1"/>
  <c r="I931" i="61"/>
  <c r="B931" i="61" s="1"/>
  <c r="I930" i="61"/>
  <c r="B930" i="61" s="1"/>
  <c r="I929" i="61"/>
  <c r="B929" i="61" s="1"/>
  <c r="I928" i="61"/>
  <c r="B928" i="61" s="1"/>
  <c r="I927" i="61"/>
  <c r="B927" i="61" s="1"/>
  <c r="I926" i="61"/>
  <c r="B926" i="61" s="1"/>
  <c r="I925" i="61"/>
  <c r="B925" i="61" s="1"/>
  <c r="I924" i="61"/>
  <c r="B924" i="61" s="1"/>
  <c r="I923" i="61"/>
  <c r="B923" i="61" s="1"/>
  <c r="I922" i="61"/>
  <c r="B922" i="61" s="1"/>
  <c r="I921" i="61"/>
  <c r="B921" i="61" s="1"/>
  <c r="I920" i="61"/>
  <c r="B920" i="61" s="1"/>
  <c r="I919" i="61"/>
  <c r="B919" i="61" s="1"/>
  <c r="I918" i="61"/>
  <c r="B918" i="61" s="1"/>
  <c r="I917" i="61"/>
  <c r="B917" i="61" s="1"/>
  <c r="I916" i="61"/>
  <c r="B916" i="61" s="1"/>
  <c r="I915" i="61"/>
  <c r="B915" i="61" s="1"/>
  <c r="I914" i="61"/>
  <c r="B914" i="61" s="1"/>
  <c r="I913" i="61"/>
  <c r="B913" i="61" s="1"/>
  <c r="I912" i="61"/>
  <c r="B912" i="61" s="1"/>
  <c r="I911" i="61"/>
  <c r="B911" i="61" s="1"/>
  <c r="I910" i="61"/>
  <c r="B910" i="61" s="1"/>
  <c r="I909" i="61"/>
  <c r="B909" i="61" s="1"/>
  <c r="I908" i="61"/>
  <c r="B908" i="61" s="1"/>
  <c r="I907" i="61"/>
  <c r="B907" i="61" s="1"/>
  <c r="I906" i="61"/>
  <c r="B906" i="61" s="1"/>
  <c r="I905" i="61"/>
  <c r="B905" i="61" s="1"/>
  <c r="I904" i="61"/>
  <c r="B904" i="61" s="1"/>
  <c r="I903" i="61"/>
  <c r="B903" i="61" s="1"/>
  <c r="I902" i="61"/>
  <c r="B902" i="61" s="1"/>
  <c r="I901" i="61"/>
  <c r="B901" i="61" s="1"/>
  <c r="I900" i="61"/>
  <c r="B900" i="61" s="1"/>
  <c r="I899" i="61"/>
  <c r="B899" i="61" s="1"/>
  <c r="I898" i="61"/>
  <c r="B898" i="61" s="1"/>
  <c r="I897" i="61"/>
  <c r="B897" i="61" s="1"/>
  <c r="I896" i="61"/>
  <c r="B896" i="61" s="1"/>
  <c r="I895" i="61"/>
  <c r="B895" i="61" s="1"/>
  <c r="I894" i="61"/>
  <c r="B894" i="61" s="1"/>
  <c r="I893" i="61"/>
  <c r="B893" i="61" s="1"/>
  <c r="I892" i="61"/>
  <c r="B892" i="61" s="1"/>
  <c r="I891" i="61"/>
  <c r="B891" i="61" s="1"/>
  <c r="I890" i="61"/>
  <c r="B890" i="61" s="1"/>
  <c r="I889" i="61"/>
  <c r="B889" i="61" s="1"/>
  <c r="I888" i="61"/>
  <c r="B888" i="61" s="1"/>
  <c r="I887" i="61"/>
  <c r="B887" i="61" s="1"/>
  <c r="I886" i="61"/>
  <c r="B886" i="61" s="1"/>
  <c r="I885" i="61"/>
  <c r="B885" i="61" s="1"/>
  <c r="I884" i="61"/>
  <c r="B884" i="61" s="1"/>
  <c r="I883" i="61"/>
  <c r="B883" i="61" s="1"/>
  <c r="I882" i="61"/>
  <c r="B882" i="61" s="1"/>
  <c r="I881" i="61"/>
  <c r="B881" i="61" s="1"/>
  <c r="I880" i="61"/>
  <c r="B880" i="61" s="1"/>
  <c r="I879" i="61"/>
  <c r="B879" i="61" s="1"/>
  <c r="I878" i="61"/>
  <c r="B878" i="61" s="1"/>
  <c r="I877" i="61"/>
  <c r="B877" i="61" s="1"/>
  <c r="I876" i="61"/>
  <c r="B876" i="61" s="1"/>
  <c r="I875" i="61"/>
  <c r="B875" i="61" s="1"/>
  <c r="I874" i="61"/>
  <c r="B874" i="61" s="1"/>
  <c r="I873" i="61"/>
  <c r="B873" i="61" s="1"/>
  <c r="I872" i="61"/>
  <c r="B872" i="61" s="1"/>
  <c r="I871" i="61"/>
  <c r="B871" i="61" s="1"/>
  <c r="I870" i="61"/>
  <c r="B870" i="61" s="1"/>
  <c r="I869" i="61"/>
  <c r="B869" i="61" s="1"/>
  <c r="I868" i="61"/>
  <c r="B868" i="61" s="1"/>
  <c r="I867" i="61"/>
  <c r="B867" i="61" s="1"/>
  <c r="I866" i="61"/>
  <c r="B866" i="61" s="1"/>
  <c r="I865" i="61"/>
  <c r="B865" i="61" s="1"/>
  <c r="I864" i="61"/>
  <c r="B864" i="61" s="1"/>
  <c r="I863" i="61"/>
  <c r="B863" i="61" s="1"/>
  <c r="I862" i="61"/>
  <c r="B862" i="61" s="1"/>
  <c r="I861" i="61"/>
  <c r="B861" i="61" s="1"/>
  <c r="I860" i="61"/>
  <c r="B860" i="61" s="1"/>
  <c r="I859" i="61"/>
  <c r="B859" i="61" s="1"/>
  <c r="I858" i="61"/>
  <c r="B858" i="61" s="1"/>
  <c r="I857" i="61"/>
  <c r="B857" i="61" s="1"/>
  <c r="I856" i="61"/>
  <c r="B856" i="61" s="1"/>
  <c r="I796" i="61"/>
  <c r="B796" i="61" s="1"/>
  <c r="I855" i="61"/>
  <c r="B855" i="61" s="1"/>
  <c r="I854" i="61"/>
  <c r="B854" i="61" s="1"/>
  <c r="I853" i="61"/>
  <c r="B853" i="61" s="1"/>
  <c r="I852" i="61"/>
  <c r="B852" i="61" s="1"/>
  <c r="I851" i="61"/>
  <c r="B851" i="61" s="1"/>
  <c r="I850" i="61"/>
  <c r="B850" i="61" s="1"/>
  <c r="I849" i="61"/>
  <c r="B849" i="61" s="1"/>
  <c r="I848" i="61"/>
  <c r="B848" i="61" s="1"/>
  <c r="I847" i="61"/>
  <c r="B847" i="61" s="1"/>
  <c r="I846" i="61"/>
  <c r="B846" i="61" s="1"/>
  <c r="I845" i="61"/>
  <c r="B845" i="61" s="1"/>
  <c r="I844" i="61"/>
  <c r="B844" i="61" s="1"/>
  <c r="I843" i="61"/>
  <c r="B843" i="61" s="1"/>
  <c r="I842" i="61"/>
  <c r="B842" i="61" s="1"/>
  <c r="I841" i="61"/>
  <c r="B841" i="61" s="1"/>
  <c r="I840" i="61"/>
  <c r="B840" i="61" s="1"/>
  <c r="I839" i="61"/>
  <c r="B839" i="61" s="1"/>
  <c r="I838" i="61"/>
  <c r="B838" i="61" s="1"/>
  <c r="I837" i="61"/>
  <c r="B837" i="61" s="1"/>
  <c r="I836" i="61"/>
  <c r="B836" i="61" s="1"/>
  <c r="I835" i="61"/>
  <c r="B835" i="61" s="1"/>
  <c r="I834" i="61"/>
  <c r="B834" i="61" s="1"/>
  <c r="I833" i="61"/>
  <c r="B833" i="61" s="1"/>
  <c r="I832" i="61"/>
  <c r="B832" i="61" s="1"/>
  <c r="I831" i="61"/>
  <c r="B831" i="61" s="1"/>
  <c r="I830" i="61"/>
  <c r="B830" i="61" s="1"/>
  <c r="I829" i="61"/>
  <c r="B829" i="61" s="1"/>
  <c r="I828" i="61"/>
  <c r="B828" i="61" s="1"/>
  <c r="I827" i="61"/>
  <c r="B827" i="61" s="1"/>
  <c r="I826" i="61"/>
  <c r="B826" i="61" s="1"/>
  <c r="I825" i="61"/>
  <c r="B825" i="61" s="1"/>
  <c r="I824" i="61"/>
  <c r="B824" i="61" s="1"/>
  <c r="I823" i="61"/>
  <c r="B823" i="61" s="1"/>
  <c r="I822" i="61"/>
  <c r="B822" i="61" s="1"/>
  <c r="I821" i="61"/>
  <c r="B821" i="61" s="1"/>
  <c r="I820" i="61"/>
  <c r="B820" i="61" s="1"/>
  <c r="I819" i="61"/>
  <c r="B819" i="61" s="1"/>
  <c r="I818" i="61"/>
  <c r="B818" i="61" s="1"/>
  <c r="I817" i="61"/>
  <c r="B817" i="61" s="1"/>
  <c r="I816" i="61"/>
  <c r="B816" i="61" s="1"/>
  <c r="I815" i="61"/>
  <c r="B815" i="61" s="1"/>
  <c r="I814" i="61"/>
  <c r="B814" i="61" s="1"/>
  <c r="I813" i="61"/>
  <c r="B813" i="61" s="1"/>
  <c r="I812" i="61"/>
  <c r="B812" i="61" s="1"/>
  <c r="I811" i="61"/>
  <c r="B811" i="61" s="1"/>
  <c r="I810" i="61"/>
  <c r="B810" i="61" s="1"/>
  <c r="I809" i="61"/>
  <c r="B809" i="61" s="1"/>
  <c r="I808" i="61"/>
  <c r="B808" i="61" s="1"/>
  <c r="I807" i="61"/>
  <c r="B807" i="61" s="1"/>
  <c r="I806" i="61"/>
  <c r="B806" i="61" s="1"/>
  <c r="I805" i="61"/>
  <c r="B805" i="61" s="1"/>
  <c r="I804" i="61"/>
  <c r="B804" i="61" s="1"/>
  <c r="I803" i="61"/>
  <c r="B803" i="61" s="1"/>
  <c r="I802" i="61"/>
  <c r="B802" i="61" s="1"/>
  <c r="I801" i="61"/>
  <c r="B801" i="61" s="1"/>
  <c r="I800" i="61"/>
  <c r="B800" i="61" s="1"/>
  <c r="I799" i="61"/>
  <c r="B799" i="61" s="1"/>
  <c r="I798" i="61"/>
  <c r="B798" i="61" s="1"/>
  <c r="I797" i="61"/>
  <c r="B797" i="61" s="1"/>
  <c r="I795" i="61"/>
  <c r="B795" i="61" s="1"/>
  <c r="I794" i="61"/>
  <c r="B794" i="61" s="1"/>
  <c r="I793" i="61"/>
  <c r="B793" i="61" s="1"/>
  <c r="I792" i="61"/>
  <c r="B792" i="61" s="1"/>
  <c r="I791" i="61"/>
  <c r="B791" i="61" s="1"/>
  <c r="I790" i="61"/>
  <c r="B790" i="61" s="1"/>
  <c r="I789" i="61"/>
  <c r="B789" i="61" s="1"/>
  <c r="I788" i="61"/>
  <c r="B788" i="61" s="1"/>
  <c r="I787" i="61"/>
  <c r="B787" i="61" s="1"/>
  <c r="I786" i="61"/>
  <c r="B786" i="61" s="1"/>
  <c r="I785" i="61"/>
  <c r="B785" i="61" s="1"/>
  <c r="I784" i="61"/>
  <c r="B784" i="61" s="1"/>
  <c r="I783" i="61"/>
  <c r="B783" i="61" s="1"/>
  <c r="I782" i="61"/>
  <c r="B782" i="61" s="1"/>
  <c r="I781" i="61"/>
  <c r="B781" i="61" s="1"/>
  <c r="I780" i="61"/>
  <c r="B780" i="61" s="1"/>
  <c r="I779" i="61"/>
  <c r="B779" i="61" s="1"/>
  <c r="I778" i="61"/>
  <c r="B778" i="61" s="1"/>
  <c r="I777" i="61"/>
  <c r="B777" i="61" s="1"/>
  <c r="I776" i="61"/>
  <c r="B776" i="61" s="1"/>
  <c r="I775" i="61"/>
  <c r="B775" i="61" s="1"/>
  <c r="I774" i="61"/>
  <c r="B774" i="61" s="1"/>
  <c r="I773" i="61"/>
  <c r="B773" i="61" s="1"/>
  <c r="I772" i="61"/>
  <c r="B772" i="61" s="1"/>
  <c r="I771" i="61"/>
  <c r="B771" i="61" s="1"/>
  <c r="I770" i="61"/>
  <c r="B770" i="61" s="1"/>
  <c r="I769" i="61"/>
  <c r="B769" i="61" s="1"/>
  <c r="I768" i="61"/>
  <c r="B768" i="61" s="1"/>
  <c r="I767" i="61"/>
  <c r="B767" i="61" s="1"/>
  <c r="I766" i="61"/>
  <c r="B766" i="61" s="1"/>
  <c r="I765" i="61"/>
  <c r="B765" i="61" s="1"/>
  <c r="I764" i="61"/>
  <c r="B764" i="61" s="1"/>
  <c r="I763" i="61"/>
  <c r="B763" i="61" s="1"/>
  <c r="I762" i="61"/>
  <c r="B762" i="61" s="1"/>
  <c r="I761" i="61"/>
  <c r="B761" i="61" s="1"/>
  <c r="I760" i="61"/>
  <c r="B760" i="61" s="1"/>
  <c r="I759" i="61"/>
  <c r="B759" i="61" s="1"/>
  <c r="I758" i="61"/>
  <c r="B758" i="61" s="1"/>
  <c r="I757" i="61"/>
  <c r="B757" i="61" s="1"/>
  <c r="I756" i="61"/>
  <c r="B756" i="61" s="1"/>
  <c r="I755" i="61"/>
  <c r="B755" i="61" s="1"/>
  <c r="I754" i="61"/>
  <c r="B754" i="61" s="1"/>
  <c r="I753" i="61"/>
  <c r="B753" i="61" s="1"/>
  <c r="I752" i="61"/>
  <c r="B752" i="61" s="1"/>
  <c r="I751" i="61"/>
  <c r="B751" i="61" s="1"/>
  <c r="I750" i="61"/>
  <c r="B750" i="61" s="1"/>
  <c r="I749" i="61"/>
  <c r="B749" i="61" s="1"/>
  <c r="I748" i="61"/>
  <c r="B748" i="61" s="1"/>
  <c r="I747" i="61"/>
  <c r="B747" i="61" s="1"/>
  <c r="I746" i="61"/>
  <c r="B746" i="61" s="1"/>
  <c r="I745" i="61"/>
  <c r="B745" i="61" s="1"/>
  <c r="I744" i="61"/>
  <c r="B744" i="61" s="1"/>
  <c r="I743" i="61"/>
  <c r="B743" i="61" s="1"/>
  <c r="I742" i="61"/>
  <c r="B742" i="61" s="1"/>
  <c r="I741" i="61"/>
  <c r="B741" i="61" s="1"/>
  <c r="I740" i="61"/>
  <c r="B740" i="61" s="1"/>
  <c r="I739" i="61"/>
  <c r="B739" i="61" s="1"/>
  <c r="I738" i="61"/>
  <c r="B738" i="61" s="1"/>
  <c r="I737" i="61"/>
  <c r="B737" i="61" s="1"/>
  <c r="I736" i="61"/>
  <c r="B736" i="61" s="1"/>
  <c r="I735" i="61"/>
  <c r="B735" i="61" s="1"/>
  <c r="I734" i="61"/>
  <c r="B734" i="61" s="1"/>
  <c r="I733" i="61"/>
  <c r="B733" i="61" s="1"/>
  <c r="I732" i="61"/>
  <c r="B732" i="61" s="1"/>
  <c r="I731" i="61"/>
  <c r="B731" i="61" s="1"/>
  <c r="I730" i="61"/>
  <c r="B730" i="61" s="1"/>
  <c r="I729" i="61"/>
  <c r="B729" i="61" s="1"/>
  <c r="I728" i="61"/>
  <c r="B728" i="61" s="1"/>
  <c r="I727" i="61"/>
  <c r="B727" i="61" s="1"/>
  <c r="I726" i="61"/>
  <c r="B726" i="61" s="1"/>
  <c r="I725" i="61"/>
  <c r="B725" i="61" s="1"/>
  <c r="I724" i="61"/>
  <c r="B724" i="61" s="1"/>
  <c r="I723" i="61"/>
  <c r="B723" i="61" s="1"/>
  <c r="I722" i="61"/>
  <c r="B722" i="61" s="1"/>
  <c r="I721" i="61"/>
  <c r="B721" i="61" s="1"/>
  <c r="I720" i="61"/>
  <c r="B720" i="61" s="1"/>
  <c r="I719" i="61"/>
  <c r="B719" i="61" s="1"/>
  <c r="I718" i="61"/>
  <c r="B718" i="61" s="1"/>
  <c r="I717" i="61"/>
  <c r="B717" i="61" s="1"/>
  <c r="I716" i="61"/>
  <c r="B716" i="61" s="1"/>
  <c r="I715" i="61"/>
  <c r="B715" i="61" s="1"/>
  <c r="I714" i="61"/>
  <c r="B714" i="61" s="1"/>
  <c r="I713" i="61"/>
  <c r="B713" i="61" s="1"/>
  <c r="I712" i="61"/>
  <c r="B712" i="61" s="1"/>
  <c r="I711" i="61"/>
  <c r="B711" i="61" s="1"/>
  <c r="I710" i="61"/>
  <c r="B710" i="61" s="1"/>
  <c r="I709" i="61"/>
  <c r="B709" i="61" s="1"/>
  <c r="I708" i="61"/>
  <c r="B708" i="61" s="1"/>
  <c r="I707" i="61"/>
  <c r="B707" i="61" s="1"/>
  <c r="I706" i="61"/>
  <c r="B706" i="61" s="1"/>
  <c r="I705" i="61"/>
  <c r="B705" i="61" s="1"/>
  <c r="I704" i="61"/>
  <c r="B704" i="61" s="1"/>
  <c r="I703" i="61"/>
  <c r="B703" i="61" s="1"/>
  <c r="I702" i="61"/>
  <c r="B702" i="61" s="1"/>
  <c r="I701" i="61"/>
  <c r="B701" i="61" s="1"/>
  <c r="I700" i="61"/>
  <c r="B700" i="61" s="1"/>
  <c r="I699" i="61"/>
  <c r="B699" i="61" s="1"/>
  <c r="I698" i="61"/>
  <c r="B698" i="61" s="1"/>
  <c r="I697" i="61"/>
  <c r="B697" i="61" s="1"/>
  <c r="I696" i="61"/>
  <c r="B696" i="61" s="1"/>
  <c r="I695" i="61"/>
  <c r="B695" i="61" s="1"/>
  <c r="I694" i="61"/>
  <c r="B694" i="61" s="1"/>
  <c r="I693" i="61"/>
  <c r="B693" i="61" s="1"/>
  <c r="I692" i="61"/>
  <c r="B692" i="61" s="1"/>
  <c r="I691" i="61"/>
  <c r="B691" i="61" s="1"/>
  <c r="I690" i="61"/>
  <c r="B690" i="61" s="1"/>
  <c r="I689" i="61"/>
  <c r="B689" i="61" s="1"/>
  <c r="I688" i="61"/>
  <c r="B688" i="61" s="1"/>
  <c r="I687" i="61"/>
  <c r="B687" i="61" s="1"/>
  <c r="I686" i="61"/>
  <c r="B686" i="61" s="1"/>
  <c r="I685" i="61"/>
  <c r="B685" i="61" s="1"/>
  <c r="I684" i="61"/>
  <c r="B684" i="61" s="1"/>
  <c r="I683" i="61"/>
  <c r="B683" i="61" s="1"/>
  <c r="I682" i="61"/>
  <c r="B682" i="61" s="1"/>
  <c r="I681" i="61"/>
  <c r="B681" i="61" s="1"/>
  <c r="I680" i="61"/>
  <c r="B680" i="61" s="1"/>
  <c r="I679" i="61"/>
  <c r="B679" i="61" s="1"/>
  <c r="I678" i="61"/>
  <c r="B678" i="61" s="1"/>
  <c r="I677" i="61"/>
  <c r="B677" i="61" s="1"/>
  <c r="I676" i="61"/>
  <c r="B676" i="61" s="1"/>
  <c r="I675" i="61"/>
  <c r="B675" i="61" s="1"/>
  <c r="I674" i="61"/>
  <c r="B674" i="61" s="1"/>
  <c r="I673" i="61"/>
  <c r="B673" i="61" s="1"/>
  <c r="I672" i="61"/>
  <c r="B672" i="61" s="1"/>
  <c r="I671" i="61"/>
  <c r="B671" i="61" s="1"/>
  <c r="I670" i="61"/>
  <c r="B670" i="61" s="1"/>
  <c r="I669" i="61"/>
  <c r="B669" i="61" s="1"/>
  <c r="I668" i="61"/>
  <c r="B668" i="61" s="1"/>
  <c r="I667" i="61"/>
  <c r="B667" i="61" s="1"/>
  <c r="I666" i="61"/>
  <c r="B666" i="61" s="1"/>
  <c r="I665" i="61"/>
  <c r="B665" i="61" s="1"/>
  <c r="I664" i="61"/>
  <c r="B664" i="61" s="1"/>
  <c r="I663" i="61"/>
  <c r="B663" i="61" s="1"/>
  <c r="I662" i="61"/>
  <c r="B662" i="61" s="1"/>
  <c r="I661" i="61"/>
  <c r="B661" i="61" s="1"/>
  <c r="I660" i="61"/>
  <c r="B660" i="61" s="1"/>
  <c r="I659" i="61"/>
  <c r="B659" i="61" s="1"/>
  <c r="I658" i="61"/>
  <c r="B658" i="61" s="1"/>
  <c r="I657" i="61"/>
  <c r="B657" i="61" s="1"/>
  <c r="I656" i="61"/>
  <c r="B656" i="61" s="1"/>
  <c r="I655" i="61"/>
  <c r="B655" i="61" s="1"/>
  <c r="I654" i="61"/>
  <c r="B654" i="61" s="1"/>
  <c r="I653" i="61"/>
  <c r="B653" i="61" s="1"/>
  <c r="I652" i="61"/>
  <c r="B652" i="61" s="1"/>
  <c r="I651" i="61"/>
  <c r="B651" i="61" s="1"/>
  <c r="I650" i="61"/>
  <c r="B650" i="61" s="1"/>
  <c r="I649" i="61"/>
  <c r="B649" i="61" s="1"/>
  <c r="I648" i="61"/>
  <c r="B648" i="61" s="1"/>
  <c r="I647" i="61"/>
  <c r="B647" i="61" s="1"/>
  <c r="I646" i="61"/>
  <c r="B646" i="61" s="1"/>
  <c r="I645" i="61"/>
  <c r="B645" i="61" s="1"/>
  <c r="I644" i="61"/>
  <c r="B644" i="61" s="1"/>
  <c r="I643" i="61"/>
  <c r="B643" i="61" s="1"/>
  <c r="I642" i="61"/>
  <c r="B642" i="61" s="1"/>
  <c r="I641" i="61"/>
  <c r="B641" i="61" s="1"/>
  <c r="I640" i="61"/>
  <c r="B640" i="61" s="1"/>
  <c r="I639" i="61"/>
  <c r="B639" i="61" s="1"/>
  <c r="I638" i="61"/>
  <c r="B638" i="61" s="1"/>
  <c r="I637" i="61"/>
  <c r="B637" i="61" s="1"/>
  <c r="I636" i="61"/>
  <c r="B636" i="61" s="1"/>
  <c r="I635" i="61"/>
  <c r="B635" i="61" s="1"/>
  <c r="I634" i="61"/>
  <c r="B634" i="61" s="1"/>
  <c r="I633" i="61"/>
  <c r="B633" i="61" s="1"/>
  <c r="I632" i="61"/>
  <c r="B632" i="61" s="1"/>
  <c r="I631" i="61"/>
  <c r="B631" i="61" s="1"/>
  <c r="I630" i="61"/>
  <c r="B630" i="61" s="1"/>
  <c r="I629" i="61"/>
  <c r="B629" i="61" s="1"/>
  <c r="I628" i="61"/>
  <c r="B628" i="61" s="1"/>
  <c r="I627" i="61"/>
  <c r="B627" i="61" s="1"/>
  <c r="I626" i="61"/>
  <c r="B626" i="61" s="1"/>
  <c r="I625" i="61"/>
  <c r="B625" i="61" s="1"/>
  <c r="I624" i="61"/>
  <c r="B624" i="61" s="1"/>
  <c r="I623" i="61"/>
  <c r="B623" i="61" s="1"/>
  <c r="I622" i="61"/>
  <c r="B622" i="61" s="1"/>
  <c r="I621" i="61"/>
  <c r="B621" i="61" s="1"/>
  <c r="I620" i="61"/>
  <c r="B620" i="61" s="1"/>
  <c r="I619" i="61"/>
  <c r="B619" i="61" s="1"/>
  <c r="I618" i="61"/>
  <c r="B618" i="61" s="1"/>
  <c r="I617" i="61"/>
  <c r="B617" i="61" s="1"/>
  <c r="I616" i="61"/>
  <c r="B616" i="61" s="1"/>
  <c r="I615" i="61"/>
  <c r="B615" i="61" s="1"/>
  <c r="I614" i="61"/>
  <c r="B614" i="61" s="1"/>
  <c r="I613" i="61"/>
  <c r="B613" i="61" s="1"/>
  <c r="I612" i="61"/>
  <c r="B612" i="61" s="1"/>
  <c r="I611" i="61"/>
  <c r="B611" i="61" s="1"/>
  <c r="I610" i="61"/>
  <c r="B610" i="61" s="1"/>
  <c r="I609" i="61"/>
  <c r="B609" i="61" s="1"/>
  <c r="I608" i="61"/>
  <c r="B608" i="61" s="1"/>
  <c r="I607" i="61"/>
  <c r="B607" i="61" s="1"/>
  <c r="I606" i="61"/>
  <c r="B606" i="61" s="1"/>
  <c r="I605" i="61"/>
  <c r="B605" i="61" s="1"/>
  <c r="I604" i="61"/>
  <c r="B604" i="61" s="1"/>
  <c r="I603" i="61"/>
  <c r="B603" i="61" s="1"/>
  <c r="I602" i="61"/>
  <c r="B602" i="61" s="1"/>
  <c r="I601" i="61"/>
  <c r="B601" i="61" s="1"/>
  <c r="I600" i="61"/>
  <c r="B600" i="61" s="1"/>
  <c r="I599" i="61"/>
  <c r="B599" i="61" s="1"/>
  <c r="I598" i="61"/>
  <c r="B598" i="61" s="1"/>
  <c r="I597" i="61"/>
  <c r="B597" i="61" s="1"/>
  <c r="I596" i="61"/>
  <c r="B596" i="61" s="1"/>
  <c r="I595" i="61"/>
  <c r="B595" i="61" s="1"/>
  <c r="I594" i="61"/>
  <c r="B594" i="61" s="1"/>
  <c r="I593" i="61"/>
  <c r="B593" i="61" s="1"/>
  <c r="I592" i="61"/>
  <c r="B592" i="61" s="1"/>
  <c r="I591" i="61"/>
  <c r="B591" i="61" s="1"/>
  <c r="I590" i="61"/>
  <c r="B590" i="61" s="1"/>
  <c r="I589" i="61"/>
  <c r="B589" i="61" s="1"/>
  <c r="I588" i="61"/>
  <c r="B588" i="61" s="1"/>
  <c r="I587" i="61"/>
  <c r="B587" i="61" s="1"/>
  <c r="I586" i="61"/>
  <c r="B586" i="61" s="1"/>
  <c r="I585" i="61"/>
  <c r="B585" i="61" s="1"/>
  <c r="I584" i="61"/>
  <c r="B584" i="61" s="1"/>
  <c r="I583" i="61"/>
  <c r="B583" i="61" s="1"/>
  <c r="I582" i="61"/>
  <c r="B582" i="61" s="1"/>
  <c r="I581" i="61"/>
  <c r="B581" i="61" s="1"/>
  <c r="I580" i="61"/>
  <c r="B580" i="61" s="1"/>
  <c r="I579" i="61"/>
  <c r="B579" i="61" s="1"/>
  <c r="I578" i="61"/>
  <c r="B578" i="61" s="1"/>
  <c r="I577" i="61"/>
  <c r="B577" i="61" s="1"/>
  <c r="I576" i="61"/>
  <c r="B576" i="61" s="1"/>
  <c r="I575" i="61"/>
  <c r="B575" i="61" s="1"/>
  <c r="I574" i="61"/>
  <c r="B574" i="61" s="1"/>
  <c r="I573" i="61"/>
  <c r="B573" i="61" s="1"/>
  <c r="I572" i="61"/>
  <c r="B572" i="61" s="1"/>
  <c r="I571" i="61"/>
  <c r="B571" i="61" s="1"/>
  <c r="I570" i="61"/>
  <c r="B570" i="61" s="1"/>
  <c r="I569" i="61"/>
  <c r="B569" i="61" s="1"/>
  <c r="I568" i="61"/>
  <c r="B568" i="61" s="1"/>
  <c r="I567" i="61"/>
  <c r="B567" i="61" s="1"/>
  <c r="I566" i="61"/>
  <c r="B566" i="61" s="1"/>
  <c r="I565" i="61"/>
  <c r="B565" i="61" s="1"/>
  <c r="I564" i="61"/>
  <c r="B564" i="61" s="1"/>
  <c r="I563" i="61"/>
  <c r="B563" i="61" s="1"/>
  <c r="I562" i="61"/>
  <c r="B562" i="61" s="1"/>
  <c r="I561" i="61"/>
  <c r="B561" i="61" s="1"/>
  <c r="I560" i="61"/>
  <c r="B560" i="61" s="1"/>
  <c r="I559" i="61"/>
  <c r="B559" i="61" s="1"/>
  <c r="I558" i="61"/>
  <c r="B558" i="61" s="1"/>
  <c r="I557" i="61"/>
  <c r="B557" i="61" s="1"/>
  <c r="I556" i="61"/>
  <c r="B556" i="61" s="1"/>
  <c r="I555" i="61"/>
  <c r="B555" i="61" s="1"/>
  <c r="I554" i="61"/>
  <c r="B554" i="61" s="1"/>
  <c r="I553" i="61"/>
  <c r="B553" i="61" s="1"/>
  <c r="I552" i="61"/>
  <c r="B552" i="61" s="1"/>
  <c r="I551" i="61"/>
  <c r="B551" i="61" s="1"/>
  <c r="I550" i="61"/>
  <c r="B550" i="61" s="1"/>
  <c r="I549" i="61"/>
  <c r="B549" i="61" s="1"/>
  <c r="I548" i="61"/>
  <c r="B548" i="61" s="1"/>
  <c r="I547" i="61"/>
  <c r="B547" i="61" s="1"/>
  <c r="I546" i="61"/>
  <c r="B546" i="61" s="1"/>
  <c r="I545" i="61"/>
  <c r="B545" i="61" s="1"/>
  <c r="I544" i="61"/>
  <c r="B544" i="61" s="1"/>
  <c r="I543" i="61"/>
  <c r="B543" i="61" s="1"/>
  <c r="I542" i="61"/>
  <c r="B542" i="61" s="1"/>
  <c r="I541" i="61"/>
  <c r="B541" i="61" s="1"/>
  <c r="I540" i="61"/>
  <c r="B540" i="61" s="1"/>
  <c r="I539" i="61"/>
  <c r="B539" i="61" s="1"/>
  <c r="I538" i="61"/>
  <c r="B538" i="61" s="1"/>
  <c r="I537" i="61"/>
  <c r="B537" i="61" s="1"/>
  <c r="I536" i="61"/>
  <c r="B536" i="61" s="1"/>
  <c r="I535" i="61"/>
  <c r="B535" i="61" s="1"/>
  <c r="I534" i="61"/>
  <c r="B534" i="61" s="1"/>
  <c r="I533" i="61"/>
  <c r="B533" i="61" s="1"/>
  <c r="I532" i="61"/>
  <c r="B532" i="61" s="1"/>
  <c r="I531" i="61"/>
  <c r="B531" i="61" s="1"/>
  <c r="I530" i="61"/>
  <c r="B530" i="61" s="1"/>
  <c r="I529" i="61"/>
  <c r="B529" i="61" s="1"/>
  <c r="I528" i="61"/>
  <c r="B528" i="61" s="1"/>
  <c r="I527" i="61"/>
  <c r="B527" i="61" s="1"/>
  <c r="I526" i="61"/>
  <c r="B526" i="61" s="1"/>
  <c r="I525" i="61"/>
  <c r="B525" i="61" s="1"/>
  <c r="I524" i="61"/>
  <c r="B524" i="61" s="1"/>
  <c r="I523" i="61"/>
  <c r="B523" i="61" s="1"/>
  <c r="I522" i="61"/>
  <c r="B522" i="61" s="1"/>
  <c r="I521" i="61"/>
  <c r="B521" i="61" s="1"/>
  <c r="I520" i="61"/>
  <c r="B520" i="61" s="1"/>
  <c r="I519" i="61"/>
  <c r="B519" i="61" s="1"/>
  <c r="I517" i="61"/>
  <c r="B517" i="61" s="1"/>
  <c r="I516" i="61"/>
  <c r="B516" i="61" s="1"/>
  <c r="I515" i="61"/>
  <c r="B515" i="61" s="1"/>
  <c r="I518" i="61"/>
  <c r="B518" i="61" s="1"/>
  <c r="I514" i="61"/>
  <c r="B514" i="61" s="1"/>
  <c r="I513" i="61"/>
  <c r="B513" i="61" s="1"/>
  <c r="I512" i="61"/>
  <c r="B512" i="61" s="1"/>
  <c r="I511" i="61"/>
  <c r="B511" i="61" s="1"/>
  <c r="I510" i="61"/>
  <c r="B510" i="61" s="1"/>
  <c r="I509" i="61"/>
  <c r="B509" i="61" s="1"/>
  <c r="I508" i="61"/>
  <c r="B508" i="61" s="1"/>
  <c r="I507" i="61"/>
  <c r="B507" i="61" s="1"/>
  <c r="I506" i="61"/>
  <c r="B506" i="61" s="1"/>
  <c r="I505" i="61"/>
  <c r="B505" i="61" s="1"/>
  <c r="I504" i="61"/>
  <c r="B504" i="61" s="1"/>
  <c r="I503" i="61"/>
  <c r="B503" i="61" s="1"/>
  <c r="I502" i="61"/>
  <c r="B502" i="61" s="1"/>
  <c r="I501" i="61"/>
  <c r="B501" i="61" s="1"/>
  <c r="I500" i="61"/>
  <c r="B500" i="61" s="1"/>
  <c r="I499" i="61"/>
  <c r="B499" i="61" s="1"/>
  <c r="I498" i="61"/>
  <c r="B498" i="61" s="1"/>
  <c r="I497" i="61"/>
  <c r="B497" i="61" s="1"/>
  <c r="I496" i="61"/>
  <c r="B496" i="61" s="1"/>
  <c r="I495" i="61"/>
  <c r="B495" i="61" s="1"/>
  <c r="I494" i="61"/>
  <c r="B494" i="61" s="1"/>
  <c r="I493" i="61"/>
  <c r="B493" i="61" s="1"/>
  <c r="I492" i="61"/>
  <c r="B492" i="61" s="1"/>
  <c r="I491" i="61"/>
  <c r="B491" i="61" s="1"/>
  <c r="I490" i="61"/>
  <c r="B490" i="61" s="1"/>
  <c r="I489" i="61"/>
  <c r="B489" i="61" s="1"/>
  <c r="I488" i="61"/>
  <c r="B488" i="61" s="1"/>
  <c r="I487" i="61"/>
  <c r="B487" i="61" s="1"/>
  <c r="I486" i="61"/>
  <c r="B486" i="61" s="1"/>
  <c r="I485" i="61"/>
  <c r="B485" i="61" s="1"/>
  <c r="I484" i="61"/>
  <c r="B484" i="61" s="1"/>
  <c r="I483" i="61"/>
  <c r="B483" i="61" s="1"/>
  <c r="I482" i="61"/>
  <c r="B482" i="61" s="1"/>
  <c r="I481" i="61"/>
  <c r="B481" i="61" s="1"/>
  <c r="I480" i="61"/>
  <c r="B480" i="61" s="1"/>
  <c r="I479" i="61"/>
  <c r="B479" i="61" s="1"/>
  <c r="I478" i="61"/>
  <c r="B478" i="61" s="1"/>
  <c r="I477" i="61"/>
  <c r="B477" i="61" s="1"/>
  <c r="I476" i="61"/>
  <c r="B476" i="61" s="1"/>
  <c r="I475" i="61"/>
  <c r="B475" i="61" s="1"/>
  <c r="I474" i="61"/>
  <c r="B474" i="61" s="1"/>
  <c r="I473" i="61"/>
  <c r="B473" i="61" s="1"/>
  <c r="I472" i="61"/>
  <c r="B472" i="61" s="1"/>
  <c r="I471" i="61"/>
  <c r="B471" i="61" s="1"/>
  <c r="I470" i="61"/>
  <c r="B470" i="61" s="1"/>
  <c r="I469" i="61"/>
  <c r="B469" i="61" s="1"/>
  <c r="I468" i="61"/>
  <c r="B468" i="61" s="1"/>
  <c r="I467" i="61"/>
  <c r="B467" i="61" s="1"/>
  <c r="I466" i="61"/>
  <c r="B466" i="61" s="1"/>
  <c r="I465" i="61"/>
  <c r="B465" i="61" s="1"/>
  <c r="I464" i="61"/>
  <c r="B464" i="61" s="1"/>
  <c r="I463" i="61"/>
  <c r="B463" i="61" s="1"/>
  <c r="I462" i="61"/>
  <c r="B462" i="61" s="1"/>
  <c r="I461" i="61"/>
  <c r="B461" i="61" s="1"/>
  <c r="I460" i="61"/>
  <c r="B460" i="61" s="1"/>
  <c r="I459" i="61"/>
  <c r="B459" i="61" s="1"/>
  <c r="I458" i="61"/>
  <c r="B458" i="61" s="1"/>
  <c r="I457" i="61"/>
  <c r="B457" i="61" s="1"/>
  <c r="I456" i="61"/>
  <c r="B456" i="61" s="1"/>
  <c r="I455" i="61"/>
  <c r="B455" i="61" s="1"/>
  <c r="I454" i="61"/>
  <c r="B454" i="61" s="1"/>
  <c r="I453" i="61"/>
  <c r="B453" i="61" s="1"/>
  <c r="I452" i="61"/>
  <c r="B452" i="61" s="1"/>
  <c r="I451" i="61"/>
  <c r="B451" i="61" s="1"/>
  <c r="I450" i="61"/>
  <c r="B450" i="61" s="1"/>
  <c r="I449" i="61"/>
  <c r="B449" i="61" s="1"/>
  <c r="I448" i="61"/>
  <c r="B448" i="61" s="1"/>
  <c r="I447" i="61"/>
  <c r="B447" i="61" s="1"/>
  <c r="I446" i="61"/>
  <c r="B446" i="61" s="1"/>
  <c r="I445" i="61"/>
  <c r="B445" i="61" s="1"/>
  <c r="I444" i="61"/>
  <c r="B444" i="61" s="1"/>
  <c r="I443" i="61"/>
  <c r="B443" i="61" s="1"/>
  <c r="I442" i="61"/>
  <c r="B442" i="61" s="1"/>
  <c r="I441" i="61"/>
  <c r="B441" i="61" s="1"/>
  <c r="I440" i="61"/>
  <c r="B440" i="61" s="1"/>
  <c r="I439" i="61"/>
  <c r="B439" i="61" s="1"/>
  <c r="I438" i="61"/>
  <c r="B438" i="61" s="1"/>
  <c r="I437" i="61"/>
  <c r="B437" i="61" s="1"/>
  <c r="I436" i="61"/>
  <c r="B436" i="61" s="1"/>
  <c r="I435" i="61"/>
  <c r="B435" i="61" s="1"/>
  <c r="I434" i="61"/>
  <c r="B434" i="61" s="1"/>
  <c r="I433" i="61"/>
  <c r="B433" i="61" s="1"/>
  <c r="I432" i="61"/>
  <c r="B432" i="61" s="1"/>
  <c r="I431" i="61"/>
  <c r="B431" i="61" s="1"/>
  <c r="I430" i="61"/>
  <c r="B430" i="61" s="1"/>
  <c r="I429" i="61"/>
  <c r="B429" i="61" s="1"/>
  <c r="I428" i="61"/>
  <c r="B428" i="61" s="1"/>
  <c r="I427" i="61"/>
  <c r="B427" i="61" s="1"/>
  <c r="I426" i="61"/>
  <c r="B426" i="61" s="1"/>
  <c r="I425" i="61"/>
  <c r="B425" i="61" s="1"/>
  <c r="I424" i="61"/>
  <c r="B424" i="61" s="1"/>
  <c r="I423" i="61"/>
  <c r="B423" i="61" s="1"/>
  <c r="I422" i="61"/>
  <c r="B422" i="61" s="1"/>
  <c r="I421" i="61"/>
  <c r="B421" i="61" s="1"/>
  <c r="I420" i="61"/>
  <c r="B420" i="61" s="1"/>
  <c r="I419" i="61"/>
  <c r="B419" i="61" s="1"/>
  <c r="I418" i="61"/>
  <c r="B418" i="61" s="1"/>
  <c r="I417" i="61"/>
  <c r="B417" i="61" s="1"/>
  <c r="I416" i="61"/>
  <c r="B416" i="61" s="1"/>
  <c r="I415" i="61"/>
  <c r="B415" i="61" s="1"/>
  <c r="I414" i="61"/>
  <c r="B414" i="61" s="1"/>
  <c r="I413" i="61"/>
  <c r="B413" i="61" s="1"/>
  <c r="I412" i="61"/>
  <c r="B412" i="61" s="1"/>
  <c r="I411" i="61"/>
  <c r="B411" i="61" s="1"/>
  <c r="I410" i="61"/>
  <c r="B410" i="61" s="1"/>
  <c r="I409" i="61"/>
  <c r="B409" i="61" s="1"/>
  <c r="I408" i="61"/>
  <c r="B408" i="61" s="1"/>
  <c r="I407" i="61"/>
  <c r="B407" i="61" s="1"/>
  <c r="I406" i="61"/>
  <c r="B406" i="61" s="1"/>
  <c r="I405" i="61"/>
  <c r="B405" i="61" s="1"/>
  <c r="I404" i="61"/>
  <c r="B404" i="61" s="1"/>
  <c r="I403" i="61"/>
  <c r="B403" i="61" s="1"/>
  <c r="I402" i="61"/>
  <c r="B402" i="61" s="1"/>
  <c r="I401" i="61"/>
  <c r="B401" i="61" s="1"/>
  <c r="I400" i="61"/>
  <c r="B400" i="61" s="1"/>
  <c r="I399" i="61"/>
  <c r="B399" i="61" s="1"/>
  <c r="I398" i="61"/>
  <c r="B398" i="61" s="1"/>
  <c r="I397" i="61"/>
  <c r="B397" i="61" s="1"/>
  <c r="I396" i="61"/>
  <c r="B396" i="61" s="1"/>
  <c r="I395" i="61"/>
  <c r="B395" i="61" s="1"/>
  <c r="I394" i="61"/>
  <c r="B394" i="61" s="1"/>
  <c r="I393" i="61"/>
  <c r="B393" i="61" s="1"/>
  <c r="I392" i="61"/>
  <c r="B392" i="61" s="1"/>
  <c r="I391" i="61"/>
  <c r="B391" i="61" s="1"/>
  <c r="I390" i="61"/>
  <c r="B390" i="61" s="1"/>
  <c r="I389" i="61"/>
  <c r="B389" i="61" s="1"/>
  <c r="I388" i="61"/>
  <c r="B388" i="61" s="1"/>
  <c r="I387" i="61"/>
  <c r="B387" i="61" s="1"/>
  <c r="I386" i="61"/>
  <c r="B386" i="61" s="1"/>
  <c r="I385" i="61"/>
  <c r="B385" i="61" s="1"/>
  <c r="I384" i="61"/>
  <c r="B384" i="61" s="1"/>
  <c r="I383" i="61"/>
  <c r="B383" i="61" s="1"/>
  <c r="I382" i="61"/>
  <c r="B382" i="61" s="1"/>
  <c r="I381" i="61"/>
  <c r="B381" i="61" s="1"/>
  <c r="I380" i="61"/>
  <c r="B380" i="61" s="1"/>
  <c r="I379" i="61"/>
  <c r="B379" i="61" s="1"/>
  <c r="I378" i="61"/>
  <c r="B378" i="61" s="1"/>
  <c r="I377" i="61"/>
  <c r="B377" i="61" s="1"/>
  <c r="I376" i="61"/>
  <c r="B376" i="61" s="1"/>
  <c r="I375" i="61"/>
  <c r="B375" i="61" s="1"/>
  <c r="I374" i="61"/>
  <c r="B374" i="61" s="1"/>
  <c r="I373" i="61"/>
  <c r="B373" i="61" s="1"/>
  <c r="I372" i="61"/>
  <c r="B372" i="61" s="1"/>
  <c r="I371" i="61"/>
  <c r="B371" i="61" s="1"/>
  <c r="I370" i="61"/>
  <c r="B370" i="61" s="1"/>
  <c r="I369" i="61"/>
  <c r="B369" i="61" s="1"/>
  <c r="I368" i="61"/>
  <c r="B368" i="61" s="1"/>
  <c r="I367" i="61"/>
  <c r="B367" i="61" s="1"/>
  <c r="I366" i="61"/>
  <c r="B366" i="61" s="1"/>
  <c r="I365" i="61"/>
  <c r="B365" i="61" s="1"/>
  <c r="I364" i="61"/>
  <c r="B364" i="61" s="1"/>
  <c r="I363" i="61"/>
  <c r="B363" i="61" s="1"/>
  <c r="I362" i="61"/>
  <c r="B362" i="61" s="1"/>
  <c r="I361" i="61"/>
  <c r="B361" i="61" s="1"/>
  <c r="I360" i="61"/>
  <c r="B360" i="61" s="1"/>
  <c r="I359" i="61"/>
  <c r="B359" i="61" s="1"/>
  <c r="I358" i="61"/>
  <c r="B358" i="61" s="1"/>
  <c r="I357" i="61"/>
  <c r="B357" i="61" s="1"/>
  <c r="I356" i="61"/>
  <c r="B356" i="61" s="1"/>
  <c r="I355" i="61"/>
  <c r="B355" i="61" s="1"/>
  <c r="I354" i="61"/>
  <c r="B354" i="61" s="1"/>
  <c r="I353" i="61"/>
  <c r="B353" i="61" s="1"/>
  <c r="I352" i="61"/>
  <c r="B352" i="61" s="1"/>
  <c r="I351" i="61"/>
  <c r="B351" i="61" s="1"/>
  <c r="I350" i="61"/>
  <c r="B350" i="61" s="1"/>
  <c r="I349" i="61"/>
  <c r="B349" i="61" s="1"/>
  <c r="I348" i="61"/>
  <c r="B348" i="61" s="1"/>
  <c r="I347" i="61"/>
  <c r="B347" i="61" s="1"/>
  <c r="I346" i="61"/>
  <c r="B346" i="61" s="1"/>
  <c r="I345" i="61"/>
  <c r="B345" i="61" s="1"/>
  <c r="I344" i="61"/>
  <c r="B344" i="61" s="1"/>
  <c r="I343" i="61"/>
  <c r="B343" i="61" s="1"/>
  <c r="I342" i="61"/>
  <c r="B342" i="61" s="1"/>
  <c r="I341" i="61"/>
  <c r="B341" i="61" s="1"/>
  <c r="I340" i="61"/>
  <c r="B340" i="61" s="1"/>
  <c r="I339" i="61"/>
  <c r="B339" i="61" s="1"/>
  <c r="I338" i="61"/>
  <c r="B338" i="61" s="1"/>
  <c r="I337" i="61"/>
  <c r="B337" i="61" s="1"/>
  <c r="I336" i="61"/>
  <c r="B336" i="61" s="1"/>
  <c r="I335" i="61"/>
  <c r="B335" i="61" s="1"/>
  <c r="I334" i="61"/>
  <c r="B334" i="61" s="1"/>
  <c r="I333" i="61"/>
  <c r="B333" i="61" s="1"/>
  <c r="I332" i="61"/>
  <c r="B332" i="61" s="1"/>
  <c r="I331" i="61"/>
  <c r="B331" i="61" s="1"/>
  <c r="I330" i="61"/>
  <c r="B330" i="61" s="1"/>
  <c r="I329" i="61"/>
  <c r="B329" i="61" s="1"/>
  <c r="I328" i="61"/>
  <c r="B328" i="61" s="1"/>
  <c r="I327" i="61"/>
  <c r="B327" i="61" s="1"/>
  <c r="I326" i="61"/>
  <c r="B326" i="61" s="1"/>
  <c r="I325" i="61"/>
  <c r="B325" i="61" s="1"/>
  <c r="I324" i="61"/>
  <c r="B324" i="61" s="1"/>
  <c r="I323" i="61"/>
  <c r="B323" i="61" s="1"/>
  <c r="I322" i="61"/>
  <c r="B322" i="61" s="1"/>
  <c r="I321" i="61"/>
  <c r="B321" i="61" s="1"/>
  <c r="I320" i="61"/>
  <c r="B320" i="61" s="1"/>
  <c r="I319" i="61"/>
  <c r="B319" i="61" s="1"/>
  <c r="I318" i="61"/>
  <c r="B318" i="61" s="1"/>
  <c r="I317" i="61"/>
  <c r="B317" i="61" s="1"/>
  <c r="I316" i="61"/>
  <c r="B316" i="61" s="1"/>
  <c r="I315" i="61"/>
  <c r="B315" i="61" s="1"/>
  <c r="I314" i="61"/>
  <c r="B314" i="61" s="1"/>
  <c r="I313" i="61"/>
  <c r="B313" i="61" s="1"/>
  <c r="I312" i="61"/>
  <c r="B312" i="61" s="1"/>
  <c r="I311" i="61"/>
  <c r="B311" i="61" s="1"/>
  <c r="I310" i="61"/>
  <c r="B310" i="61" s="1"/>
  <c r="I309" i="61"/>
  <c r="B309" i="61" s="1"/>
  <c r="I308" i="61"/>
  <c r="B308" i="61" s="1"/>
  <c r="I307" i="61"/>
  <c r="B307" i="61" s="1"/>
  <c r="I306" i="61"/>
  <c r="B306" i="61" s="1"/>
  <c r="I305" i="61"/>
  <c r="B305" i="61" s="1"/>
  <c r="I304" i="61"/>
  <c r="B304" i="61" s="1"/>
  <c r="I303" i="61"/>
  <c r="B303" i="61" s="1"/>
  <c r="I302" i="61"/>
  <c r="B302" i="61" s="1"/>
  <c r="I301" i="61"/>
  <c r="B301" i="61" s="1"/>
  <c r="I300" i="61"/>
  <c r="B300" i="61" s="1"/>
  <c r="I299" i="61"/>
  <c r="B299" i="61" s="1"/>
  <c r="I298" i="61"/>
  <c r="B298" i="61" s="1"/>
  <c r="I297" i="61"/>
  <c r="B297" i="61" s="1"/>
  <c r="I296" i="61"/>
  <c r="B296" i="61" s="1"/>
  <c r="I295" i="61"/>
  <c r="B295" i="61" s="1"/>
  <c r="I294" i="61"/>
  <c r="B294" i="61" s="1"/>
  <c r="I293" i="61"/>
  <c r="B293" i="61" s="1"/>
  <c r="I292" i="61"/>
  <c r="B292" i="61" s="1"/>
  <c r="I291" i="61"/>
  <c r="B291" i="61" s="1"/>
  <c r="I290" i="61"/>
  <c r="B290" i="61" s="1"/>
  <c r="I289" i="61"/>
  <c r="B289" i="61" s="1"/>
  <c r="I288" i="61"/>
  <c r="B288" i="61" s="1"/>
  <c r="I287" i="61"/>
  <c r="B287" i="61" s="1"/>
  <c r="I286" i="61"/>
  <c r="B286" i="61" s="1"/>
  <c r="I285" i="61"/>
  <c r="B285" i="61" s="1"/>
  <c r="I284" i="61"/>
  <c r="B284" i="61" s="1"/>
  <c r="I283" i="61"/>
  <c r="B283" i="61" s="1"/>
  <c r="I282" i="61"/>
  <c r="B282" i="61" s="1"/>
  <c r="I281" i="61"/>
  <c r="B281" i="61" s="1"/>
  <c r="I280" i="61"/>
  <c r="B280" i="61" s="1"/>
  <c r="I279" i="61"/>
  <c r="B279" i="61" s="1"/>
  <c r="I278" i="61"/>
  <c r="B278" i="61" s="1"/>
  <c r="I277" i="61"/>
  <c r="B277" i="61" s="1"/>
  <c r="I276" i="61"/>
  <c r="B276" i="61" s="1"/>
  <c r="I275" i="61"/>
  <c r="B275" i="61" s="1"/>
  <c r="I274" i="61"/>
  <c r="B274" i="61" s="1"/>
  <c r="I273" i="61"/>
  <c r="B273" i="61" s="1"/>
  <c r="I272" i="61"/>
  <c r="B272" i="61" s="1"/>
  <c r="I271" i="61"/>
  <c r="B271" i="61" s="1"/>
  <c r="I270" i="61"/>
  <c r="B270" i="61" s="1"/>
  <c r="I269" i="61"/>
  <c r="B269" i="61" s="1"/>
  <c r="I268" i="61"/>
  <c r="B268" i="61" s="1"/>
  <c r="I267" i="61"/>
  <c r="B267" i="61" s="1"/>
  <c r="I266" i="61"/>
  <c r="B266" i="61" s="1"/>
  <c r="I265" i="61"/>
  <c r="B265" i="61" s="1"/>
  <c r="I264" i="61"/>
  <c r="B264" i="61" s="1"/>
  <c r="I263" i="61"/>
  <c r="B263" i="61" s="1"/>
  <c r="I262" i="61"/>
  <c r="B262" i="61" s="1"/>
  <c r="I261" i="61"/>
  <c r="B261" i="61" s="1"/>
  <c r="I260" i="61"/>
  <c r="B260" i="61" s="1"/>
  <c r="I259" i="61"/>
  <c r="B259" i="61" s="1"/>
  <c r="I258" i="61"/>
  <c r="B258" i="61" s="1"/>
  <c r="I257" i="61"/>
  <c r="B257" i="61" s="1"/>
  <c r="I256" i="61"/>
  <c r="B256" i="61" s="1"/>
  <c r="I255" i="61"/>
  <c r="B255" i="61" s="1"/>
  <c r="I254" i="61"/>
  <c r="B254" i="61" s="1"/>
  <c r="I253" i="61"/>
  <c r="B253" i="61" s="1"/>
  <c r="I252" i="61"/>
  <c r="B252" i="61" s="1"/>
  <c r="I251" i="61"/>
  <c r="B251" i="61" s="1"/>
  <c r="I250" i="61"/>
  <c r="B250" i="61" s="1"/>
  <c r="I249" i="61"/>
  <c r="B249" i="61" s="1"/>
  <c r="I248" i="61"/>
  <c r="B248" i="61" s="1"/>
  <c r="I247" i="61"/>
  <c r="B247" i="61" s="1"/>
  <c r="I246" i="61"/>
  <c r="B246" i="61" s="1"/>
  <c r="I245" i="61"/>
  <c r="B245" i="61" s="1"/>
  <c r="I244" i="61"/>
  <c r="B244" i="61" s="1"/>
  <c r="I243" i="61"/>
  <c r="B243" i="61" s="1"/>
  <c r="I242" i="61"/>
  <c r="B242" i="61" s="1"/>
  <c r="I241" i="61"/>
  <c r="B241" i="61" s="1"/>
  <c r="I240" i="61"/>
  <c r="B240" i="61" s="1"/>
  <c r="I239" i="61"/>
  <c r="B239" i="61" s="1"/>
  <c r="I238" i="61"/>
  <c r="B238" i="61" s="1"/>
  <c r="I237" i="61"/>
  <c r="B237" i="61" s="1"/>
  <c r="I236" i="61"/>
  <c r="B236" i="61" s="1"/>
  <c r="I235" i="61"/>
  <c r="B235" i="61" s="1"/>
  <c r="I234" i="61"/>
  <c r="B234" i="61" s="1"/>
  <c r="I233" i="61"/>
  <c r="B233" i="61" s="1"/>
  <c r="I232" i="61"/>
  <c r="B232" i="61" s="1"/>
  <c r="I231" i="61"/>
  <c r="B231" i="61" s="1"/>
  <c r="I230" i="61"/>
  <c r="B230" i="61" s="1"/>
  <c r="I229" i="61"/>
  <c r="B229" i="61" s="1"/>
  <c r="I228" i="61"/>
  <c r="B228" i="61" s="1"/>
  <c r="I227" i="61"/>
  <c r="B227" i="61" s="1"/>
  <c r="I226" i="61"/>
  <c r="B226" i="61" s="1"/>
  <c r="I225" i="61"/>
  <c r="B225" i="61" s="1"/>
  <c r="I224" i="61"/>
  <c r="B224" i="61" s="1"/>
  <c r="I223" i="61"/>
  <c r="B223" i="61" s="1"/>
  <c r="I222" i="61"/>
  <c r="B222" i="61" s="1"/>
  <c r="I221" i="61"/>
  <c r="B221" i="61" s="1"/>
  <c r="I220" i="61"/>
  <c r="B220" i="61" s="1"/>
  <c r="I219" i="61"/>
  <c r="B219" i="61" s="1"/>
  <c r="I218" i="61"/>
  <c r="B218" i="61" s="1"/>
  <c r="I217" i="61"/>
  <c r="B217" i="61" s="1"/>
  <c r="I216" i="61"/>
  <c r="B216" i="61" s="1"/>
  <c r="I215" i="61"/>
  <c r="B215" i="61" s="1"/>
  <c r="I214" i="61"/>
  <c r="B214" i="61" s="1"/>
  <c r="I213" i="61"/>
  <c r="B213" i="61" s="1"/>
  <c r="I212" i="61"/>
  <c r="B212" i="61" s="1"/>
  <c r="I211" i="61"/>
  <c r="B211" i="61" s="1"/>
  <c r="I210" i="61"/>
  <c r="B210" i="61" s="1"/>
  <c r="I209" i="61"/>
  <c r="B209" i="61" s="1"/>
  <c r="I208" i="61"/>
  <c r="B208" i="61" s="1"/>
  <c r="I207" i="61"/>
  <c r="B207" i="61" s="1"/>
  <c r="I206" i="61"/>
  <c r="B206" i="61" s="1"/>
  <c r="I205" i="61"/>
  <c r="B205" i="61" s="1"/>
  <c r="I204" i="61"/>
  <c r="B204" i="61" s="1"/>
  <c r="I203" i="61"/>
  <c r="B203" i="61" s="1"/>
  <c r="I202" i="61"/>
  <c r="B202" i="61" s="1"/>
  <c r="I201" i="61"/>
  <c r="B201" i="61" s="1"/>
  <c r="I200" i="61"/>
  <c r="B200" i="61" s="1"/>
  <c r="I199" i="61"/>
  <c r="B199" i="61" s="1"/>
  <c r="I198" i="61"/>
  <c r="B198" i="61" s="1"/>
  <c r="I197" i="61"/>
  <c r="B197" i="61" s="1"/>
  <c r="I196" i="61"/>
  <c r="B196" i="61" s="1"/>
  <c r="I195" i="61"/>
  <c r="B195" i="61" s="1"/>
  <c r="I194" i="61"/>
  <c r="B194" i="61" s="1"/>
  <c r="I193" i="61"/>
  <c r="B193" i="61" s="1"/>
  <c r="I192" i="61"/>
  <c r="B192" i="61" s="1"/>
  <c r="I191" i="61"/>
  <c r="B191" i="61" s="1"/>
  <c r="I190" i="61"/>
  <c r="B190" i="61" s="1"/>
  <c r="I189" i="61"/>
  <c r="B189" i="61" s="1"/>
  <c r="I188" i="61"/>
  <c r="B188" i="61" s="1"/>
  <c r="I187" i="61"/>
  <c r="B187" i="61" s="1"/>
  <c r="I186" i="61"/>
  <c r="B186" i="61" s="1"/>
  <c r="I185" i="61"/>
  <c r="B185" i="61" s="1"/>
  <c r="I184" i="61"/>
  <c r="B184" i="61" s="1"/>
  <c r="I183" i="61"/>
  <c r="B183" i="61" s="1"/>
  <c r="I182" i="61"/>
  <c r="B182" i="61" s="1"/>
  <c r="I181" i="61"/>
  <c r="B181" i="61" s="1"/>
  <c r="I180" i="61"/>
  <c r="B180" i="61" s="1"/>
  <c r="I179" i="61"/>
  <c r="B179" i="61" s="1"/>
  <c r="I178" i="61"/>
  <c r="B178" i="61" s="1"/>
  <c r="I177" i="61"/>
  <c r="B177" i="61" s="1"/>
  <c r="I176" i="61"/>
  <c r="B176" i="61" s="1"/>
  <c r="I175" i="61"/>
  <c r="B175" i="61" s="1"/>
  <c r="I174" i="61"/>
  <c r="B174" i="61" s="1"/>
  <c r="I173" i="61"/>
  <c r="B173" i="61" s="1"/>
  <c r="I172" i="61"/>
  <c r="B172" i="61" s="1"/>
  <c r="I171" i="61"/>
  <c r="B171" i="61" s="1"/>
  <c r="I170" i="61"/>
  <c r="B170" i="61" s="1"/>
  <c r="I169" i="61"/>
  <c r="B169" i="61" s="1"/>
  <c r="I168" i="61"/>
  <c r="B168" i="61" s="1"/>
  <c r="I167" i="61"/>
  <c r="B167" i="61" s="1"/>
  <c r="I166" i="61"/>
  <c r="B166" i="61" s="1"/>
  <c r="I165" i="61"/>
  <c r="B165" i="61" s="1"/>
  <c r="I164" i="61"/>
  <c r="B164" i="61" s="1"/>
  <c r="I163" i="61"/>
  <c r="B163" i="61" s="1"/>
  <c r="I162" i="61"/>
  <c r="B162" i="61" s="1"/>
  <c r="I161" i="61"/>
  <c r="B161" i="61" s="1"/>
  <c r="I160" i="61"/>
  <c r="B160" i="61" s="1"/>
  <c r="I159" i="61"/>
  <c r="B159" i="61" s="1"/>
  <c r="I158" i="61"/>
  <c r="B158" i="61" s="1"/>
  <c r="I157" i="61"/>
  <c r="B157" i="61" s="1"/>
  <c r="I156" i="61"/>
  <c r="B156" i="61" s="1"/>
  <c r="I155" i="61"/>
  <c r="B155" i="61" s="1"/>
  <c r="I154" i="61"/>
  <c r="B154" i="61" s="1"/>
  <c r="I153" i="61"/>
  <c r="B153" i="61" s="1"/>
  <c r="I152" i="61"/>
  <c r="B152" i="61" s="1"/>
  <c r="I151" i="61"/>
  <c r="B151" i="61" s="1"/>
  <c r="I150" i="61"/>
  <c r="B150" i="61" s="1"/>
  <c r="I149" i="61"/>
  <c r="B149" i="61" s="1"/>
  <c r="I148" i="61"/>
  <c r="B148" i="61" s="1"/>
  <c r="I147" i="61"/>
  <c r="B147" i="61" s="1"/>
  <c r="I146" i="61"/>
  <c r="B146" i="61" s="1"/>
  <c r="I145" i="61"/>
  <c r="B145" i="61" s="1"/>
  <c r="I144" i="61"/>
  <c r="B144" i="61" s="1"/>
  <c r="I143" i="61"/>
  <c r="B143" i="61" s="1"/>
  <c r="I142" i="61"/>
  <c r="B142" i="61" s="1"/>
  <c r="I141" i="61"/>
  <c r="B141" i="61" s="1"/>
  <c r="I140" i="61"/>
  <c r="B140" i="61" s="1"/>
  <c r="I139" i="61"/>
  <c r="B139" i="61" s="1"/>
  <c r="I138" i="61"/>
  <c r="B138" i="61" s="1"/>
  <c r="I137" i="61"/>
  <c r="B137" i="61" s="1"/>
  <c r="I136" i="61"/>
  <c r="B136" i="61" s="1"/>
  <c r="I135" i="61"/>
  <c r="B135" i="61" s="1"/>
  <c r="I134" i="61"/>
  <c r="B134" i="61" s="1"/>
  <c r="I133" i="61"/>
  <c r="B133" i="61" s="1"/>
  <c r="I132" i="61"/>
  <c r="B132" i="61" s="1"/>
  <c r="I131" i="61"/>
  <c r="B131" i="61" s="1"/>
  <c r="I130" i="61"/>
  <c r="B130" i="61" s="1"/>
  <c r="I129" i="61"/>
  <c r="B129" i="61" s="1"/>
  <c r="I128" i="61"/>
  <c r="B128" i="61" s="1"/>
  <c r="I127" i="61"/>
  <c r="B127" i="61" s="1"/>
  <c r="I126" i="61"/>
  <c r="B126" i="61" s="1"/>
  <c r="I125" i="61"/>
  <c r="B125" i="61" s="1"/>
  <c r="I124" i="61"/>
  <c r="B124" i="61" s="1"/>
  <c r="I123" i="61"/>
  <c r="B123" i="61" s="1"/>
  <c r="I122" i="61"/>
  <c r="B122" i="61" s="1"/>
  <c r="I121" i="61"/>
  <c r="B121" i="61" s="1"/>
  <c r="I120" i="61"/>
  <c r="B120" i="61" s="1"/>
  <c r="I119" i="61"/>
  <c r="B119" i="61" s="1"/>
  <c r="I118" i="61"/>
  <c r="B118" i="61" s="1"/>
  <c r="I117" i="61"/>
  <c r="B117" i="61" s="1"/>
  <c r="I116" i="61"/>
  <c r="B116" i="61" s="1"/>
  <c r="I115" i="61"/>
  <c r="B115" i="61" s="1"/>
  <c r="I114" i="61"/>
  <c r="B114" i="61" s="1"/>
  <c r="I113" i="61"/>
  <c r="B113" i="61" s="1"/>
  <c r="I112" i="61"/>
  <c r="B112" i="61" s="1"/>
  <c r="I111" i="61"/>
  <c r="B111" i="61" s="1"/>
  <c r="I110" i="61"/>
  <c r="B110" i="61" s="1"/>
  <c r="I109" i="61"/>
  <c r="B109" i="61" s="1"/>
  <c r="I108" i="61"/>
  <c r="B108" i="61" s="1"/>
  <c r="I107" i="61"/>
  <c r="B107" i="61" s="1"/>
  <c r="I106" i="61"/>
  <c r="B106" i="61" s="1"/>
  <c r="I105" i="61"/>
  <c r="B105" i="61" s="1"/>
  <c r="I104" i="61"/>
  <c r="B104" i="61" s="1"/>
  <c r="I103" i="61"/>
  <c r="B103" i="61" s="1"/>
  <c r="I102" i="61"/>
  <c r="B102" i="61" s="1"/>
  <c r="I101" i="61"/>
  <c r="B101" i="61" s="1"/>
  <c r="I100" i="61"/>
  <c r="B100" i="61" s="1"/>
  <c r="I99" i="61"/>
  <c r="B99" i="61" s="1"/>
  <c r="I98" i="61"/>
  <c r="B98" i="61" s="1"/>
  <c r="I97" i="61"/>
  <c r="B97" i="61" s="1"/>
  <c r="I96" i="61"/>
  <c r="B96" i="61" s="1"/>
  <c r="I95" i="61"/>
  <c r="B95" i="61" s="1"/>
  <c r="I94" i="61"/>
  <c r="B94" i="61" s="1"/>
  <c r="I93" i="61"/>
  <c r="B93" i="61" s="1"/>
  <c r="I92" i="61"/>
  <c r="B92" i="61" s="1"/>
  <c r="I91" i="61"/>
  <c r="B91" i="61" s="1"/>
  <c r="I90" i="61"/>
  <c r="B90" i="61" s="1"/>
  <c r="I89" i="61"/>
  <c r="B89" i="61" s="1"/>
  <c r="I88" i="61"/>
  <c r="B88" i="61" s="1"/>
  <c r="I87" i="61"/>
  <c r="B87" i="61" s="1"/>
  <c r="I86" i="61"/>
  <c r="B86" i="61" s="1"/>
  <c r="I85" i="61"/>
  <c r="B85" i="61" s="1"/>
  <c r="I84" i="61"/>
  <c r="B84" i="61" s="1"/>
  <c r="I83" i="61"/>
  <c r="B83" i="61" s="1"/>
  <c r="I82" i="61"/>
  <c r="B82" i="61" s="1"/>
  <c r="I81" i="61"/>
  <c r="B81" i="61" s="1"/>
  <c r="I80" i="61"/>
  <c r="B80" i="61" s="1"/>
  <c r="I79" i="61"/>
  <c r="B79" i="61" s="1"/>
  <c r="I78" i="61"/>
  <c r="B78" i="61" s="1"/>
  <c r="I77" i="61"/>
  <c r="B77" i="61" s="1"/>
  <c r="I76" i="61"/>
  <c r="B76" i="61" s="1"/>
  <c r="I75" i="61"/>
  <c r="B75" i="61" s="1"/>
  <c r="I74" i="61"/>
  <c r="B74" i="61" s="1"/>
  <c r="I73" i="61"/>
  <c r="B73" i="61" s="1"/>
  <c r="I72" i="61"/>
  <c r="B72" i="61" s="1"/>
  <c r="I71" i="61"/>
  <c r="B71" i="61" s="1"/>
  <c r="I70" i="61"/>
  <c r="B70" i="61" s="1"/>
  <c r="I69" i="61"/>
  <c r="B69" i="61" s="1"/>
  <c r="I68" i="61"/>
  <c r="B68" i="61" s="1"/>
  <c r="I67" i="61"/>
  <c r="B67" i="61" s="1"/>
  <c r="I66" i="61"/>
  <c r="B66" i="61" s="1"/>
  <c r="I65" i="61"/>
  <c r="B65" i="61" s="1"/>
  <c r="I64" i="61"/>
  <c r="B64" i="61" s="1"/>
  <c r="I63" i="61"/>
  <c r="B63" i="61" s="1"/>
  <c r="I62" i="61"/>
  <c r="B62" i="61" s="1"/>
  <c r="I61" i="61"/>
  <c r="B61" i="61" s="1"/>
  <c r="I60" i="61"/>
  <c r="B60" i="61" s="1"/>
  <c r="I59" i="61"/>
  <c r="B59" i="61" s="1"/>
  <c r="I58" i="61"/>
  <c r="B58" i="61" s="1"/>
  <c r="I57" i="61"/>
  <c r="B57" i="61" s="1"/>
  <c r="I56" i="61"/>
  <c r="B56" i="61" s="1"/>
  <c r="I55" i="61"/>
  <c r="B55" i="61" s="1"/>
  <c r="I54" i="61"/>
  <c r="B54" i="61" s="1"/>
  <c r="I53" i="61"/>
  <c r="B53" i="61" s="1"/>
  <c r="I52" i="61"/>
  <c r="B52" i="61" s="1"/>
  <c r="I51" i="61"/>
  <c r="B51" i="61" s="1"/>
  <c r="I50" i="61"/>
  <c r="B50" i="61" s="1"/>
  <c r="I49" i="61"/>
  <c r="B49" i="61" s="1"/>
  <c r="I48" i="61"/>
  <c r="B48" i="61" s="1"/>
  <c r="I47" i="61"/>
  <c r="B47" i="61" s="1"/>
  <c r="I46" i="61"/>
  <c r="B46" i="61" s="1"/>
  <c r="I45" i="61"/>
  <c r="B45" i="61" s="1"/>
  <c r="I44" i="61"/>
  <c r="B44" i="61" s="1"/>
  <c r="I43" i="61"/>
  <c r="B43" i="61" s="1"/>
  <c r="I42" i="61"/>
  <c r="B42" i="61" s="1"/>
  <c r="I41" i="61"/>
  <c r="B41" i="61" s="1"/>
  <c r="I40" i="61"/>
  <c r="B40" i="61" s="1"/>
  <c r="I39" i="61"/>
  <c r="B39" i="61" s="1"/>
  <c r="I38" i="61"/>
  <c r="B38" i="61" s="1"/>
  <c r="I37" i="61"/>
  <c r="B37" i="61" s="1"/>
  <c r="I36" i="61"/>
  <c r="B36" i="61" s="1"/>
  <c r="I35" i="61"/>
  <c r="B35" i="61" s="1"/>
  <c r="I34" i="61"/>
  <c r="B34" i="61" s="1"/>
  <c r="I33" i="61"/>
  <c r="B33" i="61" s="1"/>
  <c r="I32" i="61"/>
  <c r="B32" i="61" s="1"/>
  <c r="I31" i="61"/>
  <c r="B31" i="61" s="1"/>
  <c r="I30" i="61"/>
  <c r="B30" i="61" s="1"/>
  <c r="I29" i="61"/>
  <c r="B29" i="61" s="1"/>
  <c r="I28" i="61"/>
  <c r="B28" i="61" s="1"/>
  <c r="I27" i="61"/>
  <c r="B27" i="61" s="1"/>
  <c r="I26" i="61"/>
  <c r="B26" i="61" s="1"/>
  <c r="I25" i="61"/>
  <c r="B25" i="61" s="1"/>
  <c r="I24" i="61"/>
  <c r="B24" i="61" s="1"/>
  <c r="I23" i="61"/>
  <c r="B23" i="61" s="1"/>
  <c r="I22" i="61"/>
  <c r="B22" i="61" s="1"/>
  <c r="I21" i="61"/>
  <c r="B21" i="61" s="1"/>
  <c r="I20" i="61"/>
  <c r="B20" i="61" s="1"/>
  <c r="I19" i="61"/>
  <c r="B19" i="61" s="1"/>
  <c r="I18" i="61"/>
  <c r="B18" i="61" s="1"/>
  <c r="I17" i="61"/>
  <c r="B17" i="61" s="1"/>
  <c r="I16" i="61"/>
  <c r="B16" i="61" s="1"/>
  <c r="I15" i="61"/>
  <c r="B15" i="61" s="1"/>
  <c r="I14" i="61"/>
  <c r="B14" i="61" s="1"/>
  <c r="I13" i="61"/>
  <c r="B13" i="61" s="1"/>
  <c r="I12" i="61"/>
  <c r="B12" i="61" s="1"/>
  <c r="I11" i="61"/>
  <c r="B11" i="61" s="1"/>
  <c r="I10" i="61"/>
  <c r="B10" i="61" s="1"/>
  <c r="I9" i="61"/>
  <c r="B9" i="61" s="1"/>
  <c r="I8" i="61"/>
  <c r="B8" i="61" s="1"/>
  <c r="I7" i="61"/>
  <c r="B7" i="61" s="1"/>
  <c r="I6" i="61"/>
  <c r="B6" i="61" s="1"/>
  <c r="I5" i="61"/>
  <c r="B5" i="61" s="1"/>
  <c r="I4" i="61"/>
  <c r="B4" i="61" s="1"/>
  <c r="G1833" i="61"/>
  <c r="G1832" i="61"/>
  <c r="G1831" i="61"/>
  <c r="G1830" i="61"/>
  <c r="G1829" i="61"/>
  <c r="G1828" i="61"/>
  <c r="G1827" i="61"/>
  <c r="G1826" i="61"/>
  <c r="G1825" i="61"/>
  <c r="G1824" i="61"/>
  <c r="G1823" i="61"/>
  <c r="G1822" i="61"/>
  <c r="G1821" i="61"/>
  <c r="G1820" i="61"/>
  <c r="G1819" i="61"/>
  <c r="G1818" i="61"/>
  <c r="G1817" i="61"/>
  <c r="G1816" i="61"/>
  <c r="G1815" i="61"/>
  <c r="G1814" i="61"/>
  <c r="G1813" i="61"/>
  <c r="G1812" i="61"/>
  <c r="G1811" i="61"/>
  <c r="G1810" i="61"/>
  <c r="G1809" i="61"/>
  <c r="G1808" i="61"/>
  <c r="G1807" i="61"/>
  <c r="G1806" i="61"/>
  <c r="G1805" i="61"/>
  <c r="G1804" i="61"/>
  <c r="G1803" i="61"/>
  <c r="G1802" i="61"/>
  <c r="G1801" i="61"/>
  <c r="G1800" i="61"/>
  <c r="G1799" i="61"/>
  <c r="G1798" i="61"/>
  <c r="G1797" i="61"/>
  <c r="G1796" i="61"/>
  <c r="G1795" i="61"/>
  <c r="G1794" i="61"/>
  <c r="G1793" i="61"/>
  <c r="G1792" i="61"/>
  <c r="G1791" i="61"/>
  <c r="G1790" i="61"/>
  <c r="G1789" i="61"/>
  <c r="G1788" i="61"/>
  <c r="G1787" i="61"/>
  <c r="G1786" i="61"/>
  <c r="G1785" i="61"/>
  <c r="G1784" i="61"/>
  <c r="G1783" i="61"/>
  <c r="G1782" i="61"/>
  <c r="G1781" i="61"/>
  <c r="G1780" i="61"/>
  <c r="G1779" i="61"/>
  <c r="G1778" i="61"/>
  <c r="G1777" i="61"/>
  <c r="G1776" i="61"/>
  <c r="G1775" i="61"/>
  <c r="G1774" i="61"/>
  <c r="G1773" i="61"/>
  <c r="G1772" i="61"/>
  <c r="G1771" i="61"/>
  <c r="G1770" i="61"/>
  <c r="G1769" i="61"/>
  <c r="G1768" i="61"/>
  <c r="G1767" i="61"/>
  <c r="G1766" i="61"/>
  <c r="G1765" i="61"/>
  <c r="G1764" i="61"/>
  <c r="G1763" i="61"/>
  <c r="G1762" i="61"/>
  <c r="G1761" i="61"/>
  <c r="G1760" i="61"/>
  <c r="G1759" i="61"/>
  <c r="G1758" i="61"/>
  <c r="G1757" i="61"/>
  <c r="G1756" i="61"/>
  <c r="G1755" i="61"/>
  <c r="G1754" i="61"/>
  <c r="G1753" i="61"/>
  <c r="G1752" i="61"/>
  <c r="G1751" i="61"/>
  <c r="G1750" i="61"/>
  <c r="G1749" i="61"/>
  <c r="G1747" i="61"/>
  <c r="G1746" i="61"/>
  <c r="G1745" i="61"/>
  <c r="G1744" i="61"/>
  <c r="G1743" i="61"/>
  <c r="G1742" i="61"/>
  <c r="G1741" i="61"/>
  <c r="G1740" i="61"/>
  <c r="G1739" i="61"/>
  <c r="G1738" i="61"/>
  <c r="G1737" i="61"/>
  <c r="G1736" i="61"/>
  <c r="G1735" i="61"/>
  <c r="G1734" i="61"/>
  <c r="G1733" i="61"/>
  <c r="G1732" i="61"/>
  <c r="G1731" i="61"/>
  <c r="G1730" i="61"/>
  <c r="G1729" i="61"/>
  <c r="G1728" i="61"/>
  <c r="G1727" i="61"/>
  <c r="G1726" i="61"/>
  <c r="G1725" i="61"/>
  <c r="G1724" i="61"/>
  <c r="G1723" i="61"/>
  <c r="G1722" i="61"/>
  <c r="G1721" i="61"/>
  <c r="G1720" i="61"/>
  <c r="G1719" i="61"/>
  <c r="G1718" i="61"/>
  <c r="G1717" i="61"/>
  <c r="G1716" i="61"/>
  <c r="G1715" i="61"/>
  <c r="G1714" i="61"/>
  <c r="G1713" i="61"/>
  <c r="G1712" i="61"/>
  <c r="G1711" i="61"/>
  <c r="G1710" i="61"/>
  <c r="G1709" i="61"/>
  <c r="G1708" i="61"/>
  <c r="G1707" i="61"/>
  <c r="G1706" i="61"/>
  <c r="G1705" i="61"/>
  <c r="G1704" i="61"/>
  <c r="G1703" i="61"/>
  <c r="G1702" i="61"/>
  <c r="G1701" i="61"/>
  <c r="G1700" i="61"/>
  <c r="G1699" i="61"/>
  <c r="G1698" i="61"/>
  <c r="G1697" i="61"/>
  <c r="G1696" i="61"/>
  <c r="G1695" i="61"/>
  <c r="G1694" i="61"/>
  <c r="G1693" i="61"/>
  <c r="G1692" i="61"/>
  <c r="G1691" i="61"/>
  <c r="G1690" i="61"/>
  <c r="G1689" i="61"/>
  <c r="G1688" i="61"/>
  <c r="G1687" i="61"/>
  <c r="G1686" i="61"/>
  <c r="G1685" i="61"/>
  <c r="G1684" i="61"/>
  <c r="G1683" i="61"/>
  <c r="G1682" i="61"/>
  <c r="G1681" i="61"/>
  <c r="G1680" i="61"/>
  <c r="G1679" i="61"/>
  <c r="G1678" i="61"/>
  <c r="G1677" i="61"/>
  <c r="G1676" i="61"/>
  <c r="G1675" i="61"/>
  <c r="G1674" i="61"/>
  <c r="G1673" i="61"/>
  <c r="G1672" i="61"/>
  <c r="G1671" i="61"/>
  <c r="G1670" i="61"/>
  <c r="G1669" i="61"/>
  <c r="G1668" i="61"/>
  <c r="G1667" i="61"/>
  <c r="G1666" i="61"/>
  <c r="G1665" i="61"/>
  <c r="G1664" i="61"/>
  <c r="G1663" i="61"/>
  <c r="G1662" i="61"/>
  <c r="G1661" i="61"/>
  <c r="G1660" i="61"/>
  <c r="G1659" i="61"/>
  <c r="G1658" i="61"/>
  <c r="G1657" i="61"/>
  <c r="G1656" i="61"/>
  <c r="G1655" i="61"/>
  <c r="G1654" i="61"/>
  <c r="G1653" i="61"/>
  <c r="G1652" i="61"/>
  <c r="G1651" i="61"/>
  <c r="G1650" i="61"/>
  <c r="G1649" i="61"/>
  <c r="G1648" i="61"/>
  <c r="G1647" i="61"/>
  <c r="G1646" i="61"/>
  <c r="G1645" i="61"/>
  <c r="G1644" i="61"/>
  <c r="G1643" i="61"/>
  <c r="G1642" i="61"/>
  <c r="G1641" i="61"/>
  <c r="G1640" i="61"/>
  <c r="G1639" i="61"/>
  <c r="G1638" i="61"/>
  <c r="G1637" i="61"/>
  <c r="G1636" i="61"/>
  <c r="G1635" i="61"/>
  <c r="G1634" i="61"/>
  <c r="G1633" i="61"/>
  <c r="G1632" i="61"/>
  <c r="G1631" i="61"/>
  <c r="G1630" i="61"/>
  <c r="G1629" i="61"/>
  <c r="G1628" i="61"/>
  <c r="G1627" i="61"/>
  <c r="G1626" i="61"/>
  <c r="G1625" i="61"/>
  <c r="G1624" i="61"/>
  <c r="G1623" i="61"/>
  <c r="G1622" i="61"/>
  <c r="G1621" i="61"/>
  <c r="G1620" i="61"/>
  <c r="G1619" i="61"/>
  <c r="G1618" i="61"/>
  <c r="G1617" i="61"/>
  <c r="G1616" i="61"/>
  <c r="G1615" i="61"/>
  <c r="G1614" i="61"/>
  <c r="G1613" i="61"/>
  <c r="G1612" i="61"/>
  <c r="G1611" i="61"/>
  <c r="G1610" i="61"/>
  <c r="G1609" i="61"/>
  <c r="G1608" i="61"/>
  <c r="G1607" i="61"/>
  <c r="G1606" i="61"/>
  <c r="G1605" i="61"/>
  <c r="G1604" i="61"/>
  <c r="G1603" i="61"/>
  <c r="G1602" i="61"/>
  <c r="G1601" i="61"/>
  <c r="G1600" i="61"/>
  <c r="G1599" i="61"/>
  <c r="G1598" i="61"/>
  <c r="G1597" i="61"/>
  <c r="G1596" i="61"/>
  <c r="G1595" i="61"/>
  <c r="G1594" i="61"/>
  <c r="G1593" i="61"/>
  <c r="G1592" i="61"/>
  <c r="G1591" i="61"/>
  <c r="G1590" i="61"/>
  <c r="G1589" i="61"/>
  <c r="G1588" i="61"/>
  <c r="G1587" i="61"/>
  <c r="G1586" i="61"/>
  <c r="G1585" i="61"/>
  <c r="G1584" i="61"/>
  <c r="G1583" i="61"/>
  <c r="G1582" i="61"/>
  <c r="G1581" i="61"/>
  <c r="G1580" i="61"/>
  <c r="G1579" i="61"/>
  <c r="G1578" i="61"/>
  <c r="G1577" i="61"/>
  <c r="G1576" i="61"/>
  <c r="G1575" i="61"/>
  <c r="G1574" i="61"/>
  <c r="G1573" i="61"/>
  <c r="G1572" i="61"/>
  <c r="G1571" i="61"/>
  <c r="G1570" i="61"/>
  <c r="G1569" i="61"/>
  <c r="G1568" i="61"/>
  <c r="G1567" i="61"/>
  <c r="G1566" i="61"/>
  <c r="G1565" i="61"/>
  <c r="G1564" i="61"/>
  <c r="G1563" i="61"/>
  <c r="G1562" i="61"/>
  <c r="G1561" i="61"/>
  <c r="G1560" i="61"/>
  <c r="G1559" i="61"/>
  <c r="G1558" i="61"/>
  <c r="G1557" i="61"/>
  <c r="G1556" i="61"/>
  <c r="G1555" i="61"/>
  <c r="G1554" i="61"/>
  <c r="G1553" i="61"/>
  <c r="G1552" i="61"/>
  <c r="G1551" i="61"/>
  <c r="G1550" i="61"/>
  <c r="G1549" i="61"/>
  <c r="G1548" i="61"/>
  <c r="G1547" i="61"/>
  <c r="G1546" i="61"/>
  <c r="G1545" i="61"/>
  <c r="G1544" i="61"/>
  <c r="G1543" i="61"/>
  <c r="G1542" i="61"/>
  <c r="G1541" i="61"/>
  <c r="G1540" i="61"/>
  <c r="G1539" i="61"/>
  <c r="G1538" i="61"/>
  <c r="G1537" i="61"/>
  <c r="G1536" i="61"/>
  <c r="G1535" i="61"/>
  <c r="G1534" i="61"/>
  <c r="G1533" i="61"/>
  <c r="G1532" i="61"/>
  <c r="G1531" i="61"/>
  <c r="G1530" i="61"/>
  <c r="G1529" i="61"/>
  <c r="G1528" i="61"/>
  <c r="G1527" i="61"/>
  <c r="G1526" i="61"/>
  <c r="G1525" i="61"/>
  <c r="G1524" i="61"/>
  <c r="G1523" i="61"/>
  <c r="G1522" i="61"/>
  <c r="G1521" i="61"/>
  <c r="G1520" i="61"/>
  <c r="G1519" i="61"/>
  <c r="G1518" i="61"/>
  <c r="G1517" i="61"/>
  <c r="G1516" i="61"/>
  <c r="G1515" i="61"/>
  <c r="G1514" i="61"/>
  <c r="G1513" i="61"/>
  <c r="G1512" i="61"/>
  <c r="G1511" i="61"/>
  <c r="G1510" i="61"/>
  <c r="G1509" i="61"/>
  <c r="G1508" i="61"/>
  <c r="G1507" i="61"/>
  <c r="G1506" i="61"/>
  <c r="G1505" i="61"/>
  <c r="G1504" i="61"/>
  <c r="G1503" i="61"/>
  <c r="G1502" i="61"/>
  <c r="G1501" i="61"/>
  <c r="G1500" i="61"/>
  <c r="G1499" i="61"/>
  <c r="G1498" i="61"/>
  <c r="G1497" i="61"/>
  <c r="G1496" i="61"/>
  <c r="G1495" i="61"/>
  <c r="G1494" i="61"/>
  <c r="G1493" i="61"/>
  <c r="G1492" i="61"/>
  <c r="G1491" i="61"/>
  <c r="G1490" i="61"/>
  <c r="G1489" i="61"/>
  <c r="G1488" i="61"/>
  <c r="G1487" i="61"/>
  <c r="G1486" i="61"/>
  <c r="G1485" i="61"/>
  <c r="G1484" i="61"/>
  <c r="G1483" i="61"/>
  <c r="G1482" i="61"/>
  <c r="G1481" i="61"/>
  <c r="G1480" i="61"/>
  <c r="G1479" i="61"/>
  <c r="G1478" i="61"/>
  <c r="G1477" i="61"/>
  <c r="G1476" i="61"/>
  <c r="G1475" i="61"/>
  <c r="G1474" i="61"/>
  <c r="G1473" i="61"/>
  <c r="G1472" i="61"/>
  <c r="G1471" i="61"/>
  <c r="G1470" i="61"/>
  <c r="G1469" i="61"/>
  <c r="G1468" i="61"/>
  <c r="G1467" i="61"/>
  <c r="G1466" i="61"/>
  <c r="G1465" i="61"/>
  <c r="G1464" i="61"/>
  <c r="G1463" i="61"/>
  <c r="G1462" i="61"/>
  <c r="G1461" i="61"/>
  <c r="G1460" i="61"/>
  <c r="G1459" i="61"/>
  <c r="G1458" i="61"/>
  <c r="G1457" i="61"/>
  <c r="G1456" i="61"/>
  <c r="G1455" i="61"/>
  <c r="G1454" i="61"/>
  <c r="G1453" i="61"/>
  <c r="G1452" i="61"/>
  <c r="G1451" i="61"/>
  <c r="G1450" i="61"/>
  <c r="G1448" i="61"/>
  <c r="G1446" i="61"/>
  <c r="G1445" i="61"/>
  <c r="G1444" i="61"/>
  <c r="G1443" i="61"/>
  <c r="G1442" i="61"/>
  <c r="G1441" i="61"/>
  <c r="G1440" i="61"/>
  <c r="G1439" i="61"/>
  <c r="G1438" i="61"/>
  <c r="G1437" i="61"/>
  <c r="G1436" i="61"/>
  <c r="G1435" i="61"/>
  <c r="G1434" i="61"/>
  <c r="G1433" i="61"/>
  <c r="G1432" i="61"/>
  <c r="G1431" i="61"/>
  <c r="G1430" i="61"/>
  <c r="G1429" i="61"/>
  <c r="G1428" i="61"/>
  <c r="G1427" i="61"/>
  <c r="G1426" i="61"/>
  <c r="G1425" i="61"/>
  <c r="G1424" i="61"/>
  <c r="G1423" i="61"/>
  <c r="G1422" i="61"/>
  <c r="G1421" i="61"/>
  <c r="G1420" i="61"/>
  <c r="G1419" i="61"/>
  <c r="G1418" i="61"/>
  <c r="G1417" i="61"/>
  <c r="G1416" i="61"/>
  <c r="G1415" i="61"/>
  <c r="G1414" i="61"/>
  <c r="G1413" i="61"/>
  <c r="G1412" i="61"/>
  <c r="G1411" i="61"/>
  <c r="G1410" i="61"/>
  <c r="G1409" i="61"/>
  <c r="G1408" i="61"/>
  <c r="G1407" i="61"/>
  <c r="G1406" i="61"/>
  <c r="G1405" i="61"/>
  <c r="G1404" i="61"/>
  <c r="G1403" i="61"/>
  <c r="G1402" i="61"/>
  <c r="G1401" i="61"/>
  <c r="G1400" i="61"/>
  <c r="G1399" i="61"/>
  <c r="G1398" i="61"/>
  <c r="G1397" i="61"/>
  <c r="G1396" i="61"/>
  <c r="G1395" i="61"/>
  <c r="G1394" i="61"/>
  <c r="G1393" i="61"/>
  <c r="G1392" i="61"/>
  <c r="G1391" i="61"/>
  <c r="G1390" i="61"/>
  <c r="G1389" i="61"/>
  <c r="G1388" i="61"/>
  <c r="G1387" i="61"/>
  <c r="G1386" i="61"/>
  <c r="G1385" i="61"/>
  <c r="G1384" i="61"/>
  <c r="G1383" i="61"/>
  <c r="G1382" i="61"/>
  <c r="G1381" i="61"/>
  <c r="G1380" i="61"/>
  <c r="G1379" i="61"/>
  <c r="G1378" i="61"/>
  <c r="G1377" i="61"/>
  <c r="G1376" i="61"/>
  <c r="G1375" i="61"/>
  <c r="G1374" i="61"/>
  <c r="G1373" i="61"/>
  <c r="G1372" i="61"/>
  <c r="G1371" i="61"/>
  <c r="G1370" i="61"/>
  <c r="G1369" i="61"/>
  <c r="G1368" i="61"/>
  <c r="G1367" i="61"/>
  <c r="G1366" i="61"/>
  <c r="G1365" i="61"/>
  <c r="G1364" i="61"/>
  <c r="G1363" i="61"/>
  <c r="G1362" i="61"/>
  <c r="G1361" i="61"/>
  <c r="G1360" i="61"/>
  <c r="G1359" i="61"/>
  <c r="G1358" i="61"/>
  <c r="G1357" i="61"/>
  <c r="G1356" i="61"/>
  <c r="G1355" i="61"/>
  <c r="G1354" i="61"/>
  <c r="G1353" i="61"/>
  <c r="G1352" i="61"/>
  <c r="G1351" i="61"/>
  <c r="G1350" i="61"/>
  <c r="G1349" i="61"/>
  <c r="G1348" i="61"/>
  <c r="G1347" i="61"/>
  <c r="G1346" i="61"/>
  <c r="G1345" i="61"/>
  <c r="G1344" i="61"/>
  <c r="G1343" i="61"/>
  <c r="G1342" i="61"/>
  <c r="G1341" i="61"/>
  <c r="G1340" i="61"/>
  <c r="G1339" i="61"/>
  <c r="G1338" i="61"/>
  <c r="G1337" i="61"/>
  <c r="G1336" i="61"/>
  <c r="G1335" i="61"/>
  <c r="G1334" i="61"/>
  <c r="G1333" i="61"/>
  <c r="G1332" i="61"/>
  <c r="G1331" i="61"/>
  <c r="G1330" i="61"/>
  <c r="G1329" i="61"/>
  <c r="G1328" i="61"/>
  <c r="G1327" i="61"/>
  <c r="G1326" i="61"/>
  <c r="G1325" i="61"/>
  <c r="G1324" i="61"/>
  <c r="G1323" i="61"/>
  <c r="G1322" i="61"/>
  <c r="G1321" i="61"/>
  <c r="G1320" i="61"/>
  <c r="G1319" i="61"/>
  <c r="G1318" i="61"/>
  <c r="G1317" i="61"/>
  <c r="G1316" i="61"/>
  <c r="G1315" i="61"/>
  <c r="G1314" i="61"/>
  <c r="G1313" i="61"/>
  <c r="G1312" i="61"/>
  <c r="G1311" i="61"/>
  <c r="G1310" i="61"/>
  <c r="G1309" i="61"/>
  <c r="G1308" i="61"/>
  <c r="G1307" i="61"/>
  <c r="G1306" i="61"/>
  <c r="G1305" i="61"/>
  <c r="G1304" i="61"/>
  <c r="G1303" i="61"/>
  <c r="G1302" i="61"/>
  <c r="G1301" i="61"/>
  <c r="G1300" i="61"/>
  <c r="G1299" i="61"/>
  <c r="G1298" i="61"/>
  <c r="G1297" i="61"/>
  <c r="G1296" i="61"/>
  <c r="G1295" i="61"/>
  <c r="G1294" i="61"/>
  <c r="G1293" i="61"/>
  <c r="G1292" i="61"/>
  <c r="G1291" i="61"/>
  <c r="G1290" i="61"/>
  <c r="G1289" i="61"/>
  <c r="G1288" i="61"/>
  <c r="G1287" i="61"/>
  <c r="G1286" i="61"/>
  <c r="G1285" i="61"/>
  <c r="G1284" i="61"/>
  <c r="G1283" i="61"/>
  <c r="G1282" i="61"/>
  <c r="G1281" i="61"/>
  <c r="G1280" i="61"/>
  <c r="G1279" i="61"/>
  <c r="G1278" i="61"/>
  <c r="G1277" i="61"/>
  <c r="G1276" i="61"/>
  <c r="G1275" i="61"/>
  <c r="G1274" i="61"/>
  <c r="G1273" i="61"/>
  <c r="G1272" i="61"/>
  <c r="G1271" i="61"/>
  <c r="G1270" i="61"/>
  <c r="G1269" i="61"/>
  <c r="G1268" i="61"/>
  <c r="G1267" i="61"/>
  <c r="G1266" i="61"/>
  <c r="G1265" i="61"/>
  <c r="G1264" i="61"/>
  <c r="G1263" i="61"/>
  <c r="G1262" i="61"/>
  <c r="G1261" i="61"/>
  <c r="G1260" i="61"/>
  <c r="G1259" i="61"/>
  <c r="G1258" i="61"/>
  <c r="G1257" i="61"/>
  <c r="G1256" i="61"/>
  <c r="G1255" i="61"/>
  <c r="G1254" i="61"/>
  <c r="G1253" i="61"/>
  <c r="G1252" i="61"/>
  <c r="G1251" i="61"/>
  <c r="G1250" i="61"/>
  <c r="G1249" i="61"/>
  <c r="G1248" i="61"/>
  <c r="G1247" i="61"/>
  <c r="G1246" i="61"/>
  <c r="G1245" i="61"/>
  <c r="G1244" i="61"/>
  <c r="G1243" i="61"/>
  <c r="G1242" i="61"/>
  <c r="G1241" i="61"/>
  <c r="G1240" i="61"/>
  <c r="G1239" i="61"/>
  <c r="G1238" i="61"/>
  <c r="G1237" i="61"/>
  <c r="G1236" i="61"/>
  <c r="G1235" i="61"/>
  <c r="G1234" i="61"/>
  <c r="G1233" i="61"/>
  <c r="G1232" i="61"/>
  <c r="G1231" i="61"/>
  <c r="G1230" i="61"/>
  <c r="G1229" i="61"/>
  <c r="G1228" i="61"/>
  <c r="G1227" i="61"/>
  <c r="G1226" i="61"/>
  <c r="G1225" i="61"/>
  <c r="G1224" i="61"/>
  <c r="G1223" i="61"/>
  <c r="G1222" i="61"/>
  <c r="G1221" i="61"/>
  <c r="G1220" i="61"/>
  <c r="G1219" i="61"/>
  <c r="G1218" i="61"/>
  <c r="G1217" i="61"/>
  <c r="G1216" i="61"/>
  <c r="G1215" i="61"/>
  <c r="G1214" i="61"/>
  <c r="G1213" i="61"/>
  <c r="G1212" i="61"/>
  <c r="G1211" i="61"/>
  <c r="G1210" i="61"/>
  <c r="G1209" i="61"/>
  <c r="G1208" i="61"/>
  <c r="G1207" i="61"/>
  <c r="G1206" i="61"/>
  <c r="G1205" i="61"/>
  <c r="G1204" i="61"/>
  <c r="G1203" i="61"/>
  <c r="G1202" i="61"/>
  <c r="G1201" i="61"/>
  <c r="G1200" i="61"/>
  <c r="G1199" i="61"/>
  <c r="G1198" i="61"/>
  <c r="G1197" i="61"/>
  <c r="G1196" i="61"/>
  <c r="G1195" i="61"/>
  <c r="G1194" i="61"/>
  <c r="G1193" i="61"/>
  <c r="G1192" i="61"/>
  <c r="G1191" i="61"/>
  <c r="G1190" i="61"/>
  <c r="G1189" i="61"/>
  <c r="G1188" i="61"/>
  <c r="G1187" i="61"/>
  <c r="G1186" i="61"/>
  <c r="G1185" i="61"/>
  <c r="G1184" i="61"/>
  <c r="G1183" i="61"/>
  <c r="G1182" i="61"/>
  <c r="G1181" i="61"/>
  <c r="G1180" i="61"/>
  <c r="G1179" i="61"/>
  <c r="G1178" i="61"/>
  <c r="G1177" i="61"/>
  <c r="G1176" i="61"/>
  <c r="G1175" i="61"/>
  <c r="G1174" i="61"/>
  <c r="G1173" i="61"/>
  <c r="G1172" i="61"/>
  <c r="G1171" i="61"/>
  <c r="G1170" i="61"/>
  <c r="G1169" i="61"/>
  <c r="G1168" i="61"/>
  <c r="G1167" i="61"/>
  <c r="G1166" i="61"/>
  <c r="G1165" i="61"/>
  <c r="G1164" i="61"/>
  <c r="G1163" i="61"/>
  <c r="G1162" i="61"/>
  <c r="G1161" i="61"/>
  <c r="G1160" i="61"/>
  <c r="G1159" i="61"/>
  <c r="G1158" i="61"/>
  <c r="G1157" i="61"/>
  <c r="G1156" i="61"/>
  <c r="G1155" i="61"/>
  <c r="G1154" i="61"/>
  <c r="G1153" i="61"/>
  <c r="G1152" i="61"/>
  <c r="G1151" i="61"/>
  <c r="G1150" i="61"/>
  <c r="G1149" i="61"/>
  <c r="G1148" i="61"/>
  <c r="G1147" i="61"/>
  <c r="G1146" i="61"/>
  <c r="G1145" i="61"/>
  <c r="G1144" i="61"/>
  <c r="G1143" i="61"/>
  <c r="G1142" i="61"/>
  <c r="G1141" i="61"/>
  <c r="G1140" i="61"/>
  <c r="G1139" i="61"/>
  <c r="G1138" i="61"/>
  <c r="G1137" i="61"/>
  <c r="G1136" i="61"/>
  <c r="G1135" i="61"/>
  <c r="G1134" i="61"/>
  <c r="G1133" i="61"/>
  <c r="G1132" i="61"/>
  <c r="G1131" i="61"/>
  <c r="G1130" i="61"/>
  <c r="G1129" i="61"/>
  <c r="G1128" i="61"/>
  <c r="G1127" i="61"/>
  <c r="G1126" i="61"/>
  <c r="G1125" i="61"/>
  <c r="G1124" i="61"/>
  <c r="G1123" i="61"/>
  <c r="G1122" i="61"/>
  <c r="G1121" i="61"/>
  <c r="G1120" i="61"/>
  <c r="G1119" i="61"/>
  <c r="G1118" i="61"/>
  <c r="G1117" i="61"/>
  <c r="G1116" i="61"/>
  <c r="G1115" i="61"/>
  <c r="G1114" i="61"/>
  <c r="G1113" i="61"/>
  <c r="G1112" i="61"/>
  <c r="G1111" i="61"/>
  <c r="G1110" i="61"/>
  <c r="G1109" i="61"/>
  <c r="G1108" i="61"/>
  <c r="G1107" i="61"/>
  <c r="G1106" i="61"/>
  <c r="G1105" i="61"/>
  <c r="G1104" i="61"/>
  <c r="G1103" i="61"/>
  <c r="G1102" i="61"/>
  <c r="G1101" i="61"/>
  <c r="G1100" i="61"/>
  <c r="G1099" i="61"/>
  <c r="G1098" i="61"/>
  <c r="G1097" i="61"/>
  <c r="G1096" i="61"/>
  <c r="G1095" i="61"/>
  <c r="G1094" i="61"/>
  <c r="G1093" i="61"/>
  <c r="G1092" i="61"/>
  <c r="G1091" i="61"/>
  <c r="G1090" i="61"/>
  <c r="G1089" i="61"/>
  <c r="G1088" i="61"/>
  <c r="G1087" i="61"/>
  <c r="G1086" i="61"/>
  <c r="G1085" i="61"/>
  <c r="G1084" i="61"/>
  <c r="G1083" i="61"/>
  <c r="G1082" i="61"/>
  <c r="G1081" i="61"/>
  <c r="G1080" i="61"/>
  <c r="G1079" i="61"/>
  <c r="G1078" i="61"/>
  <c r="G1077" i="61"/>
  <c r="G1076" i="61"/>
  <c r="G1075" i="61"/>
  <c r="G1074" i="61"/>
  <c r="G1073" i="61"/>
  <c r="G1072" i="61"/>
  <c r="G1071" i="61"/>
  <c r="G1070" i="61"/>
  <c r="G1069" i="61"/>
  <c r="G1068" i="61"/>
  <c r="G1067" i="61"/>
  <c r="G1066" i="61"/>
  <c r="G1065" i="61"/>
  <c r="G1064" i="61"/>
  <c r="G1063" i="61"/>
  <c r="G1062" i="61"/>
  <c r="G1061" i="61"/>
  <c r="G1060" i="61"/>
  <c r="G1059" i="61"/>
  <c r="G1058" i="61"/>
  <c r="G1057" i="61"/>
  <c r="G1056" i="61"/>
  <c r="G1055" i="61"/>
  <c r="G1054" i="61"/>
  <c r="G1053" i="61"/>
  <c r="G1052" i="61"/>
  <c r="G1051" i="61"/>
  <c r="G1050" i="61"/>
  <c r="G1049" i="61"/>
  <c r="G1048" i="61"/>
  <c r="G1047" i="61"/>
  <c r="G1046" i="61"/>
  <c r="G1045" i="61"/>
  <c r="G1044" i="61"/>
  <c r="G1043" i="61"/>
  <c r="G1042" i="61"/>
  <c r="G1041" i="61"/>
  <c r="G1040" i="61"/>
  <c r="G1039" i="61"/>
  <c r="G1038" i="61"/>
  <c r="G1037" i="61"/>
  <c r="G1036" i="61"/>
  <c r="G1035" i="61"/>
  <c r="G1034" i="61"/>
  <c r="G1033" i="61"/>
  <c r="G1032" i="61"/>
  <c r="G1031" i="61"/>
  <c r="G1030" i="61"/>
  <c r="G1029" i="61"/>
  <c r="G1028" i="61"/>
  <c r="G1027" i="61"/>
  <c r="G1026" i="61"/>
  <c r="G1025" i="61"/>
  <c r="G1024" i="61"/>
  <c r="G1023" i="61"/>
  <c r="G1022" i="61"/>
  <c r="G1021" i="61"/>
  <c r="G1020" i="61"/>
  <c r="G1019" i="61"/>
  <c r="G1018" i="61"/>
  <c r="G1017" i="61"/>
  <c r="G1016" i="61"/>
  <c r="G1015" i="61"/>
  <c r="G1014" i="61"/>
  <c r="G1013" i="61"/>
  <c r="G1012" i="61"/>
  <c r="G1011" i="61"/>
  <c r="G1010" i="61"/>
  <c r="G1009" i="61"/>
  <c r="G1008" i="61"/>
  <c r="G1007" i="61"/>
  <c r="G1006" i="61"/>
  <c r="G1005" i="61"/>
  <c r="G1004" i="61"/>
  <c r="G1003" i="61"/>
  <c r="G1002" i="61"/>
  <c r="G1001" i="61"/>
  <c r="G1000" i="61"/>
  <c r="G999" i="61"/>
  <c r="G998" i="61"/>
  <c r="G997" i="61"/>
  <c r="G996" i="61"/>
  <c r="G995" i="61"/>
  <c r="G994" i="61"/>
  <c r="G993" i="61"/>
  <c r="G992" i="61"/>
  <c r="G991" i="61"/>
  <c r="G990" i="61"/>
  <c r="G989" i="61"/>
  <c r="G988" i="61"/>
  <c r="G987" i="61"/>
  <c r="G986" i="61"/>
  <c r="G985" i="61"/>
  <c r="G984" i="61"/>
  <c r="G983" i="61"/>
  <c r="G982" i="61"/>
  <c r="G981" i="61"/>
  <c r="G980" i="61"/>
  <c r="G979" i="61"/>
  <c r="G978" i="61"/>
  <c r="G977" i="61"/>
  <c r="G976" i="61"/>
  <c r="G975" i="61"/>
  <c r="G974" i="61"/>
  <c r="G973" i="61"/>
  <c r="G972" i="61"/>
  <c r="G971" i="61"/>
  <c r="G970" i="61"/>
  <c r="G969" i="61"/>
  <c r="G968" i="61"/>
  <c r="G967" i="61"/>
  <c r="G966" i="61"/>
  <c r="G965" i="61"/>
  <c r="G964" i="61"/>
  <c r="G963" i="61"/>
  <c r="G962" i="61"/>
  <c r="G961" i="61"/>
  <c r="G960" i="61"/>
  <c r="G959" i="61"/>
  <c r="G958" i="61"/>
  <c r="G957" i="61"/>
  <c r="G956" i="61"/>
  <c r="G955" i="61"/>
  <c r="G954" i="61"/>
  <c r="G953" i="61"/>
  <c r="G952" i="61"/>
  <c r="G951" i="61"/>
  <c r="G950" i="61"/>
  <c r="G949" i="61"/>
  <c r="G948" i="61"/>
  <c r="G947" i="61"/>
  <c r="G946" i="61"/>
  <c r="G945" i="61"/>
  <c r="G944" i="61"/>
  <c r="G943" i="61"/>
  <c r="G942" i="61"/>
  <c r="G941" i="61"/>
  <c r="G940" i="61"/>
  <c r="G939" i="61"/>
  <c r="G938" i="61"/>
  <c r="G937" i="61"/>
  <c r="G936" i="61"/>
  <c r="G935" i="61"/>
  <c r="G934" i="61"/>
  <c r="G933" i="61"/>
  <c r="G932" i="61"/>
  <c r="G931" i="61"/>
  <c r="G930" i="61"/>
  <c r="G929" i="61"/>
  <c r="G928" i="61"/>
  <c r="G927" i="61"/>
  <c r="G926" i="61"/>
  <c r="G925" i="61"/>
  <c r="G924" i="61"/>
  <c r="G923" i="61"/>
  <c r="G922" i="61"/>
  <c r="G921" i="61"/>
  <c r="G920" i="61"/>
  <c r="G919" i="61"/>
  <c r="G918" i="61"/>
  <c r="G917" i="61"/>
  <c r="G916" i="61"/>
  <c r="G915" i="61"/>
  <c r="G914" i="61"/>
  <c r="G913" i="61"/>
  <c r="G912" i="61"/>
  <c r="G911" i="61"/>
  <c r="G910" i="61"/>
  <c r="G909" i="61"/>
  <c r="G908" i="61"/>
  <c r="G907" i="61"/>
  <c r="G906" i="61"/>
  <c r="G905" i="61"/>
  <c r="G904" i="61"/>
  <c r="G903" i="61"/>
  <c r="G902" i="61"/>
  <c r="G901" i="61"/>
  <c r="G900" i="61"/>
  <c r="G899" i="61"/>
  <c r="G898" i="61"/>
  <c r="G897" i="61"/>
  <c r="G896" i="61"/>
  <c r="G895" i="61"/>
  <c r="G894" i="61"/>
  <c r="G893" i="61"/>
  <c r="G892" i="61"/>
  <c r="G891" i="61"/>
  <c r="G890" i="61"/>
  <c r="G889" i="61"/>
  <c r="G888" i="61"/>
  <c r="G887" i="61"/>
  <c r="G886" i="61"/>
  <c r="G885" i="61"/>
  <c r="G884" i="61"/>
  <c r="G883" i="61"/>
  <c r="G882" i="61"/>
  <c r="G881" i="61"/>
  <c r="G880" i="61"/>
  <c r="G879" i="61"/>
  <c r="G878" i="61"/>
  <c r="G877" i="61"/>
  <c r="G876" i="61"/>
  <c r="G875" i="61"/>
  <c r="G874" i="61"/>
  <c r="G873" i="61"/>
  <c r="G872" i="61"/>
  <c r="G871" i="61"/>
  <c r="G870" i="61"/>
  <c r="G869" i="61"/>
  <c r="G868" i="61"/>
  <c r="G867" i="61"/>
  <c r="G866" i="61"/>
  <c r="G865" i="61"/>
  <c r="G864" i="61"/>
  <c r="G863" i="61"/>
  <c r="G862" i="61"/>
  <c r="G861" i="61"/>
  <c r="G860" i="61"/>
  <c r="G859" i="61"/>
  <c r="G858" i="61"/>
  <c r="G857" i="61"/>
  <c r="G856" i="61"/>
  <c r="G796" i="61"/>
  <c r="G855" i="61"/>
  <c r="G854" i="61"/>
  <c r="G853" i="61"/>
  <c r="G852" i="61"/>
  <c r="G851" i="61"/>
  <c r="G850" i="61"/>
  <c r="G849" i="61"/>
  <c r="G848" i="61"/>
  <c r="G847" i="61"/>
  <c r="G846" i="61"/>
  <c r="G845" i="61"/>
  <c r="G844" i="61"/>
  <c r="G843" i="61"/>
  <c r="G842" i="61"/>
  <c r="G841" i="61"/>
  <c r="G840" i="61"/>
  <c r="G839" i="61"/>
  <c r="G838" i="61"/>
  <c r="G837" i="61"/>
  <c r="G836" i="61"/>
  <c r="G835" i="61"/>
  <c r="G834" i="61"/>
  <c r="G833" i="61"/>
  <c r="G832" i="61"/>
  <c r="G831" i="61"/>
  <c r="G830" i="61"/>
  <c r="G829" i="61"/>
  <c r="G828" i="61"/>
  <c r="G827" i="61"/>
  <c r="G826" i="61"/>
  <c r="G825" i="61"/>
  <c r="G824" i="61"/>
  <c r="G823" i="61"/>
  <c r="G822" i="61"/>
  <c r="G821" i="61"/>
  <c r="G820" i="61"/>
  <c r="G819" i="61"/>
  <c r="G818" i="61"/>
  <c r="G817" i="61"/>
  <c r="G816" i="61"/>
  <c r="G815" i="61"/>
  <c r="G814" i="61"/>
  <c r="G813" i="61"/>
  <c r="G812" i="61"/>
  <c r="G811" i="61"/>
  <c r="G810" i="61"/>
  <c r="G809" i="61"/>
  <c r="G808" i="61"/>
  <c r="G807" i="61"/>
  <c r="G806" i="61"/>
  <c r="G805" i="61"/>
  <c r="G804" i="61"/>
  <c r="G803" i="61"/>
  <c r="G802" i="61"/>
  <c r="G801" i="61"/>
  <c r="G800" i="61"/>
  <c r="G799" i="61"/>
  <c r="G798" i="61"/>
  <c r="G797" i="61"/>
  <c r="G795" i="61"/>
  <c r="G794" i="61"/>
  <c r="G793" i="61"/>
  <c r="G792" i="61"/>
  <c r="G791" i="61"/>
  <c r="G790" i="61"/>
  <c r="G789" i="61"/>
  <c r="G788" i="61"/>
  <c r="G787" i="61"/>
  <c r="G786" i="61"/>
  <c r="G785" i="61"/>
  <c r="G784" i="61"/>
  <c r="G783" i="61"/>
  <c r="G782" i="61"/>
  <c r="G781" i="61"/>
  <c r="G780" i="61"/>
  <c r="G779" i="61"/>
  <c r="G778" i="61"/>
  <c r="G777" i="61"/>
  <c r="G776" i="61"/>
  <c r="G775" i="61"/>
  <c r="G774" i="61"/>
  <c r="G773" i="61"/>
  <c r="G772" i="61"/>
  <c r="G771" i="61"/>
  <c r="G770" i="61"/>
  <c r="G769" i="61"/>
  <c r="G768" i="61"/>
  <c r="G767" i="61"/>
  <c r="G766" i="61"/>
  <c r="G765" i="61"/>
  <c r="G764" i="61"/>
  <c r="G763" i="61"/>
  <c r="G762" i="61"/>
  <c r="G761" i="61"/>
  <c r="G760" i="61"/>
  <c r="G759" i="61"/>
  <c r="G758" i="61"/>
  <c r="G757" i="61"/>
  <c r="G756" i="61"/>
  <c r="G755" i="61"/>
  <c r="G754" i="61"/>
  <c r="G753" i="61"/>
  <c r="G752" i="61"/>
  <c r="G751" i="61"/>
  <c r="G750" i="61"/>
  <c r="G749" i="61"/>
  <c r="G748" i="61"/>
  <c r="G747" i="61"/>
  <c r="G746" i="61"/>
  <c r="G745" i="61"/>
  <c r="G744" i="61"/>
  <c r="G743" i="61"/>
  <c r="G742" i="61"/>
  <c r="G741" i="61"/>
  <c r="G740" i="61"/>
  <c r="G739" i="61"/>
  <c r="G738" i="61"/>
  <c r="G737" i="61"/>
  <c r="G736" i="61"/>
  <c r="G735" i="61"/>
  <c r="G734" i="61"/>
  <c r="G733" i="61"/>
  <c r="G732" i="61"/>
  <c r="G731" i="61"/>
  <c r="G730" i="61"/>
  <c r="G729" i="61"/>
  <c r="G728" i="61"/>
  <c r="G727" i="61"/>
  <c r="G726" i="61"/>
  <c r="G725" i="61"/>
  <c r="G724" i="61"/>
  <c r="G723" i="61"/>
  <c r="G722" i="61"/>
  <c r="G721" i="61"/>
  <c r="G720" i="61"/>
  <c r="G719" i="61"/>
  <c r="G718" i="61"/>
  <c r="G717" i="61"/>
  <c r="G716" i="61"/>
  <c r="G715" i="61"/>
  <c r="G714" i="61"/>
  <c r="G713" i="61"/>
  <c r="G712" i="61"/>
  <c r="G711" i="61"/>
  <c r="G710" i="61"/>
  <c r="G709" i="61"/>
  <c r="G708" i="61"/>
  <c r="G707" i="61"/>
  <c r="G706" i="61"/>
  <c r="G705" i="61"/>
  <c r="G704" i="61"/>
  <c r="G703" i="61"/>
  <c r="G702" i="61"/>
  <c r="G701" i="61"/>
  <c r="G700" i="61"/>
  <c r="G699" i="61"/>
  <c r="G698" i="61"/>
  <c r="G697" i="61"/>
  <c r="G696" i="61"/>
  <c r="G695" i="61"/>
  <c r="G694" i="61"/>
  <c r="G693" i="61"/>
  <c r="G692" i="61"/>
  <c r="G691" i="61"/>
  <c r="G690" i="61"/>
  <c r="G689" i="61"/>
  <c r="G688" i="61"/>
  <c r="G687" i="61"/>
  <c r="G686" i="61"/>
  <c r="G685" i="61"/>
  <c r="G684" i="61"/>
  <c r="G683" i="61"/>
  <c r="G682" i="61"/>
  <c r="G681" i="61"/>
  <c r="G680" i="61"/>
  <c r="G679" i="61"/>
  <c r="G678" i="61"/>
  <c r="G677" i="61"/>
  <c r="G676" i="61"/>
  <c r="G675" i="61"/>
  <c r="G674" i="61"/>
  <c r="G673" i="61"/>
  <c r="G672" i="61"/>
  <c r="G671" i="61"/>
  <c r="G670" i="61"/>
  <c r="G669" i="61"/>
  <c r="G668" i="61"/>
  <c r="G667" i="61"/>
  <c r="G666" i="61"/>
  <c r="G665" i="61"/>
  <c r="G664" i="61"/>
  <c r="G663" i="61"/>
  <c r="G662" i="61"/>
  <c r="G661" i="61"/>
  <c r="G660" i="61"/>
  <c r="G659" i="61"/>
  <c r="G658" i="61"/>
  <c r="G657" i="61"/>
  <c r="G656" i="61"/>
  <c r="G655" i="61"/>
  <c r="G654" i="61"/>
  <c r="G653" i="61"/>
  <c r="G652" i="61"/>
  <c r="G651" i="61"/>
  <c r="G650" i="61"/>
  <c r="G649" i="61"/>
  <c r="G648" i="61"/>
  <c r="G647" i="61"/>
  <c r="G646" i="61"/>
  <c r="G645" i="61"/>
  <c r="G644" i="61"/>
  <c r="G643" i="61"/>
  <c r="G642" i="61"/>
  <c r="G641" i="61"/>
  <c r="G640" i="61"/>
  <c r="G639" i="61"/>
  <c r="G638" i="61"/>
  <c r="G637" i="61"/>
  <c r="G636" i="61"/>
  <c r="G635" i="61"/>
  <c r="G634" i="61"/>
  <c r="G633" i="61"/>
  <c r="G632" i="61"/>
  <c r="G631" i="61"/>
  <c r="G630" i="61"/>
  <c r="G629" i="61"/>
  <c r="G628" i="61"/>
  <c r="G627" i="61"/>
  <c r="G626" i="61"/>
  <c r="G625" i="61"/>
  <c r="G624" i="61"/>
  <c r="G623" i="61"/>
  <c r="G622" i="61"/>
  <c r="G621" i="61"/>
  <c r="G620" i="61"/>
  <c r="G619" i="61"/>
  <c r="G618" i="61"/>
  <c r="G617" i="61"/>
  <c r="G616" i="61"/>
  <c r="G615" i="61"/>
  <c r="G614" i="61"/>
  <c r="G613" i="61"/>
  <c r="G612" i="61"/>
  <c r="G611" i="61"/>
  <c r="G610" i="61"/>
  <c r="G609" i="61"/>
  <c r="G608" i="61"/>
  <c r="G607" i="61"/>
  <c r="G606" i="61"/>
  <c r="G605" i="61"/>
  <c r="G604" i="61"/>
  <c r="G603" i="61"/>
  <c r="G602" i="61"/>
  <c r="G601" i="61"/>
  <c r="G600" i="61"/>
  <c r="G599" i="61"/>
  <c r="G598" i="61"/>
  <c r="G597" i="61"/>
  <c r="G596" i="61"/>
  <c r="G595" i="61"/>
  <c r="G594" i="61"/>
  <c r="G593" i="61"/>
  <c r="G592" i="61"/>
  <c r="G591" i="61"/>
  <c r="G590" i="61"/>
  <c r="G589" i="61"/>
  <c r="G588" i="61"/>
  <c r="G587" i="61"/>
  <c r="G586" i="61"/>
  <c r="G585" i="61"/>
  <c r="G584" i="61"/>
  <c r="G583" i="61"/>
  <c r="G582" i="61"/>
  <c r="G581" i="61"/>
  <c r="G580" i="61"/>
  <c r="G579" i="61"/>
  <c r="G578" i="61"/>
  <c r="G577" i="61"/>
  <c r="G576" i="61"/>
  <c r="G575" i="61"/>
  <c r="G574" i="61"/>
  <c r="G573" i="61"/>
  <c r="G572" i="61"/>
  <c r="G571" i="61"/>
  <c r="G570" i="61"/>
  <c r="G569" i="61"/>
  <c r="G568" i="61"/>
  <c r="G567" i="61"/>
  <c r="G566" i="61"/>
  <c r="G565" i="61"/>
  <c r="G564" i="61"/>
  <c r="G563" i="61"/>
  <c r="G562" i="61"/>
  <c r="G561" i="61"/>
  <c r="G560" i="61"/>
  <c r="G559" i="61"/>
  <c r="G558" i="61"/>
  <c r="G557" i="61"/>
  <c r="G556" i="61"/>
  <c r="G555" i="61"/>
  <c r="G554" i="61"/>
  <c r="G553" i="61"/>
  <c r="G552" i="61"/>
  <c r="G551" i="61"/>
  <c r="G550" i="61"/>
  <c r="G549" i="61"/>
  <c r="G548" i="61"/>
  <c r="G547" i="61"/>
  <c r="G546" i="61"/>
  <c r="G545" i="61"/>
  <c r="G544" i="61"/>
  <c r="G543" i="61"/>
  <c r="G542" i="61"/>
  <c r="G541" i="61"/>
  <c r="G540" i="61"/>
  <c r="G539" i="61"/>
  <c r="G538" i="61"/>
  <c r="G537" i="61"/>
  <c r="G536" i="61"/>
  <c r="G535" i="61"/>
  <c r="G534" i="61"/>
  <c r="G533" i="61"/>
  <c r="G532" i="61"/>
  <c r="G531" i="61"/>
  <c r="G530" i="61"/>
  <c r="G529" i="61"/>
  <c r="G528" i="61"/>
  <c r="G527" i="61"/>
  <c r="G526" i="61"/>
  <c r="G525" i="61"/>
  <c r="G524" i="61"/>
  <c r="G523" i="61"/>
  <c r="G522" i="61"/>
  <c r="G521" i="61"/>
  <c r="G520" i="61"/>
  <c r="G519" i="61"/>
  <c r="G517" i="61"/>
  <c r="G516" i="61"/>
  <c r="G515" i="61"/>
  <c r="G518" i="61"/>
  <c r="G514" i="61"/>
  <c r="G513" i="61"/>
  <c r="G512" i="61"/>
  <c r="G511" i="61"/>
  <c r="G510" i="61"/>
  <c r="G509" i="61"/>
  <c r="G508" i="61"/>
  <c r="G507" i="61"/>
  <c r="G506" i="61"/>
  <c r="G505" i="61"/>
  <c r="G504" i="61"/>
  <c r="G503" i="61"/>
  <c r="G502" i="61"/>
  <c r="G501" i="61"/>
  <c r="G500" i="61"/>
  <c r="G499" i="61"/>
  <c r="G498" i="61"/>
  <c r="G497" i="61"/>
  <c r="G496" i="61"/>
  <c r="G495" i="61"/>
  <c r="G494" i="61"/>
  <c r="G493" i="61"/>
  <c r="G492" i="61"/>
  <c r="G491" i="61"/>
  <c r="G490" i="61"/>
  <c r="G489" i="61"/>
  <c r="G488" i="61"/>
  <c r="G487" i="61"/>
  <c r="G486" i="61"/>
  <c r="G485" i="61"/>
  <c r="G484" i="61"/>
  <c r="G483" i="61"/>
  <c r="G482" i="61"/>
  <c r="G481" i="61"/>
  <c r="G480" i="61"/>
  <c r="G479" i="61"/>
  <c r="G478" i="61"/>
  <c r="G477" i="61"/>
  <c r="G476" i="61"/>
  <c r="G475" i="61"/>
  <c r="G474" i="61"/>
  <c r="G473" i="61"/>
  <c r="G472" i="61"/>
  <c r="G471" i="61"/>
  <c r="G470" i="61"/>
  <c r="G469" i="61"/>
  <c r="G468" i="61"/>
  <c r="G467" i="61"/>
  <c r="G466" i="61"/>
  <c r="G465" i="61"/>
  <c r="G464" i="61"/>
  <c r="G463" i="61"/>
  <c r="G462" i="61"/>
  <c r="G461" i="61"/>
  <c r="G460" i="61"/>
  <c r="G459" i="61"/>
  <c r="G458" i="61"/>
  <c r="G457" i="61"/>
  <c r="G456" i="61"/>
  <c r="G455" i="61"/>
  <c r="G454" i="61"/>
  <c r="G453" i="61"/>
  <c r="G452" i="61"/>
  <c r="G451" i="61"/>
  <c r="G450" i="61"/>
  <c r="G449" i="61"/>
  <c r="G448" i="61"/>
  <c r="G447" i="61"/>
  <c r="G446" i="61"/>
  <c r="G445" i="61"/>
  <c r="G444" i="61"/>
  <c r="G443" i="61"/>
  <c r="G442" i="61"/>
  <c r="G441" i="61"/>
  <c r="G440" i="61"/>
  <c r="G439" i="61"/>
  <c r="G438" i="61"/>
  <c r="G437" i="61"/>
  <c r="G436" i="61"/>
  <c r="G435" i="61"/>
  <c r="G434" i="61"/>
  <c r="G433" i="61"/>
  <c r="G432" i="61"/>
  <c r="G431" i="61"/>
  <c r="G430" i="61"/>
  <c r="G429" i="61"/>
  <c r="G428" i="61"/>
  <c r="G427" i="61"/>
  <c r="G426" i="61"/>
  <c r="G425" i="61"/>
  <c r="G424" i="61"/>
  <c r="G423" i="61"/>
  <c r="G422" i="61"/>
  <c r="G421" i="61"/>
  <c r="G420" i="61"/>
  <c r="G419" i="61"/>
  <c r="G418" i="61"/>
  <c r="G417" i="61"/>
  <c r="G416" i="61"/>
  <c r="G415" i="61"/>
  <c r="G414" i="61"/>
  <c r="G413" i="61"/>
  <c r="G412" i="61"/>
  <c r="G411" i="61"/>
  <c r="G410" i="61"/>
  <c r="G409" i="61"/>
  <c r="G408" i="61"/>
  <c r="G407" i="61"/>
  <c r="G406" i="61"/>
  <c r="G405" i="61"/>
  <c r="G404" i="61"/>
  <c r="G403" i="61"/>
  <c r="G402" i="61"/>
  <c r="G401" i="61"/>
  <c r="G400" i="61"/>
  <c r="G399" i="61"/>
  <c r="G398" i="61"/>
  <c r="G397" i="61"/>
  <c r="G396" i="61"/>
  <c r="G395" i="61"/>
  <c r="G394" i="61"/>
  <c r="G393" i="61"/>
  <c r="G392" i="61"/>
  <c r="G391" i="61"/>
  <c r="G390" i="61"/>
  <c r="G389" i="61"/>
  <c r="G388" i="61"/>
  <c r="G387" i="61"/>
  <c r="G386" i="61"/>
  <c r="G385" i="61"/>
  <c r="G384" i="61"/>
  <c r="G383" i="61"/>
  <c r="G382" i="61"/>
  <c r="G381" i="61"/>
  <c r="G380" i="61"/>
  <c r="G379" i="61"/>
  <c r="G378" i="61"/>
  <c r="G377" i="61"/>
  <c r="G376" i="61"/>
  <c r="G375" i="61"/>
  <c r="G374" i="61"/>
  <c r="G373" i="61"/>
  <c r="G372" i="61"/>
  <c r="G371" i="61"/>
  <c r="G370" i="61"/>
  <c r="G369" i="61"/>
  <c r="G368" i="61"/>
  <c r="G367" i="61"/>
  <c r="G366" i="61"/>
  <c r="G365" i="61"/>
  <c r="G364" i="61"/>
  <c r="G363" i="61"/>
  <c r="G362" i="61"/>
  <c r="G361" i="61"/>
  <c r="G360" i="61"/>
  <c r="G359" i="61"/>
  <c r="G358" i="61"/>
  <c r="G357" i="61"/>
  <c r="G356" i="61"/>
  <c r="G355" i="61"/>
  <c r="G354" i="61"/>
  <c r="G353" i="61"/>
  <c r="G352" i="61"/>
  <c r="G351" i="61"/>
  <c r="G350" i="61"/>
  <c r="G349" i="61"/>
  <c r="G348" i="61"/>
  <c r="G347" i="61"/>
  <c r="G346" i="61"/>
  <c r="G345" i="61"/>
  <c r="G344" i="61"/>
  <c r="G343" i="61"/>
  <c r="G342" i="61"/>
  <c r="G341" i="61"/>
  <c r="G340" i="61"/>
  <c r="G339" i="61"/>
  <c r="G338" i="61"/>
  <c r="G337" i="61"/>
  <c r="G336" i="61"/>
  <c r="G335" i="61"/>
  <c r="G334" i="61"/>
  <c r="G333" i="61"/>
  <c r="G332" i="61"/>
  <c r="G331" i="61"/>
  <c r="G330" i="61"/>
  <c r="G329" i="61"/>
  <c r="G328" i="61"/>
  <c r="G327" i="61"/>
  <c r="G326" i="61"/>
  <c r="G325" i="61"/>
  <c r="G324" i="61"/>
  <c r="G323" i="61"/>
  <c r="G322" i="61"/>
  <c r="G321" i="61"/>
  <c r="G320" i="61"/>
  <c r="G319" i="61"/>
  <c r="G318" i="61"/>
  <c r="G317" i="61"/>
  <c r="G316" i="61"/>
  <c r="G315" i="61"/>
  <c r="G314" i="61"/>
  <c r="G313" i="61"/>
  <c r="G312" i="61"/>
  <c r="G311" i="61"/>
  <c r="G310" i="61"/>
  <c r="G309" i="61"/>
  <c r="G308" i="61"/>
  <c r="G307" i="61"/>
  <c r="G306" i="61"/>
  <c r="G305" i="61"/>
  <c r="G304" i="61"/>
  <c r="G303" i="61"/>
  <c r="G302" i="61"/>
  <c r="G301" i="61"/>
  <c r="G300" i="61"/>
  <c r="G299" i="61"/>
  <c r="G298" i="61"/>
  <c r="G297" i="61"/>
  <c r="G296" i="61"/>
  <c r="G295" i="61"/>
  <c r="G294" i="61"/>
  <c r="G293" i="61"/>
  <c r="G292" i="61"/>
  <c r="G291" i="61"/>
  <c r="G290" i="61"/>
  <c r="G289" i="61"/>
  <c r="G288" i="61"/>
  <c r="G287" i="61"/>
  <c r="G286" i="61"/>
  <c r="G285" i="61"/>
  <c r="G284" i="61"/>
  <c r="G283" i="61"/>
  <c r="G282" i="61"/>
  <c r="G281" i="61"/>
  <c r="G280" i="61"/>
  <c r="G279" i="61"/>
  <c r="G278" i="61"/>
  <c r="G277" i="61"/>
  <c r="G276" i="61"/>
  <c r="G275" i="61"/>
  <c r="G274" i="61"/>
  <c r="G273" i="61"/>
  <c r="G272" i="61"/>
  <c r="G271" i="61"/>
  <c r="G270" i="61"/>
  <c r="G269" i="61"/>
  <c r="G268" i="61"/>
  <c r="G267" i="61"/>
  <c r="G266" i="61"/>
  <c r="G265" i="61"/>
  <c r="G264" i="61"/>
  <c r="G263" i="61"/>
  <c r="G262" i="61"/>
  <c r="G261" i="61"/>
  <c r="G260" i="61"/>
  <c r="G259" i="61"/>
  <c r="G258" i="61"/>
  <c r="G257" i="61"/>
  <c r="G256" i="61"/>
  <c r="G255" i="61"/>
  <c r="G254" i="61"/>
  <c r="G253" i="61"/>
  <c r="G252" i="61"/>
  <c r="G251" i="61"/>
  <c r="G250" i="61"/>
  <c r="G249" i="61"/>
  <c r="G248" i="61"/>
  <c r="G247" i="61"/>
  <c r="G246" i="61"/>
  <c r="G245" i="61"/>
  <c r="G244" i="61"/>
  <c r="G243" i="61"/>
  <c r="G242" i="61"/>
  <c r="G241" i="61"/>
  <c r="G240" i="61"/>
  <c r="G239" i="61"/>
  <c r="G238" i="61"/>
  <c r="G237" i="61"/>
  <c r="G236" i="61"/>
  <c r="G235" i="61"/>
  <c r="G234" i="61"/>
  <c r="G233" i="61"/>
  <c r="G232" i="61"/>
  <c r="G231" i="61"/>
  <c r="G230" i="61"/>
  <c r="G229" i="61"/>
  <c r="G228" i="61"/>
  <c r="G227" i="61"/>
  <c r="G226" i="61"/>
  <c r="G225" i="61"/>
  <c r="G224" i="61"/>
  <c r="G223" i="61"/>
  <c r="G222" i="61"/>
  <c r="G221" i="61"/>
  <c r="G220" i="61"/>
  <c r="G219" i="61"/>
  <c r="G218" i="61"/>
  <c r="G217" i="61"/>
  <c r="G216" i="61"/>
  <c r="G215" i="61"/>
  <c r="G214" i="61"/>
  <c r="G213" i="61"/>
  <c r="G212" i="61"/>
  <c r="G211" i="61"/>
  <c r="G210" i="61"/>
  <c r="G209" i="61"/>
  <c r="G208" i="61"/>
  <c r="G207" i="61"/>
  <c r="G206" i="61"/>
  <c r="G205" i="61"/>
  <c r="G204" i="61"/>
  <c r="G203" i="61"/>
  <c r="G202" i="61"/>
  <c r="G201" i="61"/>
  <c r="G200" i="61"/>
  <c r="G199" i="61"/>
  <c r="G198" i="61"/>
  <c r="G197" i="61"/>
  <c r="G196" i="61"/>
  <c r="G195" i="61"/>
  <c r="G194" i="61"/>
  <c r="G193" i="61"/>
  <c r="G192" i="61"/>
  <c r="G191" i="61"/>
  <c r="G190" i="61"/>
  <c r="G189" i="61"/>
  <c r="G188" i="61"/>
  <c r="G187" i="61"/>
  <c r="G186" i="61"/>
  <c r="G185" i="61"/>
  <c r="G184" i="61"/>
  <c r="G183" i="61"/>
  <c r="G182" i="61"/>
  <c r="G181" i="61"/>
  <c r="G180" i="61"/>
  <c r="G179" i="61"/>
  <c r="G178" i="61"/>
  <c r="G177" i="61"/>
  <c r="G176" i="61"/>
  <c r="G175" i="61"/>
  <c r="G174" i="61"/>
  <c r="G173" i="61"/>
  <c r="G172" i="61"/>
  <c r="G171" i="61"/>
  <c r="G170" i="61"/>
  <c r="G169" i="61"/>
  <c r="G168" i="61"/>
  <c r="G167" i="61"/>
  <c r="G166" i="61"/>
  <c r="G165" i="61"/>
  <c r="G164" i="61"/>
  <c r="G163" i="61"/>
  <c r="G162" i="61"/>
  <c r="G161" i="61"/>
  <c r="G160" i="61"/>
  <c r="G159" i="61"/>
  <c r="G158" i="61"/>
  <c r="G157" i="61"/>
  <c r="G156" i="61"/>
  <c r="G155" i="61"/>
  <c r="G154" i="61"/>
  <c r="G153" i="61"/>
  <c r="G152" i="61"/>
  <c r="G151" i="61"/>
  <c r="G150" i="61"/>
  <c r="G149" i="61"/>
  <c r="G148" i="61"/>
  <c r="G147" i="61"/>
  <c r="G146" i="61"/>
  <c r="G145" i="61"/>
  <c r="G144" i="61"/>
  <c r="G143" i="61"/>
  <c r="G142" i="61"/>
  <c r="G141" i="61"/>
  <c r="G140" i="61"/>
  <c r="G139" i="61"/>
  <c r="G138" i="61"/>
  <c r="G137" i="61"/>
  <c r="G136" i="61"/>
  <c r="G135" i="61"/>
  <c r="G134" i="61"/>
  <c r="G133" i="61"/>
  <c r="G132" i="61"/>
  <c r="G131" i="61"/>
  <c r="G130" i="61"/>
  <c r="G129" i="61"/>
  <c r="G128" i="61"/>
  <c r="G127" i="61"/>
  <c r="G126" i="61"/>
  <c r="G125" i="61"/>
  <c r="G124" i="61"/>
  <c r="G123" i="61"/>
  <c r="G122" i="61"/>
  <c r="G121" i="61"/>
  <c r="G120" i="61"/>
  <c r="G119" i="61"/>
  <c r="G118" i="61"/>
  <c r="G117" i="61"/>
  <c r="G116" i="61"/>
  <c r="G115" i="61"/>
  <c r="G114" i="61"/>
  <c r="G113" i="61"/>
  <c r="G112" i="61"/>
  <c r="G111" i="61"/>
  <c r="G110" i="61"/>
  <c r="G109" i="61"/>
  <c r="G108" i="61"/>
  <c r="G107" i="61"/>
  <c r="G106" i="61"/>
  <c r="G105" i="61"/>
  <c r="G104" i="61"/>
  <c r="G103" i="61"/>
  <c r="G102" i="61"/>
  <c r="G101" i="61"/>
  <c r="G100" i="61"/>
  <c r="G99" i="61"/>
  <c r="G98" i="61"/>
  <c r="G97" i="61"/>
  <c r="G96" i="61"/>
  <c r="G95" i="61"/>
  <c r="G94" i="61"/>
  <c r="G93" i="61"/>
  <c r="G92" i="61"/>
  <c r="G91" i="61"/>
  <c r="G90" i="61"/>
  <c r="G89" i="61"/>
  <c r="G88" i="61"/>
  <c r="G87" i="61"/>
  <c r="G86" i="61"/>
  <c r="G85" i="61"/>
  <c r="G84" i="61"/>
  <c r="G83" i="61"/>
  <c r="G82" i="61"/>
  <c r="G81" i="61"/>
  <c r="G80" i="61"/>
  <c r="G79" i="61"/>
  <c r="G78" i="61"/>
  <c r="G77" i="61"/>
  <c r="G76" i="61"/>
  <c r="G75" i="61"/>
  <c r="G74" i="61"/>
  <c r="G73" i="61"/>
  <c r="G72" i="61"/>
  <c r="G71" i="61"/>
  <c r="G70" i="61"/>
  <c r="G69" i="61"/>
  <c r="G68" i="61"/>
  <c r="G67" i="61"/>
  <c r="G66" i="61"/>
  <c r="G65" i="61"/>
  <c r="G64" i="61"/>
  <c r="G63" i="61"/>
  <c r="G62" i="61"/>
  <c r="G61" i="61"/>
  <c r="G60" i="61"/>
  <c r="G59" i="61"/>
  <c r="G58" i="61"/>
  <c r="G57" i="61"/>
  <c r="G56" i="61"/>
  <c r="G55" i="61"/>
  <c r="G54" i="61"/>
  <c r="G53" i="61"/>
  <c r="G52" i="61"/>
  <c r="G51" i="61"/>
  <c r="G50" i="61"/>
  <c r="G49" i="61"/>
  <c r="G48" i="61"/>
  <c r="G47" i="61"/>
  <c r="G46" i="61"/>
  <c r="G45" i="61"/>
  <c r="G44" i="61"/>
  <c r="G43" i="61"/>
  <c r="G42" i="61"/>
  <c r="G41" i="61"/>
  <c r="G40" i="61"/>
  <c r="G39" i="61"/>
  <c r="G38" i="61"/>
  <c r="G37" i="61"/>
  <c r="G36" i="61"/>
  <c r="G35" i="61"/>
  <c r="G34" i="61"/>
  <c r="G33" i="61"/>
  <c r="G32" i="61"/>
  <c r="G31" i="61"/>
  <c r="G30" i="61"/>
  <c r="G29" i="61"/>
  <c r="G28" i="61"/>
  <c r="G27" i="61"/>
  <c r="G26" i="61"/>
  <c r="G25" i="61"/>
  <c r="G24" i="61"/>
  <c r="G23" i="61"/>
  <c r="G22" i="61"/>
  <c r="G21" i="61"/>
  <c r="G20" i="61"/>
  <c r="G19" i="61"/>
  <c r="G18" i="61"/>
  <c r="G17" i="61"/>
  <c r="G16" i="61"/>
  <c r="G15" i="61"/>
  <c r="G14" i="61"/>
  <c r="G13" i="61"/>
  <c r="G12" i="61"/>
  <c r="G11" i="61"/>
  <c r="G10" i="61"/>
  <c r="G9" i="61"/>
  <c r="G8" i="61"/>
  <c r="G7" i="61"/>
  <c r="G6" i="61"/>
  <c r="G5" i="61"/>
  <c r="G4" i="61"/>
  <c r="G3" i="61"/>
  <c r="D1833" i="61"/>
  <c r="D1832" i="61"/>
  <c r="D1831" i="61"/>
  <c r="D1830" i="61"/>
  <c r="D1829" i="61"/>
  <c r="D1828" i="61"/>
  <c r="D1827" i="61"/>
  <c r="D1826" i="61"/>
  <c r="D1825" i="61"/>
  <c r="D1824" i="61"/>
  <c r="D1823" i="61"/>
  <c r="D1822" i="61"/>
  <c r="D1821" i="61"/>
  <c r="D1820" i="61"/>
  <c r="D1819" i="61"/>
  <c r="D1818" i="61"/>
  <c r="D1817" i="61"/>
  <c r="D1816" i="61"/>
  <c r="D1815" i="61"/>
  <c r="D1814" i="61"/>
  <c r="D1813" i="61"/>
  <c r="D1812" i="61"/>
  <c r="D1811" i="61"/>
  <c r="D1810" i="61"/>
  <c r="D1809" i="61"/>
  <c r="D1808" i="61"/>
  <c r="D1807" i="61"/>
  <c r="D1806" i="61"/>
  <c r="D1805" i="61"/>
  <c r="D1804" i="61"/>
  <c r="D1803" i="61"/>
  <c r="D1802" i="61"/>
  <c r="D1801" i="61"/>
  <c r="D1800" i="61"/>
  <c r="D1799" i="61"/>
  <c r="D1798" i="61"/>
  <c r="D1797" i="61"/>
  <c r="D1796" i="61"/>
  <c r="D1795" i="61"/>
  <c r="D1794" i="61"/>
  <c r="D1793" i="61"/>
  <c r="D1792" i="61"/>
  <c r="D1791" i="61"/>
  <c r="D1790" i="61"/>
  <c r="D1789" i="61"/>
  <c r="D1788" i="61"/>
  <c r="D1787" i="61"/>
  <c r="D1786" i="61"/>
  <c r="D1785" i="61"/>
  <c r="D1784" i="61"/>
  <c r="D1783" i="61"/>
  <c r="D1782" i="61"/>
  <c r="D1781" i="61"/>
  <c r="D1780" i="61"/>
  <c r="D1779" i="61"/>
  <c r="D1778" i="61"/>
  <c r="D1777" i="61"/>
  <c r="D1776" i="61"/>
  <c r="D1775" i="61"/>
  <c r="D1774" i="61"/>
  <c r="D1773" i="61"/>
  <c r="D1772" i="61"/>
  <c r="D1771" i="61"/>
  <c r="D1770" i="61"/>
  <c r="D1769" i="61"/>
  <c r="D1768" i="61"/>
  <c r="D1767" i="61"/>
  <c r="D1766" i="61"/>
  <c r="D1765" i="61"/>
  <c r="D1764" i="61"/>
  <c r="D1763" i="61"/>
  <c r="D1762" i="61"/>
  <c r="D1761" i="61"/>
  <c r="D1760" i="61"/>
  <c r="D1759" i="61"/>
  <c r="D1758" i="61"/>
  <c r="D1757" i="61"/>
  <c r="D1756" i="61"/>
  <c r="D1755" i="61"/>
  <c r="D1754" i="61"/>
  <c r="D1753" i="61"/>
  <c r="D1752" i="61"/>
  <c r="D1751" i="61"/>
  <c r="D1750" i="61"/>
  <c r="D1749" i="61"/>
  <c r="D1747" i="61"/>
  <c r="D1746" i="61"/>
  <c r="D1745" i="61"/>
  <c r="D1744" i="61"/>
  <c r="D1743" i="61"/>
  <c r="D1742" i="61"/>
  <c r="D1741" i="61"/>
  <c r="D1740" i="61"/>
  <c r="D1739" i="61"/>
  <c r="D1738" i="61"/>
  <c r="D1737" i="61"/>
  <c r="D1736" i="61"/>
  <c r="D1735" i="61"/>
  <c r="D1734" i="61"/>
  <c r="D1733" i="61"/>
  <c r="D1732" i="61"/>
  <c r="D1731" i="61"/>
  <c r="D1730" i="61"/>
  <c r="D1729" i="61"/>
  <c r="D1728" i="61"/>
  <c r="D1727" i="61"/>
  <c r="D1726" i="61"/>
  <c r="D1725" i="61"/>
  <c r="D1724" i="61"/>
  <c r="D1723" i="61"/>
  <c r="D1722" i="61"/>
  <c r="D1721" i="61"/>
  <c r="D1720" i="61"/>
  <c r="D1719" i="61"/>
  <c r="D1718" i="61"/>
  <c r="D1717" i="61"/>
  <c r="D1716" i="61"/>
  <c r="D1715" i="61"/>
  <c r="D1714" i="61"/>
  <c r="D1713" i="61"/>
  <c r="D1712" i="61"/>
  <c r="D1711" i="61"/>
  <c r="D1710" i="61"/>
  <c r="D1709" i="61"/>
  <c r="D1708" i="61"/>
  <c r="D1707" i="61"/>
  <c r="D1706" i="61"/>
  <c r="D1705" i="61"/>
  <c r="D1704" i="61"/>
  <c r="D1703" i="61"/>
  <c r="D1702" i="61"/>
  <c r="D1701" i="61"/>
  <c r="D1700" i="61"/>
  <c r="D1699" i="61"/>
  <c r="D1698" i="61"/>
  <c r="D1697" i="61"/>
  <c r="D1696" i="61"/>
  <c r="D1695" i="61"/>
  <c r="D1694" i="61"/>
  <c r="D1693" i="61"/>
  <c r="D1692" i="61"/>
  <c r="D1691" i="61"/>
  <c r="D1690" i="61"/>
  <c r="D1689" i="61"/>
  <c r="D1688" i="61"/>
  <c r="D1687" i="61"/>
  <c r="D1686" i="61"/>
  <c r="D1685" i="61"/>
  <c r="D1684" i="61"/>
  <c r="D1683" i="61"/>
  <c r="D1682" i="61"/>
  <c r="D1681" i="61"/>
  <c r="D1680" i="61"/>
  <c r="D1679" i="61"/>
  <c r="D1678" i="61"/>
  <c r="D1677" i="61"/>
  <c r="D1676" i="61"/>
  <c r="D1675" i="61"/>
  <c r="D1674" i="61"/>
  <c r="D1673" i="61"/>
  <c r="D1672" i="61"/>
  <c r="D1671" i="61"/>
  <c r="D1670" i="61"/>
  <c r="D1669" i="61"/>
  <c r="D1668" i="61"/>
  <c r="D1667" i="61"/>
  <c r="D1666" i="61"/>
  <c r="D1665" i="61"/>
  <c r="D1664" i="61"/>
  <c r="D1663" i="61"/>
  <c r="D1662" i="61"/>
  <c r="D1661" i="61"/>
  <c r="D1660" i="61"/>
  <c r="D1659" i="61"/>
  <c r="D1658" i="61"/>
  <c r="D1657" i="61"/>
  <c r="D1656" i="61"/>
  <c r="D1655" i="61"/>
  <c r="D1654" i="61"/>
  <c r="D1653" i="61"/>
  <c r="D1652" i="61"/>
  <c r="D1651" i="61"/>
  <c r="D1650" i="61"/>
  <c r="D1649" i="61"/>
  <c r="D1648" i="61"/>
  <c r="D1647" i="61"/>
  <c r="D1646" i="61"/>
  <c r="D1645" i="61"/>
  <c r="D1644" i="61"/>
  <c r="D1643" i="61"/>
  <c r="D1642" i="61"/>
  <c r="D1641" i="61"/>
  <c r="D1640" i="61"/>
  <c r="D1639" i="61"/>
  <c r="D1638" i="61"/>
  <c r="D1637" i="61"/>
  <c r="D1636" i="61"/>
  <c r="D1635" i="61"/>
  <c r="D1634" i="61"/>
  <c r="D1633" i="61"/>
  <c r="D1632" i="61"/>
  <c r="D1631" i="61"/>
  <c r="D1630" i="61"/>
  <c r="D1629" i="61"/>
  <c r="D1628" i="61"/>
  <c r="D1627" i="61"/>
  <c r="D1626" i="61"/>
  <c r="D1625" i="61"/>
  <c r="D1624" i="61"/>
  <c r="D1623" i="61"/>
  <c r="D1622" i="61"/>
  <c r="D1621" i="61"/>
  <c r="D1620" i="61"/>
  <c r="D1619" i="61"/>
  <c r="D1618" i="61"/>
  <c r="D1617" i="61"/>
  <c r="D1616" i="61"/>
  <c r="D1615" i="61"/>
  <c r="D1614" i="61"/>
  <c r="D1613" i="61"/>
  <c r="D1612" i="61"/>
  <c r="D1611" i="61"/>
  <c r="D1610" i="61"/>
  <c r="D1609" i="61"/>
  <c r="D1608" i="61"/>
  <c r="D1607" i="61"/>
  <c r="D1606" i="61"/>
  <c r="D1605" i="61"/>
  <c r="D1604" i="61"/>
  <c r="D1603" i="61"/>
  <c r="D1602" i="61"/>
  <c r="D1601" i="61"/>
  <c r="D1600" i="61"/>
  <c r="D1599" i="61"/>
  <c r="D1598" i="61"/>
  <c r="D1597" i="61"/>
  <c r="D1596" i="61"/>
  <c r="D1595" i="61"/>
  <c r="D1594" i="61"/>
  <c r="D1593" i="61"/>
  <c r="D1592" i="61"/>
  <c r="D1591" i="61"/>
  <c r="D1590" i="61"/>
  <c r="D1589" i="61"/>
  <c r="D1588" i="61"/>
  <c r="D1587" i="61"/>
  <c r="D1586" i="61"/>
  <c r="D1585" i="61"/>
  <c r="D1584" i="61"/>
  <c r="D1583" i="61"/>
  <c r="D1582" i="61"/>
  <c r="D1581" i="61"/>
  <c r="D1580" i="61"/>
  <c r="D1579" i="61"/>
  <c r="D1578" i="61"/>
  <c r="D1577" i="61"/>
  <c r="D1576" i="61"/>
  <c r="D1575" i="61"/>
  <c r="D1574" i="61"/>
  <c r="D1573" i="61"/>
  <c r="D1572" i="61"/>
  <c r="D1571" i="61"/>
  <c r="D1570" i="61"/>
  <c r="D1569" i="61"/>
  <c r="D1568" i="61"/>
  <c r="D1567" i="61"/>
  <c r="D1566" i="61"/>
  <c r="D1565" i="61"/>
  <c r="D1564" i="61"/>
  <c r="D1563" i="61"/>
  <c r="D1562" i="61"/>
  <c r="D1561" i="61"/>
  <c r="D1560" i="61"/>
  <c r="D1559" i="61"/>
  <c r="D1558" i="61"/>
  <c r="D1557" i="61"/>
  <c r="D1556" i="61"/>
  <c r="D1555" i="61"/>
  <c r="D1554" i="61"/>
  <c r="D1553" i="61"/>
  <c r="D1552" i="61"/>
  <c r="D1551" i="61"/>
  <c r="D1550" i="61"/>
  <c r="D1549" i="61"/>
  <c r="D1548" i="61"/>
  <c r="D1547" i="61"/>
  <c r="D1546" i="61"/>
  <c r="D1545" i="61"/>
  <c r="D1544" i="61"/>
  <c r="D1543" i="61"/>
  <c r="D1542" i="61"/>
  <c r="D1541" i="61"/>
  <c r="D1540" i="61"/>
  <c r="D1539" i="61"/>
  <c r="D1538" i="61"/>
  <c r="D1537" i="61"/>
  <c r="D1536" i="61"/>
  <c r="D1535" i="61"/>
  <c r="D1534" i="61"/>
  <c r="D1533" i="61"/>
  <c r="D1532" i="61"/>
  <c r="D1531" i="61"/>
  <c r="D1530" i="61"/>
  <c r="D1529" i="61"/>
  <c r="D1528" i="61"/>
  <c r="D1527" i="61"/>
  <c r="D1526" i="61"/>
  <c r="D1525" i="61"/>
  <c r="D1524" i="61"/>
  <c r="D1523" i="61"/>
  <c r="D1522" i="61"/>
  <c r="D1521" i="61"/>
  <c r="D1520" i="61"/>
  <c r="D1519" i="61"/>
  <c r="D1518" i="61"/>
  <c r="D1517" i="61"/>
  <c r="D1516" i="61"/>
  <c r="D1515" i="61"/>
  <c r="D1514" i="61"/>
  <c r="D1513" i="61"/>
  <c r="D1512" i="61"/>
  <c r="D1511" i="61"/>
  <c r="D1510" i="61"/>
  <c r="D1509" i="61"/>
  <c r="D1508" i="61"/>
  <c r="D1507" i="61"/>
  <c r="D1506" i="61"/>
  <c r="D1505" i="61"/>
  <c r="D1504" i="61"/>
  <c r="D1503" i="61"/>
  <c r="D1502" i="61"/>
  <c r="D1501" i="61"/>
  <c r="D1500" i="61"/>
  <c r="D1499" i="61"/>
  <c r="D1498" i="61"/>
  <c r="D1497" i="61"/>
  <c r="D1496" i="61"/>
  <c r="D1495" i="61"/>
  <c r="D1494" i="61"/>
  <c r="D1493" i="61"/>
  <c r="D1492" i="61"/>
  <c r="D1491" i="61"/>
  <c r="D1490" i="61"/>
  <c r="D1489" i="61"/>
  <c r="D1488" i="61"/>
  <c r="D1487" i="61"/>
  <c r="D1486" i="61"/>
  <c r="D1485" i="61"/>
  <c r="D1484" i="61"/>
  <c r="D1483" i="61"/>
  <c r="D1482" i="61"/>
  <c r="D1481" i="61"/>
  <c r="D1480" i="61"/>
  <c r="D1479" i="61"/>
  <c r="D1478" i="61"/>
  <c r="D1477" i="61"/>
  <c r="D1476" i="61"/>
  <c r="D1475" i="61"/>
  <c r="D1474" i="61"/>
  <c r="D1473" i="61"/>
  <c r="D1472" i="61"/>
  <c r="D1471" i="61"/>
  <c r="D1470" i="61"/>
  <c r="D1469" i="61"/>
  <c r="D1468" i="61"/>
  <c r="D1467" i="61"/>
  <c r="D1466" i="61"/>
  <c r="D1465" i="61"/>
  <c r="D1464" i="61"/>
  <c r="D1463" i="61"/>
  <c r="D1462" i="61"/>
  <c r="D1461" i="61"/>
  <c r="D1460" i="61"/>
  <c r="D1459" i="61"/>
  <c r="D1458" i="61"/>
  <c r="D1457" i="61"/>
  <c r="D1456" i="61"/>
  <c r="D1455" i="61"/>
  <c r="D1454" i="61"/>
  <c r="D1453" i="61"/>
  <c r="D1452" i="61"/>
  <c r="D1451" i="61"/>
  <c r="D1450" i="61"/>
  <c r="D1448" i="61"/>
  <c r="D1446" i="61"/>
  <c r="D1445" i="61"/>
  <c r="D1444" i="61"/>
  <c r="D1443" i="61"/>
  <c r="D1442" i="61"/>
  <c r="D1441" i="61"/>
  <c r="D1440" i="61"/>
  <c r="D1439" i="61"/>
  <c r="D1438" i="61"/>
  <c r="D1437" i="61"/>
  <c r="D1436" i="61"/>
  <c r="D1435" i="61"/>
  <c r="D1434" i="61"/>
  <c r="D1433" i="61"/>
  <c r="D1432" i="61"/>
  <c r="D1431" i="61"/>
  <c r="D1430" i="61"/>
  <c r="D1429" i="61"/>
  <c r="D1428" i="61"/>
  <c r="D1427" i="61"/>
  <c r="D1426" i="61"/>
  <c r="D1425" i="61"/>
  <c r="D1424" i="61"/>
  <c r="D1423" i="61"/>
  <c r="D1422" i="61"/>
  <c r="D1421" i="61"/>
  <c r="D1420" i="61"/>
  <c r="D1419" i="61"/>
  <c r="D1418" i="61"/>
  <c r="D1417" i="61"/>
  <c r="D1416" i="61"/>
  <c r="D1415" i="61"/>
  <c r="D1414" i="61"/>
  <c r="D1413" i="61"/>
  <c r="D1412" i="61"/>
  <c r="D1411" i="61"/>
  <c r="D1410" i="61"/>
  <c r="D1409" i="61"/>
  <c r="D1408" i="61"/>
  <c r="D1407" i="61"/>
  <c r="D1406" i="61"/>
  <c r="D1405" i="61"/>
  <c r="D1404" i="61"/>
  <c r="D1403" i="61"/>
  <c r="D1402" i="61"/>
  <c r="D1401" i="61"/>
  <c r="D1400" i="61"/>
  <c r="D1399" i="61"/>
  <c r="D1398" i="61"/>
  <c r="D1397" i="61"/>
  <c r="D1396" i="61"/>
  <c r="D1395" i="61"/>
  <c r="D1394" i="61"/>
  <c r="D1393" i="61"/>
  <c r="D1392" i="61"/>
  <c r="D1391" i="61"/>
  <c r="D1390" i="61"/>
  <c r="D1389" i="61"/>
  <c r="D1388" i="61"/>
  <c r="D1387" i="61"/>
  <c r="D1386" i="61"/>
  <c r="D1385" i="61"/>
  <c r="D1384" i="61"/>
  <c r="D1383" i="61"/>
  <c r="D1382" i="61"/>
  <c r="D1381" i="61"/>
  <c r="D1380" i="61"/>
  <c r="D1379" i="61"/>
  <c r="D1378" i="61"/>
  <c r="D1377" i="61"/>
  <c r="D1376" i="61"/>
  <c r="D1375" i="61"/>
  <c r="D1374" i="61"/>
  <c r="D1373" i="61"/>
  <c r="D1372" i="61"/>
  <c r="D1371" i="61"/>
  <c r="D1370" i="61"/>
  <c r="D1369" i="61"/>
  <c r="D1368" i="61"/>
  <c r="D1367" i="61"/>
  <c r="D1366" i="61"/>
  <c r="D1365" i="61"/>
  <c r="D1364" i="61"/>
  <c r="D1363" i="61"/>
  <c r="D1362" i="61"/>
  <c r="D1361" i="61"/>
  <c r="D1360" i="61"/>
  <c r="D1359" i="61"/>
  <c r="D1358" i="61"/>
  <c r="D1357" i="61"/>
  <c r="D1356" i="61"/>
  <c r="D1355" i="61"/>
  <c r="D1354" i="61"/>
  <c r="D1353" i="61"/>
  <c r="D1352" i="61"/>
  <c r="D1351" i="61"/>
  <c r="D1350" i="61"/>
  <c r="D1349" i="61"/>
  <c r="D1348" i="61"/>
  <c r="D1347" i="61"/>
  <c r="D1346" i="61"/>
  <c r="D1345" i="61"/>
  <c r="D1344" i="61"/>
  <c r="D1343" i="61"/>
  <c r="D1342" i="61"/>
  <c r="D1341" i="61"/>
  <c r="D1340" i="61"/>
  <c r="D1339" i="61"/>
  <c r="D1338" i="61"/>
  <c r="D1337" i="61"/>
  <c r="D1336" i="61"/>
  <c r="D1335" i="61"/>
  <c r="D1334" i="61"/>
  <c r="D1333" i="61"/>
  <c r="D1332" i="61"/>
  <c r="D1331" i="61"/>
  <c r="D1330" i="61"/>
  <c r="D1329" i="61"/>
  <c r="D1328" i="61"/>
  <c r="D1327" i="61"/>
  <c r="D1326" i="61"/>
  <c r="D1325" i="61"/>
  <c r="D1324" i="61"/>
  <c r="D1323" i="61"/>
  <c r="D1322" i="61"/>
  <c r="D1321" i="61"/>
  <c r="D1320" i="61"/>
  <c r="D1319" i="61"/>
  <c r="D1318" i="61"/>
  <c r="D1317" i="61"/>
  <c r="D1316" i="61"/>
  <c r="D1315" i="61"/>
  <c r="D1314" i="61"/>
  <c r="D1313" i="61"/>
  <c r="D1312" i="61"/>
  <c r="D1311" i="61"/>
  <c r="D1310" i="61"/>
  <c r="D1309" i="61"/>
  <c r="D1308" i="61"/>
  <c r="D1307" i="61"/>
  <c r="D1306" i="61"/>
  <c r="D1305" i="61"/>
  <c r="D1304" i="61"/>
  <c r="D1303" i="61"/>
  <c r="D1302" i="61"/>
  <c r="D1301" i="61"/>
  <c r="D1300" i="61"/>
  <c r="D1299" i="61"/>
  <c r="D1298" i="61"/>
  <c r="D1297" i="61"/>
  <c r="D1296" i="61"/>
  <c r="D1295" i="61"/>
  <c r="D1294" i="61"/>
  <c r="D1293" i="61"/>
  <c r="D1292" i="61"/>
  <c r="D1291" i="61"/>
  <c r="D1290" i="61"/>
  <c r="D1289" i="61"/>
  <c r="D1288" i="61"/>
  <c r="D1287" i="61"/>
  <c r="D1286" i="61"/>
  <c r="D1285" i="61"/>
  <c r="D1284" i="61"/>
  <c r="D1283" i="61"/>
  <c r="D1282" i="61"/>
  <c r="D1281" i="61"/>
  <c r="D1280" i="61"/>
  <c r="D1279" i="61"/>
  <c r="D1278" i="61"/>
  <c r="D1277" i="61"/>
  <c r="D1276" i="61"/>
  <c r="D1275" i="61"/>
  <c r="D1274" i="61"/>
  <c r="D1273" i="61"/>
  <c r="D1272" i="61"/>
  <c r="D1271" i="61"/>
  <c r="D1270" i="61"/>
  <c r="D1269" i="61"/>
  <c r="D1268" i="61"/>
  <c r="D1267" i="61"/>
  <c r="D1266" i="61"/>
  <c r="D1265" i="61"/>
  <c r="D1264" i="61"/>
  <c r="D1263" i="61"/>
  <c r="D1262" i="61"/>
  <c r="D1261" i="61"/>
  <c r="D1260" i="61"/>
  <c r="D1259" i="61"/>
  <c r="D1258" i="61"/>
  <c r="D1257" i="61"/>
  <c r="D1256" i="61"/>
  <c r="D1255" i="61"/>
  <c r="D1254" i="61"/>
  <c r="D1253" i="61"/>
  <c r="D1252" i="61"/>
  <c r="D1251" i="61"/>
  <c r="D1250" i="61"/>
  <c r="D1249" i="61"/>
  <c r="D1248" i="61"/>
  <c r="D1247" i="61"/>
  <c r="D1246" i="61"/>
  <c r="D1245" i="61"/>
  <c r="D1244" i="61"/>
  <c r="D1243" i="61"/>
  <c r="D1242" i="61"/>
  <c r="D1241" i="61"/>
  <c r="D1240" i="61"/>
  <c r="D1239" i="61"/>
  <c r="D1238" i="61"/>
  <c r="D1237" i="61"/>
  <c r="D1236" i="61"/>
  <c r="D1235" i="61"/>
  <c r="D1234" i="61"/>
  <c r="D1233" i="61"/>
  <c r="D1232" i="61"/>
  <c r="D1231" i="61"/>
  <c r="D1230" i="61"/>
  <c r="D1229" i="61"/>
  <c r="D1228" i="61"/>
  <c r="D1227" i="61"/>
  <c r="D1226" i="61"/>
  <c r="D1225" i="61"/>
  <c r="D1224" i="61"/>
  <c r="D1223" i="61"/>
  <c r="D1222" i="61"/>
  <c r="D1221" i="61"/>
  <c r="D1220" i="61"/>
  <c r="D1219" i="61"/>
  <c r="D1218" i="61"/>
  <c r="D1217" i="61"/>
  <c r="D1216" i="61"/>
  <c r="D1215" i="61"/>
  <c r="D1214" i="61"/>
  <c r="D1213" i="61"/>
  <c r="D1212" i="61"/>
  <c r="D1211" i="61"/>
  <c r="D1210" i="61"/>
  <c r="D1209" i="61"/>
  <c r="D1208" i="61"/>
  <c r="D1207" i="61"/>
  <c r="D1206" i="61"/>
  <c r="D1205" i="61"/>
  <c r="D1204" i="61"/>
  <c r="D1203" i="61"/>
  <c r="D1202" i="61"/>
  <c r="D1201" i="61"/>
  <c r="D1200" i="61"/>
  <c r="D1199" i="61"/>
  <c r="D1198" i="61"/>
  <c r="D1197" i="61"/>
  <c r="D1196" i="61"/>
  <c r="D1195" i="61"/>
  <c r="D1194" i="61"/>
  <c r="D1193" i="61"/>
  <c r="D1192" i="61"/>
  <c r="D1191" i="61"/>
  <c r="D1190" i="61"/>
  <c r="D1189" i="61"/>
  <c r="D1188" i="61"/>
  <c r="D1187" i="61"/>
  <c r="D1186" i="61"/>
  <c r="D1185" i="61"/>
  <c r="D1184" i="61"/>
  <c r="D1183" i="61"/>
  <c r="D1182" i="61"/>
  <c r="D1181" i="61"/>
  <c r="D1180" i="61"/>
  <c r="D1179" i="61"/>
  <c r="D1178" i="61"/>
  <c r="D1177" i="61"/>
  <c r="D1176" i="61"/>
  <c r="D1175" i="61"/>
  <c r="D1174" i="61"/>
  <c r="D1173" i="61"/>
  <c r="D1172" i="61"/>
  <c r="D1171" i="61"/>
  <c r="D1170" i="61"/>
  <c r="D1169" i="61"/>
  <c r="D1168" i="61"/>
  <c r="D1167" i="61"/>
  <c r="D1166" i="61"/>
  <c r="D1165" i="61"/>
  <c r="D1164" i="61"/>
  <c r="D1163" i="61"/>
  <c r="D1162" i="61"/>
  <c r="D1161" i="61"/>
  <c r="D1160" i="61"/>
  <c r="D1159" i="61"/>
  <c r="D1158" i="61"/>
  <c r="D1157" i="61"/>
  <c r="D1156" i="61"/>
  <c r="D1155" i="61"/>
  <c r="D1154" i="61"/>
  <c r="D1153" i="61"/>
  <c r="D1152" i="61"/>
  <c r="D1151" i="61"/>
  <c r="D1150" i="61"/>
  <c r="D1149" i="61"/>
  <c r="D1148" i="61"/>
  <c r="D1147" i="61"/>
  <c r="D1146" i="61"/>
  <c r="D1145" i="61"/>
  <c r="D1144" i="61"/>
  <c r="D1143" i="61"/>
  <c r="D1142" i="61"/>
  <c r="D1141" i="61"/>
  <c r="D1140" i="61"/>
  <c r="D1139" i="61"/>
  <c r="D1138" i="61"/>
  <c r="D1137" i="61"/>
  <c r="D1136" i="61"/>
  <c r="D1135" i="61"/>
  <c r="D1134" i="61"/>
  <c r="D1133" i="61"/>
  <c r="D1132" i="61"/>
  <c r="D1131" i="61"/>
  <c r="D1130" i="61"/>
  <c r="D1129" i="61"/>
  <c r="D1128" i="61"/>
  <c r="D1127" i="61"/>
  <c r="D1126" i="61"/>
  <c r="D1125" i="61"/>
  <c r="D1124" i="61"/>
  <c r="D1123" i="61"/>
  <c r="D1122" i="61"/>
  <c r="D1121" i="61"/>
  <c r="D1120" i="61"/>
  <c r="D1119" i="61"/>
  <c r="D1118" i="61"/>
  <c r="D1117" i="61"/>
  <c r="D1116" i="61"/>
  <c r="D1115" i="61"/>
  <c r="D1114" i="61"/>
  <c r="D1113" i="61"/>
  <c r="D1112" i="61"/>
  <c r="D1111" i="61"/>
  <c r="D1110" i="61"/>
  <c r="D1109" i="61"/>
  <c r="D1108" i="61"/>
  <c r="D1107" i="61"/>
  <c r="D1106" i="61"/>
  <c r="D1105" i="61"/>
  <c r="D1104" i="61"/>
  <c r="D1103" i="61"/>
  <c r="D1102" i="61"/>
  <c r="D1101" i="61"/>
  <c r="D1100" i="61"/>
  <c r="D1099" i="61"/>
  <c r="D1098" i="61"/>
  <c r="D1097" i="61"/>
  <c r="D1096" i="61"/>
  <c r="D1095" i="61"/>
  <c r="D1094" i="61"/>
  <c r="D1093" i="61"/>
  <c r="D1092" i="61"/>
  <c r="D1091" i="61"/>
  <c r="D1090" i="61"/>
  <c r="D1089" i="61"/>
  <c r="D1088" i="61"/>
  <c r="D1087" i="61"/>
  <c r="D1086" i="61"/>
  <c r="D1085" i="61"/>
  <c r="D1084" i="61"/>
  <c r="D1083" i="61"/>
  <c r="D1082" i="61"/>
  <c r="D1081" i="61"/>
  <c r="D1080" i="61"/>
  <c r="D1079" i="61"/>
  <c r="D1078" i="61"/>
  <c r="D1077" i="61"/>
  <c r="D1076" i="61"/>
  <c r="D1075" i="61"/>
  <c r="D1074" i="61"/>
  <c r="D1073" i="61"/>
  <c r="D1072" i="61"/>
  <c r="D1071" i="61"/>
  <c r="D1070" i="61"/>
  <c r="D1069" i="61"/>
  <c r="D1068" i="61"/>
  <c r="D1067" i="61"/>
  <c r="D1066" i="61"/>
  <c r="D1065" i="61"/>
  <c r="D1064" i="61"/>
  <c r="D1063" i="61"/>
  <c r="D1062" i="61"/>
  <c r="D1061" i="61"/>
  <c r="D1060" i="61"/>
  <c r="D1059" i="61"/>
  <c r="D1058" i="61"/>
  <c r="D1057" i="61"/>
  <c r="D1056" i="61"/>
  <c r="D1055" i="61"/>
  <c r="D1054" i="61"/>
  <c r="D1053" i="61"/>
  <c r="D1052" i="61"/>
  <c r="D1051" i="61"/>
  <c r="D1050" i="61"/>
  <c r="D1049" i="61"/>
  <c r="D1048" i="61"/>
  <c r="D1047" i="61"/>
  <c r="D1046" i="61"/>
  <c r="D1045" i="61"/>
  <c r="D1044" i="61"/>
  <c r="D1043" i="61"/>
  <c r="D1042" i="61"/>
  <c r="D1041" i="61"/>
  <c r="D1040" i="61"/>
  <c r="D1039" i="61"/>
  <c r="D1038" i="61"/>
  <c r="D1037" i="61"/>
  <c r="D1036" i="61"/>
  <c r="D1035" i="61"/>
  <c r="D1034" i="61"/>
  <c r="D1033" i="61"/>
  <c r="D1032" i="61"/>
  <c r="D1031" i="61"/>
  <c r="D1030" i="61"/>
  <c r="D1029" i="61"/>
  <c r="D1028" i="61"/>
  <c r="D1027" i="61"/>
  <c r="D1026" i="61"/>
  <c r="D1025" i="61"/>
  <c r="D1024" i="61"/>
  <c r="D1023" i="61"/>
  <c r="D1022" i="61"/>
  <c r="D1021" i="61"/>
  <c r="D1020" i="61"/>
  <c r="D1019" i="61"/>
  <c r="D1018" i="61"/>
  <c r="D1017" i="61"/>
  <c r="D1016" i="61"/>
  <c r="D1015" i="61"/>
  <c r="D1014" i="61"/>
  <c r="D1013" i="61"/>
  <c r="D1012" i="61"/>
  <c r="D1011" i="61"/>
  <c r="D1010" i="61"/>
  <c r="D1009" i="61"/>
  <c r="D1008" i="61"/>
  <c r="D1007" i="61"/>
  <c r="D1006" i="61"/>
  <c r="D1005" i="61"/>
  <c r="D1004" i="61"/>
  <c r="D1003" i="61"/>
  <c r="D1002" i="61"/>
  <c r="D1001" i="61"/>
  <c r="D1000" i="61"/>
  <c r="D999" i="61"/>
  <c r="D998" i="61"/>
  <c r="D997" i="61"/>
  <c r="D996" i="61"/>
  <c r="D995" i="61"/>
  <c r="D994" i="61"/>
  <c r="D993" i="61"/>
  <c r="D992" i="61"/>
  <c r="D991" i="61"/>
  <c r="D990" i="61"/>
  <c r="D989" i="61"/>
  <c r="D988" i="61"/>
  <c r="D987" i="61"/>
  <c r="D986" i="61"/>
  <c r="D985" i="61"/>
  <c r="D984" i="61"/>
  <c r="D983" i="61"/>
  <c r="D982" i="61"/>
  <c r="D981" i="61"/>
  <c r="D980" i="61"/>
  <c r="D979" i="61"/>
  <c r="D978" i="61"/>
  <c r="D977" i="61"/>
  <c r="D976" i="61"/>
  <c r="D975" i="61"/>
  <c r="D974" i="61"/>
  <c r="D973" i="61"/>
  <c r="D972" i="61"/>
  <c r="D971" i="61"/>
  <c r="D970" i="61"/>
  <c r="D969" i="61"/>
  <c r="D968" i="61"/>
  <c r="D967" i="61"/>
  <c r="D966" i="61"/>
  <c r="D965" i="61"/>
  <c r="D964" i="61"/>
  <c r="D963" i="61"/>
  <c r="D962" i="61"/>
  <c r="D961" i="61"/>
  <c r="D960" i="61"/>
  <c r="D959" i="61"/>
  <c r="D958" i="61"/>
  <c r="D957" i="61"/>
  <c r="D956" i="61"/>
  <c r="D955" i="61"/>
  <c r="D954" i="61"/>
  <c r="D953" i="61"/>
  <c r="D952" i="61"/>
  <c r="D951" i="61"/>
  <c r="D950" i="61"/>
  <c r="D949" i="61"/>
  <c r="D948" i="61"/>
  <c r="D947" i="61"/>
  <c r="D946" i="61"/>
  <c r="D945" i="61"/>
  <c r="D944" i="61"/>
  <c r="D943" i="61"/>
  <c r="D942" i="61"/>
  <c r="D941" i="61"/>
  <c r="D940" i="61"/>
  <c r="D939" i="61"/>
  <c r="D938" i="61"/>
  <c r="D937" i="61"/>
  <c r="D936" i="61"/>
  <c r="D935" i="61"/>
  <c r="D934" i="61"/>
  <c r="D933" i="61"/>
  <c r="D932" i="61"/>
  <c r="D931" i="61"/>
  <c r="D930" i="61"/>
  <c r="D929" i="61"/>
  <c r="D928" i="61"/>
  <c r="D927" i="61"/>
  <c r="D926" i="61"/>
  <c r="D925" i="61"/>
  <c r="D924" i="61"/>
  <c r="D923" i="61"/>
  <c r="D922" i="61"/>
  <c r="D921" i="61"/>
  <c r="D920" i="61"/>
  <c r="D919" i="61"/>
  <c r="D918" i="61"/>
  <c r="D917" i="61"/>
  <c r="D916" i="61"/>
  <c r="D915" i="61"/>
  <c r="D914" i="61"/>
  <c r="D913" i="61"/>
  <c r="D912" i="61"/>
  <c r="D911" i="61"/>
  <c r="D910" i="61"/>
  <c r="D909" i="61"/>
  <c r="D908" i="61"/>
  <c r="D907" i="61"/>
  <c r="D906" i="61"/>
  <c r="D905" i="61"/>
  <c r="D904" i="61"/>
  <c r="D903" i="61"/>
  <c r="D902" i="61"/>
  <c r="D901" i="61"/>
  <c r="D900" i="61"/>
  <c r="D899" i="61"/>
  <c r="D898" i="61"/>
  <c r="D897" i="61"/>
  <c r="D896" i="61"/>
  <c r="D895" i="61"/>
  <c r="D894" i="61"/>
  <c r="D893" i="61"/>
  <c r="D892" i="61"/>
  <c r="D891" i="61"/>
  <c r="D890" i="61"/>
  <c r="D889" i="61"/>
  <c r="D888" i="61"/>
  <c r="D887" i="61"/>
  <c r="D886" i="61"/>
  <c r="D885" i="61"/>
  <c r="D884" i="61"/>
  <c r="D883" i="61"/>
  <c r="D882" i="61"/>
  <c r="D881" i="61"/>
  <c r="D880" i="61"/>
  <c r="D879" i="61"/>
  <c r="D878" i="61"/>
  <c r="D877" i="61"/>
  <c r="D876" i="61"/>
  <c r="D875" i="61"/>
  <c r="D874" i="61"/>
  <c r="D873" i="61"/>
  <c r="D872" i="61"/>
  <c r="D871" i="61"/>
  <c r="D870" i="61"/>
  <c r="D869" i="61"/>
  <c r="D868" i="61"/>
  <c r="D867" i="61"/>
  <c r="D866" i="61"/>
  <c r="D865" i="61"/>
  <c r="D864" i="61"/>
  <c r="D863" i="61"/>
  <c r="D862" i="61"/>
  <c r="D861" i="61"/>
  <c r="D860" i="61"/>
  <c r="D859" i="61"/>
  <c r="D858" i="61"/>
  <c r="D857" i="61"/>
  <c r="D856" i="61"/>
  <c r="D796" i="61"/>
  <c r="D855" i="61"/>
  <c r="D854" i="61"/>
  <c r="D853" i="61"/>
  <c r="D852" i="61"/>
  <c r="D851" i="61"/>
  <c r="D850" i="61"/>
  <c r="D849" i="61"/>
  <c r="D848" i="61"/>
  <c r="D847" i="61"/>
  <c r="D846" i="61"/>
  <c r="D845" i="61"/>
  <c r="D844" i="61"/>
  <c r="D843" i="61"/>
  <c r="D842" i="61"/>
  <c r="D841" i="61"/>
  <c r="D840" i="61"/>
  <c r="D839" i="61"/>
  <c r="D838" i="61"/>
  <c r="D837" i="61"/>
  <c r="D836" i="61"/>
  <c r="D835" i="61"/>
  <c r="D834" i="61"/>
  <c r="D833" i="61"/>
  <c r="D832" i="61"/>
  <c r="D831" i="61"/>
  <c r="D830" i="61"/>
  <c r="D829" i="61"/>
  <c r="D828" i="61"/>
  <c r="D827" i="61"/>
  <c r="D826" i="61"/>
  <c r="D825" i="61"/>
  <c r="D824" i="61"/>
  <c r="D823" i="61"/>
  <c r="D822" i="61"/>
  <c r="D821" i="61"/>
  <c r="D820" i="61"/>
  <c r="D819" i="61"/>
  <c r="D818" i="61"/>
  <c r="D817" i="61"/>
  <c r="D816" i="61"/>
  <c r="D815" i="61"/>
  <c r="D814" i="61"/>
  <c r="D813" i="61"/>
  <c r="D812" i="61"/>
  <c r="D811" i="61"/>
  <c r="D810" i="61"/>
  <c r="D809" i="61"/>
  <c r="D808" i="61"/>
  <c r="D807" i="61"/>
  <c r="D806" i="61"/>
  <c r="D805" i="61"/>
  <c r="D804" i="61"/>
  <c r="D803" i="61"/>
  <c r="D802" i="61"/>
  <c r="D801" i="61"/>
  <c r="D800" i="61"/>
  <c r="D799" i="61"/>
  <c r="D798" i="61"/>
  <c r="D797" i="61"/>
  <c r="D795" i="61"/>
  <c r="D794" i="61"/>
  <c r="D793" i="61"/>
  <c r="D792" i="61"/>
  <c r="D791" i="61"/>
  <c r="D790" i="61"/>
  <c r="D789" i="61"/>
  <c r="D788" i="61"/>
  <c r="D787" i="61"/>
  <c r="D786" i="61"/>
  <c r="D785" i="61"/>
  <c r="D784" i="61"/>
  <c r="D783" i="61"/>
  <c r="D782" i="61"/>
  <c r="D781" i="61"/>
  <c r="D780" i="61"/>
  <c r="D779" i="61"/>
  <c r="D778" i="61"/>
  <c r="D777" i="61"/>
  <c r="D776" i="61"/>
  <c r="D775" i="61"/>
  <c r="D774" i="61"/>
  <c r="D773" i="61"/>
  <c r="D772" i="61"/>
  <c r="D771" i="61"/>
  <c r="D770" i="61"/>
  <c r="D769" i="61"/>
  <c r="D768" i="61"/>
  <c r="D767" i="61"/>
  <c r="D766" i="61"/>
  <c r="D765" i="61"/>
  <c r="D764" i="61"/>
  <c r="D763" i="61"/>
  <c r="D762" i="61"/>
  <c r="D761" i="61"/>
  <c r="D760" i="61"/>
  <c r="D759" i="61"/>
  <c r="D758" i="61"/>
  <c r="D757" i="61"/>
  <c r="D756" i="61"/>
  <c r="D755" i="61"/>
  <c r="D754" i="61"/>
  <c r="D753" i="61"/>
  <c r="D752" i="61"/>
  <c r="D751" i="61"/>
  <c r="D750" i="61"/>
  <c r="D749" i="61"/>
  <c r="D748" i="61"/>
  <c r="D747" i="61"/>
  <c r="D746" i="61"/>
  <c r="D745" i="61"/>
  <c r="D744" i="61"/>
  <c r="D743" i="61"/>
  <c r="D742" i="61"/>
  <c r="D741" i="61"/>
  <c r="D740" i="61"/>
  <c r="D739" i="61"/>
  <c r="D738" i="61"/>
  <c r="D737" i="61"/>
  <c r="D736" i="61"/>
  <c r="D735" i="61"/>
  <c r="D734" i="61"/>
  <c r="D733" i="61"/>
  <c r="D732" i="61"/>
  <c r="D731" i="61"/>
  <c r="D730" i="61"/>
  <c r="D729" i="61"/>
  <c r="D728" i="61"/>
  <c r="D727" i="61"/>
  <c r="D726" i="61"/>
  <c r="D725" i="61"/>
  <c r="D724" i="61"/>
  <c r="D723" i="61"/>
  <c r="D722" i="61"/>
  <c r="D721" i="61"/>
  <c r="D720" i="61"/>
  <c r="D719" i="61"/>
  <c r="D718" i="61"/>
  <c r="D717" i="61"/>
  <c r="D716" i="61"/>
  <c r="D715" i="61"/>
  <c r="D714" i="61"/>
  <c r="D713" i="61"/>
  <c r="D712" i="61"/>
  <c r="D711" i="61"/>
  <c r="D710" i="61"/>
  <c r="D709" i="61"/>
  <c r="D708" i="61"/>
  <c r="D707" i="61"/>
  <c r="D706" i="61"/>
  <c r="D705" i="61"/>
  <c r="D704" i="61"/>
  <c r="D703" i="61"/>
  <c r="D702" i="61"/>
  <c r="D701" i="61"/>
  <c r="D700" i="61"/>
  <c r="D699" i="61"/>
  <c r="D698" i="61"/>
  <c r="D697" i="61"/>
  <c r="D696" i="61"/>
  <c r="D695" i="61"/>
  <c r="D694" i="61"/>
  <c r="D693" i="61"/>
  <c r="D692" i="61"/>
  <c r="D691" i="61"/>
  <c r="D690" i="61"/>
  <c r="D689" i="61"/>
  <c r="D688" i="61"/>
  <c r="D687" i="61"/>
  <c r="D686" i="61"/>
  <c r="D685" i="61"/>
  <c r="D684" i="61"/>
  <c r="D683" i="61"/>
  <c r="D682" i="61"/>
  <c r="D681" i="61"/>
  <c r="D680" i="61"/>
  <c r="D679" i="61"/>
  <c r="D678" i="61"/>
  <c r="D677" i="61"/>
  <c r="D676" i="61"/>
  <c r="D675" i="61"/>
  <c r="D674" i="61"/>
  <c r="D673" i="61"/>
  <c r="D672" i="61"/>
  <c r="D671" i="61"/>
  <c r="D670" i="61"/>
  <c r="D669" i="61"/>
  <c r="D668" i="61"/>
  <c r="D667" i="61"/>
  <c r="D666" i="61"/>
  <c r="D665" i="61"/>
  <c r="D664" i="61"/>
  <c r="D663" i="61"/>
  <c r="D662" i="61"/>
  <c r="D661" i="61"/>
  <c r="D660" i="61"/>
  <c r="D659" i="61"/>
  <c r="D658" i="61"/>
  <c r="D657" i="61"/>
  <c r="D656" i="61"/>
  <c r="D655" i="61"/>
  <c r="D654" i="61"/>
  <c r="D653" i="61"/>
  <c r="D652" i="61"/>
  <c r="D651" i="61"/>
  <c r="D650" i="61"/>
  <c r="D649" i="61"/>
  <c r="D648" i="61"/>
  <c r="D647" i="61"/>
  <c r="D646" i="61"/>
  <c r="D645" i="61"/>
  <c r="D644" i="61"/>
  <c r="D643" i="61"/>
  <c r="D642" i="61"/>
  <c r="D641" i="61"/>
  <c r="D640" i="61"/>
  <c r="D639" i="61"/>
  <c r="D638" i="61"/>
  <c r="D637" i="61"/>
  <c r="D636" i="61"/>
  <c r="D635" i="61"/>
  <c r="D634" i="61"/>
  <c r="D633" i="61"/>
  <c r="D632" i="61"/>
  <c r="D631" i="61"/>
  <c r="D630" i="61"/>
  <c r="D629" i="61"/>
  <c r="D628" i="61"/>
  <c r="D627" i="61"/>
  <c r="D626" i="61"/>
  <c r="D625" i="61"/>
  <c r="D624" i="61"/>
  <c r="D623" i="61"/>
  <c r="D622" i="61"/>
  <c r="D621" i="61"/>
  <c r="D620" i="61"/>
  <c r="D619" i="61"/>
  <c r="D618" i="61"/>
  <c r="D617" i="61"/>
  <c r="D616" i="61"/>
  <c r="D615" i="61"/>
  <c r="D614" i="61"/>
  <c r="D613" i="61"/>
  <c r="D612" i="61"/>
  <c r="D611" i="61"/>
  <c r="D610" i="61"/>
  <c r="D609" i="61"/>
  <c r="D608" i="61"/>
  <c r="D607" i="61"/>
  <c r="D606" i="61"/>
  <c r="D605" i="61"/>
  <c r="D604" i="61"/>
  <c r="D603" i="61"/>
  <c r="D602" i="61"/>
  <c r="D601" i="61"/>
  <c r="D600" i="61"/>
  <c r="D599" i="61"/>
  <c r="D598" i="61"/>
  <c r="D597" i="61"/>
  <c r="D596" i="61"/>
  <c r="D595" i="61"/>
  <c r="D594" i="61"/>
  <c r="D593" i="61"/>
  <c r="D592" i="61"/>
  <c r="D591" i="61"/>
  <c r="D590" i="61"/>
  <c r="D589" i="61"/>
  <c r="D588" i="61"/>
  <c r="D587" i="61"/>
  <c r="D586" i="61"/>
  <c r="D585" i="61"/>
  <c r="D584" i="61"/>
  <c r="D583" i="61"/>
  <c r="D582" i="61"/>
  <c r="D581" i="61"/>
  <c r="D580" i="61"/>
  <c r="D579" i="61"/>
  <c r="D578" i="61"/>
  <c r="D577" i="61"/>
  <c r="D576" i="61"/>
  <c r="D575" i="61"/>
  <c r="D574" i="61"/>
  <c r="D573" i="61"/>
  <c r="D572" i="61"/>
  <c r="D571" i="61"/>
  <c r="D570" i="61"/>
  <c r="D569" i="61"/>
  <c r="D568" i="61"/>
  <c r="D567" i="61"/>
  <c r="D566" i="61"/>
  <c r="D565" i="61"/>
  <c r="D564" i="61"/>
  <c r="D563" i="61"/>
  <c r="D562" i="61"/>
  <c r="D561" i="61"/>
  <c r="D560" i="61"/>
  <c r="D559" i="61"/>
  <c r="D558" i="61"/>
  <c r="D557" i="61"/>
  <c r="D556" i="61"/>
  <c r="D555" i="61"/>
  <c r="D554" i="61"/>
  <c r="D553" i="61"/>
  <c r="D552" i="61"/>
  <c r="D551" i="61"/>
  <c r="D550" i="61"/>
  <c r="D549" i="61"/>
  <c r="D548" i="61"/>
  <c r="D547" i="61"/>
  <c r="D546" i="61"/>
  <c r="D545" i="61"/>
  <c r="D544" i="61"/>
  <c r="D543" i="61"/>
  <c r="D542" i="61"/>
  <c r="D541" i="61"/>
  <c r="D540" i="61"/>
  <c r="D539" i="61"/>
  <c r="D538" i="61"/>
  <c r="D537" i="61"/>
  <c r="D536" i="61"/>
  <c r="D535" i="61"/>
  <c r="D534" i="61"/>
  <c r="D533" i="61"/>
  <c r="D532" i="61"/>
  <c r="D531" i="61"/>
  <c r="D530" i="61"/>
  <c r="D529" i="61"/>
  <c r="D528" i="61"/>
  <c r="D527" i="61"/>
  <c r="D526" i="61"/>
  <c r="D525" i="61"/>
  <c r="D524" i="61"/>
  <c r="D523" i="61"/>
  <c r="D522" i="61"/>
  <c r="D521" i="61"/>
  <c r="D520" i="61"/>
  <c r="D519" i="61"/>
  <c r="D517" i="61"/>
  <c r="D516" i="61"/>
  <c r="D515" i="61"/>
  <c r="D518" i="61"/>
  <c r="D514" i="61"/>
  <c r="D513" i="61"/>
  <c r="D512" i="61"/>
  <c r="D511" i="61"/>
  <c r="D510" i="61"/>
  <c r="D509" i="61"/>
  <c r="D508" i="61"/>
  <c r="D507" i="61"/>
  <c r="D506" i="61"/>
  <c r="D505" i="61"/>
  <c r="D504" i="61"/>
  <c r="D503" i="61"/>
  <c r="D502" i="61"/>
  <c r="D501" i="61"/>
  <c r="D500" i="61"/>
  <c r="D499" i="61"/>
  <c r="D498" i="61"/>
  <c r="D497" i="61"/>
  <c r="D496" i="61"/>
  <c r="D495" i="61"/>
  <c r="D494" i="61"/>
  <c r="D493" i="61"/>
  <c r="D492" i="61"/>
  <c r="D491" i="61"/>
  <c r="D490" i="61"/>
  <c r="D489" i="61"/>
  <c r="D488" i="61"/>
  <c r="D487" i="61"/>
  <c r="D486" i="61"/>
  <c r="D485" i="61"/>
  <c r="D484" i="61"/>
  <c r="D483" i="61"/>
  <c r="D482" i="61"/>
  <c r="D481" i="61"/>
  <c r="D480" i="61"/>
  <c r="D479" i="61"/>
  <c r="D478" i="61"/>
  <c r="D477" i="61"/>
  <c r="D476" i="61"/>
  <c r="D475" i="61"/>
  <c r="D474" i="61"/>
  <c r="D473" i="61"/>
  <c r="D472" i="61"/>
  <c r="D471" i="61"/>
  <c r="D470" i="61"/>
  <c r="D469" i="61"/>
  <c r="D468" i="61"/>
  <c r="D467" i="61"/>
  <c r="D466" i="61"/>
  <c r="D465" i="61"/>
  <c r="D464" i="61"/>
  <c r="D463" i="61"/>
  <c r="D462" i="61"/>
  <c r="D461" i="61"/>
  <c r="D460" i="61"/>
  <c r="D459" i="61"/>
  <c r="D458" i="61"/>
  <c r="D457" i="61"/>
  <c r="D456" i="61"/>
  <c r="D455" i="61"/>
  <c r="D454" i="61"/>
  <c r="D453" i="61"/>
  <c r="D452" i="61"/>
  <c r="D451" i="61"/>
  <c r="D450" i="61"/>
  <c r="D449" i="61"/>
  <c r="D448" i="61"/>
  <c r="D447" i="61"/>
  <c r="D446" i="61"/>
  <c r="D445" i="61"/>
  <c r="D444" i="61"/>
  <c r="D443" i="61"/>
  <c r="D442" i="61"/>
  <c r="D441" i="61"/>
  <c r="D440" i="61"/>
  <c r="D439" i="61"/>
  <c r="D438" i="61"/>
  <c r="D437" i="61"/>
  <c r="D436" i="61"/>
  <c r="D435" i="61"/>
  <c r="D434" i="61"/>
  <c r="D433" i="61"/>
  <c r="D432" i="61"/>
  <c r="D431" i="61"/>
  <c r="D430" i="61"/>
  <c r="D429" i="61"/>
  <c r="D428" i="61"/>
  <c r="D427" i="61"/>
  <c r="D426" i="61"/>
  <c r="D425" i="61"/>
  <c r="D424" i="61"/>
  <c r="D423" i="61"/>
  <c r="D422" i="61"/>
  <c r="D421" i="61"/>
  <c r="D420" i="61"/>
  <c r="D419" i="61"/>
  <c r="D418" i="61"/>
  <c r="D417" i="61"/>
  <c r="D416" i="61"/>
  <c r="D415" i="61"/>
  <c r="D414" i="61"/>
  <c r="D413" i="61"/>
  <c r="D412" i="61"/>
  <c r="D411" i="61"/>
  <c r="D410" i="61"/>
  <c r="D409" i="61"/>
  <c r="D408" i="61"/>
  <c r="D407" i="61"/>
  <c r="D406" i="61"/>
  <c r="D405" i="61"/>
  <c r="D404" i="61"/>
  <c r="D403" i="61"/>
  <c r="D402" i="61"/>
  <c r="D401" i="61"/>
  <c r="D400" i="61"/>
  <c r="D399" i="61"/>
  <c r="D398" i="61"/>
  <c r="D397" i="61"/>
  <c r="D396" i="61"/>
  <c r="D395" i="61"/>
  <c r="D394" i="61"/>
  <c r="D393" i="61"/>
  <c r="D392" i="61"/>
  <c r="D391" i="61"/>
  <c r="D390" i="61"/>
  <c r="D389" i="61"/>
  <c r="D388" i="61"/>
  <c r="D387" i="61"/>
  <c r="D386" i="61"/>
  <c r="D385" i="61"/>
  <c r="D384" i="61"/>
  <c r="D383" i="61"/>
  <c r="D382" i="61"/>
  <c r="D381" i="61"/>
  <c r="D380" i="61"/>
  <c r="D379" i="61"/>
  <c r="D378" i="61"/>
  <c r="D377" i="61"/>
  <c r="D376" i="61"/>
  <c r="D375" i="61"/>
  <c r="D374" i="61"/>
  <c r="D373" i="61"/>
  <c r="D372" i="61"/>
  <c r="D371" i="61"/>
  <c r="D370" i="61"/>
  <c r="D369" i="61"/>
  <c r="D368" i="61"/>
  <c r="D367" i="61"/>
  <c r="D366" i="61"/>
  <c r="D365" i="61"/>
  <c r="D364" i="61"/>
  <c r="D363" i="61"/>
  <c r="D362" i="61"/>
  <c r="D361" i="61"/>
  <c r="D360" i="61"/>
  <c r="D359" i="61"/>
  <c r="D358" i="61"/>
  <c r="D357" i="61"/>
  <c r="D356" i="61"/>
  <c r="D355" i="61"/>
  <c r="D354" i="61"/>
  <c r="D353" i="61"/>
  <c r="D352" i="61"/>
  <c r="D351" i="61"/>
  <c r="D350" i="61"/>
  <c r="D349" i="61"/>
  <c r="D348" i="61"/>
  <c r="D347" i="61"/>
  <c r="D346" i="61"/>
  <c r="D345" i="61"/>
  <c r="D344" i="61"/>
  <c r="D343" i="61"/>
  <c r="D342" i="61"/>
  <c r="D341" i="61"/>
  <c r="D340" i="61"/>
  <c r="D339" i="61"/>
  <c r="D338" i="61"/>
  <c r="D337" i="61"/>
  <c r="D336" i="61"/>
  <c r="D335" i="61"/>
  <c r="D334" i="61"/>
  <c r="D333" i="61"/>
  <c r="D332" i="61"/>
  <c r="D331" i="61"/>
  <c r="D330" i="61"/>
  <c r="D329" i="61"/>
  <c r="D328" i="61"/>
  <c r="D327" i="61"/>
  <c r="D326" i="61"/>
  <c r="D325" i="61"/>
  <c r="D324" i="61"/>
  <c r="D323" i="61"/>
  <c r="D322" i="61"/>
  <c r="D321" i="61"/>
  <c r="D320" i="61"/>
  <c r="D319" i="61"/>
  <c r="D318" i="61"/>
  <c r="D317" i="61"/>
  <c r="D316" i="61"/>
  <c r="D315" i="61"/>
  <c r="D314" i="61"/>
  <c r="D313" i="61"/>
  <c r="D312" i="61"/>
  <c r="D311" i="61"/>
  <c r="D310" i="61"/>
  <c r="D309" i="61"/>
  <c r="D308" i="61"/>
  <c r="D307" i="61"/>
  <c r="D306" i="61"/>
  <c r="D305" i="61"/>
  <c r="D304" i="61"/>
  <c r="D303" i="61"/>
  <c r="D302" i="61"/>
  <c r="D301" i="61"/>
  <c r="D300" i="61"/>
  <c r="D299" i="61"/>
  <c r="D298" i="61"/>
  <c r="D297" i="61"/>
  <c r="D296" i="61"/>
  <c r="D295" i="61"/>
  <c r="D294" i="61"/>
  <c r="D293" i="61"/>
  <c r="D292" i="61"/>
  <c r="D291" i="61"/>
  <c r="D290" i="61"/>
  <c r="D289" i="61"/>
  <c r="D288" i="61"/>
  <c r="D287" i="61"/>
  <c r="D286" i="61"/>
  <c r="D285" i="61"/>
  <c r="D284" i="61"/>
  <c r="D283" i="61"/>
  <c r="D282" i="61"/>
  <c r="D281" i="61"/>
  <c r="D280" i="61"/>
  <c r="D279" i="61"/>
  <c r="D278" i="61"/>
  <c r="D277" i="61"/>
  <c r="D276" i="61"/>
  <c r="D275" i="61"/>
  <c r="D274" i="61"/>
  <c r="D273" i="61"/>
  <c r="D272" i="61"/>
  <c r="D271" i="61"/>
  <c r="D270" i="61"/>
  <c r="D269" i="61"/>
  <c r="D268" i="61"/>
  <c r="D267" i="61"/>
  <c r="D266" i="61"/>
  <c r="D265" i="61"/>
  <c r="D264" i="61"/>
  <c r="D263" i="61"/>
  <c r="D262" i="61"/>
  <c r="D261" i="61"/>
  <c r="D260" i="61"/>
  <c r="D259" i="61"/>
  <c r="D258" i="61"/>
  <c r="D257" i="61"/>
  <c r="D256" i="61"/>
  <c r="D255" i="61"/>
  <c r="D254" i="61"/>
  <c r="D253" i="61"/>
  <c r="D252" i="61"/>
  <c r="D251" i="61"/>
  <c r="D250" i="61"/>
  <c r="D249" i="61"/>
  <c r="D248" i="61"/>
  <c r="D247" i="61"/>
  <c r="D246" i="61"/>
  <c r="D245" i="61"/>
  <c r="D244" i="61"/>
  <c r="D243" i="61"/>
  <c r="D242" i="61"/>
  <c r="D241" i="61"/>
  <c r="D240" i="61"/>
  <c r="D239" i="61"/>
  <c r="D238" i="61"/>
  <c r="D237" i="61"/>
  <c r="D236" i="61"/>
  <c r="D235" i="61"/>
  <c r="D234" i="61"/>
  <c r="D233" i="61"/>
  <c r="D232" i="61"/>
  <c r="D231" i="61"/>
  <c r="D230" i="61"/>
  <c r="D229" i="61"/>
  <c r="D228" i="61"/>
  <c r="D227" i="61"/>
  <c r="D226" i="61"/>
  <c r="D225" i="61"/>
  <c r="D224" i="61"/>
  <c r="D223" i="61"/>
  <c r="D222" i="61"/>
  <c r="D221" i="61"/>
  <c r="D220" i="61"/>
  <c r="D219" i="61"/>
  <c r="D218" i="61"/>
  <c r="D217" i="61"/>
  <c r="D216" i="61"/>
  <c r="D215" i="61"/>
  <c r="D214" i="61"/>
  <c r="D213" i="61"/>
  <c r="D212" i="61"/>
  <c r="D211" i="61"/>
  <c r="D210" i="61"/>
  <c r="D209" i="61"/>
  <c r="D208" i="6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148" i="61"/>
  <c r="D147" i="61"/>
  <c r="D146" i="61"/>
  <c r="D145" i="61"/>
  <c r="D144" i="61"/>
  <c r="D143" i="61"/>
  <c r="D142" i="61"/>
  <c r="D141" i="61"/>
  <c r="D140" i="61"/>
  <c r="D139" i="61"/>
  <c r="D138" i="61"/>
  <c r="D137" i="61"/>
  <c r="D136" i="61"/>
  <c r="D135" i="61"/>
  <c r="D134" i="61"/>
  <c r="D133" i="61"/>
  <c r="D132" i="61"/>
  <c r="D131" i="61"/>
  <c r="D130" i="61"/>
  <c r="D129" i="61"/>
  <c r="D128" i="61"/>
  <c r="D127" i="61"/>
  <c r="D126" i="61"/>
  <c r="D125" i="61"/>
  <c r="D124" i="61"/>
  <c r="D123" i="61"/>
  <c r="D122" i="61"/>
  <c r="D121" i="61"/>
  <c r="D120" i="61"/>
  <c r="D119" i="61"/>
  <c r="D118" i="61"/>
  <c r="D117" i="61"/>
  <c r="D116" i="61"/>
  <c r="D115" i="61"/>
  <c r="D114" i="61"/>
  <c r="D113" i="61"/>
  <c r="D112" i="61"/>
  <c r="D111" i="61"/>
  <c r="D110" i="61"/>
  <c r="D109" i="61"/>
  <c r="D108" i="61"/>
  <c r="D107" i="61"/>
  <c r="D106" i="61"/>
  <c r="D105" i="61"/>
  <c r="D104" i="61"/>
  <c r="D103" i="61"/>
  <c r="D102" i="61"/>
  <c r="D101" i="61"/>
  <c r="D100" i="61"/>
  <c r="D99" i="61"/>
  <c r="D98" i="6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2" i="61"/>
  <c r="D21" i="61"/>
  <c r="D20" i="61"/>
  <c r="D19" i="61"/>
  <c r="D18" i="61"/>
  <c r="D17" i="61"/>
  <c r="D16" i="61"/>
  <c r="D15" i="61"/>
  <c r="D14" i="61"/>
  <c r="D13" i="61"/>
  <c r="D12" i="61"/>
  <c r="D11" i="61"/>
  <c r="D10" i="61"/>
  <c r="D9" i="61"/>
  <c r="D8" i="61"/>
  <c r="D7" i="61"/>
  <c r="D6" i="61"/>
  <c r="D5" i="61"/>
  <c r="D4" i="61"/>
  <c r="C1833" i="61"/>
  <c r="C1832" i="61"/>
  <c r="C1831" i="61"/>
  <c r="C1830" i="61"/>
  <c r="C1829" i="61"/>
  <c r="C1828" i="61"/>
  <c r="C1827" i="61"/>
  <c r="C1826" i="61"/>
  <c r="C1825" i="61"/>
  <c r="C1824" i="61"/>
  <c r="C1823" i="61"/>
  <c r="C1822" i="61"/>
  <c r="C1821" i="61"/>
  <c r="C1820" i="61"/>
  <c r="C1819" i="61"/>
  <c r="C1818" i="61"/>
  <c r="C1817" i="61"/>
  <c r="C1816" i="61"/>
  <c r="C1815" i="61"/>
  <c r="C1814" i="61"/>
  <c r="C1813" i="61"/>
  <c r="C1812" i="61"/>
  <c r="C1811" i="61"/>
  <c r="C1810" i="61"/>
  <c r="C1809" i="61"/>
  <c r="C1808" i="61"/>
  <c r="C1807" i="61"/>
  <c r="C1806" i="61"/>
  <c r="C1805" i="61"/>
  <c r="C1804" i="61"/>
  <c r="C1803" i="61"/>
  <c r="C1802" i="61"/>
  <c r="C1801" i="61"/>
  <c r="C1800" i="61"/>
  <c r="C1799" i="61"/>
  <c r="C1798" i="61"/>
  <c r="C1797" i="61"/>
  <c r="C1796" i="61"/>
  <c r="C1795" i="61"/>
  <c r="C1794" i="61"/>
  <c r="C1793" i="61"/>
  <c r="C1792" i="61"/>
  <c r="C1791" i="61"/>
  <c r="C1790" i="61"/>
  <c r="C1789" i="61"/>
  <c r="C1788" i="61"/>
  <c r="C1787" i="61"/>
  <c r="C1786" i="61"/>
  <c r="C1785" i="61"/>
  <c r="C1784" i="61"/>
  <c r="C1783" i="61"/>
  <c r="C1782" i="61"/>
  <c r="C1781" i="61"/>
  <c r="C1780" i="61"/>
  <c r="C1779" i="61"/>
  <c r="C1778" i="61"/>
  <c r="C1777" i="61"/>
  <c r="C1776" i="61"/>
  <c r="C1775" i="61"/>
  <c r="C1774" i="61"/>
  <c r="C1773" i="61"/>
  <c r="C1772" i="61"/>
  <c r="C1771" i="61"/>
  <c r="C1770" i="61"/>
  <c r="C1769" i="61"/>
  <c r="C1768" i="61"/>
  <c r="C1767" i="61"/>
  <c r="C1766" i="61"/>
  <c r="C1765" i="61"/>
  <c r="C1764" i="61"/>
  <c r="C1763" i="61"/>
  <c r="C1762" i="61"/>
  <c r="C1761" i="61"/>
  <c r="C1760" i="61"/>
  <c r="C1759" i="61"/>
  <c r="C1758" i="61"/>
  <c r="C1757" i="61"/>
  <c r="C1756" i="61"/>
  <c r="C1755" i="61"/>
  <c r="C1754" i="61"/>
  <c r="C1753" i="61"/>
  <c r="C1752" i="61"/>
  <c r="C1751" i="61"/>
  <c r="C1750" i="61"/>
  <c r="C1749" i="61"/>
  <c r="C1747" i="61"/>
  <c r="C1746" i="61"/>
  <c r="C1745" i="61"/>
  <c r="C1744" i="61"/>
  <c r="C1743" i="61"/>
  <c r="C1742" i="61"/>
  <c r="C1741" i="61"/>
  <c r="C1740" i="61"/>
  <c r="C1739" i="61"/>
  <c r="C1738" i="61"/>
  <c r="C1737" i="61"/>
  <c r="C1736" i="61"/>
  <c r="C1735" i="61"/>
  <c r="C1734" i="61"/>
  <c r="C1733" i="61"/>
  <c r="C1732" i="61"/>
  <c r="C1731" i="61"/>
  <c r="C1730" i="61"/>
  <c r="C1729" i="61"/>
  <c r="C1728" i="61"/>
  <c r="C1727" i="61"/>
  <c r="C1726" i="61"/>
  <c r="C1725" i="61"/>
  <c r="C1724" i="61"/>
  <c r="C1723" i="61"/>
  <c r="C1722" i="61"/>
  <c r="C1721" i="61"/>
  <c r="C1720" i="61"/>
  <c r="C1719" i="61"/>
  <c r="C1718" i="61"/>
  <c r="C1717" i="61"/>
  <c r="C1716" i="61"/>
  <c r="C1715" i="61"/>
  <c r="C1714" i="61"/>
  <c r="C1713" i="61"/>
  <c r="C1712" i="61"/>
  <c r="C1711" i="61"/>
  <c r="C1710" i="61"/>
  <c r="C1709" i="61"/>
  <c r="C1708" i="61"/>
  <c r="C1707" i="61"/>
  <c r="C1706" i="61"/>
  <c r="C1705" i="61"/>
  <c r="C1704" i="61"/>
  <c r="C1703" i="61"/>
  <c r="C1702" i="61"/>
  <c r="C1701" i="61"/>
  <c r="C1700" i="61"/>
  <c r="C1699" i="61"/>
  <c r="C1698" i="61"/>
  <c r="C1697" i="61"/>
  <c r="C1696" i="61"/>
  <c r="C1695" i="61"/>
  <c r="C1694" i="61"/>
  <c r="C1693" i="61"/>
  <c r="C1692" i="61"/>
  <c r="C1691" i="61"/>
  <c r="C1690" i="61"/>
  <c r="C1689" i="61"/>
  <c r="C1688" i="61"/>
  <c r="C1687" i="61"/>
  <c r="C1686" i="61"/>
  <c r="C1685" i="61"/>
  <c r="C1684" i="61"/>
  <c r="C1683" i="61"/>
  <c r="C1682" i="61"/>
  <c r="C1681" i="61"/>
  <c r="C1680" i="61"/>
  <c r="C1679" i="61"/>
  <c r="C1678" i="61"/>
  <c r="C1677" i="61"/>
  <c r="C1676" i="61"/>
  <c r="C1675" i="61"/>
  <c r="C1674" i="61"/>
  <c r="C1673" i="61"/>
  <c r="C1672" i="61"/>
  <c r="C1671" i="61"/>
  <c r="C1670" i="61"/>
  <c r="C1669" i="61"/>
  <c r="C1668" i="61"/>
  <c r="C1667" i="61"/>
  <c r="C1666" i="61"/>
  <c r="C1665" i="61"/>
  <c r="C1664" i="61"/>
  <c r="C1663" i="61"/>
  <c r="C1662" i="61"/>
  <c r="C1661" i="61"/>
  <c r="C1660" i="61"/>
  <c r="C1659" i="61"/>
  <c r="C1658" i="61"/>
  <c r="C1657" i="61"/>
  <c r="C1656" i="61"/>
  <c r="C1655" i="61"/>
  <c r="C1654" i="61"/>
  <c r="C1653" i="61"/>
  <c r="C1652" i="61"/>
  <c r="C1651" i="61"/>
  <c r="C1650" i="61"/>
  <c r="C1649" i="61"/>
  <c r="C1648" i="61"/>
  <c r="C1647" i="61"/>
  <c r="C1646" i="61"/>
  <c r="C1645" i="61"/>
  <c r="C1644" i="61"/>
  <c r="C1643" i="61"/>
  <c r="C1642" i="61"/>
  <c r="C1641" i="61"/>
  <c r="C1640" i="61"/>
  <c r="C1639" i="61"/>
  <c r="C1638" i="61"/>
  <c r="C1637" i="61"/>
  <c r="C1636" i="61"/>
  <c r="C1635" i="61"/>
  <c r="C1634" i="61"/>
  <c r="C1633" i="61"/>
  <c r="C1632" i="61"/>
  <c r="C1631" i="61"/>
  <c r="C1630" i="61"/>
  <c r="C1629" i="61"/>
  <c r="C1628" i="61"/>
  <c r="C1627" i="61"/>
  <c r="C1626" i="61"/>
  <c r="C1625" i="61"/>
  <c r="C1624" i="61"/>
  <c r="C1623" i="61"/>
  <c r="C1622" i="61"/>
  <c r="C1621" i="61"/>
  <c r="C1620" i="61"/>
  <c r="C1619" i="61"/>
  <c r="C1618" i="61"/>
  <c r="C1617" i="61"/>
  <c r="C1616" i="61"/>
  <c r="C1615" i="61"/>
  <c r="C1614" i="61"/>
  <c r="C1613" i="61"/>
  <c r="C1612" i="61"/>
  <c r="C1611" i="61"/>
  <c r="C1610" i="61"/>
  <c r="C1609" i="61"/>
  <c r="C1608" i="61"/>
  <c r="C1607" i="61"/>
  <c r="C1606" i="61"/>
  <c r="C1605" i="61"/>
  <c r="C1604" i="61"/>
  <c r="C1603" i="61"/>
  <c r="C1602" i="61"/>
  <c r="C1601" i="61"/>
  <c r="C1600" i="61"/>
  <c r="C1599" i="61"/>
  <c r="C1598" i="61"/>
  <c r="C1597" i="61"/>
  <c r="C1596" i="61"/>
  <c r="C1595" i="61"/>
  <c r="C1594" i="61"/>
  <c r="C1593" i="61"/>
  <c r="C1592" i="61"/>
  <c r="C1591" i="61"/>
  <c r="C1590" i="61"/>
  <c r="C1589" i="61"/>
  <c r="C1588" i="61"/>
  <c r="C1587" i="61"/>
  <c r="C1586" i="61"/>
  <c r="C1585" i="61"/>
  <c r="C1584" i="61"/>
  <c r="C1583" i="61"/>
  <c r="C1582" i="61"/>
  <c r="C1581" i="61"/>
  <c r="C1580" i="61"/>
  <c r="C1579" i="61"/>
  <c r="C1578" i="61"/>
  <c r="C1577" i="61"/>
  <c r="C1576" i="61"/>
  <c r="C1575" i="61"/>
  <c r="C1574" i="61"/>
  <c r="C1573" i="61"/>
  <c r="C1572" i="61"/>
  <c r="C1571" i="61"/>
  <c r="C1570" i="61"/>
  <c r="C1569" i="61"/>
  <c r="C1568" i="61"/>
  <c r="C1567" i="61"/>
  <c r="C1566" i="61"/>
  <c r="C1565" i="61"/>
  <c r="C1564" i="61"/>
  <c r="C1563" i="61"/>
  <c r="C1562" i="61"/>
  <c r="C1561" i="61"/>
  <c r="C1560" i="61"/>
  <c r="C1559" i="61"/>
  <c r="C1558" i="61"/>
  <c r="C1557" i="61"/>
  <c r="C1556" i="61"/>
  <c r="C1555" i="61"/>
  <c r="C1554" i="61"/>
  <c r="C1553" i="61"/>
  <c r="C1552" i="61"/>
  <c r="C1551" i="61"/>
  <c r="C1550" i="61"/>
  <c r="C1549" i="61"/>
  <c r="C1548" i="61"/>
  <c r="C1547" i="61"/>
  <c r="C1546" i="61"/>
  <c r="C1545" i="61"/>
  <c r="C1544" i="61"/>
  <c r="C1543" i="61"/>
  <c r="C1542" i="61"/>
  <c r="C1541" i="61"/>
  <c r="C1540" i="61"/>
  <c r="C1539" i="61"/>
  <c r="C1538" i="61"/>
  <c r="C1537" i="61"/>
  <c r="C1536" i="61"/>
  <c r="C1535" i="61"/>
  <c r="C1534" i="61"/>
  <c r="C1533" i="61"/>
  <c r="C1532" i="61"/>
  <c r="C1531" i="61"/>
  <c r="C1530" i="61"/>
  <c r="C1529" i="61"/>
  <c r="C1528" i="61"/>
  <c r="C1527" i="61"/>
  <c r="C1526" i="61"/>
  <c r="C1525" i="61"/>
  <c r="C1524" i="61"/>
  <c r="C1523" i="61"/>
  <c r="C1522" i="61"/>
  <c r="C1521" i="61"/>
  <c r="C1520" i="61"/>
  <c r="C1519" i="61"/>
  <c r="C1518" i="61"/>
  <c r="C1517" i="61"/>
  <c r="C1516" i="61"/>
  <c r="C1515" i="61"/>
  <c r="C1514" i="61"/>
  <c r="C1513" i="61"/>
  <c r="C1512" i="61"/>
  <c r="C1511" i="61"/>
  <c r="C1510" i="61"/>
  <c r="C1509" i="61"/>
  <c r="C1508" i="61"/>
  <c r="C1507" i="61"/>
  <c r="C1506" i="61"/>
  <c r="C1505" i="61"/>
  <c r="C1504" i="61"/>
  <c r="C1503" i="61"/>
  <c r="C1502" i="61"/>
  <c r="C1501" i="61"/>
  <c r="C1500" i="61"/>
  <c r="C1499" i="61"/>
  <c r="C1498" i="61"/>
  <c r="C1497" i="61"/>
  <c r="C1496" i="61"/>
  <c r="C1495" i="61"/>
  <c r="C1494" i="61"/>
  <c r="C1493" i="61"/>
  <c r="C1492" i="61"/>
  <c r="C1491" i="61"/>
  <c r="C1490" i="61"/>
  <c r="C1489" i="61"/>
  <c r="C1488" i="61"/>
  <c r="C1487" i="61"/>
  <c r="C1486" i="61"/>
  <c r="C1485" i="61"/>
  <c r="C1484" i="61"/>
  <c r="C1483" i="61"/>
  <c r="C1482" i="61"/>
  <c r="C1481" i="61"/>
  <c r="C1480" i="61"/>
  <c r="C1479" i="61"/>
  <c r="C1478" i="61"/>
  <c r="C1477" i="61"/>
  <c r="C1476" i="61"/>
  <c r="C1475" i="61"/>
  <c r="C1474" i="61"/>
  <c r="C1473" i="61"/>
  <c r="C1472" i="61"/>
  <c r="C1471" i="61"/>
  <c r="C1470" i="61"/>
  <c r="C1469" i="61"/>
  <c r="C1468" i="61"/>
  <c r="C1467" i="61"/>
  <c r="C1466" i="61"/>
  <c r="C1465" i="61"/>
  <c r="C1464" i="61"/>
  <c r="C1463" i="61"/>
  <c r="C1462" i="61"/>
  <c r="C1461" i="61"/>
  <c r="C1460" i="61"/>
  <c r="C1459" i="61"/>
  <c r="C1458" i="61"/>
  <c r="C1457" i="61"/>
  <c r="C1456" i="61"/>
  <c r="C1455" i="61"/>
  <c r="C1454" i="61"/>
  <c r="C1453" i="61"/>
  <c r="C1452" i="61"/>
  <c r="C1451" i="61"/>
  <c r="C1450" i="61"/>
  <c r="C1448" i="61"/>
  <c r="C1446" i="61"/>
  <c r="C1445" i="61"/>
  <c r="C1444" i="61"/>
  <c r="C1443" i="61"/>
  <c r="C1442" i="61"/>
  <c r="C1441" i="61"/>
  <c r="C1440" i="61"/>
  <c r="C1439" i="61"/>
  <c r="C1438" i="61"/>
  <c r="C1437" i="61"/>
  <c r="C1436" i="61"/>
  <c r="C1435" i="61"/>
  <c r="C1434" i="61"/>
  <c r="C1433" i="61"/>
  <c r="C1432" i="61"/>
  <c r="C1431" i="61"/>
  <c r="C1430" i="61"/>
  <c r="C1429" i="61"/>
  <c r="C1428" i="61"/>
  <c r="C1427" i="61"/>
  <c r="C1426" i="61"/>
  <c r="C1425" i="61"/>
  <c r="C1424" i="61"/>
  <c r="C1423" i="61"/>
  <c r="C1422" i="61"/>
  <c r="C1421" i="61"/>
  <c r="C1420" i="61"/>
  <c r="C1419" i="61"/>
  <c r="C1418" i="61"/>
  <c r="C1417" i="61"/>
  <c r="C1416" i="61"/>
  <c r="C1415" i="61"/>
  <c r="C1414" i="61"/>
  <c r="C1413" i="61"/>
  <c r="C1412" i="61"/>
  <c r="C1411" i="61"/>
  <c r="C1410" i="61"/>
  <c r="C1409" i="61"/>
  <c r="C1408" i="61"/>
  <c r="C1407" i="61"/>
  <c r="C1406" i="61"/>
  <c r="C1405" i="61"/>
  <c r="C1404" i="61"/>
  <c r="C1403" i="61"/>
  <c r="C1402" i="61"/>
  <c r="C1401" i="61"/>
  <c r="C1400" i="61"/>
  <c r="C1399" i="61"/>
  <c r="C1398" i="61"/>
  <c r="C1397" i="61"/>
  <c r="C1396" i="61"/>
  <c r="C1395" i="61"/>
  <c r="C1394" i="61"/>
  <c r="C1393" i="61"/>
  <c r="C1392" i="61"/>
  <c r="C1391" i="61"/>
  <c r="C1390" i="61"/>
  <c r="C1389" i="61"/>
  <c r="C1388" i="61"/>
  <c r="C1387" i="61"/>
  <c r="C1386" i="61"/>
  <c r="C1385" i="61"/>
  <c r="C1384" i="61"/>
  <c r="C1383" i="61"/>
  <c r="C1382" i="61"/>
  <c r="C1381" i="61"/>
  <c r="C1380" i="61"/>
  <c r="C1379" i="61"/>
  <c r="C1378" i="61"/>
  <c r="C1377" i="61"/>
  <c r="C1376" i="61"/>
  <c r="C1375" i="61"/>
  <c r="C1374" i="61"/>
  <c r="C1373" i="61"/>
  <c r="C1372" i="61"/>
  <c r="C1371" i="61"/>
  <c r="C1370" i="61"/>
  <c r="C1369" i="61"/>
  <c r="C1368" i="61"/>
  <c r="C1367" i="61"/>
  <c r="C1366" i="61"/>
  <c r="C1365" i="61"/>
  <c r="C1364" i="61"/>
  <c r="C1363" i="61"/>
  <c r="C1362" i="61"/>
  <c r="C1361" i="61"/>
  <c r="C1360" i="61"/>
  <c r="C1359" i="61"/>
  <c r="C1358" i="61"/>
  <c r="C1357" i="61"/>
  <c r="C1356" i="61"/>
  <c r="C1355" i="61"/>
  <c r="C1354" i="61"/>
  <c r="C1353" i="61"/>
  <c r="C1352" i="61"/>
  <c r="C1351" i="61"/>
  <c r="C1350" i="61"/>
  <c r="C1349" i="61"/>
  <c r="C1348" i="61"/>
  <c r="C1347" i="61"/>
  <c r="C1346" i="61"/>
  <c r="C1345" i="61"/>
  <c r="C1344" i="61"/>
  <c r="C1343" i="61"/>
  <c r="C1342" i="61"/>
  <c r="C1341" i="61"/>
  <c r="C1340" i="61"/>
  <c r="C1339" i="61"/>
  <c r="C1338" i="61"/>
  <c r="C1337" i="61"/>
  <c r="C1336" i="61"/>
  <c r="C1335" i="61"/>
  <c r="C1334" i="61"/>
  <c r="C1333" i="61"/>
  <c r="C1332" i="61"/>
  <c r="C1331" i="61"/>
  <c r="C1330" i="61"/>
  <c r="C1329" i="61"/>
  <c r="C1328" i="61"/>
  <c r="C1327" i="61"/>
  <c r="C1326" i="61"/>
  <c r="C1325" i="61"/>
  <c r="C1324" i="61"/>
  <c r="C1323" i="61"/>
  <c r="C1322" i="61"/>
  <c r="C1321" i="61"/>
  <c r="C1320" i="61"/>
  <c r="C1319" i="61"/>
  <c r="C1318" i="61"/>
  <c r="C1317" i="61"/>
  <c r="C1316" i="61"/>
  <c r="C1315" i="61"/>
  <c r="C1314" i="61"/>
  <c r="C1313" i="61"/>
  <c r="C1312" i="61"/>
  <c r="C1311" i="61"/>
  <c r="C1310" i="61"/>
  <c r="C1309" i="61"/>
  <c r="C1308" i="61"/>
  <c r="C1307" i="61"/>
  <c r="C1306" i="61"/>
  <c r="C1305" i="61"/>
  <c r="C1304" i="61"/>
  <c r="C1303" i="61"/>
  <c r="C1302" i="61"/>
  <c r="C1301" i="61"/>
  <c r="C1300" i="61"/>
  <c r="C1299" i="61"/>
  <c r="C1298" i="61"/>
  <c r="C1297" i="61"/>
  <c r="C1296" i="61"/>
  <c r="C1295" i="61"/>
  <c r="C1294" i="61"/>
  <c r="C1293" i="61"/>
  <c r="C1292" i="61"/>
  <c r="C1291" i="61"/>
  <c r="C1290" i="61"/>
  <c r="C1289" i="61"/>
  <c r="C1288" i="61"/>
  <c r="C1287" i="61"/>
  <c r="C1286" i="61"/>
  <c r="C1285" i="61"/>
  <c r="C1284" i="61"/>
  <c r="C1283" i="61"/>
  <c r="C1282" i="61"/>
  <c r="C1281" i="61"/>
  <c r="C1280" i="61"/>
  <c r="C1279" i="61"/>
  <c r="C1278" i="61"/>
  <c r="C1277" i="61"/>
  <c r="C1276" i="61"/>
  <c r="C1275" i="61"/>
  <c r="C1274" i="61"/>
  <c r="C1273" i="61"/>
  <c r="C1272" i="61"/>
  <c r="C1271" i="61"/>
  <c r="C1270" i="61"/>
  <c r="C1269" i="61"/>
  <c r="C1268" i="61"/>
  <c r="C1267" i="61"/>
  <c r="C1266" i="61"/>
  <c r="C1265" i="61"/>
  <c r="C1264" i="61"/>
  <c r="C1263" i="61"/>
  <c r="C1262" i="61"/>
  <c r="C1261" i="61"/>
  <c r="C1260" i="61"/>
  <c r="C1259" i="61"/>
  <c r="C1258" i="61"/>
  <c r="C1257" i="61"/>
  <c r="C1256" i="61"/>
  <c r="C1255" i="61"/>
  <c r="C1254" i="61"/>
  <c r="C1253" i="61"/>
  <c r="C1252" i="61"/>
  <c r="C1251" i="61"/>
  <c r="C1250" i="61"/>
  <c r="C1249" i="61"/>
  <c r="C1248" i="61"/>
  <c r="C1247" i="61"/>
  <c r="C1246" i="61"/>
  <c r="C1245" i="61"/>
  <c r="C1244" i="61"/>
  <c r="C1243" i="61"/>
  <c r="C1242" i="61"/>
  <c r="C1241" i="61"/>
  <c r="C1240" i="61"/>
  <c r="C1239" i="61"/>
  <c r="C1238" i="61"/>
  <c r="C1237" i="61"/>
  <c r="C1236" i="61"/>
  <c r="C1235" i="61"/>
  <c r="C1234" i="61"/>
  <c r="C1233" i="61"/>
  <c r="C1232" i="61"/>
  <c r="C1231" i="61"/>
  <c r="C1230" i="61"/>
  <c r="C1229" i="61"/>
  <c r="C1228" i="61"/>
  <c r="C1227" i="61"/>
  <c r="C1226" i="61"/>
  <c r="C1225" i="61"/>
  <c r="C1224" i="61"/>
  <c r="C1223" i="61"/>
  <c r="C1222" i="61"/>
  <c r="C1221" i="61"/>
  <c r="C1220" i="61"/>
  <c r="C1219" i="61"/>
  <c r="C1218" i="61"/>
  <c r="C1217" i="61"/>
  <c r="C1216" i="61"/>
  <c r="C1215" i="61"/>
  <c r="C1214" i="61"/>
  <c r="C1213" i="61"/>
  <c r="C1212" i="61"/>
  <c r="C1211" i="61"/>
  <c r="C1210" i="61"/>
  <c r="C1209" i="61"/>
  <c r="C1208" i="61"/>
  <c r="C1207" i="61"/>
  <c r="C1206" i="61"/>
  <c r="C1205" i="61"/>
  <c r="C1204" i="61"/>
  <c r="C1203" i="61"/>
  <c r="C1202" i="61"/>
  <c r="C1201" i="61"/>
  <c r="C1200" i="61"/>
  <c r="C1199" i="61"/>
  <c r="C1198" i="61"/>
  <c r="C1197" i="61"/>
  <c r="C1196" i="61"/>
  <c r="C1195" i="61"/>
  <c r="C1194" i="61"/>
  <c r="C1193" i="61"/>
  <c r="C1192" i="61"/>
  <c r="C1191" i="61"/>
  <c r="C1190" i="61"/>
  <c r="C1189" i="61"/>
  <c r="C1188" i="61"/>
  <c r="C1187" i="61"/>
  <c r="C1186" i="61"/>
  <c r="C1185" i="61"/>
  <c r="C1184" i="61"/>
  <c r="C1183" i="61"/>
  <c r="C1182" i="61"/>
  <c r="C1181" i="61"/>
  <c r="C1180" i="61"/>
  <c r="C1179" i="61"/>
  <c r="C1178" i="61"/>
  <c r="C1177" i="61"/>
  <c r="C1176" i="61"/>
  <c r="C1175" i="61"/>
  <c r="C1174" i="61"/>
  <c r="C1173" i="61"/>
  <c r="C1172" i="61"/>
  <c r="C1171" i="61"/>
  <c r="C1170" i="61"/>
  <c r="C1169" i="61"/>
  <c r="C1168" i="61"/>
  <c r="C1167" i="61"/>
  <c r="C1166" i="61"/>
  <c r="C1165" i="61"/>
  <c r="C1164" i="61"/>
  <c r="C1163" i="61"/>
  <c r="C1162" i="61"/>
  <c r="C1161" i="61"/>
  <c r="C1160" i="61"/>
  <c r="C1159" i="61"/>
  <c r="C1158" i="61"/>
  <c r="C1157" i="61"/>
  <c r="C1156" i="61"/>
  <c r="C1155" i="61"/>
  <c r="C1154" i="61"/>
  <c r="C1153" i="61"/>
  <c r="C1152" i="61"/>
  <c r="C1151" i="61"/>
  <c r="C1150" i="61"/>
  <c r="C1149" i="61"/>
  <c r="C1148" i="61"/>
  <c r="C1147" i="61"/>
  <c r="C1146" i="61"/>
  <c r="C1145" i="61"/>
  <c r="C1144" i="61"/>
  <c r="C1143" i="61"/>
  <c r="C1142" i="61"/>
  <c r="C1141" i="61"/>
  <c r="C1140" i="61"/>
  <c r="C1139" i="61"/>
  <c r="C1138" i="61"/>
  <c r="C1137" i="61"/>
  <c r="C1136" i="61"/>
  <c r="C1135" i="61"/>
  <c r="C1134" i="61"/>
  <c r="C1133" i="61"/>
  <c r="C1132" i="61"/>
  <c r="C1131" i="61"/>
  <c r="C1130" i="61"/>
  <c r="C1129" i="61"/>
  <c r="C1128" i="61"/>
  <c r="C1127" i="61"/>
  <c r="C1126" i="61"/>
  <c r="C1125" i="61"/>
  <c r="C1124" i="61"/>
  <c r="C1123" i="61"/>
  <c r="C1122" i="61"/>
  <c r="C1121" i="61"/>
  <c r="C1120" i="61"/>
  <c r="C1119" i="61"/>
  <c r="C1118" i="61"/>
  <c r="C1117" i="61"/>
  <c r="C1116" i="61"/>
  <c r="C1115" i="61"/>
  <c r="C1114" i="61"/>
  <c r="C1113" i="61"/>
  <c r="C1112" i="61"/>
  <c r="C1111" i="61"/>
  <c r="C1110" i="61"/>
  <c r="C1109" i="61"/>
  <c r="C1108" i="61"/>
  <c r="C1107" i="61"/>
  <c r="C1106" i="61"/>
  <c r="C1105" i="61"/>
  <c r="C1104" i="61"/>
  <c r="C1103" i="61"/>
  <c r="C1102" i="61"/>
  <c r="C1101" i="61"/>
  <c r="C1100" i="61"/>
  <c r="C1099" i="61"/>
  <c r="C1098" i="61"/>
  <c r="C1097" i="61"/>
  <c r="C1096" i="61"/>
  <c r="C1095" i="61"/>
  <c r="C1094" i="61"/>
  <c r="C1093" i="61"/>
  <c r="C1092" i="61"/>
  <c r="C1091" i="61"/>
  <c r="C1090" i="61"/>
  <c r="C1089" i="61"/>
  <c r="C1088" i="61"/>
  <c r="C1087" i="61"/>
  <c r="C1086" i="61"/>
  <c r="C1085" i="61"/>
  <c r="C1084" i="61"/>
  <c r="C1083" i="61"/>
  <c r="C1082" i="61"/>
  <c r="C1081" i="61"/>
  <c r="C1080" i="61"/>
  <c r="C1079" i="61"/>
  <c r="C1078" i="61"/>
  <c r="C1077" i="61"/>
  <c r="C1076" i="61"/>
  <c r="C1075" i="61"/>
  <c r="C1074" i="61"/>
  <c r="C1073" i="61"/>
  <c r="C1072" i="61"/>
  <c r="C1071" i="61"/>
  <c r="C1070" i="61"/>
  <c r="C1069" i="61"/>
  <c r="C1068" i="61"/>
  <c r="C1067" i="61"/>
  <c r="C1066" i="61"/>
  <c r="C1065" i="61"/>
  <c r="C1064" i="61"/>
  <c r="C1063" i="61"/>
  <c r="C1062" i="61"/>
  <c r="C1061" i="61"/>
  <c r="C1060" i="61"/>
  <c r="C1059" i="61"/>
  <c r="C1058" i="61"/>
  <c r="C1057" i="61"/>
  <c r="C1056" i="61"/>
  <c r="C1055" i="61"/>
  <c r="C1054" i="61"/>
  <c r="C1053" i="61"/>
  <c r="C1052" i="61"/>
  <c r="C1051" i="61"/>
  <c r="C1050" i="61"/>
  <c r="C1049" i="61"/>
  <c r="C1048" i="61"/>
  <c r="C1047" i="61"/>
  <c r="C1046" i="61"/>
  <c r="C1045" i="61"/>
  <c r="C1044" i="61"/>
  <c r="C1043" i="61"/>
  <c r="C1042" i="61"/>
  <c r="C1041" i="61"/>
  <c r="C1040" i="61"/>
  <c r="C1039" i="61"/>
  <c r="C1038" i="61"/>
  <c r="C1037" i="61"/>
  <c r="C1036" i="61"/>
  <c r="C1035" i="61"/>
  <c r="C1034" i="61"/>
  <c r="C1033" i="61"/>
  <c r="C1032" i="61"/>
  <c r="C1031" i="61"/>
  <c r="C1030" i="61"/>
  <c r="C1029" i="61"/>
  <c r="C1028" i="61"/>
  <c r="C1027" i="61"/>
  <c r="C1026" i="61"/>
  <c r="C1025" i="61"/>
  <c r="C1024" i="61"/>
  <c r="C1023" i="61"/>
  <c r="C1022" i="61"/>
  <c r="C1021" i="61"/>
  <c r="C1020" i="61"/>
  <c r="C1019" i="61"/>
  <c r="C1018" i="61"/>
  <c r="C1017" i="61"/>
  <c r="C1016" i="61"/>
  <c r="C1015" i="61"/>
  <c r="C1014" i="61"/>
  <c r="C1013" i="61"/>
  <c r="C1012" i="61"/>
  <c r="C1011" i="61"/>
  <c r="C1010" i="61"/>
  <c r="C1009" i="61"/>
  <c r="C1008" i="61"/>
  <c r="C1007" i="61"/>
  <c r="C1006" i="61"/>
  <c r="C1005" i="61"/>
  <c r="C1004" i="61"/>
  <c r="C1003" i="61"/>
  <c r="C1002" i="61"/>
  <c r="C1001" i="61"/>
  <c r="C1000" i="61"/>
  <c r="C999" i="61"/>
  <c r="C998" i="61"/>
  <c r="C997" i="61"/>
  <c r="C996" i="61"/>
  <c r="C995" i="61"/>
  <c r="C994" i="61"/>
  <c r="C993" i="61"/>
  <c r="C992" i="61"/>
  <c r="C991" i="61"/>
  <c r="C990" i="61"/>
  <c r="C989" i="61"/>
  <c r="C988" i="61"/>
  <c r="C987" i="61"/>
  <c r="C986" i="61"/>
  <c r="C985" i="61"/>
  <c r="C984" i="61"/>
  <c r="C983" i="61"/>
  <c r="C982" i="61"/>
  <c r="C981" i="61"/>
  <c r="C980" i="61"/>
  <c r="C979" i="61"/>
  <c r="C978" i="61"/>
  <c r="C977" i="61"/>
  <c r="C976" i="61"/>
  <c r="C975" i="61"/>
  <c r="C974" i="61"/>
  <c r="C973" i="61"/>
  <c r="C972" i="61"/>
  <c r="C971" i="61"/>
  <c r="C970" i="61"/>
  <c r="C969" i="61"/>
  <c r="C968" i="61"/>
  <c r="C967" i="61"/>
  <c r="C966" i="61"/>
  <c r="C965" i="61"/>
  <c r="C964" i="61"/>
  <c r="C963" i="61"/>
  <c r="C962" i="61"/>
  <c r="C961" i="61"/>
  <c r="C960" i="61"/>
  <c r="C959" i="61"/>
  <c r="C958" i="61"/>
  <c r="C957" i="61"/>
  <c r="C956" i="61"/>
  <c r="C955" i="61"/>
  <c r="C954" i="61"/>
  <c r="C953" i="61"/>
  <c r="C952" i="61"/>
  <c r="C951" i="61"/>
  <c r="C950" i="61"/>
  <c r="C949" i="61"/>
  <c r="C948" i="61"/>
  <c r="C947" i="61"/>
  <c r="C946" i="61"/>
  <c r="C945" i="61"/>
  <c r="C944" i="61"/>
  <c r="C943" i="61"/>
  <c r="C942" i="61"/>
  <c r="C941" i="61"/>
  <c r="C940" i="61"/>
  <c r="C939" i="61"/>
  <c r="C938" i="61"/>
  <c r="C937" i="61"/>
  <c r="C936" i="61"/>
  <c r="C935" i="61"/>
  <c r="C934" i="61"/>
  <c r="C933" i="61"/>
  <c r="C932" i="61"/>
  <c r="C931" i="61"/>
  <c r="C930" i="61"/>
  <c r="C929" i="61"/>
  <c r="C928" i="61"/>
  <c r="C927" i="61"/>
  <c r="C926" i="61"/>
  <c r="C925" i="61"/>
  <c r="C924" i="61"/>
  <c r="C923" i="61"/>
  <c r="C922" i="61"/>
  <c r="C921" i="61"/>
  <c r="C920" i="61"/>
  <c r="C919" i="61"/>
  <c r="C918" i="61"/>
  <c r="C917" i="61"/>
  <c r="C916" i="61"/>
  <c r="C915" i="61"/>
  <c r="C914" i="61"/>
  <c r="C913" i="61"/>
  <c r="C912" i="61"/>
  <c r="C911" i="61"/>
  <c r="C910" i="61"/>
  <c r="C909" i="61"/>
  <c r="C908" i="61"/>
  <c r="C907" i="61"/>
  <c r="C906" i="61"/>
  <c r="C905" i="61"/>
  <c r="C904" i="61"/>
  <c r="C903" i="61"/>
  <c r="C902" i="61"/>
  <c r="C901" i="61"/>
  <c r="C900" i="61"/>
  <c r="C899" i="61"/>
  <c r="C898" i="61"/>
  <c r="C897" i="61"/>
  <c r="C896" i="61"/>
  <c r="C895" i="61"/>
  <c r="C894" i="61"/>
  <c r="C893" i="61"/>
  <c r="C892" i="61"/>
  <c r="C891" i="61"/>
  <c r="C890" i="61"/>
  <c r="C889" i="61"/>
  <c r="C888" i="61"/>
  <c r="C887" i="61"/>
  <c r="C886" i="61"/>
  <c r="C885" i="61"/>
  <c r="C884" i="61"/>
  <c r="C883" i="61"/>
  <c r="C882" i="61"/>
  <c r="C881" i="61"/>
  <c r="C880" i="61"/>
  <c r="C879" i="61"/>
  <c r="C878" i="61"/>
  <c r="C877" i="61"/>
  <c r="C876" i="61"/>
  <c r="C875" i="61"/>
  <c r="C874" i="61"/>
  <c r="C873" i="61"/>
  <c r="C872" i="61"/>
  <c r="C871" i="61"/>
  <c r="C870" i="61"/>
  <c r="C869" i="61"/>
  <c r="C868" i="61"/>
  <c r="C867" i="61"/>
  <c r="C866" i="61"/>
  <c r="C865" i="61"/>
  <c r="C864" i="61"/>
  <c r="C863" i="61"/>
  <c r="C862" i="61"/>
  <c r="C861" i="61"/>
  <c r="C860" i="61"/>
  <c r="C859" i="61"/>
  <c r="C858" i="61"/>
  <c r="C857" i="61"/>
  <c r="C856" i="61"/>
  <c r="C796" i="61"/>
  <c r="C855" i="61"/>
  <c r="C854" i="61"/>
  <c r="C853" i="61"/>
  <c r="C852" i="61"/>
  <c r="C851" i="61"/>
  <c r="C850" i="61"/>
  <c r="C849" i="61"/>
  <c r="C848" i="61"/>
  <c r="C847" i="61"/>
  <c r="C846" i="61"/>
  <c r="C845" i="61"/>
  <c r="C844" i="61"/>
  <c r="C843" i="61"/>
  <c r="C842" i="61"/>
  <c r="C841" i="61"/>
  <c r="C840" i="61"/>
  <c r="C839" i="61"/>
  <c r="C838" i="61"/>
  <c r="C837" i="61"/>
  <c r="C836" i="61"/>
  <c r="C835" i="61"/>
  <c r="C834" i="61"/>
  <c r="C833" i="61"/>
  <c r="C832" i="61"/>
  <c r="C831" i="61"/>
  <c r="C830" i="61"/>
  <c r="C829" i="61"/>
  <c r="C828" i="61"/>
  <c r="C827" i="61"/>
  <c r="C826" i="61"/>
  <c r="C825" i="61"/>
  <c r="C824" i="61"/>
  <c r="C823" i="61"/>
  <c r="C822" i="61"/>
  <c r="C821" i="61"/>
  <c r="C820" i="61"/>
  <c r="C819" i="61"/>
  <c r="C818" i="61"/>
  <c r="C817" i="61"/>
  <c r="C816" i="61"/>
  <c r="C815" i="61"/>
  <c r="C814" i="61"/>
  <c r="C813" i="61"/>
  <c r="C812" i="61"/>
  <c r="C811" i="61"/>
  <c r="C810" i="61"/>
  <c r="C809" i="61"/>
  <c r="C808" i="61"/>
  <c r="C807" i="61"/>
  <c r="C806" i="61"/>
  <c r="C805" i="61"/>
  <c r="C804" i="61"/>
  <c r="C803" i="61"/>
  <c r="C802" i="61"/>
  <c r="C801" i="61"/>
  <c r="C800" i="61"/>
  <c r="C799" i="61"/>
  <c r="C798" i="61"/>
  <c r="C797" i="61"/>
  <c r="C795" i="61"/>
  <c r="C794" i="61"/>
  <c r="C793" i="61"/>
  <c r="C792" i="61"/>
  <c r="C791" i="61"/>
  <c r="C790" i="61"/>
  <c r="C789" i="61"/>
  <c r="C788" i="61"/>
  <c r="C787" i="61"/>
  <c r="C786" i="61"/>
  <c r="C785" i="61"/>
  <c r="C784" i="61"/>
  <c r="C783" i="61"/>
  <c r="C782" i="61"/>
  <c r="C781" i="61"/>
  <c r="C780" i="61"/>
  <c r="C779" i="61"/>
  <c r="C778" i="61"/>
  <c r="C777" i="61"/>
  <c r="C776" i="61"/>
  <c r="C775" i="61"/>
  <c r="C774" i="61"/>
  <c r="C773" i="61"/>
  <c r="C772" i="61"/>
  <c r="C771" i="61"/>
  <c r="C770" i="61"/>
  <c r="C769" i="61"/>
  <c r="C768" i="61"/>
  <c r="C767" i="61"/>
  <c r="C766" i="61"/>
  <c r="C765" i="61"/>
  <c r="C764" i="61"/>
  <c r="C763" i="61"/>
  <c r="C762" i="61"/>
  <c r="C761" i="61"/>
  <c r="C760" i="61"/>
  <c r="C759" i="61"/>
  <c r="C758" i="61"/>
  <c r="C757" i="61"/>
  <c r="C756" i="61"/>
  <c r="C755" i="61"/>
  <c r="C754" i="61"/>
  <c r="C753" i="61"/>
  <c r="C752" i="61"/>
  <c r="C751" i="61"/>
  <c r="C750" i="61"/>
  <c r="C749" i="61"/>
  <c r="C748" i="61"/>
  <c r="C747" i="61"/>
  <c r="C746" i="61"/>
  <c r="C745" i="61"/>
  <c r="C744" i="61"/>
  <c r="C743" i="61"/>
  <c r="C742" i="61"/>
  <c r="C741" i="61"/>
  <c r="C740" i="61"/>
  <c r="C739" i="61"/>
  <c r="C738" i="61"/>
  <c r="C737" i="61"/>
  <c r="C736" i="61"/>
  <c r="C735" i="61"/>
  <c r="C734" i="61"/>
  <c r="C733" i="61"/>
  <c r="C732" i="61"/>
  <c r="C731" i="61"/>
  <c r="C730" i="61"/>
  <c r="C729" i="61"/>
  <c r="C728" i="61"/>
  <c r="C727" i="61"/>
  <c r="C726" i="61"/>
  <c r="C725" i="61"/>
  <c r="C724" i="61"/>
  <c r="C723" i="61"/>
  <c r="C722" i="61"/>
  <c r="C721" i="61"/>
  <c r="C720" i="61"/>
  <c r="C719" i="61"/>
  <c r="C718" i="61"/>
  <c r="C717" i="61"/>
  <c r="C716" i="61"/>
  <c r="C715" i="61"/>
  <c r="C714" i="61"/>
  <c r="C713" i="61"/>
  <c r="C712" i="61"/>
  <c r="C711" i="61"/>
  <c r="C710" i="61"/>
  <c r="C709" i="61"/>
  <c r="C708" i="61"/>
  <c r="C707" i="61"/>
  <c r="C706" i="61"/>
  <c r="C705" i="61"/>
  <c r="C704" i="61"/>
  <c r="C703" i="61"/>
  <c r="C702" i="61"/>
  <c r="C701" i="61"/>
  <c r="C700" i="61"/>
  <c r="C699" i="61"/>
  <c r="C698" i="61"/>
  <c r="C697" i="61"/>
  <c r="C696" i="61"/>
  <c r="C695" i="61"/>
  <c r="C694" i="61"/>
  <c r="C693" i="61"/>
  <c r="C692" i="61"/>
  <c r="C691" i="61"/>
  <c r="C690" i="61"/>
  <c r="C689" i="61"/>
  <c r="C688" i="61"/>
  <c r="C687" i="61"/>
  <c r="C686" i="61"/>
  <c r="C685" i="61"/>
  <c r="C684" i="61"/>
  <c r="C683" i="61"/>
  <c r="C682" i="61"/>
  <c r="C681" i="61"/>
  <c r="C680" i="61"/>
  <c r="C679" i="61"/>
  <c r="C678" i="61"/>
  <c r="C677" i="61"/>
  <c r="C676" i="61"/>
  <c r="C675" i="61"/>
  <c r="C674" i="61"/>
  <c r="C673" i="61"/>
  <c r="C672" i="61"/>
  <c r="C671" i="61"/>
  <c r="C670" i="61"/>
  <c r="C669" i="61"/>
  <c r="C668" i="61"/>
  <c r="C667" i="61"/>
  <c r="C666" i="61"/>
  <c r="C665" i="61"/>
  <c r="C664" i="61"/>
  <c r="C663" i="61"/>
  <c r="C662" i="61"/>
  <c r="C661" i="61"/>
  <c r="C660" i="61"/>
  <c r="C659" i="61"/>
  <c r="C658" i="61"/>
  <c r="C657" i="61"/>
  <c r="C656" i="61"/>
  <c r="C655" i="61"/>
  <c r="C654" i="61"/>
  <c r="C653" i="61"/>
  <c r="C652" i="61"/>
  <c r="C651" i="61"/>
  <c r="C650" i="61"/>
  <c r="C649" i="61"/>
  <c r="C648" i="61"/>
  <c r="C647" i="61"/>
  <c r="C646" i="61"/>
  <c r="C645" i="61"/>
  <c r="C644" i="61"/>
  <c r="C643" i="61"/>
  <c r="C642" i="61"/>
  <c r="C641" i="61"/>
  <c r="C640" i="61"/>
  <c r="C639" i="61"/>
  <c r="C638" i="61"/>
  <c r="C637" i="61"/>
  <c r="C636" i="61"/>
  <c r="C635" i="61"/>
  <c r="C634" i="61"/>
  <c r="C633" i="61"/>
  <c r="C632" i="61"/>
  <c r="C631" i="61"/>
  <c r="C630" i="61"/>
  <c r="C629" i="61"/>
  <c r="C628" i="61"/>
  <c r="C627" i="61"/>
  <c r="C626" i="61"/>
  <c r="C625" i="61"/>
  <c r="C624" i="61"/>
  <c r="C623" i="61"/>
  <c r="C622" i="61"/>
  <c r="C621" i="61"/>
  <c r="C620" i="61"/>
  <c r="C619" i="61"/>
  <c r="C618" i="61"/>
  <c r="C617" i="61"/>
  <c r="C616" i="61"/>
  <c r="C615" i="61"/>
  <c r="C614" i="61"/>
  <c r="C613" i="61"/>
  <c r="C612" i="61"/>
  <c r="C611" i="61"/>
  <c r="C610" i="61"/>
  <c r="C609" i="61"/>
  <c r="C608" i="61"/>
  <c r="C607" i="61"/>
  <c r="C606" i="61"/>
  <c r="C605" i="61"/>
  <c r="C604" i="61"/>
  <c r="C603" i="61"/>
  <c r="C602" i="61"/>
  <c r="C601" i="61"/>
  <c r="C600" i="61"/>
  <c r="C599" i="61"/>
  <c r="C598" i="61"/>
  <c r="C597" i="61"/>
  <c r="C596" i="61"/>
  <c r="C595" i="61"/>
  <c r="C594" i="61"/>
  <c r="C593" i="61"/>
  <c r="C592" i="61"/>
  <c r="C591" i="61"/>
  <c r="C590" i="61"/>
  <c r="C589" i="61"/>
  <c r="C588" i="61"/>
  <c r="C587" i="61"/>
  <c r="C586" i="61"/>
  <c r="C585" i="61"/>
  <c r="C584" i="61"/>
  <c r="C583" i="61"/>
  <c r="C582" i="61"/>
  <c r="C581" i="61"/>
  <c r="C580" i="61"/>
  <c r="C579" i="61"/>
  <c r="C578" i="61"/>
  <c r="C577" i="61"/>
  <c r="C576" i="61"/>
  <c r="C575" i="61"/>
  <c r="C574" i="61"/>
  <c r="C573" i="61"/>
  <c r="C572" i="61"/>
  <c r="C571" i="61"/>
  <c r="C570" i="61"/>
  <c r="C569" i="61"/>
  <c r="C568" i="61"/>
  <c r="C567" i="61"/>
  <c r="C566" i="61"/>
  <c r="C565" i="61"/>
  <c r="C564" i="61"/>
  <c r="C563" i="61"/>
  <c r="C562" i="61"/>
  <c r="C561" i="61"/>
  <c r="C560" i="61"/>
  <c r="C559" i="61"/>
  <c r="C558" i="61"/>
  <c r="C557" i="61"/>
  <c r="C556" i="61"/>
  <c r="C555" i="61"/>
  <c r="C554" i="61"/>
  <c r="C553" i="61"/>
  <c r="C552" i="61"/>
  <c r="C551" i="61"/>
  <c r="C550" i="61"/>
  <c r="C549" i="61"/>
  <c r="C548" i="61"/>
  <c r="C547" i="61"/>
  <c r="C546" i="61"/>
  <c r="C545" i="61"/>
  <c r="C544" i="61"/>
  <c r="C543" i="61"/>
  <c r="C542" i="61"/>
  <c r="C541" i="61"/>
  <c r="C540" i="61"/>
  <c r="C539" i="61"/>
  <c r="C538" i="61"/>
  <c r="C537" i="61"/>
  <c r="C536" i="61"/>
  <c r="C535" i="61"/>
  <c r="C534" i="61"/>
  <c r="C533" i="61"/>
  <c r="C532" i="61"/>
  <c r="C531" i="61"/>
  <c r="C530" i="61"/>
  <c r="C529" i="61"/>
  <c r="C528" i="61"/>
  <c r="C527" i="61"/>
  <c r="C526" i="61"/>
  <c r="C525" i="61"/>
  <c r="C524" i="61"/>
  <c r="C523" i="61"/>
  <c r="C522" i="61"/>
  <c r="C521" i="61"/>
  <c r="C520" i="61"/>
  <c r="C519" i="61"/>
  <c r="C517" i="61"/>
  <c r="C516" i="61"/>
  <c r="C515" i="61"/>
  <c r="C518" i="61"/>
  <c r="C514" i="61"/>
  <c r="C513" i="61"/>
  <c r="C512" i="61"/>
  <c r="C511" i="61"/>
  <c r="C510" i="61"/>
  <c r="C509" i="61"/>
  <c r="C508" i="61"/>
  <c r="C507" i="61"/>
  <c r="C506" i="61"/>
  <c r="C505" i="61"/>
  <c r="C504" i="61"/>
  <c r="C503" i="61"/>
  <c r="C502" i="61"/>
  <c r="C501" i="61"/>
  <c r="C500" i="61"/>
  <c r="C499" i="61"/>
  <c r="C498" i="61"/>
  <c r="C497" i="61"/>
  <c r="C496" i="61"/>
  <c r="C495" i="61"/>
  <c r="C494" i="61"/>
  <c r="C493" i="61"/>
  <c r="C492" i="61"/>
  <c r="C491" i="61"/>
  <c r="C490" i="61"/>
  <c r="C489" i="61"/>
  <c r="C488" i="61"/>
  <c r="C487" i="61"/>
  <c r="C486" i="61"/>
  <c r="C485" i="61"/>
  <c r="C484" i="61"/>
  <c r="C483" i="61"/>
  <c r="C482" i="61"/>
  <c r="C481" i="61"/>
  <c r="C480" i="61"/>
  <c r="C479" i="61"/>
  <c r="C478" i="61"/>
  <c r="C477" i="61"/>
  <c r="C476" i="61"/>
  <c r="C475" i="61"/>
  <c r="C474" i="61"/>
  <c r="C473" i="61"/>
  <c r="C472" i="61"/>
  <c r="C471" i="61"/>
  <c r="C470" i="61"/>
  <c r="C469" i="61"/>
  <c r="C468" i="61"/>
  <c r="C467" i="61"/>
  <c r="C466" i="61"/>
  <c r="C465" i="61"/>
  <c r="C464" i="61"/>
  <c r="C463" i="61"/>
  <c r="C462" i="61"/>
  <c r="C461" i="61"/>
  <c r="C460" i="61"/>
  <c r="C459" i="61"/>
  <c r="C458" i="61"/>
  <c r="C457" i="61"/>
  <c r="C456" i="61"/>
  <c r="C455" i="61"/>
  <c r="C454" i="61"/>
  <c r="C453" i="61"/>
  <c r="C452" i="61"/>
  <c r="C451" i="61"/>
  <c r="C450" i="61"/>
  <c r="C449" i="61"/>
  <c r="C448" i="61"/>
  <c r="C447" i="61"/>
  <c r="C446" i="61"/>
  <c r="C445" i="61"/>
  <c r="C444" i="61"/>
  <c r="C443" i="61"/>
  <c r="C442" i="61"/>
  <c r="C441" i="61"/>
  <c r="C440" i="61"/>
  <c r="C439" i="61"/>
  <c r="C438" i="61"/>
  <c r="C437" i="61"/>
  <c r="C436" i="61"/>
  <c r="C435" i="61"/>
  <c r="C434" i="61"/>
  <c r="C433" i="61"/>
  <c r="C432" i="61"/>
  <c r="C431" i="61"/>
  <c r="C430" i="61"/>
  <c r="C429" i="61"/>
  <c r="C428" i="61"/>
  <c r="C427" i="61"/>
  <c r="C426" i="61"/>
  <c r="C425" i="61"/>
  <c r="C424" i="61"/>
  <c r="C423" i="61"/>
  <c r="C422" i="61"/>
  <c r="C421" i="61"/>
  <c r="C420" i="61"/>
  <c r="C419" i="61"/>
  <c r="C418" i="61"/>
  <c r="C417" i="61"/>
  <c r="C416" i="61"/>
  <c r="C415" i="61"/>
  <c r="C414" i="61"/>
  <c r="C413" i="61"/>
  <c r="C412" i="61"/>
  <c r="C411" i="61"/>
  <c r="C410" i="61"/>
  <c r="C409" i="61"/>
  <c r="C408" i="61"/>
  <c r="C407" i="61"/>
  <c r="C406" i="61"/>
  <c r="C405" i="61"/>
  <c r="C404" i="61"/>
  <c r="C403" i="61"/>
  <c r="C402" i="61"/>
  <c r="C401" i="61"/>
  <c r="C400" i="61"/>
  <c r="C399" i="61"/>
  <c r="C398" i="61"/>
  <c r="C397" i="61"/>
  <c r="C396" i="61"/>
  <c r="C395" i="61"/>
  <c r="C394" i="61"/>
  <c r="C393" i="61"/>
  <c r="C392" i="61"/>
  <c r="C391" i="61"/>
  <c r="C390" i="61"/>
  <c r="C389" i="61"/>
  <c r="C388" i="61"/>
  <c r="C387" i="61"/>
  <c r="C386" i="61"/>
  <c r="C385" i="61"/>
  <c r="C384" i="61"/>
  <c r="C383" i="61"/>
  <c r="C382" i="61"/>
  <c r="C381" i="61"/>
  <c r="C380" i="61"/>
  <c r="C379" i="61"/>
  <c r="C378" i="61"/>
  <c r="C377" i="61"/>
  <c r="C376" i="61"/>
  <c r="C375" i="61"/>
  <c r="C374" i="61"/>
  <c r="C373" i="61"/>
  <c r="C372" i="61"/>
  <c r="C371" i="61"/>
  <c r="C370" i="61"/>
  <c r="C369" i="61"/>
  <c r="C368" i="61"/>
  <c r="C367" i="61"/>
  <c r="C366" i="61"/>
  <c r="C365" i="61"/>
  <c r="C364" i="61"/>
  <c r="C363" i="61"/>
  <c r="C362" i="61"/>
  <c r="C361" i="61"/>
  <c r="C360" i="61"/>
  <c r="C359" i="61"/>
  <c r="C358" i="61"/>
  <c r="C357" i="61"/>
  <c r="C356" i="61"/>
  <c r="C355" i="61"/>
  <c r="C354" i="61"/>
  <c r="C353" i="61"/>
  <c r="C352" i="61"/>
  <c r="C351" i="61"/>
  <c r="C350" i="61"/>
  <c r="C349" i="61"/>
  <c r="C348" i="61"/>
  <c r="C347" i="61"/>
  <c r="C346" i="61"/>
  <c r="C345" i="61"/>
  <c r="C344" i="61"/>
  <c r="C343" i="61"/>
  <c r="C342" i="61"/>
  <c r="C341" i="61"/>
  <c r="C340" i="61"/>
  <c r="C339" i="61"/>
  <c r="C338" i="61"/>
  <c r="C337" i="61"/>
  <c r="C336" i="61"/>
  <c r="C335" i="61"/>
  <c r="C334" i="61"/>
  <c r="C333" i="61"/>
  <c r="C332" i="61"/>
  <c r="C331" i="61"/>
  <c r="C330" i="61"/>
  <c r="C329" i="61"/>
  <c r="C328" i="61"/>
  <c r="C327" i="61"/>
  <c r="C326" i="61"/>
  <c r="C325" i="61"/>
  <c r="C324" i="61"/>
  <c r="C323" i="61"/>
  <c r="C322" i="61"/>
  <c r="C321" i="61"/>
  <c r="C320" i="61"/>
  <c r="C319" i="61"/>
  <c r="C318" i="61"/>
  <c r="C317" i="61"/>
  <c r="C316" i="61"/>
  <c r="C315" i="61"/>
  <c r="C314" i="61"/>
  <c r="C313" i="61"/>
  <c r="C312" i="61"/>
  <c r="C311" i="61"/>
  <c r="C310" i="61"/>
  <c r="C309" i="61"/>
  <c r="C308" i="61"/>
  <c r="C307" i="61"/>
  <c r="C306" i="61"/>
  <c r="C305" i="61"/>
  <c r="C304" i="61"/>
  <c r="C303" i="61"/>
  <c r="C302" i="61"/>
  <c r="C301" i="61"/>
  <c r="C300" i="61"/>
  <c r="C299" i="61"/>
  <c r="C298" i="61"/>
  <c r="C297" i="61"/>
  <c r="C296" i="61"/>
  <c r="C295" i="61"/>
  <c r="C294" i="61"/>
  <c r="C293" i="61"/>
  <c r="C292" i="61"/>
  <c r="C291" i="61"/>
  <c r="C290" i="61"/>
  <c r="C289" i="61"/>
  <c r="C288" i="61"/>
  <c r="C287" i="61"/>
  <c r="C286" i="61"/>
  <c r="C285" i="61"/>
  <c r="C284" i="61"/>
  <c r="C283" i="61"/>
  <c r="C282" i="61"/>
  <c r="C281" i="61"/>
  <c r="C280" i="61"/>
  <c r="C279" i="61"/>
  <c r="C278" i="61"/>
  <c r="C277" i="61"/>
  <c r="C276" i="61"/>
  <c r="C275" i="61"/>
  <c r="C274" i="61"/>
  <c r="C273" i="61"/>
  <c r="C272" i="61"/>
  <c r="C271" i="61"/>
  <c r="C270" i="61"/>
  <c r="C269" i="61"/>
  <c r="C268" i="61"/>
  <c r="C267" i="61"/>
  <c r="C266" i="61"/>
  <c r="C265" i="61"/>
  <c r="C264" i="61"/>
  <c r="C263" i="61"/>
  <c r="C262" i="61"/>
  <c r="C261" i="61"/>
  <c r="C260" i="61"/>
  <c r="C259" i="61"/>
  <c r="C258" i="61"/>
  <c r="C257" i="61"/>
  <c r="C256" i="61"/>
  <c r="C255" i="61"/>
  <c r="C254" i="61"/>
  <c r="C253" i="61"/>
  <c r="C252" i="61"/>
  <c r="C251" i="61"/>
  <c r="C250" i="61"/>
  <c r="C249" i="61"/>
  <c r="C248" i="61"/>
  <c r="C247" i="61"/>
  <c r="C246" i="61"/>
  <c r="C245" i="61"/>
  <c r="C244" i="61"/>
  <c r="C243" i="61"/>
  <c r="C242" i="61"/>
  <c r="C241" i="61"/>
  <c r="C240" i="61"/>
  <c r="C239" i="61"/>
  <c r="C238" i="61"/>
  <c r="C237" i="61"/>
  <c r="C236" i="61"/>
  <c r="C235" i="61"/>
  <c r="C234" i="61"/>
  <c r="C233" i="61"/>
  <c r="C232" i="61"/>
  <c r="C231" i="61"/>
  <c r="C230" i="61"/>
  <c r="C229" i="61"/>
  <c r="C228" i="61"/>
  <c r="C227" i="61"/>
  <c r="C226" i="61"/>
  <c r="C225" i="61"/>
  <c r="C224" i="61"/>
  <c r="C223" i="61"/>
  <c r="C222" i="61"/>
  <c r="C221" i="61"/>
  <c r="C220" i="61"/>
  <c r="C219" i="61"/>
  <c r="C218" i="61"/>
  <c r="C217" i="61"/>
  <c r="C216" i="61"/>
  <c r="C215" i="61"/>
  <c r="C214" i="61"/>
  <c r="C213" i="61"/>
  <c r="C212" i="61"/>
  <c r="C211" i="61"/>
  <c r="C210" i="61"/>
  <c r="C209" i="61"/>
  <c r="C208" i="61"/>
  <c r="C207" i="61"/>
  <c r="C206" i="61"/>
  <c r="C205" i="61"/>
  <c r="C204" i="61"/>
  <c r="C203" i="61"/>
  <c r="C202" i="61"/>
  <c r="C201" i="61"/>
  <c r="C200" i="61"/>
  <c r="C199" i="61"/>
  <c r="C198" i="61"/>
  <c r="C197" i="61"/>
  <c r="C196" i="61"/>
  <c r="C195" i="61"/>
  <c r="C194" i="61"/>
  <c r="C193" i="61"/>
  <c r="C192" i="61"/>
  <c r="C191" i="61"/>
  <c r="C190" i="61"/>
  <c r="C189" i="61"/>
  <c r="C188" i="61"/>
  <c r="C187" i="61"/>
  <c r="C186" i="61"/>
  <c r="C185" i="61"/>
  <c r="C184" i="61"/>
  <c r="C183" i="61"/>
  <c r="C182" i="61"/>
  <c r="C181" i="61"/>
  <c r="C180" i="61"/>
  <c r="C179" i="61"/>
  <c r="C178" i="61"/>
  <c r="C177" i="61"/>
  <c r="C176" i="61"/>
  <c r="C175" i="61"/>
  <c r="C174" i="61"/>
  <c r="C173" i="61"/>
  <c r="C172" i="61"/>
  <c r="C171" i="61"/>
  <c r="C170" i="61"/>
  <c r="C169" i="61"/>
  <c r="C168" i="61"/>
  <c r="C167" i="61"/>
  <c r="C166" i="61"/>
  <c r="C165" i="61"/>
  <c r="C164" i="61"/>
  <c r="C163" i="61"/>
  <c r="C162" i="61"/>
  <c r="C161" i="61"/>
  <c r="C160" i="61"/>
  <c r="C159" i="61"/>
  <c r="C158" i="61"/>
  <c r="C157" i="61"/>
  <c r="C156" i="61"/>
  <c r="C155" i="61"/>
  <c r="C154" i="61"/>
  <c r="C153" i="61"/>
  <c r="C152" i="61"/>
  <c r="C151" i="61"/>
  <c r="C150" i="61"/>
  <c r="C149" i="61"/>
  <c r="C148" i="61"/>
  <c r="C147" i="61"/>
  <c r="C146" i="61"/>
  <c r="C145" i="61"/>
  <c r="C144" i="61"/>
  <c r="C143" i="61"/>
  <c r="C142" i="61"/>
  <c r="C141" i="61"/>
  <c r="C140" i="61"/>
  <c r="C139" i="61"/>
  <c r="C138" i="61"/>
  <c r="C137" i="61"/>
  <c r="C136" i="61"/>
  <c r="C135" i="61"/>
  <c r="C134" i="61"/>
  <c r="C133" i="61"/>
  <c r="C132" i="61"/>
  <c r="C131" i="61"/>
  <c r="C130" i="61"/>
  <c r="C129" i="61"/>
  <c r="C128" i="61"/>
  <c r="C127" i="61"/>
  <c r="C126" i="61"/>
  <c r="C125" i="61"/>
  <c r="C124" i="61"/>
  <c r="C123" i="61"/>
  <c r="C122" i="61"/>
  <c r="C121" i="61"/>
  <c r="C120" i="61"/>
  <c r="C119" i="61"/>
  <c r="C118" i="61"/>
  <c r="C117" i="61"/>
  <c r="C116" i="61"/>
  <c r="C115" i="61"/>
  <c r="C114" i="61"/>
  <c r="C113" i="61"/>
  <c r="C112" i="61"/>
  <c r="C111" i="61"/>
  <c r="C110" i="61"/>
  <c r="C109" i="61"/>
  <c r="C108" i="61"/>
  <c r="C107" i="61"/>
  <c r="C106" i="61"/>
  <c r="C105" i="61"/>
  <c r="C104" i="61"/>
  <c r="C103" i="61"/>
  <c r="C102" i="61"/>
  <c r="C101" i="61"/>
  <c r="C100" i="61"/>
  <c r="C99" i="61"/>
  <c r="C98" i="61"/>
  <c r="C97" i="61"/>
  <c r="C96" i="61"/>
  <c r="C95" i="61"/>
  <c r="C94" i="61"/>
  <c r="C93" i="61"/>
  <c r="C92" i="61"/>
  <c r="C91" i="61"/>
  <c r="C90" i="61"/>
  <c r="C89" i="61"/>
  <c r="C88" i="61"/>
  <c r="C87" i="61"/>
  <c r="C86" i="61"/>
  <c r="C85" i="61"/>
  <c r="C84" i="61"/>
  <c r="C83" i="61"/>
  <c r="C82" i="61"/>
  <c r="C81" i="61"/>
  <c r="C80" i="61"/>
  <c r="C79" i="61"/>
  <c r="C78" i="61"/>
  <c r="C77" i="61"/>
  <c r="C76" i="61"/>
  <c r="C75" i="61"/>
  <c r="C74" i="61"/>
  <c r="C73" i="61"/>
  <c r="C72" i="61"/>
  <c r="C71" i="61"/>
  <c r="C70" i="61"/>
  <c r="C69" i="61"/>
  <c r="C68" i="61"/>
  <c r="C67" i="61"/>
  <c r="C66" i="61"/>
  <c r="C65" i="61"/>
  <c r="C64" i="61"/>
  <c r="C63" i="61"/>
  <c r="C62" i="61"/>
  <c r="C61" i="61"/>
  <c r="C60" i="61"/>
  <c r="C59" i="61"/>
  <c r="C58" i="61"/>
  <c r="C57" i="61"/>
  <c r="C56" i="61"/>
  <c r="C55" i="61"/>
  <c r="C54" i="61"/>
  <c r="C53" i="61"/>
  <c r="C52" i="61"/>
  <c r="C51" i="61"/>
  <c r="C50" i="61"/>
  <c r="C49" i="61"/>
  <c r="C48" i="61"/>
  <c r="C47" i="61"/>
  <c r="C46" i="61"/>
  <c r="C45" i="61"/>
  <c r="C44" i="61"/>
  <c r="C43" i="61"/>
  <c r="C42" i="61"/>
  <c r="C41" i="61"/>
  <c r="C40" i="61"/>
  <c r="C39" i="61"/>
  <c r="C38" i="61"/>
  <c r="C37" i="61"/>
  <c r="C36" i="61"/>
  <c r="C35" i="61"/>
  <c r="C34" i="61"/>
  <c r="C33" i="61"/>
  <c r="C32" i="61"/>
  <c r="C31" i="61"/>
  <c r="C30" i="61"/>
  <c r="C29" i="61"/>
  <c r="C28" i="61"/>
  <c r="C27" i="61"/>
  <c r="C26" i="61"/>
  <c r="C25" i="61"/>
  <c r="C24" i="61"/>
  <c r="C23" i="61"/>
  <c r="C22" i="61"/>
  <c r="C21" i="61"/>
  <c r="C20" i="61"/>
  <c r="C19" i="61"/>
  <c r="C18" i="61"/>
  <c r="C17" i="61"/>
  <c r="C16" i="61"/>
  <c r="C15" i="61"/>
  <c r="C14" i="61"/>
  <c r="C13" i="61"/>
  <c r="C12" i="61"/>
  <c r="C11" i="61"/>
  <c r="C10" i="61"/>
  <c r="C9" i="61"/>
  <c r="C8" i="61"/>
  <c r="C7" i="61"/>
  <c r="C6" i="61"/>
  <c r="C5" i="61"/>
  <c r="C4" i="61"/>
  <c r="M856" i="61"/>
  <c r="L856" i="61"/>
  <c r="K856" i="61"/>
  <c r="J856" i="61"/>
  <c r="M1619" i="61"/>
  <c r="L1619" i="61"/>
  <c r="K1619" i="61"/>
  <c r="J1619" i="61"/>
  <c r="M589" i="61"/>
  <c r="L589" i="61"/>
  <c r="K589" i="61"/>
  <c r="J589" i="61"/>
  <c r="M588" i="61"/>
  <c r="L588" i="61"/>
  <c r="K588" i="61"/>
  <c r="J588" i="61"/>
  <c r="J3" i="61"/>
  <c r="J4" i="61"/>
  <c r="J5" i="61"/>
  <c r="J6" i="61"/>
  <c r="J7" i="61"/>
  <c r="J8" i="61"/>
  <c r="J9" i="61"/>
  <c r="J10" i="61"/>
  <c r="J11" i="61"/>
  <c r="J12" i="61"/>
  <c r="J13" i="61"/>
  <c r="J14" i="61"/>
  <c r="J15" i="61"/>
  <c r="J16" i="61"/>
  <c r="J17" i="61"/>
  <c r="J18" i="61"/>
  <c r="J19" i="61"/>
  <c r="J20" i="61"/>
  <c r="J21" i="61"/>
  <c r="J22" i="61"/>
  <c r="J23" i="61"/>
  <c r="J24" i="61"/>
  <c r="J25" i="61"/>
  <c r="J26" i="61"/>
  <c r="J27" i="61"/>
  <c r="J28" i="61"/>
  <c r="J29" i="61"/>
  <c r="J30" i="61"/>
  <c r="J31" i="61"/>
  <c r="J32" i="61"/>
  <c r="J33" i="61"/>
  <c r="J34" i="61"/>
  <c r="J35" i="61"/>
  <c r="J36" i="61"/>
  <c r="J37" i="61"/>
  <c r="J38" i="61"/>
  <c r="J39" i="61"/>
  <c r="J40" i="61"/>
  <c r="J41" i="61"/>
  <c r="J42" i="61"/>
  <c r="J43" i="61"/>
  <c r="J44" i="61"/>
  <c r="J45" i="61"/>
  <c r="J46" i="61"/>
  <c r="J47" i="61"/>
  <c r="J48" i="61"/>
  <c r="J49" i="61"/>
  <c r="J50" i="61"/>
  <c r="J51" i="61"/>
  <c r="J52" i="61"/>
  <c r="J53" i="61"/>
  <c r="J54" i="61"/>
  <c r="J55" i="61"/>
  <c r="J56" i="61"/>
  <c r="J57" i="61"/>
  <c r="J58" i="61"/>
  <c r="J59" i="61"/>
  <c r="J60" i="61"/>
  <c r="J61" i="61"/>
  <c r="J62" i="61"/>
  <c r="J63" i="61"/>
  <c r="J64" i="61"/>
  <c r="J65" i="61"/>
  <c r="J66" i="61"/>
  <c r="J67" i="61"/>
  <c r="J68" i="61"/>
  <c r="J69" i="61"/>
  <c r="J70" i="61"/>
  <c r="J71" i="61"/>
  <c r="J72" i="61"/>
  <c r="J73" i="61"/>
  <c r="J74" i="61"/>
  <c r="J75" i="61"/>
  <c r="J76" i="61"/>
  <c r="J77" i="61"/>
  <c r="J78" i="61"/>
  <c r="J79" i="61"/>
  <c r="J80" i="61"/>
  <c r="J81" i="61"/>
  <c r="J82" i="61"/>
  <c r="J83" i="61"/>
  <c r="J84" i="61"/>
  <c r="J85" i="61"/>
  <c r="J86" i="61"/>
  <c r="J87" i="61"/>
  <c r="J88" i="61"/>
  <c r="J89" i="61"/>
  <c r="J90" i="61"/>
  <c r="J91" i="61"/>
  <c r="J92" i="61"/>
  <c r="J93" i="61"/>
  <c r="J94" i="61"/>
  <c r="J95" i="61"/>
  <c r="J96" i="61"/>
  <c r="J97" i="61"/>
  <c r="J98" i="61"/>
  <c r="J99" i="61"/>
  <c r="J100" i="61"/>
  <c r="J101" i="61"/>
  <c r="J102" i="61"/>
  <c r="J103" i="61"/>
  <c r="J104" i="61"/>
  <c r="J105" i="61"/>
  <c r="J106" i="61"/>
  <c r="J107" i="61"/>
  <c r="J108" i="61"/>
  <c r="J109" i="61"/>
  <c r="J110" i="61"/>
  <c r="J111" i="61"/>
  <c r="J112" i="61"/>
  <c r="J113" i="61"/>
  <c r="J114" i="61"/>
  <c r="J115" i="61"/>
  <c r="J116" i="61"/>
  <c r="J117" i="61"/>
  <c r="J118" i="61"/>
  <c r="J119" i="61"/>
  <c r="J120" i="61"/>
  <c r="J121" i="61"/>
  <c r="J122" i="61"/>
  <c r="J123" i="61"/>
  <c r="J124" i="61"/>
  <c r="J125" i="61"/>
  <c r="J126" i="61"/>
  <c r="J127" i="61"/>
  <c r="J128" i="61"/>
  <c r="J129" i="61"/>
  <c r="J130" i="61"/>
  <c r="J131" i="61"/>
  <c r="J132" i="61"/>
  <c r="J133" i="61"/>
  <c r="J134" i="61"/>
  <c r="J135" i="61"/>
  <c r="J136" i="61"/>
  <c r="J137" i="61"/>
  <c r="J138" i="61"/>
  <c r="J139" i="61"/>
  <c r="J140" i="61"/>
  <c r="J141" i="61"/>
  <c r="J142" i="61"/>
  <c r="J143" i="61"/>
  <c r="J144" i="61"/>
  <c r="J145" i="61"/>
  <c r="J146" i="61"/>
  <c r="J147" i="61"/>
  <c r="J148" i="61"/>
  <c r="J149" i="61"/>
  <c r="J150" i="61"/>
  <c r="J151" i="61"/>
  <c r="J152" i="61"/>
  <c r="J153" i="61"/>
  <c r="J154" i="61"/>
  <c r="J155" i="61"/>
  <c r="J156" i="61"/>
  <c r="J157" i="61"/>
  <c r="J158" i="61"/>
  <c r="J159" i="61"/>
  <c r="J160" i="61"/>
  <c r="J161" i="61"/>
  <c r="J162" i="61"/>
  <c r="J163" i="61"/>
  <c r="J164" i="61"/>
  <c r="J165" i="61"/>
  <c r="J166" i="61"/>
  <c r="J167" i="61"/>
  <c r="J168" i="61"/>
  <c r="J169" i="61"/>
  <c r="J170" i="61"/>
  <c r="J171" i="61"/>
  <c r="J172" i="61"/>
  <c r="J173" i="61"/>
  <c r="J174" i="61"/>
  <c r="J175" i="61"/>
  <c r="J176" i="61"/>
  <c r="J177" i="61"/>
  <c r="J178" i="61"/>
  <c r="J179" i="61"/>
  <c r="J180" i="61"/>
  <c r="J181" i="61"/>
  <c r="J182" i="61"/>
  <c r="J183" i="61"/>
  <c r="J184" i="61"/>
  <c r="J185" i="61"/>
  <c r="J186" i="61"/>
  <c r="J187" i="61"/>
  <c r="J188" i="61"/>
  <c r="J189" i="61"/>
  <c r="J190" i="61"/>
  <c r="J191" i="61"/>
  <c r="J192" i="61"/>
  <c r="J193" i="61"/>
  <c r="J194" i="61"/>
  <c r="J195" i="61"/>
  <c r="J196" i="61"/>
  <c r="J197" i="61"/>
  <c r="J198" i="61"/>
  <c r="J199" i="61"/>
  <c r="J200" i="61"/>
  <c r="J201" i="61"/>
  <c r="J202" i="61"/>
  <c r="J203" i="61"/>
  <c r="J204" i="61"/>
  <c r="J205" i="61"/>
  <c r="J206" i="61"/>
  <c r="J207" i="61"/>
  <c r="J208" i="61"/>
  <c r="J209" i="61"/>
  <c r="J210" i="61"/>
  <c r="J211" i="61"/>
  <c r="J212" i="61"/>
  <c r="J213" i="61"/>
  <c r="J214" i="61"/>
  <c r="J215" i="61"/>
  <c r="J216" i="61"/>
  <c r="J217" i="61"/>
  <c r="J218" i="61"/>
  <c r="J219" i="61"/>
  <c r="J220" i="61"/>
  <c r="J221" i="61"/>
  <c r="J222" i="61"/>
  <c r="J223" i="61"/>
  <c r="J224" i="61"/>
  <c r="J225" i="61"/>
  <c r="J226" i="61"/>
  <c r="J227" i="61"/>
  <c r="J228" i="61"/>
  <c r="J229" i="61"/>
  <c r="J230" i="61"/>
  <c r="J231" i="61"/>
  <c r="J232" i="61"/>
  <c r="J233" i="61"/>
  <c r="J234" i="61"/>
  <c r="J235" i="61"/>
  <c r="J236" i="61"/>
  <c r="J237" i="61"/>
  <c r="J238" i="61"/>
  <c r="J239" i="61"/>
  <c r="J240" i="61"/>
  <c r="J241" i="61"/>
  <c r="J242" i="61"/>
  <c r="J243" i="61"/>
  <c r="J244" i="61"/>
  <c r="J245" i="61"/>
  <c r="J246" i="61"/>
  <c r="J247" i="61"/>
  <c r="J248" i="61"/>
  <c r="J249" i="61"/>
  <c r="J250" i="61"/>
  <c r="J251" i="61"/>
  <c r="J252" i="61"/>
  <c r="J253" i="61"/>
  <c r="J254" i="61"/>
  <c r="J255" i="61"/>
  <c r="J256" i="61"/>
  <c r="J257" i="61"/>
  <c r="J258" i="61"/>
  <c r="J259" i="61"/>
  <c r="J260" i="61"/>
  <c r="J261" i="61"/>
  <c r="J262" i="61"/>
  <c r="J263" i="61"/>
  <c r="J264" i="61"/>
  <c r="J265" i="61"/>
  <c r="J266" i="61"/>
  <c r="J267" i="61"/>
  <c r="J268" i="61"/>
  <c r="J269" i="61"/>
  <c r="J270" i="61"/>
  <c r="J271" i="61"/>
  <c r="J272" i="61"/>
  <c r="J273" i="61"/>
  <c r="J274" i="61"/>
  <c r="J275" i="61"/>
  <c r="J276" i="61"/>
  <c r="J277" i="61"/>
  <c r="J278" i="61"/>
  <c r="J279" i="61"/>
  <c r="J280" i="61"/>
  <c r="J281" i="61"/>
  <c r="J282" i="61"/>
  <c r="J283" i="61"/>
  <c r="J284" i="61"/>
  <c r="J285" i="61"/>
  <c r="J286" i="61"/>
  <c r="J287" i="61"/>
  <c r="J288" i="61"/>
  <c r="J289" i="61"/>
  <c r="J290" i="61"/>
  <c r="J291" i="61"/>
  <c r="J292" i="61"/>
  <c r="J293" i="61"/>
  <c r="J294" i="61"/>
  <c r="J295" i="61"/>
  <c r="J296" i="61"/>
  <c r="J297" i="61"/>
  <c r="J298" i="61"/>
  <c r="J299" i="61"/>
  <c r="J300" i="61"/>
  <c r="J301" i="61"/>
  <c r="J302" i="61"/>
  <c r="J303" i="61"/>
  <c r="J304" i="61"/>
  <c r="J305" i="61"/>
  <c r="J306" i="61"/>
  <c r="J307" i="61"/>
  <c r="J308" i="61"/>
  <c r="J309" i="61"/>
  <c r="J310" i="61"/>
  <c r="J311" i="61"/>
  <c r="J312" i="61"/>
  <c r="J313" i="61"/>
  <c r="J314" i="61"/>
  <c r="J315" i="61"/>
  <c r="J316" i="61"/>
  <c r="J317" i="61"/>
  <c r="J318" i="61"/>
  <c r="J319" i="61"/>
  <c r="J320" i="61"/>
  <c r="J321" i="61"/>
  <c r="J322" i="61"/>
  <c r="J323" i="61"/>
  <c r="J324" i="61"/>
  <c r="J325" i="61"/>
  <c r="J326" i="61"/>
  <c r="J327" i="61"/>
  <c r="J328" i="61"/>
  <c r="J329" i="61"/>
  <c r="J330" i="61"/>
  <c r="J331" i="61"/>
  <c r="J332" i="61"/>
  <c r="J333" i="61"/>
  <c r="J334" i="61"/>
  <c r="J335" i="61"/>
  <c r="J336" i="61"/>
  <c r="J337" i="61"/>
  <c r="J338" i="61"/>
  <c r="J339" i="61"/>
  <c r="J340" i="61"/>
  <c r="J341" i="61"/>
  <c r="J342" i="61"/>
  <c r="J343" i="61"/>
  <c r="J344" i="61"/>
  <c r="J345" i="61"/>
  <c r="J346" i="61"/>
  <c r="J347" i="61"/>
  <c r="J348" i="61"/>
  <c r="J349" i="61"/>
  <c r="J350" i="61"/>
  <c r="J351" i="61"/>
  <c r="J352" i="61"/>
  <c r="J353" i="61"/>
  <c r="J354" i="61"/>
  <c r="J355" i="61"/>
  <c r="J356" i="61"/>
  <c r="J357" i="61"/>
  <c r="J358" i="61"/>
  <c r="J359" i="61"/>
  <c r="J360" i="61"/>
  <c r="J361" i="61"/>
  <c r="J362" i="61"/>
  <c r="J363" i="61"/>
  <c r="J364" i="61"/>
  <c r="J365" i="61"/>
  <c r="J366" i="61"/>
  <c r="J367" i="61"/>
  <c r="J368" i="61"/>
  <c r="J369" i="61"/>
  <c r="J370" i="61"/>
  <c r="J371" i="61"/>
  <c r="J372" i="61"/>
  <c r="J373" i="61"/>
  <c r="J374" i="61"/>
  <c r="J375" i="61"/>
  <c r="J376" i="61"/>
  <c r="J377" i="61"/>
  <c r="J378" i="61"/>
  <c r="J379" i="61"/>
  <c r="J380" i="61"/>
  <c r="J381" i="61"/>
  <c r="J382" i="61"/>
  <c r="J383" i="61"/>
  <c r="J384" i="61"/>
  <c r="J385" i="61"/>
  <c r="J386" i="61"/>
  <c r="J387" i="61"/>
  <c r="J388" i="61"/>
  <c r="J389" i="61"/>
  <c r="J390" i="61"/>
  <c r="J391" i="61"/>
  <c r="J392" i="61"/>
  <c r="J393" i="61"/>
  <c r="J394" i="61"/>
  <c r="J395" i="61"/>
  <c r="J396" i="61"/>
  <c r="J397" i="61"/>
  <c r="J398" i="61"/>
  <c r="J399" i="61"/>
  <c r="J400" i="61"/>
  <c r="J401" i="61"/>
  <c r="J402" i="61"/>
  <c r="J403" i="61"/>
  <c r="J404" i="61"/>
  <c r="J405" i="61"/>
  <c r="J406" i="61"/>
  <c r="J407" i="61"/>
  <c r="J408" i="61"/>
  <c r="J409" i="61"/>
  <c r="J410" i="61"/>
  <c r="J411" i="61"/>
  <c r="J412" i="61"/>
  <c r="J413" i="61"/>
  <c r="J414" i="61"/>
  <c r="J415" i="61"/>
  <c r="J416" i="61"/>
  <c r="J417" i="61"/>
  <c r="J418" i="61"/>
  <c r="J419" i="61"/>
  <c r="J420" i="61"/>
  <c r="J421" i="61"/>
  <c r="J422" i="61"/>
  <c r="J423" i="61"/>
  <c r="J424" i="61"/>
  <c r="J425" i="61"/>
  <c r="J426" i="61"/>
  <c r="J427" i="61"/>
  <c r="J428" i="61"/>
  <c r="J429" i="61"/>
  <c r="J430" i="61"/>
  <c r="J431" i="61"/>
  <c r="J432" i="61"/>
  <c r="J433" i="61"/>
  <c r="J434" i="61"/>
  <c r="J435" i="61"/>
  <c r="J436" i="61"/>
  <c r="J437" i="61"/>
  <c r="J438" i="61"/>
  <c r="J439" i="61"/>
  <c r="J440" i="61"/>
  <c r="J441" i="61"/>
  <c r="J442" i="61"/>
  <c r="J443" i="61"/>
  <c r="J444" i="61"/>
  <c r="J445" i="61"/>
  <c r="J446" i="61"/>
  <c r="J447" i="61"/>
  <c r="J448" i="61"/>
  <c r="J449" i="61"/>
  <c r="J450" i="61"/>
  <c r="J451" i="61"/>
  <c r="J452" i="61"/>
  <c r="J453" i="61"/>
  <c r="J454" i="61"/>
  <c r="J455" i="61"/>
  <c r="J456" i="61"/>
  <c r="J457" i="61"/>
  <c r="J458" i="61"/>
  <c r="J459" i="61"/>
  <c r="J460" i="61"/>
  <c r="J461" i="61"/>
  <c r="J462" i="61"/>
  <c r="J463" i="61"/>
  <c r="J464" i="61"/>
  <c r="J465" i="61"/>
  <c r="J466" i="61"/>
  <c r="J467" i="61"/>
  <c r="J468" i="61"/>
  <c r="J469" i="61"/>
  <c r="J470" i="61"/>
  <c r="J471" i="61"/>
  <c r="J472" i="61"/>
  <c r="J473" i="61"/>
  <c r="J474" i="61"/>
  <c r="J475" i="61"/>
  <c r="J476" i="61"/>
  <c r="J477" i="61"/>
  <c r="J478" i="61"/>
  <c r="J479" i="61"/>
  <c r="J480" i="61"/>
  <c r="J481" i="61"/>
  <c r="J482" i="61"/>
  <c r="J483" i="61"/>
  <c r="J484" i="61"/>
  <c r="J485" i="61"/>
  <c r="J486" i="61"/>
  <c r="J487" i="61"/>
  <c r="J488" i="61"/>
  <c r="J489" i="61"/>
  <c r="J490" i="61"/>
  <c r="J491" i="61"/>
  <c r="J492" i="61"/>
  <c r="J493" i="61"/>
  <c r="J494" i="61"/>
  <c r="J495" i="61"/>
  <c r="J496" i="61"/>
  <c r="J497" i="61"/>
  <c r="J498" i="61"/>
  <c r="J499" i="61"/>
  <c r="J500" i="61"/>
  <c r="J501" i="61"/>
  <c r="J502" i="61"/>
  <c r="J503" i="61"/>
  <c r="J504" i="61"/>
  <c r="J505" i="61"/>
  <c r="J506" i="61"/>
  <c r="J507" i="61"/>
  <c r="J508" i="61"/>
  <c r="J509" i="61"/>
  <c r="J510" i="61"/>
  <c r="J511" i="61"/>
  <c r="J512" i="61"/>
  <c r="J513" i="61"/>
  <c r="J514" i="61"/>
  <c r="J518" i="61"/>
  <c r="J515" i="61"/>
  <c r="J516" i="61"/>
  <c r="J517" i="61"/>
  <c r="J519" i="61"/>
  <c r="J520" i="61"/>
  <c r="J521" i="61"/>
  <c r="J522" i="61"/>
  <c r="J523" i="61"/>
  <c r="J524" i="61"/>
  <c r="J525" i="61"/>
  <c r="J526" i="61"/>
  <c r="J527" i="61"/>
  <c r="J528" i="61"/>
  <c r="J529" i="61"/>
  <c r="J530" i="61"/>
  <c r="J531" i="61"/>
  <c r="J532" i="61"/>
  <c r="J533" i="61"/>
  <c r="J534" i="61"/>
  <c r="J535" i="61"/>
  <c r="J536" i="61"/>
  <c r="J537" i="61"/>
  <c r="J538" i="61"/>
  <c r="J539" i="61"/>
  <c r="J540" i="61"/>
  <c r="J541" i="61"/>
  <c r="J542" i="61"/>
  <c r="J543" i="61"/>
  <c r="J544" i="61"/>
  <c r="J545" i="61"/>
  <c r="J546" i="61"/>
  <c r="J547" i="61"/>
  <c r="J548" i="61"/>
  <c r="J549" i="61"/>
  <c r="J550" i="61"/>
  <c r="J551" i="61"/>
  <c r="J552" i="61"/>
  <c r="J553" i="61"/>
  <c r="J554" i="61"/>
  <c r="J555" i="61"/>
  <c r="J556" i="61"/>
  <c r="J557" i="61"/>
  <c r="J558" i="61"/>
  <c r="J559" i="61"/>
  <c r="J560" i="61"/>
  <c r="J561" i="61"/>
  <c r="J562" i="61"/>
  <c r="J563" i="61"/>
  <c r="J564" i="61"/>
  <c r="J565" i="61"/>
  <c r="J566" i="61"/>
  <c r="J567" i="61"/>
  <c r="J568" i="61"/>
  <c r="J569" i="61"/>
  <c r="J570" i="61"/>
  <c r="J571" i="61"/>
  <c r="J572" i="61"/>
  <c r="J573" i="61"/>
  <c r="J574" i="61"/>
  <c r="J575" i="61"/>
  <c r="J576" i="61"/>
  <c r="J577" i="61"/>
  <c r="J578" i="61"/>
  <c r="J579" i="61"/>
  <c r="J580" i="61"/>
  <c r="J581" i="61"/>
  <c r="J582" i="61"/>
  <c r="J583" i="61"/>
  <c r="J584" i="61"/>
  <c r="J585" i="61"/>
  <c r="J586" i="61"/>
  <c r="J587" i="61"/>
  <c r="J591" i="61"/>
  <c r="J592" i="61"/>
  <c r="J593" i="61"/>
  <c r="J594" i="61"/>
  <c r="J595" i="61"/>
  <c r="J596" i="61"/>
  <c r="J597" i="61"/>
  <c r="J598" i="61"/>
  <c r="J599" i="61"/>
  <c r="J600" i="61"/>
  <c r="J601" i="61"/>
  <c r="J602" i="61"/>
  <c r="J603" i="61"/>
  <c r="J604" i="61"/>
  <c r="J605" i="61"/>
  <c r="J606" i="61"/>
  <c r="J607" i="61"/>
  <c r="J608" i="61"/>
  <c r="J609" i="61"/>
  <c r="J610" i="61"/>
  <c r="J611" i="61"/>
  <c r="J612" i="61"/>
  <c r="J613" i="61"/>
  <c r="J614" i="61"/>
  <c r="J615" i="61"/>
  <c r="J616" i="61"/>
  <c r="J617" i="61"/>
  <c r="J618" i="61"/>
  <c r="J619" i="61"/>
  <c r="J620" i="61"/>
  <c r="J621" i="61"/>
  <c r="J622" i="61"/>
  <c r="J623" i="61"/>
  <c r="J624" i="61"/>
  <c r="J625" i="61"/>
  <c r="J626" i="61"/>
  <c r="J627" i="61"/>
  <c r="J628" i="61"/>
  <c r="J629" i="61"/>
  <c r="J630" i="61"/>
  <c r="J631" i="61"/>
  <c r="J632" i="61"/>
  <c r="J633" i="61"/>
  <c r="J634" i="61"/>
  <c r="J635" i="61"/>
  <c r="J636" i="61"/>
  <c r="J637" i="61"/>
  <c r="J638" i="61"/>
  <c r="J639" i="61"/>
  <c r="J640" i="61"/>
  <c r="J641" i="61"/>
  <c r="J642" i="61"/>
  <c r="J643" i="61"/>
  <c r="J644" i="61"/>
  <c r="J645" i="61"/>
  <c r="J646" i="61"/>
  <c r="J647" i="61"/>
  <c r="J648" i="61"/>
  <c r="J649" i="61"/>
  <c r="J650" i="61"/>
  <c r="J651" i="61"/>
  <c r="J652" i="61"/>
  <c r="J653" i="61"/>
  <c r="J654" i="61"/>
  <c r="J655" i="61"/>
  <c r="J656" i="61"/>
  <c r="J657" i="61"/>
  <c r="J658" i="61"/>
  <c r="J659" i="61"/>
  <c r="J660" i="61"/>
  <c r="J661" i="61"/>
  <c r="J662" i="61"/>
  <c r="J663" i="61"/>
  <c r="J664" i="61"/>
  <c r="J665" i="61"/>
  <c r="J666" i="61"/>
  <c r="J667" i="61"/>
  <c r="J668" i="61"/>
  <c r="J669" i="61"/>
  <c r="J670" i="61"/>
  <c r="J671" i="61"/>
  <c r="J672" i="61"/>
  <c r="J673" i="61"/>
  <c r="J674" i="61"/>
  <c r="J675" i="61"/>
  <c r="J676" i="61"/>
  <c r="J677" i="61"/>
  <c r="J678" i="61"/>
  <c r="J679" i="61"/>
  <c r="J680" i="61"/>
  <c r="J681" i="61"/>
  <c r="J682" i="61"/>
  <c r="J683" i="61"/>
  <c r="J684" i="61"/>
  <c r="J685" i="61"/>
  <c r="J686" i="61"/>
  <c r="J687" i="61"/>
  <c r="J688" i="61"/>
  <c r="J689" i="61"/>
  <c r="J690" i="61"/>
  <c r="J691" i="61"/>
  <c r="J692" i="61"/>
  <c r="J693" i="61"/>
  <c r="J694" i="61"/>
  <c r="J695" i="61"/>
  <c r="J696" i="61"/>
  <c r="J697" i="61"/>
  <c r="J698" i="61"/>
  <c r="J699" i="61"/>
  <c r="J700" i="61"/>
  <c r="J701" i="61"/>
  <c r="J702" i="61"/>
  <c r="J703" i="61"/>
  <c r="J704" i="61"/>
  <c r="J705" i="61"/>
  <c r="J706" i="61"/>
  <c r="J707" i="61"/>
  <c r="J708" i="61"/>
  <c r="J709" i="61"/>
  <c r="J710" i="61"/>
  <c r="J711" i="61"/>
  <c r="J712" i="61"/>
  <c r="J713" i="61"/>
  <c r="J714" i="61"/>
  <c r="J715" i="61"/>
  <c r="J716" i="61"/>
  <c r="J717" i="61"/>
  <c r="J718" i="61"/>
  <c r="J719" i="61"/>
  <c r="J720" i="61"/>
  <c r="J721" i="61"/>
  <c r="J722" i="61"/>
  <c r="J723" i="61"/>
  <c r="J724" i="61"/>
  <c r="J725" i="61"/>
  <c r="J726" i="61"/>
  <c r="J727" i="61"/>
  <c r="J728" i="61"/>
  <c r="J729" i="61"/>
  <c r="J730" i="61"/>
  <c r="J731" i="61"/>
  <c r="J732" i="61"/>
  <c r="J733" i="61"/>
  <c r="J734" i="61"/>
  <c r="J735" i="61"/>
  <c r="J736" i="61"/>
  <c r="J737" i="61"/>
  <c r="J738" i="61"/>
  <c r="J739" i="61"/>
  <c r="J740" i="61"/>
  <c r="J741" i="61"/>
  <c r="J742" i="61"/>
  <c r="J743" i="61"/>
  <c r="J744" i="61"/>
  <c r="J745" i="61"/>
  <c r="J746" i="61"/>
  <c r="J747" i="61"/>
  <c r="J748" i="61"/>
  <c r="J749" i="61"/>
  <c r="J750" i="61"/>
  <c r="J751" i="61"/>
  <c r="J752" i="61"/>
  <c r="J753" i="61"/>
  <c r="J754" i="61"/>
  <c r="J755" i="61"/>
  <c r="J756" i="61"/>
  <c r="J757" i="61"/>
  <c r="J758" i="61"/>
  <c r="J759" i="61"/>
  <c r="J760" i="61"/>
  <c r="J761" i="61"/>
  <c r="J762" i="61"/>
  <c r="J763" i="61"/>
  <c r="J764" i="61"/>
  <c r="J765" i="61"/>
  <c r="J766" i="61"/>
  <c r="J767" i="61"/>
  <c r="J768" i="61"/>
  <c r="J769" i="61"/>
  <c r="J770" i="61"/>
  <c r="J771" i="61"/>
  <c r="J772" i="61"/>
  <c r="J773" i="61"/>
  <c r="J774" i="61"/>
  <c r="J775" i="61"/>
  <c r="J776" i="61"/>
  <c r="J777" i="61"/>
  <c r="J778" i="61"/>
  <c r="J779" i="61"/>
  <c r="J780" i="61"/>
  <c r="J781" i="61"/>
  <c r="J782" i="61"/>
  <c r="J783" i="61"/>
  <c r="J784" i="61"/>
  <c r="J785" i="61"/>
  <c r="J786" i="61"/>
  <c r="J787" i="61"/>
  <c r="J788" i="61"/>
  <c r="J789" i="61"/>
  <c r="J790" i="61"/>
  <c r="J791" i="61"/>
  <c r="J792" i="61"/>
  <c r="J793" i="61"/>
  <c r="J794" i="61"/>
  <c r="J795" i="61"/>
  <c r="J797" i="61"/>
  <c r="J798" i="61"/>
  <c r="J799" i="61"/>
  <c r="J800" i="61"/>
  <c r="J801" i="61"/>
  <c r="J802" i="61"/>
  <c r="J803" i="61"/>
  <c r="J804" i="61"/>
  <c r="J805" i="61"/>
  <c r="J806" i="61"/>
  <c r="J807" i="61"/>
  <c r="J808" i="61"/>
  <c r="J809" i="61"/>
  <c r="J810" i="61"/>
  <c r="J811" i="61"/>
  <c r="J812" i="61"/>
  <c r="J813" i="61"/>
  <c r="J814" i="61"/>
  <c r="J815" i="61"/>
  <c r="J816" i="61"/>
  <c r="J817" i="61"/>
  <c r="J818" i="61"/>
  <c r="J819" i="61"/>
  <c r="J820" i="61"/>
  <c r="J821" i="61"/>
  <c r="J822" i="61"/>
  <c r="J823" i="61"/>
  <c r="J824" i="61"/>
  <c r="J825" i="61"/>
  <c r="J826" i="61"/>
  <c r="J827" i="61"/>
  <c r="J828" i="61"/>
  <c r="J829" i="61"/>
  <c r="J830" i="61"/>
  <c r="J831" i="61"/>
  <c r="J832" i="61"/>
  <c r="J833" i="61"/>
  <c r="J834" i="61"/>
  <c r="J835" i="61"/>
  <c r="J836" i="61"/>
  <c r="J837" i="61"/>
  <c r="J838" i="61"/>
  <c r="J839" i="61"/>
  <c r="J840" i="61"/>
  <c r="J841" i="61"/>
  <c r="J842" i="61"/>
  <c r="J843" i="61"/>
  <c r="J844" i="61"/>
  <c r="J845" i="61"/>
  <c r="J846" i="61"/>
  <c r="J847" i="61"/>
  <c r="J848" i="61"/>
  <c r="J849" i="61"/>
  <c r="J850" i="61"/>
  <c r="J851" i="61"/>
  <c r="J852" i="61"/>
  <c r="J853" i="61"/>
  <c r="J854" i="61"/>
  <c r="J855" i="61"/>
  <c r="J796" i="61"/>
  <c r="J857" i="61"/>
  <c r="J858" i="61"/>
  <c r="J859" i="61"/>
  <c r="J860" i="61"/>
  <c r="J861" i="61"/>
  <c r="J862" i="61"/>
  <c r="J863" i="61"/>
  <c r="J864" i="61"/>
  <c r="J865" i="61"/>
  <c r="J866" i="61"/>
  <c r="J867" i="61"/>
  <c r="J868" i="61"/>
  <c r="J869" i="61"/>
  <c r="J870" i="61"/>
  <c r="J871" i="61"/>
  <c r="J872" i="61"/>
  <c r="J873" i="61"/>
  <c r="J874" i="61"/>
  <c r="J875" i="61"/>
  <c r="J876" i="61"/>
  <c r="J877" i="61"/>
  <c r="J878" i="61"/>
  <c r="J879" i="61"/>
  <c r="J880" i="61"/>
  <c r="J881" i="61"/>
  <c r="J882" i="61"/>
  <c r="J883" i="61"/>
  <c r="J884" i="61"/>
  <c r="J885" i="61"/>
  <c r="J886" i="61"/>
  <c r="J887" i="61"/>
  <c r="J888" i="61"/>
  <c r="J889" i="61"/>
  <c r="J890" i="61"/>
  <c r="J891" i="61"/>
  <c r="J892" i="61"/>
  <c r="J893" i="61"/>
  <c r="J894" i="61"/>
  <c r="J895" i="61"/>
  <c r="J896" i="61"/>
  <c r="J897" i="61"/>
  <c r="J898" i="61"/>
  <c r="J899" i="61"/>
  <c r="J900" i="61"/>
  <c r="J901" i="61"/>
  <c r="J902" i="61"/>
  <c r="J903" i="61"/>
  <c r="J904" i="61"/>
  <c r="J905" i="61"/>
  <c r="J906" i="61"/>
  <c r="J907" i="61"/>
  <c r="J908" i="61"/>
  <c r="J909" i="61"/>
  <c r="J910" i="61"/>
  <c r="J911" i="61"/>
  <c r="J912" i="61"/>
  <c r="J913" i="61"/>
  <c r="J914" i="61"/>
  <c r="J915" i="61"/>
  <c r="J916" i="61"/>
  <c r="J917" i="61"/>
  <c r="J918" i="61"/>
  <c r="J919" i="61"/>
  <c r="J920" i="61"/>
  <c r="J921" i="61"/>
  <c r="J922" i="61"/>
  <c r="J923" i="61"/>
  <c r="J924" i="61"/>
  <c r="J925" i="61"/>
  <c r="J926" i="61"/>
  <c r="J927" i="61"/>
  <c r="J928" i="61"/>
  <c r="J929" i="61"/>
  <c r="J930" i="61"/>
  <c r="J931" i="61"/>
  <c r="J932" i="61"/>
  <c r="J933" i="61"/>
  <c r="J934" i="61"/>
  <c r="J935" i="61"/>
  <c r="J936" i="61"/>
  <c r="J937" i="61"/>
  <c r="J938" i="61"/>
  <c r="J939" i="61"/>
  <c r="J940" i="61"/>
  <c r="J941" i="61"/>
  <c r="J942" i="61"/>
  <c r="J943" i="61"/>
  <c r="J944" i="61"/>
  <c r="J945" i="61"/>
  <c r="J946" i="61"/>
  <c r="J947" i="61"/>
  <c r="J948" i="61"/>
  <c r="J949" i="61"/>
  <c r="J950" i="61"/>
  <c r="J951" i="61"/>
  <c r="J952" i="61"/>
  <c r="J953" i="61"/>
  <c r="J954" i="61"/>
  <c r="J955" i="61"/>
  <c r="J956" i="61"/>
  <c r="J957" i="61"/>
  <c r="J958" i="61"/>
  <c r="J959" i="61"/>
  <c r="J960" i="61"/>
  <c r="J961" i="61"/>
  <c r="J962" i="61"/>
  <c r="J963" i="61"/>
  <c r="J964" i="61"/>
  <c r="J965" i="61"/>
  <c r="J966" i="61"/>
  <c r="J967" i="61"/>
  <c r="J968" i="61"/>
  <c r="J969" i="61"/>
  <c r="J970" i="61"/>
  <c r="J971" i="61"/>
  <c r="J972" i="61"/>
  <c r="J973" i="61"/>
  <c r="J974" i="61"/>
  <c r="J975" i="61"/>
  <c r="J976" i="61"/>
  <c r="J977" i="61"/>
  <c r="J978" i="61"/>
  <c r="J979" i="61"/>
  <c r="J980" i="61"/>
  <c r="J981" i="61"/>
  <c r="J982" i="61"/>
  <c r="J983" i="61"/>
  <c r="J984" i="61"/>
  <c r="J985" i="61"/>
  <c r="J986" i="61"/>
  <c r="J987" i="61"/>
  <c r="J988" i="61"/>
  <c r="J989" i="61"/>
  <c r="J990" i="61"/>
  <c r="J991" i="61"/>
  <c r="J992" i="61"/>
  <c r="J993" i="61"/>
  <c r="J994" i="61"/>
  <c r="J995" i="61"/>
  <c r="J996" i="61"/>
  <c r="J997" i="61"/>
  <c r="J998" i="61"/>
  <c r="J999" i="61"/>
  <c r="J1000" i="61"/>
  <c r="J1001" i="61"/>
  <c r="J1002" i="61"/>
  <c r="J1003" i="61"/>
  <c r="J1004" i="61"/>
  <c r="J1005" i="61"/>
  <c r="J1006" i="61"/>
  <c r="J1007" i="61"/>
  <c r="J1008" i="61"/>
  <c r="J1009" i="61"/>
  <c r="J1010" i="61"/>
  <c r="J1011" i="61"/>
  <c r="J1012" i="61"/>
  <c r="J1013" i="61"/>
  <c r="J1014" i="61"/>
  <c r="J1015" i="61"/>
  <c r="J1016" i="61"/>
  <c r="J1017" i="61"/>
  <c r="J1018" i="61"/>
  <c r="J1019" i="61"/>
  <c r="J1020" i="61"/>
  <c r="J1021" i="61"/>
  <c r="J1022" i="61"/>
  <c r="J1023" i="61"/>
  <c r="J1024" i="61"/>
  <c r="J1025" i="61"/>
  <c r="J1026" i="61"/>
  <c r="J1027" i="61"/>
  <c r="J1028" i="61"/>
  <c r="J1029" i="61"/>
  <c r="J1030" i="61"/>
  <c r="J1031" i="61"/>
  <c r="J1032" i="61"/>
  <c r="J1033" i="61"/>
  <c r="J1034" i="61"/>
  <c r="J1035" i="61"/>
  <c r="J1036" i="61"/>
  <c r="J1037" i="61"/>
  <c r="J1038" i="61"/>
  <c r="J1039" i="61"/>
  <c r="J1040" i="61"/>
  <c r="J1041" i="61"/>
  <c r="J1042" i="61"/>
  <c r="J1043" i="61"/>
  <c r="J1044" i="61"/>
  <c r="J1045" i="61"/>
  <c r="J1046" i="61"/>
  <c r="J1047" i="61"/>
  <c r="J1048" i="61"/>
  <c r="J1049" i="61"/>
  <c r="J1050" i="61"/>
  <c r="J1051" i="61"/>
  <c r="J1052" i="61"/>
  <c r="J1053" i="61"/>
  <c r="J1054" i="61"/>
  <c r="J1055" i="61"/>
  <c r="J1056" i="61"/>
  <c r="J1057" i="61"/>
  <c r="J1058" i="61"/>
  <c r="J1059" i="61"/>
  <c r="J1060" i="61"/>
  <c r="J1061" i="61"/>
  <c r="J1062" i="61"/>
  <c r="J1063" i="61"/>
  <c r="J1064" i="61"/>
  <c r="J1065" i="61"/>
  <c r="J1066" i="61"/>
  <c r="J1067" i="61"/>
  <c r="J1068" i="61"/>
  <c r="J1069" i="61"/>
  <c r="J1070" i="61"/>
  <c r="J1071" i="61"/>
  <c r="J1072" i="61"/>
  <c r="J1073" i="61"/>
  <c r="J1074" i="61"/>
  <c r="J1075" i="61"/>
  <c r="J1076" i="61"/>
  <c r="J1077" i="61"/>
  <c r="J1078" i="61"/>
  <c r="J1079" i="61"/>
  <c r="J1080" i="61"/>
  <c r="J1081" i="61"/>
  <c r="J1082" i="61"/>
  <c r="J1083" i="61"/>
  <c r="J1084" i="61"/>
  <c r="J1085" i="61"/>
  <c r="J1086" i="61"/>
  <c r="J1087" i="61"/>
  <c r="J1088" i="61"/>
  <c r="J1089" i="61"/>
  <c r="J1090" i="61"/>
  <c r="J1091" i="61"/>
  <c r="J1092" i="61"/>
  <c r="J1093" i="61"/>
  <c r="J1094" i="61"/>
  <c r="J1095" i="61"/>
  <c r="J1096" i="61"/>
  <c r="J1097" i="61"/>
  <c r="J1098" i="61"/>
  <c r="J1099" i="61"/>
  <c r="J1100" i="61"/>
  <c r="J1101" i="61"/>
  <c r="J1102" i="61"/>
  <c r="J1103" i="61"/>
  <c r="J1104" i="61"/>
  <c r="J1105" i="61"/>
  <c r="J1106" i="61"/>
  <c r="J1107" i="61"/>
  <c r="J1108" i="61"/>
  <c r="J1109" i="61"/>
  <c r="J1110" i="61"/>
  <c r="J1111" i="61"/>
  <c r="J1112" i="61"/>
  <c r="J1113" i="61"/>
  <c r="J1114" i="61"/>
  <c r="J1115" i="61"/>
  <c r="J1116" i="61"/>
  <c r="J1117" i="61"/>
  <c r="J1118" i="61"/>
  <c r="J1119" i="61"/>
  <c r="J1120" i="61"/>
  <c r="J1121" i="61"/>
  <c r="J1122" i="61"/>
  <c r="J1123" i="61"/>
  <c r="J1124" i="61"/>
  <c r="J1125" i="61"/>
  <c r="J1126" i="61"/>
  <c r="J1127" i="61"/>
  <c r="J1128" i="61"/>
  <c r="J1129" i="61"/>
  <c r="J1130" i="61"/>
  <c r="J1131" i="61"/>
  <c r="J1132" i="61"/>
  <c r="J1133" i="61"/>
  <c r="J1134" i="61"/>
  <c r="J1135" i="61"/>
  <c r="J1136" i="61"/>
  <c r="J1137" i="61"/>
  <c r="J1138" i="61"/>
  <c r="J1139" i="61"/>
  <c r="J1140" i="61"/>
  <c r="J1141" i="61"/>
  <c r="J1142" i="61"/>
  <c r="J1143" i="61"/>
  <c r="J1144" i="61"/>
  <c r="J1145" i="61"/>
  <c r="J1146" i="61"/>
  <c r="J1147" i="61"/>
  <c r="J1148" i="61"/>
  <c r="J1149" i="61"/>
  <c r="J1150" i="61"/>
  <c r="J1151" i="61"/>
  <c r="J1152" i="61"/>
  <c r="J1153" i="61"/>
  <c r="J1154" i="61"/>
  <c r="J1155" i="61"/>
  <c r="J1156" i="61"/>
  <c r="J1157" i="61"/>
  <c r="J1158" i="61"/>
  <c r="J1159" i="61"/>
  <c r="J1160" i="61"/>
  <c r="J1161" i="61"/>
  <c r="J1162" i="61"/>
  <c r="J1163" i="61"/>
  <c r="J1164" i="61"/>
  <c r="J1165" i="61"/>
  <c r="J1166" i="61"/>
  <c r="J1167" i="61"/>
  <c r="J1168" i="61"/>
  <c r="J1169" i="61"/>
  <c r="J1170" i="61"/>
  <c r="J1171" i="61"/>
  <c r="J1172" i="61"/>
  <c r="J1173" i="61"/>
  <c r="J1174" i="61"/>
  <c r="J1175" i="61"/>
  <c r="J1176" i="61"/>
  <c r="J1177" i="61"/>
  <c r="J1178" i="61"/>
  <c r="J1179" i="61"/>
  <c r="J1180" i="61"/>
  <c r="J1181" i="61"/>
  <c r="J1182" i="61"/>
  <c r="J1183" i="61"/>
  <c r="J1184" i="61"/>
  <c r="J1185" i="61"/>
  <c r="J1186" i="61"/>
  <c r="J1187" i="61"/>
  <c r="J1188" i="61"/>
  <c r="J1189" i="61"/>
  <c r="J1190" i="61"/>
  <c r="J1191" i="61"/>
  <c r="J1192" i="61"/>
  <c r="J1193" i="61"/>
  <c r="J1194" i="61"/>
  <c r="J1195" i="61"/>
  <c r="J1196" i="61"/>
  <c r="J1197" i="61"/>
  <c r="J1198" i="61"/>
  <c r="J1199" i="61"/>
  <c r="J1200" i="61"/>
  <c r="J1201" i="61"/>
  <c r="J1202" i="61"/>
  <c r="J1203" i="61"/>
  <c r="J1204" i="61"/>
  <c r="J1205" i="61"/>
  <c r="J1206" i="61"/>
  <c r="J1207" i="61"/>
  <c r="J1208" i="61"/>
  <c r="J1209" i="61"/>
  <c r="J1210" i="61"/>
  <c r="J1211" i="61"/>
  <c r="J1212" i="61"/>
  <c r="J1213" i="61"/>
  <c r="J1214" i="61"/>
  <c r="J1215" i="61"/>
  <c r="J1216" i="61"/>
  <c r="J1217" i="61"/>
  <c r="J1218" i="61"/>
  <c r="J1219" i="61"/>
  <c r="J1220" i="61"/>
  <c r="J1221" i="61"/>
  <c r="J1222" i="61"/>
  <c r="J1223" i="61"/>
  <c r="J1224" i="61"/>
  <c r="J1225" i="61"/>
  <c r="J1226" i="61"/>
  <c r="J1227" i="61"/>
  <c r="J1228" i="61"/>
  <c r="J1229" i="61"/>
  <c r="J1230" i="61"/>
  <c r="J1231" i="61"/>
  <c r="J1232" i="61"/>
  <c r="J1233" i="61"/>
  <c r="J1234" i="61"/>
  <c r="J1235" i="61"/>
  <c r="J1236" i="61"/>
  <c r="J1237" i="61"/>
  <c r="J1238" i="61"/>
  <c r="J1239" i="61"/>
  <c r="J1240" i="61"/>
  <c r="J1241" i="61"/>
  <c r="J1242" i="61"/>
  <c r="J1243" i="61"/>
  <c r="J1244" i="61"/>
  <c r="J1245" i="61"/>
  <c r="J1246" i="61"/>
  <c r="J1247" i="61"/>
  <c r="J1248" i="61"/>
  <c r="J1249" i="61"/>
  <c r="J1250" i="61"/>
  <c r="J1251" i="61"/>
  <c r="J1252" i="61"/>
  <c r="J1253" i="61"/>
  <c r="J1254" i="61"/>
  <c r="J1255" i="61"/>
  <c r="J1256" i="61"/>
  <c r="J1257" i="61"/>
  <c r="J1258" i="61"/>
  <c r="J1259" i="61"/>
  <c r="J1260" i="61"/>
  <c r="J1261" i="61"/>
  <c r="J1262" i="61"/>
  <c r="J1263" i="61"/>
  <c r="J1264" i="61"/>
  <c r="J1265" i="61"/>
  <c r="J1266" i="61"/>
  <c r="J1267" i="61"/>
  <c r="J1268" i="61"/>
  <c r="J1269" i="61"/>
  <c r="J1270" i="61"/>
  <c r="J1271" i="61"/>
  <c r="J1272" i="61"/>
  <c r="J1273" i="61"/>
  <c r="J1274" i="61"/>
  <c r="J1275" i="61"/>
  <c r="J1276" i="61"/>
  <c r="J1277" i="61"/>
  <c r="J1278" i="61"/>
  <c r="J1279" i="61"/>
  <c r="J1280" i="61"/>
  <c r="J1281" i="61"/>
  <c r="J1282" i="61"/>
  <c r="J1283" i="61"/>
  <c r="J1284" i="61"/>
  <c r="J1285" i="61"/>
  <c r="J1286" i="61"/>
  <c r="J1287" i="61"/>
  <c r="J1288" i="61"/>
  <c r="J1289" i="61"/>
  <c r="J1290" i="61"/>
  <c r="J1291" i="61"/>
  <c r="J1292" i="61"/>
  <c r="J1293" i="61"/>
  <c r="J1294" i="61"/>
  <c r="J1295" i="61"/>
  <c r="J1296" i="61"/>
  <c r="J1297" i="61"/>
  <c r="J1298" i="61"/>
  <c r="J1299" i="61"/>
  <c r="J1300" i="61"/>
  <c r="J1301" i="61"/>
  <c r="J1302" i="61"/>
  <c r="J1303" i="61"/>
  <c r="J1304" i="61"/>
  <c r="J1305" i="61"/>
  <c r="J1306" i="61"/>
  <c r="J1307" i="61"/>
  <c r="J1308" i="61"/>
  <c r="J1309" i="61"/>
  <c r="J1310" i="61"/>
  <c r="J1311" i="61"/>
  <c r="J1312" i="61"/>
  <c r="J1313" i="61"/>
  <c r="J1314" i="61"/>
  <c r="J1315" i="61"/>
  <c r="J1316" i="61"/>
  <c r="J1317" i="61"/>
  <c r="J1318" i="61"/>
  <c r="J1319" i="61"/>
  <c r="J1320" i="61"/>
  <c r="J1321" i="61"/>
  <c r="J1322" i="61"/>
  <c r="J1323" i="61"/>
  <c r="J1324" i="61"/>
  <c r="J1325" i="61"/>
  <c r="J1326" i="61"/>
  <c r="J1327" i="61"/>
  <c r="J1328" i="61"/>
  <c r="J1329" i="61"/>
  <c r="J1330" i="61"/>
  <c r="J1331" i="61"/>
  <c r="J1332" i="61"/>
  <c r="J1333" i="61"/>
  <c r="J1334" i="61"/>
  <c r="J1335" i="61"/>
  <c r="J1336" i="61"/>
  <c r="J1337" i="61"/>
  <c r="J1338" i="61"/>
  <c r="J1339" i="61"/>
  <c r="J1340" i="61"/>
  <c r="J1341" i="61"/>
  <c r="J1342" i="61"/>
  <c r="J1343" i="61"/>
  <c r="J1344" i="61"/>
  <c r="J1345" i="61"/>
  <c r="J1346" i="61"/>
  <c r="J1347" i="61"/>
  <c r="J1348" i="61"/>
  <c r="J1349" i="61"/>
  <c r="J1350" i="61"/>
  <c r="J1351" i="61"/>
  <c r="J1352" i="61"/>
  <c r="J1353" i="61"/>
  <c r="J1354" i="61"/>
  <c r="J1355" i="61"/>
  <c r="J1356" i="61"/>
  <c r="J1357" i="61"/>
  <c r="J1358" i="61"/>
  <c r="J1359" i="61"/>
  <c r="J1360" i="61"/>
  <c r="J1361" i="61"/>
  <c r="J1362" i="61"/>
  <c r="J1363" i="61"/>
  <c r="J1364" i="61"/>
  <c r="J1365" i="61"/>
  <c r="J1366" i="61"/>
  <c r="J1367" i="61"/>
  <c r="J1368" i="61"/>
  <c r="J1369" i="61"/>
  <c r="J1370" i="61"/>
  <c r="J1371" i="61"/>
  <c r="J1372" i="61"/>
  <c r="J1373" i="61"/>
  <c r="J1374" i="61"/>
  <c r="J1375" i="61"/>
  <c r="J1376" i="61"/>
  <c r="J1377" i="61"/>
  <c r="J1378" i="61"/>
  <c r="J1379" i="61"/>
  <c r="J1380" i="61"/>
  <c r="J1381" i="61"/>
  <c r="J1382" i="61"/>
  <c r="J1383" i="61"/>
  <c r="J1384" i="61"/>
  <c r="J1385" i="61"/>
  <c r="J1386" i="61"/>
  <c r="J1387" i="61"/>
  <c r="J1388" i="61"/>
  <c r="J1389" i="61"/>
  <c r="J1390" i="61"/>
  <c r="J1391" i="61"/>
  <c r="J1392" i="61"/>
  <c r="J1393" i="61"/>
  <c r="J1394" i="61"/>
  <c r="J1395" i="61"/>
  <c r="J1396" i="61"/>
  <c r="J1397" i="61"/>
  <c r="J1398" i="61"/>
  <c r="J1399" i="61"/>
  <c r="J1400" i="61"/>
  <c r="J1401" i="61"/>
  <c r="J1402" i="61"/>
  <c r="J1403" i="61"/>
  <c r="J1404" i="61"/>
  <c r="J1405" i="61"/>
  <c r="J1406" i="61"/>
  <c r="J1407" i="61"/>
  <c r="J1408" i="61"/>
  <c r="J1409" i="61"/>
  <c r="J1410" i="61"/>
  <c r="J1411" i="61"/>
  <c r="J1412" i="61"/>
  <c r="J1413" i="61"/>
  <c r="J1414" i="61"/>
  <c r="J1415" i="61"/>
  <c r="J1416" i="61"/>
  <c r="J1417" i="61"/>
  <c r="J1418" i="61"/>
  <c r="J1419" i="61"/>
  <c r="J1420" i="61"/>
  <c r="J1421" i="61"/>
  <c r="J1422" i="61"/>
  <c r="J1423" i="61"/>
  <c r="J1424" i="61"/>
  <c r="J1425" i="61"/>
  <c r="J1426" i="61"/>
  <c r="J1427" i="61"/>
  <c r="J1428" i="61"/>
  <c r="J1429" i="61"/>
  <c r="J1430" i="61"/>
  <c r="J1431" i="61"/>
  <c r="J1432" i="61"/>
  <c r="J1433" i="61"/>
  <c r="J1434" i="61"/>
  <c r="J1435" i="61"/>
  <c r="J1436" i="61"/>
  <c r="J1437" i="61"/>
  <c r="J1438" i="61"/>
  <c r="J1439" i="61"/>
  <c r="J1440" i="61"/>
  <c r="J1441" i="61"/>
  <c r="J1442" i="61"/>
  <c r="J1443" i="61"/>
  <c r="J1444" i="61"/>
  <c r="J1445" i="61"/>
  <c r="J1446" i="61"/>
  <c r="J1448" i="61"/>
  <c r="J1450" i="61"/>
  <c r="J1451" i="61"/>
  <c r="J1452" i="61"/>
  <c r="J1453" i="61"/>
  <c r="J1454" i="61"/>
  <c r="J1455" i="61"/>
  <c r="J1456" i="61"/>
  <c r="J1457" i="61"/>
  <c r="J1458" i="61"/>
  <c r="J1459" i="61"/>
  <c r="J1460" i="61"/>
  <c r="J1461" i="61"/>
  <c r="J1462" i="61"/>
  <c r="J1463" i="61"/>
  <c r="J1464" i="61"/>
  <c r="J1465" i="61"/>
  <c r="J1466" i="61"/>
  <c r="J1467" i="61"/>
  <c r="J1468" i="61"/>
  <c r="J1469" i="61"/>
  <c r="J1470" i="61"/>
  <c r="J1471" i="61"/>
  <c r="J1472" i="61"/>
  <c r="J1473" i="61"/>
  <c r="J1474" i="61"/>
  <c r="J1475" i="61"/>
  <c r="J1476" i="61"/>
  <c r="J1477" i="61"/>
  <c r="J1478" i="61"/>
  <c r="J1479" i="61"/>
  <c r="J1480" i="61"/>
  <c r="J1481" i="61"/>
  <c r="J1482" i="61"/>
  <c r="J1483" i="61"/>
  <c r="J1484" i="61"/>
  <c r="J1485" i="61"/>
  <c r="J1486" i="61"/>
  <c r="J1487" i="61"/>
  <c r="J1488" i="61"/>
  <c r="J1489" i="61"/>
  <c r="J1490" i="61"/>
  <c r="J1491" i="61"/>
  <c r="J1492" i="61"/>
  <c r="J1493" i="61"/>
  <c r="J1494" i="61"/>
  <c r="J1495" i="61"/>
  <c r="J1496" i="61"/>
  <c r="J1497" i="61"/>
  <c r="J1498" i="61"/>
  <c r="J1499" i="61"/>
  <c r="J1500" i="61"/>
  <c r="J1501" i="61"/>
  <c r="J1502" i="61"/>
  <c r="J1503" i="61"/>
  <c r="J1504" i="61"/>
  <c r="J1505" i="61"/>
  <c r="J1506" i="61"/>
  <c r="J1507" i="61"/>
  <c r="J1508" i="61"/>
  <c r="J1509" i="61"/>
  <c r="J1510" i="61"/>
  <c r="J1511" i="61"/>
  <c r="J1512" i="61"/>
  <c r="J1513" i="61"/>
  <c r="J1514" i="61"/>
  <c r="J1515" i="61"/>
  <c r="J1516" i="61"/>
  <c r="J1517" i="61"/>
  <c r="J1518" i="61"/>
  <c r="J1519" i="61"/>
  <c r="J1520" i="61"/>
  <c r="J1521" i="61"/>
  <c r="J1522" i="61"/>
  <c r="J1523" i="61"/>
  <c r="J1524" i="61"/>
  <c r="J1525" i="61"/>
  <c r="J1526" i="61"/>
  <c r="J1527" i="61"/>
  <c r="J1528" i="61"/>
  <c r="J1529" i="61"/>
  <c r="J1530" i="61"/>
  <c r="J1531" i="61"/>
  <c r="J1532" i="61"/>
  <c r="J1533" i="61"/>
  <c r="J1534" i="61"/>
  <c r="J1535" i="61"/>
  <c r="J1536" i="61"/>
  <c r="J1537" i="61"/>
  <c r="J1538" i="61"/>
  <c r="J1539" i="61"/>
  <c r="J1540" i="61"/>
  <c r="J1541" i="61"/>
  <c r="J1542" i="61"/>
  <c r="J1543" i="61"/>
  <c r="J1544" i="61"/>
  <c r="J1545" i="61"/>
  <c r="J1546" i="61"/>
  <c r="J1547" i="61"/>
  <c r="J1548" i="61"/>
  <c r="J1549" i="61"/>
  <c r="J1550" i="61"/>
  <c r="J1551" i="61"/>
  <c r="J1552" i="61"/>
  <c r="J1553" i="61"/>
  <c r="J1554" i="61"/>
  <c r="J1555" i="61"/>
  <c r="J1556" i="61"/>
  <c r="J1557" i="61"/>
  <c r="J1558" i="61"/>
  <c r="J1559" i="61"/>
  <c r="J1560" i="61"/>
  <c r="J1561" i="61"/>
  <c r="J1562" i="61"/>
  <c r="J1563" i="61"/>
  <c r="J1564" i="61"/>
  <c r="J1565" i="61"/>
  <c r="J1566" i="61"/>
  <c r="J1567" i="61"/>
  <c r="J1568" i="61"/>
  <c r="J1569" i="61"/>
  <c r="J1570" i="61"/>
  <c r="J1571" i="61"/>
  <c r="J1572" i="61"/>
  <c r="J1573" i="61"/>
  <c r="J1574" i="61"/>
  <c r="J1575" i="61"/>
  <c r="J1576" i="61"/>
  <c r="J1577" i="61"/>
  <c r="J1578" i="61"/>
  <c r="J1579" i="61"/>
  <c r="J1580" i="61"/>
  <c r="J1581" i="61"/>
  <c r="J1582" i="61"/>
  <c r="J1583" i="61"/>
  <c r="J1584" i="61"/>
  <c r="J1585" i="61"/>
  <c r="J1586" i="61"/>
  <c r="J1587" i="61"/>
  <c r="J1588" i="61"/>
  <c r="J1589" i="61"/>
  <c r="J1590" i="61"/>
  <c r="J1591" i="61"/>
  <c r="J1592" i="61"/>
  <c r="J1593" i="61"/>
  <c r="J1594" i="61"/>
  <c r="J1595" i="61"/>
  <c r="J1596" i="61"/>
  <c r="J1597" i="61"/>
  <c r="J1598" i="61"/>
  <c r="J1599" i="61"/>
  <c r="J1600" i="61"/>
  <c r="J1601" i="61"/>
  <c r="J1602" i="61"/>
  <c r="J1603" i="61"/>
  <c r="J1604" i="61"/>
  <c r="J1605" i="61"/>
  <c r="J1606" i="61"/>
  <c r="J1607" i="61"/>
  <c r="J1608" i="61"/>
  <c r="J1609" i="61"/>
  <c r="J1610" i="61"/>
  <c r="J1611" i="61"/>
  <c r="J1612" i="61"/>
  <c r="J1613" i="61"/>
  <c r="J1614" i="61"/>
  <c r="J1615" i="61"/>
  <c r="J1616" i="61"/>
  <c r="J1617" i="61"/>
  <c r="J1618" i="61"/>
  <c r="J1620" i="61"/>
  <c r="J1621" i="61"/>
  <c r="J1622" i="61"/>
  <c r="J1623" i="61"/>
  <c r="J1624" i="61"/>
  <c r="J1625" i="61"/>
  <c r="J1626" i="61"/>
  <c r="J1627" i="61"/>
  <c r="J1628" i="61"/>
  <c r="J1629" i="61"/>
  <c r="J1630" i="61"/>
  <c r="J1631" i="61"/>
  <c r="J1632" i="61"/>
  <c r="J1633" i="61"/>
  <c r="J1634" i="61"/>
  <c r="J1635" i="61"/>
  <c r="J1636" i="61"/>
  <c r="J1637" i="61"/>
  <c r="J1638" i="61"/>
  <c r="J1639" i="61"/>
  <c r="J1640" i="61"/>
  <c r="J1641" i="61"/>
  <c r="J1642" i="61"/>
  <c r="J1643" i="61"/>
  <c r="J1644" i="61"/>
  <c r="J1645" i="61"/>
  <c r="J1646" i="61"/>
  <c r="J1647" i="61"/>
  <c r="J1648" i="61"/>
  <c r="J1649" i="61"/>
  <c r="J1650" i="61"/>
  <c r="J1651" i="61"/>
  <c r="J1652" i="61"/>
  <c r="J1653" i="61"/>
  <c r="J1654" i="61"/>
  <c r="J1655" i="61"/>
  <c r="J1656" i="61"/>
  <c r="J1657" i="61"/>
  <c r="J1658" i="61"/>
  <c r="J1659" i="61"/>
  <c r="J1660" i="61"/>
  <c r="J1661" i="61"/>
  <c r="J1662" i="61"/>
  <c r="J1663" i="61"/>
  <c r="J1664" i="61"/>
  <c r="J1665" i="61"/>
  <c r="J1666" i="61"/>
  <c r="J1667" i="61"/>
  <c r="J1668" i="61"/>
  <c r="J1669" i="61"/>
  <c r="J1670" i="61"/>
  <c r="J1671" i="61"/>
  <c r="J1672" i="61"/>
  <c r="J1673" i="61"/>
  <c r="J1674" i="61"/>
  <c r="J1675" i="61"/>
  <c r="J1676" i="61"/>
  <c r="J1677" i="61"/>
  <c r="J1678" i="61"/>
  <c r="J1679" i="61"/>
  <c r="J1680" i="61"/>
  <c r="J1681" i="61"/>
  <c r="J1682" i="61"/>
  <c r="J1683" i="61"/>
  <c r="J1684" i="61"/>
  <c r="J1685" i="61"/>
  <c r="J1686" i="61"/>
  <c r="J1687" i="61"/>
  <c r="J1688" i="61"/>
  <c r="J1689" i="61"/>
  <c r="J1690" i="61"/>
  <c r="J1691" i="61"/>
  <c r="J1692" i="61"/>
  <c r="J1693" i="61"/>
  <c r="J1694" i="61"/>
  <c r="J1695" i="61"/>
  <c r="J1696" i="61"/>
  <c r="J1697" i="61"/>
  <c r="J1698" i="61"/>
  <c r="J1699" i="61"/>
  <c r="J1700" i="61"/>
  <c r="J1701" i="61"/>
  <c r="J1702" i="61"/>
  <c r="J1703" i="61"/>
  <c r="J1704" i="61"/>
  <c r="J1705" i="61"/>
  <c r="J1706" i="61"/>
  <c r="J1707" i="61"/>
  <c r="J1708" i="61"/>
  <c r="J1709" i="61"/>
  <c r="J1710" i="61"/>
  <c r="J1711" i="61"/>
  <c r="J1712" i="61"/>
  <c r="J1713" i="61"/>
  <c r="J1714" i="61"/>
  <c r="J1715" i="61"/>
  <c r="J1716" i="61"/>
  <c r="J1717" i="61"/>
  <c r="J1718" i="61"/>
  <c r="J1719" i="61"/>
  <c r="J1720" i="61"/>
  <c r="J1721" i="61"/>
  <c r="J1722" i="61"/>
  <c r="J1723" i="61"/>
  <c r="J1724" i="61"/>
  <c r="J1725" i="61"/>
  <c r="J1726" i="61"/>
  <c r="J1727" i="61"/>
  <c r="J1728" i="61"/>
  <c r="J1729" i="61"/>
  <c r="J1730" i="61"/>
  <c r="J1731" i="61"/>
  <c r="J1732" i="61"/>
  <c r="J1733" i="61"/>
  <c r="J1734" i="61"/>
  <c r="J1735" i="61"/>
  <c r="J1736" i="61"/>
  <c r="J1737" i="61"/>
  <c r="J1738" i="61"/>
  <c r="J1739" i="61"/>
  <c r="J1740" i="61"/>
  <c r="J1741" i="61"/>
  <c r="J1742" i="61"/>
  <c r="J1743" i="61"/>
  <c r="J1744" i="61"/>
  <c r="J1745" i="61"/>
  <c r="J1746" i="61"/>
  <c r="J1747" i="61"/>
  <c r="J1749" i="61"/>
  <c r="J1750" i="61"/>
  <c r="J1751" i="61"/>
  <c r="J1752" i="61"/>
  <c r="J1753" i="61"/>
  <c r="J1754" i="61"/>
  <c r="J1755" i="61"/>
  <c r="J1756" i="61"/>
  <c r="J1757" i="61"/>
  <c r="J1758" i="61"/>
  <c r="J1759" i="61"/>
  <c r="J1760" i="61"/>
  <c r="J1761" i="61"/>
  <c r="J1762" i="61"/>
  <c r="J1763" i="61"/>
  <c r="J1764" i="61"/>
  <c r="J1765" i="61"/>
  <c r="J1766" i="61"/>
  <c r="J1767" i="61"/>
  <c r="J1768" i="61"/>
  <c r="J1769" i="61"/>
  <c r="J1770" i="61"/>
  <c r="J1771" i="61"/>
  <c r="J1772" i="61"/>
  <c r="J1773" i="61"/>
  <c r="J1774" i="61"/>
  <c r="J1775" i="61"/>
  <c r="J1776" i="61"/>
  <c r="J1777" i="61"/>
  <c r="J1778" i="61"/>
  <c r="J1779" i="61"/>
  <c r="J1780" i="61"/>
  <c r="J1781" i="61"/>
  <c r="J1782" i="61"/>
  <c r="J1783" i="61"/>
  <c r="J1784" i="61"/>
  <c r="J1785" i="61"/>
  <c r="J1786" i="61"/>
  <c r="J1787" i="61"/>
  <c r="J1788" i="61"/>
  <c r="J1789" i="61"/>
  <c r="J1790" i="61"/>
  <c r="J1791" i="61"/>
  <c r="J1792" i="61"/>
  <c r="J1793" i="61"/>
  <c r="J1794" i="61"/>
  <c r="J1795" i="61"/>
  <c r="J1796" i="61"/>
  <c r="J1797" i="61"/>
  <c r="J1798" i="61"/>
  <c r="J1799" i="61"/>
  <c r="J1800" i="61"/>
  <c r="J1801" i="61"/>
  <c r="J1802" i="61"/>
  <c r="J1803" i="61"/>
  <c r="J1804" i="61"/>
  <c r="J1805" i="61"/>
  <c r="J1806" i="61"/>
  <c r="J1807" i="61"/>
  <c r="J1808" i="61"/>
  <c r="J1809" i="61"/>
  <c r="J1810" i="61"/>
  <c r="J1811" i="61"/>
  <c r="J1812" i="61"/>
  <c r="J1813" i="61"/>
  <c r="J1814" i="61"/>
  <c r="J1815" i="61"/>
  <c r="J1816" i="61"/>
  <c r="J1817" i="61"/>
  <c r="J1818" i="61"/>
  <c r="J1819" i="61"/>
  <c r="J1820" i="61"/>
  <c r="J1821" i="61"/>
  <c r="J1822" i="61"/>
  <c r="J1823" i="61"/>
  <c r="J1824" i="61"/>
  <c r="J1825" i="61"/>
  <c r="J1826" i="61"/>
  <c r="J1827" i="61"/>
  <c r="J1828" i="61"/>
  <c r="J1829" i="61"/>
  <c r="J1830" i="61"/>
  <c r="J1831" i="61"/>
  <c r="J1832" i="61"/>
  <c r="J1833" i="61"/>
  <c r="J590" i="61"/>
  <c r="F3" i="61"/>
  <c r="F4" i="61"/>
  <c r="F5" i="61"/>
  <c r="F6" i="61"/>
  <c r="F7" i="61"/>
  <c r="F8" i="61"/>
  <c r="F9" i="61"/>
  <c r="F10" i="61"/>
  <c r="F11" i="61"/>
  <c r="F12" i="61"/>
  <c r="F13" i="61"/>
  <c r="F14" i="61"/>
  <c r="F15" i="61"/>
  <c r="F16" i="61"/>
  <c r="F17" i="61"/>
  <c r="F18" i="61"/>
  <c r="F19" i="61"/>
  <c r="F20" i="61"/>
  <c r="F21" i="61"/>
  <c r="F22" i="61"/>
  <c r="F23" i="61"/>
  <c r="F24" i="61"/>
  <c r="F25" i="61"/>
  <c r="F26" i="61"/>
  <c r="F27" i="61"/>
  <c r="F28" i="61"/>
  <c r="F29" i="61"/>
  <c r="F30" i="61"/>
  <c r="F31" i="61"/>
  <c r="F32" i="61"/>
  <c r="F33" i="61"/>
  <c r="F34" i="61"/>
  <c r="F35" i="61"/>
  <c r="F36" i="61"/>
  <c r="F37" i="61"/>
  <c r="F38" i="61"/>
  <c r="F39" i="61"/>
  <c r="F40" i="61"/>
  <c r="F41" i="61"/>
  <c r="F42" i="61"/>
  <c r="F43" i="61"/>
  <c r="F44" i="61"/>
  <c r="F45" i="61"/>
  <c r="F46" i="61"/>
  <c r="F47" i="61"/>
  <c r="F48" i="61"/>
  <c r="F49" i="61"/>
  <c r="F50" i="61"/>
  <c r="F51" i="61"/>
  <c r="F52" i="61"/>
  <c r="F53" i="61"/>
  <c r="F54" i="61"/>
  <c r="F55" i="61"/>
  <c r="F56" i="61"/>
  <c r="F57" i="61"/>
  <c r="F58" i="61"/>
  <c r="F59" i="61"/>
  <c r="F60" i="61"/>
  <c r="F61" i="61"/>
  <c r="F62" i="61"/>
  <c r="F63" i="61"/>
  <c r="F64" i="61"/>
  <c r="F65" i="61"/>
  <c r="F66" i="61"/>
  <c r="F67" i="61"/>
  <c r="F68" i="61"/>
  <c r="F69" i="61"/>
  <c r="F70" i="61"/>
  <c r="F71" i="61"/>
  <c r="F72" i="61"/>
  <c r="F73" i="61"/>
  <c r="F74" i="61"/>
  <c r="F75" i="61"/>
  <c r="F76" i="61"/>
  <c r="F77" i="61"/>
  <c r="F78" i="61"/>
  <c r="F79" i="61"/>
  <c r="F80" i="61"/>
  <c r="F81" i="61"/>
  <c r="F82" i="61"/>
  <c r="F83" i="61"/>
  <c r="F84" i="61"/>
  <c r="F85" i="61"/>
  <c r="F86" i="61"/>
  <c r="F87" i="61"/>
  <c r="F88" i="61"/>
  <c r="F89" i="61"/>
  <c r="F90" i="61"/>
  <c r="F91" i="61"/>
  <c r="F92" i="61"/>
  <c r="F93" i="61"/>
  <c r="F94" i="61"/>
  <c r="F95" i="61"/>
  <c r="F96" i="61"/>
  <c r="F97" i="61"/>
  <c r="F98" i="61"/>
  <c r="F99" i="61"/>
  <c r="F100" i="61"/>
  <c r="F101" i="61"/>
  <c r="F102" i="61"/>
  <c r="F103" i="61"/>
  <c r="F104" i="61"/>
  <c r="F105" i="61"/>
  <c r="F106" i="61"/>
  <c r="F107" i="61"/>
  <c r="F108" i="61"/>
  <c r="F109" i="61"/>
  <c r="F110" i="61"/>
  <c r="F111" i="61"/>
  <c r="F112" i="61"/>
  <c r="F113" i="61"/>
  <c r="F114" i="61"/>
  <c r="F115" i="61"/>
  <c r="F116" i="61"/>
  <c r="F117" i="61"/>
  <c r="F118" i="61"/>
  <c r="F119" i="61"/>
  <c r="F120" i="61"/>
  <c r="F121" i="61"/>
  <c r="F122" i="61"/>
  <c r="F123" i="61"/>
  <c r="F124" i="61"/>
  <c r="F125" i="61"/>
  <c r="F126" i="61"/>
  <c r="F127" i="61"/>
  <c r="F128" i="61"/>
  <c r="F129" i="61"/>
  <c r="F130" i="61"/>
  <c r="F131" i="61"/>
  <c r="F132" i="61"/>
  <c r="F133" i="61"/>
  <c r="F134" i="61"/>
  <c r="F135" i="61"/>
  <c r="F136" i="61"/>
  <c r="F137" i="61"/>
  <c r="F138" i="61"/>
  <c r="F139" i="61"/>
  <c r="F140" i="61"/>
  <c r="F141" i="61"/>
  <c r="F142" i="61"/>
  <c r="F143" i="61"/>
  <c r="F144" i="61"/>
  <c r="F145" i="61"/>
  <c r="F146" i="61"/>
  <c r="F147" i="61"/>
  <c r="F148" i="61"/>
  <c r="F149" i="61"/>
  <c r="F150" i="61"/>
  <c r="F151" i="61"/>
  <c r="F152" i="61"/>
  <c r="F153" i="61"/>
  <c r="F154" i="61"/>
  <c r="F155" i="61"/>
  <c r="F156" i="61"/>
  <c r="F157" i="61"/>
  <c r="F158" i="61"/>
  <c r="F159" i="61"/>
  <c r="F160" i="61"/>
  <c r="F161" i="61"/>
  <c r="F162" i="61"/>
  <c r="F163" i="61"/>
  <c r="F164" i="61"/>
  <c r="F165" i="61"/>
  <c r="F166" i="61"/>
  <c r="F167" i="61"/>
  <c r="F168" i="61"/>
  <c r="F169" i="61"/>
  <c r="F170" i="61"/>
  <c r="F171" i="61"/>
  <c r="F172" i="61"/>
  <c r="F173" i="61"/>
  <c r="F174" i="61"/>
  <c r="F175" i="61"/>
  <c r="F176" i="61"/>
  <c r="F177" i="61"/>
  <c r="F178" i="61"/>
  <c r="F179" i="61"/>
  <c r="F180" i="61"/>
  <c r="F181" i="61"/>
  <c r="F182" i="61"/>
  <c r="F183" i="61"/>
  <c r="F184" i="61"/>
  <c r="F185" i="61"/>
  <c r="F186" i="61"/>
  <c r="F187" i="61"/>
  <c r="F188" i="61"/>
  <c r="F189" i="61"/>
  <c r="F190" i="61"/>
  <c r="F191" i="61"/>
  <c r="F192" i="61"/>
  <c r="F193" i="61"/>
  <c r="F194" i="61"/>
  <c r="F195" i="61"/>
  <c r="F196" i="61"/>
  <c r="F197" i="61"/>
  <c r="F198" i="61"/>
  <c r="F199" i="61"/>
  <c r="F200" i="61"/>
  <c r="F201" i="61"/>
  <c r="F202" i="61"/>
  <c r="F203" i="61"/>
  <c r="F204" i="61"/>
  <c r="F205" i="61"/>
  <c r="F206" i="61"/>
  <c r="F207" i="61"/>
  <c r="F208" i="61"/>
  <c r="F209" i="61"/>
  <c r="F210" i="61"/>
  <c r="F211" i="61"/>
  <c r="F212" i="61"/>
  <c r="F213" i="61"/>
  <c r="F214" i="61"/>
  <c r="F215" i="61"/>
  <c r="F216" i="61"/>
  <c r="F217" i="61"/>
  <c r="F218" i="61"/>
  <c r="F219" i="61"/>
  <c r="F220" i="61"/>
  <c r="F221" i="61"/>
  <c r="F222" i="61"/>
  <c r="F223" i="61"/>
  <c r="F224" i="61"/>
  <c r="F225" i="61"/>
  <c r="F226" i="61"/>
  <c r="F227" i="61"/>
  <c r="F228" i="61"/>
  <c r="F229" i="61"/>
  <c r="F230" i="61"/>
  <c r="F231" i="61"/>
  <c r="F232" i="61"/>
  <c r="F233" i="61"/>
  <c r="F234" i="61"/>
  <c r="F235" i="61"/>
  <c r="F236" i="61"/>
  <c r="F237" i="61"/>
  <c r="F238" i="61"/>
  <c r="F239" i="61"/>
  <c r="F240" i="61"/>
  <c r="F241" i="61"/>
  <c r="F242" i="61"/>
  <c r="F243" i="61"/>
  <c r="F244" i="61"/>
  <c r="F245" i="61"/>
  <c r="F246" i="61"/>
  <c r="F247" i="61"/>
  <c r="F248" i="61"/>
  <c r="F249" i="61"/>
  <c r="F250" i="61"/>
  <c r="F251" i="61"/>
  <c r="F252" i="61"/>
  <c r="F253" i="61"/>
  <c r="F254" i="61"/>
  <c r="F255" i="61"/>
  <c r="F256" i="61"/>
  <c r="F257" i="61"/>
  <c r="F258" i="61"/>
  <c r="F259" i="61"/>
  <c r="F260" i="61"/>
  <c r="F261" i="61"/>
  <c r="F262" i="61"/>
  <c r="F263" i="61"/>
  <c r="F264" i="61"/>
  <c r="F265" i="61"/>
  <c r="F266" i="61"/>
  <c r="F267" i="61"/>
  <c r="F268" i="61"/>
  <c r="F269" i="61"/>
  <c r="F270" i="61"/>
  <c r="F271" i="61"/>
  <c r="F272" i="61"/>
  <c r="F273" i="61"/>
  <c r="F274" i="61"/>
  <c r="F275" i="61"/>
  <c r="F276" i="61"/>
  <c r="F277" i="61"/>
  <c r="F278" i="61"/>
  <c r="F279" i="61"/>
  <c r="F280" i="61"/>
  <c r="F281" i="61"/>
  <c r="F282" i="61"/>
  <c r="F283" i="61"/>
  <c r="F284" i="61"/>
  <c r="F285" i="61"/>
  <c r="F286" i="61"/>
  <c r="F287" i="61"/>
  <c r="F288" i="61"/>
  <c r="F289" i="61"/>
  <c r="F290" i="61"/>
  <c r="F291" i="61"/>
  <c r="F292" i="61"/>
  <c r="F293" i="61"/>
  <c r="F294" i="61"/>
  <c r="F295" i="61"/>
  <c r="F296" i="61"/>
  <c r="F297" i="61"/>
  <c r="F298" i="61"/>
  <c r="F299" i="61"/>
  <c r="F300" i="61"/>
  <c r="F301" i="61"/>
  <c r="F302" i="61"/>
  <c r="F303" i="61"/>
  <c r="F304" i="61"/>
  <c r="F305" i="61"/>
  <c r="F306" i="61"/>
  <c r="F307" i="61"/>
  <c r="F308" i="61"/>
  <c r="F309" i="61"/>
  <c r="F310" i="61"/>
  <c r="F311" i="61"/>
  <c r="F312" i="61"/>
  <c r="F313" i="61"/>
  <c r="F314" i="61"/>
  <c r="F315" i="61"/>
  <c r="F316" i="61"/>
  <c r="F317" i="61"/>
  <c r="F318" i="61"/>
  <c r="F319" i="61"/>
  <c r="F320" i="61"/>
  <c r="F321" i="61"/>
  <c r="F322" i="61"/>
  <c r="F323" i="61"/>
  <c r="F324" i="61"/>
  <c r="F325" i="61"/>
  <c r="F326" i="61"/>
  <c r="F327" i="61"/>
  <c r="F328" i="61"/>
  <c r="F329" i="61"/>
  <c r="F330" i="61"/>
  <c r="F331" i="61"/>
  <c r="F332" i="61"/>
  <c r="F333" i="61"/>
  <c r="F334" i="61"/>
  <c r="F335" i="61"/>
  <c r="F336" i="61"/>
  <c r="F337" i="61"/>
  <c r="F338" i="61"/>
  <c r="F339" i="61"/>
  <c r="F340" i="61"/>
  <c r="F341" i="61"/>
  <c r="F342" i="61"/>
  <c r="F343" i="61"/>
  <c r="F344" i="61"/>
  <c r="F345" i="61"/>
  <c r="F346" i="61"/>
  <c r="F347" i="61"/>
  <c r="F348" i="61"/>
  <c r="F349" i="61"/>
  <c r="F350" i="61"/>
  <c r="F351" i="61"/>
  <c r="F352" i="61"/>
  <c r="F353" i="61"/>
  <c r="F354" i="61"/>
  <c r="F355" i="61"/>
  <c r="F356" i="61"/>
  <c r="F357" i="61"/>
  <c r="F358" i="61"/>
  <c r="F359" i="61"/>
  <c r="F360" i="61"/>
  <c r="F361" i="61"/>
  <c r="F362" i="61"/>
  <c r="F363" i="61"/>
  <c r="F364" i="61"/>
  <c r="F365" i="61"/>
  <c r="F366" i="61"/>
  <c r="F367" i="61"/>
  <c r="F368" i="61"/>
  <c r="F369" i="61"/>
  <c r="F370" i="61"/>
  <c r="F371" i="61"/>
  <c r="F372" i="61"/>
  <c r="F373" i="61"/>
  <c r="F374" i="61"/>
  <c r="F375" i="61"/>
  <c r="F376" i="61"/>
  <c r="F377" i="61"/>
  <c r="F378" i="61"/>
  <c r="F379" i="61"/>
  <c r="F380" i="61"/>
  <c r="F381" i="61"/>
  <c r="F382" i="61"/>
  <c r="F383" i="61"/>
  <c r="F384" i="61"/>
  <c r="F385" i="61"/>
  <c r="F386" i="61"/>
  <c r="F387" i="61"/>
  <c r="F388" i="61"/>
  <c r="F389" i="61"/>
  <c r="F390" i="61"/>
  <c r="F391" i="61"/>
  <c r="F392" i="61"/>
  <c r="F393" i="61"/>
  <c r="F394" i="61"/>
  <c r="F395" i="61"/>
  <c r="F396" i="61"/>
  <c r="F397" i="61"/>
  <c r="F398" i="61"/>
  <c r="F399" i="61"/>
  <c r="F400" i="61"/>
  <c r="F401" i="61"/>
  <c r="F402" i="61"/>
  <c r="F403" i="61"/>
  <c r="F404" i="61"/>
  <c r="F405" i="61"/>
  <c r="F406" i="61"/>
  <c r="F407" i="61"/>
  <c r="F408" i="61"/>
  <c r="F409" i="61"/>
  <c r="F410" i="61"/>
  <c r="F411" i="61"/>
  <c r="F412" i="61"/>
  <c r="F413" i="61"/>
  <c r="F414" i="61"/>
  <c r="F415" i="61"/>
  <c r="F416" i="61"/>
  <c r="F417" i="61"/>
  <c r="F418" i="61"/>
  <c r="F419" i="61"/>
  <c r="F420" i="61"/>
  <c r="F421" i="61"/>
  <c r="F422" i="61"/>
  <c r="F423" i="61"/>
  <c r="F424" i="61"/>
  <c r="F425" i="61"/>
  <c r="F426" i="61"/>
  <c r="F427" i="61"/>
  <c r="F428" i="61"/>
  <c r="F429" i="61"/>
  <c r="F430" i="61"/>
  <c r="F431" i="61"/>
  <c r="F432" i="61"/>
  <c r="F433" i="61"/>
  <c r="F434" i="61"/>
  <c r="F435" i="61"/>
  <c r="F436" i="61"/>
  <c r="F437" i="61"/>
  <c r="F438" i="61"/>
  <c r="F439" i="61"/>
  <c r="F440" i="61"/>
  <c r="F441" i="61"/>
  <c r="F442" i="61"/>
  <c r="F443" i="61"/>
  <c r="F444" i="61"/>
  <c r="F445" i="61"/>
  <c r="F446" i="61"/>
  <c r="F447" i="61"/>
  <c r="F448" i="61"/>
  <c r="F449" i="61"/>
  <c r="F450" i="61"/>
  <c r="F451" i="61"/>
  <c r="F452" i="61"/>
  <c r="F453" i="61"/>
  <c r="F454" i="61"/>
  <c r="F455" i="61"/>
  <c r="F456" i="61"/>
  <c r="F457" i="61"/>
  <c r="F458" i="61"/>
  <c r="F459" i="61"/>
  <c r="F460" i="61"/>
  <c r="F461" i="61"/>
  <c r="F462" i="61"/>
  <c r="F463" i="61"/>
  <c r="F464" i="61"/>
  <c r="F465" i="61"/>
  <c r="F466" i="61"/>
  <c r="F467" i="61"/>
  <c r="F468" i="61"/>
  <c r="F469" i="61"/>
  <c r="F470" i="61"/>
  <c r="F471" i="61"/>
  <c r="F472" i="61"/>
  <c r="F473" i="61"/>
  <c r="F474" i="61"/>
  <c r="F475" i="61"/>
  <c r="F476" i="61"/>
  <c r="F477" i="61"/>
  <c r="F478" i="61"/>
  <c r="F479" i="61"/>
  <c r="F480" i="61"/>
  <c r="F481" i="61"/>
  <c r="F482" i="61"/>
  <c r="F483" i="61"/>
  <c r="F484" i="61"/>
  <c r="F485" i="61"/>
  <c r="F486" i="61"/>
  <c r="F487" i="61"/>
  <c r="F488" i="61"/>
  <c r="F489" i="61"/>
  <c r="F490" i="61"/>
  <c r="F491" i="61"/>
  <c r="F492" i="61"/>
  <c r="F493" i="61"/>
  <c r="F494" i="61"/>
  <c r="F495" i="61"/>
  <c r="F496" i="61"/>
  <c r="F497" i="61"/>
  <c r="F498" i="61"/>
  <c r="F499" i="61"/>
  <c r="F500" i="61"/>
  <c r="F501" i="61"/>
  <c r="F502" i="61"/>
  <c r="F503" i="61"/>
  <c r="F504" i="61"/>
  <c r="F505" i="61"/>
  <c r="F506" i="61"/>
  <c r="F507" i="61"/>
  <c r="F508" i="61"/>
  <c r="F509" i="61"/>
  <c r="F510" i="61"/>
  <c r="F511" i="61"/>
  <c r="F512" i="61"/>
  <c r="F513" i="61"/>
  <c r="F514" i="61"/>
  <c r="F518" i="61"/>
  <c r="F515" i="61"/>
  <c r="F516" i="61"/>
  <c r="F517" i="61"/>
  <c r="F519" i="61"/>
  <c r="F520" i="61"/>
  <c r="F521" i="61"/>
  <c r="F522" i="61"/>
  <c r="F523" i="61"/>
  <c r="F524" i="61"/>
  <c r="F525" i="61"/>
  <c r="F526" i="61"/>
  <c r="F527" i="61"/>
  <c r="F528" i="61"/>
  <c r="F529" i="61"/>
  <c r="F530" i="61"/>
  <c r="F531" i="61"/>
  <c r="F532" i="61"/>
  <c r="F533" i="61"/>
  <c r="F534" i="61"/>
  <c r="F535" i="61"/>
  <c r="F536" i="61"/>
  <c r="F537" i="61"/>
  <c r="F538" i="61"/>
  <c r="F539" i="61"/>
  <c r="F540" i="61"/>
  <c r="F541" i="61"/>
  <c r="F542" i="61"/>
  <c r="F543" i="61"/>
  <c r="F544" i="61"/>
  <c r="F545" i="61"/>
  <c r="F546" i="61"/>
  <c r="F547" i="61"/>
  <c r="F548" i="61"/>
  <c r="F549" i="61"/>
  <c r="F550" i="61"/>
  <c r="F551" i="61"/>
  <c r="F552" i="61"/>
  <c r="F553" i="61"/>
  <c r="F554" i="61"/>
  <c r="F555" i="61"/>
  <c r="F556" i="61"/>
  <c r="F557" i="61"/>
  <c r="F558" i="61"/>
  <c r="F559" i="61"/>
  <c r="F560" i="61"/>
  <c r="F561" i="61"/>
  <c r="F562" i="61"/>
  <c r="F563" i="61"/>
  <c r="F564" i="61"/>
  <c r="F565" i="61"/>
  <c r="F566" i="61"/>
  <c r="F567" i="61"/>
  <c r="F568" i="61"/>
  <c r="F569" i="61"/>
  <c r="F570" i="61"/>
  <c r="F571" i="61"/>
  <c r="F572" i="61"/>
  <c r="F573" i="61"/>
  <c r="F574" i="61"/>
  <c r="F575" i="61"/>
  <c r="F576" i="61"/>
  <c r="F577" i="61"/>
  <c r="F578" i="61"/>
  <c r="F579" i="61"/>
  <c r="F580" i="61"/>
  <c r="F581" i="61"/>
  <c r="F582" i="61"/>
  <c r="F583" i="61"/>
  <c r="F584" i="61"/>
  <c r="F585" i="61"/>
  <c r="F586" i="61"/>
  <c r="F587" i="61"/>
  <c r="F591" i="61"/>
  <c r="F592" i="61"/>
  <c r="F593" i="61"/>
  <c r="F594" i="61"/>
  <c r="F595" i="61"/>
  <c r="F596" i="61"/>
  <c r="F597" i="61"/>
  <c r="F598" i="61"/>
  <c r="F599" i="61"/>
  <c r="F600" i="61"/>
  <c r="F601" i="61"/>
  <c r="F602" i="61"/>
  <c r="F603" i="61"/>
  <c r="F604" i="61"/>
  <c r="F605" i="61"/>
  <c r="F606" i="61"/>
  <c r="F607" i="61"/>
  <c r="F608" i="61"/>
  <c r="F609" i="61"/>
  <c r="F610" i="61"/>
  <c r="F611" i="61"/>
  <c r="F612" i="61"/>
  <c r="F613" i="61"/>
  <c r="F614" i="61"/>
  <c r="F615" i="61"/>
  <c r="F616" i="61"/>
  <c r="F617" i="61"/>
  <c r="F618" i="61"/>
  <c r="F619" i="61"/>
  <c r="F620" i="61"/>
  <c r="F621" i="61"/>
  <c r="F622" i="61"/>
  <c r="F623" i="61"/>
  <c r="F624" i="61"/>
  <c r="F625" i="61"/>
  <c r="F626" i="61"/>
  <c r="F627" i="61"/>
  <c r="F628" i="61"/>
  <c r="F629" i="61"/>
  <c r="F630" i="61"/>
  <c r="F631" i="61"/>
  <c r="F632" i="61"/>
  <c r="F633" i="61"/>
  <c r="F634" i="61"/>
  <c r="F635" i="61"/>
  <c r="F636" i="61"/>
  <c r="F637" i="61"/>
  <c r="F638" i="61"/>
  <c r="F639" i="61"/>
  <c r="F640" i="61"/>
  <c r="F641" i="61"/>
  <c r="F642" i="61"/>
  <c r="F643" i="61"/>
  <c r="F644" i="61"/>
  <c r="F645" i="61"/>
  <c r="F646" i="61"/>
  <c r="F647" i="61"/>
  <c r="F648" i="61"/>
  <c r="F649" i="61"/>
  <c r="F650" i="61"/>
  <c r="F651" i="61"/>
  <c r="F652" i="61"/>
  <c r="F653" i="61"/>
  <c r="F654" i="61"/>
  <c r="F655" i="61"/>
  <c r="F656" i="61"/>
  <c r="F657" i="61"/>
  <c r="F658" i="61"/>
  <c r="F659" i="61"/>
  <c r="F660" i="61"/>
  <c r="F661" i="61"/>
  <c r="F662" i="61"/>
  <c r="F663" i="61"/>
  <c r="F664" i="61"/>
  <c r="F665" i="61"/>
  <c r="F666" i="61"/>
  <c r="F667" i="61"/>
  <c r="F668" i="61"/>
  <c r="F669" i="61"/>
  <c r="F670" i="61"/>
  <c r="F671" i="61"/>
  <c r="F672" i="61"/>
  <c r="F673" i="61"/>
  <c r="F674" i="61"/>
  <c r="F675" i="61"/>
  <c r="F676" i="61"/>
  <c r="F677" i="61"/>
  <c r="F678" i="61"/>
  <c r="F679" i="61"/>
  <c r="F680" i="61"/>
  <c r="F681" i="61"/>
  <c r="F682" i="61"/>
  <c r="F683" i="61"/>
  <c r="F684" i="61"/>
  <c r="F685" i="61"/>
  <c r="F686" i="61"/>
  <c r="F687" i="61"/>
  <c r="F688" i="61"/>
  <c r="F689" i="61"/>
  <c r="F690" i="61"/>
  <c r="F691" i="61"/>
  <c r="F692" i="61"/>
  <c r="F693" i="61"/>
  <c r="F694" i="61"/>
  <c r="F695" i="61"/>
  <c r="F696" i="61"/>
  <c r="F697" i="61"/>
  <c r="F698" i="61"/>
  <c r="F699" i="61"/>
  <c r="F700" i="61"/>
  <c r="F701" i="61"/>
  <c r="F702" i="61"/>
  <c r="F703" i="61"/>
  <c r="F704" i="61"/>
  <c r="F705" i="61"/>
  <c r="F706" i="61"/>
  <c r="F707" i="61"/>
  <c r="F708" i="61"/>
  <c r="F709" i="61"/>
  <c r="F710" i="61"/>
  <c r="F711" i="61"/>
  <c r="F712" i="61"/>
  <c r="F713" i="61"/>
  <c r="F714" i="61"/>
  <c r="F715" i="61"/>
  <c r="F716" i="61"/>
  <c r="F717" i="61"/>
  <c r="F718" i="61"/>
  <c r="F719" i="61"/>
  <c r="F720" i="61"/>
  <c r="F721" i="61"/>
  <c r="F722" i="61"/>
  <c r="F723" i="61"/>
  <c r="F724" i="61"/>
  <c r="F725" i="61"/>
  <c r="F726" i="61"/>
  <c r="F727" i="61"/>
  <c r="F728" i="61"/>
  <c r="F729" i="61"/>
  <c r="F730" i="61"/>
  <c r="F731" i="61"/>
  <c r="F732" i="61"/>
  <c r="F733" i="61"/>
  <c r="F734" i="61"/>
  <c r="F735" i="61"/>
  <c r="F736" i="61"/>
  <c r="F737" i="61"/>
  <c r="F738" i="61"/>
  <c r="F739" i="61"/>
  <c r="F740" i="61"/>
  <c r="F741" i="61"/>
  <c r="F742" i="61"/>
  <c r="F743" i="61"/>
  <c r="F744" i="61"/>
  <c r="F745" i="61"/>
  <c r="F746" i="61"/>
  <c r="F747" i="61"/>
  <c r="F748" i="61"/>
  <c r="F749" i="61"/>
  <c r="F750" i="61"/>
  <c r="F751" i="61"/>
  <c r="F752" i="61"/>
  <c r="F753" i="61"/>
  <c r="F754" i="61"/>
  <c r="F755" i="61"/>
  <c r="F756" i="61"/>
  <c r="F757" i="61"/>
  <c r="F758" i="61"/>
  <c r="F759" i="61"/>
  <c r="F760" i="61"/>
  <c r="F761" i="61"/>
  <c r="F762" i="61"/>
  <c r="F763" i="61"/>
  <c r="F764" i="61"/>
  <c r="F765" i="61"/>
  <c r="F766" i="61"/>
  <c r="F767" i="61"/>
  <c r="F768" i="61"/>
  <c r="F769" i="61"/>
  <c r="F770" i="61"/>
  <c r="F771" i="61"/>
  <c r="F772" i="61"/>
  <c r="F773" i="61"/>
  <c r="F774" i="61"/>
  <c r="F775" i="61"/>
  <c r="F776" i="61"/>
  <c r="F777" i="61"/>
  <c r="F778" i="61"/>
  <c r="F779" i="61"/>
  <c r="F780" i="61"/>
  <c r="F781" i="61"/>
  <c r="F782" i="61"/>
  <c r="F783" i="61"/>
  <c r="F784" i="61"/>
  <c r="F785" i="61"/>
  <c r="F786" i="61"/>
  <c r="F787" i="61"/>
  <c r="F788" i="61"/>
  <c r="F789" i="61"/>
  <c r="F790" i="61"/>
  <c r="F791" i="61"/>
  <c r="F792" i="61"/>
  <c r="F793" i="61"/>
  <c r="F794" i="61"/>
  <c r="F795" i="61"/>
  <c r="F797" i="61"/>
  <c r="F798" i="61"/>
  <c r="F799" i="61"/>
  <c r="F800" i="61"/>
  <c r="F801" i="61"/>
  <c r="F802" i="61"/>
  <c r="F803" i="61"/>
  <c r="F804" i="61"/>
  <c r="F805" i="61"/>
  <c r="F806" i="61"/>
  <c r="F807" i="61"/>
  <c r="F808" i="61"/>
  <c r="F809" i="61"/>
  <c r="F810" i="61"/>
  <c r="F811" i="61"/>
  <c r="F812" i="61"/>
  <c r="F813" i="61"/>
  <c r="F814" i="61"/>
  <c r="F815" i="61"/>
  <c r="F816" i="61"/>
  <c r="F817" i="61"/>
  <c r="F818" i="61"/>
  <c r="F819" i="61"/>
  <c r="F820" i="61"/>
  <c r="F821" i="61"/>
  <c r="F822" i="61"/>
  <c r="F823" i="61"/>
  <c r="F824" i="61"/>
  <c r="F825" i="61"/>
  <c r="F826" i="61"/>
  <c r="F827" i="61"/>
  <c r="F828" i="61"/>
  <c r="F829" i="61"/>
  <c r="F830" i="61"/>
  <c r="F831" i="61"/>
  <c r="F832" i="61"/>
  <c r="F833" i="61"/>
  <c r="F834" i="61"/>
  <c r="F835" i="61"/>
  <c r="F836" i="61"/>
  <c r="F837" i="61"/>
  <c r="F838" i="61"/>
  <c r="F839" i="61"/>
  <c r="F840" i="61"/>
  <c r="F841" i="61"/>
  <c r="F842" i="61"/>
  <c r="F843" i="61"/>
  <c r="F844" i="61"/>
  <c r="F845" i="61"/>
  <c r="F846" i="61"/>
  <c r="F847" i="61"/>
  <c r="F848" i="61"/>
  <c r="F849" i="61"/>
  <c r="F850" i="61"/>
  <c r="F851" i="61"/>
  <c r="F852" i="61"/>
  <c r="F853" i="61"/>
  <c r="F854" i="61"/>
  <c r="F855" i="61"/>
  <c r="F796" i="61"/>
  <c r="F857" i="61"/>
  <c r="F858" i="61"/>
  <c r="F859" i="61"/>
  <c r="F860" i="61"/>
  <c r="F861" i="61"/>
  <c r="F862" i="61"/>
  <c r="F863" i="61"/>
  <c r="F864" i="61"/>
  <c r="F865" i="61"/>
  <c r="F866" i="61"/>
  <c r="F867" i="61"/>
  <c r="F868" i="61"/>
  <c r="F869" i="61"/>
  <c r="F870" i="61"/>
  <c r="F871" i="61"/>
  <c r="F872" i="61"/>
  <c r="F873" i="61"/>
  <c r="F874" i="61"/>
  <c r="F875" i="61"/>
  <c r="F876" i="61"/>
  <c r="F877" i="61"/>
  <c r="F878" i="61"/>
  <c r="F879" i="61"/>
  <c r="F880" i="61"/>
  <c r="F881" i="61"/>
  <c r="F882" i="61"/>
  <c r="F883" i="61"/>
  <c r="F884" i="61"/>
  <c r="F885" i="61"/>
  <c r="F886" i="61"/>
  <c r="F887" i="61"/>
  <c r="F888" i="61"/>
  <c r="F889" i="61"/>
  <c r="F890" i="61"/>
  <c r="F891" i="61"/>
  <c r="F892" i="61"/>
  <c r="F893" i="61"/>
  <c r="F894" i="61"/>
  <c r="F895" i="61"/>
  <c r="F896" i="61"/>
  <c r="F897" i="61"/>
  <c r="F898" i="61"/>
  <c r="F899" i="61"/>
  <c r="F900" i="61"/>
  <c r="F901" i="61"/>
  <c r="F902" i="61"/>
  <c r="F903" i="61"/>
  <c r="F904" i="61"/>
  <c r="F905" i="61"/>
  <c r="F906" i="61"/>
  <c r="F907" i="61"/>
  <c r="F908" i="61"/>
  <c r="F909" i="61"/>
  <c r="F910" i="61"/>
  <c r="F911" i="61"/>
  <c r="F912" i="61"/>
  <c r="F913" i="61"/>
  <c r="F914" i="61"/>
  <c r="F915" i="61"/>
  <c r="F916" i="61"/>
  <c r="F917" i="61"/>
  <c r="F918" i="61"/>
  <c r="F919" i="61"/>
  <c r="F920" i="61"/>
  <c r="F921" i="61"/>
  <c r="F922" i="61"/>
  <c r="F923" i="61"/>
  <c r="F924" i="61"/>
  <c r="F925" i="61"/>
  <c r="F926" i="61"/>
  <c r="F927" i="61"/>
  <c r="F928" i="61"/>
  <c r="F929" i="61"/>
  <c r="F930" i="61"/>
  <c r="F931" i="61"/>
  <c r="F932" i="61"/>
  <c r="F933" i="61"/>
  <c r="F934" i="61"/>
  <c r="F935" i="61"/>
  <c r="F936" i="61"/>
  <c r="F937" i="61"/>
  <c r="F938" i="61"/>
  <c r="F939" i="61"/>
  <c r="F940" i="61"/>
  <c r="F941" i="61"/>
  <c r="F942" i="61"/>
  <c r="F943" i="61"/>
  <c r="F944" i="61"/>
  <c r="F945" i="61"/>
  <c r="F946" i="61"/>
  <c r="F947" i="61"/>
  <c r="F948" i="61"/>
  <c r="F949" i="61"/>
  <c r="F950" i="61"/>
  <c r="F951" i="61"/>
  <c r="F952" i="61"/>
  <c r="F953" i="61"/>
  <c r="F954" i="61"/>
  <c r="F955" i="61"/>
  <c r="F956" i="61"/>
  <c r="F957" i="61"/>
  <c r="F958" i="61"/>
  <c r="F959" i="61"/>
  <c r="F960" i="61"/>
  <c r="F961" i="61"/>
  <c r="F962" i="61"/>
  <c r="F963" i="61"/>
  <c r="F964" i="61"/>
  <c r="F965" i="61"/>
  <c r="F966" i="61"/>
  <c r="F967" i="61"/>
  <c r="F968" i="61"/>
  <c r="F969" i="61"/>
  <c r="F970" i="61"/>
  <c r="F971" i="61"/>
  <c r="F972" i="61"/>
  <c r="F973" i="61"/>
  <c r="F974" i="61"/>
  <c r="F975" i="61"/>
  <c r="F976" i="61"/>
  <c r="F977" i="61"/>
  <c r="F978" i="61"/>
  <c r="F979" i="61"/>
  <c r="F980" i="61"/>
  <c r="F981" i="61"/>
  <c r="F982" i="61"/>
  <c r="F983" i="61"/>
  <c r="F984" i="61"/>
  <c r="F985" i="61"/>
  <c r="F986" i="61"/>
  <c r="F987" i="61"/>
  <c r="F988" i="61"/>
  <c r="F989" i="61"/>
  <c r="F990" i="61"/>
  <c r="F991" i="61"/>
  <c r="F992" i="61"/>
  <c r="F993" i="61"/>
  <c r="F994" i="61"/>
  <c r="F995" i="61"/>
  <c r="F996" i="61"/>
  <c r="F997" i="61"/>
  <c r="F998" i="61"/>
  <c r="F999" i="61"/>
  <c r="F1000" i="61"/>
  <c r="F1001" i="61"/>
  <c r="F1002" i="61"/>
  <c r="F1003" i="61"/>
  <c r="F1004" i="61"/>
  <c r="F1005" i="61"/>
  <c r="F1006" i="61"/>
  <c r="F1007" i="61"/>
  <c r="F1008" i="61"/>
  <c r="F1009" i="61"/>
  <c r="F1010" i="61"/>
  <c r="F1011" i="61"/>
  <c r="F1012" i="61"/>
  <c r="F1013" i="61"/>
  <c r="F1014" i="61"/>
  <c r="F1015" i="61"/>
  <c r="F1016" i="61"/>
  <c r="F1017" i="61"/>
  <c r="F1018" i="61"/>
  <c r="F1019" i="61"/>
  <c r="F1020" i="61"/>
  <c r="F1021" i="61"/>
  <c r="F1022" i="61"/>
  <c r="F1023" i="61"/>
  <c r="F1024" i="61"/>
  <c r="F1025" i="61"/>
  <c r="F1026" i="61"/>
  <c r="F1027" i="61"/>
  <c r="F1028" i="61"/>
  <c r="F1029" i="61"/>
  <c r="F1030" i="61"/>
  <c r="F1031" i="61"/>
  <c r="F1032" i="61"/>
  <c r="F1033" i="61"/>
  <c r="F1034" i="61"/>
  <c r="F1035" i="61"/>
  <c r="F1036" i="61"/>
  <c r="F1037" i="61"/>
  <c r="F1038" i="61"/>
  <c r="F1039" i="61"/>
  <c r="F1040" i="61"/>
  <c r="F1041" i="61"/>
  <c r="F1042" i="61"/>
  <c r="F1043" i="61"/>
  <c r="F1044" i="61"/>
  <c r="F1045" i="61"/>
  <c r="F1046" i="61"/>
  <c r="F1047" i="61"/>
  <c r="F1048" i="61"/>
  <c r="F1049" i="61"/>
  <c r="F1050" i="61"/>
  <c r="F1051" i="61"/>
  <c r="F1052" i="61"/>
  <c r="F1053" i="61"/>
  <c r="F1054" i="61"/>
  <c r="F1055" i="61"/>
  <c r="F1056" i="61"/>
  <c r="F1057" i="61"/>
  <c r="F1058" i="61"/>
  <c r="F1059" i="61"/>
  <c r="F1060" i="61"/>
  <c r="F1061" i="61"/>
  <c r="F1062" i="61"/>
  <c r="F1063" i="61"/>
  <c r="F1064" i="61"/>
  <c r="F1065" i="61"/>
  <c r="F1066" i="61"/>
  <c r="F1067" i="61"/>
  <c r="F1068" i="61"/>
  <c r="F1069" i="61"/>
  <c r="F1070" i="61"/>
  <c r="F1071" i="61"/>
  <c r="F1072" i="61"/>
  <c r="F1073" i="61"/>
  <c r="F1074" i="61"/>
  <c r="F1075" i="61"/>
  <c r="F1076" i="61"/>
  <c r="F1077" i="61"/>
  <c r="F1078" i="61"/>
  <c r="F1079" i="61"/>
  <c r="F1080" i="61"/>
  <c r="F1081" i="61"/>
  <c r="F1082" i="61"/>
  <c r="F1083" i="61"/>
  <c r="F1084" i="61"/>
  <c r="F1085" i="61"/>
  <c r="F1086" i="61"/>
  <c r="F1087" i="61"/>
  <c r="F1088" i="61"/>
  <c r="F1089" i="61"/>
  <c r="F1090" i="61"/>
  <c r="F1091" i="61"/>
  <c r="F1092" i="61"/>
  <c r="F1093" i="61"/>
  <c r="F1094" i="61"/>
  <c r="F1095" i="61"/>
  <c r="F1096" i="61"/>
  <c r="F1097" i="61"/>
  <c r="F1098" i="61"/>
  <c r="F1099" i="61"/>
  <c r="F1100" i="61"/>
  <c r="F1101" i="61"/>
  <c r="F1102" i="61"/>
  <c r="F1103" i="61"/>
  <c r="F1104" i="61"/>
  <c r="F1105" i="61"/>
  <c r="F1106" i="61"/>
  <c r="F1107" i="61"/>
  <c r="F1108" i="61"/>
  <c r="F1109" i="61"/>
  <c r="F1110" i="61"/>
  <c r="F1111" i="61"/>
  <c r="F1112" i="61"/>
  <c r="F1113" i="61"/>
  <c r="F1114" i="61"/>
  <c r="F1115" i="61"/>
  <c r="F1116" i="61"/>
  <c r="F1117" i="61"/>
  <c r="F1118" i="61"/>
  <c r="F1119" i="61"/>
  <c r="F1120" i="61"/>
  <c r="F1121" i="61"/>
  <c r="F1122" i="61"/>
  <c r="F1123" i="61"/>
  <c r="F1124" i="61"/>
  <c r="F1125" i="61"/>
  <c r="F1126" i="61"/>
  <c r="F1127" i="61"/>
  <c r="F1128" i="61"/>
  <c r="F1129" i="61"/>
  <c r="F1130" i="61"/>
  <c r="F1131" i="61"/>
  <c r="F1132" i="61"/>
  <c r="F1133" i="61"/>
  <c r="F1134" i="61"/>
  <c r="F1135" i="61"/>
  <c r="F1136" i="61"/>
  <c r="F1137" i="61"/>
  <c r="F1138" i="61"/>
  <c r="F1139" i="61"/>
  <c r="F1140" i="61"/>
  <c r="F1141" i="61"/>
  <c r="F1142" i="61"/>
  <c r="F1143" i="61"/>
  <c r="F1144" i="61"/>
  <c r="F1145" i="61"/>
  <c r="F1146" i="61"/>
  <c r="F1147" i="61"/>
  <c r="F1148" i="61"/>
  <c r="F1149" i="61"/>
  <c r="F1150" i="61"/>
  <c r="F1151" i="61"/>
  <c r="F1152" i="61"/>
  <c r="F1153" i="61"/>
  <c r="F1154" i="61"/>
  <c r="F1155" i="61"/>
  <c r="F1156" i="61"/>
  <c r="F1157" i="61"/>
  <c r="F1158" i="61"/>
  <c r="F1159" i="61"/>
  <c r="F1160" i="61"/>
  <c r="F1161" i="61"/>
  <c r="F1162" i="61"/>
  <c r="F1163" i="61"/>
  <c r="F1164" i="61"/>
  <c r="F1165" i="61"/>
  <c r="F1166" i="61"/>
  <c r="F1167" i="61"/>
  <c r="F1168" i="61"/>
  <c r="F1169" i="61"/>
  <c r="F1170" i="61"/>
  <c r="F1171" i="61"/>
  <c r="F1172" i="61"/>
  <c r="F1173" i="61"/>
  <c r="F1174" i="61"/>
  <c r="F1175" i="61"/>
  <c r="F1176" i="61"/>
  <c r="F1177" i="61"/>
  <c r="F1178" i="61"/>
  <c r="F1179" i="61"/>
  <c r="F1180" i="61"/>
  <c r="F1181" i="61"/>
  <c r="F1182" i="61"/>
  <c r="F1183" i="61"/>
  <c r="F1184" i="61"/>
  <c r="F1185" i="61"/>
  <c r="F1186" i="61"/>
  <c r="F1187" i="61"/>
  <c r="F1188" i="61"/>
  <c r="F1189" i="61"/>
  <c r="F1190" i="61"/>
  <c r="F1191" i="61"/>
  <c r="F1192" i="61"/>
  <c r="F1193" i="61"/>
  <c r="F1194" i="61"/>
  <c r="F1195" i="61"/>
  <c r="F1196" i="61"/>
  <c r="F1197" i="61"/>
  <c r="F1198" i="61"/>
  <c r="F1199" i="61"/>
  <c r="F1200" i="61"/>
  <c r="F1201" i="61"/>
  <c r="F1202" i="61"/>
  <c r="F1203" i="61"/>
  <c r="F1204" i="61"/>
  <c r="F1205" i="61"/>
  <c r="F1206" i="61"/>
  <c r="F1207" i="61"/>
  <c r="F1208" i="61"/>
  <c r="F1209" i="61"/>
  <c r="F1210" i="61"/>
  <c r="F1211" i="61"/>
  <c r="F1212" i="61"/>
  <c r="F1213" i="61"/>
  <c r="F1214" i="61"/>
  <c r="F1215" i="61"/>
  <c r="F1216" i="61"/>
  <c r="F1217" i="61"/>
  <c r="F1218" i="61"/>
  <c r="F1219" i="61"/>
  <c r="F1220" i="61"/>
  <c r="F1221" i="61"/>
  <c r="F1222" i="61"/>
  <c r="F1223" i="61"/>
  <c r="F1224" i="61"/>
  <c r="F1225" i="61"/>
  <c r="F1226" i="61"/>
  <c r="F1227" i="61"/>
  <c r="F1228" i="61"/>
  <c r="F1229" i="61"/>
  <c r="F1230" i="61"/>
  <c r="F1231" i="61"/>
  <c r="F1232" i="61"/>
  <c r="F1233" i="61"/>
  <c r="F1234" i="61"/>
  <c r="F1235" i="61"/>
  <c r="F1236" i="61"/>
  <c r="F1237" i="61"/>
  <c r="F1238" i="61"/>
  <c r="F1239" i="61"/>
  <c r="F1240" i="61"/>
  <c r="F1241" i="61"/>
  <c r="F1242" i="61"/>
  <c r="F1243" i="61"/>
  <c r="F1244" i="61"/>
  <c r="F1245" i="61"/>
  <c r="F1246" i="61"/>
  <c r="F1247" i="61"/>
  <c r="F1248" i="61"/>
  <c r="F1249" i="61"/>
  <c r="F1250" i="61"/>
  <c r="F1251" i="61"/>
  <c r="F1252" i="61"/>
  <c r="F1253" i="61"/>
  <c r="F1254" i="61"/>
  <c r="F1255" i="61"/>
  <c r="F1256" i="61"/>
  <c r="F1257" i="61"/>
  <c r="F1258" i="61"/>
  <c r="F1259" i="61"/>
  <c r="F1260" i="61"/>
  <c r="F1261" i="61"/>
  <c r="F1262" i="61"/>
  <c r="F1263" i="61"/>
  <c r="F1264" i="61"/>
  <c r="F1265" i="61"/>
  <c r="F1266" i="61"/>
  <c r="F1267" i="61"/>
  <c r="F1268" i="61"/>
  <c r="F1269" i="61"/>
  <c r="F1270" i="61"/>
  <c r="F1271" i="61"/>
  <c r="F1272" i="61"/>
  <c r="F1273" i="61"/>
  <c r="F1274" i="61"/>
  <c r="F1275" i="61"/>
  <c r="F1276" i="61"/>
  <c r="F1277" i="61"/>
  <c r="F1278" i="61"/>
  <c r="F1279" i="61"/>
  <c r="F1280" i="61"/>
  <c r="F1281" i="61"/>
  <c r="F1282" i="61"/>
  <c r="F1283" i="61"/>
  <c r="F1284" i="61"/>
  <c r="F1285" i="61"/>
  <c r="F1286" i="61"/>
  <c r="F1287" i="61"/>
  <c r="F1288" i="61"/>
  <c r="F1289" i="61"/>
  <c r="F1290" i="61"/>
  <c r="F1291" i="61"/>
  <c r="F1292" i="61"/>
  <c r="F1293" i="61"/>
  <c r="F1294" i="61"/>
  <c r="F1295" i="61"/>
  <c r="F1296" i="61"/>
  <c r="F1297" i="61"/>
  <c r="F1298" i="61"/>
  <c r="F1299" i="61"/>
  <c r="F1300" i="61"/>
  <c r="F1301" i="61"/>
  <c r="F1302" i="61"/>
  <c r="F1303" i="61"/>
  <c r="F1304" i="61"/>
  <c r="F1305" i="61"/>
  <c r="F1306" i="61"/>
  <c r="F1307" i="61"/>
  <c r="F1308" i="61"/>
  <c r="F1309" i="61"/>
  <c r="F1310" i="61"/>
  <c r="F1311" i="61"/>
  <c r="F1312" i="61"/>
  <c r="F1313" i="61"/>
  <c r="F1314" i="61"/>
  <c r="F1315" i="61"/>
  <c r="F1316" i="61"/>
  <c r="F1317" i="61"/>
  <c r="F1318" i="61"/>
  <c r="F1319" i="61"/>
  <c r="F1320" i="61"/>
  <c r="F1321" i="61"/>
  <c r="F1322" i="61"/>
  <c r="F1323" i="61"/>
  <c r="F1324" i="61"/>
  <c r="F1325" i="61"/>
  <c r="F1326" i="61"/>
  <c r="F1327" i="61"/>
  <c r="F1328" i="61"/>
  <c r="F1329" i="61"/>
  <c r="F1330" i="61"/>
  <c r="F1331" i="61"/>
  <c r="F1332" i="61"/>
  <c r="F1333" i="61"/>
  <c r="F1334" i="61"/>
  <c r="F1335" i="61"/>
  <c r="F1336" i="61"/>
  <c r="F1337" i="61"/>
  <c r="F1338" i="61"/>
  <c r="F1339" i="61"/>
  <c r="F1340" i="61"/>
  <c r="F1341" i="61"/>
  <c r="F1342" i="61"/>
  <c r="F1343" i="61"/>
  <c r="F1344" i="61"/>
  <c r="F1345" i="61"/>
  <c r="F1346" i="61"/>
  <c r="F1347" i="61"/>
  <c r="F1348" i="61"/>
  <c r="F1349" i="61"/>
  <c r="F1350" i="61"/>
  <c r="F1351" i="61"/>
  <c r="F1352" i="61"/>
  <c r="F1353" i="61"/>
  <c r="F1354" i="61"/>
  <c r="F1355" i="61"/>
  <c r="F1356" i="61"/>
  <c r="F1357" i="61"/>
  <c r="F1358" i="61"/>
  <c r="F1359" i="61"/>
  <c r="F1360" i="61"/>
  <c r="F1361" i="61"/>
  <c r="F1362" i="61"/>
  <c r="F1363" i="61"/>
  <c r="F1364" i="61"/>
  <c r="F1365" i="61"/>
  <c r="F1366" i="61"/>
  <c r="F1367" i="61"/>
  <c r="F1368" i="61"/>
  <c r="F1369" i="61"/>
  <c r="F1370" i="61"/>
  <c r="F1371" i="61"/>
  <c r="F1372" i="61"/>
  <c r="F1373" i="61"/>
  <c r="F1374" i="61"/>
  <c r="F1375" i="61"/>
  <c r="F1376" i="61"/>
  <c r="F1377" i="61"/>
  <c r="F1378" i="61"/>
  <c r="F1379" i="61"/>
  <c r="F1380" i="61"/>
  <c r="F1381" i="61"/>
  <c r="F1382" i="61"/>
  <c r="F1383" i="61"/>
  <c r="F1384" i="61"/>
  <c r="F1385" i="61"/>
  <c r="F1386" i="61"/>
  <c r="F1387" i="61"/>
  <c r="F1388" i="61"/>
  <c r="F1389" i="61"/>
  <c r="F1390" i="61"/>
  <c r="F1391" i="61"/>
  <c r="F1392" i="61"/>
  <c r="F1393" i="61"/>
  <c r="F1394" i="61"/>
  <c r="F1395" i="61"/>
  <c r="F1396" i="61"/>
  <c r="F1397" i="61"/>
  <c r="F1398" i="61"/>
  <c r="F1399" i="61"/>
  <c r="F1400" i="61"/>
  <c r="F1401" i="61"/>
  <c r="F1402" i="61"/>
  <c r="F1403" i="61"/>
  <c r="F1404" i="61"/>
  <c r="F1405" i="61"/>
  <c r="F1406" i="61"/>
  <c r="F1407" i="61"/>
  <c r="F1408" i="61"/>
  <c r="F1409" i="61"/>
  <c r="F1410" i="61"/>
  <c r="F1411" i="61"/>
  <c r="F1412" i="61"/>
  <c r="F1413" i="61"/>
  <c r="F1414" i="61"/>
  <c r="F1415" i="61"/>
  <c r="F1416" i="61"/>
  <c r="F1417" i="61"/>
  <c r="F1418" i="61"/>
  <c r="F1419" i="61"/>
  <c r="F1420" i="61"/>
  <c r="F1421" i="61"/>
  <c r="F1422" i="61"/>
  <c r="F1423" i="61"/>
  <c r="F1424" i="61"/>
  <c r="F1425" i="61"/>
  <c r="F1426" i="61"/>
  <c r="F1427" i="61"/>
  <c r="F1428" i="61"/>
  <c r="F1429" i="61"/>
  <c r="F1430" i="61"/>
  <c r="F1431" i="61"/>
  <c r="F1432" i="61"/>
  <c r="F1433" i="61"/>
  <c r="F1434" i="61"/>
  <c r="F1435" i="61"/>
  <c r="F1436" i="61"/>
  <c r="F1437" i="61"/>
  <c r="F1438" i="61"/>
  <c r="F1439" i="61"/>
  <c r="F1440" i="61"/>
  <c r="F1441" i="61"/>
  <c r="F1442" i="61"/>
  <c r="F1443" i="61"/>
  <c r="F1444" i="61"/>
  <c r="F1445" i="61"/>
  <c r="F1446" i="61"/>
  <c r="F1448" i="61"/>
  <c r="F1450" i="61"/>
  <c r="F1451" i="61"/>
  <c r="F1452" i="61"/>
  <c r="F1453" i="61"/>
  <c r="F1454" i="61"/>
  <c r="F1455" i="61"/>
  <c r="F1456" i="61"/>
  <c r="F1457" i="61"/>
  <c r="F1458" i="61"/>
  <c r="F1459" i="61"/>
  <c r="F1460" i="61"/>
  <c r="F1461" i="61"/>
  <c r="F1462" i="61"/>
  <c r="F1463" i="61"/>
  <c r="F1464" i="61"/>
  <c r="F1465" i="61"/>
  <c r="F1466" i="61"/>
  <c r="F1467" i="61"/>
  <c r="F1468" i="61"/>
  <c r="F1469" i="61"/>
  <c r="F1470" i="61"/>
  <c r="F1471" i="61"/>
  <c r="F1472" i="61"/>
  <c r="F1473" i="61"/>
  <c r="F1474" i="61"/>
  <c r="F1475" i="61"/>
  <c r="F1476" i="61"/>
  <c r="F1477" i="61"/>
  <c r="F1478" i="61"/>
  <c r="F1479" i="61"/>
  <c r="F1480" i="61"/>
  <c r="F1481" i="61"/>
  <c r="F1482" i="61"/>
  <c r="F1483" i="61"/>
  <c r="F1484" i="61"/>
  <c r="F1485" i="61"/>
  <c r="F1486" i="61"/>
  <c r="F1487" i="61"/>
  <c r="F1488" i="61"/>
  <c r="F1489" i="61"/>
  <c r="F1490" i="61"/>
  <c r="F1491" i="61"/>
  <c r="F1492" i="61"/>
  <c r="F1493" i="61"/>
  <c r="F1494" i="61"/>
  <c r="F1495" i="61"/>
  <c r="F1496" i="61"/>
  <c r="F1497" i="61"/>
  <c r="F1498" i="61"/>
  <c r="F1499" i="61"/>
  <c r="F1500" i="61"/>
  <c r="F1501" i="61"/>
  <c r="F1502" i="61"/>
  <c r="F1503" i="61"/>
  <c r="F1504" i="61"/>
  <c r="F1505" i="61"/>
  <c r="F1506" i="61"/>
  <c r="F1507" i="61"/>
  <c r="F1508" i="61"/>
  <c r="F1509" i="61"/>
  <c r="F1510" i="61"/>
  <c r="F1511" i="61"/>
  <c r="F1512" i="61"/>
  <c r="F1513" i="61"/>
  <c r="F1514" i="61"/>
  <c r="F1515" i="61"/>
  <c r="F1516" i="61"/>
  <c r="F1517" i="61"/>
  <c r="F1518" i="61"/>
  <c r="F1519" i="61"/>
  <c r="F1520" i="61"/>
  <c r="F1521" i="61"/>
  <c r="F1522" i="61"/>
  <c r="F1523" i="61"/>
  <c r="F1524" i="61"/>
  <c r="F1525" i="61"/>
  <c r="F1526" i="61"/>
  <c r="F1527" i="61"/>
  <c r="F1528" i="61"/>
  <c r="F1529" i="61"/>
  <c r="F1530" i="61"/>
  <c r="F1531" i="61"/>
  <c r="F1532" i="61"/>
  <c r="F1533" i="61"/>
  <c r="F1534" i="61"/>
  <c r="F1535" i="61"/>
  <c r="F1536" i="61"/>
  <c r="F1537" i="61"/>
  <c r="F1538" i="61"/>
  <c r="F1539" i="61"/>
  <c r="F1540" i="61"/>
  <c r="F1541" i="61"/>
  <c r="F1542" i="61"/>
  <c r="F1543" i="61"/>
  <c r="F1544" i="61"/>
  <c r="F1545" i="61"/>
  <c r="F1546" i="61"/>
  <c r="F1547" i="61"/>
  <c r="F1548" i="61"/>
  <c r="F1549" i="61"/>
  <c r="F1550" i="61"/>
  <c r="F1551" i="61"/>
  <c r="F1552" i="61"/>
  <c r="F1553" i="61"/>
  <c r="F1554" i="61"/>
  <c r="F1555" i="61"/>
  <c r="F1556" i="61"/>
  <c r="F1557" i="61"/>
  <c r="F1558" i="61"/>
  <c r="F1559" i="61"/>
  <c r="F1560" i="61"/>
  <c r="F1561" i="61"/>
  <c r="F1562" i="61"/>
  <c r="F1563" i="61"/>
  <c r="F1564" i="61"/>
  <c r="F1565" i="61"/>
  <c r="F1566" i="61"/>
  <c r="F1567" i="61"/>
  <c r="F1568" i="61"/>
  <c r="F1569" i="61"/>
  <c r="F1570" i="61"/>
  <c r="F1571" i="61"/>
  <c r="F1572" i="61"/>
  <c r="F1573" i="61"/>
  <c r="F1574" i="61"/>
  <c r="F1575" i="61"/>
  <c r="F1576" i="61"/>
  <c r="F1577" i="61"/>
  <c r="F1578" i="61"/>
  <c r="F1579" i="61"/>
  <c r="F1580" i="61"/>
  <c r="F1581" i="61"/>
  <c r="F1582" i="61"/>
  <c r="F1583" i="61"/>
  <c r="F1584" i="61"/>
  <c r="F1585" i="61"/>
  <c r="F1586" i="61"/>
  <c r="F1587" i="61"/>
  <c r="F1588" i="61"/>
  <c r="F1589" i="61"/>
  <c r="F1590" i="61"/>
  <c r="F1591" i="61"/>
  <c r="F1592" i="61"/>
  <c r="F1593" i="61"/>
  <c r="F1594" i="61"/>
  <c r="F1595" i="61"/>
  <c r="F1596" i="61"/>
  <c r="F1597" i="61"/>
  <c r="F1598" i="61"/>
  <c r="F1599" i="61"/>
  <c r="F1600" i="61"/>
  <c r="F1601" i="61"/>
  <c r="F1602" i="61"/>
  <c r="F1603" i="61"/>
  <c r="F1604" i="61"/>
  <c r="F1605" i="61"/>
  <c r="F1606" i="61"/>
  <c r="F1607" i="61"/>
  <c r="F1608" i="61"/>
  <c r="F1609" i="61"/>
  <c r="F1610" i="61"/>
  <c r="F1611" i="61"/>
  <c r="F1612" i="61"/>
  <c r="F1613" i="61"/>
  <c r="F1614" i="61"/>
  <c r="F1615" i="61"/>
  <c r="F1616" i="61"/>
  <c r="F1617" i="61"/>
  <c r="F1618" i="61"/>
  <c r="F1620" i="61"/>
  <c r="F1621" i="61"/>
  <c r="F1622" i="61"/>
  <c r="F1623" i="61"/>
  <c r="F1624" i="61"/>
  <c r="F1625" i="61"/>
  <c r="F1626" i="61"/>
  <c r="F1627" i="61"/>
  <c r="F1628" i="61"/>
  <c r="F1629" i="61"/>
  <c r="F1630" i="61"/>
  <c r="F1631" i="61"/>
  <c r="F1632" i="61"/>
  <c r="F1633" i="61"/>
  <c r="F1634" i="61"/>
  <c r="F1635" i="61"/>
  <c r="F1636" i="61"/>
  <c r="F1637" i="61"/>
  <c r="F1638" i="61"/>
  <c r="F1639" i="61"/>
  <c r="F1640" i="61"/>
  <c r="F1641" i="61"/>
  <c r="F1642" i="61"/>
  <c r="F1643" i="61"/>
  <c r="F1644" i="61"/>
  <c r="F1645" i="61"/>
  <c r="F1646" i="61"/>
  <c r="F1647" i="61"/>
  <c r="F1648" i="61"/>
  <c r="F1649" i="61"/>
  <c r="F1650" i="61"/>
  <c r="F1651" i="61"/>
  <c r="F1652" i="61"/>
  <c r="F1653" i="61"/>
  <c r="F1654" i="61"/>
  <c r="F1655" i="61"/>
  <c r="F1656" i="61"/>
  <c r="F1657" i="61"/>
  <c r="F1658" i="61"/>
  <c r="F1659" i="61"/>
  <c r="F1660" i="61"/>
  <c r="F1661" i="61"/>
  <c r="F1662" i="61"/>
  <c r="F1663" i="61"/>
  <c r="F1664" i="61"/>
  <c r="F1665" i="61"/>
  <c r="F1666" i="61"/>
  <c r="F1667" i="61"/>
  <c r="F1668" i="61"/>
  <c r="F1669" i="61"/>
  <c r="F1670" i="61"/>
  <c r="F1671" i="61"/>
  <c r="F1672" i="61"/>
  <c r="F1673" i="61"/>
  <c r="F1674" i="61"/>
  <c r="F1675" i="61"/>
  <c r="F1676" i="61"/>
  <c r="F1677" i="61"/>
  <c r="F1678" i="61"/>
  <c r="F1679" i="61"/>
  <c r="F1680" i="61"/>
  <c r="F1681" i="61"/>
  <c r="F1682" i="61"/>
  <c r="F1683" i="61"/>
  <c r="F1684" i="61"/>
  <c r="F1685" i="61"/>
  <c r="F1686" i="61"/>
  <c r="F1687" i="61"/>
  <c r="F1688" i="61"/>
  <c r="F1689" i="61"/>
  <c r="F1690" i="61"/>
  <c r="F1691" i="61"/>
  <c r="F1692" i="61"/>
  <c r="F1693" i="61"/>
  <c r="F1694" i="61"/>
  <c r="F1695" i="61"/>
  <c r="F1696" i="61"/>
  <c r="F1697" i="61"/>
  <c r="F1698" i="61"/>
  <c r="F1699" i="61"/>
  <c r="F1700" i="61"/>
  <c r="F1701" i="61"/>
  <c r="F1702" i="61"/>
  <c r="F1703" i="61"/>
  <c r="F1704" i="61"/>
  <c r="F1705" i="61"/>
  <c r="F1706" i="61"/>
  <c r="F1707" i="61"/>
  <c r="F1708" i="61"/>
  <c r="F1709" i="61"/>
  <c r="F1710" i="61"/>
  <c r="F1711" i="61"/>
  <c r="F1712" i="61"/>
  <c r="F1713" i="61"/>
  <c r="F1714" i="61"/>
  <c r="F1715" i="61"/>
  <c r="F1716" i="61"/>
  <c r="F1717" i="61"/>
  <c r="F1718" i="61"/>
  <c r="F1719" i="61"/>
  <c r="F1720" i="61"/>
  <c r="F1721" i="61"/>
  <c r="F1722" i="61"/>
  <c r="F1723" i="61"/>
  <c r="F1724" i="61"/>
  <c r="F1725" i="61"/>
  <c r="F1726" i="61"/>
  <c r="F1727" i="61"/>
  <c r="F1728" i="61"/>
  <c r="F1729" i="61"/>
  <c r="F1730" i="61"/>
  <c r="F1731" i="61"/>
  <c r="F1732" i="61"/>
  <c r="F1733" i="61"/>
  <c r="F1734" i="61"/>
  <c r="F1735" i="61"/>
  <c r="F1736" i="61"/>
  <c r="F1737" i="61"/>
  <c r="F1738" i="61"/>
  <c r="F1739" i="61"/>
  <c r="F1740" i="61"/>
  <c r="F1741" i="61"/>
  <c r="F1742" i="61"/>
  <c r="F1743" i="61"/>
  <c r="F1744" i="61"/>
  <c r="F1745" i="61"/>
  <c r="F1746" i="61"/>
  <c r="F1747" i="61"/>
  <c r="F1749" i="61"/>
  <c r="F1750" i="61"/>
  <c r="F1751" i="61"/>
  <c r="F1752" i="61"/>
  <c r="F1753" i="61"/>
  <c r="F1754" i="61"/>
  <c r="F1755" i="61"/>
  <c r="F1756" i="61"/>
  <c r="F1757" i="61"/>
  <c r="F1758" i="61"/>
  <c r="F1759" i="61"/>
  <c r="F1760" i="61"/>
  <c r="F1761" i="61"/>
  <c r="F1762" i="61"/>
  <c r="F1763" i="61"/>
  <c r="F1764" i="61"/>
  <c r="F1765" i="61"/>
  <c r="F1766" i="61"/>
  <c r="F1767" i="61"/>
  <c r="F1768" i="61"/>
  <c r="F1769" i="61"/>
  <c r="F1770" i="61"/>
  <c r="F1771" i="61"/>
  <c r="F1772" i="61"/>
  <c r="F1773" i="61"/>
  <c r="F1774" i="61"/>
  <c r="F1775" i="61"/>
  <c r="F1776" i="61"/>
  <c r="F1777" i="61"/>
  <c r="F1778" i="61"/>
  <c r="F1779" i="61"/>
  <c r="F1780" i="61"/>
  <c r="F1781" i="61"/>
  <c r="F1782" i="61"/>
  <c r="F1783" i="61"/>
  <c r="F1784" i="61"/>
  <c r="F1785" i="61"/>
  <c r="F1786" i="61"/>
  <c r="F1787" i="61"/>
  <c r="F1788" i="61"/>
  <c r="F1789" i="61"/>
  <c r="F1790" i="61"/>
  <c r="F1791" i="61"/>
  <c r="F1792" i="61"/>
  <c r="F1793" i="61"/>
  <c r="F1794" i="61"/>
  <c r="F1795" i="61"/>
  <c r="F1796" i="61"/>
  <c r="F1797" i="61"/>
  <c r="F1798" i="61"/>
  <c r="F1799" i="61"/>
  <c r="F1800" i="61"/>
  <c r="F1801" i="61"/>
  <c r="F1802" i="61"/>
  <c r="F1803" i="61"/>
  <c r="F1804" i="61"/>
  <c r="F1805" i="61"/>
  <c r="F1806" i="61"/>
  <c r="F1807" i="61"/>
  <c r="F1808" i="61"/>
  <c r="F1809" i="61"/>
  <c r="F1810" i="61"/>
  <c r="F1811" i="61"/>
  <c r="F1812" i="61"/>
  <c r="F1813" i="61"/>
  <c r="F1814" i="61"/>
  <c r="F1815" i="61"/>
  <c r="F1816" i="61"/>
  <c r="F1817" i="61"/>
  <c r="F1818" i="61"/>
  <c r="F1819" i="61"/>
  <c r="F1820" i="61"/>
  <c r="F1821" i="61"/>
  <c r="F1822" i="61"/>
  <c r="F1823" i="61"/>
  <c r="F1824" i="61"/>
  <c r="F1825" i="61"/>
  <c r="F1826" i="61"/>
  <c r="F1827" i="61"/>
  <c r="F1828" i="61"/>
  <c r="F1829" i="61"/>
  <c r="F1830" i="61"/>
  <c r="F1831" i="61"/>
  <c r="F1832" i="61"/>
  <c r="F1833" i="61"/>
  <c r="F590" i="61"/>
  <c r="F588" i="61"/>
  <c r="F589" i="61"/>
  <c r="F1619" i="61"/>
  <c r="F856" i="61"/>
  <c r="E3" i="61"/>
  <c r="E4" i="61"/>
  <c r="E5" i="61"/>
  <c r="E6" i="61"/>
  <c r="E7" i="61"/>
  <c r="E8" i="61"/>
  <c r="E9" i="61"/>
  <c r="E10" i="61"/>
  <c r="E11" i="61"/>
  <c r="E12" i="61"/>
  <c r="E13" i="61"/>
  <c r="E14" i="61"/>
  <c r="E15" i="61"/>
  <c r="E16" i="61"/>
  <c r="E17" i="61"/>
  <c r="E18" i="61"/>
  <c r="E19" i="61"/>
  <c r="E20" i="61"/>
  <c r="E21" i="61"/>
  <c r="E22" i="61"/>
  <c r="E23" i="61"/>
  <c r="E24" i="61"/>
  <c r="E25" i="61"/>
  <c r="E26" i="61"/>
  <c r="E27" i="61"/>
  <c r="E28" i="61"/>
  <c r="E29" i="61"/>
  <c r="E30" i="61"/>
  <c r="E31" i="61"/>
  <c r="E32" i="61"/>
  <c r="E33" i="61"/>
  <c r="E34" i="61"/>
  <c r="E35" i="61"/>
  <c r="E36" i="61"/>
  <c r="E37" i="61"/>
  <c r="E38" i="61"/>
  <c r="E39" i="61"/>
  <c r="E40" i="61"/>
  <c r="E41" i="61"/>
  <c r="E42" i="61"/>
  <c r="E43" i="61"/>
  <c r="E44" i="61"/>
  <c r="E45" i="61"/>
  <c r="E46" i="61"/>
  <c r="E47" i="61"/>
  <c r="E48" i="61"/>
  <c r="E49" i="61"/>
  <c r="E50" i="61"/>
  <c r="E51" i="61"/>
  <c r="E52" i="61"/>
  <c r="E53" i="61"/>
  <c r="E54" i="61"/>
  <c r="E55" i="61"/>
  <c r="E56" i="61"/>
  <c r="E57" i="61"/>
  <c r="E58" i="61"/>
  <c r="E59" i="61"/>
  <c r="E60" i="61"/>
  <c r="E61" i="61"/>
  <c r="E62" i="61"/>
  <c r="E63" i="61"/>
  <c r="E64" i="61"/>
  <c r="E65" i="61"/>
  <c r="E66" i="61"/>
  <c r="E67" i="61"/>
  <c r="E68" i="61"/>
  <c r="E69" i="61"/>
  <c r="E70" i="61"/>
  <c r="E71" i="61"/>
  <c r="E72" i="61"/>
  <c r="E73" i="61"/>
  <c r="E74" i="61"/>
  <c r="E75" i="61"/>
  <c r="E76" i="61"/>
  <c r="E77" i="61"/>
  <c r="E78" i="61"/>
  <c r="E79" i="61"/>
  <c r="E80" i="61"/>
  <c r="E81" i="61"/>
  <c r="E82" i="61"/>
  <c r="E83" i="61"/>
  <c r="E84" i="61"/>
  <c r="E85" i="61"/>
  <c r="E86" i="61"/>
  <c r="E87" i="61"/>
  <c r="E88" i="61"/>
  <c r="E89" i="61"/>
  <c r="E90" i="61"/>
  <c r="E91" i="61"/>
  <c r="E92" i="61"/>
  <c r="E93" i="61"/>
  <c r="E94" i="61"/>
  <c r="E95" i="61"/>
  <c r="E96" i="61"/>
  <c r="E97" i="61"/>
  <c r="E98" i="61"/>
  <c r="E99" i="61"/>
  <c r="E100" i="61"/>
  <c r="E101" i="61"/>
  <c r="E102" i="61"/>
  <c r="E103" i="61"/>
  <c r="E104" i="61"/>
  <c r="E105" i="61"/>
  <c r="E106" i="61"/>
  <c r="E107" i="61"/>
  <c r="E108" i="61"/>
  <c r="E109" i="61"/>
  <c r="E110" i="61"/>
  <c r="E111" i="61"/>
  <c r="E112" i="61"/>
  <c r="E113" i="61"/>
  <c r="E114" i="61"/>
  <c r="E115" i="61"/>
  <c r="E116" i="61"/>
  <c r="E117" i="61"/>
  <c r="E118" i="61"/>
  <c r="E119" i="61"/>
  <c r="E120" i="61"/>
  <c r="E121" i="61"/>
  <c r="E122" i="61"/>
  <c r="E123" i="61"/>
  <c r="E124" i="61"/>
  <c r="E125" i="61"/>
  <c r="E126" i="61"/>
  <c r="E127" i="61"/>
  <c r="E128" i="61"/>
  <c r="E129" i="61"/>
  <c r="E130" i="61"/>
  <c r="E131" i="61"/>
  <c r="E132" i="61"/>
  <c r="E133" i="61"/>
  <c r="E134" i="61"/>
  <c r="E135" i="61"/>
  <c r="E136" i="61"/>
  <c r="E137" i="61"/>
  <c r="E138" i="61"/>
  <c r="E139" i="61"/>
  <c r="E140" i="61"/>
  <c r="E141" i="61"/>
  <c r="E142" i="61"/>
  <c r="E143" i="61"/>
  <c r="E144" i="61"/>
  <c r="E145" i="61"/>
  <c r="E146" i="61"/>
  <c r="E147" i="61"/>
  <c r="E148" i="61"/>
  <c r="E149" i="61"/>
  <c r="E150" i="61"/>
  <c r="E151" i="61"/>
  <c r="E152" i="61"/>
  <c r="E153" i="61"/>
  <c r="E154" i="61"/>
  <c r="E155" i="61"/>
  <c r="E156" i="61"/>
  <c r="E157" i="61"/>
  <c r="E158" i="61"/>
  <c r="E159" i="61"/>
  <c r="E160" i="61"/>
  <c r="E161" i="61"/>
  <c r="E162" i="61"/>
  <c r="E163" i="61"/>
  <c r="E164" i="61"/>
  <c r="E165" i="61"/>
  <c r="E166" i="61"/>
  <c r="E167" i="61"/>
  <c r="E168" i="61"/>
  <c r="E169" i="61"/>
  <c r="E170" i="61"/>
  <c r="E171" i="61"/>
  <c r="E172" i="61"/>
  <c r="E173" i="61"/>
  <c r="E174" i="61"/>
  <c r="E175" i="61"/>
  <c r="E176" i="61"/>
  <c r="E177" i="61"/>
  <c r="E178" i="61"/>
  <c r="E179" i="61"/>
  <c r="E180" i="61"/>
  <c r="E181" i="61"/>
  <c r="E182" i="61"/>
  <c r="E183" i="61"/>
  <c r="E184" i="61"/>
  <c r="E185" i="61"/>
  <c r="E186" i="61"/>
  <c r="E187" i="61"/>
  <c r="E188" i="61"/>
  <c r="E189" i="61"/>
  <c r="E190" i="61"/>
  <c r="E191" i="61"/>
  <c r="E192" i="61"/>
  <c r="E193" i="61"/>
  <c r="E194" i="61"/>
  <c r="E195" i="61"/>
  <c r="E196" i="61"/>
  <c r="E197" i="61"/>
  <c r="E198" i="61"/>
  <c r="E199" i="61"/>
  <c r="E200" i="61"/>
  <c r="E201" i="61"/>
  <c r="E202" i="61"/>
  <c r="E203" i="61"/>
  <c r="E204" i="61"/>
  <c r="E205" i="61"/>
  <c r="E206" i="61"/>
  <c r="E207" i="61"/>
  <c r="E208" i="61"/>
  <c r="E209" i="61"/>
  <c r="E210" i="61"/>
  <c r="E211" i="61"/>
  <c r="E212" i="61"/>
  <c r="E213" i="61"/>
  <c r="E214" i="61"/>
  <c r="E215" i="61"/>
  <c r="E216" i="61"/>
  <c r="E217" i="61"/>
  <c r="E218" i="61"/>
  <c r="E219" i="61"/>
  <c r="E220" i="61"/>
  <c r="E221" i="61"/>
  <c r="E222" i="61"/>
  <c r="E223" i="61"/>
  <c r="E224" i="61"/>
  <c r="E225" i="61"/>
  <c r="E226" i="61"/>
  <c r="E227" i="61"/>
  <c r="E228" i="61"/>
  <c r="E229" i="61"/>
  <c r="E230" i="61"/>
  <c r="E231" i="61"/>
  <c r="E232" i="61"/>
  <c r="E233" i="61"/>
  <c r="E234" i="61"/>
  <c r="E235" i="61"/>
  <c r="E236" i="61"/>
  <c r="E237" i="61"/>
  <c r="E238" i="61"/>
  <c r="E239" i="61"/>
  <c r="E240" i="61"/>
  <c r="E241" i="61"/>
  <c r="E242" i="61"/>
  <c r="E243" i="61"/>
  <c r="E244" i="61"/>
  <c r="E245" i="61"/>
  <c r="E246" i="61"/>
  <c r="E247" i="61"/>
  <c r="E248" i="61"/>
  <c r="E249" i="61"/>
  <c r="E250" i="61"/>
  <c r="E251" i="61"/>
  <c r="E252" i="61"/>
  <c r="E253" i="61"/>
  <c r="E254" i="61"/>
  <c r="E255" i="61"/>
  <c r="E256" i="61"/>
  <c r="E257" i="61"/>
  <c r="E258" i="61"/>
  <c r="E259" i="61"/>
  <c r="E260" i="61"/>
  <c r="E261" i="61"/>
  <c r="E262" i="61"/>
  <c r="E263" i="61"/>
  <c r="E264" i="61"/>
  <c r="E265" i="61"/>
  <c r="E266" i="61"/>
  <c r="E267" i="61"/>
  <c r="E268" i="61"/>
  <c r="E269" i="61"/>
  <c r="E270" i="61"/>
  <c r="E271" i="61"/>
  <c r="E272" i="61"/>
  <c r="E273" i="61"/>
  <c r="E274" i="61"/>
  <c r="E275" i="61"/>
  <c r="E276" i="61"/>
  <c r="E277" i="61"/>
  <c r="E278" i="61"/>
  <c r="E279" i="61"/>
  <c r="E280" i="61"/>
  <c r="E281" i="61"/>
  <c r="E282" i="61"/>
  <c r="E283" i="61"/>
  <c r="E284" i="61"/>
  <c r="E285" i="61"/>
  <c r="E286" i="61"/>
  <c r="E287" i="61"/>
  <c r="E288" i="61"/>
  <c r="E289" i="61"/>
  <c r="E290" i="61"/>
  <c r="E291" i="61"/>
  <c r="E292" i="61"/>
  <c r="E293" i="61"/>
  <c r="E294" i="61"/>
  <c r="E295" i="61"/>
  <c r="E296" i="61"/>
  <c r="E297" i="61"/>
  <c r="E298" i="61"/>
  <c r="E299" i="61"/>
  <c r="E300" i="61"/>
  <c r="E301" i="61"/>
  <c r="E302" i="61"/>
  <c r="E303" i="61"/>
  <c r="E304" i="61"/>
  <c r="E305" i="61"/>
  <c r="E306" i="61"/>
  <c r="E307" i="61"/>
  <c r="E308" i="61"/>
  <c r="E309" i="61"/>
  <c r="E310" i="61"/>
  <c r="E311" i="61"/>
  <c r="E312" i="61"/>
  <c r="E313" i="61"/>
  <c r="E314" i="61"/>
  <c r="E315" i="61"/>
  <c r="E316" i="61"/>
  <c r="E317" i="61"/>
  <c r="E318" i="61"/>
  <c r="E319" i="61"/>
  <c r="E320" i="61"/>
  <c r="E321" i="61"/>
  <c r="E322" i="61"/>
  <c r="E323" i="61"/>
  <c r="E324" i="61"/>
  <c r="E325" i="61"/>
  <c r="E326" i="61"/>
  <c r="E327" i="61"/>
  <c r="E328" i="61"/>
  <c r="E329" i="61"/>
  <c r="E330" i="61"/>
  <c r="E331" i="61"/>
  <c r="E332" i="61"/>
  <c r="E333" i="61"/>
  <c r="E334" i="61"/>
  <c r="E335" i="61"/>
  <c r="E336" i="61"/>
  <c r="E337" i="61"/>
  <c r="E338" i="61"/>
  <c r="E339" i="61"/>
  <c r="E340" i="61"/>
  <c r="E341" i="61"/>
  <c r="E342" i="61"/>
  <c r="E343" i="61"/>
  <c r="E344" i="61"/>
  <c r="E345" i="61"/>
  <c r="E346" i="61"/>
  <c r="E347" i="61"/>
  <c r="E348" i="61"/>
  <c r="E349" i="61"/>
  <c r="E350" i="61"/>
  <c r="E351" i="61"/>
  <c r="E352" i="61"/>
  <c r="E353" i="61"/>
  <c r="E354" i="61"/>
  <c r="E355" i="61"/>
  <c r="E356" i="61"/>
  <c r="E357" i="61"/>
  <c r="E358" i="61"/>
  <c r="E359" i="61"/>
  <c r="E360" i="61"/>
  <c r="E361" i="61"/>
  <c r="E362" i="61"/>
  <c r="E363" i="61"/>
  <c r="E364" i="61"/>
  <c r="E365" i="61"/>
  <c r="E366" i="61"/>
  <c r="E367" i="61"/>
  <c r="E368" i="61"/>
  <c r="E369" i="61"/>
  <c r="E370" i="61"/>
  <c r="E371" i="61"/>
  <c r="E372" i="61"/>
  <c r="E373" i="61"/>
  <c r="E374" i="61"/>
  <c r="E375" i="61"/>
  <c r="E376" i="61"/>
  <c r="E377" i="61"/>
  <c r="E378" i="61"/>
  <c r="E379" i="61"/>
  <c r="E380" i="61"/>
  <c r="E381" i="61"/>
  <c r="E382" i="61"/>
  <c r="E383" i="61"/>
  <c r="E384" i="61"/>
  <c r="E385" i="61"/>
  <c r="E386" i="61"/>
  <c r="E387" i="61"/>
  <c r="E388" i="61"/>
  <c r="E389" i="61"/>
  <c r="E390" i="61"/>
  <c r="E391" i="61"/>
  <c r="E392" i="61"/>
  <c r="E393" i="61"/>
  <c r="E394" i="61"/>
  <c r="E395" i="61"/>
  <c r="E396" i="61"/>
  <c r="E397" i="61"/>
  <c r="E398" i="61"/>
  <c r="E399" i="61"/>
  <c r="E400" i="61"/>
  <c r="E401" i="61"/>
  <c r="E402" i="61"/>
  <c r="E403" i="61"/>
  <c r="E404" i="61"/>
  <c r="E405" i="61"/>
  <c r="E406" i="61"/>
  <c r="E407" i="61"/>
  <c r="E408" i="61"/>
  <c r="E409" i="61"/>
  <c r="E410" i="61"/>
  <c r="E411" i="61"/>
  <c r="E412" i="61"/>
  <c r="E413" i="61"/>
  <c r="E414" i="61"/>
  <c r="E415" i="61"/>
  <c r="E416" i="61"/>
  <c r="E417" i="61"/>
  <c r="E418" i="61"/>
  <c r="E419" i="61"/>
  <c r="E420" i="61"/>
  <c r="E421" i="61"/>
  <c r="E422" i="61"/>
  <c r="E423" i="61"/>
  <c r="E424" i="61"/>
  <c r="E425" i="61"/>
  <c r="E426" i="61"/>
  <c r="E427" i="61"/>
  <c r="E428" i="61"/>
  <c r="E429" i="61"/>
  <c r="E430" i="61"/>
  <c r="E431" i="61"/>
  <c r="E432" i="61"/>
  <c r="E433" i="61"/>
  <c r="E434" i="61"/>
  <c r="E435" i="61"/>
  <c r="E436" i="61"/>
  <c r="E437" i="61"/>
  <c r="E438" i="61"/>
  <c r="E439" i="61"/>
  <c r="E440" i="61"/>
  <c r="E441" i="61"/>
  <c r="E442" i="61"/>
  <c r="E443" i="61"/>
  <c r="E444" i="61"/>
  <c r="E445" i="61"/>
  <c r="E446" i="61"/>
  <c r="E447" i="61"/>
  <c r="E448" i="61"/>
  <c r="E449" i="61"/>
  <c r="E450" i="61"/>
  <c r="E451" i="61"/>
  <c r="E452" i="61"/>
  <c r="E453" i="61"/>
  <c r="E454" i="61"/>
  <c r="E455" i="61"/>
  <c r="E456" i="61"/>
  <c r="E457" i="61"/>
  <c r="E458" i="61"/>
  <c r="E459" i="61"/>
  <c r="E460" i="61"/>
  <c r="E461" i="61"/>
  <c r="E462" i="61"/>
  <c r="E463" i="61"/>
  <c r="E464" i="61"/>
  <c r="E465" i="61"/>
  <c r="E466" i="61"/>
  <c r="E467" i="61"/>
  <c r="E468" i="61"/>
  <c r="E469" i="61"/>
  <c r="E470" i="61"/>
  <c r="E471" i="61"/>
  <c r="E472" i="61"/>
  <c r="E473" i="61"/>
  <c r="E474" i="61"/>
  <c r="E475" i="61"/>
  <c r="E476" i="61"/>
  <c r="E477" i="61"/>
  <c r="E478" i="61"/>
  <c r="E479" i="61"/>
  <c r="E480" i="61"/>
  <c r="E481" i="61"/>
  <c r="E482" i="61"/>
  <c r="E483" i="61"/>
  <c r="E484" i="61"/>
  <c r="E485" i="61"/>
  <c r="E486" i="61"/>
  <c r="E487" i="61"/>
  <c r="E488" i="61"/>
  <c r="E489" i="61"/>
  <c r="E490" i="61"/>
  <c r="E491" i="61"/>
  <c r="E492" i="61"/>
  <c r="E493" i="61"/>
  <c r="E494" i="61"/>
  <c r="E495" i="61"/>
  <c r="E496" i="61"/>
  <c r="E497" i="61"/>
  <c r="E498" i="61"/>
  <c r="E499" i="61"/>
  <c r="E500" i="61"/>
  <c r="E501" i="61"/>
  <c r="E502" i="61"/>
  <c r="E503" i="61"/>
  <c r="E504" i="61"/>
  <c r="E505" i="61"/>
  <c r="E506" i="61"/>
  <c r="E507" i="61"/>
  <c r="E508" i="61"/>
  <c r="E509" i="61"/>
  <c r="E510" i="61"/>
  <c r="E511" i="61"/>
  <c r="E512" i="61"/>
  <c r="E513" i="61"/>
  <c r="E514" i="61"/>
  <c r="E518" i="61"/>
  <c r="E515" i="61"/>
  <c r="E516" i="61"/>
  <c r="E517" i="61"/>
  <c r="E519" i="61"/>
  <c r="E520" i="61"/>
  <c r="E521" i="61"/>
  <c r="E522" i="61"/>
  <c r="E523" i="61"/>
  <c r="E524" i="61"/>
  <c r="E525" i="61"/>
  <c r="E526" i="61"/>
  <c r="E527" i="61"/>
  <c r="E528" i="61"/>
  <c r="E529" i="61"/>
  <c r="E530" i="61"/>
  <c r="E531" i="61"/>
  <c r="E532" i="61"/>
  <c r="E533" i="61"/>
  <c r="E534" i="61"/>
  <c r="E535" i="61"/>
  <c r="E536" i="61"/>
  <c r="E537" i="61"/>
  <c r="E538" i="61"/>
  <c r="E539" i="61"/>
  <c r="E540" i="61"/>
  <c r="E541" i="61"/>
  <c r="E542" i="61"/>
  <c r="E543" i="61"/>
  <c r="E544" i="61"/>
  <c r="E545" i="61"/>
  <c r="E546" i="61"/>
  <c r="E547" i="61"/>
  <c r="E548" i="61"/>
  <c r="E549" i="61"/>
  <c r="E550" i="61"/>
  <c r="E551" i="61"/>
  <c r="E552" i="61"/>
  <c r="E553" i="61"/>
  <c r="E554" i="61"/>
  <c r="E555" i="61"/>
  <c r="E556" i="61"/>
  <c r="E557" i="61"/>
  <c r="E558" i="61"/>
  <c r="E559" i="61"/>
  <c r="E560" i="61"/>
  <c r="E561" i="61"/>
  <c r="E562" i="61"/>
  <c r="E563" i="61"/>
  <c r="E564" i="61"/>
  <c r="E565" i="61"/>
  <c r="E566" i="61"/>
  <c r="E567" i="61"/>
  <c r="E568" i="61"/>
  <c r="E569" i="61"/>
  <c r="E570" i="61"/>
  <c r="E571" i="61"/>
  <c r="E572" i="61"/>
  <c r="E573" i="61"/>
  <c r="E574" i="61"/>
  <c r="E575" i="61"/>
  <c r="E576" i="61"/>
  <c r="E577" i="61"/>
  <c r="E578" i="61"/>
  <c r="E579" i="61"/>
  <c r="E580" i="61"/>
  <c r="E581" i="61"/>
  <c r="E582" i="61"/>
  <c r="E583" i="61"/>
  <c r="E584" i="61"/>
  <c r="E585" i="61"/>
  <c r="E586" i="61"/>
  <c r="E587" i="61"/>
  <c r="E591" i="61"/>
  <c r="E592" i="61"/>
  <c r="E593" i="61"/>
  <c r="E594" i="61"/>
  <c r="E595" i="61"/>
  <c r="E596" i="61"/>
  <c r="E597" i="61"/>
  <c r="E598" i="61"/>
  <c r="E599" i="61"/>
  <c r="E600" i="61"/>
  <c r="E601" i="61"/>
  <c r="E602" i="61"/>
  <c r="E603" i="61"/>
  <c r="E604" i="61"/>
  <c r="E605" i="61"/>
  <c r="E606" i="61"/>
  <c r="E607" i="61"/>
  <c r="E608" i="61"/>
  <c r="E609" i="61"/>
  <c r="E610" i="61"/>
  <c r="E611" i="61"/>
  <c r="E612" i="61"/>
  <c r="E613" i="61"/>
  <c r="E614" i="61"/>
  <c r="E615" i="61"/>
  <c r="E616" i="61"/>
  <c r="E617" i="61"/>
  <c r="E618" i="61"/>
  <c r="E619" i="61"/>
  <c r="E620" i="61"/>
  <c r="E621" i="61"/>
  <c r="E622" i="61"/>
  <c r="E623" i="61"/>
  <c r="E624" i="61"/>
  <c r="E625" i="61"/>
  <c r="E626" i="61"/>
  <c r="E627" i="61"/>
  <c r="E628" i="61"/>
  <c r="E629" i="61"/>
  <c r="E630" i="61"/>
  <c r="E631" i="61"/>
  <c r="E632" i="61"/>
  <c r="E633" i="61"/>
  <c r="E634" i="61"/>
  <c r="E635" i="61"/>
  <c r="E636" i="61"/>
  <c r="E637" i="61"/>
  <c r="E638" i="61"/>
  <c r="E639" i="61"/>
  <c r="E640" i="61"/>
  <c r="E641" i="61"/>
  <c r="E642" i="61"/>
  <c r="E643" i="61"/>
  <c r="E644" i="61"/>
  <c r="E645" i="61"/>
  <c r="E646" i="61"/>
  <c r="E647" i="61"/>
  <c r="E648" i="61"/>
  <c r="E649" i="61"/>
  <c r="E650" i="61"/>
  <c r="E651" i="61"/>
  <c r="E652" i="61"/>
  <c r="E653" i="61"/>
  <c r="E654" i="61"/>
  <c r="E655" i="61"/>
  <c r="E656" i="61"/>
  <c r="E657" i="61"/>
  <c r="E658" i="61"/>
  <c r="E659" i="61"/>
  <c r="E660" i="61"/>
  <c r="E661" i="61"/>
  <c r="E662" i="61"/>
  <c r="E663" i="61"/>
  <c r="E664" i="61"/>
  <c r="E665" i="61"/>
  <c r="E666" i="61"/>
  <c r="E667" i="61"/>
  <c r="E668" i="61"/>
  <c r="E669" i="61"/>
  <c r="E670" i="61"/>
  <c r="E671" i="61"/>
  <c r="E672" i="61"/>
  <c r="E673" i="61"/>
  <c r="E674" i="61"/>
  <c r="E675" i="61"/>
  <c r="E676" i="61"/>
  <c r="E677" i="61"/>
  <c r="E678" i="61"/>
  <c r="E679" i="61"/>
  <c r="E680" i="61"/>
  <c r="E681" i="61"/>
  <c r="E682" i="61"/>
  <c r="E683" i="61"/>
  <c r="E684" i="61"/>
  <c r="E685" i="61"/>
  <c r="E686" i="61"/>
  <c r="E687" i="61"/>
  <c r="E688" i="61"/>
  <c r="E689" i="61"/>
  <c r="E690" i="61"/>
  <c r="E691" i="61"/>
  <c r="E692" i="61"/>
  <c r="E693" i="61"/>
  <c r="E694" i="61"/>
  <c r="E695" i="61"/>
  <c r="E696" i="61"/>
  <c r="E697" i="61"/>
  <c r="E698" i="61"/>
  <c r="E699" i="61"/>
  <c r="E700" i="61"/>
  <c r="E701" i="61"/>
  <c r="E702" i="61"/>
  <c r="E703" i="61"/>
  <c r="E704" i="61"/>
  <c r="E705" i="61"/>
  <c r="E706" i="61"/>
  <c r="E707" i="61"/>
  <c r="E708" i="61"/>
  <c r="E709" i="61"/>
  <c r="E710" i="61"/>
  <c r="E711" i="61"/>
  <c r="E712" i="61"/>
  <c r="E713" i="61"/>
  <c r="E714" i="61"/>
  <c r="E715" i="61"/>
  <c r="E716" i="61"/>
  <c r="E717" i="61"/>
  <c r="E718" i="61"/>
  <c r="E719" i="61"/>
  <c r="E720" i="61"/>
  <c r="E721" i="61"/>
  <c r="E722" i="61"/>
  <c r="E723" i="61"/>
  <c r="E724" i="61"/>
  <c r="E725" i="61"/>
  <c r="E726" i="61"/>
  <c r="E727" i="61"/>
  <c r="E728" i="61"/>
  <c r="E729" i="61"/>
  <c r="E730" i="61"/>
  <c r="E731" i="61"/>
  <c r="E732" i="61"/>
  <c r="E733" i="61"/>
  <c r="E734" i="61"/>
  <c r="E735" i="61"/>
  <c r="E736" i="61"/>
  <c r="E737" i="61"/>
  <c r="E738" i="61"/>
  <c r="E739" i="61"/>
  <c r="E740" i="61"/>
  <c r="E741" i="61"/>
  <c r="E742" i="61"/>
  <c r="E743" i="61"/>
  <c r="E744" i="61"/>
  <c r="E745" i="61"/>
  <c r="E746" i="61"/>
  <c r="E747" i="61"/>
  <c r="E748" i="61"/>
  <c r="E749" i="61"/>
  <c r="E750" i="61"/>
  <c r="E751" i="61"/>
  <c r="E752" i="61"/>
  <c r="E753" i="61"/>
  <c r="E754" i="61"/>
  <c r="E755" i="61"/>
  <c r="E756" i="61"/>
  <c r="E757" i="61"/>
  <c r="E758" i="61"/>
  <c r="E759" i="61"/>
  <c r="E760" i="61"/>
  <c r="E761" i="61"/>
  <c r="E762" i="61"/>
  <c r="E763" i="61"/>
  <c r="E764" i="61"/>
  <c r="E765" i="61"/>
  <c r="E766" i="61"/>
  <c r="E767" i="61"/>
  <c r="E768" i="61"/>
  <c r="E769" i="61"/>
  <c r="E770" i="61"/>
  <c r="E771" i="61"/>
  <c r="E772" i="61"/>
  <c r="E773" i="61"/>
  <c r="E774" i="61"/>
  <c r="E775" i="61"/>
  <c r="E776" i="61"/>
  <c r="E777" i="61"/>
  <c r="E778" i="61"/>
  <c r="E779" i="61"/>
  <c r="E780" i="61"/>
  <c r="E781" i="61"/>
  <c r="E782" i="61"/>
  <c r="E783" i="61"/>
  <c r="E784" i="61"/>
  <c r="E785" i="61"/>
  <c r="E786" i="61"/>
  <c r="E787" i="61"/>
  <c r="E788" i="61"/>
  <c r="E789" i="61"/>
  <c r="E790" i="61"/>
  <c r="E791" i="61"/>
  <c r="E792" i="61"/>
  <c r="E793" i="61"/>
  <c r="E794" i="61"/>
  <c r="E795" i="61"/>
  <c r="E797" i="61"/>
  <c r="E798" i="61"/>
  <c r="E799" i="61"/>
  <c r="E800" i="61"/>
  <c r="E801" i="61"/>
  <c r="E802" i="61"/>
  <c r="E803" i="61"/>
  <c r="E804" i="61"/>
  <c r="E805" i="61"/>
  <c r="E806" i="61"/>
  <c r="E807" i="61"/>
  <c r="E808" i="61"/>
  <c r="E809" i="61"/>
  <c r="E810" i="61"/>
  <c r="E811" i="61"/>
  <c r="E812" i="61"/>
  <c r="E813" i="61"/>
  <c r="E814" i="61"/>
  <c r="E815" i="61"/>
  <c r="E816" i="61"/>
  <c r="E817" i="61"/>
  <c r="E818" i="61"/>
  <c r="E819" i="61"/>
  <c r="E820" i="61"/>
  <c r="E821" i="61"/>
  <c r="E822" i="61"/>
  <c r="E823" i="61"/>
  <c r="E824" i="61"/>
  <c r="E825" i="61"/>
  <c r="E826" i="61"/>
  <c r="E827" i="61"/>
  <c r="E828" i="61"/>
  <c r="E829" i="61"/>
  <c r="E830" i="61"/>
  <c r="E831" i="61"/>
  <c r="E832" i="61"/>
  <c r="E833" i="61"/>
  <c r="E834" i="61"/>
  <c r="E835" i="61"/>
  <c r="E836" i="61"/>
  <c r="E837" i="61"/>
  <c r="E838" i="61"/>
  <c r="E839" i="61"/>
  <c r="E840" i="61"/>
  <c r="E841" i="61"/>
  <c r="E842" i="61"/>
  <c r="E843" i="61"/>
  <c r="E844" i="61"/>
  <c r="E845" i="61"/>
  <c r="E846" i="61"/>
  <c r="E847" i="61"/>
  <c r="E848" i="61"/>
  <c r="E849" i="61"/>
  <c r="E850" i="61"/>
  <c r="E851" i="61"/>
  <c r="E852" i="61"/>
  <c r="E853" i="61"/>
  <c r="E854" i="61"/>
  <c r="E855" i="61"/>
  <c r="E796" i="61"/>
  <c r="E857" i="61"/>
  <c r="E858" i="61"/>
  <c r="E859" i="61"/>
  <c r="E860" i="61"/>
  <c r="E861" i="61"/>
  <c r="E862" i="61"/>
  <c r="E863" i="61"/>
  <c r="E864" i="61"/>
  <c r="E865" i="61"/>
  <c r="E866" i="61"/>
  <c r="E867" i="61"/>
  <c r="E868" i="61"/>
  <c r="E869" i="61"/>
  <c r="E870" i="61"/>
  <c r="E871" i="61"/>
  <c r="E872" i="61"/>
  <c r="E873" i="61"/>
  <c r="E874" i="61"/>
  <c r="E875" i="61"/>
  <c r="E876" i="61"/>
  <c r="E877" i="61"/>
  <c r="E878" i="61"/>
  <c r="E879" i="61"/>
  <c r="E880" i="61"/>
  <c r="E881" i="61"/>
  <c r="E882" i="61"/>
  <c r="E883" i="61"/>
  <c r="E884" i="61"/>
  <c r="E885" i="61"/>
  <c r="E886" i="61"/>
  <c r="E887" i="61"/>
  <c r="E888" i="61"/>
  <c r="E889" i="61"/>
  <c r="E890" i="61"/>
  <c r="E891" i="61"/>
  <c r="E892" i="61"/>
  <c r="E893" i="61"/>
  <c r="E894" i="61"/>
  <c r="E895" i="61"/>
  <c r="E896" i="61"/>
  <c r="E897" i="61"/>
  <c r="E898" i="61"/>
  <c r="E899" i="61"/>
  <c r="E900" i="61"/>
  <c r="E901" i="61"/>
  <c r="E902" i="61"/>
  <c r="E903" i="61"/>
  <c r="E904" i="61"/>
  <c r="E905" i="61"/>
  <c r="E906" i="61"/>
  <c r="E907" i="61"/>
  <c r="E908" i="61"/>
  <c r="E909" i="61"/>
  <c r="E910" i="61"/>
  <c r="E911" i="61"/>
  <c r="E912" i="61"/>
  <c r="E913" i="61"/>
  <c r="E914" i="61"/>
  <c r="E915" i="61"/>
  <c r="E916" i="61"/>
  <c r="E917" i="61"/>
  <c r="E918" i="61"/>
  <c r="E919" i="61"/>
  <c r="E920" i="61"/>
  <c r="E921" i="61"/>
  <c r="E922" i="61"/>
  <c r="E923" i="61"/>
  <c r="E924" i="61"/>
  <c r="E925" i="61"/>
  <c r="E926" i="61"/>
  <c r="E927" i="61"/>
  <c r="E928" i="61"/>
  <c r="E929" i="61"/>
  <c r="E930" i="61"/>
  <c r="E931" i="61"/>
  <c r="E932" i="61"/>
  <c r="E933" i="61"/>
  <c r="E934" i="61"/>
  <c r="E935" i="61"/>
  <c r="E936" i="61"/>
  <c r="E937" i="61"/>
  <c r="E938" i="61"/>
  <c r="E939" i="61"/>
  <c r="E940" i="61"/>
  <c r="E941" i="61"/>
  <c r="E942" i="61"/>
  <c r="E943" i="61"/>
  <c r="E944" i="61"/>
  <c r="E945" i="61"/>
  <c r="E946" i="61"/>
  <c r="E947" i="61"/>
  <c r="E948" i="61"/>
  <c r="E949" i="61"/>
  <c r="E950" i="61"/>
  <c r="E951" i="61"/>
  <c r="E952" i="61"/>
  <c r="E953" i="61"/>
  <c r="E954" i="61"/>
  <c r="E955" i="61"/>
  <c r="E956" i="61"/>
  <c r="E957" i="61"/>
  <c r="E958" i="61"/>
  <c r="E959" i="61"/>
  <c r="E960" i="61"/>
  <c r="E961" i="61"/>
  <c r="E962" i="61"/>
  <c r="E963" i="61"/>
  <c r="E964" i="61"/>
  <c r="E965" i="61"/>
  <c r="E966" i="61"/>
  <c r="E967" i="61"/>
  <c r="E968" i="61"/>
  <c r="E969" i="61"/>
  <c r="E970" i="61"/>
  <c r="E971" i="61"/>
  <c r="E972" i="61"/>
  <c r="E973" i="61"/>
  <c r="E974" i="61"/>
  <c r="E975" i="61"/>
  <c r="E976" i="61"/>
  <c r="E977" i="61"/>
  <c r="E978" i="61"/>
  <c r="E979" i="61"/>
  <c r="E980" i="61"/>
  <c r="E981" i="61"/>
  <c r="E982" i="61"/>
  <c r="E983" i="61"/>
  <c r="E984" i="61"/>
  <c r="E985" i="61"/>
  <c r="E986" i="61"/>
  <c r="E987" i="61"/>
  <c r="E988" i="61"/>
  <c r="E989" i="61"/>
  <c r="E990" i="61"/>
  <c r="E991" i="61"/>
  <c r="E992" i="61"/>
  <c r="E993" i="61"/>
  <c r="E994" i="61"/>
  <c r="E995" i="61"/>
  <c r="E996" i="61"/>
  <c r="E997" i="61"/>
  <c r="E998" i="61"/>
  <c r="E999" i="61"/>
  <c r="E1000" i="61"/>
  <c r="E1001" i="61"/>
  <c r="E1002" i="61"/>
  <c r="E1003" i="61"/>
  <c r="E1004" i="61"/>
  <c r="E1005" i="61"/>
  <c r="E1006" i="61"/>
  <c r="E1007" i="61"/>
  <c r="E1008" i="61"/>
  <c r="E1009" i="61"/>
  <c r="E1010" i="61"/>
  <c r="E1011" i="61"/>
  <c r="E1012" i="61"/>
  <c r="E1013" i="61"/>
  <c r="E1014" i="61"/>
  <c r="E1015" i="61"/>
  <c r="E1016" i="61"/>
  <c r="E1017" i="61"/>
  <c r="E1018" i="61"/>
  <c r="E1019" i="61"/>
  <c r="E1020" i="61"/>
  <c r="E1021" i="61"/>
  <c r="E1022" i="61"/>
  <c r="E1023" i="61"/>
  <c r="E1024" i="61"/>
  <c r="E1025" i="61"/>
  <c r="E1026" i="61"/>
  <c r="E1027" i="61"/>
  <c r="E1028" i="61"/>
  <c r="E1029" i="61"/>
  <c r="E1030" i="61"/>
  <c r="E1031" i="61"/>
  <c r="E1032" i="61"/>
  <c r="E1033" i="61"/>
  <c r="E1034" i="61"/>
  <c r="E1035" i="61"/>
  <c r="E1036" i="61"/>
  <c r="E1037" i="61"/>
  <c r="E1038" i="61"/>
  <c r="E1039" i="61"/>
  <c r="E1040" i="61"/>
  <c r="E1041" i="61"/>
  <c r="E1042" i="61"/>
  <c r="E1043" i="61"/>
  <c r="E1044" i="61"/>
  <c r="E1045" i="61"/>
  <c r="E1046" i="61"/>
  <c r="E1047" i="61"/>
  <c r="E1048" i="61"/>
  <c r="E1049" i="61"/>
  <c r="E1050" i="61"/>
  <c r="E1051" i="61"/>
  <c r="E1052" i="61"/>
  <c r="E1053" i="61"/>
  <c r="E1054" i="61"/>
  <c r="E1055" i="61"/>
  <c r="E1056" i="61"/>
  <c r="E1057" i="61"/>
  <c r="E1058" i="61"/>
  <c r="E1059" i="61"/>
  <c r="E1060" i="61"/>
  <c r="E1061" i="61"/>
  <c r="E1062" i="61"/>
  <c r="E1063" i="61"/>
  <c r="E1064" i="61"/>
  <c r="E1065" i="61"/>
  <c r="E1066" i="61"/>
  <c r="E1067" i="61"/>
  <c r="E1068" i="61"/>
  <c r="E1069" i="61"/>
  <c r="E1070" i="61"/>
  <c r="E1071" i="61"/>
  <c r="E1072" i="61"/>
  <c r="E1073" i="61"/>
  <c r="E1074" i="61"/>
  <c r="E1075" i="61"/>
  <c r="E1076" i="61"/>
  <c r="E1077" i="61"/>
  <c r="E1078" i="61"/>
  <c r="E1079" i="61"/>
  <c r="E1080" i="61"/>
  <c r="E1081" i="61"/>
  <c r="E1082" i="61"/>
  <c r="E1083" i="61"/>
  <c r="E1084" i="61"/>
  <c r="E1085" i="61"/>
  <c r="E1086" i="61"/>
  <c r="E1087" i="61"/>
  <c r="E1088" i="61"/>
  <c r="E1089" i="61"/>
  <c r="E1090" i="61"/>
  <c r="E1091" i="61"/>
  <c r="E1092" i="61"/>
  <c r="E1093" i="61"/>
  <c r="E1094" i="61"/>
  <c r="E1095" i="61"/>
  <c r="E1096" i="61"/>
  <c r="E1097" i="61"/>
  <c r="E1098" i="61"/>
  <c r="E1099" i="61"/>
  <c r="E1100" i="61"/>
  <c r="E1101" i="61"/>
  <c r="E1102" i="61"/>
  <c r="E1103" i="61"/>
  <c r="E1104" i="61"/>
  <c r="E1105" i="61"/>
  <c r="E1106" i="61"/>
  <c r="E1107" i="61"/>
  <c r="E1108" i="61"/>
  <c r="E1109" i="61"/>
  <c r="E1110" i="61"/>
  <c r="E1111" i="61"/>
  <c r="E1112" i="61"/>
  <c r="E1113" i="61"/>
  <c r="E1114" i="61"/>
  <c r="E1115" i="61"/>
  <c r="E1116" i="61"/>
  <c r="E1117" i="61"/>
  <c r="E1118" i="61"/>
  <c r="E1119" i="61"/>
  <c r="E1120" i="61"/>
  <c r="E1121" i="61"/>
  <c r="E1122" i="61"/>
  <c r="E1123" i="61"/>
  <c r="E1124" i="61"/>
  <c r="E1125" i="61"/>
  <c r="E1126" i="61"/>
  <c r="E1127" i="61"/>
  <c r="E1128" i="61"/>
  <c r="E1129" i="61"/>
  <c r="E1130" i="61"/>
  <c r="E1131" i="61"/>
  <c r="E1132" i="61"/>
  <c r="E1133" i="61"/>
  <c r="E1134" i="61"/>
  <c r="E1135" i="61"/>
  <c r="E1136" i="61"/>
  <c r="E1137" i="61"/>
  <c r="E1138" i="61"/>
  <c r="E1139" i="61"/>
  <c r="E1140" i="61"/>
  <c r="E1141" i="61"/>
  <c r="E1142" i="61"/>
  <c r="E1143" i="61"/>
  <c r="E1144" i="61"/>
  <c r="E1145" i="61"/>
  <c r="E1146" i="61"/>
  <c r="E1147" i="61"/>
  <c r="E1148" i="61"/>
  <c r="E1149" i="61"/>
  <c r="E1150" i="61"/>
  <c r="E1151" i="61"/>
  <c r="E1152" i="61"/>
  <c r="E1153" i="61"/>
  <c r="E1154" i="61"/>
  <c r="E1155" i="61"/>
  <c r="E1156" i="61"/>
  <c r="E1157" i="61"/>
  <c r="E1158" i="61"/>
  <c r="E1159" i="61"/>
  <c r="E1160" i="61"/>
  <c r="E1161" i="61"/>
  <c r="E1162" i="61"/>
  <c r="E1163" i="61"/>
  <c r="E1164" i="61"/>
  <c r="E1165" i="61"/>
  <c r="E1166" i="61"/>
  <c r="E1167" i="61"/>
  <c r="E1168" i="61"/>
  <c r="E1169" i="61"/>
  <c r="E1170" i="61"/>
  <c r="E1171" i="61"/>
  <c r="E1172" i="61"/>
  <c r="E1173" i="61"/>
  <c r="E1174" i="61"/>
  <c r="E1175" i="61"/>
  <c r="E1176" i="61"/>
  <c r="E1177" i="61"/>
  <c r="E1178" i="61"/>
  <c r="E1179" i="61"/>
  <c r="E1180" i="61"/>
  <c r="E1181" i="61"/>
  <c r="E1182" i="61"/>
  <c r="E1183" i="61"/>
  <c r="E1184" i="61"/>
  <c r="E1185" i="61"/>
  <c r="E1186" i="61"/>
  <c r="E1187" i="61"/>
  <c r="E1188" i="61"/>
  <c r="E1189" i="61"/>
  <c r="E1190" i="61"/>
  <c r="E1191" i="61"/>
  <c r="E1192" i="61"/>
  <c r="E1193" i="61"/>
  <c r="E1194" i="61"/>
  <c r="E1195" i="61"/>
  <c r="E1196" i="61"/>
  <c r="E1197" i="61"/>
  <c r="E1198" i="61"/>
  <c r="E1199" i="61"/>
  <c r="E1200" i="61"/>
  <c r="E1201" i="61"/>
  <c r="E1202" i="61"/>
  <c r="E1203" i="61"/>
  <c r="E1204" i="61"/>
  <c r="E1205" i="61"/>
  <c r="E1206" i="61"/>
  <c r="E1207" i="61"/>
  <c r="E1208" i="61"/>
  <c r="E1209" i="61"/>
  <c r="E1210" i="61"/>
  <c r="E1211" i="61"/>
  <c r="E1212" i="61"/>
  <c r="E1213" i="61"/>
  <c r="E1214" i="61"/>
  <c r="E1215" i="61"/>
  <c r="E1216" i="61"/>
  <c r="E1217" i="61"/>
  <c r="E1218" i="61"/>
  <c r="E1219" i="61"/>
  <c r="E1220" i="61"/>
  <c r="E1221" i="61"/>
  <c r="E1222" i="61"/>
  <c r="E1223" i="61"/>
  <c r="E1224" i="61"/>
  <c r="E1225" i="61"/>
  <c r="E1226" i="61"/>
  <c r="E1227" i="61"/>
  <c r="E1228" i="61"/>
  <c r="E1229" i="61"/>
  <c r="E1230" i="61"/>
  <c r="E1231" i="61"/>
  <c r="E1232" i="61"/>
  <c r="E1233" i="61"/>
  <c r="E1234" i="61"/>
  <c r="E1235" i="61"/>
  <c r="E1236" i="61"/>
  <c r="E1237" i="61"/>
  <c r="E1238" i="61"/>
  <c r="E1239" i="61"/>
  <c r="E1240" i="61"/>
  <c r="E1241" i="61"/>
  <c r="E1242" i="61"/>
  <c r="E1243" i="61"/>
  <c r="E1244" i="61"/>
  <c r="E1245" i="61"/>
  <c r="E1246" i="61"/>
  <c r="E1247" i="61"/>
  <c r="E1248" i="61"/>
  <c r="E1249" i="61"/>
  <c r="E1250" i="61"/>
  <c r="E1251" i="61"/>
  <c r="E1252" i="61"/>
  <c r="E1253" i="61"/>
  <c r="E1254" i="61"/>
  <c r="E1255" i="61"/>
  <c r="E1256" i="61"/>
  <c r="E1257" i="61"/>
  <c r="E1258" i="61"/>
  <c r="E1259" i="61"/>
  <c r="E1260" i="61"/>
  <c r="E1261" i="61"/>
  <c r="E1262" i="61"/>
  <c r="E1263" i="61"/>
  <c r="E1264" i="61"/>
  <c r="E1265" i="61"/>
  <c r="E1266" i="61"/>
  <c r="E1267" i="61"/>
  <c r="E1268" i="61"/>
  <c r="E1269" i="61"/>
  <c r="E1270" i="61"/>
  <c r="E1271" i="61"/>
  <c r="E1272" i="61"/>
  <c r="E1273" i="61"/>
  <c r="E1274" i="61"/>
  <c r="E1275" i="61"/>
  <c r="E1276" i="61"/>
  <c r="E1277" i="61"/>
  <c r="E1278" i="61"/>
  <c r="E1279" i="61"/>
  <c r="E1280" i="61"/>
  <c r="E1281" i="61"/>
  <c r="E1282" i="61"/>
  <c r="E1283" i="61"/>
  <c r="E1284" i="61"/>
  <c r="E1285" i="61"/>
  <c r="E1286" i="61"/>
  <c r="E1287" i="61"/>
  <c r="E1288" i="61"/>
  <c r="E1289" i="61"/>
  <c r="E1290" i="61"/>
  <c r="E1291" i="61"/>
  <c r="E1292" i="61"/>
  <c r="E1293" i="61"/>
  <c r="E1294" i="61"/>
  <c r="E1295" i="61"/>
  <c r="E1296" i="61"/>
  <c r="E1297" i="61"/>
  <c r="E1298" i="61"/>
  <c r="E1299" i="61"/>
  <c r="E1300" i="61"/>
  <c r="E1301" i="61"/>
  <c r="E1302" i="61"/>
  <c r="E1303" i="61"/>
  <c r="E1304" i="61"/>
  <c r="E1305" i="61"/>
  <c r="E1306" i="61"/>
  <c r="E1307" i="61"/>
  <c r="E1308" i="61"/>
  <c r="E1309" i="61"/>
  <c r="E1310" i="61"/>
  <c r="E1311" i="61"/>
  <c r="E1312" i="61"/>
  <c r="E1313" i="61"/>
  <c r="E1314" i="61"/>
  <c r="E1315" i="61"/>
  <c r="E1316" i="61"/>
  <c r="E1317" i="61"/>
  <c r="E1318" i="61"/>
  <c r="E1319" i="61"/>
  <c r="E1320" i="61"/>
  <c r="E1321" i="61"/>
  <c r="E1322" i="61"/>
  <c r="E1323" i="61"/>
  <c r="E1324" i="61"/>
  <c r="E1325" i="61"/>
  <c r="E1326" i="61"/>
  <c r="E1327" i="61"/>
  <c r="E1328" i="61"/>
  <c r="E1329" i="61"/>
  <c r="E1330" i="61"/>
  <c r="E1331" i="61"/>
  <c r="E1332" i="61"/>
  <c r="E1333" i="61"/>
  <c r="E1334" i="61"/>
  <c r="E1335" i="61"/>
  <c r="E1336" i="61"/>
  <c r="E1337" i="61"/>
  <c r="E1338" i="61"/>
  <c r="E1339" i="61"/>
  <c r="E1340" i="61"/>
  <c r="E1341" i="61"/>
  <c r="E1342" i="61"/>
  <c r="E1343" i="61"/>
  <c r="E1344" i="61"/>
  <c r="E1345" i="61"/>
  <c r="E1346" i="61"/>
  <c r="E1347" i="61"/>
  <c r="E1348" i="61"/>
  <c r="E1349" i="61"/>
  <c r="E1350" i="61"/>
  <c r="E1351" i="61"/>
  <c r="E1352" i="61"/>
  <c r="E1353" i="61"/>
  <c r="E1354" i="61"/>
  <c r="E1355" i="61"/>
  <c r="E1356" i="61"/>
  <c r="E1357" i="61"/>
  <c r="E1358" i="61"/>
  <c r="E1359" i="61"/>
  <c r="E1360" i="61"/>
  <c r="E1361" i="61"/>
  <c r="E1362" i="61"/>
  <c r="E1363" i="61"/>
  <c r="E1364" i="61"/>
  <c r="E1365" i="61"/>
  <c r="E1366" i="61"/>
  <c r="E1367" i="61"/>
  <c r="E1368" i="61"/>
  <c r="E1369" i="61"/>
  <c r="E1370" i="61"/>
  <c r="E1371" i="61"/>
  <c r="E1372" i="61"/>
  <c r="E1373" i="61"/>
  <c r="E1374" i="61"/>
  <c r="E1375" i="61"/>
  <c r="E1376" i="61"/>
  <c r="E1377" i="61"/>
  <c r="E1378" i="61"/>
  <c r="E1379" i="61"/>
  <c r="E1380" i="61"/>
  <c r="E1381" i="61"/>
  <c r="E1382" i="61"/>
  <c r="E1383" i="61"/>
  <c r="E1384" i="61"/>
  <c r="E1385" i="61"/>
  <c r="E1386" i="61"/>
  <c r="E1387" i="61"/>
  <c r="E1388" i="61"/>
  <c r="E1389" i="61"/>
  <c r="E1390" i="61"/>
  <c r="E1391" i="61"/>
  <c r="E1392" i="61"/>
  <c r="E1393" i="61"/>
  <c r="E1394" i="61"/>
  <c r="E1395" i="61"/>
  <c r="E1396" i="61"/>
  <c r="E1397" i="61"/>
  <c r="E1398" i="61"/>
  <c r="E1399" i="61"/>
  <c r="E1400" i="61"/>
  <c r="E1401" i="61"/>
  <c r="E1402" i="61"/>
  <c r="E1403" i="61"/>
  <c r="E1404" i="61"/>
  <c r="E1405" i="61"/>
  <c r="E1406" i="61"/>
  <c r="E1407" i="61"/>
  <c r="E1408" i="61"/>
  <c r="E1409" i="61"/>
  <c r="E1410" i="61"/>
  <c r="E1411" i="61"/>
  <c r="E1412" i="61"/>
  <c r="E1413" i="61"/>
  <c r="E1414" i="61"/>
  <c r="E1415" i="61"/>
  <c r="E1416" i="61"/>
  <c r="E1417" i="61"/>
  <c r="E1418" i="61"/>
  <c r="E1419" i="61"/>
  <c r="E1420" i="61"/>
  <c r="E1421" i="61"/>
  <c r="E1422" i="61"/>
  <c r="E1423" i="61"/>
  <c r="E1424" i="61"/>
  <c r="E1425" i="61"/>
  <c r="E1426" i="61"/>
  <c r="E1427" i="61"/>
  <c r="E1428" i="61"/>
  <c r="E1429" i="61"/>
  <c r="E1430" i="61"/>
  <c r="E1431" i="61"/>
  <c r="E1432" i="61"/>
  <c r="E1433" i="61"/>
  <c r="E1434" i="61"/>
  <c r="E1435" i="61"/>
  <c r="E1436" i="61"/>
  <c r="E1437" i="61"/>
  <c r="E1438" i="61"/>
  <c r="E1439" i="61"/>
  <c r="E1440" i="61"/>
  <c r="E1441" i="61"/>
  <c r="E1442" i="61"/>
  <c r="E1443" i="61"/>
  <c r="E1444" i="61"/>
  <c r="E1445" i="61"/>
  <c r="E1446" i="61"/>
  <c r="E1448" i="61"/>
  <c r="E1450" i="61"/>
  <c r="E1451" i="61"/>
  <c r="E1452" i="61"/>
  <c r="E1453" i="61"/>
  <c r="E1454" i="61"/>
  <c r="E1455" i="61"/>
  <c r="E1456" i="61"/>
  <c r="E1457" i="61"/>
  <c r="E1458" i="61"/>
  <c r="E1459" i="61"/>
  <c r="E1460" i="61"/>
  <c r="E1461" i="61"/>
  <c r="E1462" i="61"/>
  <c r="E1463" i="61"/>
  <c r="E1464" i="61"/>
  <c r="E1465" i="61"/>
  <c r="E1466" i="61"/>
  <c r="E1467" i="61"/>
  <c r="E1468" i="61"/>
  <c r="E1469" i="61"/>
  <c r="E1470" i="61"/>
  <c r="E1471" i="61"/>
  <c r="E1472" i="61"/>
  <c r="E1473" i="61"/>
  <c r="E1474" i="61"/>
  <c r="E1475" i="61"/>
  <c r="E1476" i="61"/>
  <c r="E1477" i="61"/>
  <c r="E1478" i="61"/>
  <c r="E1479" i="61"/>
  <c r="E1480" i="61"/>
  <c r="E1481" i="61"/>
  <c r="E1482" i="61"/>
  <c r="E1483" i="61"/>
  <c r="E1484" i="61"/>
  <c r="E1485" i="61"/>
  <c r="E1486" i="61"/>
  <c r="E1487" i="61"/>
  <c r="E1488" i="61"/>
  <c r="E1489" i="61"/>
  <c r="E1490" i="61"/>
  <c r="E1491" i="61"/>
  <c r="E1492" i="61"/>
  <c r="E1493" i="61"/>
  <c r="E1494" i="61"/>
  <c r="E1495" i="61"/>
  <c r="E1496" i="61"/>
  <c r="E1497" i="61"/>
  <c r="E1498" i="61"/>
  <c r="E1499" i="61"/>
  <c r="E1500" i="61"/>
  <c r="E1501" i="61"/>
  <c r="E1502" i="61"/>
  <c r="E1503" i="61"/>
  <c r="E1504" i="61"/>
  <c r="E1505" i="61"/>
  <c r="E1506" i="61"/>
  <c r="E1507" i="61"/>
  <c r="E1508" i="61"/>
  <c r="E1509" i="61"/>
  <c r="E1510" i="61"/>
  <c r="E1511" i="61"/>
  <c r="E1512" i="61"/>
  <c r="E1513" i="61"/>
  <c r="E1514" i="61"/>
  <c r="E1515" i="61"/>
  <c r="E1516" i="61"/>
  <c r="E1517" i="61"/>
  <c r="E1518" i="61"/>
  <c r="E1519" i="61"/>
  <c r="E1520" i="61"/>
  <c r="E1521" i="61"/>
  <c r="E1522" i="61"/>
  <c r="E1523" i="61"/>
  <c r="E1524" i="61"/>
  <c r="E1525" i="61"/>
  <c r="E1526" i="61"/>
  <c r="E1527" i="61"/>
  <c r="E1528" i="61"/>
  <c r="E1529" i="61"/>
  <c r="E1530" i="61"/>
  <c r="E1531" i="61"/>
  <c r="E1532" i="61"/>
  <c r="E1533" i="61"/>
  <c r="E1534" i="61"/>
  <c r="E1535" i="61"/>
  <c r="E1536" i="61"/>
  <c r="E1537" i="61"/>
  <c r="E1538" i="61"/>
  <c r="E1539" i="61"/>
  <c r="E1540" i="61"/>
  <c r="E1541" i="61"/>
  <c r="E1542" i="61"/>
  <c r="E1543" i="61"/>
  <c r="E1544" i="61"/>
  <c r="E1545" i="61"/>
  <c r="E1546" i="61"/>
  <c r="E1547" i="61"/>
  <c r="E1548" i="61"/>
  <c r="E1549" i="61"/>
  <c r="E1550" i="61"/>
  <c r="E1551" i="61"/>
  <c r="E1552" i="61"/>
  <c r="E1553" i="61"/>
  <c r="E1554" i="61"/>
  <c r="E1555" i="61"/>
  <c r="E1556" i="61"/>
  <c r="E1557" i="61"/>
  <c r="E1558" i="61"/>
  <c r="E1559" i="61"/>
  <c r="E1560" i="61"/>
  <c r="E1561" i="61"/>
  <c r="E1562" i="61"/>
  <c r="E1563" i="61"/>
  <c r="E1564" i="61"/>
  <c r="E1565" i="61"/>
  <c r="E1566" i="61"/>
  <c r="E1567" i="61"/>
  <c r="E1568" i="61"/>
  <c r="E1569" i="61"/>
  <c r="E1570" i="61"/>
  <c r="E1571" i="61"/>
  <c r="E1572" i="61"/>
  <c r="E1573" i="61"/>
  <c r="E1574" i="61"/>
  <c r="E1575" i="61"/>
  <c r="E1576" i="61"/>
  <c r="E1577" i="61"/>
  <c r="E1578" i="61"/>
  <c r="E1579" i="61"/>
  <c r="E1580" i="61"/>
  <c r="E1581" i="61"/>
  <c r="E1582" i="61"/>
  <c r="E1583" i="61"/>
  <c r="E1584" i="61"/>
  <c r="E1585" i="61"/>
  <c r="E1586" i="61"/>
  <c r="E1587" i="61"/>
  <c r="E1588" i="61"/>
  <c r="E1589" i="61"/>
  <c r="E1590" i="61"/>
  <c r="E1591" i="61"/>
  <c r="E1592" i="61"/>
  <c r="E1593" i="61"/>
  <c r="E1594" i="61"/>
  <c r="E1595" i="61"/>
  <c r="E1596" i="61"/>
  <c r="E1597" i="61"/>
  <c r="E1598" i="61"/>
  <c r="E1599" i="61"/>
  <c r="E1600" i="61"/>
  <c r="E1601" i="61"/>
  <c r="E1602" i="61"/>
  <c r="E1603" i="61"/>
  <c r="E1604" i="61"/>
  <c r="E1605" i="61"/>
  <c r="E1606" i="61"/>
  <c r="E1607" i="61"/>
  <c r="E1608" i="61"/>
  <c r="E1609" i="61"/>
  <c r="E1610" i="61"/>
  <c r="E1611" i="61"/>
  <c r="E1612" i="61"/>
  <c r="E1613" i="61"/>
  <c r="E1614" i="61"/>
  <c r="E1615" i="61"/>
  <c r="E1616" i="61"/>
  <c r="E1617" i="61"/>
  <c r="E1618" i="61"/>
  <c r="E1620" i="61"/>
  <c r="E1621" i="61"/>
  <c r="E1622" i="61"/>
  <c r="E1623" i="61"/>
  <c r="E1624" i="61"/>
  <c r="E1625" i="61"/>
  <c r="E1626" i="61"/>
  <c r="E1627" i="61"/>
  <c r="E1628" i="61"/>
  <c r="E1629" i="61"/>
  <c r="E1630" i="61"/>
  <c r="E1631" i="61"/>
  <c r="E1632" i="61"/>
  <c r="E1633" i="61"/>
  <c r="E1634" i="61"/>
  <c r="E1635" i="61"/>
  <c r="E1636" i="61"/>
  <c r="E1637" i="61"/>
  <c r="E1638" i="61"/>
  <c r="E1639" i="61"/>
  <c r="E1640" i="61"/>
  <c r="E1641" i="61"/>
  <c r="E1642" i="61"/>
  <c r="E1643" i="61"/>
  <c r="E1644" i="61"/>
  <c r="E1645" i="61"/>
  <c r="E1646" i="61"/>
  <c r="E1647" i="61"/>
  <c r="E1648" i="61"/>
  <c r="E1649" i="61"/>
  <c r="E1650" i="61"/>
  <c r="E1651" i="61"/>
  <c r="E1652" i="61"/>
  <c r="E1653" i="61"/>
  <c r="E1654" i="61"/>
  <c r="E1655" i="61"/>
  <c r="E1656" i="61"/>
  <c r="E1657" i="61"/>
  <c r="E1658" i="61"/>
  <c r="E1659" i="61"/>
  <c r="E1660" i="61"/>
  <c r="E1661" i="61"/>
  <c r="E1662" i="61"/>
  <c r="E1663" i="61"/>
  <c r="E1664" i="61"/>
  <c r="E1665" i="61"/>
  <c r="E1666" i="61"/>
  <c r="E1667" i="61"/>
  <c r="E1668" i="61"/>
  <c r="E1669" i="61"/>
  <c r="E1670" i="61"/>
  <c r="E1671" i="61"/>
  <c r="E1672" i="61"/>
  <c r="E1673" i="61"/>
  <c r="E1674" i="61"/>
  <c r="E1675" i="61"/>
  <c r="E1676" i="61"/>
  <c r="E1677" i="61"/>
  <c r="E1678" i="61"/>
  <c r="E1679" i="61"/>
  <c r="E1680" i="61"/>
  <c r="E1681" i="61"/>
  <c r="E1682" i="61"/>
  <c r="E1683" i="61"/>
  <c r="E1684" i="61"/>
  <c r="E1685" i="61"/>
  <c r="E1686" i="61"/>
  <c r="E1687" i="61"/>
  <c r="E1688" i="61"/>
  <c r="E1689" i="61"/>
  <c r="E1690" i="61"/>
  <c r="E1691" i="61"/>
  <c r="E1692" i="61"/>
  <c r="E1693" i="61"/>
  <c r="E1694" i="61"/>
  <c r="E1695" i="61"/>
  <c r="E1696" i="61"/>
  <c r="E1697" i="61"/>
  <c r="E1698" i="61"/>
  <c r="E1699" i="61"/>
  <c r="E1700" i="61"/>
  <c r="E1701" i="61"/>
  <c r="E1702" i="61"/>
  <c r="E1703" i="61"/>
  <c r="E1704" i="61"/>
  <c r="E1705" i="61"/>
  <c r="E1706" i="61"/>
  <c r="E1707" i="61"/>
  <c r="E1708" i="61"/>
  <c r="E1709" i="61"/>
  <c r="E1710" i="61"/>
  <c r="E1711" i="61"/>
  <c r="E1712" i="61"/>
  <c r="E1713" i="61"/>
  <c r="E1714" i="61"/>
  <c r="E1715" i="61"/>
  <c r="E1716" i="61"/>
  <c r="E1717" i="61"/>
  <c r="E1718" i="61"/>
  <c r="E1719" i="61"/>
  <c r="E1720" i="61"/>
  <c r="E1721" i="61"/>
  <c r="E1722" i="61"/>
  <c r="E1723" i="61"/>
  <c r="E1724" i="61"/>
  <c r="E1725" i="61"/>
  <c r="E1726" i="61"/>
  <c r="E1727" i="61"/>
  <c r="E1728" i="61"/>
  <c r="E1729" i="61"/>
  <c r="E1730" i="61"/>
  <c r="E1731" i="61"/>
  <c r="E1732" i="61"/>
  <c r="E1733" i="61"/>
  <c r="E1734" i="61"/>
  <c r="E1735" i="61"/>
  <c r="E1736" i="61"/>
  <c r="E1737" i="61"/>
  <c r="E1738" i="61"/>
  <c r="E1739" i="61"/>
  <c r="E1740" i="61"/>
  <c r="E1741" i="61"/>
  <c r="E1742" i="61"/>
  <c r="E1743" i="61"/>
  <c r="E1744" i="61"/>
  <c r="E1745" i="61"/>
  <c r="E1746" i="61"/>
  <c r="E1747" i="61"/>
  <c r="E1749" i="61"/>
  <c r="E1750" i="61"/>
  <c r="E1751" i="61"/>
  <c r="E1752" i="61"/>
  <c r="E1753" i="61"/>
  <c r="E1754" i="61"/>
  <c r="E1755" i="61"/>
  <c r="E1756" i="61"/>
  <c r="E1757" i="61"/>
  <c r="E1758" i="61"/>
  <c r="E1759" i="61"/>
  <c r="E1760" i="61"/>
  <c r="E1761" i="61"/>
  <c r="E1762" i="61"/>
  <c r="E1763" i="61"/>
  <c r="E1764" i="61"/>
  <c r="E1765" i="61"/>
  <c r="E1766" i="61"/>
  <c r="E1767" i="61"/>
  <c r="E1768" i="61"/>
  <c r="E1769" i="61"/>
  <c r="E1770" i="61"/>
  <c r="E1771" i="61"/>
  <c r="E1772" i="61"/>
  <c r="E1773" i="61"/>
  <c r="E1774" i="61"/>
  <c r="E1775" i="61"/>
  <c r="E1776" i="61"/>
  <c r="E1777" i="61"/>
  <c r="E1778" i="61"/>
  <c r="E1779" i="61"/>
  <c r="E1780" i="61"/>
  <c r="E1781" i="61"/>
  <c r="E1782" i="61"/>
  <c r="E1783" i="61"/>
  <c r="E1784" i="61"/>
  <c r="E1785" i="61"/>
  <c r="E1786" i="61"/>
  <c r="E1787" i="61"/>
  <c r="E1788" i="61"/>
  <c r="E1789" i="61"/>
  <c r="E1790" i="61"/>
  <c r="E1791" i="61"/>
  <c r="E1792" i="61"/>
  <c r="E1793" i="61"/>
  <c r="E1794" i="61"/>
  <c r="E1795" i="61"/>
  <c r="E1796" i="61"/>
  <c r="E1797" i="61"/>
  <c r="E1798" i="61"/>
  <c r="E1799" i="61"/>
  <c r="E1800" i="61"/>
  <c r="E1801" i="61"/>
  <c r="E1802" i="61"/>
  <c r="E1803" i="61"/>
  <c r="E1804" i="61"/>
  <c r="E1805" i="61"/>
  <c r="E1806" i="61"/>
  <c r="E1807" i="61"/>
  <c r="E1808" i="61"/>
  <c r="E1809" i="61"/>
  <c r="E1810" i="61"/>
  <c r="E1811" i="61"/>
  <c r="E1812" i="61"/>
  <c r="E1813" i="61"/>
  <c r="E1814" i="61"/>
  <c r="E1815" i="61"/>
  <c r="E1816" i="61"/>
  <c r="E1817" i="61"/>
  <c r="E1818" i="61"/>
  <c r="E1819" i="61"/>
  <c r="E1820" i="61"/>
  <c r="E1821" i="61"/>
  <c r="E1822" i="61"/>
  <c r="E1823" i="61"/>
  <c r="E1824" i="61"/>
  <c r="E1825" i="61"/>
  <c r="E1826" i="61"/>
  <c r="E1827" i="61"/>
  <c r="E1828" i="61"/>
  <c r="E1829" i="61"/>
  <c r="E1830" i="61"/>
  <c r="E1831" i="61"/>
  <c r="E1832" i="61"/>
  <c r="E1833" i="61"/>
  <c r="E590" i="61"/>
  <c r="E588" i="61"/>
  <c r="E589" i="61"/>
  <c r="E1619" i="61"/>
  <c r="E856" i="61"/>
  <c r="C3" i="61"/>
  <c r="M75" i="61"/>
  <c r="M72" i="61"/>
  <c r="M76" i="61"/>
  <c r="M73" i="61"/>
  <c r="M74" i="61"/>
  <c r="M77" i="61"/>
  <c r="M1833" i="61"/>
  <c r="M1612" i="61"/>
  <c r="M1616" i="61"/>
  <c r="M1615" i="61"/>
  <c r="M1609" i="61"/>
  <c r="M17" i="61"/>
  <c r="M1030" i="61"/>
  <c r="M31" i="61"/>
  <c r="M644" i="61"/>
  <c r="M590" i="61"/>
  <c r="L75" i="61"/>
  <c r="L72" i="61"/>
  <c r="L76" i="61"/>
  <c r="L73" i="61"/>
  <c r="L74" i="61"/>
  <c r="L77" i="61"/>
  <c r="L1833" i="61"/>
  <c r="L1612" i="61"/>
  <c r="L1616" i="61"/>
  <c r="L1615" i="61"/>
  <c r="L1609" i="61"/>
  <c r="L17" i="61"/>
  <c r="L1030" i="61"/>
  <c r="L31" i="61"/>
  <c r="L644" i="61"/>
  <c r="L590" i="61"/>
  <c r="K75" i="61"/>
  <c r="K72" i="61"/>
  <c r="K76" i="61"/>
  <c r="K73" i="61"/>
  <c r="K74" i="61"/>
  <c r="K77" i="61"/>
  <c r="K1833" i="61"/>
  <c r="K1612" i="61"/>
  <c r="K1616" i="61"/>
  <c r="K1615" i="61"/>
  <c r="K1609" i="61"/>
  <c r="K17" i="61"/>
  <c r="K1030" i="61"/>
  <c r="K31" i="61"/>
  <c r="K644" i="61"/>
  <c r="K590" i="61"/>
  <c r="E1727" i="27"/>
  <c r="E1724" i="27"/>
  <c r="E153" i="27"/>
  <c r="E152" i="27"/>
  <c r="E150" i="27"/>
  <c r="E154" i="27"/>
  <c r="E151" i="27"/>
  <c r="E1715" i="27"/>
  <c r="E1714" i="27"/>
  <c r="K600" i="61"/>
  <c r="K863" i="61"/>
  <c r="K860" i="61"/>
  <c r="K862" i="61"/>
  <c r="K861" i="61"/>
  <c r="K859" i="61"/>
  <c r="K858" i="61"/>
  <c r="K865" i="61"/>
  <c r="K864" i="61"/>
  <c r="K857" i="61"/>
  <c r="K206" i="61"/>
  <c r="K520" i="61"/>
  <c r="K430" i="61"/>
  <c r="L600" i="61"/>
  <c r="L863" i="61"/>
  <c r="L860" i="61"/>
  <c r="L862" i="61"/>
  <c r="L861" i="61"/>
  <c r="L859" i="61"/>
  <c r="L858" i="61"/>
  <c r="L865" i="61"/>
  <c r="L864" i="61"/>
  <c r="L857" i="61"/>
  <c r="L206" i="61"/>
  <c r="L520" i="61"/>
  <c r="L430" i="61"/>
  <c r="M600" i="61"/>
  <c r="M863" i="61"/>
  <c r="M860" i="61"/>
  <c r="M862" i="61"/>
  <c r="M861" i="61"/>
  <c r="M859" i="61"/>
  <c r="M858" i="61"/>
  <c r="M865" i="61"/>
  <c r="M864" i="61"/>
  <c r="M857" i="61"/>
  <c r="M206" i="61"/>
  <c r="M520" i="61"/>
  <c r="M430" i="61"/>
  <c r="E546" i="27"/>
  <c r="E545" i="27"/>
  <c r="E1264" i="27"/>
  <c r="E1263" i="27"/>
  <c r="E1262" i="27"/>
  <c r="E684" i="27"/>
  <c r="E685" i="27"/>
  <c r="K1830" i="61"/>
  <c r="K1831" i="61"/>
  <c r="K1832" i="61"/>
  <c r="L1830" i="61"/>
  <c r="L1831" i="61"/>
  <c r="L1832" i="61"/>
  <c r="M1830" i="61"/>
  <c r="M1831" i="61"/>
  <c r="M1832" i="61"/>
  <c r="E609" i="27"/>
  <c r="E608" i="27"/>
  <c r="E610" i="27"/>
  <c r="E348" i="27"/>
  <c r="E349" i="27"/>
  <c r="E350" i="27"/>
  <c r="E346" i="27"/>
  <c r="E347" i="27"/>
  <c r="E340" i="27"/>
  <c r="E341" i="27"/>
  <c r="E342" i="27"/>
  <c r="E344" i="27"/>
  <c r="E343" i="27"/>
  <c r="E345" i="27"/>
  <c r="E352" i="27"/>
  <c r="E351" i="27"/>
  <c r="E353" i="27"/>
  <c r="E1338" i="27"/>
  <c r="E1337" i="27"/>
  <c r="E1336" i="27"/>
  <c r="K1768" i="61" l="1"/>
  <c r="K1769" i="61"/>
  <c r="K1770" i="61"/>
  <c r="K1771" i="61"/>
  <c r="K1772" i="61"/>
  <c r="K1773" i="61"/>
  <c r="K1774" i="61"/>
  <c r="K1775" i="61"/>
  <c r="K1776" i="61"/>
  <c r="K1777" i="61"/>
  <c r="K1778" i="61"/>
  <c r="K1779" i="61"/>
  <c r="K1780" i="61"/>
  <c r="K1781" i="61"/>
  <c r="K1782" i="61"/>
  <c r="K1783" i="61"/>
  <c r="K1784" i="61"/>
  <c r="K1785" i="61"/>
  <c r="K1786" i="61"/>
  <c r="K1787" i="61"/>
  <c r="K1788" i="61"/>
  <c r="K1789" i="61"/>
  <c r="K1790" i="61"/>
  <c r="K1791" i="61"/>
  <c r="K1792" i="61"/>
  <c r="K1793" i="61"/>
  <c r="K1794" i="61"/>
  <c r="K1795" i="61"/>
  <c r="K1796" i="61"/>
  <c r="K1797" i="61"/>
  <c r="K1798" i="61"/>
  <c r="K1799" i="61"/>
  <c r="K1800" i="61"/>
  <c r="K1801" i="61"/>
  <c r="K1802" i="61"/>
  <c r="K1803" i="61"/>
  <c r="K1804" i="61"/>
  <c r="K1805" i="61"/>
  <c r="K1806" i="61"/>
  <c r="K1807" i="61"/>
  <c r="K1808" i="61"/>
  <c r="K1809" i="61"/>
  <c r="K1810" i="61"/>
  <c r="K1811" i="61"/>
  <c r="K1812" i="61"/>
  <c r="K1813" i="61"/>
  <c r="K1814" i="61"/>
  <c r="K1815" i="61"/>
  <c r="K1816" i="61"/>
  <c r="K1817" i="61"/>
  <c r="K1818" i="61"/>
  <c r="K1819" i="61"/>
  <c r="K1820" i="61"/>
  <c r="K1821" i="61"/>
  <c r="K1822" i="61"/>
  <c r="K1823" i="61"/>
  <c r="K1824" i="61"/>
  <c r="K1825" i="61"/>
  <c r="K1826" i="61"/>
  <c r="K1827" i="61"/>
  <c r="K1828" i="61"/>
  <c r="K1829" i="61"/>
  <c r="L1768" i="61"/>
  <c r="L1769" i="61"/>
  <c r="L1770" i="61"/>
  <c r="L1771" i="61"/>
  <c r="L1772" i="61"/>
  <c r="L1773" i="61"/>
  <c r="L1774" i="61"/>
  <c r="L1775" i="61"/>
  <c r="L1776" i="61"/>
  <c r="L1777" i="61"/>
  <c r="L1778" i="61"/>
  <c r="L1779" i="61"/>
  <c r="L1780" i="61"/>
  <c r="L1781" i="61"/>
  <c r="L1782" i="61"/>
  <c r="L1783" i="61"/>
  <c r="L1784" i="61"/>
  <c r="L1785" i="61"/>
  <c r="L1786" i="61"/>
  <c r="L1787" i="61"/>
  <c r="L1788" i="61"/>
  <c r="L1789" i="61"/>
  <c r="L1790" i="61"/>
  <c r="L1791" i="61"/>
  <c r="L1792" i="61"/>
  <c r="L1793" i="61"/>
  <c r="L1794" i="61"/>
  <c r="L1795" i="61"/>
  <c r="L1796" i="61"/>
  <c r="L1797" i="61"/>
  <c r="L1798" i="61"/>
  <c r="L1799" i="61"/>
  <c r="L1800" i="61"/>
  <c r="L1801" i="61"/>
  <c r="L1802" i="61"/>
  <c r="L1803" i="61"/>
  <c r="L1804" i="61"/>
  <c r="L1805" i="61"/>
  <c r="L1806" i="61"/>
  <c r="L1807" i="61"/>
  <c r="L1808" i="61"/>
  <c r="L1809" i="61"/>
  <c r="L1810" i="61"/>
  <c r="L1811" i="61"/>
  <c r="L1812" i="61"/>
  <c r="L1813" i="61"/>
  <c r="L1814" i="61"/>
  <c r="L1815" i="61"/>
  <c r="L1816" i="61"/>
  <c r="L1817" i="61"/>
  <c r="L1818" i="61"/>
  <c r="L1819" i="61"/>
  <c r="L1820" i="61"/>
  <c r="L1821" i="61"/>
  <c r="L1822" i="61"/>
  <c r="L1823" i="61"/>
  <c r="L1824" i="61"/>
  <c r="L1825" i="61"/>
  <c r="L1826" i="61"/>
  <c r="L1827" i="61"/>
  <c r="L1828" i="61"/>
  <c r="L1829" i="61"/>
  <c r="M1768" i="61"/>
  <c r="M1769" i="61"/>
  <c r="M1770" i="61"/>
  <c r="M1771" i="61"/>
  <c r="M1772" i="61"/>
  <c r="M1773" i="61"/>
  <c r="M1774" i="61"/>
  <c r="M1775" i="61"/>
  <c r="M1776" i="61"/>
  <c r="M1777" i="61"/>
  <c r="M1778" i="61"/>
  <c r="M1779" i="61"/>
  <c r="M1780" i="61"/>
  <c r="M1781" i="61"/>
  <c r="M1782" i="61"/>
  <c r="M1783" i="61"/>
  <c r="M1784" i="61"/>
  <c r="M1785" i="61"/>
  <c r="M1786" i="61"/>
  <c r="M1787" i="61"/>
  <c r="M1788" i="61"/>
  <c r="M1789" i="61"/>
  <c r="M1790" i="61"/>
  <c r="M1791" i="61"/>
  <c r="M1792" i="61"/>
  <c r="M1793" i="61"/>
  <c r="M1794" i="61"/>
  <c r="M1795" i="61"/>
  <c r="M1796" i="61"/>
  <c r="M1797" i="61"/>
  <c r="M1798" i="61"/>
  <c r="M1799" i="61"/>
  <c r="M1800" i="61"/>
  <c r="M1801" i="61"/>
  <c r="M1802" i="61"/>
  <c r="M1803" i="61"/>
  <c r="M1804" i="61"/>
  <c r="M1805" i="61"/>
  <c r="M1806" i="61"/>
  <c r="M1807" i="61"/>
  <c r="M1808" i="61"/>
  <c r="M1809" i="61"/>
  <c r="M1810" i="61"/>
  <c r="M1811" i="61"/>
  <c r="M1812" i="61"/>
  <c r="M1813" i="61"/>
  <c r="M1814" i="61"/>
  <c r="M1815" i="61"/>
  <c r="M1816" i="61"/>
  <c r="M1817" i="61"/>
  <c r="M1818" i="61"/>
  <c r="M1819" i="61"/>
  <c r="M1820" i="61"/>
  <c r="M1821" i="61"/>
  <c r="M1822" i="61"/>
  <c r="M1823" i="61"/>
  <c r="M1824" i="61"/>
  <c r="M1825" i="61"/>
  <c r="M1826" i="61"/>
  <c r="M1827" i="61"/>
  <c r="M1828" i="61"/>
  <c r="M1829" i="61"/>
  <c r="E1252" i="27"/>
  <c r="E1260" i="27"/>
  <c r="E1261" i="27"/>
  <c r="E1259" i="27"/>
  <c r="E1255" i="27"/>
  <c r="E1256" i="27"/>
  <c r="E1253" i="27"/>
  <c r="E1258" i="27"/>
  <c r="E1254" i="27"/>
  <c r="E1251" i="27"/>
  <c r="E1257" i="27"/>
  <c r="E380" i="27"/>
  <c r="E642" i="27"/>
  <c r="E644" i="27"/>
  <c r="E641" i="27"/>
  <c r="E371" i="27"/>
  <c r="E496" i="27"/>
  <c r="E502" i="27"/>
  <c r="E1331" i="27"/>
  <c r="E1333" i="27"/>
  <c r="E1334" i="27"/>
  <c r="E1321" i="27"/>
  <c r="E1318" i="27"/>
  <c r="E1319" i="27"/>
  <c r="E1325" i="27"/>
  <c r="E1326" i="27"/>
  <c r="E1335" i="27"/>
  <c r="E1328" i="27"/>
  <c r="E1322" i="27"/>
  <c r="E1330" i="27"/>
  <c r="E1327" i="27"/>
  <c r="E1320" i="27"/>
  <c r="E1329" i="27"/>
  <c r="E703" i="27"/>
  <c r="E704" i="27"/>
  <c r="E542" i="27" l="1"/>
  <c r="E544" i="27"/>
  <c r="E543" i="27"/>
  <c r="E884" i="27"/>
  <c r="E885" i="27"/>
  <c r="E320" i="27"/>
  <c r="E321" i="27"/>
  <c r="E322" i="27"/>
  <c r="E949" i="27"/>
  <c r="E950" i="27"/>
  <c r="K1656" i="61"/>
  <c r="K1658" i="61"/>
  <c r="K1657" i="61"/>
  <c r="K1659" i="61"/>
  <c r="K1155" i="61"/>
  <c r="K1152" i="61"/>
  <c r="K1153" i="61"/>
  <c r="L1656" i="61"/>
  <c r="L1658" i="61"/>
  <c r="L1657" i="61"/>
  <c r="L1659" i="61"/>
  <c r="L1155" i="61"/>
  <c r="L1152" i="61"/>
  <c r="L1153" i="61"/>
  <c r="M1656" i="61"/>
  <c r="M1658" i="61"/>
  <c r="M1657" i="61"/>
  <c r="M1659" i="61"/>
  <c r="M1155" i="61"/>
  <c r="M1152" i="61"/>
  <c r="M1153" i="61"/>
  <c r="B4" i="34"/>
  <c r="B5" i="34"/>
  <c r="B6" i="34"/>
  <c r="B7" i="34"/>
  <c r="B8" i="34"/>
  <c r="B9" i="34"/>
  <c r="B10" i="34"/>
  <c r="B11" i="34"/>
  <c r="B12" i="34"/>
  <c r="B13" i="34"/>
  <c r="B14" i="34"/>
  <c r="B15" i="34"/>
  <c r="B16" i="34"/>
  <c r="B17" i="34"/>
  <c r="B18" i="34"/>
  <c r="B19" i="34"/>
  <c r="B20" i="34"/>
  <c r="B21" i="34"/>
  <c r="B22" i="34"/>
  <c r="B23" i="34"/>
  <c r="B24" i="34"/>
  <c r="B25" i="34"/>
  <c r="B26" i="34"/>
  <c r="B27" i="34"/>
  <c r="B28" i="34"/>
  <c r="B29" i="34"/>
  <c r="B30" i="34"/>
  <c r="B31" i="34"/>
  <c r="B32" i="34"/>
  <c r="B33" i="34"/>
  <c r="B34" i="34"/>
  <c r="B35" i="34"/>
  <c r="B36" i="34"/>
  <c r="B37" i="34"/>
  <c r="B38" i="34"/>
  <c r="B39" i="34"/>
  <c r="B40" i="34"/>
  <c r="B41" i="34"/>
  <c r="B42" i="34"/>
  <c r="B43" i="34"/>
  <c r="B44" i="34"/>
  <c r="B45" i="34"/>
  <c r="B46" i="34"/>
  <c r="B47" i="34"/>
  <c r="B48" i="34"/>
  <c r="B49" i="34"/>
  <c r="B50" i="34"/>
  <c r="B51" i="34"/>
  <c r="B52" i="34"/>
  <c r="B53" i="34"/>
  <c r="B54" i="34"/>
  <c r="B55" i="34"/>
  <c r="B56" i="34"/>
  <c r="B57" i="34"/>
  <c r="B58" i="34"/>
  <c r="B59" i="34"/>
  <c r="B60" i="34"/>
  <c r="B61" i="34"/>
  <c r="B62" i="34"/>
  <c r="B63" i="34"/>
  <c r="B64" i="34"/>
  <c r="B65" i="34"/>
  <c r="B66" i="34"/>
  <c r="B67" i="34"/>
  <c r="B68" i="34"/>
  <c r="B69" i="34"/>
  <c r="B70" i="34"/>
  <c r="B71" i="34"/>
  <c r="B72" i="34"/>
  <c r="B73" i="34"/>
  <c r="B74" i="34"/>
  <c r="B75" i="34"/>
  <c r="B76" i="34"/>
  <c r="B77" i="34"/>
  <c r="B78" i="34"/>
  <c r="B79" i="34"/>
  <c r="B80" i="34"/>
  <c r="B81" i="34"/>
  <c r="B82" i="34"/>
  <c r="B83" i="34"/>
  <c r="B84" i="34"/>
  <c r="B85" i="34"/>
  <c r="B86" i="34"/>
  <c r="B87" i="34"/>
  <c r="B88" i="34"/>
  <c r="B89" i="34"/>
  <c r="B90" i="34"/>
  <c r="B91" i="34"/>
  <c r="B92" i="34"/>
  <c r="B93" i="34"/>
  <c r="B94" i="34"/>
  <c r="B95" i="34"/>
  <c r="B96" i="34"/>
  <c r="B97" i="34"/>
  <c r="B98" i="34"/>
  <c r="B99" i="34"/>
  <c r="B100" i="34"/>
  <c r="B101" i="34"/>
  <c r="B102" i="34"/>
  <c r="B103" i="34"/>
  <c r="B104" i="34"/>
  <c r="B105" i="34"/>
  <c r="B106" i="34"/>
  <c r="B107" i="34"/>
  <c r="B108" i="34"/>
  <c r="B109" i="34"/>
  <c r="B110" i="34"/>
  <c r="B111" i="34"/>
  <c r="B112" i="34"/>
  <c r="B113" i="34"/>
  <c r="B114" i="34"/>
  <c r="B115" i="34"/>
  <c r="B116" i="34"/>
  <c r="B117" i="34"/>
  <c r="B118" i="34"/>
  <c r="B119" i="34"/>
  <c r="B120" i="34"/>
  <c r="B121" i="34"/>
  <c r="B122" i="34"/>
  <c r="B123" i="34"/>
  <c r="B124" i="34"/>
  <c r="B125" i="34"/>
  <c r="B126" i="34"/>
  <c r="B127" i="34"/>
  <c r="B128" i="34"/>
  <c r="B129" i="34"/>
  <c r="B130" i="34"/>
  <c r="B131" i="34"/>
  <c r="B132" i="34"/>
  <c r="B133" i="34"/>
  <c r="B134" i="34"/>
  <c r="B135" i="34"/>
  <c r="B136" i="34"/>
  <c r="B137" i="34"/>
  <c r="B138" i="34"/>
  <c r="B139" i="34"/>
  <c r="B140" i="34"/>
  <c r="B141" i="34"/>
  <c r="B142" i="34"/>
  <c r="B143" i="34"/>
  <c r="B144" i="34"/>
  <c r="B145" i="34"/>
  <c r="B146" i="34"/>
  <c r="B147" i="34"/>
  <c r="B148" i="34"/>
  <c r="B149" i="34"/>
  <c r="B150" i="34"/>
  <c r="B151" i="34"/>
  <c r="B152" i="34"/>
  <c r="B153" i="34"/>
  <c r="B154" i="34"/>
  <c r="B155" i="34"/>
  <c r="B156" i="34"/>
  <c r="B157" i="34"/>
  <c r="B158" i="34"/>
  <c r="B159" i="34"/>
  <c r="B160" i="34"/>
  <c r="B161" i="34"/>
  <c r="B162" i="34"/>
  <c r="B163" i="34"/>
  <c r="B164" i="34"/>
  <c r="B165" i="34"/>
  <c r="B166" i="34"/>
  <c r="B167" i="34"/>
  <c r="B168" i="34"/>
  <c r="B169" i="34"/>
  <c r="B170" i="34"/>
  <c r="B171" i="34"/>
  <c r="B172" i="34"/>
  <c r="B173" i="34"/>
  <c r="B174" i="34"/>
  <c r="B175" i="34"/>
  <c r="B176" i="34"/>
  <c r="B177" i="34"/>
  <c r="B178" i="34"/>
  <c r="B179" i="34"/>
  <c r="B180" i="34"/>
  <c r="B181" i="34"/>
  <c r="B182" i="34"/>
  <c r="B183" i="34"/>
  <c r="B184" i="34"/>
  <c r="B185" i="34"/>
  <c r="B186" i="34"/>
  <c r="B187" i="34"/>
  <c r="B188" i="34"/>
  <c r="B189" i="34"/>
  <c r="B190" i="34"/>
  <c r="B191" i="34"/>
  <c r="B192" i="34"/>
  <c r="B193" i="34"/>
  <c r="B194" i="34"/>
  <c r="B195" i="34"/>
  <c r="B196" i="34"/>
  <c r="B197" i="34"/>
  <c r="B198" i="34"/>
  <c r="B199" i="34"/>
  <c r="B200" i="34"/>
  <c r="B201" i="34"/>
  <c r="B202" i="34"/>
  <c r="B203" i="34"/>
  <c r="B204" i="34"/>
  <c r="B205" i="34"/>
  <c r="B206" i="34"/>
  <c r="B207" i="34"/>
  <c r="B208" i="34"/>
  <c r="B209" i="34"/>
  <c r="B210" i="34"/>
  <c r="B211" i="34"/>
  <c r="B212" i="34"/>
  <c r="B213" i="34"/>
  <c r="B214" i="34"/>
  <c r="B215" i="34"/>
  <c r="B216" i="34"/>
  <c r="B217" i="34"/>
  <c r="B218" i="34"/>
  <c r="B219" i="34"/>
  <c r="B220" i="34"/>
  <c r="B221" i="34"/>
  <c r="B222" i="34"/>
  <c r="B223" i="34"/>
  <c r="B224" i="34"/>
  <c r="B225" i="34"/>
  <c r="B226" i="34"/>
  <c r="B227" i="34"/>
  <c r="B228" i="34"/>
  <c r="B229" i="34"/>
  <c r="B230" i="34"/>
  <c r="B231" i="34"/>
  <c r="B232" i="34"/>
  <c r="B233" i="34"/>
  <c r="B234" i="34"/>
  <c r="B235" i="34"/>
  <c r="B236" i="34"/>
  <c r="B237" i="34"/>
  <c r="B238" i="34"/>
  <c r="B239" i="34"/>
  <c r="B240" i="34"/>
  <c r="B241" i="34"/>
  <c r="B242" i="34"/>
  <c r="B243" i="34"/>
  <c r="B244" i="34"/>
  <c r="B245" i="34"/>
  <c r="B246" i="34"/>
  <c r="B247" i="34"/>
  <c r="B248" i="34"/>
  <c r="B249" i="34"/>
  <c r="B250" i="34"/>
  <c r="B251" i="34"/>
  <c r="B252" i="34"/>
  <c r="B253" i="34"/>
  <c r="B254" i="34"/>
  <c r="B255" i="34"/>
  <c r="B256" i="34"/>
  <c r="B257" i="34"/>
  <c r="B258" i="34"/>
  <c r="B259" i="34"/>
  <c r="B260" i="34"/>
  <c r="B261" i="34"/>
  <c r="B262" i="34"/>
  <c r="B263" i="34"/>
  <c r="B264" i="34"/>
  <c r="B265" i="34"/>
  <c r="B266" i="34"/>
  <c r="B267" i="34"/>
  <c r="B268" i="34"/>
  <c r="B269" i="34"/>
  <c r="B270" i="34"/>
  <c r="B271" i="34"/>
  <c r="B272" i="34"/>
  <c r="B273" i="34"/>
  <c r="B274" i="34"/>
  <c r="B275" i="34"/>
  <c r="B276" i="34"/>
  <c r="B277" i="34"/>
  <c r="B278" i="34"/>
  <c r="B279" i="34"/>
  <c r="B280" i="34"/>
  <c r="B281" i="34"/>
  <c r="B282" i="34"/>
  <c r="B283" i="34"/>
  <c r="B284" i="34"/>
  <c r="B285" i="34"/>
  <c r="B286" i="34"/>
  <c r="B287" i="34"/>
  <c r="B288" i="34"/>
  <c r="B289" i="34"/>
  <c r="B290" i="34"/>
  <c r="B291" i="34"/>
  <c r="B292" i="34"/>
  <c r="B293" i="34"/>
  <c r="B294" i="34"/>
  <c r="B295" i="34"/>
  <c r="B296" i="34"/>
  <c r="B297" i="34"/>
  <c r="B298" i="34"/>
  <c r="B299" i="34"/>
  <c r="B300" i="34"/>
  <c r="B301" i="34"/>
  <c r="B302" i="34"/>
  <c r="B303" i="34"/>
  <c r="B304" i="34"/>
  <c r="B305" i="34"/>
  <c r="B306" i="34"/>
  <c r="B307" i="34"/>
  <c r="B308" i="34"/>
  <c r="B309" i="34"/>
  <c r="B310" i="34"/>
  <c r="B311" i="34"/>
  <c r="B312" i="34"/>
  <c r="B313" i="34"/>
  <c r="B314" i="34"/>
  <c r="B315" i="34"/>
  <c r="B316" i="34"/>
  <c r="B317" i="34"/>
  <c r="B318" i="34"/>
  <c r="B319" i="34"/>
  <c r="B320" i="34"/>
  <c r="B321" i="34"/>
  <c r="B322" i="34"/>
  <c r="B323" i="34"/>
  <c r="B324" i="34"/>
  <c r="B325" i="34"/>
  <c r="B326" i="34"/>
  <c r="B327" i="34"/>
  <c r="B328" i="34"/>
  <c r="B329" i="34"/>
  <c r="B330" i="34"/>
  <c r="B331" i="34"/>
  <c r="B332" i="34"/>
  <c r="B333" i="34"/>
  <c r="B334" i="34"/>
  <c r="B335" i="34"/>
  <c r="B336" i="34"/>
  <c r="B337" i="34"/>
  <c r="B338" i="34"/>
  <c r="B339" i="34"/>
  <c r="B340" i="34"/>
  <c r="B341" i="34"/>
  <c r="B342" i="34"/>
  <c r="B343" i="34"/>
  <c r="B344" i="34"/>
  <c r="B345" i="34"/>
  <c r="B346" i="34"/>
  <c r="B347" i="34"/>
  <c r="B348" i="34"/>
  <c r="B349" i="34"/>
  <c r="B350" i="34"/>
  <c r="B351" i="34"/>
  <c r="B352" i="34"/>
  <c r="B353" i="34"/>
  <c r="B354" i="34"/>
  <c r="B355" i="34"/>
  <c r="B356" i="34"/>
  <c r="B357" i="34"/>
  <c r="B358" i="34"/>
  <c r="B359" i="34"/>
  <c r="B360" i="34"/>
  <c r="B361" i="34"/>
  <c r="B362" i="34"/>
  <c r="B363" i="34"/>
  <c r="B364" i="34"/>
  <c r="B365" i="34"/>
  <c r="B366" i="34"/>
  <c r="B367" i="34"/>
  <c r="B368" i="34"/>
  <c r="B369" i="34"/>
  <c r="B370" i="34"/>
  <c r="B371" i="34"/>
  <c r="B372" i="34"/>
  <c r="B373" i="34"/>
  <c r="B374" i="34"/>
  <c r="B375" i="34"/>
  <c r="B376" i="34"/>
  <c r="B377" i="34"/>
  <c r="B378" i="34"/>
  <c r="B379" i="34"/>
  <c r="B380" i="34"/>
  <c r="B381" i="34"/>
  <c r="B382" i="34"/>
  <c r="B383" i="34"/>
  <c r="B384" i="34"/>
  <c r="B385" i="34"/>
  <c r="B386" i="34"/>
  <c r="B387" i="34"/>
  <c r="B388" i="34"/>
  <c r="B389" i="34"/>
  <c r="B390" i="34"/>
  <c r="B391" i="34"/>
  <c r="B392" i="34"/>
  <c r="B393" i="34"/>
  <c r="B394" i="34"/>
  <c r="B395" i="34"/>
  <c r="B396" i="34"/>
  <c r="B397" i="34"/>
  <c r="B398" i="34"/>
  <c r="B399" i="34"/>
  <c r="B400" i="34"/>
  <c r="B401" i="34"/>
  <c r="B402" i="34"/>
  <c r="B403" i="34"/>
  <c r="B404" i="34"/>
  <c r="B405" i="34"/>
  <c r="B406" i="34"/>
  <c r="B407" i="34"/>
  <c r="B408" i="34"/>
  <c r="B409" i="34"/>
  <c r="B410" i="34"/>
  <c r="B411" i="34"/>
  <c r="B412" i="34"/>
  <c r="B413" i="34"/>
  <c r="B414" i="34"/>
  <c r="B415" i="34"/>
  <c r="B416" i="34"/>
  <c r="B417" i="34"/>
  <c r="B418" i="34"/>
  <c r="B419" i="34"/>
  <c r="B420" i="34"/>
  <c r="B421" i="34"/>
  <c r="B422" i="34"/>
  <c r="B423" i="34"/>
  <c r="B424" i="34"/>
  <c r="B425" i="34"/>
  <c r="B426" i="34"/>
  <c r="B427" i="34"/>
  <c r="B428" i="34"/>
  <c r="B429" i="34"/>
  <c r="B430" i="34"/>
  <c r="B431" i="34"/>
  <c r="B432" i="34"/>
  <c r="B433" i="34"/>
  <c r="B434" i="34"/>
  <c r="B435" i="34"/>
  <c r="B436" i="34"/>
  <c r="B437" i="34"/>
  <c r="B438" i="34"/>
  <c r="B439" i="34"/>
  <c r="B440" i="34"/>
  <c r="B441" i="34"/>
  <c r="B442" i="34"/>
  <c r="B443" i="34"/>
  <c r="B444" i="34"/>
  <c r="B445" i="34"/>
  <c r="B446" i="34"/>
  <c r="B447" i="34"/>
  <c r="B448" i="34"/>
  <c r="B449" i="34"/>
  <c r="B450" i="34"/>
  <c r="B451" i="34"/>
  <c r="B452" i="34"/>
  <c r="B453" i="34"/>
  <c r="B454" i="34"/>
  <c r="B455" i="34"/>
  <c r="B456" i="34"/>
  <c r="B457" i="34"/>
  <c r="B458" i="34"/>
  <c r="B459" i="34"/>
  <c r="B460" i="34"/>
  <c r="B461" i="34"/>
  <c r="B462" i="34"/>
  <c r="B463" i="34"/>
  <c r="B464" i="34"/>
  <c r="B465" i="34"/>
  <c r="B466" i="34"/>
  <c r="B467" i="34"/>
  <c r="B468" i="34"/>
  <c r="B469" i="34"/>
  <c r="B470" i="34"/>
  <c r="B471" i="34"/>
  <c r="B472" i="34"/>
  <c r="B473" i="34"/>
  <c r="B474" i="34"/>
  <c r="B475" i="34"/>
  <c r="B476" i="34"/>
  <c r="B477" i="34"/>
  <c r="B478" i="34"/>
  <c r="B479" i="34"/>
  <c r="B480" i="34"/>
  <c r="B481" i="34"/>
  <c r="B482" i="34"/>
  <c r="B483" i="34"/>
  <c r="B484" i="34"/>
  <c r="B485" i="34"/>
  <c r="B486" i="34"/>
  <c r="B487" i="34"/>
  <c r="B488" i="34"/>
  <c r="B489" i="34"/>
  <c r="B490" i="34"/>
  <c r="B491" i="34"/>
  <c r="B492" i="34"/>
  <c r="B493" i="34"/>
  <c r="B494" i="34"/>
  <c r="B495" i="34"/>
  <c r="B496" i="34"/>
  <c r="B497" i="34"/>
  <c r="B498" i="34"/>
  <c r="B499" i="34"/>
  <c r="B500" i="34"/>
  <c r="B501" i="34"/>
  <c r="B502" i="34"/>
  <c r="B503" i="34"/>
  <c r="B504" i="34"/>
  <c r="B505" i="34"/>
  <c r="B506" i="34"/>
  <c r="B507" i="34"/>
  <c r="B508" i="34"/>
  <c r="B509" i="34"/>
  <c r="B510" i="34"/>
  <c r="B511" i="34"/>
  <c r="B512" i="34"/>
  <c r="B513" i="34"/>
  <c r="B514" i="34"/>
  <c r="B515" i="34"/>
  <c r="B516" i="34"/>
  <c r="B517" i="34"/>
  <c r="B518" i="34"/>
  <c r="B519" i="34"/>
  <c r="B520" i="34"/>
  <c r="B521" i="34"/>
  <c r="B522" i="34"/>
  <c r="B523" i="34"/>
  <c r="B524" i="34"/>
  <c r="B525" i="34"/>
  <c r="B526" i="34"/>
  <c r="B527" i="34"/>
  <c r="B528" i="34"/>
  <c r="B529" i="34"/>
  <c r="B530" i="34"/>
  <c r="B531" i="34"/>
  <c r="B532" i="34"/>
  <c r="B533" i="34"/>
  <c r="B534" i="34"/>
  <c r="B535" i="34"/>
  <c r="B536" i="34"/>
  <c r="B537" i="34"/>
  <c r="B538" i="34"/>
  <c r="B539" i="34"/>
  <c r="B540" i="34"/>
  <c r="B541" i="34"/>
  <c r="B542" i="34"/>
  <c r="B543" i="34"/>
  <c r="B544" i="34"/>
  <c r="B545" i="34"/>
  <c r="B546" i="34"/>
  <c r="B547" i="34"/>
  <c r="B548" i="34"/>
  <c r="B549" i="34"/>
  <c r="B550" i="34"/>
  <c r="B551" i="34"/>
  <c r="B552" i="34"/>
  <c r="B553" i="34"/>
  <c r="B554" i="34"/>
  <c r="B555" i="34"/>
  <c r="B556" i="34"/>
  <c r="B557" i="34"/>
  <c r="B558" i="34"/>
  <c r="B559" i="34"/>
  <c r="B560" i="34"/>
  <c r="B561" i="34"/>
  <c r="B562" i="34"/>
  <c r="B563" i="34"/>
  <c r="B564" i="34"/>
  <c r="B565" i="34"/>
  <c r="B566" i="34"/>
  <c r="B567" i="34"/>
  <c r="B568" i="34"/>
  <c r="B569" i="34"/>
  <c r="B570" i="34"/>
  <c r="B571" i="34"/>
  <c r="B572" i="34"/>
  <c r="B573" i="34"/>
  <c r="B574" i="34"/>
  <c r="B575" i="34"/>
  <c r="B576" i="34"/>
  <c r="B577" i="34"/>
  <c r="B578" i="34"/>
  <c r="B579" i="34"/>
  <c r="B580" i="34"/>
  <c r="B581" i="34"/>
  <c r="B582" i="34"/>
  <c r="B583" i="34"/>
  <c r="B584" i="34"/>
  <c r="B585" i="34"/>
  <c r="B586" i="34"/>
  <c r="B587" i="34"/>
  <c r="B588" i="34"/>
  <c r="B589" i="34"/>
  <c r="B590" i="34"/>
  <c r="B591" i="34"/>
  <c r="B592" i="34"/>
  <c r="B593" i="34"/>
  <c r="B594" i="34"/>
  <c r="B595" i="34"/>
  <c r="B596" i="34"/>
  <c r="B597" i="34"/>
  <c r="B598" i="34"/>
  <c r="B599" i="34"/>
  <c r="B600" i="34"/>
  <c r="B601" i="34"/>
  <c r="B602" i="34"/>
  <c r="B603" i="34"/>
  <c r="B604" i="34"/>
  <c r="B605" i="34"/>
  <c r="B606" i="34"/>
  <c r="B607" i="34"/>
  <c r="B608" i="34"/>
  <c r="B609" i="34"/>
  <c r="B610" i="34"/>
  <c r="B611" i="34"/>
  <c r="B612" i="34"/>
  <c r="B613" i="34"/>
  <c r="B614" i="34"/>
  <c r="B615" i="34"/>
  <c r="B616" i="34"/>
  <c r="B617" i="34"/>
  <c r="B618" i="34"/>
  <c r="B619" i="34"/>
  <c r="B620" i="34"/>
  <c r="B621" i="34"/>
  <c r="B622" i="34"/>
  <c r="B623" i="34"/>
  <c r="B624" i="34"/>
  <c r="B625" i="34"/>
  <c r="B626" i="34"/>
  <c r="B627" i="34"/>
  <c r="B628" i="34"/>
  <c r="B629" i="34"/>
  <c r="B630" i="34"/>
  <c r="B631" i="34"/>
  <c r="B632" i="34"/>
  <c r="B633" i="34"/>
  <c r="B634" i="34"/>
  <c r="B635" i="34"/>
  <c r="B636" i="34"/>
  <c r="B637" i="34"/>
  <c r="B638" i="34"/>
  <c r="B639" i="34"/>
  <c r="B640" i="34"/>
  <c r="B641" i="34"/>
  <c r="B642" i="34"/>
  <c r="B643" i="34"/>
  <c r="B644" i="34"/>
  <c r="B645" i="34"/>
  <c r="B646" i="34"/>
  <c r="B647" i="34"/>
  <c r="B648" i="34"/>
  <c r="B649" i="34"/>
  <c r="B650" i="34"/>
  <c r="B651" i="34"/>
  <c r="B652" i="34"/>
  <c r="B653" i="34"/>
  <c r="B654" i="34"/>
  <c r="B655" i="34"/>
  <c r="B656" i="34"/>
  <c r="B657" i="34"/>
  <c r="B658" i="34"/>
  <c r="B659" i="34"/>
  <c r="B660" i="34"/>
  <c r="B661" i="34"/>
  <c r="B662" i="34"/>
  <c r="B663" i="34"/>
  <c r="B664" i="34"/>
  <c r="B665" i="34"/>
  <c r="B666" i="34"/>
  <c r="B667" i="34"/>
  <c r="B668" i="34"/>
  <c r="B669" i="34"/>
  <c r="B670" i="34"/>
  <c r="B671" i="34"/>
  <c r="B672" i="34"/>
  <c r="B673" i="34"/>
  <c r="B674" i="34"/>
  <c r="B675" i="34"/>
  <c r="B676" i="34"/>
  <c r="B677" i="34"/>
  <c r="B678" i="34"/>
  <c r="B679" i="34"/>
  <c r="B680" i="34"/>
  <c r="B681" i="34"/>
  <c r="B682" i="34"/>
  <c r="B683" i="34"/>
  <c r="B684" i="34"/>
  <c r="B685" i="34"/>
  <c r="B686" i="34"/>
  <c r="B687" i="34"/>
  <c r="B688" i="34"/>
  <c r="B689" i="34"/>
  <c r="B690" i="34"/>
  <c r="B691" i="34"/>
  <c r="B692" i="34"/>
  <c r="B693" i="34"/>
  <c r="B694" i="34"/>
  <c r="B695" i="34"/>
  <c r="B696" i="34"/>
  <c r="B697" i="34"/>
  <c r="B698" i="34"/>
  <c r="B699" i="34"/>
  <c r="B700" i="34"/>
  <c r="B701" i="34"/>
  <c r="B702" i="34"/>
  <c r="B703" i="34"/>
  <c r="B704" i="34"/>
  <c r="B705" i="34"/>
  <c r="B706" i="34"/>
  <c r="B707" i="34"/>
  <c r="B708" i="34"/>
  <c r="B709" i="34"/>
  <c r="B710" i="34"/>
  <c r="B711" i="34"/>
  <c r="B712" i="34"/>
  <c r="B713" i="34"/>
  <c r="B714" i="34"/>
  <c r="B715" i="34"/>
  <c r="B716" i="34"/>
  <c r="B717" i="34"/>
  <c r="B718" i="34"/>
  <c r="B719" i="34"/>
  <c r="B720" i="34"/>
  <c r="B721" i="34"/>
  <c r="B722" i="34"/>
  <c r="B723" i="34"/>
  <c r="B724" i="34"/>
  <c r="B725" i="34"/>
  <c r="B726" i="34"/>
  <c r="B727" i="34"/>
  <c r="B728" i="34"/>
  <c r="B729" i="34"/>
  <c r="B730" i="34"/>
  <c r="B731" i="34"/>
  <c r="B732" i="34"/>
  <c r="B733" i="34"/>
  <c r="B734" i="34"/>
  <c r="B735" i="34"/>
  <c r="B736" i="34"/>
  <c r="B737" i="34"/>
  <c r="B738" i="34"/>
  <c r="B739" i="34"/>
  <c r="B740" i="34"/>
  <c r="B741" i="34"/>
  <c r="B742" i="34"/>
  <c r="B743" i="34"/>
  <c r="B744" i="34"/>
  <c r="B745" i="34"/>
  <c r="B746" i="34"/>
  <c r="B747" i="34"/>
  <c r="B748" i="34"/>
  <c r="B749" i="34"/>
  <c r="B750" i="34"/>
  <c r="B751" i="34"/>
  <c r="B752" i="34"/>
  <c r="B753" i="34"/>
  <c r="B754" i="34"/>
  <c r="B755" i="34"/>
  <c r="B756" i="34"/>
  <c r="B757" i="34"/>
  <c r="B758" i="34"/>
  <c r="B759" i="34"/>
  <c r="B760" i="34"/>
  <c r="B761" i="34"/>
  <c r="B762" i="34"/>
  <c r="B763" i="34"/>
  <c r="B764" i="34"/>
  <c r="B765" i="34"/>
  <c r="B766" i="34"/>
  <c r="B767" i="34"/>
  <c r="B768" i="34"/>
  <c r="B769" i="34"/>
  <c r="B770" i="34"/>
  <c r="B771" i="34"/>
  <c r="B772" i="34"/>
  <c r="B773" i="34"/>
  <c r="B774" i="34"/>
  <c r="B775" i="34"/>
  <c r="B776" i="34"/>
  <c r="B777" i="34"/>
  <c r="B778" i="34"/>
  <c r="B779" i="34"/>
  <c r="B780" i="34"/>
  <c r="B781" i="34"/>
  <c r="B782" i="34"/>
  <c r="B783" i="34"/>
  <c r="B784" i="34"/>
  <c r="B785" i="34"/>
  <c r="B786" i="34"/>
  <c r="B787" i="34"/>
  <c r="B788" i="34"/>
  <c r="B789" i="34"/>
  <c r="B790" i="34"/>
  <c r="B791" i="34"/>
  <c r="B792" i="34"/>
  <c r="B793" i="34"/>
  <c r="B794" i="34"/>
  <c r="B795" i="34"/>
  <c r="B796" i="34"/>
  <c r="B797" i="34"/>
  <c r="B798" i="34"/>
  <c r="B799" i="34"/>
  <c r="B800" i="34"/>
  <c r="B801" i="34"/>
  <c r="B802" i="34"/>
  <c r="B803" i="34"/>
  <c r="B804" i="34"/>
  <c r="B805" i="34"/>
  <c r="B806" i="34"/>
  <c r="B807" i="34"/>
  <c r="B808" i="34"/>
  <c r="B809" i="34"/>
  <c r="B810" i="34"/>
  <c r="B811" i="34"/>
  <c r="B812" i="34"/>
  <c r="B813" i="34"/>
  <c r="B814" i="34"/>
  <c r="B815" i="34"/>
  <c r="B816" i="34"/>
  <c r="B817" i="34"/>
  <c r="B818" i="34"/>
  <c r="B819" i="34"/>
  <c r="B820" i="34"/>
  <c r="B821" i="34"/>
  <c r="B822" i="34"/>
  <c r="B823" i="34"/>
  <c r="B824" i="34"/>
  <c r="B825" i="34"/>
  <c r="B826" i="34"/>
  <c r="B827" i="34"/>
  <c r="B828" i="34"/>
  <c r="B829" i="34"/>
  <c r="B830" i="34"/>
  <c r="B831" i="34"/>
  <c r="B832" i="34"/>
  <c r="B833" i="34"/>
  <c r="B834" i="34"/>
  <c r="B835" i="34"/>
  <c r="B836" i="34"/>
  <c r="B837" i="34"/>
  <c r="B838" i="34"/>
  <c r="B839" i="34"/>
  <c r="B840" i="34"/>
  <c r="B841" i="34"/>
  <c r="B842" i="34"/>
  <c r="B843" i="34"/>
  <c r="B844" i="34"/>
  <c r="B845" i="34"/>
  <c r="B846" i="34"/>
  <c r="B847" i="34"/>
  <c r="B848" i="34"/>
  <c r="B849" i="34"/>
  <c r="B850" i="34"/>
  <c r="B851" i="34"/>
  <c r="B852" i="34"/>
  <c r="B853" i="34"/>
  <c r="B854" i="34"/>
  <c r="B855" i="34"/>
  <c r="B856" i="34"/>
  <c r="B857" i="34"/>
  <c r="B858" i="34"/>
  <c r="B859" i="34"/>
  <c r="B860" i="34"/>
  <c r="B861" i="34"/>
  <c r="B862" i="34"/>
  <c r="B863" i="34"/>
  <c r="B864" i="34"/>
  <c r="B865" i="34"/>
  <c r="B866" i="34"/>
  <c r="B867" i="34"/>
  <c r="B868" i="34"/>
  <c r="B869" i="34"/>
  <c r="B870" i="34"/>
  <c r="B871" i="34"/>
  <c r="B872" i="34"/>
  <c r="B873" i="34"/>
  <c r="B874" i="34"/>
  <c r="B875" i="34"/>
  <c r="B876" i="34"/>
  <c r="B877" i="34"/>
  <c r="B878" i="34"/>
  <c r="B879" i="34"/>
  <c r="B880" i="34"/>
  <c r="B881" i="34"/>
  <c r="B882" i="34"/>
  <c r="B883" i="34"/>
  <c r="B884" i="34"/>
  <c r="B885" i="34"/>
  <c r="B886" i="34"/>
  <c r="B887" i="34"/>
  <c r="B888" i="34"/>
  <c r="B889" i="34"/>
  <c r="B890" i="34"/>
  <c r="B891" i="34"/>
  <c r="B892" i="34"/>
  <c r="B893" i="34"/>
  <c r="B894" i="34"/>
  <c r="B895" i="34"/>
  <c r="B896" i="34"/>
  <c r="B897" i="34"/>
  <c r="B898" i="34"/>
  <c r="B899" i="34"/>
  <c r="B900" i="34"/>
  <c r="B901" i="34"/>
  <c r="B902" i="34"/>
  <c r="B903" i="34"/>
  <c r="B904" i="34"/>
  <c r="B905" i="34"/>
  <c r="B906" i="34"/>
  <c r="B907" i="34"/>
  <c r="B908" i="34"/>
  <c r="B909" i="34"/>
  <c r="B910" i="34"/>
  <c r="B911" i="34"/>
  <c r="B912" i="34"/>
  <c r="B913" i="34"/>
  <c r="B914" i="34"/>
  <c r="B915" i="34"/>
  <c r="B916" i="34"/>
  <c r="B917" i="34"/>
  <c r="B918" i="34"/>
  <c r="B919" i="34"/>
  <c r="B920" i="34"/>
  <c r="B921" i="34"/>
  <c r="B922" i="34"/>
  <c r="B923" i="34"/>
  <c r="B924" i="34"/>
  <c r="B925" i="34"/>
  <c r="B926" i="34"/>
  <c r="B927" i="34"/>
  <c r="B928" i="34"/>
  <c r="B929" i="34"/>
  <c r="B930" i="34"/>
  <c r="B931" i="34"/>
  <c r="B932" i="34"/>
  <c r="B933" i="34"/>
  <c r="B934" i="34"/>
  <c r="B935" i="34"/>
  <c r="B936" i="34"/>
  <c r="B937" i="34"/>
  <c r="B938" i="34"/>
  <c r="B939" i="34"/>
  <c r="B940" i="34"/>
  <c r="B941" i="34"/>
  <c r="B942" i="34"/>
  <c r="B943" i="34"/>
  <c r="B944" i="34"/>
  <c r="B945" i="34"/>
  <c r="B946" i="34"/>
  <c r="B947" i="34"/>
  <c r="B948" i="34"/>
  <c r="B949" i="34"/>
  <c r="B950" i="34"/>
  <c r="B951" i="34"/>
  <c r="B952" i="34"/>
  <c r="B953" i="34"/>
  <c r="B954" i="34"/>
  <c r="B955" i="34"/>
  <c r="B956" i="34"/>
  <c r="B957" i="34"/>
  <c r="B958" i="34"/>
  <c r="B959" i="34"/>
  <c r="B960" i="34"/>
  <c r="B961" i="34"/>
  <c r="B962" i="34"/>
  <c r="B963" i="34"/>
  <c r="B964" i="34"/>
  <c r="B965" i="34"/>
  <c r="B966" i="34"/>
  <c r="B967" i="34"/>
  <c r="B968" i="34"/>
  <c r="B969" i="34"/>
  <c r="B970" i="34"/>
  <c r="B971" i="34"/>
  <c r="B972" i="34"/>
  <c r="B973" i="34"/>
  <c r="B974" i="34"/>
  <c r="B975" i="34"/>
  <c r="B976" i="34"/>
  <c r="B977" i="34"/>
  <c r="B978" i="34"/>
  <c r="B979" i="34"/>
  <c r="B980" i="34"/>
  <c r="B981" i="34"/>
  <c r="B982" i="34"/>
  <c r="B983" i="34"/>
  <c r="B984" i="34"/>
  <c r="B985" i="34"/>
  <c r="B986" i="34"/>
  <c r="B987" i="34"/>
  <c r="B988" i="34"/>
  <c r="B989" i="34"/>
  <c r="B990" i="34"/>
  <c r="B991" i="34"/>
  <c r="B992" i="34"/>
  <c r="B993" i="34"/>
  <c r="B994" i="34"/>
  <c r="B995" i="34"/>
  <c r="B996" i="34"/>
  <c r="B997" i="34"/>
  <c r="B998" i="34"/>
  <c r="B999" i="34"/>
  <c r="B1000" i="34"/>
  <c r="B1001" i="34"/>
  <c r="B1002" i="34"/>
  <c r="B1003" i="34"/>
  <c r="B1004" i="34"/>
  <c r="B1005" i="34"/>
  <c r="B1006" i="34"/>
  <c r="B1007" i="34"/>
  <c r="B1008" i="34"/>
  <c r="B1009" i="34"/>
  <c r="B1010" i="34"/>
  <c r="B1011" i="34"/>
  <c r="B1012" i="34"/>
  <c r="B1013" i="34"/>
  <c r="B1014" i="34"/>
  <c r="B1015" i="34"/>
  <c r="B1016" i="34"/>
  <c r="B1017" i="34"/>
  <c r="B1018" i="34"/>
  <c r="B1019" i="34"/>
  <c r="B1020" i="34"/>
  <c r="B1021" i="34"/>
  <c r="B1022" i="34"/>
  <c r="B1023" i="34"/>
  <c r="B1024" i="34"/>
  <c r="B1025" i="34"/>
  <c r="B1026" i="34"/>
  <c r="B1027" i="34"/>
  <c r="B1028" i="34"/>
  <c r="B1029" i="34"/>
  <c r="B1030" i="34"/>
  <c r="B1031" i="34"/>
  <c r="B1032" i="34"/>
  <c r="B1033" i="34"/>
  <c r="B1034" i="34"/>
  <c r="B1035" i="34"/>
  <c r="B1036" i="34"/>
  <c r="B1037" i="34"/>
  <c r="B1038" i="34"/>
  <c r="B1039" i="34"/>
  <c r="B1040" i="34"/>
  <c r="B1041" i="34"/>
  <c r="B1042" i="34"/>
  <c r="B1043" i="34"/>
  <c r="B1044" i="34"/>
  <c r="B1045" i="34"/>
  <c r="B1046" i="34"/>
  <c r="B1047" i="34"/>
  <c r="B1048" i="34"/>
  <c r="B1049" i="34"/>
  <c r="B1050" i="34"/>
  <c r="B1051" i="34"/>
  <c r="B1052" i="34"/>
  <c r="B1053" i="34"/>
  <c r="B1054" i="34"/>
  <c r="B1055" i="34"/>
  <c r="B1056" i="34"/>
  <c r="B1057" i="34"/>
  <c r="B1058" i="34"/>
  <c r="B1059" i="34"/>
  <c r="B1060" i="34"/>
  <c r="B1061" i="34"/>
  <c r="B1062" i="34"/>
  <c r="B1063" i="34"/>
  <c r="B1064" i="34"/>
  <c r="B1065" i="34"/>
  <c r="B1066" i="34"/>
  <c r="B1067" i="34"/>
  <c r="B1068" i="34"/>
  <c r="B1069" i="34"/>
  <c r="B1070" i="34"/>
  <c r="B1071" i="34"/>
  <c r="B1072" i="34"/>
  <c r="B1073" i="34"/>
  <c r="B1074" i="34"/>
  <c r="B1075" i="34"/>
  <c r="B1076" i="34"/>
  <c r="B1077" i="34"/>
  <c r="B1078" i="34"/>
  <c r="B1079" i="34"/>
  <c r="B1080" i="34"/>
  <c r="B1081" i="34"/>
  <c r="B1082" i="34"/>
  <c r="B1083" i="34"/>
  <c r="B1084" i="34"/>
  <c r="B1085" i="34"/>
  <c r="B1086" i="34"/>
  <c r="B1087" i="34"/>
  <c r="B1088" i="34"/>
  <c r="B1089" i="34"/>
  <c r="B1090" i="34"/>
  <c r="B1091" i="34"/>
  <c r="B1092" i="34"/>
  <c r="B1093" i="34"/>
  <c r="B1094" i="34"/>
  <c r="B1095" i="34"/>
  <c r="B1096" i="34"/>
  <c r="B1097" i="34"/>
  <c r="B1098" i="34"/>
  <c r="B1099" i="34"/>
  <c r="B1100" i="34"/>
  <c r="B1101" i="34"/>
  <c r="B1102" i="34"/>
  <c r="B1103" i="34"/>
  <c r="B1104" i="34"/>
  <c r="B1105" i="34"/>
  <c r="B1106" i="34"/>
  <c r="B1107" i="34"/>
  <c r="B1108" i="34"/>
  <c r="B1109" i="34"/>
  <c r="B1110" i="34"/>
  <c r="B1111" i="34"/>
  <c r="B1112" i="34"/>
  <c r="B1113" i="34"/>
  <c r="B1114" i="34"/>
  <c r="B1115" i="34"/>
  <c r="B1116" i="34"/>
  <c r="B1117" i="34"/>
  <c r="B1118" i="34"/>
  <c r="B1119" i="34"/>
  <c r="B1120" i="34"/>
  <c r="B1121" i="34"/>
  <c r="B1122" i="34"/>
  <c r="B1123" i="34"/>
  <c r="B1124" i="34"/>
  <c r="B1125" i="34"/>
  <c r="B1126" i="34"/>
  <c r="B1127" i="34"/>
  <c r="B1128" i="34"/>
  <c r="B1129" i="34"/>
  <c r="B1130" i="34"/>
  <c r="B1131" i="34"/>
  <c r="B1132" i="34"/>
  <c r="B1133" i="34"/>
  <c r="B1134" i="34"/>
  <c r="B1135" i="34"/>
  <c r="B1136" i="34"/>
  <c r="B1137" i="34"/>
  <c r="B1138" i="34"/>
  <c r="B1139" i="34"/>
  <c r="B1140" i="34"/>
  <c r="B1141" i="34"/>
  <c r="B1142" i="34"/>
  <c r="B1143" i="34"/>
  <c r="B1144" i="34"/>
  <c r="B1145" i="34"/>
  <c r="B1146" i="34"/>
  <c r="B1147" i="34"/>
  <c r="B1148" i="34"/>
  <c r="B1149" i="34"/>
  <c r="B1150" i="34"/>
  <c r="B1151" i="34"/>
  <c r="B1152" i="34"/>
  <c r="B1153" i="34"/>
  <c r="B1154" i="34"/>
  <c r="B1155" i="34"/>
  <c r="B1156" i="34"/>
  <c r="B1157" i="34"/>
  <c r="B1158" i="34"/>
  <c r="B1159" i="34"/>
  <c r="B1160" i="34"/>
  <c r="B1161" i="34"/>
  <c r="B1162" i="34"/>
  <c r="B1163" i="34"/>
  <c r="B1164" i="34"/>
  <c r="B1165" i="34"/>
  <c r="B1166" i="34"/>
  <c r="B1167" i="34"/>
  <c r="B1168" i="34"/>
  <c r="B1169" i="34"/>
  <c r="B1170" i="34"/>
  <c r="B1171" i="34"/>
  <c r="B1172" i="34"/>
  <c r="B1173" i="34"/>
  <c r="B1174" i="34"/>
  <c r="B1175" i="34"/>
  <c r="B1176" i="34"/>
  <c r="B1177" i="34"/>
  <c r="B1178" i="34"/>
  <c r="B1179" i="34"/>
  <c r="B1180" i="34"/>
  <c r="B1181" i="34"/>
  <c r="B1182" i="34"/>
  <c r="B1183" i="34"/>
  <c r="B1184" i="34"/>
  <c r="B1185" i="34"/>
  <c r="B1186" i="34"/>
  <c r="B1187" i="34"/>
  <c r="B1188" i="34"/>
  <c r="B1189" i="34"/>
  <c r="B1190" i="34"/>
  <c r="B1191" i="34"/>
  <c r="B1192" i="34"/>
  <c r="B1193" i="34"/>
  <c r="B1194" i="34"/>
  <c r="B1195" i="34"/>
  <c r="B1196" i="34"/>
  <c r="B1197" i="34"/>
  <c r="B1198" i="34"/>
  <c r="B1199" i="34"/>
  <c r="B1200" i="34"/>
  <c r="B1201" i="34"/>
  <c r="B1202" i="34"/>
  <c r="B1203" i="34"/>
  <c r="B1204" i="34"/>
  <c r="B1205" i="34"/>
  <c r="B1206" i="34"/>
  <c r="B1207" i="34"/>
  <c r="B1208" i="34"/>
  <c r="B1209" i="34"/>
  <c r="B1210" i="34"/>
  <c r="B1211" i="34"/>
  <c r="B1212" i="34"/>
  <c r="B1213" i="34"/>
  <c r="B1214" i="34"/>
  <c r="B1215" i="34"/>
  <c r="B1216" i="34"/>
  <c r="B1217" i="34"/>
  <c r="B1218" i="34"/>
  <c r="B1219" i="34"/>
  <c r="B1220" i="34"/>
  <c r="B1221" i="34"/>
  <c r="B1222" i="34"/>
  <c r="B1223" i="34"/>
  <c r="B1224" i="34"/>
  <c r="B1225" i="34"/>
  <c r="B1226" i="34"/>
  <c r="B1227" i="34"/>
  <c r="B1228" i="34"/>
  <c r="B1229" i="34"/>
  <c r="B1230" i="34"/>
  <c r="B1231" i="34"/>
  <c r="B1232" i="34"/>
  <c r="B1233" i="34"/>
  <c r="B1234" i="34"/>
  <c r="B1235" i="34"/>
  <c r="B1236" i="34"/>
  <c r="B1237" i="34"/>
  <c r="B1238" i="34"/>
  <c r="B1239" i="34"/>
  <c r="B1240" i="34"/>
  <c r="B1241" i="34"/>
  <c r="B1242" i="34"/>
  <c r="B1243" i="34"/>
  <c r="B1244" i="34"/>
  <c r="B1245" i="34"/>
  <c r="B1246" i="34"/>
  <c r="B1247" i="34"/>
  <c r="B1248" i="34"/>
  <c r="B1249" i="34"/>
  <c r="B1250" i="34"/>
  <c r="B1251" i="34"/>
  <c r="B1252" i="34"/>
  <c r="B1253" i="34"/>
  <c r="B1254" i="34"/>
  <c r="B1255" i="34"/>
  <c r="B1256" i="34"/>
  <c r="B1257" i="34"/>
  <c r="B1258" i="34"/>
  <c r="B1259" i="34"/>
  <c r="B1260" i="34"/>
  <c r="B1261" i="34"/>
  <c r="B1262" i="34"/>
  <c r="B1263" i="34"/>
  <c r="B1264" i="34"/>
  <c r="B1265" i="34"/>
  <c r="B1266" i="34"/>
  <c r="B1267" i="34"/>
  <c r="B1268" i="34"/>
  <c r="B1269" i="34"/>
  <c r="B1270" i="34"/>
  <c r="B1271" i="34"/>
  <c r="B1272" i="34"/>
  <c r="B1273" i="34"/>
  <c r="B1274" i="34"/>
  <c r="B1275" i="34"/>
  <c r="B1276" i="34"/>
  <c r="B1277" i="34"/>
  <c r="B1278" i="34"/>
  <c r="B1279" i="34"/>
  <c r="B1280" i="34"/>
  <c r="B1281" i="34"/>
  <c r="B1282" i="34"/>
  <c r="B1283" i="34"/>
  <c r="B1284" i="34"/>
  <c r="B1285" i="34"/>
  <c r="B1286" i="34"/>
  <c r="B1287" i="34"/>
  <c r="B1288" i="34"/>
  <c r="B1289" i="34"/>
  <c r="B1290" i="34"/>
  <c r="B1291" i="34"/>
  <c r="B1292" i="34"/>
  <c r="B1293" i="34"/>
  <c r="B1294" i="34"/>
  <c r="B1295" i="34"/>
  <c r="B1296" i="34"/>
  <c r="B1297" i="34"/>
  <c r="B1298" i="34"/>
  <c r="B1299" i="34"/>
  <c r="B1300" i="34"/>
  <c r="B1301" i="34"/>
  <c r="B1302" i="34"/>
  <c r="B1303" i="34"/>
  <c r="B1304" i="34"/>
  <c r="B1305" i="34"/>
  <c r="B1306" i="34"/>
  <c r="B1307" i="34"/>
  <c r="B1308" i="34"/>
  <c r="B1309" i="34"/>
  <c r="B1310" i="34"/>
  <c r="B1311" i="34"/>
  <c r="B1312" i="34"/>
  <c r="B1313" i="34"/>
  <c r="B1314" i="34"/>
  <c r="B1315" i="34"/>
  <c r="B1316" i="34"/>
  <c r="B1317" i="34"/>
  <c r="B1318" i="34"/>
  <c r="B1319" i="34"/>
  <c r="B1320" i="34"/>
  <c r="B1321" i="34"/>
  <c r="B1322" i="34"/>
  <c r="B1323" i="34"/>
  <c r="B1324" i="34"/>
  <c r="B1325" i="34"/>
  <c r="B1326" i="34"/>
  <c r="B1327" i="34"/>
  <c r="B1328" i="34"/>
  <c r="B1329" i="34"/>
  <c r="B1330" i="34"/>
  <c r="B1331" i="34"/>
  <c r="B1332" i="34"/>
  <c r="B1333" i="34"/>
  <c r="B1334" i="34"/>
  <c r="B1335" i="34"/>
  <c r="B1336" i="34"/>
  <c r="B1337" i="34"/>
  <c r="B1338" i="34"/>
  <c r="B1339" i="34"/>
  <c r="B1340" i="34"/>
  <c r="B1341" i="34"/>
  <c r="B1342" i="34"/>
  <c r="B1343" i="34"/>
  <c r="B1344" i="34"/>
  <c r="B1345" i="34"/>
  <c r="B1346" i="34"/>
  <c r="B1347" i="34"/>
  <c r="B1348" i="34"/>
  <c r="B1349" i="34"/>
  <c r="B1350" i="34"/>
  <c r="B1351" i="34"/>
  <c r="B1352" i="34"/>
  <c r="B1353" i="34"/>
  <c r="B1354" i="34"/>
  <c r="B1355" i="34"/>
  <c r="B1356" i="34"/>
  <c r="B1357" i="34"/>
  <c r="B1358" i="34"/>
  <c r="B1359" i="34"/>
  <c r="B1360" i="34"/>
  <c r="B1361" i="34"/>
  <c r="B1362" i="34"/>
  <c r="B1363" i="34"/>
  <c r="B1364" i="34"/>
  <c r="B1365" i="34"/>
  <c r="B1366" i="34"/>
  <c r="B1367" i="34"/>
  <c r="B1368" i="34"/>
  <c r="B1369" i="34"/>
  <c r="B1370" i="34"/>
  <c r="B1371" i="34"/>
  <c r="B1372" i="34"/>
  <c r="B1373" i="34"/>
  <c r="B1374" i="34"/>
  <c r="B1375" i="34"/>
  <c r="B1376" i="34"/>
  <c r="B1377" i="34"/>
  <c r="B1378" i="34"/>
  <c r="B1379" i="34"/>
  <c r="B1380" i="34"/>
  <c r="B1381" i="34"/>
  <c r="B1382" i="34"/>
  <c r="B1383" i="34"/>
  <c r="B1384" i="34"/>
  <c r="B1385" i="34"/>
  <c r="B1386" i="34"/>
  <c r="B1387" i="34"/>
  <c r="B1388" i="34"/>
  <c r="B1389" i="34"/>
  <c r="B1390" i="34"/>
  <c r="B1391" i="34"/>
  <c r="B1392" i="34"/>
  <c r="B1393" i="34"/>
  <c r="B1394" i="34"/>
  <c r="B1395" i="34"/>
  <c r="B1396" i="34"/>
  <c r="B1397" i="34"/>
  <c r="B1398" i="34"/>
  <c r="B1399" i="34"/>
  <c r="B1400" i="34"/>
  <c r="B1401" i="34"/>
  <c r="B1402" i="34"/>
  <c r="B1403" i="34"/>
  <c r="B1404" i="34"/>
  <c r="B1405" i="34"/>
  <c r="B1406" i="34"/>
  <c r="B1407" i="34"/>
  <c r="B1408" i="34"/>
  <c r="B1409" i="34"/>
  <c r="B1410" i="34"/>
  <c r="B1411" i="34"/>
  <c r="B1412" i="34"/>
  <c r="B1413" i="34"/>
  <c r="B1414" i="34"/>
  <c r="B1415" i="34"/>
  <c r="B1416" i="34"/>
  <c r="B1417" i="34"/>
  <c r="B1418" i="34"/>
  <c r="B1419" i="34"/>
  <c r="B1420" i="34"/>
  <c r="B1421" i="34"/>
  <c r="B1422" i="34"/>
  <c r="B1423" i="34"/>
  <c r="B1424" i="34"/>
  <c r="B1425" i="34"/>
  <c r="B1426" i="34"/>
  <c r="B1427" i="34"/>
  <c r="B1428" i="34"/>
  <c r="B1429" i="34"/>
  <c r="B1430" i="34"/>
  <c r="B1431" i="34"/>
  <c r="B1432" i="34"/>
  <c r="B1433" i="34"/>
  <c r="B1434" i="34"/>
  <c r="B1435" i="34"/>
  <c r="B1436" i="34"/>
  <c r="B1437" i="34"/>
  <c r="B1438" i="34"/>
  <c r="B1439" i="34"/>
  <c r="B1440" i="34"/>
  <c r="B1441" i="34"/>
  <c r="B1442" i="34"/>
  <c r="B1443" i="34"/>
  <c r="B1444" i="34"/>
  <c r="B1445" i="34"/>
  <c r="B1446" i="34"/>
  <c r="B1447" i="34"/>
  <c r="B1448" i="34"/>
  <c r="B1449" i="34"/>
  <c r="B1450" i="34"/>
  <c r="B1451" i="34"/>
  <c r="B1452" i="34"/>
  <c r="B1453" i="34"/>
  <c r="B1454" i="34"/>
  <c r="B1455" i="34"/>
  <c r="B1456" i="34"/>
  <c r="B1457" i="34"/>
  <c r="B1458" i="34"/>
  <c r="B1459" i="34"/>
  <c r="B1460" i="34"/>
  <c r="B1461" i="34"/>
  <c r="B1462" i="34"/>
  <c r="B1463" i="34"/>
  <c r="B1464" i="34"/>
  <c r="B1465" i="34"/>
  <c r="B1466" i="34"/>
  <c r="B1467" i="34"/>
  <c r="B1468" i="34"/>
  <c r="B1469" i="34"/>
  <c r="B1470" i="34"/>
  <c r="B1471" i="34"/>
  <c r="B1472" i="34"/>
  <c r="B1473" i="34"/>
  <c r="B1474" i="34"/>
  <c r="B1475" i="34"/>
  <c r="B1476" i="34"/>
  <c r="B1477" i="34"/>
  <c r="B1478" i="34"/>
  <c r="B1479" i="34"/>
  <c r="B1480" i="34"/>
  <c r="B1481" i="34"/>
  <c r="B1482" i="34"/>
  <c r="B1483" i="34"/>
  <c r="B1484" i="34"/>
  <c r="B1485" i="34"/>
  <c r="B1486" i="34"/>
  <c r="B1487" i="34"/>
  <c r="B1488" i="34"/>
  <c r="B1489" i="34"/>
  <c r="B1490" i="34"/>
  <c r="B1491" i="34"/>
  <c r="B1492" i="34"/>
  <c r="B1493" i="34"/>
  <c r="B1494" i="34"/>
  <c r="B1495" i="34"/>
  <c r="B1496" i="34"/>
  <c r="B1497" i="34"/>
  <c r="B1498" i="34"/>
  <c r="B1499" i="34"/>
  <c r="B1500" i="34"/>
  <c r="B1501" i="34"/>
  <c r="B1502" i="34"/>
  <c r="B1503" i="34"/>
  <c r="B1504" i="34"/>
  <c r="B1505" i="34"/>
  <c r="B1506" i="34"/>
  <c r="B1507" i="34"/>
  <c r="B1508" i="34"/>
  <c r="B1509" i="34"/>
  <c r="B1510" i="34"/>
  <c r="B1511" i="34"/>
  <c r="B1512" i="34"/>
  <c r="B1513" i="34"/>
  <c r="B1514" i="34"/>
  <c r="B1515" i="34"/>
  <c r="B1516" i="34"/>
  <c r="B1517" i="34"/>
  <c r="B1518" i="34"/>
  <c r="B1519" i="34"/>
  <c r="B1520" i="34"/>
  <c r="B1521" i="34"/>
  <c r="B1522" i="34"/>
  <c r="B1523" i="34"/>
  <c r="B1524" i="34"/>
  <c r="B1525" i="34"/>
  <c r="B1526" i="34"/>
  <c r="B1527" i="34"/>
  <c r="B1528" i="34"/>
  <c r="B1529" i="34"/>
  <c r="B1530" i="34"/>
  <c r="B1531" i="34"/>
  <c r="B1532" i="34"/>
  <c r="B1533" i="34"/>
  <c r="B1534" i="34"/>
  <c r="B1535" i="34"/>
  <c r="B1536" i="34"/>
  <c r="B1537" i="34"/>
  <c r="B1538" i="34"/>
  <c r="B1539" i="34"/>
  <c r="B1540" i="34"/>
  <c r="B1541" i="34"/>
  <c r="B1542" i="34"/>
  <c r="B1543" i="34"/>
  <c r="B1544" i="34"/>
  <c r="B1545" i="34"/>
  <c r="B1546" i="34"/>
  <c r="B1547" i="34"/>
  <c r="B1548" i="34"/>
  <c r="B1549" i="34"/>
  <c r="B1550" i="34"/>
  <c r="B1551" i="34"/>
  <c r="B1552" i="34"/>
  <c r="B1553" i="34"/>
  <c r="B1554" i="34"/>
  <c r="B1555" i="34"/>
  <c r="B1556" i="34"/>
  <c r="B1557" i="34"/>
  <c r="B1558" i="34"/>
  <c r="B1559" i="34"/>
  <c r="B1560" i="34"/>
  <c r="B1561" i="34"/>
  <c r="B1562" i="34"/>
  <c r="B1563" i="34"/>
  <c r="B1564" i="34"/>
  <c r="B1565" i="34"/>
  <c r="B1566" i="34"/>
  <c r="B1567" i="34"/>
  <c r="B1568" i="34"/>
  <c r="B1569" i="34"/>
  <c r="B1570" i="34"/>
  <c r="B1571" i="34"/>
  <c r="B1572" i="34"/>
  <c r="B1573" i="34"/>
  <c r="B1574" i="34"/>
  <c r="B1575" i="34"/>
  <c r="B1576" i="34"/>
  <c r="B1577" i="34"/>
  <c r="B1578" i="34"/>
  <c r="B1579" i="34"/>
  <c r="B1580" i="34"/>
  <c r="B1581" i="34"/>
  <c r="B1582" i="34"/>
  <c r="B1583" i="34"/>
  <c r="B1584" i="34"/>
  <c r="B1585" i="34"/>
  <c r="B1586" i="34"/>
  <c r="B1587" i="34"/>
  <c r="B1588" i="34"/>
  <c r="B1589" i="34"/>
  <c r="B1590" i="34"/>
  <c r="B1591" i="34"/>
  <c r="B1592" i="34"/>
  <c r="B1593" i="34"/>
  <c r="B1594" i="34"/>
  <c r="B1595" i="34"/>
  <c r="B1596" i="34"/>
  <c r="B1597" i="34"/>
  <c r="B1598" i="34"/>
  <c r="B1599" i="34"/>
  <c r="B1600" i="34"/>
  <c r="B1601" i="34"/>
  <c r="B1602" i="34"/>
  <c r="B1603" i="34"/>
  <c r="B1604" i="34"/>
  <c r="B1605" i="34"/>
  <c r="B1606" i="34"/>
  <c r="B1607" i="34"/>
  <c r="B1608" i="34"/>
  <c r="B1609" i="34"/>
  <c r="B1610" i="34"/>
  <c r="B1611" i="34"/>
  <c r="B1612" i="34"/>
  <c r="B1613" i="34"/>
  <c r="B1614" i="34"/>
  <c r="B1615" i="34"/>
  <c r="B1616" i="34"/>
  <c r="B1617" i="34"/>
  <c r="B1618" i="34"/>
  <c r="B1619" i="34"/>
  <c r="B1620" i="34"/>
  <c r="B1621" i="34"/>
  <c r="B1622" i="34"/>
  <c r="B1623" i="34"/>
  <c r="B1624" i="34"/>
  <c r="B1625" i="34"/>
  <c r="B1626" i="34"/>
  <c r="B1627" i="34"/>
  <c r="B1628" i="34"/>
  <c r="B1629" i="34"/>
  <c r="B1630" i="34"/>
  <c r="B1631" i="34"/>
  <c r="B1632" i="34"/>
  <c r="B1633" i="34"/>
  <c r="B1634" i="34"/>
  <c r="B1635" i="34"/>
  <c r="B1636" i="34"/>
  <c r="B1637" i="34"/>
  <c r="B1638" i="34"/>
  <c r="B1639" i="34"/>
  <c r="B1640" i="34"/>
  <c r="B1641" i="34"/>
  <c r="B1642" i="34"/>
  <c r="B1643" i="34"/>
  <c r="B1644" i="34"/>
  <c r="B1645" i="34"/>
  <c r="B1646" i="34"/>
  <c r="B1647" i="34"/>
  <c r="B1648" i="34"/>
  <c r="B1649" i="34"/>
  <c r="B1650" i="34"/>
  <c r="B1651" i="34"/>
  <c r="B1652" i="34"/>
  <c r="B1653" i="34"/>
  <c r="B1654" i="34"/>
  <c r="B1655" i="34"/>
  <c r="B1656" i="34"/>
  <c r="B1657" i="34"/>
  <c r="B1658" i="34"/>
  <c r="B1659" i="34"/>
  <c r="B1660" i="34"/>
  <c r="B1661" i="34"/>
  <c r="B1662" i="34"/>
  <c r="B1663" i="34"/>
  <c r="B1664" i="34"/>
  <c r="B1665" i="34"/>
  <c r="B1666" i="34"/>
  <c r="B1667" i="34"/>
  <c r="B1668" i="34"/>
  <c r="B1669" i="34"/>
  <c r="B1670" i="34"/>
  <c r="B1671" i="34"/>
  <c r="B1672" i="34"/>
  <c r="B1673" i="34"/>
  <c r="B1674" i="34"/>
  <c r="B1675" i="34"/>
  <c r="B1676" i="34"/>
  <c r="B1677" i="34"/>
  <c r="B1678" i="34"/>
  <c r="B1679" i="34"/>
  <c r="B1680" i="34"/>
  <c r="B1681" i="34"/>
  <c r="B1682" i="34"/>
  <c r="B1683" i="34"/>
  <c r="B1684" i="34"/>
  <c r="B1685" i="34"/>
  <c r="A4" i="34"/>
  <c r="A5" i="34"/>
  <c r="A6" i="34"/>
  <c r="A7" i="34"/>
  <c r="A8" i="34"/>
  <c r="A9" i="34"/>
  <c r="A10" i="34"/>
  <c r="A11" i="34"/>
  <c r="A12" i="34"/>
  <c r="A13" i="34"/>
  <c r="A14" i="34"/>
  <c r="A15" i="34"/>
  <c r="A16" i="34"/>
  <c r="A17" i="34"/>
  <c r="A18" i="34"/>
  <c r="A19" i="34"/>
  <c r="A20" i="34"/>
  <c r="A21" i="34"/>
  <c r="A22" i="34"/>
  <c r="A23" i="34"/>
  <c r="A24" i="34"/>
  <c r="A25" i="34"/>
  <c r="A26" i="34"/>
  <c r="A27" i="34"/>
  <c r="A28" i="34"/>
  <c r="A29" i="34"/>
  <c r="A30" i="34"/>
  <c r="A31" i="34"/>
  <c r="A32" i="34"/>
  <c r="A33" i="34"/>
  <c r="A34" i="34"/>
  <c r="A35" i="34"/>
  <c r="A36" i="34"/>
  <c r="A37" i="34"/>
  <c r="A38" i="34"/>
  <c r="A39" i="34"/>
  <c r="A40" i="34"/>
  <c r="A41" i="34"/>
  <c r="A42" i="34"/>
  <c r="A43" i="34"/>
  <c r="A44" i="34"/>
  <c r="A45" i="34"/>
  <c r="A46" i="34"/>
  <c r="A47" i="34"/>
  <c r="A48" i="34"/>
  <c r="A49" i="34"/>
  <c r="A50" i="34"/>
  <c r="A51" i="34"/>
  <c r="A52" i="34"/>
  <c r="A53" i="34"/>
  <c r="A54" i="34"/>
  <c r="A55" i="34"/>
  <c r="A56" i="34"/>
  <c r="A57" i="34"/>
  <c r="A58" i="34"/>
  <c r="A59" i="34"/>
  <c r="A60" i="34"/>
  <c r="A61" i="34"/>
  <c r="A62" i="34"/>
  <c r="A63" i="34"/>
  <c r="A64" i="34"/>
  <c r="A65" i="34"/>
  <c r="A66" i="34"/>
  <c r="A67" i="34"/>
  <c r="A68" i="34"/>
  <c r="A69" i="34"/>
  <c r="A70" i="34"/>
  <c r="A71" i="34"/>
  <c r="A72" i="34"/>
  <c r="A73" i="34"/>
  <c r="A74" i="34"/>
  <c r="A75" i="34"/>
  <c r="A76" i="34"/>
  <c r="A77" i="34"/>
  <c r="A78" i="34"/>
  <c r="A79" i="34"/>
  <c r="A80" i="34"/>
  <c r="A81" i="34"/>
  <c r="A82" i="34"/>
  <c r="A83" i="34"/>
  <c r="A84" i="34"/>
  <c r="A85" i="34"/>
  <c r="A86" i="34"/>
  <c r="A87" i="34"/>
  <c r="A88" i="34"/>
  <c r="A89" i="34"/>
  <c r="A90" i="34"/>
  <c r="A91" i="34"/>
  <c r="A92" i="34"/>
  <c r="A93" i="34"/>
  <c r="A94" i="34"/>
  <c r="A95" i="34"/>
  <c r="A96" i="34"/>
  <c r="A97" i="34"/>
  <c r="A98" i="34"/>
  <c r="A99" i="34"/>
  <c r="A100" i="34"/>
  <c r="A101" i="34"/>
  <c r="A102" i="34"/>
  <c r="A103" i="34"/>
  <c r="A104" i="34"/>
  <c r="A105" i="34"/>
  <c r="A106" i="34"/>
  <c r="A107" i="34"/>
  <c r="A108" i="34"/>
  <c r="A109" i="34"/>
  <c r="A110" i="34"/>
  <c r="A111" i="34"/>
  <c r="A112" i="34"/>
  <c r="A113" i="34"/>
  <c r="A114" i="34"/>
  <c r="A115" i="34"/>
  <c r="A116" i="34"/>
  <c r="A117" i="34"/>
  <c r="A118" i="34"/>
  <c r="A119" i="34"/>
  <c r="A120" i="34"/>
  <c r="A121" i="34"/>
  <c r="A122" i="34"/>
  <c r="A123" i="34"/>
  <c r="A124" i="34"/>
  <c r="A125" i="34"/>
  <c r="A126" i="34"/>
  <c r="A127" i="34"/>
  <c r="A128" i="34"/>
  <c r="A129" i="34"/>
  <c r="A130" i="34"/>
  <c r="A131" i="34"/>
  <c r="A132" i="34"/>
  <c r="A133" i="34"/>
  <c r="A134" i="34"/>
  <c r="A135" i="34"/>
  <c r="A136" i="34"/>
  <c r="A137" i="34"/>
  <c r="A138" i="34"/>
  <c r="A139" i="34"/>
  <c r="A140" i="34"/>
  <c r="A141" i="34"/>
  <c r="A142" i="34"/>
  <c r="A143" i="34"/>
  <c r="A144" i="34"/>
  <c r="A145" i="34"/>
  <c r="A146" i="34"/>
  <c r="A147" i="34"/>
  <c r="A148" i="34"/>
  <c r="A149" i="34"/>
  <c r="A150" i="34"/>
  <c r="A151" i="34"/>
  <c r="A152" i="34"/>
  <c r="A153" i="34"/>
  <c r="A154" i="34"/>
  <c r="A155" i="34"/>
  <c r="A156" i="34"/>
  <c r="A157" i="34"/>
  <c r="A158" i="34"/>
  <c r="A159" i="34"/>
  <c r="A160" i="34"/>
  <c r="A161" i="34"/>
  <c r="A162" i="34"/>
  <c r="A163" i="34"/>
  <c r="A164" i="34"/>
  <c r="A165" i="34"/>
  <c r="A166" i="34"/>
  <c r="A167" i="34"/>
  <c r="A168" i="34"/>
  <c r="A169" i="34"/>
  <c r="A170" i="34"/>
  <c r="A171" i="34"/>
  <c r="A172" i="34"/>
  <c r="A173" i="34"/>
  <c r="A174" i="34"/>
  <c r="A175" i="34"/>
  <c r="A176" i="34"/>
  <c r="A177" i="34"/>
  <c r="A178" i="34"/>
  <c r="A179" i="34"/>
  <c r="A180" i="34"/>
  <c r="A181" i="34"/>
  <c r="A182" i="34"/>
  <c r="A183" i="34"/>
  <c r="A184" i="34"/>
  <c r="A185" i="34"/>
  <c r="A186" i="34"/>
  <c r="A187" i="34"/>
  <c r="A188" i="34"/>
  <c r="A189" i="34"/>
  <c r="A190" i="34"/>
  <c r="A191" i="34"/>
  <c r="A192" i="34"/>
  <c r="A193" i="34"/>
  <c r="A194" i="34"/>
  <c r="A195" i="34"/>
  <c r="A196" i="34"/>
  <c r="A197" i="34"/>
  <c r="A198" i="34"/>
  <c r="A199" i="34"/>
  <c r="A200" i="34"/>
  <c r="A201" i="34"/>
  <c r="A202" i="34"/>
  <c r="A203" i="34"/>
  <c r="A204" i="34"/>
  <c r="A205" i="34"/>
  <c r="A206" i="34"/>
  <c r="A207" i="34"/>
  <c r="A208" i="34"/>
  <c r="A209" i="34"/>
  <c r="A210" i="34"/>
  <c r="A211" i="34"/>
  <c r="A212" i="34"/>
  <c r="A213" i="34"/>
  <c r="A214" i="34"/>
  <c r="A215" i="34"/>
  <c r="A216" i="34"/>
  <c r="A217" i="34"/>
  <c r="A218" i="34"/>
  <c r="A219" i="34"/>
  <c r="A220" i="34"/>
  <c r="A221" i="34"/>
  <c r="A222" i="34"/>
  <c r="A223" i="34"/>
  <c r="A224" i="34"/>
  <c r="A225" i="34"/>
  <c r="A226" i="34"/>
  <c r="A227" i="34"/>
  <c r="A228" i="34"/>
  <c r="A229" i="34"/>
  <c r="A230" i="34"/>
  <c r="A231" i="34"/>
  <c r="A232" i="34"/>
  <c r="A233" i="34"/>
  <c r="A234" i="34"/>
  <c r="A235" i="34"/>
  <c r="A236" i="34"/>
  <c r="A237" i="34"/>
  <c r="A238" i="34"/>
  <c r="A239" i="34"/>
  <c r="A240" i="34"/>
  <c r="A241" i="34"/>
  <c r="A242" i="34"/>
  <c r="A243" i="34"/>
  <c r="A244" i="34"/>
  <c r="A245" i="34"/>
  <c r="A246" i="34"/>
  <c r="A247" i="34"/>
  <c r="A248" i="34"/>
  <c r="A249" i="34"/>
  <c r="A250" i="34"/>
  <c r="A251" i="34"/>
  <c r="A252" i="34"/>
  <c r="A253" i="34"/>
  <c r="A254" i="34"/>
  <c r="A255" i="34"/>
  <c r="A256" i="34"/>
  <c r="A257" i="34"/>
  <c r="A258" i="34"/>
  <c r="A259" i="34"/>
  <c r="A260" i="34"/>
  <c r="A261" i="34"/>
  <c r="A262" i="34"/>
  <c r="A263" i="34"/>
  <c r="A264" i="34"/>
  <c r="A265" i="34"/>
  <c r="A266" i="34"/>
  <c r="A267" i="34"/>
  <c r="A268" i="34"/>
  <c r="A269" i="34"/>
  <c r="A270" i="34"/>
  <c r="A271" i="34"/>
  <c r="A272" i="34"/>
  <c r="A273" i="34"/>
  <c r="A274" i="34"/>
  <c r="A275" i="34"/>
  <c r="A276" i="34"/>
  <c r="A277" i="34"/>
  <c r="A278" i="34"/>
  <c r="A279" i="34"/>
  <c r="A280" i="34"/>
  <c r="A281" i="34"/>
  <c r="A282" i="34"/>
  <c r="A283" i="34"/>
  <c r="A284" i="34"/>
  <c r="A285" i="34"/>
  <c r="A286" i="34"/>
  <c r="A287" i="34"/>
  <c r="A288" i="34"/>
  <c r="A289" i="34"/>
  <c r="A290" i="34"/>
  <c r="A291" i="34"/>
  <c r="A292" i="34"/>
  <c r="A293" i="34"/>
  <c r="A294" i="34"/>
  <c r="A295" i="34"/>
  <c r="A296" i="34"/>
  <c r="A297" i="34"/>
  <c r="A298" i="34"/>
  <c r="A299" i="34"/>
  <c r="A300" i="34"/>
  <c r="A301" i="34"/>
  <c r="A302" i="34"/>
  <c r="A303" i="34"/>
  <c r="A304" i="34"/>
  <c r="A305" i="34"/>
  <c r="A306" i="34"/>
  <c r="A307" i="34"/>
  <c r="A308" i="34"/>
  <c r="A309" i="34"/>
  <c r="A310" i="34"/>
  <c r="A311" i="34"/>
  <c r="A312" i="34"/>
  <c r="A313" i="34"/>
  <c r="A314" i="34"/>
  <c r="A315" i="34"/>
  <c r="A316" i="34"/>
  <c r="A317" i="34"/>
  <c r="A318" i="34"/>
  <c r="A319" i="34"/>
  <c r="A320" i="34"/>
  <c r="A321" i="34"/>
  <c r="A322" i="34"/>
  <c r="A323" i="34"/>
  <c r="A324" i="34"/>
  <c r="A325" i="34"/>
  <c r="A326" i="34"/>
  <c r="A327" i="34"/>
  <c r="A328" i="34"/>
  <c r="A329" i="34"/>
  <c r="A330" i="34"/>
  <c r="A331" i="34"/>
  <c r="A332" i="34"/>
  <c r="A333" i="34"/>
  <c r="A334" i="34"/>
  <c r="A335" i="34"/>
  <c r="A336" i="34"/>
  <c r="A337" i="34"/>
  <c r="A338" i="34"/>
  <c r="A339" i="34"/>
  <c r="A340" i="34"/>
  <c r="A341" i="34"/>
  <c r="A342" i="34"/>
  <c r="A343" i="34"/>
  <c r="A344" i="34"/>
  <c r="A345" i="34"/>
  <c r="A346" i="34"/>
  <c r="A347" i="34"/>
  <c r="A348" i="34"/>
  <c r="A349" i="34"/>
  <c r="A350" i="34"/>
  <c r="A351" i="34"/>
  <c r="A352" i="34"/>
  <c r="A353" i="34"/>
  <c r="A354" i="34"/>
  <c r="A355" i="34"/>
  <c r="A356" i="34"/>
  <c r="A357" i="34"/>
  <c r="A358" i="34"/>
  <c r="A359" i="34"/>
  <c r="A360" i="34"/>
  <c r="A361" i="34"/>
  <c r="A362" i="34"/>
  <c r="A363" i="34"/>
  <c r="A364" i="34"/>
  <c r="A365" i="34"/>
  <c r="A366" i="34"/>
  <c r="A367" i="34"/>
  <c r="A368" i="34"/>
  <c r="A369" i="34"/>
  <c r="A370" i="34"/>
  <c r="A371" i="34"/>
  <c r="A372" i="34"/>
  <c r="A373" i="34"/>
  <c r="A374" i="34"/>
  <c r="A375" i="34"/>
  <c r="A376" i="34"/>
  <c r="A377" i="34"/>
  <c r="A378" i="34"/>
  <c r="A379" i="34"/>
  <c r="A380" i="34"/>
  <c r="A381" i="34"/>
  <c r="A382" i="34"/>
  <c r="A383" i="34"/>
  <c r="A384" i="34"/>
  <c r="A385" i="34"/>
  <c r="A386" i="34"/>
  <c r="A387" i="34"/>
  <c r="A388" i="34"/>
  <c r="A389" i="34"/>
  <c r="A390" i="34"/>
  <c r="A391" i="34"/>
  <c r="A392" i="34"/>
  <c r="A393" i="34"/>
  <c r="A394" i="34"/>
  <c r="A395" i="34"/>
  <c r="A396" i="34"/>
  <c r="A397" i="34"/>
  <c r="A398" i="34"/>
  <c r="A399" i="34"/>
  <c r="A400" i="34"/>
  <c r="A401" i="34"/>
  <c r="A402" i="34"/>
  <c r="A403" i="34"/>
  <c r="A404" i="34"/>
  <c r="A405" i="34"/>
  <c r="A406" i="34"/>
  <c r="A407" i="34"/>
  <c r="A408" i="34"/>
  <c r="A409" i="34"/>
  <c r="A410" i="34"/>
  <c r="A411" i="34"/>
  <c r="A412" i="34"/>
  <c r="A413" i="34"/>
  <c r="A414" i="34"/>
  <c r="A415" i="34"/>
  <c r="A416" i="34"/>
  <c r="A417" i="34"/>
  <c r="A418" i="34"/>
  <c r="A419" i="34"/>
  <c r="A420" i="34"/>
  <c r="A421" i="34"/>
  <c r="A422" i="34"/>
  <c r="A423" i="34"/>
  <c r="A424" i="34"/>
  <c r="A425" i="34"/>
  <c r="A426" i="34"/>
  <c r="A427" i="34"/>
  <c r="A428" i="34"/>
  <c r="A429" i="34"/>
  <c r="A430" i="34"/>
  <c r="A431" i="34"/>
  <c r="A432" i="34"/>
  <c r="A433" i="34"/>
  <c r="A434" i="34"/>
  <c r="A435" i="34"/>
  <c r="A436" i="34"/>
  <c r="A437" i="34"/>
  <c r="A438" i="34"/>
  <c r="A439" i="34"/>
  <c r="A440" i="34"/>
  <c r="A441" i="34"/>
  <c r="A442" i="34"/>
  <c r="A443" i="34"/>
  <c r="A444" i="34"/>
  <c r="A445" i="34"/>
  <c r="A446" i="34"/>
  <c r="A447" i="34"/>
  <c r="A448" i="34"/>
  <c r="A449" i="34"/>
  <c r="A450" i="34"/>
  <c r="A451" i="34"/>
  <c r="A452" i="34"/>
  <c r="A453" i="34"/>
  <c r="A454" i="34"/>
  <c r="A455" i="34"/>
  <c r="A456" i="34"/>
  <c r="A457" i="34"/>
  <c r="A458" i="34"/>
  <c r="A459" i="34"/>
  <c r="A460" i="34"/>
  <c r="A461" i="34"/>
  <c r="A462" i="34"/>
  <c r="A463" i="34"/>
  <c r="A464" i="34"/>
  <c r="A465" i="34"/>
  <c r="A466" i="34"/>
  <c r="A467" i="34"/>
  <c r="A468" i="34"/>
  <c r="A469" i="34"/>
  <c r="A470" i="34"/>
  <c r="A471" i="34"/>
  <c r="A472" i="34"/>
  <c r="A473" i="34"/>
  <c r="A474" i="34"/>
  <c r="A475" i="34"/>
  <c r="A476" i="34"/>
  <c r="A477" i="34"/>
  <c r="A478" i="34"/>
  <c r="A479" i="34"/>
  <c r="A480" i="34"/>
  <c r="A481" i="34"/>
  <c r="A482" i="34"/>
  <c r="A483" i="34"/>
  <c r="A484" i="34"/>
  <c r="A485" i="34"/>
  <c r="A486" i="34"/>
  <c r="A487" i="34"/>
  <c r="A488" i="34"/>
  <c r="A489" i="34"/>
  <c r="A490" i="34"/>
  <c r="A491" i="34"/>
  <c r="A492" i="34"/>
  <c r="A493" i="34"/>
  <c r="A494" i="34"/>
  <c r="A495" i="34"/>
  <c r="A496" i="34"/>
  <c r="A497" i="34"/>
  <c r="A498" i="34"/>
  <c r="A499" i="34"/>
  <c r="A500" i="34"/>
  <c r="A501" i="34"/>
  <c r="A502" i="34"/>
  <c r="A503" i="34"/>
  <c r="A504" i="34"/>
  <c r="A505" i="34"/>
  <c r="A506" i="34"/>
  <c r="A507" i="34"/>
  <c r="A508" i="34"/>
  <c r="A509" i="34"/>
  <c r="A510" i="34"/>
  <c r="A511" i="34"/>
  <c r="A512" i="34"/>
  <c r="A513" i="34"/>
  <c r="A514" i="34"/>
  <c r="A515" i="34"/>
  <c r="A516" i="34"/>
  <c r="A517" i="34"/>
  <c r="A518" i="34"/>
  <c r="A519" i="34"/>
  <c r="A520" i="34"/>
  <c r="A521" i="34"/>
  <c r="A522" i="34"/>
  <c r="A523" i="34"/>
  <c r="A524" i="34"/>
  <c r="A525" i="34"/>
  <c r="A526" i="34"/>
  <c r="A527" i="34"/>
  <c r="A528" i="34"/>
  <c r="A529" i="34"/>
  <c r="A530" i="34"/>
  <c r="A531" i="34"/>
  <c r="A532" i="34"/>
  <c r="A533" i="34"/>
  <c r="A534" i="34"/>
  <c r="A535" i="34"/>
  <c r="A536" i="34"/>
  <c r="A537" i="34"/>
  <c r="A538" i="34"/>
  <c r="A539" i="34"/>
  <c r="A540" i="34"/>
  <c r="A541" i="34"/>
  <c r="A542" i="34"/>
  <c r="A543" i="34"/>
  <c r="A544" i="34"/>
  <c r="A545" i="34"/>
  <c r="A546" i="34"/>
  <c r="A547" i="34"/>
  <c r="A548" i="34"/>
  <c r="A549" i="34"/>
  <c r="A550" i="34"/>
  <c r="A551" i="34"/>
  <c r="A552" i="34"/>
  <c r="A553" i="34"/>
  <c r="A554" i="34"/>
  <c r="A555" i="34"/>
  <c r="A556" i="34"/>
  <c r="A557" i="34"/>
  <c r="A558" i="34"/>
  <c r="A559" i="34"/>
  <c r="A560" i="34"/>
  <c r="A561" i="34"/>
  <c r="A562" i="34"/>
  <c r="A563" i="34"/>
  <c r="A564" i="34"/>
  <c r="A565" i="34"/>
  <c r="A566" i="34"/>
  <c r="A567" i="34"/>
  <c r="A568" i="34"/>
  <c r="A569" i="34"/>
  <c r="A570" i="34"/>
  <c r="A571" i="34"/>
  <c r="A572" i="34"/>
  <c r="A573" i="34"/>
  <c r="A574" i="34"/>
  <c r="A575" i="34"/>
  <c r="A576" i="34"/>
  <c r="A577" i="34"/>
  <c r="A578" i="34"/>
  <c r="A579" i="34"/>
  <c r="A580" i="34"/>
  <c r="A581" i="34"/>
  <c r="A582" i="34"/>
  <c r="A583" i="34"/>
  <c r="A584" i="34"/>
  <c r="A585" i="34"/>
  <c r="A586" i="34"/>
  <c r="A587" i="34"/>
  <c r="A588" i="34"/>
  <c r="A589" i="34"/>
  <c r="A590" i="34"/>
  <c r="A591" i="34"/>
  <c r="A592" i="34"/>
  <c r="A593" i="34"/>
  <c r="A594" i="34"/>
  <c r="A595" i="34"/>
  <c r="A596" i="34"/>
  <c r="A597" i="34"/>
  <c r="A598" i="34"/>
  <c r="A599" i="34"/>
  <c r="A600" i="34"/>
  <c r="A601" i="34"/>
  <c r="A602" i="34"/>
  <c r="A603" i="34"/>
  <c r="A604" i="34"/>
  <c r="A605" i="34"/>
  <c r="A606" i="34"/>
  <c r="A607" i="34"/>
  <c r="A608" i="34"/>
  <c r="A609" i="34"/>
  <c r="A610" i="34"/>
  <c r="A611" i="34"/>
  <c r="A612" i="34"/>
  <c r="A613" i="34"/>
  <c r="A614" i="34"/>
  <c r="A615" i="34"/>
  <c r="A616" i="34"/>
  <c r="A617" i="34"/>
  <c r="A618" i="34"/>
  <c r="A619" i="34"/>
  <c r="A620" i="34"/>
  <c r="A621" i="34"/>
  <c r="A622" i="34"/>
  <c r="A623" i="34"/>
  <c r="A624" i="34"/>
  <c r="A625" i="34"/>
  <c r="A626" i="34"/>
  <c r="A627" i="34"/>
  <c r="A628" i="34"/>
  <c r="A629" i="34"/>
  <c r="A630" i="34"/>
  <c r="A631" i="34"/>
  <c r="A632" i="34"/>
  <c r="A633" i="34"/>
  <c r="A634" i="34"/>
  <c r="A635" i="34"/>
  <c r="A636" i="34"/>
  <c r="A637" i="34"/>
  <c r="A638" i="34"/>
  <c r="A639" i="34"/>
  <c r="A640" i="34"/>
  <c r="A641" i="34"/>
  <c r="A642" i="34"/>
  <c r="A643" i="34"/>
  <c r="A644" i="34"/>
  <c r="A645" i="34"/>
  <c r="A646" i="34"/>
  <c r="A647" i="34"/>
  <c r="A648" i="34"/>
  <c r="A649" i="34"/>
  <c r="A650" i="34"/>
  <c r="A651" i="34"/>
  <c r="A652" i="34"/>
  <c r="A653" i="34"/>
  <c r="A654" i="34"/>
  <c r="A655" i="34"/>
  <c r="A656" i="34"/>
  <c r="A657" i="34"/>
  <c r="A658" i="34"/>
  <c r="A659" i="34"/>
  <c r="A660" i="34"/>
  <c r="A661" i="34"/>
  <c r="A662" i="34"/>
  <c r="A663" i="34"/>
  <c r="A664" i="34"/>
  <c r="A665" i="34"/>
  <c r="A666" i="34"/>
  <c r="A667" i="34"/>
  <c r="A668" i="34"/>
  <c r="A669" i="34"/>
  <c r="A670" i="34"/>
  <c r="A671" i="34"/>
  <c r="A672" i="34"/>
  <c r="A673" i="34"/>
  <c r="A674" i="34"/>
  <c r="A675" i="34"/>
  <c r="A676" i="34"/>
  <c r="A677" i="34"/>
  <c r="A678" i="34"/>
  <c r="A679" i="34"/>
  <c r="A680" i="34"/>
  <c r="A681" i="34"/>
  <c r="A682" i="34"/>
  <c r="A683" i="34"/>
  <c r="A684" i="34"/>
  <c r="A685" i="34"/>
  <c r="A686" i="34"/>
  <c r="A687" i="34"/>
  <c r="A688" i="34"/>
  <c r="A689" i="34"/>
  <c r="A690" i="34"/>
  <c r="A691" i="34"/>
  <c r="A692" i="34"/>
  <c r="A693" i="34"/>
  <c r="A694" i="34"/>
  <c r="A695" i="34"/>
  <c r="A696" i="34"/>
  <c r="A697" i="34"/>
  <c r="A698" i="34"/>
  <c r="A699" i="34"/>
  <c r="A700" i="34"/>
  <c r="A701" i="34"/>
  <c r="A702" i="34"/>
  <c r="A703" i="34"/>
  <c r="A704" i="34"/>
  <c r="A705" i="34"/>
  <c r="A706" i="34"/>
  <c r="A707" i="34"/>
  <c r="A708" i="34"/>
  <c r="A709" i="34"/>
  <c r="A710" i="34"/>
  <c r="A711" i="34"/>
  <c r="A712" i="34"/>
  <c r="A713" i="34"/>
  <c r="A714" i="34"/>
  <c r="A715" i="34"/>
  <c r="A716" i="34"/>
  <c r="A717" i="34"/>
  <c r="A718" i="34"/>
  <c r="A719" i="34"/>
  <c r="A720" i="34"/>
  <c r="A721" i="34"/>
  <c r="A722" i="34"/>
  <c r="A723" i="34"/>
  <c r="A724" i="34"/>
  <c r="A725" i="34"/>
  <c r="A726" i="34"/>
  <c r="A727" i="34"/>
  <c r="A728" i="34"/>
  <c r="A729" i="34"/>
  <c r="A730" i="34"/>
  <c r="A731" i="34"/>
  <c r="A732" i="34"/>
  <c r="A733" i="34"/>
  <c r="A734" i="34"/>
  <c r="A735" i="34"/>
  <c r="A736" i="34"/>
  <c r="A737" i="34"/>
  <c r="A738" i="34"/>
  <c r="A739" i="34"/>
  <c r="A740" i="34"/>
  <c r="A741" i="34"/>
  <c r="A742" i="34"/>
  <c r="A743" i="34"/>
  <c r="A744" i="34"/>
  <c r="A745" i="34"/>
  <c r="A746" i="34"/>
  <c r="A747" i="34"/>
  <c r="A748" i="34"/>
  <c r="A749" i="34"/>
  <c r="A750" i="34"/>
  <c r="A751" i="34"/>
  <c r="A752" i="34"/>
  <c r="A753" i="34"/>
  <c r="A754" i="34"/>
  <c r="A755" i="34"/>
  <c r="A756" i="34"/>
  <c r="A757" i="34"/>
  <c r="A758" i="34"/>
  <c r="A759" i="34"/>
  <c r="A760" i="34"/>
  <c r="A761" i="34"/>
  <c r="A762" i="34"/>
  <c r="A763" i="34"/>
  <c r="A764" i="34"/>
  <c r="A765" i="34"/>
  <c r="A766" i="34"/>
  <c r="A767" i="34"/>
  <c r="A768" i="34"/>
  <c r="A769" i="34"/>
  <c r="A770" i="34"/>
  <c r="A771" i="34"/>
  <c r="A772" i="34"/>
  <c r="A773" i="34"/>
  <c r="A774" i="34"/>
  <c r="A775" i="34"/>
  <c r="A776" i="34"/>
  <c r="A777" i="34"/>
  <c r="A778" i="34"/>
  <c r="A779" i="34"/>
  <c r="A780" i="34"/>
  <c r="A781" i="34"/>
  <c r="A782" i="34"/>
  <c r="A783" i="34"/>
  <c r="A784" i="34"/>
  <c r="A785" i="34"/>
  <c r="A786" i="34"/>
  <c r="A787" i="34"/>
  <c r="A788" i="34"/>
  <c r="A789" i="34"/>
  <c r="A790" i="34"/>
  <c r="A791" i="34"/>
  <c r="A792" i="34"/>
  <c r="A793" i="34"/>
  <c r="A794" i="34"/>
  <c r="A795" i="34"/>
  <c r="A796" i="34"/>
  <c r="A797" i="34"/>
  <c r="A798" i="34"/>
  <c r="A799" i="34"/>
  <c r="A800" i="34"/>
  <c r="A801" i="34"/>
  <c r="A802" i="34"/>
  <c r="A803" i="34"/>
  <c r="A804" i="34"/>
  <c r="A805" i="34"/>
  <c r="A806" i="34"/>
  <c r="A807" i="34"/>
  <c r="A808" i="34"/>
  <c r="A809" i="34"/>
  <c r="A810" i="34"/>
  <c r="A811" i="34"/>
  <c r="A812" i="34"/>
  <c r="A813" i="34"/>
  <c r="A814" i="34"/>
  <c r="A815" i="34"/>
  <c r="A816" i="34"/>
  <c r="A817" i="34"/>
  <c r="A818" i="34"/>
  <c r="A819" i="34"/>
  <c r="A820" i="34"/>
  <c r="A821" i="34"/>
  <c r="A822" i="34"/>
  <c r="A823" i="34"/>
  <c r="A824" i="34"/>
  <c r="A825" i="34"/>
  <c r="A826" i="34"/>
  <c r="A827" i="34"/>
  <c r="A828" i="34"/>
  <c r="A829" i="34"/>
  <c r="A830" i="34"/>
  <c r="A831" i="34"/>
  <c r="A832" i="34"/>
  <c r="A833" i="34"/>
  <c r="A834" i="34"/>
  <c r="A835" i="34"/>
  <c r="A836" i="34"/>
  <c r="A837" i="34"/>
  <c r="A838" i="34"/>
  <c r="A839" i="34"/>
  <c r="A840" i="34"/>
  <c r="A841" i="34"/>
  <c r="A842" i="34"/>
  <c r="A843" i="34"/>
  <c r="A844" i="34"/>
  <c r="A845" i="34"/>
  <c r="A846" i="34"/>
  <c r="A847" i="34"/>
  <c r="A848" i="34"/>
  <c r="A849" i="34"/>
  <c r="A850" i="34"/>
  <c r="A851" i="34"/>
  <c r="A852" i="34"/>
  <c r="A853" i="34"/>
  <c r="A854" i="34"/>
  <c r="A855" i="34"/>
  <c r="A856" i="34"/>
  <c r="A857" i="34"/>
  <c r="A858" i="34"/>
  <c r="A859" i="34"/>
  <c r="A860" i="34"/>
  <c r="A861" i="34"/>
  <c r="A862" i="34"/>
  <c r="A863" i="34"/>
  <c r="A864" i="34"/>
  <c r="A865" i="34"/>
  <c r="A866" i="34"/>
  <c r="A867" i="34"/>
  <c r="A868" i="34"/>
  <c r="A869" i="34"/>
  <c r="A870" i="34"/>
  <c r="A871" i="34"/>
  <c r="A872" i="34"/>
  <c r="A873" i="34"/>
  <c r="A874" i="34"/>
  <c r="A875" i="34"/>
  <c r="A876" i="34"/>
  <c r="A877" i="34"/>
  <c r="A878" i="34"/>
  <c r="A879" i="34"/>
  <c r="A880" i="34"/>
  <c r="A881" i="34"/>
  <c r="A882" i="34"/>
  <c r="A883" i="34"/>
  <c r="A884" i="34"/>
  <c r="A885" i="34"/>
  <c r="A886" i="34"/>
  <c r="A887" i="34"/>
  <c r="A888" i="34"/>
  <c r="A889" i="34"/>
  <c r="A890" i="34"/>
  <c r="A891" i="34"/>
  <c r="A892" i="34"/>
  <c r="A893" i="34"/>
  <c r="A894" i="34"/>
  <c r="A895" i="34"/>
  <c r="A896" i="34"/>
  <c r="A897" i="34"/>
  <c r="A898" i="34"/>
  <c r="A899" i="34"/>
  <c r="A900" i="34"/>
  <c r="A901" i="34"/>
  <c r="A902" i="34"/>
  <c r="A903" i="34"/>
  <c r="A904" i="34"/>
  <c r="A905" i="34"/>
  <c r="A906" i="34"/>
  <c r="A907" i="34"/>
  <c r="A908" i="34"/>
  <c r="A909" i="34"/>
  <c r="A910" i="34"/>
  <c r="A911" i="34"/>
  <c r="A912" i="34"/>
  <c r="A913" i="34"/>
  <c r="A914" i="34"/>
  <c r="A915" i="34"/>
  <c r="A916" i="34"/>
  <c r="A917" i="34"/>
  <c r="A918" i="34"/>
  <c r="A919" i="34"/>
  <c r="A920" i="34"/>
  <c r="A921" i="34"/>
  <c r="A922" i="34"/>
  <c r="A923" i="34"/>
  <c r="A924" i="34"/>
  <c r="A925" i="34"/>
  <c r="A926" i="34"/>
  <c r="A927" i="34"/>
  <c r="A928" i="34"/>
  <c r="A929" i="34"/>
  <c r="A930" i="34"/>
  <c r="A931" i="34"/>
  <c r="A932" i="34"/>
  <c r="A933" i="34"/>
  <c r="A934" i="34"/>
  <c r="A935" i="34"/>
  <c r="A936" i="34"/>
  <c r="A937" i="34"/>
  <c r="A938" i="34"/>
  <c r="A939" i="34"/>
  <c r="A940" i="34"/>
  <c r="A941" i="34"/>
  <c r="A942" i="34"/>
  <c r="A943" i="34"/>
  <c r="A944" i="34"/>
  <c r="A945" i="34"/>
  <c r="A946" i="34"/>
  <c r="A947" i="34"/>
  <c r="A948" i="34"/>
  <c r="A949" i="34"/>
  <c r="A950" i="34"/>
  <c r="A951" i="34"/>
  <c r="A952" i="34"/>
  <c r="A953" i="34"/>
  <c r="A954" i="34"/>
  <c r="A955" i="34"/>
  <c r="A956" i="34"/>
  <c r="A957" i="34"/>
  <c r="A958" i="34"/>
  <c r="A959" i="34"/>
  <c r="A960" i="34"/>
  <c r="A961" i="34"/>
  <c r="A962" i="34"/>
  <c r="A963" i="34"/>
  <c r="A964" i="34"/>
  <c r="A965" i="34"/>
  <c r="A966" i="34"/>
  <c r="A967" i="34"/>
  <c r="A968" i="34"/>
  <c r="A969" i="34"/>
  <c r="A970" i="34"/>
  <c r="A971" i="34"/>
  <c r="A972" i="34"/>
  <c r="A973" i="34"/>
  <c r="A974" i="34"/>
  <c r="A975" i="34"/>
  <c r="A976" i="34"/>
  <c r="A977" i="34"/>
  <c r="A978" i="34"/>
  <c r="A979" i="34"/>
  <c r="A980" i="34"/>
  <c r="A981" i="34"/>
  <c r="A982" i="34"/>
  <c r="A983" i="34"/>
  <c r="A984" i="34"/>
  <c r="A985" i="34"/>
  <c r="A986" i="34"/>
  <c r="A987" i="34"/>
  <c r="A988" i="34"/>
  <c r="A989" i="34"/>
  <c r="A990" i="34"/>
  <c r="A991" i="34"/>
  <c r="A992" i="34"/>
  <c r="A993" i="34"/>
  <c r="A994" i="34"/>
  <c r="A995" i="34"/>
  <c r="A996" i="34"/>
  <c r="A997" i="34"/>
  <c r="A998" i="34"/>
  <c r="A999" i="34"/>
  <c r="A1000" i="34"/>
  <c r="A1001" i="34"/>
  <c r="A1002" i="34"/>
  <c r="A1003" i="34"/>
  <c r="A1004" i="34"/>
  <c r="A1005" i="34"/>
  <c r="A1006" i="34"/>
  <c r="A1007" i="34"/>
  <c r="A1008" i="34"/>
  <c r="A1009" i="34"/>
  <c r="A1010" i="34"/>
  <c r="A1011" i="34"/>
  <c r="A1012" i="34"/>
  <c r="A1013" i="34"/>
  <c r="A1014" i="34"/>
  <c r="A1015" i="34"/>
  <c r="A1016" i="34"/>
  <c r="A1017" i="34"/>
  <c r="A1018" i="34"/>
  <c r="A1019" i="34"/>
  <c r="A1020" i="34"/>
  <c r="A1021" i="34"/>
  <c r="A1022" i="34"/>
  <c r="A1023" i="34"/>
  <c r="A1024" i="34"/>
  <c r="A1025" i="34"/>
  <c r="A1026" i="34"/>
  <c r="A1027" i="34"/>
  <c r="A1028" i="34"/>
  <c r="A1029" i="34"/>
  <c r="A1030" i="34"/>
  <c r="A1031" i="34"/>
  <c r="A1032" i="34"/>
  <c r="A1033" i="34"/>
  <c r="A1034" i="34"/>
  <c r="A1035" i="34"/>
  <c r="A1036" i="34"/>
  <c r="A1037" i="34"/>
  <c r="A1038" i="34"/>
  <c r="A1039" i="34"/>
  <c r="A1040" i="34"/>
  <c r="A1041" i="34"/>
  <c r="A1042" i="34"/>
  <c r="A1043" i="34"/>
  <c r="A1044" i="34"/>
  <c r="A1045" i="34"/>
  <c r="A1046" i="34"/>
  <c r="A1047" i="34"/>
  <c r="A1048" i="34"/>
  <c r="A1049" i="34"/>
  <c r="A1050" i="34"/>
  <c r="A1051" i="34"/>
  <c r="A1052" i="34"/>
  <c r="A1053" i="34"/>
  <c r="A1054" i="34"/>
  <c r="A1055" i="34"/>
  <c r="A1056" i="34"/>
  <c r="A1057" i="34"/>
  <c r="A1058" i="34"/>
  <c r="A1059" i="34"/>
  <c r="A1060" i="34"/>
  <c r="A1061" i="34"/>
  <c r="A1062" i="34"/>
  <c r="A1063" i="34"/>
  <c r="A1064" i="34"/>
  <c r="A1065" i="34"/>
  <c r="A1066" i="34"/>
  <c r="A1067" i="34"/>
  <c r="A1068" i="34"/>
  <c r="A1069" i="34"/>
  <c r="A1070" i="34"/>
  <c r="A1071" i="34"/>
  <c r="A1072" i="34"/>
  <c r="A1073" i="34"/>
  <c r="A1074" i="34"/>
  <c r="A1075" i="34"/>
  <c r="A1076" i="34"/>
  <c r="A1077" i="34"/>
  <c r="A1078" i="34"/>
  <c r="A1079" i="34"/>
  <c r="A1080" i="34"/>
  <c r="A1081" i="34"/>
  <c r="A1082" i="34"/>
  <c r="A1083" i="34"/>
  <c r="A1084" i="34"/>
  <c r="A1085" i="34"/>
  <c r="A1086" i="34"/>
  <c r="A1087" i="34"/>
  <c r="A1088" i="34"/>
  <c r="A1089" i="34"/>
  <c r="A1090" i="34"/>
  <c r="A1091" i="34"/>
  <c r="A1092" i="34"/>
  <c r="A1093" i="34"/>
  <c r="A1094" i="34"/>
  <c r="A1095" i="34"/>
  <c r="A1096" i="34"/>
  <c r="A1097" i="34"/>
  <c r="A1098" i="34"/>
  <c r="A1099" i="34"/>
  <c r="A1100" i="34"/>
  <c r="A1101" i="34"/>
  <c r="A1102" i="34"/>
  <c r="A1103" i="34"/>
  <c r="A1104" i="34"/>
  <c r="A1105" i="34"/>
  <c r="A1106" i="34"/>
  <c r="A1107" i="34"/>
  <c r="A1108" i="34"/>
  <c r="A1109" i="34"/>
  <c r="A1110" i="34"/>
  <c r="A1111" i="34"/>
  <c r="A1112" i="34"/>
  <c r="A1113" i="34"/>
  <c r="A1114" i="34"/>
  <c r="A1115" i="34"/>
  <c r="A1116" i="34"/>
  <c r="A1117" i="34"/>
  <c r="A1118" i="34"/>
  <c r="A1119" i="34"/>
  <c r="A1120" i="34"/>
  <c r="A1121" i="34"/>
  <c r="A1122" i="34"/>
  <c r="A1123" i="34"/>
  <c r="A1124" i="34"/>
  <c r="A1125" i="34"/>
  <c r="A1126" i="34"/>
  <c r="A1127" i="34"/>
  <c r="A1128" i="34"/>
  <c r="A1129" i="34"/>
  <c r="A1130" i="34"/>
  <c r="A1131" i="34"/>
  <c r="A1132" i="34"/>
  <c r="A1133" i="34"/>
  <c r="A1134" i="34"/>
  <c r="A1135" i="34"/>
  <c r="A1136" i="34"/>
  <c r="A1137" i="34"/>
  <c r="A1138" i="34"/>
  <c r="A1139" i="34"/>
  <c r="A1140" i="34"/>
  <c r="A1141" i="34"/>
  <c r="A1142" i="34"/>
  <c r="A1143" i="34"/>
  <c r="A1144" i="34"/>
  <c r="A1145" i="34"/>
  <c r="A1146" i="34"/>
  <c r="A1147" i="34"/>
  <c r="A1148" i="34"/>
  <c r="A1149" i="34"/>
  <c r="A1150" i="34"/>
  <c r="A1151" i="34"/>
  <c r="A1152" i="34"/>
  <c r="A1153" i="34"/>
  <c r="A1154" i="34"/>
  <c r="A1155" i="34"/>
  <c r="A1156" i="34"/>
  <c r="A1157" i="34"/>
  <c r="A1158" i="34"/>
  <c r="A1159" i="34"/>
  <c r="A1160" i="34"/>
  <c r="A1161" i="34"/>
  <c r="A1162" i="34"/>
  <c r="A1163" i="34"/>
  <c r="A1164" i="34"/>
  <c r="A1165" i="34"/>
  <c r="A1166" i="34"/>
  <c r="A1167" i="34"/>
  <c r="A1168" i="34"/>
  <c r="A1169" i="34"/>
  <c r="A1170" i="34"/>
  <c r="A1171" i="34"/>
  <c r="A1172" i="34"/>
  <c r="A1173" i="34"/>
  <c r="A1174" i="34"/>
  <c r="A1175" i="34"/>
  <c r="A1176" i="34"/>
  <c r="A1177" i="34"/>
  <c r="A1178" i="34"/>
  <c r="A1179" i="34"/>
  <c r="A1180" i="34"/>
  <c r="A1181" i="34"/>
  <c r="A1182" i="34"/>
  <c r="A1183" i="34"/>
  <c r="A1184" i="34"/>
  <c r="A1185" i="34"/>
  <c r="A1186" i="34"/>
  <c r="A1187" i="34"/>
  <c r="A1188" i="34"/>
  <c r="A1189" i="34"/>
  <c r="A1190" i="34"/>
  <c r="A1191" i="34"/>
  <c r="A1192" i="34"/>
  <c r="A1193" i="34"/>
  <c r="A1194" i="34"/>
  <c r="A1195" i="34"/>
  <c r="A1196" i="34"/>
  <c r="A1197" i="34"/>
  <c r="A1198" i="34"/>
  <c r="A1199" i="34"/>
  <c r="A1200" i="34"/>
  <c r="A1201" i="34"/>
  <c r="A1202" i="34"/>
  <c r="A1203" i="34"/>
  <c r="A1204" i="34"/>
  <c r="A1205" i="34"/>
  <c r="A1206" i="34"/>
  <c r="A1207" i="34"/>
  <c r="A1208" i="34"/>
  <c r="A1209" i="34"/>
  <c r="A1210" i="34"/>
  <c r="A1211" i="34"/>
  <c r="A1212" i="34"/>
  <c r="A1213" i="34"/>
  <c r="A1214" i="34"/>
  <c r="A1215" i="34"/>
  <c r="A1216" i="34"/>
  <c r="A1217" i="34"/>
  <c r="A1218" i="34"/>
  <c r="A1219" i="34"/>
  <c r="A1220" i="34"/>
  <c r="A1221" i="34"/>
  <c r="A1222" i="34"/>
  <c r="A1223" i="34"/>
  <c r="A1224" i="34"/>
  <c r="A1225" i="34"/>
  <c r="A1226" i="34"/>
  <c r="A1227" i="34"/>
  <c r="A1228" i="34"/>
  <c r="A1229" i="34"/>
  <c r="A1230" i="34"/>
  <c r="A1231" i="34"/>
  <c r="A1232" i="34"/>
  <c r="A1233" i="34"/>
  <c r="A1234" i="34"/>
  <c r="A1235" i="34"/>
  <c r="A1236" i="34"/>
  <c r="A1237" i="34"/>
  <c r="A1238" i="34"/>
  <c r="A1239" i="34"/>
  <c r="A1240" i="34"/>
  <c r="A1241" i="34"/>
  <c r="A1242" i="34"/>
  <c r="A1243" i="34"/>
  <c r="A1244" i="34"/>
  <c r="A1245" i="34"/>
  <c r="A1246" i="34"/>
  <c r="A1247" i="34"/>
  <c r="A1248" i="34"/>
  <c r="A1249" i="34"/>
  <c r="A1250" i="34"/>
  <c r="A1251" i="34"/>
  <c r="A1252" i="34"/>
  <c r="A1253" i="34"/>
  <c r="A1254" i="34"/>
  <c r="A1255" i="34"/>
  <c r="A1256" i="34"/>
  <c r="A1257" i="34"/>
  <c r="A1258" i="34"/>
  <c r="A1259" i="34"/>
  <c r="A1260" i="34"/>
  <c r="A1261" i="34"/>
  <c r="A1262" i="34"/>
  <c r="A1263" i="34"/>
  <c r="A1264" i="34"/>
  <c r="A1265" i="34"/>
  <c r="A1266" i="34"/>
  <c r="A1267" i="34"/>
  <c r="A1268" i="34"/>
  <c r="A1269" i="34"/>
  <c r="A1270" i="34"/>
  <c r="A1271" i="34"/>
  <c r="A1272" i="34"/>
  <c r="A1273" i="34"/>
  <c r="A1274" i="34"/>
  <c r="A1275" i="34"/>
  <c r="A1276" i="34"/>
  <c r="A1277" i="34"/>
  <c r="A1278" i="34"/>
  <c r="A1279" i="34"/>
  <c r="A1280" i="34"/>
  <c r="A1281" i="34"/>
  <c r="A1282" i="34"/>
  <c r="A1283" i="34"/>
  <c r="A1284" i="34"/>
  <c r="A1285" i="34"/>
  <c r="A1286" i="34"/>
  <c r="A1287" i="34"/>
  <c r="A1288" i="34"/>
  <c r="A1289" i="34"/>
  <c r="A1290" i="34"/>
  <c r="A1291" i="34"/>
  <c r="A1292" i="34"/>
  <c r="A1293" i="34"/>
  <c r="A1294" i="34"/>
  <c r="A1295" i="34"/>
  <c r="A1296" i="34"/>
  <c r="A1297" i="34"/>
  <c r="A1298" i="34"/>
  <c r="A1299" i="34"/>
  <c r="A1300" i="34"/>
  <c r="A1301" i="34"/>
  <c r="A1302" i="34"/>
  <c r="A1303" i="34"/>
  <c r="A1304" i="34"/>
  <c r="A1305" i="34"/>
  <c r="A1306" i="34"/>
  <c r="A1307" i="34"/>
  <c r="A1308" i="34"/>
  <c r="A1309" i="34"/>
  <c r="A1310" i="34"/>
  <c r="A1311" i="34"/>
  <c r="A1312" i="34"/>
  <c r="A1313" i="34"/>
  <c r="A1314" i="34"/>
  <c r="A1315" i="34"/>
  <c r="A1316" i="34"/>
  <c r="A1317" i="34"/>
  <c r="A1318" i="34"/>
  <c r="A1319" i="34"/>
  <c r="A1320" i="34"/>
  <c r="A1321" i="34"/>
  <c r="A1322" i="34"/>
  <c r="A1323" i="34"/>
  <c r="A1324" i="34"/>
  <c r="A1325" i="34"/>
  <c r="A1326" i="34"/>
  <c r="A1327" i="34"/>
  <c r="A1328" i="34"/>
  <c r="A1329" i="34"/>
  <c r="A1330" i="34"/>
  <c r="A1331" i="34"/>
  <c r="A1332" i="34"/>
  <c r="A1333" i="34"/>
  <c r="A1334" i="34"/>
  <c r="A1335" i="34"/>
  <c r="A1336" i="34"/>
  <c r="A1337" i="34"/>
  <c r="A1338" i="34"/>
  <c r="A1339" i="34"/>
  <c r="A1340" i="34"/>
  <c r="A1341" i="34"/>
  <c r="A1342" i="34"/>
  <c r="A1343" i="34"/>
  <c r="A1344" i="34"/>
  <c r="A1345" i="34"/>
  <c r="A1346" i="34"/>
  <c r="A1347" i="34"/>
  <c r="A1348" i="34"/>
  <c r="A1349" i="34"/>
  <c r="A1350" i="34"/>
  <c r="A1351" i="34"/>
  <c r="A1352" i="34"/>
  <c r="A1353" i="34"/>
  <c r="A1354" i="34"/>
  <c r="A1355" i="34"/>
  <c r="A1356" i="34"/>
  <c r="A1357" i="34"/>
  <c r="A1358" i="34"/>
  <c r="A1359" i="34"/>
  <c r="A1360" i="34"/>
  <c r="A1361" i="34"/>
  <c r="A1362" i="34"/>
  <c r="A1363" i="34"/>
  <c r="A1364" i="34"/>
  <c r="A1365" i="34"/>
  <c r="A1366" i="34"/>
  <c r="A1367" i="34"/>
  <c r="A1368" i="34"/>
  <c r="A1369" i="34"/>
  <c r="A1370" i="34"/>
  <c r="A1371" i="34"/>
  <c r="A1372" i="34"/>
  <c r="A1373" i="34"/>
  <c r="A1374" i="34"/>
  <c r="A1375" i="34"/>
  <c r="A1376" i="34"/>
  <c r="A1377" i="34"/>
  <c r="A1378" i="34"/>
  <c r="A1379" i="34"/>
  <c r="A1380" i="34"/>
  <c r="A1381" i="34"/>
  <c r="A1382" i="34"/>
  <c r="A1383" i="34"/>
  <c r="A1384" i="34"/>
  <c r="A1385" i="34"/>
  <c r="A1386" i="34"/>
  <c r="A1387" i="34"/>
  <c r="A1388" i="34"/>
  <c r="A1389" i="34"/>
  <c r="A1390" i="34"/>
  <c r="A1391" i="34"/>
  <c r="A1392" i="34"/>
  <c r="A1393" i="34"/>
  <c r="A1394" i="34"/>
  <c r="A1395" i="34"/>
  <c r="A1396" i="34"/>
  <c r="A1397" i="34"/>
  <c r="A1398" i="34"/>
  <c r="A1399" i="34"/>
  <c r="A1400" i="34"/>
  <c r="A1401" i="34"/>
  <c r="A1402" i="34"/>
  <c r="A1403" i="34"/>
  <c r="A1404" i="34"/>
  <c r="A1405" i="34"/>
  <c r="A1406" i="34"/>
  <c r="A1407" i="34"/>
  <c r="A1408" i="34"/>
  <c r="A1409" i="34"/>
  <c r="A1410" i="34"/>
  <c r="A1411" i="34"/>
  <c r="A1412" i="34"/>
  <c r="A1413" i="34"/>
  <c r="A1414" i="34"/>
  <c r="A1415" i="34"/>
  <c r="A1416" i="34"/>
  <c r="A1417" i="34"/>
  <c r="A1418" i="34"/>
  <c r="A1419" i="34"/>
  <c r="A1420" i="34"/>
  <c r="A1421" i="34"/>
  <c r="A1422" i="34"/>
  <c r="A1423" i="34"/>
  <c r="A1424" i="34"/>
  <c r="A1425" i="34"/>
  <c r="A1426" i="34"/>
  <c r="A1427" i="34"/>
  <c r="A1428" i="34"/>
  <c r="A1429" i="34"/>
  <c r="A1430" i="34"/>
  <c r="A1431" i="34"/>
  <c r="A1432" i="34"/>
  <c r="A1433" i="34"/>
  <c r="A1434" i="34"/>
  <c r="A1435" i="34"/>
  <c r="A1436" i="34"/>
  <c r="A1437" i="34"/>
  <c r="A1438" i="34"/>
  <c r="A1439" i="34"/>
  <c r="A1440" i="34"/>
  <c r="A1441" i="34"/>
  <c r="A1442" i="34"/>
  <c r="A1443" i="34"/>
  <c r="A1444" i="34"/>
  <c r="A1445" i="34"/>
  <c r="A1446" i="34"/>
  <c r="A1447" i="34"/>
  <c r="A1448" i="34"/>
  <c r="A1449" i="34"/>
  <c r="A1450" i="34"/>
  <c r="A1451" i="34"/>
  <c r="A1452" i="34"/>
  <c r="A1453" i="34"/>
  <c r="A1454" i="34"/>
  <c r="A1455" i="34"/>
  <c r="A1456" i="34"/>
  <c r="A1457" i="34"/>
  <c r="A1458" i="34"/>
  <c r="A1459" i="34"/>
  <c r="A1460" i="34"/>
  <c r="A1461" i="34"/>
  <c r="A1462" i="34"/>
  <c r="A1463" i="34"/>
  <c r="A1464" i="34"/>
  <c r="A1465" i="34"/>
  <c r="A1466" i="34"/>
  <c r="A1467" i="34"/>
  <c r="A1468" i="34"/>
  <c r="A1469" i="34"/>
  <c r="A1470" i="34"/>
  <c r="A1471" i="34"/>
  <c r="A1472" i="34"/>
  <c r="A1473" i="34"/>
  <c r="A1474" i="34"/>
  <c r="A1475" i="34"/>
  <c r="A1476" i="34"/>
  <c r="A1477" i="34"/>
  <c r="A1478" i="34"/>
  <c r="A1479" i="34"/>
  <c r="A1480" i="34"/>
  <c r="A1481" i="34"/>
  <c r="A1482" i="34"/>
  <c r="A1483" i="34"/>
  <c r="A1484" i="34"/>
  <c r="A1485" i="34"/>
  <c r="A1486" i="34"/>
  <c r="A1487" i="34"/>
  <c r="A1488" i="34"/>
  <c r="A1489" i="34"/>
  <c r="A1490" i="34"/>
  <c r="A1491" i="34"/>
  <c r="A1492" i="34"/>
  <c r="A1493" i="34"/>
  <c r="A1494" i="34"/>
  <c r="A1495" i="34"/>
  <c r="A1496" i="34"/>
  <c r="A1497" i="34"/>
  <c r="A1498" i="34"/>
  <c r="A1499" i="34"/>
  <c r="A1500" i="34"/>
  <c r="A1501" i="34"/>
  <c r="A1502" i="34"/>
  <c r="A1503" i="34"/>
  <c r="A1504" i="34"/>
  <c r="A1505" i="34"/>
  <c r="A1506" i="34"/>
  <c r="A1507" i="34"/>
  <c r="A1508" i="34"/>
  <c r="A1509" i="34"/>
  <c r="A1510" i="34"/>
  <c r="A1511" i="34"/>
  <c r="A1512" i="34"/>
  <c r="A1513" i="34"/>
  <c r="A1514" i="34"/>
  <c r="A1515" i="34"/>
  <c r="A1516" i="34"/>
  <c r="A1517" i="34"/>
  <c r="A1518" i="34"/>
  <c r="A1519" i="34"/>
  <c r="A1520" i="34"/>
  <c r="A1521" i="34"/>
  <c r="A1522" i="34"/>
  <c r="A1523" i="34"/>
  <c r="A1524" i="34"/>
  <c r="A1525" i="34"/>
  <c r="A1526" i="34"/>
  <c r="A1527" i="34"/>
  <c r="A1528" i="34"/>
  <c r="A1529" i="34"/>
  <c r="A1530" i="34"/>
  <c r="A1531" i="34"/>
  <c r="A1532" i="34"/>
  <c r="A1533" i="34"/>
  <c r="A1534" i="34"/>
  <c r="A1535" i="34"/>
  <c r="A1536" i="34"/>
  <c r="A1537" i="34"/>
  <c r="A1538" i="34"/>
  <c r="A1539" i="34"/>
  <c r="A1540" i="34"/>
  <c r="A1541" i="34"/>
  <c r="A1542" i="34"/>
  <c r="A1543" i="34"/>
  <c r="A1544" i="34"/>
  <c r="A1545" i="34"/>
  <c r="A1546" i="34"/>
  <c r="A1547" i="34"/>
  <c r="A1548" i="34"/>
  <c r="A1549" i="34"/>
  <c r="A1550" i="34"/>
  <c r="A1551" i="34"/>
  <c r="A1552" i="34"/>
  <c r="A1553" i="34"/>
  <c r="A1554" i="34"/>
  <c r="A1555" i="34"/>
  <c r="A1556" i="34"/>
  <c r="A1557" i="34"/>
  <c r="A1558" i="34"/>
  <c r="A1559" i="34"/>
  <c r="A1560" i="34"/>
  <c r="A1561" i="34"/>
  <c r="A1562" i="34"/>
  <c r="A1563" i="34"/>
  <c r="A1564" i="34"/>
  <c r="A1565" i="34"/>
  <c r="A1566" i="34"/>
  <c r="A1567" i="34"/>
  <c r="A1568" i="34"/>
  <c r="A1569" i="34"/>
  <c r="A1570" i="34"/>
  <c r="A1571" i="34"/>
  <c r="A1572" i="34"/>
  <c r="A1573" i="34"/>
  <c r="A1574" i="34"/>
  <c r="A1575" i="34"/>
  <c r="A1576" i="34"/>
  <c r="A1577" i="34"/>
  <c r="A1578" i="34"/>
  <c r="A1579" i="34"/>
  <c r="A1580" i="34"/>
  <c r="A1581" i="34"/>
  <c r="A1582" i="34"/>
  <c r="A1583" i="34"/>
  <c r="A1584" i="34"/>
  <c r="A1585" i="34"/>
  <c r="A1586" i="34"/>
  <c r="A1587" i="34"/>
  <c r="A1588" i="34"/>
  <c r="A1589" i="34"/>
  <c r="A1590" i="34"/>
  <c r="A1591" i="34"/>
  <c r="A1592" i="34"/>
  <c r="A1593" i="34"/>
  <c r="A1594" i="34"/>
  <c r="A1595" i="34"/>
  <c r="A1596" i="34"/>
  <c r="A1597" i="34"/>
  <c r="A1598" i="34"/>
  <c r="A1599" i="34"/>
  <c r="A1600" i="34"/>
  <c r="A1601" i="34"/>
  <c r="A1602" i="34"/>
  <c r="A1603" i="34"/>
  <c r="A1604" i="34"/>
  <c r="A1605" i="34"/>
  <c r="A1606" i="34"/>
  <c r="A1607" i="34"/>
  <c r="A1608" i="34"/>
  <c r="A1609" i="34"/>
  <c r="A1610" i="34"/>
  <c r="A1611" i="34"/>
  <c r="A1612" i="34"/>
  <c r="A1613" i="34"/>
  <c r="A1614" i="34"/>
  <c r="A1615" i="34"/>
  <c r="A1616" i="34"/>
  <c r="A1617" i="34"/>
  <c r="A1618" i="34"/>
  <c r="A1619" i="34"/>
  <c r="A1620" i="34"/>
  <c r="A1621" i="34"/>
  <c r="A1622" i="34"/>
  <c r="A1623" i="34"/>
  <c r="A1624" i="34"/>
  <c r="A1625" i="34"/>
  <c r="A1626" i="34"/>
  <c r="A1627" i="34"/>
  <c r="A1628" i="34"/>
  <c r="A1629" i="34"/>
  <c r="A1630" i="34"/>
  <c r="A1631" i="34"/>
  <c r="A1632" i="34"/>
  <c r="A1633" i="34"/>
  <c r="A1634" i="34"/>
  <c r="A1635" i="34"/>
  <c r="A1636" i="34"/>
  <c r="A1637" i="34"/>
  <c r="A1638" i="34"/>
  <c r="A1639" i="34"/>
  <c r="A1640" i="34"/>
  <c r="A1641" i="34"/>
  <c r="A1642" i="34"/>
  <c r="A1643" i="34"/>
  <c r="A1644" i="34"/>
  <c r="A1645" i="34"/>
  <c r="A1646" i="34"/>
  <c r="A1647" i="34"/>
  <c r="A1648" i="34"/>
  <c r="A1649" i="34"/>
  <c r="A1650" i="34"/>
  <c r="A1651" i="34"/>
  <c r="A1652" i="34"/>
  <c r="A1653" i="34"/>
  <c r="A1654" i="34"/>
  <c r="A1655" i="34"/>
  <c r="A1656" i="34"/>
  <c r="A1657" i="34"/>
  <c r="A1658" i="34"/>
  <c r="A1659" i="34"/>
  <c r="A1660" i="34"/>
  <c r="A1661" i="34"/>
  <c r="A1662" i="34"/>
  <c r="A1663" i="34"/>
  <c r="A1664" i="34"/>
  <c r="A1665" i="34"/>
  <c r="A1666" i="34"/>
  <c r="A1667" i="34"/>
  <c r="A1668" i="34"/>
  <c r="A1669" i="34"/>
  <c r="A1670" i="34"/>
  <c r="A1671" i="34"/>
  <c r="A1672" i="34"/>
  <c r="A1673" i="34"/>
  <c r="A1674" i="34"/>
  <c r="A1675" i="34"/>
  <c r="A1676" i="34"/>
  <c r="A1677" i="34"/>
  <c r="A1678" i="34"/>
  <c r="A1679" i="34"/>
  <c r="A1680" i="34"/>
  <c r="A1681" i="34"/>
  <c r="A1682" i="34"/>
  <c r="A1683" i="34"/>
  <c r="A1684" i="34"/>
  <c r="A1685" i="34"/>
  <c r="K807" i="61"/>
  <c r="L807" i="61"/>
  <c r="M807" i="61"/>
  <c r="K809" i="61"/>
  <c r="L809" i="61"/>
  <c r="M809" i="61"/>
  <c r="K816" i="61"/>
  <c r="L816" i="61"/>
  <c r="M816" i="61"/>
  <c r="K1248" i="61"/>
  <c r="K758" i="61"/>
  <c r="K759" i="61"/>
  <c r="K1358" i="61"/>
  <c r="L1248" i="61"/>
  <c r="L758" i="61"/>
  <c r="L759" i="61"/>
  <c r="L1358" i="61"/>
  <c r="M1248" i="61"/>
  <c r="M758" i="61"/>
  <c r="M759" i="61"/>
  <c r="M1358" i="61"/>
  <c r="K1634" i="61"/>
  <c r="L1634" i="61"/>
  <c r="M1634" i="61"/>
  <c r="K1429" i="61"/>
  <c r="L1429" i="61"/>
  <c r="M1429" i="61"/>
  <c r="K1411" i="61"/>
  <c r="L1411" i="61"/>
  <c r="M1411" i="61"/>
  <c r="K1342" i="61"/>
  <c r="L1342" i="61"/>
  <c r="M1342" i="61"/>
  <c r="K1298" i="61"/>
  <c r="L1298" i="61"/>
  <c r="M1298" i="61"/>
  <c r="K1257" i="61"/>
  <c r="L1257" i="61"/>
  <c r="M1257" i="61"/>
  <c r="K890" i="61"/>
  <c r="L890" i="61"/>
  <c r="M890" i="61"/>
  <c r="K886" i="61"/>
  <c r="L886" i="61"/>
  <c r="M886" i="61"/>
  <c r="K867" i="61"/>
  <c r="L867" i="61"/>
  <c r="M867" i="61"/>
  <c r="K803" i="61"/>
  <c r="K801" i="61"/>
  <c r="K802" i="61"/>
  <c r="K804" i="61"/>
  <c r="K805" i="61"/>
  <c r="K806" i="61"/>
  <c r="K808" i="61"/>
  <c r="K810" i="61"/>
  <c r="K811" i="61"/>
  <c r="K812" i="61"/>
  <c r="K813" i="61"/>
  <c r="K814" i="61"/>
  <c r="K815" i="61"/>
  <c r="K817" i="61"/>
  <c r="K818" i="61"/>
  <c r="K819" i="61"/>
  <c r="K820" i="61"/>
  <c r="K821" i="61"/>
  <c r="K822" i="61"/>
  <c r="K823" i="61"/>
  <c r="L803" i="61"/>
  <c r="L801" i="61"/>
  <c r="L802" i="61"/>
  <c r="L804" i="61"/>
  <c r="L805" i="61"/>
  <c r="L806" i="61"/>
  <c r="L808" i="61"/>
  <c r="L810" i="61"/>
  <c r="L811" i="61"/>
  <c r="L812" i="61"/>
  <c r="L813" i="61"/>
  <c r="L814" i="61"/>
  <c r="L815" i="61"/>
  <c r="L817" i="61"/>
  <c r="L818" i="61"/>
  <c r="L819" i="61"/>
  <c r="L820" i="61"/>
  <c r="L821" i="61"/>
  <c r="L822" i="61"/>
  <c r="L823" i="61"/>
  <c r="M803" i="61"/>
  <c r="M801" i="61"/>
  <c r="M802" i="61"/>
  <c r="M804" i="61"/>
  <c r="M805" i="61"/>
  <c r="M806" i="61"/>
  <c r="M808" i="61"/>
  <c r="M810" i="61"/>
  <c r="M811" i="61"/>
  <c r="M812" i="61"/>
  <c r="M813" i="61"/>
  <c r="M814" i="61"/>
  <c r="M815" i="61"/>
  <c r="M817" i="61"/>
  <c r="M818" i="61"/>
  <c r="M819" i="61"/>
  <c r="M820" i="61"/>
  <c r="M821" i="61"/>
  <c r="M822" i="61"/>
  <c r="M823" i="61"/>
  <c r="K784" i="61"/>
  <c r="L784" i="61"/>
  <c r="M784" i="61"/>
  <c r="K756" i="61"/>
  <c r="L756" i="61"/>
  <c r="M756" i="61"/>
  <c r="K753" i="61"/>
  <c r="L753" i="61"/>
  <c r="M753" i="61"/>
  <c r="K751" i="61"/>
  <c r="L751" i="61"/>
  <c r="M751" i="61"/>
  <c r="K728" i="61"/>
  <c r="L728" i="61"/>
  <c r="M728" i="61"/>
  <c r="K698" i="61"/>
  <c r="K699" i="61"/>
  <c r="K700" i="61"/>
  <c r="L698" i="61"/>
  <c r="L699" i="61"/>
  <c r="L700" i="61"/>
  <c r="M698" i="61"/>
  <c r="M699" i="61"/>
  <c r="M700" i="61"/>
  <c r="K687" i="61"/>
  <c r="K688" i="61"/>
  <c r="K689" i="61"/>
  <c r="K690" i="61"/>
  <c r="K691" i="61"/>
  <c r="L687" i="61"/>
  <c r="L688" i="61"/>
  <c r="L689" i="61"/>
  <c r="L690" i="61"/>
  <c r="L691" i="61"/>
  <c r="M687" i="61"/>
  <c r="M688" i="61"/>
  <c r="M689" i="61"/>
  <c r="M690" i="61"/>
  <c r="M691" i="61"/>
  <c r="K613" i="61"/>
  <c r="L613" i="61"/>
  <c r="M613" i="61"/>
  <c r="K388" i="61"/>
  <c r="L388" i="61"/>
  <c r="M388" i="61"/>
  <c r="K204" i="61"/>
  <c r="L204" i="61"/>
  <c r="M204" i="61"/>
  <c r="E1704" i="27"/>
  <c r="E1702" i="27"/>
  <c r="E1705" i="27"/>
  <c r="E1701" i="27"/>
  <c r="E1703"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48" i="27"/>
  <c r="E449" i="27"/>
  <c r="E450" i="27"/>
  <c r="E510" i="27"/>
  <c r="E511" i="27"/>
  <c r="E512" i="27"/>
  <c r="E513" i="27"/>
  <c r="E604" i="27"/>
  <c r="E605" i="27"/>
  <c r="K1621" i="61"/>
  <c r="K549" i="61"/>
  <c r="K408" i="61"/>
  <c r="K1629" i="61"/>
  <c r="K1653" i="61"/>
  <c r="K487" i="61"/>
  <c r="K403" i="61"/>
  <c r="K486" i="61"/>
  <c r="K1595" i="61"/>
  <c r="K923" i="61"/>
  <c r="K925" i="61"/>
  <c r="K910" i="61"/>
  <c r="K911" i="61"/>
  <c r="K1181" i="61"/>
  <c r="K1179" i="61"/>
  <c r="K1176" i="61"/>
  <c r="K1455" i="61"/>
  <c r="K913" i="61"/>
  <c r="K555" i="61"/>
  <c r="K1670" i="61"/>
  <c r="K907" i="61"/>
  <c r="K945" i="61"/>
  <c r="K921" i="61"/>
  <c r="K924" i="61"/>
  <c r="K871" i="61"/>
  <c r="K876" i="61"/>
  <c r="K884" i="61"/>
  <c r="K883" i="61"/>
  <c r="K868" i="61"/>
  <c r="K880" i="61"/>
  <c r="K874" i="61"/>
  <c r="K872" i="61"/>
  <c r="K879" i="61"/>
  <c r="K866" i="61"/>
  <c r="K897" i="61"/>
  <c r="K898" i="61"/>
  <c r="K1082" i="61"/>
  <c r="K1083" i="61"/>
  <c r="L1621" i="61"/>
  <c r="L549" i="61"/>
  <c r="L408" i="61"/>
  <c r="L1629" i="61"/>
  <c r="L1653" i="61"/>
  <c r="L487" i="61"/>
  <c r="L403" i="61"/>
  <c r="L486" i="61"/>
  <c r="L1595" i="61"/>
  <c r="L923" i="61"/>
  <c r="L925" i="61"/>
  <c r="L910" i="61"/>
  <c r="L911" i="61"/>
  <c r="L1181" i="61"/>
  <c r="L1179" i="61"/>
  <c r="L1176" i="61"/>
  <c r="L1455" i="61"/>
  <c r="L913" i="61"/>
  <c r="L555" i="61"/>
  <c r="L1670" i="61"/>
  <c r="L907" i="61"/>
  <c r="L945" i="61"/>
  <c r="L921" i="61"/>
  <c r="L924" i="61"/>
  <c r="L871" i="61"/>
  <c r="L876" i="61"/>
  <c r="L884" i="61"/>
  <c r="L883" i="61"/>
  <c r="L868" i="61"/>
  <c r="L880" i="61"/>
  <c r="L874" i="61"/>
  <c r="L872" i="61"/>
  <c r="L879" i="61"/>
  <c r="L866" i="61"/>
  <c r="L897" i="61"/>
  <c r="L898" i="61"/>
  <c r="L1082" i="61"/>
  <c r="L1083" i="61"/>
  <c r="M1621" i="61"/>
  <c r="M549" i="61"/>
  <c r="M408" i="61"/>
  <c r="M1629" i="61"/>
  <c r="M1653" i="61"/>
  <c r="M487" i="61"/>
  <c r="M403" i="61"/>
  <c r="M486" i="61"/>
  <c r="M1595" i="61"/>
  <c r="M923" i="61"/>
  <c r="M925" i="61"/>
  <c r="M910" i="61"/>
  <c r="M911" i="61"/>
  <c r="M1181" i="61"/>
  <c r="M1179" i="61"/>
  <c r="M1176" i="61"/>
  <c r="M1455" i="61"/>
  <c r="M913" i="61"/>
  <c r="M555" i="61"/>
  <c r="M1670" i="61"/>
  <c r="M907" i="61"/>
  <c r="M945" i="61"/>
  <c r="M921" i="61"/>
  <c r="M924" i="61"/>
  <c r="M871" i="61"/>
  <c r="M876" i="61"/>
  <c r="M884" i="61"/>
  <c r="M883" i="61"/>
  <c r="M868" i="61"/>
  <c r="M880" i="61"/>
  <c r="M874" i="61"/>
  <c r="M872" i="61"/>
  <c r="M879" i="61"/>
  <c r="M866" i="61"/>
  <c r="M897" i="61"/>
  <c r="M898" i="61"/>
  <c r="M1082" i="61"/>
  <c r="M1083" i="61"/>
  <c r="G3" i="72" l="1"/>
  <c r="B213" i="72"/>
  <c r="B212" i="72"/>
  <c r="B211" i="72"/>
  <c r="B210" i="72"/>
  <c r="B209" i="72"/>
  <c r="B208" i="72"/>
  <c r="B207" i="72"/>
  <c r="B206" i="72"/>
  <c r="B205" i="72"/>
  <c r="B204" i="72"/>
  <c r="B203" i="72"/>
  <c r="B202" i="72"/>
  <c r="B201" i="72"/>
  <c r="B200" i="72"/>
  <c r="B199" i="72"/>
  <c r="B198" i="72"/>
  <c r="B197" i="72"/>
  <c r="B196" i="72"/>
  <c r="B195" i="72"/>
  <c r="B194" i="72"/>
  <c r="B193" i="72"/>
  <c r="B192" i="72"/>
  <c r="B191" i="72"/>
  <c r="B190" i="72"/>
  <c r="B189" i="72"/>
  <c r="B188" i="72"/>
  <c r="B187" i="72"/>
  <c r="B186" i="72"/>
  <c r="B185" i="72"/>
  <c r="B184" i="72"/>
  <c r="B183" i="72"/>
  <c r="B182" i="72"/>
  <c r="B181" i="72"/>
  <c r="B180" i="72"/>
  <c r="B179" i="72"/>
  <c r="B178" i="72"/>
  <c r="B177" i="72"/>
  <c r="B176" i="72"/>
  <c r="B175" i="72"/>
  <c r="B174" i="72"/>
  <c r="B173" i="72"/>
  <c r="B172" i="72"/>
  <c r="B171" i="72"/>
  <c r="B170" i="72"/>
  <c r="B169" i="72"/>
  <c r="B168" i="72"/>
  <c r="B167" i="72"/>
  <c r="B166" i="72"/>
  <c r="B165" i="72"/>
  <c r="B164" i="72"/>
  <c r="B163" i="72"/>
  <c r="B162" i="72"/>
  <c r="B161" i="72"/>
  <c r="B160" i="72"/>
  <c r="B159" i="72"/>
  <c r="B158" i="72"/>
  <c r="B157" i="72"/>
  <c r="B156" i="72"/>
  <c r="B155" i="72"/>
  <c r="B154" i="72"/>
  <c r="B153" i="72"/>
  <c r="B152" i="72"/>
  <c r="B151" i="72"/>
  <c r="B150" i="72"/>
  <c r="B149" i="72"/>
  <c r="B148" i="72"/>
  <c r="B147" i="72"/>
  <c r="B146" i="72"/>
  <c r="B145" i="72"/>
  <c r="B144" i="72"/>
  <c r="B143" i="72"/>
  <c r="B142" i="72"/>
  <c r="B141" i="72"/>
  <c r="B140" i="72"/>
  <c r="B139" i="72"/>
  <c r="B138" i="72"/>
  <c r="B137" i="72"/>
  <c r="B136" i="72"/>
  <c r="B135" i="72"/>
  <c r="B134" i="72"/>
  <c r="B133" i="72"/>
  <c r="B132" i="72"/>
  <c r="B131" i="72"/>
  <c r="B130" i="72"/>
  <c r="B129" i="72"/>
  <c r="B128" i="72"/>
  <c r="B127" i="72"/>
  <c r="B126" i="72"/>
  <c r="B125" i="72"/>
  <c r="B124" i="72"/>
  <c r="B123" i="72"/>
  <c r="B122" i="72"/>
  <c r="B121" i="72"/>
  <c r="B120" i="72"/>
  <c r="B119" i="72"/>
  <c r="B118" i="72"/>
  <c r="B117" i="72"/>
  <c r="B116" i="72"/>
  <c r="B115" i="72"/>
  <c r="B114" i="72"/>
  <c r="B113" i="72"/>
  <c r="B112" i="72"/>
  <c r="B111" i="72"/>
  <c r="B110" i="72"/>
  <c r="B109" i="72"/>
  <c r="B108" i="72"/>
  <c r="B107" i="72"/>
  <c r="B106" i="72"/>
  <c r="B105" i="72"/>
  <c r="B104" i="72"/>
  <c r="B103" i="72"/>
  <c r="B102" i="72"/>
  <c r="B101" i="72"/>
  <c r="B100" i="72"/>
  <c r="B99" i="72"/>
  <c r="B98" i="72"/>
  <c r="B97" i="72"/>
  <c r="B96" i="72"/>
  <c r="B95" i="72"/>
  <c r="B94" i="72"/>
  <c r="B93" i="72"/>
  <c r="B92" i="72"/>
  <c r="B91" i="72"/>
  <c r="B90" i="72"/>
  <c r="B89" i="72"/>
  <c r="B88" i="72"/>
  <c r="B87" i="72"/>
  <c r="B86" i="72"/>
  <c r="B85" i="72"/>
  <c r="B84" i="72"/>
  <c r="B83" i="72"/>
  <c r="B82" i="72"/>
  <c r="B81" i="72"/>
  <c r="B80" i="72"/>
  <c r="B79" i="72"/>
  <c r="B78" i="72"/>
  <c r="B77" i="72"/>
  <c r="B76" i="72"/>
  <c r="B75" i="72"/>
  <c r="B74" i="72"/>
  <c r="B73" i="72"/>
  <c r="B72" i="72"/>
  <c r="B71" i="72"/>
  <c r="B70" i="72"/>
  <c r="B69" i="72"/>
  <c r="B68" i="72"/>
  <c r="B67" i="72"/>
  <c r="B66" i="72"/>
  <c r="B65" i="72"/>
  <c r="B64" i="72"/>
  <c r="B63" i="72"/>
  <c r="B62" i="72"/>
  <c r="B61" i="72"/>
  <c r="B60" i="72"/>
  <c r="B59" i="72"/>
  <c r="B58" i="72"/>
  <c r="B57" i="72"/>
  <c r="B56" i="72"/>
  <c r="B55" i="72"/>
  <c r="B54" i="72"/>
  <c r="B53" i="72"/>
  <c r="B52" i="72"/>
  <c r="B51" i="72"/>
  <c r="B50" i="72"/>
  <c r="B49" i="72"/>
  <c r="B48" i="72"/>
  <c r="B47" i="72"/>
  <c r="B46" i="72"/>
  <c r="B45" i="72"/>
  <c r="B44" i="72"/>
  <c r="B43" i="72"/>
  <c r="B42" i="72"/>
  <c r="B41" i="72"/>
  <c r="B40" i="72"/>
  <c r="B39" i="72"/>
  <c r="B38" i="72"/>
  <c r="B37" i="72"/>
  <c r="B36" i="72"/>
  <c r="B35" i="72"/>
  <c r="B34" i="72"/>
  <c r="B33" i="72"/>
  <c r="B32" i="72"/>
  <c r="B31" i="72"/>
  <c r="B30" i="72"/>
  <c r="B29" i="72"/>
  <c r="B28" i="72"/>
  <c r="B27" i="72"/>
  <c r="B26" i="72"/>
  <c r="B25" i="72"/>
  <c r="B24" i="72"/>
  <c r="B23" i="72"/>
  <c r="B22" i="72"/>
  <c r="B21" i="72"/>
  <c r="B20" i="72"/>
  <c r="B19" i="72"/>
  <c r="B18" i="72"/>
  <c r="B17" i="72"/>
  <c r="B16" i="72"/>
  <c r="B15" i="72"/>
  <c r="B14" i="72"/>
  <c r="B13" i="72"/>
  <c r="B12" i="72"/>
  <c r="B11" i="72"/>
  <c r="B10" i="72"/>
  <c r="B9" i="72"/>
  <c r="B8" i="72"/>
  <c r="B7" i="72"/>
  <c r="B6" i="72"/>
  <c r="B5" i="72"/>
  <c r="B4" i="72"/>
  <c r="B3" i="72"/>
  <c r="B2" i="72"/>
  <c r="C213" i="72"/>
  <c r="C212" i="72"/>
  <c r="C211" i="72"/>
  <c r="C210" i="72"/>
  <c r="C209" i="72"/>
  <c r="C208" i="72"/>
  <c r="C207" i="72"/>
  <c r="C206" i="72"/>
  <c r="C205" i="72"/>
  <c r="C204" i="72"/>
  <c r="C203" i="72"/>
  <c r="C202" i="72"/>
  <c r="C201" i="72"/>
  <c r="C200" i="72"/>
  <c r="C199" i="72"/>
  <c r="C198" i="72"/>
  <c r="C197" i="72"/>
  <c r="C196" i="72"/>
  <c r="C195" i="72"/>
  <c r="C194" i="72"/>
  <c r="C193" i="72"/>
  <c r="C192" i="72"/>
  <c r="C191" i="72"/>
  <c r="C190" i="72"/>
  <c r="C189" i="72"/>
  <c r="C188" i="72"/>
  <c r="C187" i="72"/>
  <c r="C186" i="72"/>
  <c r="C185" i="72"/>
  <c r="C184" i="72"/>
  <c r="C183" i="72"/>
  <c r="C182" i="72"/>
  <c r="C181" i="72"/>
  <c r="C180" i="72"/>
  <c r="C179" i="72"/>
  <c r="C178" i="72"/>
  <c r="C177" i="72"/>
  <c r="C176" i="72"/>
  <c r="C175" i="72"/>
  <c r="C174" i="72"/>
  <c r="C173" i="72"/>
  <c r="C172" i="72"/>
  <c r="C171" i="72"/>
  <c r="C170" i="72"/>
  <c r="C169" i="72"/>
  <c r="C168" i="72"/>
  <c r="C167" i="72"/>
  <c r="C166" i="72"/>
  <c r="C165" i="72"/>
  <c r="C164" i="72"/>
  <c r="C163" i="72"/>
  <c r="C162" i="72"/>
  <c r="C161" i="72"/>
  <c r="C160" i="72"/>
  <c r="C159" i="72"/>
  <c r="C158" i="72"/>
  <c r="C157" i="72"/>
  <c r="C156" i="72"/>
  <c r="C155" i="72"/>
  <c r="C154" i="72"/>
  <c r="C153" i="72"/>
  <c r="C152" i="72"/>
  <c r="C151" i="72"/>
  <c r="C150" i="72"/>
  <c r="C149" i="72"/>
  <c r="C148" i="72"/>
  <c r="C147" i="72"/>
  <c r="C146" i="72"/>
  <c r="C145" i="72"/>
  <c r="C144" i="72"/>
  <c r="C143" i="72"/>
  <c r="C142" i="72"/>
  <c r="C141" i="72"/>
  <c r="C140" i="72"/>
  <c r="C139" i="72"/>
  <c r="C138" i="72"/>
  <c r="C137" i="72"/>
  <c r="C136" i="72"/>
  <c r="C135" i="72"/>
  <c r="C134" i="72"/>
  <c r="C133" i="72"/>
  <c r="C132" i="72"/>
  <c r="C131" i="72"/>
  <c r="C130" i="72"/>
  <c r="C129" i="72"/>
  <c r="C128" i="72"/>
  <c r="C127" i="72"/>
  <c r="C126" i="72"/>
  <c r="C125" i="72"/>
  <c r="C124" i="72"/>
  <c r="C123" i="72"/>
  <c r="C122" i="72"/>
  <c r="C121" i="72"/>
  <c r="C120" i="72"/>
  <c r="C119" i="72"/>
  <c r="C118" i="72"/>
  <c r="C117" i="72"/>
  <c r="C116" i="72"/>
  <c r="C115" i="72"/>
  <c r="C114" i="72"/>
  <c r="C113" i="72"/>
  <c r="C112" i="72"/>
  <c r="C111" i="72"/>
  <c r="C110" i="72"/>
  <c r="C109" i="72"/>
  <c r="C108" i="72"/>
  <c r="C107" i="72"/>
  <c r="C106" i="72"/>
  <c r="C105" i="72"/>
  <c r="C104" i="72"/>
  <c r="C103" i="72"/>
  <c r="C102" i="72"/>
  <c r="C101" i="72"/>
  <c r="C100" i="72"/>
  <c r="C99" i="72"/>
  <c r="C98" i="72"/>
  <c r="C97" i="72"/>
  <c r="C96" i="72"/>
  <c r="C95" i="72"/>
  <c r="C94" i="72"/>
  <c r="C93" i="72"/>
  <c r="C92" i="72"/>
  <c r="C91" i="72"/>
  <c r="C90" i="72"/>
  <c r="C89" i="72"/>
  <c r="C88" i="72"/>
  <c r="C87" i="72"/>
  <c r="C86" i="72"/>
  <c r="C85" i="72"/>
  <c r="C84" i="72"/>
  <c r="C83" i="72"/>
  <c r="C82" i="72"/>
  <c r="C81" i="72"/>
  <c r="C80" i="72"/>
  <c r="C79" i="72"/>
  <c r="C78" i="72"/>
  <c r="C77" i="72"/>
  <c r="C76" i="72"/>
  <c r="C75" i="72"/>
  <c r="C74" i="72"/>
  <c r="C73" i="72"/>
  <c r="C72" i="72"/>
  <c r="C71" i="72"/>
  <c r="C70" i="72"/>
  <c r="C69" i="72"/>
  <c r="C68" i="72"/>
  <c r="C67" i="72"/>
  <c r="C66" i="72"/>
  <c r="C65" i="72"/>
  <c r="C64" i="72"/>
  <c r="C63" i="72"/>
  <c r="C62" i="72"/>
  <c r="C61" i="72"/>
  <c r="C60" i="72"/>
  <c r="C59" i="72"/>
  <c r="C58" i="72"/>
  <c r="C57" i="72"/>
  <c r="C56" i="72"/>
  <c r="C55" i="72"/>
  <c r="C54" i="72"/>
  <c r="C53" i="72"/>
  <c r="C52" i="72"/>
  <c r="C51" i="72"/>
  <c r="C50" i="72"/>
  <c r="C49" i="72"/>
  <c r="C48" i="72"/>
  <c r="C47" i="72"/>
  <c r="C46" i="72"/>
  <c r="C45" i="72"/>
  <c r="C44" i="72"/>
  <c r="C43" i="72"/>
  <c r="C42" i="72"/>
  <c r="C41" i="72"/>
  <c r="C40" i="72"/>
  <c r="C39" i="72"/>
  <c r="C38" i="72"/>
  <c r="C37" i="72"/>
  <c r="C36" i="72"/>
  <c r="C35" i="72"/>
  <c r="C34" i="72"/>
  <c r="C33" i="72"/>
  <c r="C32" i="72"/>
  <c r="C31" i="72"/>
  <c r="C30" i="72"/>
  <c r="C29" i="72"/>
  <c r="C28" i="72"/>
  <c r="C27" i="72"/>
  <c r="C26" i="72"/>
  <c r="C25" i="72"/>
  <c r="C24" i="72"/>
  <c r="C23" i="72"/>
  <c r="C22" i="72"/>
  <c r="C21" i="72"/>
  <c r="C20" i="72"/>
  <c r="C19" i="72"/>
  <c r="C18" i="72"/>
  <c r="C17" i="72"/>
  <c r="C16" i="72"/>
  <c r="C15" i="72"/>
  <c r="C14" i="72"/>
  <c r="C13" i="72"/>
  <c r="C12" i="72"/>
  <c r="C11" i="72"/>
  <c r="C10" i="72"/>
  <c r="C9" i="72"/>
  <c r="C8" i="72"/>
  <c r="C7" i="72"/>
  <c r="C6" i="72"/>
  <c r="C5" i="72"/>
  <c r="C4" i="72"/>
  <c r="C3" i="72"/>
  <c r="C2" i="72"/>
  <c r="E1542" i="27"/>
  <c r="E1602" i="27"/>
  <c r="E1603" i="27"/>
  <c r="E1571" i="27"/>
  <c r="E1573" i="27"/>
  <c r="E1572" i="27"/>
  <c r="E1541" i="27"/>
  <c r="E1540" i="27"/>
  <c r="E1539" i="27"/>
  <c r="E1538" i="27"/>
  <c r="C214" i="72" l="1"/>
  <c r="B214" i="72"/>
  <c r="K1478" i="61"/>
  <c r="K1628" i="61"/>
  <c r="K258" i="61"/>
  <c r="K256" i="61"/>
  <c r="K581" i="61"/>
  <c r="K579" i="61"/>
  <c r="K294" i="61"/>
  <c r="K292" i="61"/>
  <c r="K293" i="61"/>
  <c r="K291" i="61"/>
  <c r="K1154" i="61"/>
  <c r="K900" i="61"/>
  <c r="K912" i="61"/>
  <c r="K629" i="61"/>
  <c r="K630" i="61"/>
  <c r="K642" i="61"/>
  <c r="L1478" i="61"/>
  <c r="L1628" i="61"/>
  <c r="L258" i="61"/>
  <c r="L256" i="61"/>
  <c r="L581" i="61"/>
  <c r="L579" i="61"/>
  <c r="L294" i="61"/>
  <c r="L292" i="61"/>
  <c r="L293" i="61"/>
  <c r="L291" i="61"/>
  <c r="L1154" i="61"/>
  <c r="L900" i="61"/>
  <c r="L912" i="61"/>
  <c r="L629" i="61"/>
  <c r="L630" i="61"/>
  <c r="L642" i="61"/>
  <c r="M1478" i="61"/>
  <c r="M1628" i="61"/>
  <c r="M258" i="61"/>
  <c r="M256" i="61"/>
  <c r="M581" i="61"/>
  <c r="M579" i="61"/>
  <c r="M294" i="61"/>
  <c r="M292" i="61"/>
  <c r="M293" i="61"/>
  <c r="M291" i="61"/>
  <c r="M1154" i="61"/>
  <c r="M900" i="61"/>
  <c r="M912" i="61"/>
  <c r="M629" i="61"/>
  <c r="M630" i="61"/>
  <c r="M642" i="61"/>
  <c r="K1284" i="61"/>
  <c r="L1284" i="61"/>
  <c r="M1284" i="61"/>
  <c r="E862" i="27"/>
  <c r="E861" i="27"/>
  <c r="E860" i="27"/>
  <c r="E848" i="27"/>
  <c r="E858" i="27"/>
  <c r="E872" i="27"/>
  <c r="E871" i="27"/>
  <c r="E864" i="27"/>
  <c r="E870" i="27"/>
  <c r="E854" i="27"/>
  <c r="E869" i="27"/>
  <c r="E853" i="27"/>
  <c r="E855" i="27"/>
  <c r="E859" i="27"/>
  <c r="E865" i="27"/>
  <c r="E868" i="27"/>
  <c r="E857" i="27"/>
  <c r="E851" i="27"/>
  <c r="E873" i="27"/>
  <c r="E852" i="27"/>
  <c r="E863" i="27"/>
  <c r="E847" i="27"/>
  <c r="E874" i="27"/>
  <c r="E856" i="27"/>
  <c r="E849" i="27"/>
  <c r="E850" i="27"/>
  <c r="E867" i="27"/>
  <c r="E866" i="27"/>
  <c r="E493" i="27"/>
  <c r="E1667" i="27"/>
  <c r="E1668" i="27"/>
  <c r="E1457" i="27"/>
  <c r="E1459" i="27"/>
  <c r="E1462" i="27"/>
  <c r="E1456" i="27"/>
  <c r="E1458" i="27"/>
  <c r="E1461" i="27"/>
  <c r="E1455" i="27"/>
  <c r="E1460" i="27"/>
  <c r="E565" i="27"/>
  <c r="E564" i="27"/>
  <c r="E566" i="27"/>
  <c r="E563" i="27"/>
  <c r="E562" i="27"/>
  <c r="E736" i="27"/>
  <c r="E735" i="27"/>
  <c r="E1246" i="27"/>
  <c r="K977" i="61"/>
  <c r="K316" i="61"/>
  <c r="K1665" i="61"/>
  <c r="K1456" i="61"/>
  <c r="K180" i="61"/>
  <c r="K1389" i="61"/>
  <c r="L977" i="61"/>
  <c r="L316" i="61"/>
  <c r="L1665" i="61"/>
  <c r="L1456" i="61"/>
  <c r="L180" i="61"/>
  <c r="L1389" i="61"/>
  <c r="M977" i="61"/>
  <c r="M316" i="61"/>
  <c r="M1665" i="61"/>
  <c r="M1456" i="61"/>
  <c r="M180" i="61"/>
  <c r="M1389" i="61"/>
  <c r="K905" i="61"/>
  <c r="K908" i="61"/>
  <c r="K954" i="61"/>
  <c r="K440" i="61"/>
  <c r="K357" i="61"/>
  <c r="K356" i="61"/>
  <c r="K362" i="61"/>
  <c r="K1489" i="61"/>
  <c r="K607" i="61"/>
  <c r="K605" i="61"/>
  <c r="K606" i="61"/>
  <c r="K602" i="61"/>
  <c r="K603" i="61"/>
  <c r="K604" i="61"/>
  <c r="K1514" i="61"/>
  <c r="K1513" i="61"/>
  <c r="K1091" i="61"/>
  <c r="K1088" i="61"/>
  <c r="K1089" i="61"/>
  <c r="K1090" i="61"/>
  <c r="K1085" i="61"/>
  <c r="K1086" i="61"/>
  <c r="K1087" i="61"/>
  <c r="K1128" i="61"/>
  <c r="K1129" i="61"/>
  <c r="K1099" i="61"/>
  <c r="L905" i="61"/>
  <c r="L908" i="61"/>
  <c r="L954" i="61"/>
  <c r="L440" i="61"/>
  <c r="L357" i="61"/>
  <c r="L356" i="61"/>
  <c r="L362" i="61"/>
  <c r="L1489" i="61"/>
  <c r="L607" i="61"/>
  <c r="L605" i="61"/>
  <c r="L606" i="61"/>
  <c r="L602" i="61"/>
  <c r="L603" i="61"/>
  <c r="L604" i="61"/>
  <c r="L1514" i="61"/>
  <c r="L1513" i="61"/>
  <c r="L1091" i="61"/>
  <c r="L1088" i="61"/>
  <c r="L1089" i="61"/>
  <c r="L1090" i="61"/>
  <c r="L1085" i="61"/>
  <c r="L1086" i="61"/>
  <c r="L1087" i="61"/>
  <c r="L1128" i="61"/>
  <c r="L1129" i="61"/>
  <c r="L1099" i="61"/>
  <c r="M905" i="61"/>
  <c r="M908" i="61"/>
  <c r="M954" i="61"/>
  <c r="M440" i="61"/>
  <c r="M357" i="61"/>
  <c r="M356" i="61"/>
  <c r="M362" i="61"/>
  <c r="M1489" i="61"/>
  <c r="M607" i="61"/>
  <c r="M605" i="61"/>
  <c r="M606" i="61"/>
  <c r="M602" i="61"/>
  <c r="M603" i="61"/>
  <c r="M604" i="61"/>
  <c r="M1514" i="61"/>
  <c r="M1513" i="61"/>
  <c r="M1091" i="61"/>
  <c r="M1088" i="61"/>
  <c r="M1089" i="61"/>
  <c r="M1090" i="61"/>
  <c r="M1085" i="61"/>
  <c r="M1086" i="61"/>
  <c r="M1087" i="61"/>
  <c r="M1128" i="61"/>
  <c r="M1129" i="61"/>
  <c r="M1099" i="61"/>
  <c r="K1286" i="61"/>
  <c r="L1286" i="61"/>
  <c r="M1286" i="61"/>
  <c r="E1316" i="27"/>
  <c r="E1317" i="27"/>
  <c r="E1313" i="27"/>
  <c r="E1315" i="27"/>
  <c r="E1314" i="27"/>
  <c r="E338" i="27"/>
  <c r="E1712" i="27"/>
  <c r="V58" i="68"/>
  <c r="W58" i="68" s="1"/>
  <c r="K1399" i="61"/>
  <c r="L1399" i="61"/>
  <c r="M1399" i="61"/>
  <c r="K1750" i="61"/>
  <c r="K1751" i="61"/>
  <c r="K1752" i="61"/>
  <c r="K1753" i="61"/>
  <c r="K1754" i="61"/>
  <c r="K1755" i="61"/>
  <c r="K1757" i="61"/>
  <c r="K1758" i="61"/>
  <c r="K1759" i="61"/>
  <c r="K1760" i="61"/>
  <c r="K1761" i="61"/>
  <c r="K1762" i="61"/>
  <c r="K1763" i="61"/>
  <c r="K1764" i="61"/>
  <c r="K1765" i="61"/>
  <c r="K1766" i="61"/>
  <c r="K1767" i="61"/>
  <c r="L1750" i="61"/>
  <c r="L1751" i="61"/>
  <c r="L1752" i="61"/>
  <c r="L1753" i="61"/>
  <c r="L1754" i="61"/>
  <c r="L1755" i="61"/>
  <c r="L1757" i="61"/>
  <c r="L1758" i="61"/>
  <c r="L1759" i="61"/>
  <c r="L1760" i="61"/>
  <c r="L1761" i="61"/>
  <c r="L1762" i="61"/>
  <c r="L1763" i="61"/>
  <c r="L1764" i="61"/>
  <c r="L1765" i="61"/>
  <c r="L1766" i="61"/>
  <c r="L1767" i="61"/>
  <c r="M1750" i="61"/>
  <c r="M1751" i="61"/>
  <c r="M1752" i="61"/>
  <c r="M1753" i="61"/>
  <c r="M1754" i="61"/>
  <c r="M1755" i="61"/>
  <c r="M1757" i="61"/>
  <c r="M1758" i="61"/>
  <c r="M1759" i="61"/>
  <c r="M1760" i="61"/>
  <c r="M1761" i="61"/>
  <c r="M1762" i="61"/>
  <c r="M1763" i="61"/>
  <c r="M1764" i="61"/>
  <c r="M1765" i="61"/>
  <c r="M1766" i="61"/>
  <c r="M1767" i="61"/>
  <c r="E161" i="27"/>
  <c r="E160" i="27"/>
  <c r="E155" i="27"/>
  <c r="E156" i="27"/>
  <c r="E159" i="27"/>
  <c r="E157" i="27"/>
  <c r="E158" i="27"/>
  <c r="E686" i="27"/>
  <c r="E687" i="27"/>
  <c r="E2" i="27"/>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5" i="27"/>
  <c r="E146" i="27"/>
  <c r="E147" i="27"/>
  <c r="E148" i="27"/>
  <c r="E149"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3" i="27"/>
  <c r="E324" i="27"/>
  <c r="E325" i="27"/>
  <c r="E326" i="27"/>
  <c r="E327" i="27"/>
  <c r="E328" i="27"/>
  <c r="E329" i="27"/>
  <c r="E330" i="27"/>
  <c r="E331" i="27"/>
  <c r="E332" i="27"/>
  <c r="E333" i="27"/>
  <c r="E334" i="27"/>
  <c r="E335" i="27"/>
  <c r="E336" i="27"/>
  <c r="E337" i="27"/>
  <c r="E339" i="27"/>
  <c r="E354" i="27"/>
  <c r="E355" i="27"/>
  <c r="E356" i="27"/>
  <c r="E357" i="27"/>
  <c r="E358" i="27"/>
  <c r="E359" i="27"/>
  <c r="E360" i="27"/>
  <c r="E361" i="27"/>
  <c r="E362" i="27"/>
  <c r="E363" i="27"/>
  <c r="E364" i="27"/>
  <c r="E365" i="27"/>
  <c r="E366" i="27"/>
  <c r="E367" i="27"/>
  <c r="E368" i="27"/>
  <c r="E369" i="27"/>
  <c r="E370" i="27"/>
  <c r="E372" i="27"/>
  <c r="E373" i="27"/>
  <c r="E374" i="27"/>
  <c r="E375" i="27"/>
  <c r="E376" i="27"/>
  <c r="E377" i="27"/>
  <c r="E378" i="27"/>
  <c r="E379" i="27"/>
  <c r="E381" i="27"/>
  <c r="E382" i="27"/>
  <c r="E383" i="27"/>
  <c r="E384" i="27"/>
  <c r="E385"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4" i="27"/>
  <c r="E495" i="27"/>
  <c r="E497" i="27"/>
  <c r="E498" i="27"/>
  <c r="E499" i="27"/>
  <c r="E500" i="27"/>
  <c r="E501" i="27"/>
  <c r="E503" i="27"/>
  <c r="E504" i="27"/>
  <c r="E505" i="27"/>
  <c r="E506" i="27"/>
  <c r="E507" i="27"/>
  <c r="E508" i="27"/>
  <c r="E509"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7" i="27"/>
  <c r="E548" i="27"/>
  <c r="E549" i="27"/>
  <c r="E550" i="27"/>
  <c r="E551" i="27"/>
  <c r="E552" i="27"/>
  <c r="E553" i="27"/>
  <c r="E554" i="27"/>
  <c r="E555" i="27"/>
  <c r="E556" i="27"/>
  <c r="E557" i="27"/>
  <c r="E558" i="27"/>
  <c r="E559" i="27"/>
  <c r="E560" i="27"/>
  <c r="E561"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6" i="27"/>
  <c r="E607"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3" i="27"/>
  <c r="E645" i="27"/>
  <c r="E648" i="27"/>
  <c r="E649" i="27"/>
  <c r="E651" i="27"/>
  <c r="E652" i="27"/>
  <c r="E646" i="27"/>
  <c r="E653" i="27"/>
  <c r="E655" i="27"/>
  <c r="E656" i="27"/>
  <c r="E657" i="27"/>
  <c r="E659" i="27"/>
  <c r="E658" i="27"/>
  <c r="E654" i="27"/>
  <c r="E679" i="27"/>
  <c r="E660" i="27"/>
  <c r="E677" i="27"/>
  <c r="E678" i="27"/>
  <c r="E661" i="27"/>
  <c r="E647" i="27"/>
  <c r="E662" i="27"/>
  <c r="E665" i="27"/>
  <c r="E666" i="27"/>
  <c r="E664" i="27"/>
  <c r="E663" i="27"/>
  <c r="E682" i="27"/>
  <c r="E681" i="27"/>
  <c r="E683" i="27"/>
  <c r="E668" i="27"/>
  <c r="E670" i="27"/>
  <c r="E671" i="27"/>
  <c r="E669" i="27"/>
  <c r="E673" i="27"/>
  <c r="E674" i="27"/>
  <c r="E675" i="27"/>
  <c r="E676" i="27"/>
  <c r="E680" i="27"/>
  <c r="E650" i="27"/>
  <c r="E672" i="27"/>
  <c r="E667" i="27"/>
  <c r="E690" i="27"/>
  <c r="E689" i="27"/>
  <c r="E688" i="27"/>
  <c r="E691" i="27"/>
  <c r="E692" i="27"/>
  <c r="E693" i="27"/>
  <c r="E694" i="27"/>
  <c r="E695" i="27"/>
  <c r="E696" i="27"/>
  <c r="E697" i="27"/>
  <c r="E698" i="27"/>
  <c r="E699" i="27"/>
  <c r="E700" i="27"/>
  <c r="E701" i="27"/>
  <c r="E702"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2" i="27"/>
  <c r="E803" i="27"/>
  <c r="E804" i="27"/>
  <c r="E805" i="27"/>
  <c r="E806" i="27"/>
  <c r="E807" i="27"/>
  <c r="E808" i="27"/>
  <c r="E809" i="27"/>
  <c r="E810" i="27"/>
  <c r="E1728"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75" i="27"/>
  <c r="E876" i="27"/>
  <c r="E877" i="27"/>
  <c r="E878" i="27"/>
  <c r="E879" i="27"/>
  <c r="E880" i="27"/>
  <c r="E881" i="27"/>
  <c r="E882" i="27"/>
  <c r="E883" i="27"/>
  <c r="E142" i="27"/>
  <c r="E143" i="27"/>
  <c r="E144"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5" i="27"/>
  <c r="E936" i="27"/>
  <c r="E937" i="27"/>
  <c r="E938" i="27"/>
  <c r="E939" i="27"/>
  <c r="E940" i="27"/>
  <c r="E941" i="27"/>
  <c r="E942" i="27"/>
  <c r="E943" i="27"/>
  <c r="E944" i="27"/>
  <c r="E945" i="27"/>
  <c r="E946" i="27"/>
  <c r="E947" i="27"/>
  <c r="E948" i="27"/>
  <c r="E951" i="27"/>
  <c r="E952" i="27"/>
  <c r="E953" i="27"/>
  <c r="E954" i="27"/>
  <c r="E93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1003" i="27"/>
  <c r="E1004" i="27"/>
  <c r="E1005" i="27"/>
  <c r="E1006" i="27"/>
  <c r="E1007" i="27"/>
  <c r="E1008" i="27"/>
  <c r="E1009" i="27"/>
  <c r="E1010" i="27"/>
  <c r="E1011" i="27"/>
  <c r="E1012" i="27"/>
  <c r="E1013" i="27"/>
  <c r="E1014" i="27"/>
  <c r="E1015" i="27"/>
  <c r="E1016" i="27"/>
  <c r="E1017" i="27"/>
  <c r="E1018" i="27"/>
  <c r="E1019" i="27"/>
  <c r="E1020" i="27"/>
  <c r="E1021" i="27"/>
  <c r="E1022" i="27"/>
  <c r="E1023" i="27"/>
  <c r="E1024" i="27"/>
  <c r="E1025" i="27"/>
  <c r="E1026" i="27"/>
  <c r="E1027" i="27"/>
  <c r="E1028" i="27"/>
  <c r="E1029" i="27"/>
  <c r="E1030" i="27"/>
  <c r="E1031" i="27"/>
  <c r="E1032" i="27"/>
  <c r="E1033" i="27"/>
  <c r="E1034" i="27"/>
  <c r="E1035" i="27"/>
  <c r="E1036" i="27"/>
  <c r="E1037" i="27"/>
  <c r="E1038" i="27"/>
  <c r="E1039" i="27"/>
  <c r="E1040" i="27"/>
  <c r="E1041" i="27"/>
  <c r="E1042" i="27"/>
  <c r="E1043" i="27"/>
  <c r="E1044" i="27"/>
  <c r="E1045" i="27"/>
  <c r="E1046" i="27"/>
  <c r="E1047" i="27"/>
  <c r="E1048" i="27"/>
  <c r="E1049" i="27"/>
  <c r="E1050" i="27"/>
  <c r="E1051" i="27"/>
  <c r="E1052" i="27"/>
  <c r="E1053" i="27"/>
  <c r="E1054" i="27"/>
  <c r="E1055" i="27"/>
  <c r="E1056" i="27"/>
  <c r="E1057" i="27"/>
  <c r="E1058" i="27"/>
  <c r="E1059" i="27"/>
  <c r="E1060" i="27"/>
  <c r="E1061" i="27"/>
  <c r="E1062" i="27"/>
  <c r="E1063" i="27"/>
  <c r="E1064" i="27"/>
  <c r="E1065" i="27"/>
  <c r="E1066" i="27"/>
  <c r="E1067" i="27"/>
  <c r="E1068" i="27"/>
  <c r="E1069" i="27"/>
  <c r="E1070" i="27"/>
  <c r="E1071" i="27"/>
  <c r="E1072" i="27"/>
  <c r="E1073" i="27"/>
  <c r="E1074" i="27"/>
  <c r="E1075" i="27"/>
  <c r="E1076" i="27"/>
  <c r="E1077" i="27"/>
  <c r="E1078" i="27"/>
  <c r="E1079" i="27"/>
  <c r="E1080" i="27"/>
  <c r="E1081" i="27"/>
  <c r="E1082" i="27"/>
  <c r="E1083" i="27"/>
  <c r="E1084" i="27"/>
  <c r="E1085" i="27"/>
  <c r="E1086" i="27"/>
  <c r="E1087" i="27"/>
  <c r="E1088" i="27"/>
  <c r="E1089" i="27"/>
  <c r="E1090" i="27"/>
  <c r="E1091" i="27"/>
  <c r="E1092" i="27"/>
  <c r="E1093" i="27"/>
  <c r="E1094" i="27"/>
  <c r="E1095" i="27"/>
  <c r="E1096" i="27"/>
  <c r="E1097" i="27"/>
  <c r="E1098" i="27"/>
  <c r="E1099" i="27"/>
  <c r="E1100" i="27"/>
  <c r="E1101" i="27"/>
  <c r="E1102" i="27"/>
  <c r="E1103" i="27"/>
  <c r="E1104" i="27"/>
  <c r="E1105" i="27"/>
  <c r="E1106" i="27"/>
  <c r="E1107" i="27"/>
  <c r="E1108" i="27"/>
  <c r="E1109" i="27"/>
  <c r="E1110" i="27"/>
  <c r="E1111" i="27"/>
  <c r="E1112" i="27"/>
  <c r="E1113" i="27"/>
  <c r="E1114" i="27"/>
  <c r="E1115" i="27"/>
  <c r="E1116" i="27"/>
  <c r="E1117" i="27"/>
  <c r="E1118" i="27"/>
  <c r="E1119" i="27"/>
  <c r="E1120" i="27"/>
  <c r="E1121" i="27"/>
  <c r="E1122" i="27"/>
  <c r="E1123" i="27"/>
  <c r="E1124" i="27"/>
  <c r="E1125" i="27"/>
  <c r="E1126" i="27"/>
  <c r="E1127" i="27"/>
  <c r="E1128" i="27"/>
  <c r="E1129" i="27"/>
  <c r="E1130" i="27"/>
  <c r="E1131" i="27"/>
  <c r="E1132" i="27"/>
  <c r="E1133" i="27"/>
  <c r="E1134" i="27"/>
  <c r="E1135" i="27"/>
  <c r="E1136" i="27"/>
  <c r="E1137" i="27"/>
  <c r="E1138" i="27"/>
  <c r="E1139" i="27"/>
  <c r="E1140" i="27"/>
  <c r="E1141" i="27"/>
  <c r="E1142" i="27"/>
  <c r="E1143" i="27"/>
  <c r="E1144" i="27"/>
  <c r="E1145" i="27"/>
  <c r="E1146" i="27"/>
  <c r="E1147" i="27"/>
  <c r="E1148" i="27"/>
  <c r="E1149" i="27"/>
  <c r="E1150" i="27"/>
  <c r="E1151" i="27"/>
  <c r="E1152" i="27"/>
  <c r="E1153" i="27"/>
  <c r="E1154" i="27"/>
  <c r="E1155" i="27"/>
  <c r="E1156" i="27"/>
  <c r="E1157" i="27"/>
  <c r="E1158" i="27"/>
  <c r="E1159" i="27"/>
  <c r="E1160" i="27"/>
  <c r="E1161" i="27"/>
  <c r="E1162" i="27"/>
  <c r="E1163" i="27"/>
  <c r="E1164" i="27"/>
  <c r="E1165" i="27"/>
  <c r="E1166" i="27"/>
  <c r="E1167" i="27"/>
  <c r="E1168" i="27"/>
  <c r="E1169" i="27"/>
  <c r="E1170" i="27"/>
  <c r="E1171" i="27"/>
  <c r="E1172" i="27"/>
  <c r="E1173" i="27"/>
  <c r="E1174" i="27"/>
  <c r="E1175" i="27"/>
  <c r="E1176" i="27"/>
  <c r="E1177" i="27"/>
  <c r="E1178" i="27"/>
  <c r="E1179" i="27"/>
  <c r="E1180" i="27"/>
  <c r="E1181" i="27"/>
  <c r="E1182" i="27"/>
  <c r="E1183" i="27"/>
  <c r="E1184" i="27"/>
  <c r="E1185" i="27"/>
  <c r="E1186" i="27"/>
  <c r="E1187" i="27"/>
  <c r="E1188" i="27"/>
  <c r="E1189" i="27"/>
  <c r="E1190" i="27"/>
  <c r="E1191" i="27"/>
  <c r="E1192" i="27"/>
  <c r="E1193" i="27"/>
  <c r="E1194" i="27"/>
  <c r="E1195" i="27"/>
  <c r="E1196" i="27"/>
  <c r="E1197" i="27"/>
  <c r="E1198" i="27"/>
  <c r="E1199" i="27"/>
  <c r="E1200" i="27"/>
  <c r="E1201" i="27"/>
  <c r="E1202" i="27"/>
  <c r="E1203" i="27"/>
  <c r="E1204" i="27"/>
  <c r="E1205" i="27"/>
  <c r="E1206" i="27"/>
  <c r="E1207" i="27"/>
  <c r="E1208" i="27"/>
  <c r="E1209" i="27"/>
  <c r="E1210" i="27"/>
  <c r="E1211" i="27"/>
  <c r="E1212" i="27"/>
  <c r="E1213" i="27"/>
  <c r="E1214" i="27"/>
  <c r="E1215" i="27"/>
  <c r="E1216" i="27"/>
  <c r="E1231" i="27"/>
  <c r="E1232" i="27"/>
  <c r="E1233" i="27"/>
  <c r="E1234" i="27"/>
  <c r="E1235" i="27"/>
  <c r="E1236" i="27"/>
  <c r="E1237" i="27"/>
  <c r="E1238" i="27"/>
  <c r="E1239" i="27"/>
  <c r="E1240" i="27"/>
  <c r="E1241" i="27"/>
  <c r="E1242" i="27"/>
  <c r="E1243" i="27"/>
  <c r="E1244" i="27"/>
  <c r="E1245" i="27"/>
  <c r="E1247" i="27"/>
  <c r="E1248" i="27"/>
  <c r="E1249" i="27"/>
  <c r="E1250" i="27"/>
  <c r="E1265" i="27"/>
  <c r="E1266" i="27"/>
  <c r="E1267" i="27"/>
  <c r="E1268" i="27"/>
  <c r="E1269" i="27"/>
  <c r="E1270" i="27"/>
  <c r="E1271" i="27"/>
  <c r="E1272" i="27"/>
  <c r="E1273" i="27"/>
  <c r="E1274" i="27"/>
  <c r="E1275" i="27"/>
  <c r="E1276" i="27"/>
  <c r="E1277" i="27"/>
  <c r="E1278" i="27"/>
  <c r="E1279" i="27"/>
  <c r="E1280" i="27"/>
  <c r="E1281" i="27"/>
  <c r="E1282" i="27"/>
  <c r="E1283" i="27"/>
  <c r="E1284" i="27"/>
  <c r="E1285" i="27"/>
  <c r="E1286" i="27"/>
  <c r="E1287" i="27"/>
  <c r="E1288" i="27"/>
  <c r="E1289" i="27"/>
  <c r="E1290" i="27"/>
  <c r="E1291" i="27"/>
  <c r="E1292" i="27"/>
  <c r="E1293" i="27"/>
  <c r="E1294" i="27"/>
  <c r="E1295" i="27"/>
  <c r="E1296" i="27"/>
  <c r="E1297" i="27"/>
  <c r="E1298" i="27"/>
  <c r="E1299" i="27"/>
  <c r="E1304" i="27"/>
  <c r="E1300" i="27"/>
  <c r="E1302" i="27"/>
  <c r="E1303" i="27"/>
  <c r="E1301" i="27"/>
  <c r="E1305" i="27"/>
  <c r="E1306" i="27"/>
  <c r="E1307" i="27"/>
  <c r="E1308" i="27"/>
  <c r="E1309" i="27"/>
  <c r="E1310" i="27"/>
  <c r="E1311" i="27"/>
  <c r="E1312" i="27"/>
  <c r="E1323" i="27"/>
  <c r="E1324" i="27"/>
  <c r="E1332" i="27"/>
  <c r="E1339" i="27"/>
  <c r="E1340" i="27"/>
  <c r="E1341" i="27"/>
  <c r="E1342" i="27"/>
  <c r="E1343" i="27"/>
  <c r="E1344" i="27"/>
  <c r="E1345" i="27"/>
  <c r="E1346" i="27"/>
  <c r="E1347" i="27"/>
  <c r="E1348" i="27"/>
  <c r="E1349" i="27"/>
  <c r="E1350" i="27"/>
  <c r="E1351" i="27"/>
  <c r="E1352" i="27"/>
  <c r="E1353" i="27"/>
  <c r="E1354" i="27"/>
  <c r="E1355" i="27"/>
  <c r="E1356" i="27"/>
  <c r="E1357" i="27"/>
  <c r="E1358" i="27"/>
  <c r="E1359" i="27"/>
  <c r="E1360" i="27"/>
  <c r="E1361" i="27"/>
  <c r="E1362" i="27"/>
  <c r="E1363" i="27"/>
  <c r="E1364" i="27"/>
  <c r="E1365" i="27"/>
  <c r="E1366" i="27"/>
  <c r="E1367" i="27"/>
  <c r="E1368" i="27"/>
  <c r="E1369" i="27"/>
  <c r="E1370" i="27"/>
  <c r="E1371" i="27"/>
  <c r="E1372" i="27"/>
  <c r="E1373" i="27"/>
  <c r="E1374" i="27"/>
  <c r="E1375" i="27"/>
  <c r="E1376" i="27"/>
  <c r="E1377" i="27"/>
  <c r="E1378" i="27"/>
  <c r="E1379" i="27"/>
  <c r="E1380" i="27"/>
  <c r="E1381" i="27"/>
  <c r="E1382" i="27"/>
  <c r="E1383" i="27"/>
  <c r="E1384" i="27"/>
  <c r="E1385" i="27"/>
  <c r="E1386" i="27"/>
  <c r="E1387" i="27"/>
  <c r="E1388" i="27"/>
  <c r="E1389" i="27"/>
  <c r="E1390" i="27"/>
  <c r="E1391" i="27"/>
  <c r="E1392" i="27"/>
  <c r="E1393" i="27"/>
  <c r="E1394" i="27"/>
  <c r="E1395" i="27"/>
  <c r="E1396" i="27"/>
  <c r="E1397" i="27"/>
  <c r="E1398" i="27"/>
  <c r="E1399" i="27"/>
  <c r="E1400" i="27"/>
  <c r="E1401" i="27"/>
  <c r="E1402" i="27"/>
  <c r="E1403" i="27"/>
  <c r="E1404" i="27"/>
  <c r="E1405" i="27"/>
  <c r="E1406" i="27"/>
  <c r="E1407" i="27"/>
  <c r="E1408" i="27"/>
  <c r="E1409" i="27"/>
  <c r="E1410" i="27"/>
  <c r="E1411" i="27"/>
  <c r="E1412" i="27"/>
  <c r="E1413" i="27"/>
  <c r="E1414" i="27"/>
  <c r="E1415" i="27"/>
  <c r="E1416" i="27"/>
  <c r="E1417" i="27"/>
  <c r="E1418" i="27"/>
  <c r="E1419" i="27"/>
  <c r="E1420" i="27"/>
  <c r="E1421" i="27"/>
  <c r="E1422" i="27"/>
  <c r="E1423" i="27"/>
  <c r="E1424" i="27"/>
  <c r="E1425" i="27"/>
  <c r="E1426" i="27"/>
  <c r="E1427" i="27"/>
  <c r="E1428" i="27"/>
  <c r="E1429" i="27"/>
  <c r="E1430" i="27"/>
  <c r="E1431" i="27"/>
  <c r="E1432" i="27"/>
  <c r="E1433" i="27"/>
  <c r="E1434" i="27"/>
  <c r="E1435" i="27"/>
  <c r="E1436" i="27"/>
  <c r="E1437" i="27"/>
  <c r="E1438" i="27"/>
  <c r="E1439" i="27"/>
  <c r="E1440" i="27"/>
  <c r="E1441" i="27"/>
  <c r="E1442" i="27"/>
  <c r="E1443" i="27"/>
  <c r="E1444" i="27"/>
  <c r="E1445" i="27"/>
  <c r="E1446" i="27"/>
  <c r="E1447" i="27"/>
  <c r="E1448" i="27"/>
  <c r="E1449" i="27"/>
  <c r="E1450" i="27"/>
  <c r="E1451" i="27"/>
  <c r="E1452" i="27"/>
  <c r="E1453" i="27"/>
  <c r="E1454" i="27"/>
  <c r="E1463" i="27"/>
  <c r="E1464" i="27"/>
  <c r="E1465" i="27"/>
  <c r="E1466" i="27"/>
  <c r="E1467" i="27"/>
  <c r="E1468" i="27"/>
  <c r="E1469" i="27"/>
  <c r="E1470" i="27"/>
  <c r="E1471" i="27"/>
  <c r="E1472" i="27"/>
  <c r="E1473" i="27"/>
  <c r="E1474" i="27"/>
  <c r="E1475" i="27"/>
  <c r="E1476" i="27"/>
  <c r="E1477" i="27"/>
  <c r="E1478" i="27"/>
  <c r="E1479" i="27"/>
  <c r="E1480" i="27"/>
  <c r="E1481" i="27"/>
  <c r="E1482" i="27"/>
  <c r="E1483" i="27"/>
  <c r="E1484" i="27"/>
  <c r="E1485" i="27"/>
  <c r="E1486" i="27"/>
  <c r="E1487" i="27"/>
  <c r="E1488" i="27"/>
  <c r="E1489" i="27"/>
  <c r="E1490" i="27"/>
  <c r="E1491" i="27"/>
  <c r="E1492" i="27"/>
  <c r="E1493" i="27"/>
  <c r="E1494" i="27"/>
  <c r="E1495" i="27"/>
  <c r="E1496" i="27"/>
  <c r="E1497" i="27"/>
  <c r="E1498" i="27"/>
  <c r="E1499" i="27"/>
  <c r="E1500" i="27"/>
  <c r="E1501" i="27"/>
  <c r="E1502" i="27"/>
  <c r="E1503" i="27"/>
  <c r="E1504" i="27"/>
  <c r="E1505" i="27"/>
  <c r="E1506" i="27"/>
  <c r="E1507" i="27"/>
  <c r="E1508" i="27"/>
  <c r="E1509" i="27"/>
  <c r="E1510" i="27"/>
  <c r="E1511" i="27"/>
  <c r="E1512" i="27"/>
  <c r="E1513" i="27"/>
  <c r="E1514" i="27"/>
  <c r="E1515" i="27"/>
  <c r="E1516" i="27"/>
  <c r="E1517" i="27"/>
  <c r="E1518" i="27"/>
  <c r="E1519" i="27"/>
  <c r="E1520" i="27"/>
  <c r="E1521" i="27"/>
  <c r="E1522" i="27"/>
  <c r="E1523" i="27"/>
  <c r="E1524" i="27"/>
  <c r="E1525" i="27"/>
  <c r="E1526" i="27"/>
  <c r="E1527" i="27"/>
  <c r="E1528" i="27"/>
  <c r="E1529" i="27"/>
  <c r="E1530" i="27"/>
  <c r="E1531" i="27"/>
  <c r="E1532" i="27"/>
  <c r="E1533" i="27"/>
  <c r="E1534" i="27"/>
  <c r="E1535" i="27"/>
  <c r="E1536" i="27"/>
  <c r="E1537" i="27"/>
  <c r="E1217" i="27"/>
  <c r="E1218" i="27"/>
  <c r="E1219" i="27"/>
  <c r="E1220" i="27"/>
  <c r="E1221" i="27"/>
  <c r="E1222" i="27"/>
  <c r="E1223" i="27"/>
  <c r="E1224" i="27"/>
  <c r="E1225" i="27"/>
  <c r="E1226" i="27"/>
  <c r="E1227" i="27"/>
  <c r="E1228" i="27"/>
  <c r="E1229" i="27"/>
  <c r="E1230" i="27"/>
  <c r="E1543" i="27"/>
  <c r="E1544" i="27"/>
  <c r="E1545" i="27"/>
  <c r="E1546" i="27"/>
  <c r="E1547" i="27"/>
  <c r="E1548" i="27"/>
  <c r="E1549" i="27"/>
  <c r="E1550" i="27"/>
  <c r="E1551" i="27"/>
  <c r="E1552" i="27"/>
  <c r="E1553" i="27"/>
  <c r="E1554" i="27"/>
  <c r="E1555" i="27"/>
  <c r="E1556" i="27"/>
  <c r="E1557" i="27"/>
  <c r="E1558" i="27"/>
  <c r="E1559" i="27"/>
  <c r="E1560" i="27"/>
  <c r="E1561" i="27"/>
  <c r="E1562" i="27"/>
  <c r="E1563" i="27"/>
  <c r="E1564" i="27"/>
  <c r="E1565" i="27"/>
  <c r="E1566" i="27"/>
  <c r="E1567" i="27"/>
  <c r="E1568" i="27"/>
  <c r="E1569" i="27"/>
  <c r="E1570" i="27"/>
  <c r="E1574" i="27"/>
  <c r="E1575" i="27"/>
  <c r="E1576" i="27"/>
  <c r="E1577" i="27"/>
  <c r="E1578" i="27"/>
  <c r="E1579" i="27"/>
  <c r="E1580" i="27"/>
  <c r="E1581" i="27"/>
  <c r="E1582" i="27"/>
  <c r="E1583" i="27"/>
  <c r="E1584" i="27"/>
  <c r="E1585" i="27"/>
  <c r="E1586" i="27"/>
  <c r="E1587" i="27"/>
  <c r="E1588" i="27"/>
  <c r="E1589" i="27"/>
  <c r="E1590" i="27"/>
  <c r="E1591" i="27"/>
  <c r="E1592" i="27"/>
  <c r="E1593" i="27"/>
  <c r="E1594" i="27"/>
  <c r="E1595" i="27"/>
  <c r="E1596" i="27"/>
  <c r="E1597" i="27"/>
  <c r="E1598" i="27"/>
  <c r="E1599" i="27"/>
  <c r="E1600" i="27"/>
  <c r="E1601" i="27"/>
  <c r="E1604" i="27"/>
  <c r="E1605" i="27"/>
  <c r="E1606" i="27"/>
  <c r="E1607" i="27"/>
  <c r="E1608" i="27"/>
  <c r="E1609" i="27"/>
  <c r="E1610" i="27"/>
  <c r="E1611" i="27"/>
  <c r="E1612" i="27"/>
  <c r="E1613" i="27"/>
  <c r="E1614" i="27"/>
  <c r="E1615" i="27"/>
  <c r="E1616" i="27"/>
  <c r="E1617" i="27"/>
  <c r="E1618" i="27"/>
  <c r="E1619" i="27"/>
  <c r="E1620" i="27"/>
  <c r="E1621" i="27"/>
  <c r="E1622" i="27"/>
  <c r="E1623" i="27"/>
  <c r="E1624" i="27"/>
  <c r="E1625" i="27"/>
  <c r="E1626" i="27"/>
  <c r="E1627" i="27"/>
  <c r="E1628" i="27"/>
  <c r="E1629" i="27"/>
  <c r="E1630" i="27"/>
  <c r="E1631" i="27"/>
  <c r="E1632" i="27"/>
  <c r="E1633" i="27"/>
  <c r="E1634" i="27"/>
  <c r="E1635" i="27"/>
  <c r="E1636" i="27"/>
  <c r="E1637" i="27"/>
  <c r="E1638" i="27"/>
  <c r="E1639" i="27"/>
  <c r="E1640" i="27"/>
  <c r="E1641" i="27"/>
  <c r="E1642" i="27"/>
  <c r="E1643" i="27"/>
  <c r="E1644" i="27"/>
  <c r="E1645" i="27"/>
  <c r="E1646" i="27"/>
  <c r="E1647" i="27"/>
  <c r="E1648" i="27"/>
  <c r="E1649" i="27"/>
  <c r="E1650" i="27"/>
  <c r="E1651" i="27"/>
  <c r="E1652" i="27"/>
  <c r="E1653" i="27"/>
  <c r="E1654" i="27"/>
  <c r="E1655" i="27"/>
  <c r="E1656" i="27"/>
  <c r="E1657" i="27"/>
  <c r="E1658" i="27"/>
  <c r="E1659" i="27"/>
  <c r="E1660" i="27"/>
  <c r="E1661" i="27"/>
  <c r="E1662" i="27"/>
  <c r="E1663" i="27"/>
  <c r="E1664" i="27"/>
  <c r="E1665" i="27"/>
  <c r="E1666" i="27"/>
  <c r="E1669" i="27"/>
  <c r="E1670" i="27"/>
  <c r="E1671" i="27"/>
  <c r="E1672" i="27"/>
  <c r="E1673" i="27"/>
  <c r="E1674" i="27"/>
  <c r="E1675" i="27"/>
  <c r="E1676" i="27"/>
  <c r="E1677" i="27"/>
  <c r="E1678" i="27"/>
  <c r="E1679" i="27"/>
  <c r="E1680" i="27"/>
  <c r="E1681" i="27"/>
  <c r="E1682" i="27"/>
  <c r="E1683" i="27"/>
  <c r="E1684" i="27"/>
  <c r="E1685" i="27"/>
  <c r="E1686" i="27"/>
  <c r="E1687" i="27"/>
  <c r="E1688" i="27"/>
  <c r="E1689" i="27"/>
  <c r="E1690" i="27"/>
  <c r="E1691" i="27"/>
  <c r="E1692" i="27"/>
  <c r="E1693" i="27"/>
  <c r="E1694" i="27"/>
  <c r="E1695" i="27"/>
  <c r="E1696" i="27"/>
  <c r="E1697" i="27"/>
  <c r="E1698" i="27"/>
  <c r="E1699" i="27"/>
  <c r="E1700" i="27"/>
  <c r="E1706" i="27"/>
  <c r="E1707" i="27"/>
  <c r="E1708" i="27"/>
  <c r="E1709" i="27"/>
  <c r="E1713" i="27"/>
  <c r="E1710" i="27"/>
  <c r="E1711" i="27"/>
  <c r="E1716" i="27"/>
  <c r="E1717" i="27"/>
  <c r="E1718" i="27"/>
  <c r="E1719" i="27"/>
  <c r="E1720" i="27"/>
  <c r="E1721" i="27"/>
  <c r="E1722" i="27"/>
  <c r="E1723" i="27"/>
  <c r="E1725" i="27"/>
  <c r="E1726" i="27"/>
  <c r="K1410" i="61"/>
  <c r="K1604" i="61"/>
  <c r="L1410" i="61"/>
  <c r="L1604" i="61"/>
  <c r="M1410" i="61"/>
  <c r="M1604" i="61"/>
  <c r="K1112" i="61"/>
  <c r="L1112" i="61"/>
  <c r="M1112" i="61"/>
  <c r="K65" i="61"/>
  <c r="L65" i="61"/>
  <c r="M65" i="61"/>
  <c r="M559" i="61"/>
  <c r="L559" i="61"/>
  <c r="K559" i="61"/>
  <c r="K1231" i="61"/>
  <c r="K1310" i="61"/>
  <c r="K508" i="61"/>
  <c r="K1329" i="61"/>
  <c r="K1327" i="61"/>
  <c r="K1324" i="61"/>
  <c r="K1640" i="61"/>
  <c r="K1325" i="61"/>
  <c r="K1326" i="61"/>
  <c r="K1328" i="61"/>
  <c r="K1323" i="61"/>
  <c r="K474" i="61"/>
  <c r="L1231" i="61"/>
  <c r="L1310" i="61"/>
  <c r="L508" i="61"/>
  <c r="L1329" i="61"/>
  <c r="L1327" i="61"/>
  <c r="L1324" i="61"/>
  <c r="L1640" i="61"/>
  <c r="L1325" i="61"/>
  <c r="L1326" i="61"/>
  <c r="L1328" i="61"/>
  <c r="L1323" i="61"/>
  <c r="L474" i="61"/>
  <c r="M1231" i="61"/>
  <c r="M1310" i="61"/>
  <c r="M508" i="61"/>
  <c r="M1329" i="61"/>
  <c r="M1327" i="61"/>
  <c r="M1324" i="61"/>
  <c r="M1640" i="61"/>
  <c r="M1325" i="61"/>
  <c r="M1326" i="61"/>
  <c r="M1328" i="61"/>
  <c r="M1323" i="61"/>
  <c r="M474" i="61"/>
  <c r="K926" i="61"/>
  <c r="L926" i="61"/>
  <c r="M926" i="61"/>
  <c r="K1632" i="61"/>
  <c r="L1632" i="61"/>
  <c r="M1632" i="61"/>
  <c r="K1737" i="61"/>
  <c r="L1737" i="61"/>
  <c r="M1737" i="61"/>
  <c r="K1732" i="61"/>
  <c r="L1732" i="61"/>
  <c r="M1732" i="61"/>
  <c r="K1617" i="61"/>
  <c r="K1618" i="61"/>
  <c r="L1617" i="61"/>
  <c r="L1618" i="61"/>
  <c r="M1617" i="61"/>
  <c r="M1618" i="61"/>
  <c r="K1613" i="61"/>
  <c r="L1613" i="61"/>
  <c r="M1613" i="61"/>
  <c r="K1593" i="61"/>
  <c r="L1593" i="61"/>
  <c r="M1593" i="61"/>
  <c r="K1380" i="61"/>
  <c r="L1380" i="61"/>
  <c r="M1380" i="61"/>
  <c r="K903" i="61"/>
  <c r="L903" i="61"/>
  <c r="M903" i="61"/>
  <c r="K854" i="61"/>
  <c r="L854" i="61"/>
  <c r="M854" i="61"/>
  <c r="K849" i="61"/>
  <c r="K850" i="61"/>
  <c r="L849" i="61"/>
  <c r="L850" i="61"/>
  <c r="M849" i="61"/>
  <c r="M850" i="61"/>
  <c r="K846" i="61"/>
  <c r="L846" i="61"/>
  <c r="M846" i="61"/>
  <c r="K839" i="61"/>
  <c r="L839" i="61"/>
  <c r="M839" i="61"/>
  <c r="K824" i="61"/>
  <c r="K825" i="61"/>
  <c r="K826" i="61"/>
  <c r="K827" i="61"/>
  <c r="L824" i="61"/>
  <c r="L825" i="61"/>
  <c r="L826" i="61"/>
  <c r="L827" i="61"/>
  <c r="M824" i="61"/>
  <c r="M825" i="61"/>
  <c r="M826" i="61"/>
  <c r="M827" i="61"/>
  <c r="K466" i="61"/>
  <c r="L466" i="61"/>
  <c r="M466" i="61"/>
  <c r="K458" i="61"/>
  <c r="L458" i="61"/>
  <c r="M458" i="61"/>
  <c r="K170" i="61"/>
  <c r="L170" i="61"/>
  <c r="M170" i="61"/>
  <c r="K1705" i="61"/>
  <c r="K1706" i="61"/>
  <c r="K1707" i="61"/>
  <c r="K1708" i="61"/>
  <c r="K1709" i="61"/>
  <c r="K1710" i="61"/>
  <c r="K1711" i="61"/>
  <c r="K1712" i="61"/>
  <c r="K1713" i="61"/>
  <c r="K1714" i="61"/>
  <c r="K1715" i="61"/>
  <c r="K1716" i="61"/>
  <c r="K1717" i="61"/>
  <c r="K1718" i="61"/>
  <c r="K1719" i="61"/>
  <c r="K1720" i="61"/>
  <c r="K1721" i="61"/>
  <c r="K1722" i="61"/>
  <c r="K1723" i="61"/>
  <c r="K1724" i="61"/>
  <c r="K1725" i="61"/>
  <c r="K1726" i="61"/>
  <c r="K1727" i="61"/>
  <c r="K1728" i="61"/>
  <c r="K1729" i="61"/>
  <c r="K1730" i="61"/>
  <c r="K1731" i="61"/>
  <c r="K1733" i="61"/>
  <c r="K1734" i="61"/>
  <c r="K1735" i="61"/>
  <c r="K1736" i="61"/>
  <c r="K1738" i="61"/>
  <c r="K1739" i="61"/>
  <c r="K1740" i="61"/>
  <c r="K1741" i="61"/>
  <c r="K1742" i="61"/>
  <c r="K1743" i="61"/>
  <c r="K1744" i="61"/>
  <c r="K1745" i="61"/>
  <c r="K1746" i="61"/>
  <c r="K1747" i="61"/>
  <c r="K1749" i="61"/>
  <c r="L1705" i="61"/>
  <c r="L1706" i="61"/>
  <c r="L1707" i="61"/>
  <c r="L1708" i="61"/>
  <c r="L1709" i="61"/>
  <c r="L1710" i="61"/>
  <c r="L1711" i="61"/>
  <c r="L1712" i="61"/>
  <c r="L1713" i="61"/>
  <c r="L1714" i="61"/>
  <c r="L1715" i="61"/>
  <c r="L1716" i="61"/>
  <c r="L1717" i="61"/>
  <c r="L1718" i="61"/>
  <c r="L1719" i="61"/>
  <c r="L1720" i="61"/>
  <c r="L1721" i="61"/>
  <c r="L1722" i="61"/>
  <c r="L1723" i="61"/>
  <c r="L1724" i="61"/>
  <c r="L1725" i="61"/>
  <c r="L1726" i="61"/>
  <c r="L1727" i="61"/>
  <c r="L1728" i="61"/>
  <c r="L1729" i="61"/>
  <c r="L1730" i="61"/>
  <c r="L1731" i="61"/>
  <c r="L1733" i="61"/>
  <c r="L1734" i="61"/>
  <c r="L1735" i="61"/>
  <c r="L1736" i="61"/>
  <c r="L1738" i="61"/>
  <c r="L1739" i="61"/>
  <c r="L1740" i="61"/>
  <c r="L1741" i="61"/>
  <c r="L1742" i="61"/>
  <c r="L1743" i="61"/>
  <c r="L1744" i="61"/>
  <c r="L1745" i="61"/>
  <c r="L1746" i="61"/>
  <c r="L1747" i="61"/>
  <c r="L1749" i="61"/>
  <c r="M1705" i="61"/>
  <c r="M1706" i="61"/>
  <c r="M1707" i="61"/>
  <c r="M1708" i="61"/>
  <c r="M1709" i="61"/>
  <c r="M1710" i="61"/>
  <c r="M1711" i="61"/>
  <c r="M1712" i="61"/>
  <c r="M1713" i="61"/>
  <c r="M1714" i="61"/>
  <c r="M1715" i="61"/>
  <c r="M1716" i="61"/>
  <c r="M1717" i="61"/>
  <c r="M1718" i="61"/>
  <c r="M1719" i="61"/>
  <c r="M1720" i="61"/>
  <c r="M1721" i="61"/>
  <c r="M1722" i="61"/>
  <c r="M1723" i="61"/>
  <c r="M1724" i="61"/>
  <c r="M1725" i="61"/>
  <c r="M1726" i="61"/>
  <c r="M1727" i="61"/>
  <c r="M1728" i="61"/>
  <c r="M1729" i="61"/>
  <c r="M1730" i="61"/>
  <c r="M1731" i="61"/>
  <c r="M1733" i="61"/>
  <c r="M1734" i="61"/>
  <c r="M1735" i="61"/>
  <c r="M1736" i="61"/>
  <c r="M1738" i="61"/>
  <c r="M1739" i="61"/>
  <c r="M1740" i="61"/>
  <c r="M1741" i="61"/>
  <c r="M1742" i="61"/>
  <c r="M1743" i="61"/>
  <c r="M1744" i="61"/>
  <c r="M1745" i="61"/>
  <c r="M1746" i="61"/>
  <c r="M1747" i="61"/>
  <c r="M1749" i="61"/>
  <c r="K1700" i="61" l="1"/>
  <c r="K1692" i="61"/>
  <c r="K1331" i="61"/>
  <c r="K1321" i="61"/>
  <c r="K1320" i="61"/>
  <c r="K164" i="61"/>
  <c r="K1379" i="61"/>
  <c r="K1381" i="61"/>
  <c r="K1586" i="61"/>
  <c r="K1587" i="61"/>
  <c r="L1700" i="61"/>
  <c r="L1692" i="61"/>
  <c r="L1331" i="61"/>
  <c r="L1321" i="61"/>
  <c r="L1320" i="61"/>
  <c r="L164" i="61"/>
  <c r="L1379" i="61"/>
  <c r="L1381" i="61"/>
  <c r="L1586" i="61"/>
  <c r="L1587" i="61"/>
  <c r="M1700" i="61"/>
  <c r="M1692" i="61"/>
  <c r="M1331" i="61"/>
  <c r="M1321" i="61"/>
  <c r="M1320" i="61"/>
  <c r="M164" i="61"/>
  <c r="M1379" i="61"/>
  <c r="M1381" i="61"/>
  <c r="M1586" i="61"/>
  <c r="M1587" i="61"/>
  <c r="K116" i="61"/>
  <c r="L116" i="61"/>
  <c r="M116" i="61"/>
  <c r="K1546" i="61" l="1"/>
  <c r="L1546" i="61"/>
  <c r="M1546" i="61"/>
  <c r="K1440" i="61"/>
  <c r="L1440" i="61"/>
  <c r="M1440" i="61"/>
  <c r="K1434" i="61"/>
  <c r="L1434" i="61"/>
  <c r="M1434" i="61"/>
  <c r="K1430" i="61"/>
  <c r="L1430" i="61"/>
  <c r="M1430" i="61"/>
  <c r="K1421" i="61"/>
  <c r="L1421" i="61"/>
  <c r="M1421" i="61"/>
  <c r="K1403" i="61"/>
  <c r="L1403" i="61"/>
  <c r="M1403" i="61"/>
  <c r="K1105" i="61"/>
  <c r="K1106" i="61"/>
  <c r="K1107" i="61"/>
  <c r="K1108" i="61"/>
  <c r="L1105" i="61"/>
  <c r="L1106" i="61"/>
  <c r="L1107" i="61"/>
  <c r="L1108" i="61"/>
  <c r="M1105" i="61"/>
  <c r="M1106" i="61"/>
  <c r="M1107" i="61"/>
  <c r="M1108" i="61"/>
  <c r="K1330" i="61"/>
  <c r="L1330" i="61"/>
  <c r="M1330" i="61"/>
  <c r="K1295" i="61"/>
  <c r="L1295" i="61"/>
  <c r="M1295" i="61"/>
  <c r="K1289" i="61"/>
  <c r="K1290" i="61"/>
  <c r="K1291" i="61"/>
  <c r="L1289" i="61"/>
  <c r="L1290" i="61"/>
  <c r="L1291" i="61"/>
  <c r="M1289" i="61"/>
  <c r="M1290" i="61"/>
  <c r="M1291" i="61"/>
  <c r="K1283" i="61"/>
  <c r="L1283" i="61"/>
  <c r="M1283" i="61"/>
  <c r="K1278" i="61"/>
  <c r="L1278" i="61"/>
  <c r="M1278" i="61"/>
  <c r="K1275" i="61"/>
  <c r="L1275" i="61"/>
  <c r="M1275" i="61"/>
  <c r="K1262" i="61"/>
  <c r="L1262" i="61"/>
  <c r="M1262" i="61"/>
  <c r="K1258" i="61"/>
  <c r="L1258" i="61"/>
  <c r="M1258" i="61"/>
  <c r="K1247" i="61"/>
  <c r="L1247" i="61"/>
  <c r="M1247" i="61"/>
  <c r="K1245" i="61"/>
  <c r="L1245" i="61"/>
  <c r="M1245" i="61"/>
  <c r="K1227" i="61"/>
  <c r="L1227" i="61"/>
  <c r="M1227" i="61"/>
  <c r="K1218" i="61"/>
  <c r="K1219" i="61"/>
  <c r="K1220" i="61"/>
  <c r="L1218" i="61"/>
  <c r="L1219" i="61"/>
  <c r="L1220" i="61"/>
  <c r="M1218" i="61"/>
  <c r="M1219" i="61"/>
  <c r="M1220" i="61"/>
  <c r="K1043" i="61"/>
  <c r="K1044" i="61"/>
  <c r="K1045" i="61"/>
  <c r="K1046" i="61"/>
  <c r="K1047" i="61"/>
  <c r="K1048" i="61"/>
  <c r="K1049" i="61"/>
  <c r="K1050" i="61"/>
  <c r="K1051" i="61"/>
  <c r="K1052" i="61"/>
  <c r="K1053" i="61"/>
  <c r="K1054" i="61"/>
  <c r="K1055" i="61"/>
  <c r="K1056" i="61"/>
  <c r="K1058" i="61"/>
  <c r="K1057" i="61"/>
  <c r="K1059" i="61"/>
  <c r="K1060" i="61"/>
  <c r="K1061" i="61"/>
  <c r="K1062" i="61"/>
  <c r="K1063" i="61"/>
  <c r="K1064" i="61"/>
  <c r="K1065" i="61"/>
  <c r="K1066" i="61"/>
  <c r="K1067" i="61"/>
  <c r="K1068" i="61"/>
  <c r="K1069" i="61"/>
  <c r="K1070" i="61"/>
  <c r="K1071" i="61"/>
  <c r="K1072" i="61"/>
  <c r="K1073" i="61"/>
  <c r="K1074" i="61"/>
  <c r="K1075" i="61"/>
  <c r="K1076" i="61"/>
  <c r="K1077" i="61"/>
  <c r="L1043" i="61"/>
  <c r="L1044" i="61"/>
  <c r="L1045" i="61"/>
  <c r="L1046" i="61"/>
  <c r="L1047" i="61"/>
  <c r="L1048" i="61"/>
  <c r="L1049" i="61"/>
  <c r="L1050" i="61"/>
  <c r="L1051" i="61"/>
  <c r="L1052" i="61"/>
  <c r="L1053" i="61"/>
  <c r="L1054" i="61"/>
  <c r="L1055" i="61"/>
  <c r="L1056" i="61"/>
  <c r="L1058" i="61"/>
  <c r="L1057" i="61"/>
  <c r="L1059" i="61"/>
  <c r="L1060" i="61"/>
  <c r="L1061" i="61"/>
  <c r="L1062" i="61"/>
  <c r="L1063" i="61"/>
  <c r="L1064" i="61"/>
  <c r="L1065" i="61"/>
  <c r="L1066" i="61"/>
  <c r="L1067" i="61"/>
  <c r="L1068" i="61"/>
  <c r="L1069" i="61"/>
  <c r="L1070" i="61"/>
  <c r="L1071" i="61"/>
  <c r="L1072" i="61"/>
  <c r="L1073" i="61"/>
  <c r="L1074" i="61"/>
  <c r="L1075" i="61"/>
  <c r="L1076" i="61"/>
  <c r="L1077" i="61"/>
  <c r="M1043" i="61"/>
  <c r="M1044" i="61"/>
  <c r="M1045" i="61"/>
  <c r="M1046" i="61"/>
  <c r="M1047" i="61"/>
  <c r="M1048" i="61"/>
  <c r="M1049" i="61"/>
  <c r="M1050" i="61"/>
  <c r="M1051" i="61"/>
  <c r="M1052" i="61"/>
  <c r="M1053" i="61"/>
  <c r="M1054" i="61"/>
  <c r="M1055" i="61"/>
  <c r="M1056" i="61"/>
  <c r="M1058" i="61"/>
  <c r="M1057" i="61"/>
  <c r="M1059" i="61"/>
  <c r="M1060" i="61"/>
  <c r="M1061" i="61"/>
  <c r="M1062" i="61"/>
  <c r="M1063" i="61"/>
  <c r="M1064" i="61"/>
  <c r="M1065" i="61"/>
  <c r="M1066" i="61"/>
  <c r="M1067" i="61"/>
  <c r="M1068" i="61"/>
  <c r="M1069" i="61"/>
  <c r="M1070" i="61"/>
  <c r="M1071" i="61"/>
  <c r="M1072" i="61"/>
  <c r="M1073" i="61"/>
  <c r="M1074" i="61"/>
  <c r="M1075" i="61"/>
  <c r="M1076" i="61"/>
  <c r="M1077" i="61"/>
  <c r="K988" i="61"/>
  <c r="L988" i="61"/>
  <c r="M988" i="61"/>
  <c r="K765" i="61"/>
  <c r="L765" i="61"/>
  <c r="M765" i="61"/>
  <c r="K755" i="61"/>
  <c r="L755" i="61"/>
  <c r="M755" i="61"/>
  <c r="K679" i="61"/>
  <c r="K680" i="61"/>
  <c r="K681" i="61"/>
  <c r="K682" i="61"/>
  <c r="K683" i="61"/>
  <c r="K684" i="61"/>
  <c r="K685" i="61"/>
  <c r="K686" i="61"/>
  <c r="L679" i="61"/>
  <c r="L680" i="61"/>
  <c r="L681" i="61"/>
  <c r="L682" i="61"/>
  <c r="L683" i="61"/>
  <c r="L684" i="61"/>
  <c r="L685" i="61"/>
  <c r="L686" i="61"/>
  <c r="M679" i="61"/>
  <c r="M680" i="61"/>
  <c r="M681" i="61"/>
  <c r="M682" i="61"/>
  <c r="M683" i="61"/>
  <c r="M684" i="61"/>
  <c r="M685" i="61"/>
  <c r="M686" i="61"/>
  <c r="K671" i="61"/>
  <c r="L671" i="61"/>
  <c r="M671" i="61"/>
  <c r="K667" i="61"/>
  <c r="L667" i="61"/>
  <c r="M667" i="61"/>
  <c r="K578" i="61"/>
  <c r="L578" i="61"/>
  <c r="M578" i="61"/>
  <c r="K497" i="61"/>
  <c r="L497" i="61"/>
  <c r="M497" i="61"/>
  <c r="K428" i="61"/>
  <c r="L428" i="61"/>
  <c r="M428" i="61"/>
  <c r="K371" i="61"/>
  <c r="L371" i="61"/>
  <c r="M371" i="61"/>
  <c r="K361" i="61"/>
  <c r="L361" i="61"/>
  <c r="M361" i="61"/>
  <c r="K221" i="61"/>
  <c r="K222" i="61"/>
  <c r="K223" i="61"/>
  <c r="K115" i="61"/>
  <c r="K117" i="61"/>
  <c r="K118" i="61"/>
  <c r="K224" i="61"/>
  <c r="K225" i="61"/>
  <c r="K226" i="61"/>
  <c r="K227" i="61"/>
  <c r="K228" i="61"/>
  <c r="K229" i="61"/>
  <c r="K230" i="61"/>
  <c r="K231" i="61"/>
  <c r="K232" i="61"/>
  <c r="L221" i="61"/>
  <c r="L222" i="61"/>
  <c r="L223" i="61"/>
  <c r="L115" i="61"/>
  <c r="L117" i="61"/>
  <c r="L118" i="61"/>
  <c r="L224" i="61"/>
  <c r="L225" i="61"/>
  <c r="L226" i="61"/>
  <c r="L227" i="61"/>
  <c r="L228" i="61"/>
  <c r="L229" i="61"/>
  <c r="L230" i="61"/>
  <c r="L231" i="61"/>
  <c r="L232" i="61"/>
  <c r="M221" i="61"/>
  <c r="M222" i="61"/>
  <c r="M223" i="61"/>
  <c r="M115" i="61"/>
  <c r="M117" i="61"/>
  <c r="M118" i="61"/>
  <c r="M224" i="61"/>
  <c r="M225" i="61"/>
  <c r="M226" i="61"/>
  <c r="M227" i="61"/>
  <c r="M228" i="61"/>
  <c r="M229" i="61"/>
  <c r="M230" i="61"/>
  <c r="M231" i="61"/>
  <c r="M232" i="61"/>
  <c r="K176" i="61"/>
  <c r="L176" i="61"/>
  <c r="M176" i="61"/>
  <c r="K114" i="61"/>
  <c r="K119" i="61"/>
  <c r="K120" i="61"/>
  <c r="K121" i="61"/>
  <c r="K122" i="61"/>
  <c r="K21" i="61"/>
  <c r="K34" i="61"/>
  <c r="K51" i="61"/>
  <c r="K52" i="61"/>
  <c r="L114" i="61"/>
  <c r="L119" i="61"/>
  <c r="L120" i="61"/>
  <c r="L121" i="61"/>
  <c r="L122" i="61"/>
  <c r="L21" i="61"/>
  <c r="L34" i="61"/>
  <c r="L51" i="61"/>
  <c r="L52" i="61"/>
  <c r="M114" i="61"/>
  <c r="M119" i="61"/>
  <c r="M120" i="61"/>
  <c r="M121" i="61"/>
  <c r="M122" i="61"/>
  <c r="M21" i="61"/>
  <c r="M34" i="61"/>
  <c r="M51" i="61"/>
  <c r="M52" i="61"/>
  <c r="K96" i="61"/>
  <c r="L96" i="61"/>
  <c r="M96" i="61"/>
  <c r="K523" i="61"/>
  <c r="K522" i="61"/>
  <c r="L523" i="61"/>
  <c r="L522" i="61"/>
  <c r="M523" i="61"/>
  <c r="M522" i="61"/>
  <c r="K708" i="61"/>
  <c r="L708" i="61"/>
  <c r="M708" i="61"/>
  <c r="K1607" i="61"/>
  <c r="L1607" i="61"/>
  <c r="M1607" i="61"/>
  <c r="K1036" i="61"/>
  <c r="L1036" i="61"/>
  <c r="M1036" i="61"/>
  <c r="K1031" i="61"/>
  <c r="K1025" i="61"/>
  <c r="K1032" i="61"/>
  <c r="L1031" i="61"/>
  <c r="L1025" i="61"/>
  <c r="L1032" i="61"/>
  <c r="M1031" i="61"/>
  <c r="M1025" i="61"/>
  <c r="M1032" i="61"/>
  <c r="K1028" i="61"/>
  <c r="L1028" i="61"/>
  <c r="M1028" i="61"/>
  <c r="K431" i="61"/>
  <c r="K432" i="61"/>
  <c r="K435" i="61"/>
  <c r="K434" i="61"/>
  <c r="K436" i="61"/>
  <c r="K437" i="61"/>
  <c r="K479" i="61"/>
  <c r="K506" i="61"/>
  <c r="L431" i="61"/>
  <c r="L432" i="61"/>
  <c r="L435" i="61"/>
  <c r="L434" i="61"/>
  <c r="L436" i="61"/>
  <c r="L437" i="61"/>
  <c r="L479" i="61"/>
  <c r="L506" i="61"/>
  <c r="M431" i="61"/>
  <c r="M432" i="61"/>
  <c r="M435" i="61"/>
  <c r="M434" i="61"/>
  <c r="M436" i="61"/>
  <c r="M437" i="61"/>
  <c r="M479" i="61"/>
  <c r="M506" i="61"/>
  <c r="K891" i="61"/>
  <c r="K892" i="61"/>
  <c r="L891" i="61"/>
  <c r="L892" i="61"/>
  <c r="M891" i="61"/>
  <c r="M892" i="61"/>
  <c r="K887" i="61"/>
  <c r="L887" i="61"/>
  <c r="M887" i="61"/>
  <c r="K853" i="61"/>
  <c r="K855" i="61"/>
  <c r="K870" i="61"/>
  <c r="K873" i="61"/>
  <c r="K875" i="61"/>
  <c r="K877" i="61"/>
  <c r="L853" i="61"/>
  <c r="L855" i="61"/>
  <c r="L870" i="61"/>
  <c r="L873" i="61"/>
  <c r="L875" i="61"/>
  <c r="L877" i="61"/>
  <c r="M853" i="61"/>
  <c r="M855" i="61"/>
  <c r="M870" i="61"/>
  <c r="M873" i="61"/>
  <c r="M875" i="61"/>
  <c r="M877" i="61"/>
  <c r="K847" i="61"/>
  <c r="K848" i="61"/>
  <c r="L847" i="61"/>
  <c r="L848" i="61"/>
  <c r="M847" i="61"/>
  <c r="M848" i="61"/>
  <c r="K842" i="61"/>
  <c r="L842" i="61"/>
  <c r="M842" i="61"/>
  <c r="K835" i="61"/>
  <c r="K836" i="61"/>
  <c r="L835" i="61"/>
  <c r="L836" i="61"/>
  <c r="M835" i="61"/>
  <c r="M836" i="61"/>
  <c r="K657" i="61"/>
  <c r="L657" i="61"/>
  <c r="M657" i="61"/>
  <c r="K1118" i="61"/>
  <c r="K84" i="61"/>
  <c r="K917" i="61"/>
  <c r="K67" i="61"/>
  <c r="L1118" i="61"/>
  <c r="L84" i="61"/>
  <c r="L917" i="61"/>
  <c r="L67" i="61"/>
  <c r="M1118" i="61"/>
  <c r="M84" i="61"/>
  <c r="M917" i="61"/>
  <c r="M67" i="61"/>
  <c r="K1092" i="61"/>
  <c r="L1092" i="61"/>
  <c r="M1092" i="61"/>
  <c r="K452" i="61"/>
  <c r="L452" i="61"/>
  <c r="M452" i="61"/>
  <c r="K359" i="61"/>
  <c r="L359" i="61"/>
  <c r="M359" i="61"/>
  <c r="K1344" i="61"/>
  <c r="L1344" i="61"/>
  <c r="M1344" i="61"/>
  <c r="K1523" i="61"/>
  <c r="L1523" i="61"/>
  <c r="M1523" i="61"/>
  <c r="K1534" i="61"/>
  <c r="L1534" i="61"/>
  <c r="M1534" i="61"/>
  <c r="K1533" i="61"/>
  <c r="L1533" i="61"/>
  <c r="M1533" i="61"/>
  <c r="K1532" i="61"/>
  <c r="L1532" i="61"/>
  <c r="M1532" i="61"/>
  <c r="K1525" i="61"/>
  <c r="L1525" i="61"/>
  <c r="M1525" i="61"/>
  <c r="K360" i="61" l="1"/>
  <c r="L360" i="61"/>
  <c r="M360" i="61"/>
  <c r="K364" i="61"/>
  <c r="L364" i="61"/>
  <c r="M364" i="61"/>
  <c r="K363" i="61"/>
  <c r="L363" i="61"/>
  <c r="M363" i="61"/>
  <c r="K964" i="61"/>
  <c r="L964" i="61"/>
  <c r="M964" i="61"/>
  <c r="K1012" i="61"/>
  <c r="L1012" i="61"/>
  <c r="M1012" i="61"/>
  <c r="K1000" i="61"/>
  <c r="L1000" i="61"/>
  <c r="M1000" i="61"/>
  <c r="K981" i="61"/>
  <c r="L981" i="61"/>
  <c r="M981" i="61"/>
  <c r="K894" i="61"/>
  <c r="K895" i="61"/>
  <c r="K1187" i="61"/>
  <c r="K1556" i="61"/>
  <c r="K724" i="61"/>
  <c r="K178" i="61"/>
  <c r="K1482" i="61"/>
  <c r="K1558" i="61"/>
  <c r="K1557" i="61"/>
  <c r="K1580" i="61"/>
  <c r="K183" i="61"/>
  <c r="L894" i="61"/>
  <c r="L895" i="61"/>
  <c r="L1187" i="61"/>
  <c r="L1556" i="61"/>
  <c r="L724" i="61"/>
  <c r="L178" i="61"/>
  <c r="L1482" i="61"/>
  <c r="L1558" i="61"/>
  <c r="L1557" i="61"/>
  <c r="L1580" i="61"/>
  <c r="L183" i="61"/>
  <c r="M894" i="61"/>
  <c r="M895" i="61"/>
  <c r="M1187" i="61"/>
  <c r="M1556" i="61"/>
  <c r="M724" i="61"/>
  <c r="M178" i="61"/>
  <c r="M1482" i="61"/>
  <c r="M1558" i="61"/>
  <c r="M1557" i="61"/>
  <c r="M1580" i="61"/>
  <c r="M183" i="61"/>
  <c r="K843" i="61"/>
  <c r="K1362" i="61"/>
  <c r="K881" i="61"/>
  <c r="L843" i="61"/>
  <c r="L1362" i="61"/>
  <c r="L881" i="61"/>
  <c r="M843" i="61"/>
  <c r="M1362" i="61"/>
  <c r="M881" i="61"/>
  <c r="K1357" i="61"/>
  <c r="K1359" i="61"/>
  <c r="L1357" i="61"/>
  <c r="L1359" i="61"/>
  <c r="M1357" i="61"/>
  <c r="M1359" i="61"/>
  <c r="K1361" i="61"/>
  <c r="K1200" i="61"/>
  <c r="K888" i="61"/>
  <c r="L1361" i="61"/>
  <c r="L1200" i="61"/>
  <c r="L888" i="61"/>
  <c r="M1361" i="61"/>
  <c r="M1200" i="61"/>
  <c r="M888" i="61"/>
  <c r="K838" i="61"/>
  <c r="K909" i="61"/>
  <c r="K837" i="61"/>
  <c r="K906" i="61"/>
  <c r="K845" i="61"/>
  <c r="K844" i="61"/>
  <c r="K840" i="61"/>
  <c r="K901" i="61"/>
  <c r="K1620" i="61"/>
  <c r="K1610" i="61"/>
  <c r="K896" i="61"/>
  <c r="K904" i="61"/>
  <c r="K1354" i="61"/>
  <c r="K1355" i="61"/>
  <c r="K182" i="61"/>
  <c r="K1694" i="61"/>
  <c r="K1579" i="61"/>
  <c r="K1690" i="61"/>
  <c r="K1592" i="61"/>
  <c r="K1356" i="61"/>
  <c r="K541" i="61"/>
  <c r="K878" i="61"/>
  <c r="K1360" i="61"/>
  <c r="K1535" i="61"/>
  <c r="L838" i="61"/>
  <c r="L909" i="61"/>
  <c r="L837" i="61"/>
  <c r="L906" i="61"/>
  <c r="L845" i="61"/>
  <c r="L844" i="61"/>
  <c r="L840" i="61"/>
  <c r="L901" i="61"/>
  <c r="L1620" i="61"/>
  <c r="L1610" i="61"/>
  <c r="L896" i="61"/>
  <c r="L904" i="61"/>
  <c r="L1354" i="61"/>
  <c r="L1355" i="61"/>
  <c r="L182" i="61"/>
  <c r="L1694" i="61"/>
  <c r="L1579" i="61"/>
  <c r="L1690" i="61"/>
  <c r="L1592" i="61"/>
  <c r="L1356" i="61"/>
  <c r="L541" i="61"/>
  <c r="L878" i="61"/>
  <c r="L1360" i="61"/>
  <c r="L1535" i="61"/>
  <c r="M838" i="61"/>
  <c r="M909" i="61"/>
  <c r="M837" i="61"/>
  <c r="M906" i="61"/>
  <c r="M845" i="61"/>
  <c r="M844" i="61"/>
  <c r="M840" i="61"/>
  <c r="M901" i="61"/>
  <c r="M1620" i="61"/>
  <c r="M1610" i="61"/>
  <c r="M896" i="61"/>
  <c r="M904" i="61"/>
  <c r="M1354" i="61"/>
  <c r="M1355" i="61"/>
  <c r="M182" i="61"/>
  <c r="M1694" i="61"/>
  <c r="M1579" i="61"/>
  <c r="M1690" i="61"/>
  <c r="M1592" i="61"/>
  <c r="M1356" i="61"/>
  <c r="M541" i="61"/>
  <c r="M878" i="61"/>
  <c r="M1360" i="61"/>
  <c r="M1535" i="61"/>
  <c r="K631" i="61"/>
  <c r="L631" i="61"/>
  <c r="M631" i="61"/>
  <c r="K172" i="61"/>
  <c r="L172" i="61"/>
  <c r="M172" i="61"/>
  <c r="K113" i="61"/>
  <c r="K85" i="61"/>
  <c r="K110" i="61"/>
  <c r="K80" i="61"/>
  <c r="K90" i="61"/>
  <c r="K98" i="61"/>
  <c r="K902" i="61"/>
  <c r="K893" i="61"/>
  <c r="K851" i="61"/>
  <c r="K885" i="61"/>
  <c r="K841" i="61"/>
  <c r="L113" i="61"/>
  <c r="L85" i="61"/>
  <c r="L110" i="61"/>
  <c r="L80" i="61"/>
  <c r="L90" i="61"/>
  <c r="L98" i="61"/>
  <c r="L902" i="61"/>
  <c r="L893" i="61"/>
  <c r="L851" i="61"/>
  <c r="L885" i="61"/>
  <c r="L841" i="61"/>
  <c r="M113" i="61"/>
  <c r="M85" i="61"/>
  <c r="M110" i="61"/>
  <c r="M80" i="61"/>
  <c r="M90" i="61"/>
  <c r="M98" i="61"/>
  <c r="M902" i="61"/>
  <c r="M893" i="61"/>
  <c r="M851" i="61"/>
  <c r="M885" i="61"/>
  <c r="M841" i="61"/>
  <c r="K1005" i="61"/>
  <c r="K982" i="61"/>
  <c r="L1005" i="61"/>
  <c r="L982" i="61"/>
  <c r="M1005" i="61"/>
  <c r="M982" i="61"/>
  <c r="K103" i="61"/>
  <c r="L103" i="61"/>
  <c r="M103" i="61"/>
  <c r="K284" i="61"/>
  <c r="L284" i="61"/>
  <c r="M284" i="61"/>
  <c r="K961" i="61"/>
  <c r="L961" i="61"/>
  <c r="M961" i="61"/>
  <c r="K1001" i="61"/>
  <c r="K297" i="61"/>
  <c r="L1001" i="61"/>
  <c r="L297" i="61"/>
  <c r="M1001" i="61"/>
  <c r="M297" i="61"/>
  <c r="K304" i="61"/>
  <c r="K305" i="61"/>
  <c r="K939" i="61"/>
  <c r="K938" i="61"/>
  <c r="K1114" i="61"/>
  <c r="K970" i="61"/>
  <c r="K1006" i="61"/>
  <c r="K998" i="61"/>
  <c r="L304" i="61"/>
  <c r="L305" i="61"/>
  <c r="L939" i="61"/>
  <c r="L938" i="61"/>
  <c r="L1114" i="61"/>
  <c r="L970" i="61"/>
  <c r="L1006" i="61"/>
  <c r="L998" i="61"/>
  <c r="M304" i="61"/>
  <c r="M305" i="61"/>
  <c r="M939" i="61"/>
  <c r="M938" i="61"/>
  <c r="M1114" i="61"/>
  <c r="M970" i="61"/>
  <c r="M1006" i="61"/>
  <c r="M998" i="61"/>
  <c r="K1667" i="61"/>
  <c r="K308" i="61"/>
  <c r="K329" i="61"/>
  <c r="K330" i="61"/>
  <c r="L1667" i="61"/>
  <c r="L308" i="61"/>
  <c r="L329" i="61"/>
  <c r="L330" i="61"/>
  <c r="M1667" i="61"/>
  <c r="M308" i="61"/>
  <c r="M329" i="61"/>
  <c r="M330" i="61"/>
  <c r="K1639" i="61"/>
  <c r="L1639" i="61"/>
  <c r="M1639" i="61"/>
  <c r="K1662" i="61"/>
  <c r="L1662" i="61"/>
  <c r="M1662" i="61"/>
  <c r="K1212" i="61"/>
  <c r="L1212" i="61"/>
  <c r="M1212" i="61"/>
  <c r="K946" i="61"/>
  <c r="L946" i="61"/>
  <c r="M946" i="61"/>
  <c r="K1494" i="61"/>
  <c r="L1494" i="61"/>
  <c r="M1494" i="61"/>
  <c r="K462" i="61"/>
  <c r="L462" i="61"/>
  <c r="M462" i="61"/>
  <c r="M1341" i="61" l="1"/>
  <c r="L1341" i="61"/>
  <c r="K1341" i="61"/>
  <c r="K1661" i="61"/>
  <c r="L1661" i="61"/>
  <c r="M1661" i="61"/>
  <c r="M354" i="61"/>
  <c r="L354" i="61"/>
  <c r="K354" i="61"/>
  <c r="M1472" i="61"/>
  <c r="L1472" i="61"/>
  <c r="K1472" i="61"/>
  <c r="M422" i="61"/>
  <c r="L422" i="61"/>
  <c r="K422" i="61"/>
  <c r="M1207" i="61"/>
  <c r="L1207" i="61"/>
  <c r="K1207" i="61"/>
  <c r="K1015" i="61"/>
  <c r="K526" i="61"/>
  <c r="L1015" i="61"/>
  <c r="L526" i="61"/>
  <c r="M1015" i="61"/>
  <c r="M526" i="61"/>
  <c r="K1250" i="61"/>
  <c r="L1250" i="61"/>
  <c r="M1250" i="61"/>
  <c r="K648" i="61"/>
  <c r="L648" i="61"/>
  <c r="M648" i="61"/>
  <c r="K1539" i="61"/>
  <c r="L1539" i="61"/>
  <c r="M1539" i="61"/>
  <c r="K1021" i="61"/>
  <c r="L1021" i="61"/>
  <c r="M1021" i="61"/>
  <c r="M88" i="61"/>
  <c r="L88" i="61"/>
  <c r="K88" i="61"/>
  <c r="M1698" i="61"/>
  <c r="L1698" i="61"/>
  <c r="K1698" i="61"/>
  <c r="M1697" i="61"/>
  <c r="L1697" i="61"/>
  <c r="K1697" i="61"/>
  <c r="M1572" i="61"/>
  <c r="L1572" i="61"/>
  <c r="K1572" i="61"/>
  <c r="M1395" i="61"/>
  <c r="L1395" i="61"/>
  <c r="K1395" i="61"/>
  <c r="M1398" i="61"/>
  <c r="L1398" i="61"/>
  <c r="K1398" i="61"/>
  <c r="M1340" i="61"/>
  <c r="L1340" i="61"/>
  <c r="K1340" i="61"/>
  <c r="M1598" i="61"/>
  <c r="L1598" i="61"/>
  <c r="K1598" i="61"/>
  <c r="M289" i="61"/>
  <c r="L289" i="61"/>
  <c r="K289" i="61"/>
  <c r="C4" i="34" l="1"/>
  <c r="D4" i="34"/>
  <c r="C5" i="34"/>
  <c r="D5" i="34"/>
  <c r="C6" i="34"/>
  <c r="D6" i="34"/>
  <c r="C7" i="34"/>
  <c r="D7" i="34"/>
  <c r="C8" i="34"/>
  <c r="D8" i="34"/>
  <c r="C9" i="34"/>
  <c r="D9" i="34"/>
  <c r="C10" i="34"/>
  <c r="D10" i="34"/>
  <c r="C11" i="34"/>
  <c r="D11" i="34"/>
  <c r="C12" i="34"/>
  <c r="D12" i="34"/>
  <c r="C13" i="34"/>
  <c r="D13" i="34"/>
  <c r="C14" i="34"/>
  <c r="D14" i="34"/>
  <c r="C15" i="34"/>
  <c r="D15" i="34"/>
  <c r="C16" i="34"/>
  <c r="D16" i="34"/>
  <c r="C17" i="34"/>
  <c r="D17" i="34"/>
  <c r="C18" i="34"/>
  <c r="D18" i="34"/>
  <c r="C19" i="34"/>
  <c r="D19" i="34"/>
  <c r="C20" i="34"/>
  <c r="D20" i="34"/>
  <c r="C21" i="34"/>
  <c r="D21" i="34"/>
  <c r="C22" i="34"/>
  <c r="D22" i="34"/>
  <c r="C23" i="34"/>
  <c r="D23" i="34"/>
  <c r="C24" i="34"/>
  <c r="D24" i="34"/>
  <c r="C25" i="34"/>
  <c r="D25" i="34"/>
  <c r="C26" i="34"/>
  <c r="D26" i="34"/>
  <c r="C27" i="34"/>
  <c r="D27" i="34"/>
  <c r="C28" i="34"/>
  <c r="D28" i="34"/>
  <c r="C29" i="34"/>
  <c r="D29" i="34"/>
  <c r="C30" i="34"/>
  <c r="D30" i="34"/>
  <c r="C31" i="34"/>
  <c r="D31" i="34"/>
  <c r="C32" i="34"/>
  <c r="D32" i="34"/>
  <c r="C33" i="34"/>
  <c r="D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D52" i="34"/>
  <c r="C53" i="34"/>
  <c r="D53" i="34"/>
  <c r="C54" i="34"/>
  <c r="D54" i="34"/>
  <c r="C55" i="34"/>
  <c r="D55" i="34"/>
  <c r="C56" i="34"/>
  <c r="D56" i="34"/>
  <c r="C57" i="34"/>
  <c r="D57" i="34"/>
  <c r="C58" i="34"/>
  <c r="D58" i="34"/>
  <c r="C59" i="34"/>
  <c r="D59" i="34"/>
  <c r="C60" i="34"/>
  <c r="D60" i="34"/>
  <c r="C61" i="34"/>
  <c r="D61" i="34"/>
  <c r="C62" i="34"/>
  <c r="D62" i="34"/>
  <c r="C63" i="34"/>
  <c r="D63" i="34"/>
  <c r="C64" i="34"/>
  <c r="D64" i="34"/>
  <c r="C65" i="34"/>
  <c r="D65" i="34"/>
  <c r="C66" i="34"/>
  <c r="D66" i="34"/>
  <c r="C67" i="34"/>
  <c r="D67" i="34"/>
  <c r="C68" i="34"/>
  <c r="D68" i="34"/>
  <c r="C69" i="34"/>
  <c r="D69" i="34"/>
  <c r="C70" i="34"/>
  <c r="D70" i="34"/>
  <c r="C71" i="34"/>
  <c r="D71" i="34"/>
  <c r="C72" i="34"/>
  <c r="D72" i="34"/>
  <c r="C73" i="34"/>
  <c r="D73" i="34"/>
  <c r="C74" i="34"/>
  <c r="D74" i="34"/>
  <c r="C75" i="34"/>
  <c r="D75" i="34"/>
  <c r="C76" i="34"/>
  <c r="D76" i="34"/>
  <c r="C77" i="34"/>
  <c r="D77" i="34"/>
  <c r="C78" i="34"/>
  <c r="D78" i="34"/>
  <c r="C79" i="34"/>
  <c r="D79" i="34"/>
  <c r="C80" i="34"/>
  <c r="D80" i="34"/>
  <c r="C81" i="34"/>
  <c r="D81" i="34"/>
  <c r="C82" i="34"/>
  <c r="D82" i="34"/>
  <c r="C83" i="34"/>
  <c r="D83" i="34"/>
  <c r="C84" i="34"/>
  <c r="D84" i="34"/>
  <c r="C85" i="34"/>
  <c r="D85" i="34"/>
  <c r="C86" i="34"/>
  <c r="D86" i="34"/>
  <c r="C87" i="34"/>
  <c r="D87" i="34"/>
  <c r="C88" i="34"/>
  <c r="D88" i="34"/>
  <c r="C89" i="34"/>
  <c r="D89" i="34"/>
  <c r="C90" i="34"/>
  <c r="D90" i="34"/>
  <c r="C91" i="34"/>
  <c r="D91" i="34"/>
  <c r="C92" i="34"/>
  <c r="D92" i="34"/>
  <c r="C93" i="34"/>
  <c r="D93" i="34"/>
  <c r="C94" i="34"/>
  <c r="D94" i="34"/>
  <c r="C95" i="34"/>
  <c r="D95" i="34"/>
  <c r="C96" i="34"/>
  <c r="D96" i="34"/>
  <c r="C97" i="34"/>
  <c r="D97" i="34"/>
  <c r="C98" i="34"/>
  <c r="D98" i="34"/>
  <c r="C99" i="34"/>
  <c r="D99" i="34"/>
  <c r="C100" i="34"/>
  <c r="D100" i="34"/>
  <c r="C101" i="34"/>
  <c r="D101" i="34"/>
  <c r="C102" i="34"/>
  <c r="D102" i="34"/>
  <c r="C103" i="34"/>
  <c r="D103" i="34"/>
  <c r="C104" i="34"/>
  <c r="D104" i="34"/>
  <c r="C105" i="34"/>
  <c r="D105" i="34"/>
  <c r="C106" i="34"/>
  <c r="D106" i="34"/>
  <c r="C107" i="34"/>
  <c r="D107" i="34"/>
  <c r="C108" i="34"/>
  <c r="D108" i="34"/>
  <c r="C109" i="34"/>
  <c r="D109" i="34"/>
  <c r="C110" i="34"/>
  <c r="D110" i="34"/>
  <c r="C111" i="34"/>
  <c r="D111" i="34"/>
  <c r="C112" i="34"/>
  <c r="D112" i="34"/>
  <c r="C113" i="34"/>
  <c r="D113" i="34"/>
  <c r="C114" i="34"/>
  <c r="D114" i="34"/>
  <c r="C115" i="34"/>
  <c r="D115" i="34"/>
  <c r="C116" i="34"/>
  <c r="D116" i="34"/>
  <c r="C117" i="34"/>
  <c r="D117" i="34"/>
  <c r="C118" i="34"/>
  <c r="D118" i="34"/>
  <c r="C119" i="34"/>
  <c r="D119" i="34"/>
  <c r="C120" i="34"/>
  <c r="D120" i="34"/>
  <c r="C121" i="34"/>
  <c r="D121" i="34"/>
  <c r="C122" i="34"/>
  <c r="D122" i="34"/>
  <c r="C123" i="34"/>
  <c r="D123" i="34"/>
  <c r="C124" i="34"/>
  <c r="D124" i="34"/>
  <c r="C125" i="34"/>
  <c r="D125" i="34"/>
  <c r="C126" i="34"/>
  <c r="D126" i="34"/>
  <c r="C127" i="34"/>
  <c r="D127" i="34"/>
  <c r="C128" i="34"/>
  <c r="D128" i="34"/>
  <c r="C129" i="34"/>
  <c r="D129" i="34"/>
  <c r="C130" i="34"/>
  <c r="D130" i="34"/>
  <c r="C131" i="34"/>
  <c r="D131" i="34"/>
  <c r="C132" i="34"/>
  <c r="D132" i="34"/>
  <c r="C133" i="34"/>
  <c r="D133" i="34"/>
  <c r="C134" i="34"/>
  <c r="D134" i="34"/>
  <c r="C135" i="34"/>
  <c r="D135" i="34"/>
  <c r="C136" i="34"/>
  <c r="D136" i="34"/>
  <c r="C137" i="34"/>
  <c r="D137" i="34"/>
  <c r="C138" i="34"/>
  <c r="D138" i="34"/>
  <c r="C139" i="34"/>
  <c r="D139" i="34"/>
  <c r="C140" i="34"/>
  <c r="D140" i="34"/>
  <c r="C141" i="34"/>
  <c r="D141" i="34"/>
  <c r="C142" i="34"/>
  <c r="D142" i="34"/>
  <c r="C143" i="34"/>
  <c r="D143" i="34"/>
  <c r="C144" i="34"/>
  <c r="D144" i="34"/>
  <c r="C145" i="34"/>
  <c r="D145" i="34"/>
  <c r="C146" i="34"/>
  <c r="D146" i="34"/>
  <c r="C147" i="34"/>
  <c r="D147" i="34"/>
  <c r="C148" i="34"/>
  <c r="D148" i="34"/>
  <c r="C149" i="34"/>
  <c r="D149" i="34"/>
  <c r="C150" i="34"/>
  <c r="D150" i="34"/>
  <c r="C151" i="34"/>
  <c r="D151" i="34"/>
  <c r="C152" i="34"/>
  <c r="D152" i="34"/>
  <c r="C153" i="34"/>
  <c r="D153" i="34"/>
  <c r="C154" i="34"/>
  <c r="D154" i="34"/>
  <c r="C155" i="34"/>
  <c r="D155" i="34"/>
  <c r="C156" i="34"/>
  <c r="D156" i="34"/>
  <c r="C157" i="34"/>
  <c r="D157" i="34"/>
  <c r="C158" i="34"/>
  <c r="D158" i="34"/>
  <c r="C159" i="34"/>
  <c r="D159" i="34"/>
  <c r="C160" i="34"/>
  <c r="D160" i="34"/>
  <c r="C161" i="34"/>
  <c r="D161" i="34"/>
  <c r="C162" i="34"/>
  <c r="D162" i="34"/>
  <c r="C163" i="34"/>
  <c r="D163" i="34"/>
  <c r="C164" i="34"/>
  <c r="D164" i="34"/>
  <c r="C165" i="34"/>
  <c r="D165" i="34"/>
  <c r="C166" i="34"/>
  <c r="D166" i="34"/>
  <c r="C167" i="34"/>
  <c r="D167" i="34"/>
  <c r="C168" i="34"/>
  <c r="D168" i="34"/>
  <c r="C169" i="34"/>
  <c r="D169" i="34"/>
  <c r="C170" i="34"/>
  <c r="D170" i="34"/>
  <c r="C171" i="34"/>
  <c r="D171" i="34"/>
  <c r="C172" i="34"/>
  <c r="D172" i="34"/>
  <c r="C173" i="34"/>
  <c r="D173" i="34"/>
  <c r="C174" i="34"/>
  <c r="D174" i="34"/>
  <c r="C175" i="34"/>
  <c r="D175" i="34"/>
  <c r="C176" i="34"/>
  <c r="D176" i="34"/>
  <c r="C177" i="34"/>
  <c r="D177" i="34"/>
  <c r="C178" i="34"/>
  <c r="D178" i="34"/>
  <c r="C179" i="34"/>
  <c r="D179" i="34"/>
  <c r="C180" i="34"/>
  <c r="D180" i="34"/>
  <c r="C181" i="34"/>
  <c r="D181" i="34"/>
  <c r="C182" i="34"/>
  <c r="D182" i="34"/>
  <c r="C183" i="34"/>
  <c r="D183" i="34"/>
  <c r="C184" i="34"/>
  <c r="D184" i="34"/>
  <c r="C185" i="34"/>
  <c r="D185" i="34"/>
  <c r="C186" i="34"/>
  <c r="D186" i="34"/>
  <c r="C187" i="34"/>
  <c r="D187" i="34"/>
  <c r="C188" i="34"/>
  <c r="D188" i="34"/>
  <c r="C189" i="34"/>
  <c r="D189" i="34"/>
  <c r="C190" i="34"/>
  <c r="D190" i="34"/>
  <c r="C191" i="34"/>
  <c r="D191" i="34"/>
  <c r="C192" i="34"/>
  <c r="D192" i="34"/>
  <c r="C193" i="34"/>
  <c r="D193" i="34"/>
  <c r="C194" i="34"/>
  <c r="D194" i="34"/>
  <c r="C195" i="34"/>
  <c r="D195" i="34"/>
  <c r="C196" i="34"/>
  <c r="D196" i="34"/>
  <c r="C197" i="34"/>
  <c r="D197" i="34"/>
  <c r="C198" i="34"/>
  <c r="D198" i="34"/>
  <c r="C199" i="34"/>
  <c r="D199" i="34"/>
  <c r="C200" i="34"/>
  <c r="D200" i="34"/>
  <c r="C201" i="34"/>
  <c r="D201" i="34"/>
  <c r="C202" i="34"/>
  <c r="D202" i="34"/>
  <c r="C203" i="34"/>
  <c r="D203" i="34"/>
  <c r="C204" i="34"/>
  <c r="D204" i="34"/>
  <c r="C205" i="34"/>
  <c r="D205" i="34"/>
  <c r="C206" i="34"/>
  <c r="D206" i="34"/>
  <c r="C207" i="34"/>
  <c r="D207" i="34"/>
  <c r="C208" i="34"/>
  <c r="D208" i="34"/>
  <c r="C209" i="34"/>
  <c r="D209" i="34"/>
  <c r="C210" i="34"/>
  <c r="D210" i="34"/>
  <c r="C211" i="34"/>
  <c r="D211" i="34"/>
  <c r="C212" i="34"/>
  <c r="D212" i="34"/>
  <c r="C213" i="34"/>
  <c r="D213" i="34"/>
  <c r="C214" i="34"/>
  <c r="D214" i="34"/>
  <c r="C215" i="34"/>
  <c r="D215" i="34"/>
  <c r="C216" i="34"/>
  <c r="D216" i="34"/>
  <c r="C217" i="34"/>
  <c r="D217" i="34"/>
  <c r="C218" i="34"/>
  <c r="D218" i="34"/>
  <c r="C219" i="34"/>
  <c r="D219" i="34"/>
  <c r="C220" i="34"/>
  <c r="D220" i="34"/>
  <c r="C221" i="34"/>
  <c r="D221" i="34"/>
  <c r="C222" i="34"/>
  <c r="D222" i="34"/>
  <c r="C223" i="34"/>
  <c r="D223" i="34"/>
  <c r="C224" i="34"/>
  <c r="D224" i="34"/>
  <c r="C225" i="34"/>
  <c r="D225" i="34"/>
  <c r="C226" i="34"/>
  <c r="D226" i="34"/>
  <c r="C227" i="34"/>
  <c r="D227" i="34"/>
  <c r="C228" i="34"/>
  <c r="D228" i="34"/>
  <c r="C229" i="34"/>
  <c r="D229" i="34"/>
  <c r="C230" i="34"/>
  <c r="D230" i="34"/>
  <c r="C231" i="34"/>
  <c r="D231" i="34"/>
  <c r="C232" i="34"/>
  <c r="D232" i="34"/>
  <c r="C233" i="34"/>
  <c r="D233" i="34"/>
  <c r="C234" i="34"/>
  <c r="D234" i="34"/>
  <c r="C235" i="34"/>
  <c r="D235" i="34"/>
  <c r="C236" i="34"/>
  <c r="D236" i="34"/>
  <c r="C237" i="34"/>
  <c r="D237" i="34"/>
  <c r="C238" i="34"/>
  <c r="D238" i="34"/>
  <c r="C239" i="34"/>
  <c r="D239" i="34"/>
  <c r="C240" i="34"/>
  <c r="D240" i="34"/>
  <c r="C241" i="34"/>
  <c r="D241" i="34"/>
  <c r="C242" i="34"/>
  <c r="D242" i="34"/>
  <c r="C243" i="34"/>
  <c r="D243" i="34"/>
  <c r="C244" i="34"/>
  <c r="D244" i="34"/>
  <c r="C245" i="34"/>
  <c r="D245" i="34"/>
  <c r="C246" i="34"/>
  <c r="D246" i="34"/>
  <c r="C247" i="34"/>
  <c r="D247" i="34"/>
  <c r="C248" i="34"/>
  <c r="D248" i="34"/>
  <c r="C249" i="34"/>
  <c r="D249" i="34"/>
  <c r="C250" i="34"/>
  <c r="D250" i="34"/>
  <c r="C251" i="34"/>
  <c r="D251" i="34"/>
  <c r="C252" i="34"/>
  <c r="D252" i="34"/>
  <c r="C253" i="34"/>
  <c r="D253" i="34"/>
  <c r="C254" i="34"/>
  <c r="D254" i="34"/>
  <c r="C255" i="34"/>
  <c r="D255" i="34"/>
  <c r="C256" i="34"/>
  <c r="D256" i="34"/>
  <c r="C257" i="34"/>
  <c r="D257" i="34"/>
  <c r="C258" i="34"/>
  <c r="D258" i="34"/>
  <c r="C259" i="34"/>
  <c r="D259" i="34"/>
  <c r="C260" i="34"/>
  <c r="D260" i="34"/>
  <c r="C261" i="34"/>
  <c r="D261" i="34"/>
  <c r="C262" i="34"/>
  <c r="D262" i="34"/>
  <c r="C263" i="34"/>
  <c r="D263" i="34"/>
  <c r="C264" i="34"/>
  <c r="D264" i="34"/>
  <c r="C265" i="34"/>
  <c r="D265" i="34"/>
  <c r="C266" i="34"/>
  <c r="D266" i="34"/>
  <c r="C267" i="34"/>
  <c r="D267" i="34"/>
  <c r="C268" i="34"/>
  <c r="D268" i="34"/>
  <c r="C269" i="34"/>
  <c r="D269" i="34"/>
  <c r="C270" i="34"/>
  <c r="D270" i="34"/>
  <c r="C271" i="34"/>
  <c r="D271" i="34"/>
  <c r="C272" i="34"/>
  <c r="D272" i="34"/>
  <c r="C273" i="34"/>
  <c r="D273" i="34"/>
  <c r="C274" i="34"/>
  <c r="D274" i="34"/>
  <c r="C275" i="34"/>
  <c r="D275" i="34"/>
  <c r="C276" i="34"/>
  <c r="D276" i="34"/>
  <c r="C277" i="34"/>
  <c r="D277" i="34"/>
  <c r="C278" i="34"/>
  <c r="D278" i="34"/>
  <c r="C279" i="34"/>
  <c r="D279" i="34"/>
  <c r="C280" i="34"/>
  <c r="D280" i="34"/>
  <c r="C281" i="34"/>
  <c r="D281" i="34"/>
  <c r="C282" i="34"/>
  <c r="D282" i="34"/>
  <c r="C283" i="34"/>
  <c r="D283" i="34"/>
  <c r="C284" i="34"/>
  <c r="D284" i="34"/>
  <c r="C285" i="34"/>
  <c r="D285" i="34"/>
  <c r="C286" i="34"/>
  <c r="D286" i="34"/>
  <c r="C287" i="34"/>
  <c r="D287" i="34"/>
  <c r="C288" i="34"/>
  <c r="D288" i="34"/>
  <c r="C289" i="34"/>
  <c r="D289" i="34"/>
  <c r="C290" i="34"/>
  <c r="D290" i="34"/>
  <c r="C291" i="34"/>
  <c r="D291" i="34"/>
  <c r="C292" i="34"/>
  <c r="D292" i="34"/>
  <c r="C293" i="34"/>
  <c r="D293" i="34"/>
  <c r="C294" i="34"/>
  <c r="D294" i="34"/>
  <c r="C295" i="34"/>
  <c r="D295" i="34"/>
  <c r="C296" i="34"/>
  <c r="D296" i="34"/>
  <c r="C297" i="34"/>
  <c r="D297" i="34"/>
  <c r="C298" i="34"/>
  <c r="D298" i="34"/>
  <c r="C299" i="34"/>
  <c r="D299" i="34"/>
  <c r="C300" i="34"/>
  <c r="D300" i="34"/>
  <c r="C301" i="34"/>
  <c r="D301" i="34"/>
  <c r="C302" i="34"/>
  <c r="D302" i="34"/>
  <c r="C303" i="34"/>
  <c r="D303" i="34"/>
  <c r="C304" i="34"/>
  <c r="D304" i="34"/>
  <c r="C305" i="34"/>
  <c r="D305" i="34"/>
  <c r="C306" i="34"/>
  <c r="D306" i="34"/>
  <c r="C307" i="34"/>
  <c r="D307" i="34"/>
  <c r="C308" i="34"/>
  <c r="D308" i="34"/>
  <c r="C309" i="34"/>
  <c r="D309" i="34"/>
  <c r="C310" i="34"/>
  <c r="D310" i="34"/>
  <c r="C311" i="34"/>
  <c r="D311" i="34"/>
  <c r="C312" i="34"/>
  <c r="D312" i="34"/>
  <c r="C313" i="34"/>
  <c r="D313" i="34"/>
  <c r="C314" i="34"/>
  <c r="D314" i="34"/>
  <c r="C315" i="34"/>
  <c r="D315" i="34"/>
  <c r="C316" i="34"/>
  <c r="D316" i="34"/>
  <c r="C317" i="34"/>
  <c r="D317" i="34"/>
  <c r="C318" i="34"/>
  <c r="D318" i="34"/>
  <c r="C319" i="34"/>
  <c r="D319" i="34"/>
  <c r="C320" i="34"/>
  <c r="D320" i="34"/>
  <c r="C321" i="34"/>
  <c r="D321" i="34"/>
  <c r="C322" i="34"/>
  <c r="D322" i="34"/>
  <c r="C323" i="34"/>
  <c r="D323" i="34"/>
  <c r="C324" i="34"/>
  <c r="D324" i="34"/>
  <c r="C325" i="34"/>
  <c r="D325" i="34"/>
  <c r="C326" i="34"/>
  <c r="D326" i="34"/>
  <c r="C327" i="34"/>
  <c r="D327" i="34"/>
  <c r="C328" i="34"/>
  <c r="D328" i="34"/>
  <c r="C329" i="34"/>
  <c r="D329" i="34"/>
  <c r="C330" i="34"/>
  <c r="D330" i="34"/>
  <c r="C331" i="34"/>
  <c r="D331" i="34"/>
  <c r="C332" i="34"/>
  <c r="D332" i="34"/>
  <c r="C333" i="34"/>
  <c r="D333" i="34"/>
  <c r="C334" i="34"/>
  <c r="D334" i="34"/>
  <c r="C335" i="34"/>
  <c r="D335" i="34"/>
  <c r="C336" i="34"/>
  <c r="D336" i="34"/>
  <c r="C337" i="34"/>
  <c r="D337" i="34"/>
  <c r="C338" i="34"/>
  <c r="D338" i="34"/>
  <c r="C339" i="34"/>
  <c r="D339" i="34"/>
  <c r="C340" i="34"/>
  <c r="D340" i="34"/>
  <c r="C341" i="34"/>
  <c r="D341" i="34"/>
  <c r="C342" i="34"/>
  <c r="D342" i="34"/>
  <c r="C343" i="34"/>
  <c r="D343" i="34"/>
  <c r="C344" i="34"/>
  <c r="D344" i="34"/>
  <c r="C345" i="34"/>
  <c r="D345" i="34"/>
  <c r="C346" i="34"/>
  <c r="D346" i="34"/>
  <c r="C347" i="34"/>
  <c r="D347" i="34"/>
  <c r="C348" i="34"/>
  <c r="D348" i="34"/>
  <c r="C349" i="34"/>
  <c r="D349" i="34"/>
  <c r="C350" i="34"/>
  <c r="D350" i="34"/>
  <c r="C351" i="34"/>
  <c r="D351" i="34"/>
  <c r="C352" i="34"/>
  <c r="D352" i="34"/>
  <c r="C353" i="34"/>
  <c r="D353" i="34"/>
  <c r="C354" i="34"/>
  <c r="D354" i="34"/>
  <c r="C355" i="34"/>
  <c r="D355" i="34"/>
  <c r="C356" i="34"/>
  <c r="D356" i="34"/>
  <c r="C357" i="34"/>
  <c r="D357" i="34"/>
  <c r="C358" i="34"/>
  <c r="D358" i="34"/>
  <c r="C359" i="34"/>
  <c r="D359" i="34"/>
  <c r="C360" i="34"/>
  <c r="D360" i="34"/>
  <c r="C361" i="34"/>
  <c r="D361" i="34"/>
  <c r="C362" i="34"/>
  <c r="D362" i="34"/>
  <c r="C363" i="34"/>
  <c r="D363" i="34"/>
  <c r="C364" i="34"/>
  <c r="D364" i="34"/>
  <c r="C365" i="34"/>
  <c r="D365" i="34"/>
  <c r="C366" i="34"/>
  <c r="D366" i="34"/>
  <c r="C367" i="34"/>
  <c r="D367" i="34"/>
  <c r="C368" i="34"/>
  <c r="D368" i="34"/>
  <c r="C369" i="34"/>
  <c r="D369" i="34"/>
  <c r="C370" i="34"/>
  <c r="D370" i="34"/>
  <c r="C371" i="34"/>
  <c r="D371" i="34"/>
  <c r="C372" i="34"/>
  <c r="D372" i="34"/>
  <c r="C373" i="34"/>
  <c r="D373" i="34"/>
  <c r="C374" i="34"/>
  <c r="D374" i="34"/>
  <c r="C375" i="34"/>
  <c r="D375" i="34"/>
  <c r="C376" i="34"/>
  <c r="D376" i="34"/>
  <c r="C377" i="34"/>
  <c r="D377" i="34"/>
  <c r="C378" i="34"/>
  <c r="D378" i="34"/>
  <c r="C379" i="34"/>
  <c r="D379" i="34"/>
  <c r="C380" i="34"/>
  <c r="D380" i="34"/>
  <c r="C381" i="34"/>
  <c r="D381" i="34"/>
  <c r="C382" i="34"/>
  <c r="D382" i="34"/>
  <c r="C383" i="34"/>
  <c r="D383" i="34"/>
  <c r="C384" i="34"/>
  <c r="D384" i="34"/>
  <c r="C385" i="34"/>
  <c r="D385" i="34"/>
  <c r="C386" i="34"/>
  <c r="D386" i="34"/>
  <c r="C387" i="34"/>
  <c r="D387" i="34"/>
  <c r="C388" i="34"/>
  <c r="D388" i="34"/>
  <c r="C389" i="34"/>
  <c r="D389" i="34"/>
  <c r="C390" i="34"/>
  <c r="D390" i="34"/>
  <c r="C391" i="34"/>
  <c r="D391" i="34"/>
  <c r="C392" i="34"/>
  <c r="D392" i="34"/>
  <c r="C393" i="34"/>
  <c r="D393" i="34"/>
  <c r="C394" i="34"/>
  <c r="D394" i="34"/>
  <c r="C395" i="34"/>
  <c r="D395" i="34"/>
  <c r="C396" i="34"/>
  <c r="D396" i="34"/>
  <c r="C397" i="34"/>
  <c r="D397" i="34"/>
  <c r="C398" i="34"/>
  <c r="D398" i="34"/>
  <c r="C399" i="34"/>
  <c r="D399" i="34"/>
  <c r="C400" i="34"/>
  <c r="D400" i="34"/>
  <c r="C401" i="34"/>
  <c r="D401" i="34"/>
  <c r="C402" i="34"/>
  <c r="D402" i="34"/>
  <c r="C403" i="34"/>
  <c r="D403" i="34"/>
  <c r="C404" i="34"/>
  <c r="D404" i="34"/>
  <c r="C405" i="34"/>
  <c r="D405" i="34"/>
  <c r="C406" i="34"/>
  <c r="D406" i="34"/>
  <c r="C407" i="34"/>
  <c r="D407" i="34"/>
  <c r="C408" i="34"/>
  <c r="D408" i="34"/>
  <c r="C409" i="34"/>
  <c r="D409" i="34"/>
  <c r="C410" i="34"/>
  <c r="D410" i="34"/>
  <c r="C411" i="34"/>
  <c r="D411" i="34"/>
  <c r="C412" i="34"/>
  <c r="D412" i="34"/>
  <c r="C413" i="34"/>
  <c r="D413" i="34"/>
  <c r="C414" i="34"/>
  <c r="D414" i="34"/>
  <c r="C415" i="34"/>
  <c r="D415" i="34"/>
  <c r="C416" i="34"/>
  <c r="D416" i="34"/>
  <c r="C417" i="34"/>
  <c r="D417" i="34"/>
  <c r="C418" i="34"/>
  <c r="D418" i="34"/>
  <c r="C419" i="34"/>
  <c r="D419" i="34"/>
  <c r="C420" i="34"/>
  <c r="D420" i="34"/>
  <c r="C421" i="34"/>
  <c r="D421" i="34"/>
  <c r="C422" i="34"/>
  <c r="D422" i="34"/>
  <c r="C423" i="34"/>
  <c r="D423" i="34"/>
  <c r="C424" i="34"/>
  <c r="D424" i="34"/>
  <c r="C425" i="34"/>
  <c r="D425" i="34"/>
  <c r="C426" i="34"/>
  <c r="D426" i="34"/>
  <c r="C427" i="34"/>
  <c r="D427" i="34"/>
  <c r="C428" i="34"/>
  <c r="D428" i="34"/>
  <c r="C429" i="34"/>
  <c r="D429" i="34"/>
  <c r="C430" i="34"/>
  <c r="D430" i="34"/>
  <c r="C431" i="34"/>
  <c r="D431" i="34"/>
  <c r="C432" i="34"/>
  <c r="D432" i="34"/>
  <c r="C433" i="34"/>
  <c r="D433" i="34"/>
  <c r="C434" i="34"/>
  <c r="D434" i="34"/>
  <c r="C435" i="34"/>
  <c r="D435" i="34"/>
  <c r="C436" i="34"/>
  <c r="D436" i="34"/>
  <c r="C437" i="34"/>
  <c r="D437" i="34"/>
  <c r="C438" i="34"/>
  <c r="D438" i="34"/>
  <c r="C439" i="34"/>
  <c r="D439" i="34"/>
  <c r="C440" i="34"/>
  <c r="D440" i="34"/>
  <c r="C441" i="34"/>
  <c r="D441" i="34"/>
  <c r="C442" i="34"/>
  <c r="D442" i="34"/>
  <c r="C443" i="34"/>
  <c r="D443" i="34"/>
  <c r="C444" i="34"/>
  <c r="D444" i="34"/>
  <c r="C445" i="34"/>
  <c r="D445" i="34"/>
  <c r="C446" i="34"/>
  <c r="D446" i="34"/>
  <c r="C447" i="34"/>
  <c r="D447" i="34"/>
  <c r="C448" i="34"/>
  <c r="D448" i="34"/>
  <c r="C449" i="34"/>
  <c r="D449" i="34"/>
  <c r="C450" i="34"/>
  <c r="D450" i="34"/>
  <c r="C451" i="34"/>
  <c r="D451" i="34"/>
  <c r="C452" i="34"/>
  <c r="D452" i="34"/>
  <c r="C453" i="34"/>
  <c r="D453" i="34"/>
  <c r="C454" i="34"/>
  <c r="D454" i="34"/>
  <c r="C455" i="34"/>
  <c r="D455" i="34"/>
  <c r="C456" i="34"/>
  <c r="D456" i="34"/>
  <c r="C457" i="34"/>
  <c r="D457" i="34"/>
  <c r="C458" i="34"/>
  <c r="D458" i="34"/>
  <c r="C459" i="34"/>
  <c r="D459" i="34"/>
  <c r="C460" i="34"/>
  <c r="D460" i="34"/>
  <c r="C461" i="34"/>
  <c r="D461" i="34"/>
  <c r="C462" i="34"/>
  <c r="D462" i="34"/>
  <c r="C463" i="34"/>
  <c r="D463" i="34"/>
  <c r="C464" i="34"/>
  <c r="D464" i="34"/>
  <c r="C465" i="34"/>
  <c r="D465" i="34"/>
  <c r="C466" i="34"/>
  <c r="D466" i="34"/>
  <c r="C467" i="34"/>
  <c r="D467" i="34"/>
  <c r="C468" i="34"/>
  <c r="D468" i="34"/>
  <c r="C469" i="34"/>
  <c r="D469" i="34"/>
  <c r="C470" i="34"/>
  <c r="D470" i="34"/>
  <c r="C471" i="34"/>
  <c r="D471" i="34"/>
  <c r="C472" i="34"/>
  <c r="D472" i="34"/>
  <c r="C473" i="34"/>
  <c r="D473" i="34"/>
  <c r="C474" i="34"/>
  <c r="D474" i="34"/>
  <c r="C475" i="34"/>
  <c r="D475" i="34"/>
  <c r="C476" i="34"/>
  <c r="D476" i="34"/>
  <c r="C477" i="34"/>
  <c r="D477" i="34"/>
  <c r="C478" i="34"/>
  <c r="D478" i="34"/>
  <c r="C479" i="34"/>
  <c r="D479" i="34"/>
  <c r="C480" i="34"/>
  <c r="D480" i="34"/>
  <c r="C481" i="34"/>
  <c r="D481" i="34"/>
  <c r="C482" i="34"/>
  <c r="D482" i="34"/>
  <c r="C483" i="34"/>
  <c r="D483" i="34"/>
  <c r="C484" i="34"/>
  <c r="D484" i="34"/>
  <c r="C485" i="34"/>
  <c r="D485" i="34"/>
  <c r="C486" i="34"/>
  <c r="D486" i="34"/>
  <c r="C487" i="34"/>
  <c r="D487" i="34"/>
  <c r="C488" i="34"/>
  <c r="D488" i="34"/>
  <c r="C489" i="34"/>
  <c r="D489" i="34"/>
  <c r="C490" i="34"/>
  <c r="D490" i="34"/>
  <c r="C491" i="34"/>
  <c r="D491" i="34"/>
  <c r="C492" i="34"/>
  <c r="D492" i="34"/>
  <c r="C493" i="34"/>
  <c r="D493" i="34"/>
  <c r="C494" i="34"/>
  <c r="D494" i="34"/>
  <c r="C495" i="34"/>
  <c r="D495" i="34"/>
  <c r="C496" i="34"/>
  <c r="D496" i="34"/>
  <c r="C497" i="34"/>
  <c r="D497" i="34"/>
  <c r="C498" i="34"/>
  <c r="D498" i="34"/>
  <c r="C499" i="34"/>
  <c r="D499" i="34"/>
  <c r="C500" i="34"/>
  <c r="D500" i="34"/>
  <c r="C501" i="34"/>
  <c r="D501" i="34"/>
  <c r="C502" i="34"/>
  <c r="D502" i="34"/>
  <c r="C503" i="34"/>
  <c r="D503" i="34"/>
  <c r="C504" i="34"/>
  <c r="D504" i="34"/>
  <c r="C505" i="34"/>
  <c r="D505" i="34"/>
  <c r="C506" i="34"/>
  <c r="D506" i="34"/>
  <c r="C507" i="34"/>
  <c r="D507" i="34"/>
  <c r="C508" i="34"/>
  <c r="D508" i="34"/>
  <c r="C509" i="34"/>
  <c r="D509" i="34"/>
  <c r="C510" i="34"/>
  <c r="D510" i="34"/>
  <c r="C511" i="34"/>
  <c r="D511" i="34"/>
  <c r="C512" i="34"/>
  <c r="D512" i="34"/>
  <c r="C513" i="34"/>
  <c r="D513" i="34"/>
  <c r="C514" i="34"/>
  <c r="D514" i="34"/>
  <c r="C515" i="34"/>
  <c r="D515" i="34"/>
  <c r="C516" i="34"/>
  <c r="D516" i="34"/>
  <c r="C517" i="34"/>
  <c r="D517" i="34"/>
  <c r="C518" i="34"/>
  <c r="D518" i="34"/>
  <c r="C519" i="34"/>
  <c r="D519" i="34"/>
  <c r="C520" i="34"/>
  <c r="D520" i="34"/>
  <c r="C521" i="34"/>
  <c r="D521" i="34"/>
  <c r="C522" i="34"/>
  <c r="D522" i="34"/>
  <c r="C523" i="34"/>
  <c r="D523" i="34"/>
  <c r="C524" i="34"/>
  <c r="D524" i="34"/>
  <c r="C525" i="34"/>
  <c r="D525" i="34"/>
  <c r="C526" i="34"/>
  <c r="D526" i="34"/>
  <c r="C527" i="34"/>
  <c r="D527" i="34"/>
  <c r="C528" i="34"/>
  <c r="D528" i="34"/>
  <c r="C529" i="34"/>
  <c r="D529" i="34"/>
  <c r="C530" i="34"/>
  <c r="D530" i="34"/>
  <c r="C531" i="34"/>
  <c r="D531" i="34"/>
  <c r="C532" i="34"/>
  <c r="D532" i="34"/>
  <c r="C533" i="34"/>
  <c r="D533" i="34"/>
  <c r="C534" i="34"/>
  <c r="D534" i="34"/>
  <c r="C535" i="34"/>
  <c r="D535" i="34"/>
  <c r="C536" i="34"/>
  <c r="D536" i="34"/>
  <c r="C537" i="34"/>
  <c r="D537" i="34"/>
  <c r="C538" i="34"/>
  <c r="D538" i="34"/>
  <c r="C539" i="34"/>
  <c r="D539" i="34"/>
  <c r="C540" i="34"/>
  <c r="D540" i="34"/>
  <c r="C541" i="34"/>
  <c r="D541" i="34"/>
  <c r="C542" i="34"/>
  <c r="D542" i="34"/>
  <c r="C543" i="34"/>
  <c r="D543" i="34"/>
  <c r="C544" i="34"/>
  <c r="D544" i="34"/>
  <c r="C545" i="34"/>
  <c r="D545" i="34"/>
  <c r="C546" i="34"/>
  <c r="D546" i="34"/>
  <c r="C547" i="34"/>
  <c r="D547" i="34"/>
  <c r="C548" i="34"/>
  <c r="D548" i="34"/>
  <c r="C549" i="34"/>
  <c r="D549" i="34"/>
  <c r="C550" i="34"/>
  <c r="D550" i="34"/>
  <c r="C551" i="34"/>
  <c r="D551" i="34"/>
  <c r="C552" i="34"/>
  <c r="D552" i="34"/>
  <c r="C553" i="34"/>
  <c r="D553" i="34"/>
  <c r="C554" i="34"/>
  <c r="D554" i="34"/>
  <c r="C555" i="34"/>
  <c r="D555" i="34"/>
  <c r="C556" i="34"/>
  <c r="D556" i="34"/>
  <c r="C557" i="34"/>
  <c r="D557" i="34"/>
  <c r="C558" i="34"/>
  <c r="D558" i="34"/>
  <c r="C559" i="34"/>
  <c r="D559" i="34"/>
  <c r="C560" i="34"/>
  <c r="D560" i="34"/>
  <c r="C561" i="34"/>
  <c r="D561" i="34"/>
  <c r="C562" i="34"/>
  <c r="D562" i="34"/>
  <c r="C563" i="34"/>
  <c r="D563" i="34"/>
  <c r="C564" i="34"/>
  <c r="D564" i="34"/>
  <c r="C565" i="34"/>
  <c r="D565" i="34"/>
  <c r="C566" i="34"/>
  <c r="D566" i="34"/>
  <c r="C567" i="34"/>
  <c r="D567" i="34"/>
  <c r="C568" i="34"/>
  <c r="D568" i="34"/>
  <c r="C569" i="34"/>
  <c r="D569" i="34"/>
  <c r="C570" i="34"/>
  <c r="D570" i="34"/>
  <c r="C571" i="34"/>
  <c r="D571" i="34"/>
  <c r="C572" i="34"/>
  <c r="D572" i="34"/>
  <c r="C573" i="34"/>
  <c r="D573" i="34"/>
  <c r="C574" i="34"/>
  <c r="D574" i="34"/>
  <c r="C575" i="34"/>
  <c r="D575" i="34"/>
  <c r="C576" i="34"/>
  <c r="D576" i="34"/>
  <c r="C577" i="34"/>
  <c r="D577" i="34"/>
  <c r="C578" i="34"/>
  <c r="D578" i="34"/>
  <c r="C579" i="34"/>
  <c r="D579" i="34"/>
  <c r="C580" i="34"/>
  <c r="D580" i="34"/>
  <c r="C581" i="34"/>
  <c r="D581" i="34"/>
  <c r="C582" i="34"/>
  <c r="D582" i="34"/>
  <c r="C583" i="34"/>
  <c r="D583" i="34"/>
  <c r="C584" i="34"/>
  <c r="D584" i="34"/>
  <c r="C585" i="34"/>
  <c r="D585" i="34"/>
  <c r="C586" i="34"/>
  <c r="D586" i="34"/>
  <c r="C587" i="34"/>
  <c r="D587" i="34"/>
  <c r="C588" i="34"/>
  <c r="D588" i="34"/>
  <c r="C589" i="34"/>
  <c r="D589" i="34"/>
  <c r="C590" i="34"/>
  <c r="D590" i="34"/>
  <c r="C591" i="34"/>
  <c r="D591" i="34"/>
  <c r="C592" i="34"/>
  <c r="D592" i="34"/>
  <c r="C593" i="34"/>
  <c r="D593" i="34"/>
  <c r="C594" i="34"/>
  <c r="D594" i="34"/>
  <c r="C595" i="34"/>
  <c r="D595" i="34"/>
  <c r="C596" i="34"/>
  <c r="D596" i="34"/>
  <c r="C597" i="34"/>
  <c r="D597" i="34"/>
  <c r="C598" i="34"/>
  <c r="D598" i="34"/>
  <c r="C599" i="34"/>
  <c r="D599" i="34"/>
  <c r="C600" i="34"/>
  <c r="D600" i="34"/>
  <c r="C601" i="34"/>
  <c r="D601" i="34"/>
  <c r="C602" i="34"/>
  <c r="D602" i="34"/>
  <c r="C603" i="34"/>
  <c r="D603" i="34"/>
  <c r="C604" i="34"/>
  <c r="D604" i="34"/>
  <c r="C605" i="34"/>
  <c r="D605" i="34"/>
  <c r="C606" i="34"/>
  <c r="D606" i="34"/>
  <c r="C607" i="34"/>
  <c r="D607" i="34"/>
  <c r="C608" i="34"/>
  <c r="D608" i="34"/>
  <c r="C609" i="34"/>
  <c r="D609" i="34"/>
  <c r="C610" i="34"/>
  <c r="D610" i="34"/>
  <c r="C611" i="34"/>
  <c r="D611" i="34"/>
  <c r="C612" i="34"/>
  <c r="D612" i="34"/>
  <c r="C613" i="34"/>
  <c r="D613" i="34"/>
  <c r="C614" i="34"/>
  <c r="D614" i="34"/>
  <c r="C615" i="34"/>
  <c r="D615" i="34"/>
  <c r="C616" i="34"/>
  <c r="D616" i="34"/>
  <c r="C617" i="34"/>
  <c r="D617" i="34"/>
  <c r="C618" i="34"/>
  <c r="D618" i="34"/>
  <c r="C619" i="34"/>
  <c r="D619" i="34"/>
  <c r="C620" i="34"/>
  <c r="D620" i="34"/>
  <c r="C621" i="34"/>
  <c r="D621" i="34"/>
  <c r="C622" i="34"/>
  <c r="D622" i="34"/>
  <c r="C623" i="34"/>
  <c r="D623" i="34"/>
  <c r="C624" i="34"/>
  <c r="D624" i="34"/>
  <c r="C625" i="34"/>
  <c r="D625" i="34"/>
  <c r="C626" i="34"/>
  <c r="D626" i="34"/>
  <c r="C627" i="34"/>
  <c r="D627" i="34"/>
  <c r="C628" i="34"/>
  <c r="D628" i="34"/>
  <c r="C629" i="34"/>
  <c r="D629" i="34"/>
  <c r="C630" i="34"/>
  <c r="D630" i="34"/>
  <c r="C631" i="34"/>
  <c r="D631" i="34"/>
  <c r="C632" i="34"/>
  <c r="D632" i="34"/>
  <c r="C633" i="34"/>
  <c r="D633" i="34"/>
  <c r="C634" i="34"/>
  <c r="D634" i="34"/>
  <c r="C635" i="34"/>
  <c r="D635" i="34"/>
  <c r="C636" i="34"/>
  <c r="D636" i="34"/>
  <c r="C637" i="34"/>
  <c r="D637" i="34"/>
  <c r="C638" i="34"/>
  <c r="D638" i="34"/>
  <c r="C639" i="34"/>
  <c r="D639" i="34"/>
  <c r="C640" i="34"/>
  <c r="D640" i="34"/>
  <c r="C641" i="34"/>
  <c r="D641" i="34"/>
  <c r="C642" i="34"/>
  <c r="D642" i="34"/>
  <c r="C643" i="34"/>
  <c r="D643" i="34"/>
  <c r="C644" i="34"/>
  <c r="D644" i="34"/>
  <c r="C645" i="34"/>
  <c r="D645" i="34"/>
  <c r="C646" i="34"/>
  <c r="D646" i="34"/>
  <c r="C647" i="34"/>
  <c r="D647" i="34"/>
  <c r="C648" i="34"/>
  <c r="D648" i="34"/>
  <c r="C649" i="34"/>
  <c r="D649" i="34"/>
  <c r="C650" i="34"/>
  <c r="D650" i="34"/>
  <c r="C651" i="34"/>
  <c r="D651" i="34"/>
  <c r="C652" i="34"/>
  <c r="D652" i="34"/>
  <c r="C653" i="34"/>
  <c r="D653" i="34"/>
  <c r="C654" i="34"/>
  <c r="D654" i="34"/>
  <c r="C655" i="34"/>
  <c r="D655" i="34"/>
  <c r="C656" i="34"/>
  <c r="D656" i="34"/>
  <c r="C657" i="34"/>
  <c r="D657" i="34"/>
  <c r="C658" i="34"/>
  <c r="D658" i="34"/>
  <c r="C659" i="34"/>
  <c r="D659" i="34"/>
  <c r="C660" i="34"/>
  <c r="D660" i="34"/>
  <c r="C661" i="34"/>
  <c r="D661" i="34"/>
  <c r="C662" i="34"/>
  <c r="D662" i="34"/>
  <c r="C663" i="34"/>
  <c r="D663" i="34"/>
  <c r="C664" i="34"/>
  <c r="D664" i="34"/>
  <c r="C665" i="34"/>
  <c r="D665" i="34"/>
  <c r="C666" i="34"/>
  <c r="D666" i="34"/>
  <c r="C667" i="34"/>
  <c r="D667" i="34"/>
  <c r="C668" i="34"/>
  <c r="D668" i="34"/>
  <c r="C669" i="34"/>
  <c r="D669" i="34"/>
  <c r="C670" i="34"/>
  <c r="D670" i="34"/>
  <c r="C671" i="34"/>
  <c r="D671" i="34"/>
  <c r="C672" i="34"/>
  <c r="D672" i="34"/>
  <c r="C673" i="34"/>
  <c r="D673" i="34"/>
  <c r="C674" i="34"/>
  <c r="D674" i="34"/>
  <c r="C675" i="34"/>
  <c r="D675" i="34"/>
  <c r="C676" i="34"/>
  <c r="D676" i="34"/>
  <c r="C677" i="34"/>
  <c r="D677" i="34"/>
  <c r="C678" i="34"/>
  <c r="D678" i="34"/>
  <c r="C679" i="34"/>
  <c r="D679" i="34"/>
  <c r="C680" i="34"/>
  <c r="D680" i="34"/>
  <c r="C681" i="34"/>
  <c r="D681" i="34"/>
  <c r="C682" i="34"/>
  <c r="D682" i="34"/>
  <c r="C683" i="34"/>
  <c r="D683" i="34"/>
  <c r="C684" i="34"/>
  <c r="D684" i="34"/>
  <c r="C685" i="34"/>
  <c r="D685" i="34"/>
  <c r="C686" i="34"/>
  <c r="D686" i="34"/>
  <c r="C687" i="34"/>
  <c r="D687" i="34"/>
  <c r="C688" i="34"/>
  <c r="D688" i="34"/>
  <c r="C689" i="34"/>
  <c r="D689" i="34"/>
  <c r="C690" i="34"/>
  <c r="D690" i="34"/>
  <c r="C691" i="34"/>
  <c r="D691" i="34"/>
  <c r="C692" i="34"/>
  <c r="D692" i="34"/>
  <c r="C693" i="34"/>
  <c r="D693" i="34"/>
  <c r="C694" i="34"/>
  <c r="D694" i="34"/>
  <c r="C695" i="34"/>
  <c r="D695" i="34"/>
  <c r="C696" i="34"/>
  <c r="D696" i="34"/>
  <c r="C697" i="34"/>
  <c r="D697" i="34"/>
  <c r="C698" i="34"/>
  <c r="D698" i="34"/>
  <c r="C699" i="34"/>
  <c r="D699" i="34"/>
  <c r="C700" i="34"/>
  <c r="D700" i="34"/>
  <c r="C701" i="34"/>
  <c r="D701" i="34"/>
  <c r="C702" i="34"/>
  <c r="D702" i="34"/>
  <c r="C703" i="34"/>
  <c r="D703" i="34"/>
  <c r="C704" i="34"/>
  <c r="D704" i="34"/>
  <c r="C705" i="34"/>
  <c r="D705" i="34"/>
  <c r="C706" i="34"/>
  <c r="D706" i="34"/>
  <c r="C707" i="34"/>
  <c r="D707" i="34"/>
  <c r="C708" i="34"/>
  <c r="D708" i="34"/>
  <c r="C709" i="34"/>
  <c r="D709" i="34"/>
  <c r="C710" i="34"/>
  <c r="D710" i="34"/>
  <c r="C711" i="34"/>
  <c r="D711" i="34"/>
  <c r="C712" i="34"/>
  <c r="D712" i="34"/>
  <c r="C713" i="34"/>
  <c r="D713" i="34"/>
  <c r="C714" i="34"/>
  <c r="D714" i="34"/>
  <c r="C715" i="34"/>
  <c r="D715" i="34"/>
  <c r="C716" i="34"/>
  <c r="D716" i="34"/>
  <c r="C717" i="34"/>
  <c r="D717" i="34"/>
  <c r="C718" i="34"/>
  <c r="D718" i="34"/>
  <c r="C719" i="34"/>
  <c r="D719" i="34"/>
  <c r="C720" i="34"/>
  <c r="D720" i="34"/>
  <c r="C721" i="34"/>
  <c r="D721" i="34"/>
  <c r="C722" i="34"/>
  <c r="D722" i="34"/>
  <c r="C723" i="34"/>
  <c r="D723" i="34"/>
  <c r="C724" i="34"/>
  <c r="D724" i="34"/>
  <c r="C725" i="34"/>
  <c r="D725" i="34"/>
  <c r="C726" i="34"/>
  <c r="D726" i="34"/>
  <c r="C727" i="34"/>
  <c r="D727" i="34"/>
  <c r="C728" i="34"/>
  <c r="D728" i="34"/>
  <c r="C729" i="34"/>
  <c r="D729" i="34"/>
  <c r="C730" i="34"/>
  <c r="D730" i="34"/>
  <c r="C731" i="34"/>
  <c r="D731" i="34"/>
  <c r="C732" i="34"/>
  <c r="D732" i="34"/>
  <c r="C733" i="34"/>
  <c r="D733" i="34"/>
  <c r="C734" i="34"/>
  <c r="D734" i="34"/>
  <c r="C735" i="34"/>
  <c r="D735" i="34"/>
  <c r="C736" i="34"/>
  <c r="D736" i="34"/>
  <c r="C737" i="34"/>
  <c r="D737" i="34"/>
  <c r="C738" i="34"/>
  <c r="D738" i="34"/>
  <c r="C739" i="34"/>
  <c r="D739" i="34"/>
  <c r="C740" i="34"/>
  <c r="D740" i="34"/>
  <c r="C741" i="34"/>
  <c r="D741" i="34"/>
  <c r="C742" i="34"/>
  <c r="D742" i="34"/>
  <c r="C743" i="34"/>
  <c r="D743" i="34"/>
  <c r="C744" i="34"/>
  <c r="D744" i="34"/>
  <c r="C745" i="34"/>
  <c r="D745" i="34"/>
  <c r="C746" i="34"/>
  <c r="D746" i="34"/>
  <c r="C747" i="34"/>
  <c r="D747" i="34"/>
  <c r="C748" i="34"/>
  <c r="D748" i="34"/>
  <c r="C749" i="34"/>
  <c r="D749" i="34"/>
  <c r="C750" i="34"/>
  <c r="D750" i="34"/>
  <c r="C751" i="34"/>
  <c r="D751" i="34"/>
  <c r="C752" i="34"/>
  <c r="D752" i="34"/>
  <c r="C753" i="34"/>
  <c r="D753" i="34"/>
  <c r="C754" i="34"/>
  <c r="D754" i="34"/>
  <c r="C755" i="34"/>
  <c r="D755" i="34"/>
  <c r="C756" i="34"/>
  <c r="D756" i="34"/>
  <c r="C757" i="34"/>
  <c r="D757" i="34"/>
  <c r="C758" i="34"/>
  <c r="D758" i="34"/>
  <c r="C759" i="34"/>
  <c r="D759" i="34"/>
  <c r="C760" i="34"/>
  <c r="D760" i="34"/>
  <c r="C761" i="34"/>
  <c r="D761" i="34"/>
  <c r="C762" i="34"/>
  <c r="D762" i="34"/>
  <c r="C763" i="34"/>
  <c r="D763" i="34"/>
  <c r="C764" i="34"/>
  <c r="D764" i="34"/>
  <c r="C765" i="34"/>
  <c r="D765" i="34"/>
  <c r="C766" i="34"/>
  <c r="D766" i="34"/>
  <c r="C767" i="34"/>
  <c r="D767" i="34"/>
  <c r="C768" i="34"/>
  <c r="D768" i="34"/>
  <c r="C769" i="34"/>
  <c r="D769" i="34"/>
  <c r="C770" i="34"/>
  <c r="D770" i="34"/>
  <c r="C771" i="34"/>
  <c r="D771" i="34"/>
  <c r="C772" i="34"/>
  <c r="D772" i="34"/>
  <c r="C773" i="34"/>
  <c r="D773" i="34"/>
  <c r="C774" i="34"/>
  <c r="D774" i="34"/>
  <c r="C775" i="34"/>
  <c r="D775" i="34"/>
  <c r="C776" i="34"/>
  <c r="D776" i="34"/>
  <c r="C777" i="34"/>
  <c r="D777" i="34"/>
  <c r="C778" i="34"/>
  <c r="D778" i="34"/>
  <c r="C779" i="34"/>
  <c r="D779" i="34"/>
  <c r="C780" i="34"/>
  <c r="D780" i="34"/>
  <c r="C781" i="34"/>
  <c r="D781" i="34"/>
  <c r="C782" i="34"/>
  <c r="D782" i="34"/>
  <c r="C783" i="34"/>
  <c r="D783" i="34"/>
  <c r="C784" i="34"/>
  <c r="D784" i="34"/>
  <c r="C785" i="34"/>
  <c r="D785" i="34"/>
  <c r="C786" i="34"/>
  <c r="D786" i="34"/>
  <c r="C787" i="34"/>
  <c r="D787" i="34"/>
  <c r="C788" i="34"/>
  <c r="D788" i="34"/>
  <c r="C789" i="34"/>
  <c r="D789" i="34"/>
  <c r="C790" i="34"/>
  <c r="D790" i="34"/>
  <c r="C791" i="34"/>
  <c r="D791" i="34"/>
  <c r="C792" i="34"/>
  <c r="D792" i="34"/>
  <c r="C793" i="34"/>
  <c r="D793" i="34"/>
  <c r="C794" i="34"/>
  <c r="D794" i="34"/>
  <c r="C795" i="34"/>
  <c r="D795" i="34"/>
  <c r="C796" i="34"/>
  <c r="D796" i="34"/>
  <c r="C797" i="34"/>
  <c r="D797" i="34"/>
  <c r="C798" i="34"/>
  <c r="D798" i="34"/>
  <c r="C799" i="34"/>
  <c r="D799" i="34"/>
  <c r="C800" i="34"/>
  <c r="D800" i="34"/>
  <c r="C801" i="34"/>
  <c r="D801" i="34"/>
  <c r="C802" i="34"/>
  <c r="D802" i="34"/>
  <c r="C803" i="34"/>
  <c r="D803" i="34"/>
  <c r="C804" i="34"/>
  <c r="D804" i="34"/>
  <c r="C805" i="34"/>
  <c r="D805" i="34"/>
  <c r="C806" i="34"/>
  <c r="D806" i="34"/>
  <c r="C807" i="34"/>
  <c r="D807" i="34"/>
  <c r="C808" i="34"/>
  <c r="D808" i="34"/>
  <c r="C809" i="34"/>
  <c r="D809" i="34"/>
  <c r="C810" i="34"/>
  <c r="D810" i="34"/>
  <c r="C811" i="34"/>
  <c r="D811" i="34"/>
  <c r="C812" i="34"/>
  <c r="D812" i="34"/>
  <c r="C813" i="34"/>
  <c r="D813" i="34"/>
  <c r="C814" i="34"/>
  <c r="D814" i="34"/>
  <c r="C815" i="34"/>
  <c r="D815" i="34"/>
  <c r="C816" i="34"/>
  <c r="D816" i="34"/>
  <c r="C817" i="34"/>
  <c r="D817" i="34"/>
  <c r="C818" i="34"/>
  <c r="D818" i="34"/>
  <c r="C819" i="34"/>
  <c r="D819" i="34"/>
  <c r="C820" i="34"/>
  <c r="D820" i="34"/>
  <c r="C821" i="34"/>
  <c r="D821" i="34"/>
  <c r="C822" i="34"/>
  <c r="D822" i="34"/>
  <c r="C823" i="34"/>
  <c r="D823" i="34"/>
  <c r="C824" i="34"/>
  <c r="D824" i="34"/>
  <c r="C825" i="34"/>
  <c r="D825" i="34"/>
  <c r="C826" i="34"/>
  <c r="D826" i="34"/>
  <c r="C827" i="34"/>
  <c r="D827" i="34"/>
  <c r="C828" i="34"/>
  <c r="D828" i="34"/>
  <c r="C829" i="34"/>
  <c r="D829" i="34"/>
  <c r="C830" i="34"/>
  <c r="D830" i="34"/>
  <c r="C831" i="34"/>
  <c r="D831" i="34"/>
  <c r="C832" i="34"/>
  <c r="D832" i="34"/>
  <c r="C833" i="34"/>
  <c r="D833" i="34"/>
  <c r="C834" i="34"/>
  <c r="D834" i="34"/>
  <c r="C835" i="34"/>
  <c r="D835" i="34"/>
  <c r="C836" i="34"/>
  <c r="D836" i="34"/>
  <c r="C837" i="34"/>
  <c r="D837" i="34"/>
  <c r="C838" i="34"/>
  <c r="D838" i="34"/>
  <c r="C839" i="34"/>
  <c r="D839" i="34"/>
  <c r="C840" i="34"/>
  <c r="D840" i="34"/>
  <c r="C841" i="34"/>
  <c r="D841" i="34"/>
  <c r="C842" i="34"/>
  <c r="D842" i="34"/>
  <c r="C843" i="34"/>
  <c r="D843" i="34"/>
  <c r="C844" i="34"/>
  <c r="D844" i="34"/>
  <c r="C845" i="34"/>
  <c r="D845" i="34"/>
  <c r="C846" i="34"/>
  <c r="D846" i="34"/>
  <c r="C847" i="34"/>
  <c r="D847" i="34"/>
  <c r="C848" i="34"/>
  <c r="D848" i="34"/>
  <c r="C849" i="34"/>
  <c r="D849" i="34"/>
  <c r="C850" i="34"/>
  <c r="D850" i="34"/>
  <c r="C851" i="34"/>
  <c r="D851" i="34"/>
  <c r="C852" i="34"/>
  <c r="D852" i="34"/>
  <c r="C853" i="34"/>
  <c r="D853" i="34"/>
  <c r="C854" i="34"/>
  <c r="D854" i="34"/>
  <c r="C855" i="34"/>
  <c r="D855" i="34"/>
  <c r="C856" i="34"/>
  <c r="D856" i="34"/>
  <c r="C857" i="34"/>
  <c r="D857" i="34"/>
  <c r="C858" i="34"/>
  <c r="D858" i="34"/>
  <c r="C859" i="34"/>
  <c r="D859" i="34"/>
  <c r="C860" i="34"/>
  <c r="D860" i="34"/>
  <c r="C861" i="34"/>
  <c r="D861" i="34"/>
  <c r="C862" i="34"/>
  <c r="D862" i="34"/>
  <c r="C863" i="34"/>
  <c r="D863" i="34"/>
  <c r="C864" i="34"/>
  <c r="D864" i="34"/>
  <c r="C865" i="34"/>
  <c r="D865" i="34"/>
  <c r="C866" i="34"/>
  <c r="D866" i="34"/>
  <c r="C867" i="34"/>
  <c r="D867" i="34"/>
  <c r="C868" i="34"/>
  <c r="D868" i="34"/>
  <c r="C869" i="34"/>
  <c r="D869" i="34"/>
  <c r="C870" i="34"/>
  <c r="D870" i="34"/>
  <c r="C871" i="34"/>
  <c r="D871" i="34"/>
  <c r="C872" i="34"/>
  <c r="D872" i="34"/>
  <c r="C873" i="34"/>
  <c r="D873" i="34"/>
  <c r="C874" i="34"/>
  <c r="D874" i="34"/>
  <c r="C875" i="34"/>
  <c r="D875" i="34"/>
  <c r="C876" i="34"/>
  <c r="D876" i="34"/>
  <c r="C877" i="34"/>
  <c r="D877" i="34"/>
  <c r="C878" i="34"/>
  <c r="D878" i="34"/>
  <c r="C879" i="34"/>
  <c r="D879" i="34"/>
  <c r="C880" i="34"/>
  <c r="D880" i="34"/>
  <c r="C881" i="34"/>
  <c r="D881" i="34"/>
  <c r="C882" i="34"/>
  <c r="D882" i="34"/>
  <c r="C883" i="34"/>
  <c r="D883" i="34"/>
  <c r="C884" i="34"/>
  <c r="D884" i="34"/>
  <c r="C885" i="34"/>
  <c r="D885" i="34"/>
  <c r="C886" i="34"/>
  <c r="D886" i="34"/>
  <c r="C887" i="34"/>
  <c r="D887" i="34"/>
  <c r="C888" i="34"/>
  <c r="D888" i="34"/>
  <c r="C889" i="34"/>
  <c r="D889" i="34"/>
  <c r="C890" i="34"/>
  <c r="D890" i="34"/>
  <c r="C891" i="34"/>
  <c r="D891" i="34"/>
  <c r="C892" i="34"/>
  <c r="D892" i="34"/>
  <c r="C893" i="34"/>
  <c r="D893" i="34"/>
  <c r="C894" i="34"/>
  <c r="D894" i="34"/>
  <c r="C895" i="34"/>
  <c r="D895" i="34"/>
  <c r="C896" i="34"/>
  <c r="D896" i="34"/>
  <c r="C897" i="34"/>
  <c r="D897" i="34"/>
  <c r="C901" i="34"/>
  <c r="D901" i="34"/>
  <c r="C902" i="34"/>
  <c r="D902" i="34"/>
  <c r="C903" i="34"/>
  <c r="D903" i="34"/>
  <c r="C904" i="34"/>
  <c r="D904" i="34"/>
  <c r="C905" i="34"/>
  <c r="D905" i="34"/>
  <c r="C906" i="34"/>
  <c r="D906" i="34"/>
  <c r="C907" i="34"/>
  <c r="D907" i="34"/>
  <c r="C908" i="34"/>
  <c r="D908" i="34"/>
  <c r="C909" i="34"/>
  <c r="D909" i="34"/>
  <c r="C910" i="34"/>
  <c r="D910" i="34"/>
  <c r="C911" i="34"/>
  <c r="D911" i="34"/>
  <c r="C912" i="34"/>
  <c r="D912" i="34"/>
  <c r="C913" i="34"/>
  <c r="D913" i="34"/>
  <c r="C914" i="34"/>
  <c r="D914" i="34"/>
  <c r="C915" i="34"/>
  <c r="D915" i="34"/>
  <c r="C916" i="34"/>
  <c r="D916" i="34"/>
  <c r="C917" i="34"/>
  <c r="D917" i="34"/>
  <c r="C918" i="34"/>
  <c r="D918" i="34"/>
  <c r="C919" i="34"/>
  <c r="D919" i="34"/>
  <c r="C920" i="34"/>
  <c r="D920" i="34"/>
  <c r="C921" i="34"/>
  <c r="D921" i="34"/>
  <c r="C922" i="34"/>
  <c r="D922" i="34"/>
  <c r="C923" i="34"/>
  <c r="D923" i="34"/>
  <c r="C924" i="34"/>
  <c r="D924" i="34"/>
  <c r="C925" i="34"/>
  <c r="D925" i="34"/>
  <c r="C926" i="34"/>
  <c r="D926" i="34"/>
  <c r="C927" i="34"/>
  <c r="D927" i="34"/>
  <c r="C928" i="34"/>
  <c r="D928" i="34"/>
  <c r="C929" i="34"/>
  <c r="D929" i="34"/>
  <c r="C930" i="34"/>
  <c r="D930" i="34"/>
  <c r="C931" i="34"/>
  <c r="D931" i="34"/>
  <c r="C932" i="34"/>
  <c r="D932" i="34"/>
  <c r="C933" i="34"/>
  <c r="D933" i="34"/>
  <c r="C934" i="34"/>
  <c r="D934" i="34"/>
  <c r="C935" i="34"/>
  <c r="D935" i="34"/>
  <c r="C936" i="34"/>
  <c r="D936" i="34"/>
  <c r="C937" i="34"/>
  <c r="D937" i="34"/>
  <c r="C938" i="34"/>
  <c r="D938" i="34"/>
  <c r="C939" i="34"/>
  <c r="D939" i="34"/>
  <c r="C940" i="34"/>
  <c r="D940" i="34"/>
  <c r="C941" i="34"/>
  <c r="D941" i="34"/>
  <c r="C942" i="34"/>
  <c r="D942" i="34"/>
  <c r="C943" i="34"/>
  <c r="D943" i="34"/>
  <c r="C944" i="34"/>
  <c r="D944" i="34"/>
  <c r="C945" i="34"/>
  <c r="D945" i="34"/>
  <c r="C946" i="34"/>
  <c r="D946" i="34"/>
  <c r="C947" i="34"/>
  <c r="D947" i="34"/>
  <c r="C948" i="34"/>
  <c r="D948" i="34"/>
  <c r="C949" i="34"/>
  <c r="D949" i="34"/>
  <c r="C950" i="34"/>
  <c r="D950" i="34"/>
  <c r="C951" i="34"/>
  <c r="D951" i="34"/>
  <c r="C952" i="34"/>
  <c r="D952" i="34"/>
  <c r="C953" i="34"/>
  <c r="D953" i="34"/>
  <c r="C954" i="34"/>
  <c r="D954" i="34"/>
  <c r="C955" i="34"/>
  <c r="D955" i="34"/>
  <c r="C956" i="34"/>
  <c r="D956" i="34"/>
  <c r="C957" i="34"/>
  <c r="D957" i="34"/>
  <c r="C958" i="34"/>
  <c r="D958" i="34"/>
  <c r="C959" i="34"/>
  <c r="D959" i="34"/>
  <c r="C960" i="34"/>
  <c r="D960" i="34"/>
  <c r="C961" i="34"/>
  <c r="D961" i="34"/>
  <c r="C962" i="34"/>
  <c r="D962" i="34"/>
  <c r="C963" i="34"/>
  <c r="D963" i="34"/>
  <c r="C964" i="34"/>
  <c r="D964" i="34"/>
  <c r="C965" i="34"/>
  <c r="D965" i="34"/>
  <c r="C966" i="34"/>
  <c r="D966" i="34"/>
  <c r="C967" i="34"/>
  <c r="D967" i="34"/>
  <c r="C968" i="34"/>
  <c r="D968" i="34"/>
  <c r="C969" i="34"/>
  <c r="D969" i="34"/>
  <c r="C970" i="34"/>
  <c r="D970" i="34"/>
  <c r="C971" i="34"/>
  <c r="D971" i="34"/>
  <c r="C972" i="34"/>
  <c r="D972" i="34"/>
  <c r="C973" i="34"/>
  <c r="D973" i="34"/>
  <c r="C974" i="34"/>
  <c r="D974" i="34"/>
  <c r="C975" i="34"/>
  <c r="D975" i="34"/>
  <c r="C976" i="34"/>
  <c r="D976" i="34"/>
  <c r="C977" i="34"/>
  <c r="D977" i="34"/>
  <c r="C978" i="34"/>
  <c r="D978" i="34"/>
  <c r="C979" i="34"/>
  <c r="D979" i="34"/>
  <c r="C980" i="34"/>
  <c r="D980" i="34"/>
  <c r="C981" i="34"/>
  <c r="D981" i="34"/>
  <c r="C982" i="34"/>
  <c r="D982" i="34"/>
  <c r="C983" i="34"/>
  <c r="D983" i="34"/>
  <c r="C984" i="34"/>
  <c r="D984" i="34"/>
  <c r="C985" i="34"/>
  <c r="D985" i="34"/>
  <c r="C986" i="34"/>
  <c r="D986" i="34"/>
  <c r="C987" i="34"/>
  <c r="D987" i="34"/>
  <c r="C988" i="34"/>
  <c r="D988" i="34"/>
  <c r="C989" i="34"/>
  <c r="D989" i="34"/>
  <c r="C990" i="34"/>
  <c r="D990" i="34"/>
  <c r="C991" i="34"/>
  <c r="D991" i="34"/>
  <c r="C992" i="34"/>
  <c r="D992" i="34"/>
  <c r="C993" i="34"/>
  <c r="D993" i="34"/>
  <c r="C994" i="34"/>
  <c r="D994" i="34"/>
  <c r="C995" i="34"/>
  <c r="D995" i="34"/>
  <c r="C996" i="34"/>
  <c r="D996" i="34"/>
  <c r="C997" i="34"/>
  <c r="D997" i="34"/>
  <c r="C998" i="34"/>
  <c r="D998" i="34"/>
  <c r="C999" i="34"/>
  <c r="D999" i="34"/>
  <c r="C1000" i="34"/>
  <c r="D1000" i="34"/>
  <c r="C1001" i="34"/>
  <c r="D1001" i="34"/>
  <c r="C1002" i="34"/>
  <c r="D1002" i="34"/>
  <c r="C1003" i="34"/>
  <c r="D1003" i="34"/>
  <c r="C1004" i="34"/>
  <c r="D1004" i="34"/>
  <c r="C1005" i="34"/>
  <c r="D1005" i="34"/>
  <c r="C1006" i="34"/>
  <c r="D1006" i="34"/>
  <c r="C1007" i="34"/>
  <c r="D1007" i="34"/>
  <c r="C1008" i="34"/>
  <c r="D1008" i="34"/>
  <c r="C1009" i="34"/>
  <c r="D1009" i="34"/>
  <c r="C1010" i="34"/>
  <c r="D1010" i="34"/>
  <c r="C1011" i="34"/>
  <c r="D1011" i="34"/>
  <c r="C1012" i="34"/>
  <c r="D1012" i="34"/>
  <c r="C1013" i="34"/>
  <c r="D1013" i="34"/>
  <c r="C1014" i="34"/>
  <c r="D1014" i="34"/>
  <c r="C1015" i="34"/>
  <c r="D1015" i="34"/>
  <c r="C1016" i="34"/>
  <c r="D1016" i="34"/>
  <c r="C1017" i="34"/>
  <c r="D1017" i="34"/>
  <c r="C1018" i="34"/>
  <c r="D1018" i="34"/>
  <c r="C1019" i="34"/>
  <c r="D1019" i="34"/>
  <c r="C1020" i="34"/>
  <c r="D1020" i="34"/>
  <c r="C1021" i="34"/>
  <c r="D1021" i="34"/>
  <c r="C1022" i="34"/>
  <c r="D1022" i="34"/>
  <c r="C1023" i="34"/>
  <c r="D1023" i="34"/>
  <c r="C1024" i="34"/>
  <c r="D1024" i="34"/>
  <c r="C1025" i="34"/>
  <c r="D1025" i="34"/>
  <c r="C1026" i="34"/>
  <c r="D1026" i="34"/>
  <c r="C1027" i="34"/>
  <c r="D1027" i="34"/>
  <c r="C1028" i="34"/>
  <c r="D1028" i="34"/>
  <c r="C1029" i="34"/>
  <c r="D1029" i="34"/>
  <c r="C1030" i="34"/>
  <c r="D1030" i="34"/>
  <c r="C1031" i="34"/>
  <c r="D1031" i="34"/>
  <c r="C1032" i="34"/>
  <c r="D1032" i="34"/>
  <c r="C1033" i="34"/>
  <c r="D1033" i="34"/>
  <c r="C1034" i="34"/>
  <c r="D1034" i="34"/>
  <c r="C1035" i="34"/>
  <c r="D1035" i="34"/>
  <c r="C1036" i="34"/>
  <c r="D1036" i="34"/>
  <c r="C1037" i="34"/>
  <c r="D1037" i="34"/>
  <c r="C1038" i="34"/>
  <c r="D1038" i="34"/>
  <c r="C1039" i="34"/>
  <c r="D1039" i="34"/>
  <c r="C1040" i="34"/>
  <c r="D1040" i="34"/>
  <c r="C1041" i="34"/>
  <c r="D1041" i="34"/>
  <c r="C1042" i="34"/>
  <c r="D1042" i="34"/>
  <c r="C1043" i="34"/>
  <c r="D1043" i="34"/>
  <c r="C1044" i="34"/>
  <c r="D1044" i="34"/>
  <c r="C1045" i="34"/>
  <c r="D1045" i="34"/>
  <c r="C1046" i="34"/>
  <c r="D1046" i="34"/>
  <c r="C1047" i="34"/>
  <c r="D1047" i="34"/>
  <c r="C1048" i="34"/>
  <c r="D1048" i="34"/>
  <c r="C1049" i="34"/>
  <c r="D1049" i="34"/>
  <c r="C1050" i="34"/>
  <c r="D1050" i="34"/>
  <c r="C1051" i="34"/>
  <c r="D1051" i="34"/>
  <c r="C1052" i="34"/>
  <c r="D1052" i="34"/>
  <c r="C1053" i="34"/>
  <c r="D1053" i="34"/>
  <c r="C1054" i="34"/>
  <c r="D1054" i="34"/>
  <c r="C1055" i="34"/>
  <c r="D1055" i="34"/>
  <c r="C1056" i="34"/>
  <c r="D1056" i="34"/>
  <c r="C1057" i="34"/>
  <c r="D1057" i="34"/>
  <c r="C1058" i="34"/>
  <c r="D1058" i="34"/>
  <c r="C1059" i="34"/>
  <c r="D1059" i="34"/>
  <c r="C1060" i="34"/>
  <c r="D1060" i="34"/>
  <c r="C1061" i="34"/>
  <c r="D1061" i="34"/>
  <c r="C1062" i="34"/>
  <c r="D1062" i="34"/>
  <c r="C1063" i="34"/>
  <c r="D1063" i="34"/>
  <c r="C1064" i="34"/>
  <c r="D1064" i="34"/>
  <c r="C1065" i="34"/>
  <c r="D1065" i="34"/>
  <c r="C1066" i="34"/>
  <c r="D1066" i="34"/>
  <c r="C1067" i="34"/>
  <c r="D1067" i="34"/>
  <c r="C1068" i="34"/>
  <c r="D1068" i="34"/>
  <c r="C1069" i="34"/>
  <c r="D1069" i="34"/>
  <c r="C1070" i="34"/>
  <c r="D1070" i="34"/>
  <c r="D1071" i="34"/>
  <c r="C1072" i="34"/>
  <c r="D1072" i="34"/>
  <c r="C1073" i="34"/>
  <c r="D1073" i="34"/>
  <c r="C1074" i="34"/>
  <c r="D1074" i="34"/>
  <c r="C1075" i="34"/>
  <c r="D1075" i="34"/>
  <c r="C1076" i="34"/>
  <c r="D1076" i="34"/>
  <c r="C1077" i="34"/>
  <c r="D1077" i="34"/>
  <c r="C1078" i="34"/>
  <c r="D1078" i="34"/>
  <c r="C1079" i="34"/>
  <c r="D1079" i="34"/>
  <c r="C1080" i="34"/>
  <c r="D1080" i="34"/>
  <c r="C1081" i="34"/>
  <c r="D1081" i="34"/>
  <c r="C1082" i="34"/>
  <c r="D1082" i="34"/>
  <c r="C1083" i="34"/>
  <c r="D1083" i="34"/>
  <c r="C1084" i="34"/>
  <c r="D1084" i="34"/>
  <c r="C1085" i="34"/>
  <c r="D1085" i="34"/>
  <c r="C1086" i="34"/>
  <c r="D1086" i="34"/>
  <c r="C1087" i="34"/>
  <c r="D1087" i="34"/>
  <c r="C1088" i="34"/>
  <c r="D1088" i="34"/>
  <c r="C1089" i="34"/>
  <c r="D1089" i="34"/>
  <c r="C1090" i="34"/>
  <c r="D1090" i="34"/>
  <c r="C1091" i="34"/>
  <c r="D1091" i="34"/>
  <c r="C1092" i="34"/>
  <c r="D1092" i="34"/>
  <c r="C1093" i="34"/>
  <c r="D1093" i="34"/>
  <c r="C1094" i="34"/>
  <c r="D1094" i="34"/>
  <c r="C1095" i="34"/>
  <c r="D1095" i="34"/>
  <c r="C1096" i="34"/>
  <c r="D1096" i="34"/>
  <c r="C1097" i="34"/>
  <c r="D1097" i="34"/>
  <c r="C1098" i="34"/>
  <c r="D1098" i="34"/>
  <c r="C1099" i="34"/>
  <c r="D1099" i="34"/>
  <c r="C1100" i="34"/>
  <c r="D1100" i="34"/>
  <c r="C1101" i="34"/>
  <c r="D1101" i="34"/>
  <c r="C1102" i="34"/>
  <c r="D1102" i="34"/>
  <c r="C1103" i="34"/>
  <c r="D1103" i="34"/>
  <c r="C1104" i="34"/>
  <c r="D1104" i="34"/>
  <c r="C1105" i="34"/>
  <c r="D1105" i="34"/>
  <c r="C1106" i="34"/>
  <c r="D1106" i="34"/>
  <c r="C1107" i="34"/>
  <c r="D1107" i="34"/>
  <c r="C1108" i="34"/>
  <c r="D1108" i="34"/>
  <c r="C1109" i="34"/>
  <c r="D1109" i="34"/>
  <c r="C1110" i="34"/>
  <c r="D1110" i="34"/>
  <c r="C1111" i="34"/>
  <c r="D1111" i="34"/>
  <c r="C1112" i="34"/>
  <c r="D1112" i="34"/>
  <c r="C1113" i="34"/>
  <c r="D1113" i="34"/>
  <c r="C1114" i="34"/>
  <c r="D1114" i="34"/>
  <c r="C1115" i="34"/>
  <c r="D1115" i="34"/>
  <c r="C1116" i="34"/>
  <c r="D1116" i="34"/>
  <c r="C1117" i="34"/>
  <c r="D1117" i="34"/>
  <c r="C1118" i="34"/>
  <c r="D1118" i="34"/>
  <c r="C1119" i="34"/>
  <c r="D1119" i="34"/>
  <c r="C1120" i="34"/>
  <c r="D1120" i="34"/>
  <c r="C1121" i="34"/>
  <c r="D1121" i="34"/>
  <c r="C1122" i="34"/>
  <c r="D1122" i="34"/>
  <c r="C1123" i="34"/>
  <c r="D1123" i="34"/>
  <c r="C1124" i="34"/>
  <c r="D1124" i="34"/>
  <c r="C1125" i="34"/>
  <c r="D1125" i="34"/>
  <c r="C1126" i="34"/>
  <c r="D1126" i="34"/>
  <c r="C1127" i="34"/>
  <c r="D1127" i="34"/>
  <c r="C1128" i="34"/>
  <c r="D1128" i="34"/>
  <c r="C1129" i="34"/>
  <c r="D1129" i="34"/>
  <c r="C1130" i="34"/>
  <c r="D1130" i="34"/>
  <c r="C1131" i="34"/>
  <c r="D1131" i="34"/>
  <c r="C1132" i="34"/>
  <c r="D1132" i="34"/>
  <c r="C1133" i="34"/>
  <c r="D1133" i="34"/>
  <c r="C1134" i="34"/>
  <c r="D1134" i="34"/>
  <c r="C1135" i="34"/>
  <c r="D1135" i="34"/>
  <c r="C1136" i="34"/>
  <c r="D1136" i="34"/>
  <c r="C1137" i="34"/>
  <c r="D1137" i="34"/>
  <c r="C1138" i="34"/>
  <c r="D1138" i="34"/>
  <c r="C1139" i="34"/>
  <c r="D1139" i="34"/>
  <c r="C1140" i="34"/>
  <c r="D1140" i="34"/>
  <c r="C1141" i="34"/>
  <c r="D1141" i="34"/>
  <c r="C1142" i="34"/>
  <c r="D1142" i="34"/>
  <c r="C1143" i="34"/>
  <c r="D1143" i="34"/>
  <c r="C1144" i="34"/>
  <c r="D1144" i="34"/>
  <c r="C1145" i="34"/>
  <c r="D1145" i="34"/>
  <c r="C1146" i="34"/>
  <c r="D1146" i="34"/>
  <c r="C1147" i="34"/>
  <c r="D1147" i="34"/>
  <c r="C1148" i="34"/>
  <c r="D1148" i="34"/>
  <c r="C1149" i="34"/>
  <c r="D1149" i="34"/>
  <c r="C1150" i="34"/>
  <c r="D1150" i="34"/>
  <c r="C1151" i="34"/>
  <c r="D1151" i="34"/>
  <c r="C1152" i="34"/>
  <c r="D1152" i="34"/>
  <c r="C1153" i="34"/>
  <c r="D1153" i="34"/>
  <c r="C1154" i="34"/>
  <c r="D1154" i="34"/>
  <c r="C1155" i="34"/>
  <c r="D1155" i="34"/>
  <c r="C1156" i="34"/>
  <c r="D1156" i="34"/>
  <c r="C1157" i="34"/>
  <c r="D1157" i="34"/>
  <c r="C1158" i="34"/>
  <c r="D1158" i="34"/>
  <c r="C1159" i="34"/>
  <c r="D1159" i="34"/>
  <c r="C1160" i="34"/>
  <c r="D1160" i="34"/>
  <c r="C1161" i="34"/>
  <c r="D1161" i="34"/>
  <c r="C1162" i="34"/>
  <c r="D1162" i="34"/>
  <c r="C1163" i="34"/>
  <c r="D1163" i="34"/>
  <c r="C1164" i="34"/>
  <c r="D1164" i="34"/>
  <c r="C1165" i="34"/>
  <c r="D1165" i="34"/>
  <c r="C1166" i="34"/>
  <c r="D1166" i="34"/>
  <c r="C1167" i="34"/>
  <c r="D1167" i="34"/>
  <c r="C1168" i="34"/>
  <c r="D1168" i="34"/>
  <c r="C1169" i="34"/>
  <c r="D1169" i="34"/>
  <c r="C1170" i="34"/>
  <c r="D1170" i="34"/>
  <c r="C1171" i="34"/>
  <c r="D1171" i="34"/>
  <c r="C1172" i="34"/>
  <c r="D1172" i="34"/>
  <c r="C1173" i="34"/>
  <c r="D1173" i="34"/>
  <c r="C1174" i="34"/>
  <c r="D1174" i="34"/>
  <c r="C1175" i="34"/>
  <c r="D1175" i="34"/>
  <c r="C1176" i="34"/>
  <c r="D1176" i="34"/>
  <c r="C1177" i="34"/>
  <c r="D1177" i="34"/>
  <c r="C1178" i="34"/>
  <c r="D1178" i="34"/>
  <c r="C1179" i="34"/>
  <c r="D1179" i="34"/>
  <c r="C1180" i="34"/>
  <c r="D1180" i="34"/>
  <c r="C1181" i="34"/>
  <c r="D1181" i="34"/>
  <c r="C1182" i="34"/>
  <c r="D1182" i="34"/>
  <c r="C1183" i="34"/>
  <c r="D1183" i="34"/>
  <c r="C1184" i="34"/>
  <c r="D1184" i="34"/>
  <c r="C1185" i="34"/>
  <c r="D1185" i="34"/>
  <c r="C1186" i="34"/>
  <c r="D1186" i="34"/>
  <c r="C1187" i="34"/>
  <c r="D1187" i="34"/>
  <c r="C1188" i="34"/>
  <c r="D1188" i="34"/>
  <c r="C1189" i="34"/>
  <c r="D1189" i="34"/>
  <c r="C1190" i="34"/>
  <c r="D1190" i="34"/>
  <c r="C1191" i="34"/>
  <c r="D1191" i="34"/>
  <c r="C1192" i="34"/>
  <c r="D1192" i="34"/>
  <c r="C1193" i="34"/>
  <c r="D1193" i="34"/>
  <c r="C1194" i="34"/>
  <c r="D1194" i="34"/>
  <c r="C1195" i="34"/>
  <c r="D1195" i="34"/>
  <c r="C1196" i="34"/>
  <c r="D1196" i="34"/>
  <c r="C1197" i="34"/>
  <c r="D1197" i="34"/>
  <c r="C1198" i="34"/>
  <c r="D1198" i="34"/>
  <c r="C1199" i="34"/>
  <c r="D1199" i="34"/>
  <c r="C1200" i="34"/>
  <c r="D1200" i="34"/>
  <c r="C1201" i="34"/>
  <c r="D1201" i="34"/>
  <c r="C1202" i="34"/>
  <c r="D1202" i="34"/>
  <c r="C1203" i="34"/>
  <c r="D1203" i="34"/>
  <c r="C1204" i="34"/>
  <c r="D1204" i="34"/>
  <c r="C1205" i="34"/>
  <c r="D1205" i="34"/>
  <c r="C1206" i="34"/>
  <c r="D1206" i="34"/>
  <c r="C1207" i="34"/>
  <c r="D1207" i="34"/>
  <c r="C1208" i="34"/>
  <c r="D1208" i="34"/>
  <c r="C1209" i="34"/>
  <c r="D1209" i="34"/>
  <c r="C1210" i="34"/>
  <c r="D1210" i="34"/>
  <c r="C1211" i="34"/>
  <c r="D1211" i="34"/>
  <c r="C1212" i="34"/>
  <c r="D1212" i="34"/>
  <c r="C1213" i="34"/>
  <c r="D1213" i="34"/>
  <c r="C1214" i="34"/>
  <c r="D1214" i="34"/>
  <c r="C1215" i="34"/>
  <c r="D1215" i="34"/>
  <c r="C1216" i="34"/>
  <c r="D1216" i="34"/>
  <c r="C1217" i="34"/>
  <c r="D1217" i="34"/>
  <c r="C1218" i="34"/>
  <c r="D1218" i="34"/>
  <c r="C1219" i="34"/>
  <c r="D1219" i="34"/>
  <c r="C1220" i="34"/>
  <c r="D1220" i="34"/>
  <c r="C1221" i="34"/>
  <c r="D1221" i="34"/>
  <c r="C1222" i="34"/>
  <c r="D1222" i="34"/>
  <c r="C1223" i="34"/>
  <c r="D1223" i="34"/>
  <c r="C1224" i="34"/>
  <c r="D1224" i="34"/>
  <c r="C1225" i="34"/>
  <c r="D1225" i="34"/>
  <c r="C1226" i="34"/>
  <c r="D1226" i="34"/>
  <c r="C1227" i="34"/>
  <c r="D1227" i="34"/>
  <c r="C1228" i="34"/>
  <c r="D1228" i="34"/>
  <c r="C1229" i="34"/>
  <c r="D1229" i="34"/>
  <c r="C1230" i="34"/>
  <c r="D1230" i="34"/>
  <c r="C1231" i="34"/>
  <c r="D1231" i="34"/>
  <c r="C1232" i="34"/>
  <c r="D1232" i="34"/>
  <c r="C1233" i="34"/>
  <c r="D1233" i="34"/>
  <c r="C1234" i="34"/>
  <c r="D1234" i="34"/>
  <c r="C1235" i="34"/>
  <c r="D1235" i="34"/>
  <c r="C1236" i="34"/>
  <c r="D1236" i="34"/>
  <c r="C1237" i="34"/>
  <c r="D1237" i="34"/>
  <c r="C1238" i="34"/>
  <c r="D1238" i="34"/>
  <c r="C1239" i="34"/>
  <c r="D1239" i="34"/>
  <c r="C1240" i="34"/>
  <c r="D1240" i="34"/>
  <c r="C1241" i="34"/>
  <c r="D1241" i="34"/>
  <c r="C1242" i="34"/>
  <c r="D1242" i="34"/>
  <c r="C1243" i="34"/>
  <c r="D1243" i="34"/>
  <c r="C1244" i="34"/>
  <c r="D1244" i="34"/>
  <c r="C1245" i="34"/>
  <c r="D1245" i="34"/>
  <c r="C1246" i="34"/>
  <c r="D1246" i="34"/>
  <c r="C1247" i="34"/>
  <c r="D1247" i="34"/>
  <c r="C1248" i="34"/>
  <c r="D1248" i="34"/>
  <c r="C1249" i="34"/>
  <c r="D1249" i="34"/>
  <c r="C1250" i="34"/>
  <c r="D1250" i="34"/>
  <c r="C1251" i="34"/>
  <c r="D1251" i="34"/>
  <c r="C1252" i="34"/>
  <c r="D1252" i="34"/>
  <c r="C1253" i="34"/>
  <c r="D1253" i="34"/>
  <c r="C1254" i="34"/>
  <c r="D1254" i="34"/>
  <c r="C1255" i="34"/>
  <c r="D1255" i="34"/>
  <c r="C1256" i="34"/>
  <c r="D1256" i="34"/>
  <c r="C1257" i="34"/>
  <c r="D1257" i="34"/>
  <c r="C1258" i="34"/>
  <c r="D1258" i="34"/>
  <c r="C1259" i="34"/>
  <c r="D1259" i="34"/>
  <c r="C1260" i="34"/>
  <c r="D1260" i="34"/>
  <c r="C1261" i="34"/>
  <c r="D1261" i="34"/>
  <c r="C1262" i="34"/>
  <c r="D1262" i="34"/>
  <c r="C1263" i="34"/>
  <c r="D1263" i="34"/>
  <c r="C1264" i="34"/>
  <c r="D1264" i="34"/>
  <c r="C1265" i="34"/>
  <c r="D1265" i="34"/>
  <c r="C1266" i="34"/>
  <c r="D1266" i="34"/>
  <c r="C1267" i="34"/>
  <c r="D1267" i="34"/>
  <c r="C1268" i="34"/>
  <c r="D1268" i="34"/>
  <c r="C1269" i="34"/>
  <c r="D1269" i="34"/>
  <c r="C1270" i="34"/>
  <c r="D1270" i="34"/>
  <c r="C1271" i="34"/>
  <c r="D1271" i="34"/>
  <c r="C1272" i="34"/>
  <c r="D1272" i="34"/>
  <c r="C1273" i="34"/>
  <c r="D1273" i="34"/>
  <c r="C1274" i="34"/>
  <c r="D1274" i="34"/>
  <c r="C1275" i="34"/>
  <c r="D1275" i="34"/>
  <c r="C1276" i="34"/>
  <c r="D1276" i="34"/>
  <c r="C1277" i="34"/>
  <c r="D1277" i="34"/>
  <c r="C1278" i="34"/>
  <c r="D1278" i="34"/>
  <c r="C1279" i="34"/>
  <c r="D1279" i="34"/>
  <c r="C1280" i="34"/>
  <c r="D1280" i="34"/>
  <c r="C1281" i="34"/>
  <c r="D1281" i="34"/>
  <c r="C1282" i="34"/>
  <c r="D1282" i="34"/>
  <c r="C1283" i="34"/>
  <c r="D1283" i="34"/>
  <c r="C1284" i="34"/>
  <c r="D1284" i="34"/>
  <c r="C1285" i="34"/>
  <c r="D1285" i="34"/>
  <c r="C1286" i="34"/>
  <c r="D1286" i="34"/>
  <c r="C1287" i="34"/>
  <c r="D1287" i="34"/>
  <c r="C1288" i="34"/>
  <c r="D1288" i="34"/>
  <c r="C1289" i="34"/>
  <c r="D1289" i="34"/>
  <c r="C1290" i="34"/>
  <c r="D1290" i="34"/>
  <c r="C1291" i="34"/>
  <c r="D1291" i="34"/>
  <c r="C1292" i="34"/>
  <c r="D1292" i="34"/>
  <c r="C1293" i="34"/>
  <c r="D1293" i="34"/>
  <c r="C1294" i="34"/>
  <c r="D1294" i="34"/>
  <c r="C1295" i="34"/>
  <c r="D1295" i="34"/>
  <c r="C1296" i="34"/>
  <c r="D1296" i="34"/>
  <c r="C1297" i="34"/>
  <c r="D1297" i="34"/>
  <c r="C1298" i="34"/>
  <c r="D1298" i="34"/>
  <c r="C1299" i="34"/>
  <c r="D1299" i="34"/>
  <c r="C1300" i="34"/>
  <c r="D1300" i="34"/>
  <c r="C1301" i="34"/>
  <c r="D1301" i="34"/>
  <c r="C1302" i="34"/>
  <c r="D1302" i="34"/>
  <c r="C1303" i="34"/>
  <c r="D1303" i="34"/>
  <c r="C1304" i="34"/>
  <c r="D1304" i="34"/>
  <c r="C1305" i="34"/>
  <c r="D1305" i="34"/>
  <c r="C1306" i="34"/>
  <c r="D1306" i="34"/>
  <c r="C1307" i="34"/>
  <c r="D1307" i="34"/>
  <c r="C1308" i="34"/>
  <c r="D1308" i="34"/>
  <c r="C1309" i="34"/>
  <c r="D1309" i="34"/>
  <c r="C1310" i="34"/>
  <c r="D1310" i="34"/>
  <c r="C1311" i="34"/>
  <c r="D1311" i="34"/>
  <c r="C1312" i="34"/>
  <c r="D1312" i="34"/>
  <c r="C1313" i="34"/>
  <c r="D1313" i="34"/>
  <c r="C1314" i="34"/>
  <c r="D1314" i="34"/>
  <c r="C1315" i="34"/>
  <c r="D1315" i="34"/>
  <c r="C1316" i="34"/>
  <c r="D1316" i="34"/>
  <c r="C1317" i="34"/>
  <c r="D1317" i="34"/>
  <c r="C1318" i="34"/>
  <c r="D1318" i="34"/>
  <c r="C1319" i="34"/>
  <c r="D1319" i="34"/>
  <c r="C1320" i="34"/>
  <c r="D1320" i="34"/>
  <c r="C1321" i="34"/>
  <c r="D1321" i="34"/>
  <c r="C1322" i="34"/>
  <c r="D1322" i="34"/>
  <c r="C1323" i="34"/>
  <c r="D1323" i="34"/>
  <c r="C1324" i="34"/>
  <c r="D1324" i="34"/>
  <c r="C1325" i="34"/>
  <c r="D1325" i="34"/>
  <c r="C1326" i="34"/>
  <c r="D1326" i="34"/>
  <c r="C1327" i="34"/>
  <c r="D1327" i="34"/>
  <c r="C1328" i="34"/>
  <c r="D1328" i="34"/>
  <c r="C1329" i="34"/>
  <c r="D1329" i="34"/>
  <c r="C1330" i="34"/>
  <c r="D1330" i="34"/>
  <c r="C1331" i="34"/>
  <c r="D1331" i="34"/>
  <c r="C1332" i="34"/>
  <c r="D1332" i="34"/>
  <c r="C1333" i="34"/>
  <c r="D1333" i="34"/>
  <c r="C1334" i="34"/>
  <c r="D1334" i="34"/>
  <c r="C1335" i="34"/>
  <c r="D1335" i="34"/>
  <c r="C1336" i="34"/>
  <c r="D1336" i="34"/>
  <c r="C1337" i="34"/>
  <c r="D1337" i="34"/>
  <c r="C1338" i="34"/>
  <c r="D1338" i="34"/>
  <c r="C1339" i="34"/>
  <c r="D1339" i="34"/>
  <c r="C1340" i="34"/>
  <c r="D1340" i="34"/>
  <c r="C1341" i="34"/>
  <c r="D1341" i="34"/>
  <c r="C1342" i="34"/>
  <c r="D1342" i="34"/>
  <c r="C1343" i="34"/>
  <c r="D1343" i="34"/>
  <c r="C1344" i="34"/>
  <c r="D1344" i="34"/>
  <c r="C1345" i="34"/>
  <c r="D1345" i="34"/>
  <c r="C1346" i="34"/>
  <c r="D1346" i="34"/>
  <c r="C1347" i="34"/>
  <c r="D1347" i="34"/>
  <c r="C1348" i="34"/>
  <c r="D1348" i="34"/>
  <c r="C1349" i="34"/>
  <c r="D1349" i="34"/>
  <c r="C1350" i="34"/>
  <c r="D1350" i="34"/>
  <c r="C1351" i="34"/>
  <c r="D1351" i="34"/>
  <c r="C1352" i="34"/>
  <c r="D1352" i="34"/>
  <c r="C1353" i="34"/>
  <c r="D1353" i="34"/>
  <c r="C1354" i="34"/>
  <c r="D1354" i="34"/>
  <c r="C1355" i="34"/>
  <c r="D1355" i="34"/>
  <c r="C1356" i="34"/>
  <c r="D1356" i="34"/>
  <c r="C1357" i="34"/>
  <c r="D1357" i="34"/>
  <c r="C1358" i="34"/>
  <c r="D1358" i="34"/>
  <c r="C1359" i="34"/>
  <c r="D1359" i="34"/>
  <c r="C1360" i="34"/>
  <c r="D1360" i="34"/>
  <c r="C1361" i="34"/>
  <c r="D1361" i="34"/>
  <c r="C1362" i="34"/>
  <c r="D1362" i="34"/>
  <c r="C1363" i="34"/>
  <c r="D1363" i="34"/>
  <c r="C1364" i="34"/>
  <c r="D1364" i="34"/>
  <c r="C1365" i="34"/>
  <c r="D1365" i="34"/>
  <c r="C1366" i="34"/>
  <c r="D1366" i="34"/>
  <c r="C1367" i="34"/>
  <c r="D1367" i="34"/>
  <c r="C1368" i="34"/>
  <c r="D1368" i="34"/>
  <c r="C1369" i="34"/>
  <c r="D1369" i="34"/>
  <c r="C1370" i="34"/>
  <c r="D1370" i="34"/>
  <c r="C1371" i="34"/>
  <c r="D1371" i="34"/>
  <c r="C1372" i="34"/>
  <c r="D1372" i="34"/>
  <c r="C1373" i="34"/>
  <c r="D1373" i="34"/>
  <c r="C1374" i="34"/>
  <c r="D1374" i="34"/>
  <c r="C1375" i="34"/>
  <c r="D1375" i="34"/>
  <c r="C1376" i="34"/>
  <c r="D1376" i="34"/>
  <c r="C1377" i="34"/>
  <c r="D1377" i="34"/>
  <c r="C1378" i="34"/>
  <c r="D1378" i="34"/>
  <c r="C1379" i="34"/>
  <c r="D1379" i="34"/>
  <c r="C1380" i="34"/>
  <c r="D1380" i="34"/>
  <c r="C1381" i="34"/>
  <c r="D1381" i="34"/>
  <c r="C1382" i="34"/>
  <c r="D1382" i="34"/>
  <c r="C1383" i="34"/>
  <c r="D1383" i="34"/>
  <c r="C1384" i="34"/>
  <c r="D1384" i="34"/>
  <c r="C1385" i="34"/>
  <c r="D1385" i="34"/>
  <c r="C1386" i="34"/>
  <c r="D1386" i="34"/>
  <c r="C1387" i="34"/>
  <c r="D1387" i="34"/>
  <c r="C1388" i="34"/>
  <c r="D1388" i="34"/>
  <c r="C1389" i="34"/>
  <c r="D1389" i="34"/>
  <c r="C1390" i="34"/>
  <c r="D1390" i="34"/>
  <c r="C1391" i="34"/>
  <c r="D1391" i="34"/>
  <c r="C1392" i="34"/>
  <c r="D1392" i="34"/>
  <c r="C1393" i="34"/>
  <c r="D1393" i="34"/>
  <c r="C1394" i="34"/>
  <c r="D1394" i="34"/>
  <c r="C1395" i="34"/>
  <c r="D1395" i="34"/>
  <c r="C1396" i="34"/>
  <c r="D1396" i="34"/>
  <c r="C1397" i="34"/>
  <c r="D1397" i="34"/>
  <c r="C1398" i="34"/>
  <c r="D1398" i="34"/>
  <c r="C1399" i="34"/>
  <c r="D1399" i="34"/>
  <c r="C1400" i="34"/>
  <c r="D1400" i="34"/>
  <c r="C1401" i="34"/>
  <c r="D1401" i="34"/>
  <c r="C1402" i="34"/>
  <c r="D1402" i="34"/>
  <c r="C1403" i="34"/>
  <c r="D1403" i="34"/>
  <c r="C1404" i="34"/>
  <c r="D1404" i="34"/>
  <c r="C1405" i="34"/>
  <c r="D1405" i="34"/>
  <c r="C1406" i="34"/>
  <c r="D1406" i="34"/>
  <c r="C1407" i="34"/>
  <c r="D1407" i="34"/>
  <c r="C1408" i="34"/>
  <c r="D1408" i="34"/>
  <c r="C1409" i="34"/>
  <c r="D1409" i="34"/>
  <c r="C1410" i="34"/>
  <c r="D1410" i="34"/>
  <c r="C1411" i="34"/>
  <c r="D1411" i="34"/>
  <c r="C1412" i="34"/>
  <c r="D1412" i="34"/>
  <c r="C1413" i="34"/>
  <c r="D1413" i="34"/>
  <c r="C1414" i="34"/>
  <c r="D1414" i="34"/>
  <c r="C1415" i="34"/>
  <c r="D1415" i="34"/>
  <c r="C1416" i="34"/>
  <c r="D1416" i="34"/>
  <c r="C1417" i="34"/>
  <c r="D1417" i="34"/>
  <c r="C1418" i="34"/>
  <c r="D1418" i="34"/>
  <c r="C1419" i="34"/>
  <c r="D1419" i="34"/>
  <c r="C1420" i="34"/>
  <c r="D1420" i="34"/>
  <c r="C1421" i="34"/>
  <c r="D1421" i="34"/>
  <c r="C1422" i="34"/>
  <c r="D1422" i="34"/>
  <c r="C1423" i="34"/>
  <c r="D1423" i="34"/>
  <c r="C1424" i="34"/>
  <c r="D1424" i="34"/>
  <c r="C1425" i="34"/>
  <c r="D1425" i="34"/>
  <c r="C1426" i="34"/>
  <c r="D1426" i="34"/>
  <c r="C1427" i="34"/>
  <c r="D1427" i="34"/>
  <c r="C1428" i="34"/>
  <c r="D1428" i="34"/>
  <c r="C1429" i="34"/>
  <c r="D1429" i="34"/>
  <c r="C1430" i="34"/>
  <c r="D1430" i="34"/>
  <c r="C1431" i="34"/>
  <c r="D1431" i="34"/>
  <c r="C1432" i="34"/>
  <c r="D1432" i="34"/>
  <c r="C1433" i="34"/>
  <c r="D1433" i="34"/>
  <c r="C1434" i="34"/>
  <c r="D1434" i="34"/>
  <c r="C1435" i="34"/>
  <c r="D1435" i="34"/>
  <c r="C1436" i="34"/>
  <c r="D1436" i="34"/>
  <c r="C1437" i="34"/>
  <c r="D1437" i="34"/>
  <c r="C1438" i="34"/>
  <c r="D1438" i="34"/>
  <c r="C1439" i="34"/>
  <c r="D1439" i="34"/>
  <c r="C1440" i="34"/>
  <c r="D1440" i="34"/>
  <c r="C1441" i="34"/>
  <c r="D1441" i="34"/>
  <c r="C1442" i="34"/>
  <c r="D1442" i="34"/>
  <c r="C1443" i="34"/>
  <c r="D1443" i="34"/>
  <c r="C1444" i="34"/>
  <c r="D1444" i="34"/>
  <c r="C1445" i="34"/>
  <c r="D1445" i="34"/>
  <c r="C1446" i="34"/>
  <c r="D1446" i="34"/>
  <c r="C1447" i="34"/>
  <c r="D1447" i="34"/>
  <c r="C1448" i="34"/>
  <c r="D1448" i="34"/>
  <c r="C1449" i="34"/>
  <c r="D1449" i="34"/>
  <c r="C1450" i="34"/>
  <c r="D1450" i="34"/>
  <c r="C1451" i="34"/>
  <c r="D1451" i="34"/>
  <c r="C1452" i="34"/>
  <c r="D1452" i="34"/>
  <c r="C1453" i="34"/>
  <c r="D1453" i="34"/>
  <c r="C1454" i="34"/>
  <c r="D1454" i="34"/>
  <c r="C1455" i="34"/>
  <c r="D1455" i="34"/>
  <c r="C1456" i="34"/>
  <c r="D1456" i="34"/>
  <c r="C1457" i="34"/>
  <c r="D1457" i="34"/>
  <c r="C1458" i="34"/>
  <c r="D1458" i="34"/>
  <c r="C1459" i="34"/>
  <c r="D1459" i="34"/>
  <c r="C1460" i="34"/>
  <c r="D1460" i="34"/>
  <c r="C1461" i="34"/>
  <c r="D1461" i="34"/>
  <c r="C1462" i="34"/>
  <c r="D1462" i="34"/>
  <c r="C1463" i="34"/>
  <c r="D1463" i="34"/>
  <c r="C1464" i="34"/>
  <c r="D1464" i="34"/>
  <c r="C1465" i="34"/>
  <c r="D1465" i="34"/>
  <c r="C1466" i="34"/>
  <c r="D1466" i="34"/>
  <c r="C1467" i="34"/>
  <c r="D1467" i="34"/>
  <c r="C1468" i="34"/>
  <c r="D1468" i="34"/>
  <c r="C1469" i="34"/>
  <c r="D1469" i="34"/>
  <c r="C1470" i="34"/>
  <c r="D1470" i="34"/>
  <c r="C1471" i="34"/>
  <c r="D1471" i="34"/>
  <c r="C1472" i="34"/>
  <c r="D1472" i="34"/>
  <c r="C1473" i="34"/>
  <c r="D1473" i="34"/>
  <c r="C1474" i="34"/>
  <c r="D1474" i="34"/>
  <c r="C1475" i="34"/>
  <c r="D1475" i="34"/>
  <c r="C1476" i="34"/>
  <c r="D1476" i="34"/>
  <c r="C1477" i="34"/>
  <c r="D1477" i="34"/>
  <c r="C1478" i="34"/>
  <c r="D1478" i="34"/>
  <c r="C1479" i="34"/>
  <c r="D1479" i="34"/>
  <c r="C1480" i="34"/>
  <c r="D1480" i="34"/>
  <c r="C1481" i="34"/>
  <c r="D1481" i="34"/>
  <c r="C1482" i="34"/>
  <c r="D1482" i="34"/>
  <c r="C1483" i="34"/>
  <c r="D1483" i="34"/>
  <c r="C1484" i="34"/>
  <c r="D1484" i="34"/>
  <c r="C1485" i="34"/>
  <c r="D1485" i="34"/>
  <c r="C1486" i="34"/>
  <c r="D1486" i="34"/>
  <c r="C1487" i="34"/>
  <c r="D1487" i="34"/>
  <c r="C1488" i="34"/>
  <c r="D1488" i="34"/>
  <c r="C1489" i="34"/>
  <c r="D1489" i="34"/>
  <c r="C1490" i="34"/>
  <c r="D1490" i="34"/>
  <c r="C1491" i="34"/>
  <c r="D1491" i="34"/>
  <c r="C1492" i="34"/>
  <c r="D1492" i="34"/>
  <c r="C1493" i="34"/>
  <c r="D1493" i="34"/>
  <c r="C1494" i="34"/>
  <c r="D1494" i="34"/>
  <c r="C1495" i="34"/>
  <c r="D1495" i="34"/>
  <c r="C1496" i="34"/>
  <c r="D1496" i="34"/>
  <c r="C1497" i="34"/>
  <c r="D1497" i="34"/>
  <c r="C1498" i="34"/>
  <c r="D1498" i="34"/>
  <c r="C1499" i="34"/>
  <c r="D1499" i="34"/>
  <c r="C1500" i="34"/>
  <c r="D1500" i="34"/>
  <c r="C1501" i="34"/>
  <c r="D1501" i="34"/>
  <c r="C1502" i="34"/>
  <c r="D1502" i="34"/>
  <c r="C1503" i="34"/>
  <c r="D1503" i="34"/>
  <c r="C1504" i="34"/>
  <c r="D1504" i="34"/>
  <c r="C1505" i="34"/>
  <c r="D1505" i="34"/>
  <c r="C1506" i="34"/>
  <c r="D1506" i="34"/>
  <c r="C1507" i="34"/>
  <c r="D1507" i="34"/>
  <c r="C1508" i="34"/>
  <c r="D1508" i="34"/>
  <c r="C1509" i="34"/>
  <c r="D1509" i="34"/>
  <c r="C1510" i="34"/>
  <c r="D1510" i="34"/>
  <c r="C1511" i="34"/>
  <c r="D1511" i="34"/>
  <c r="C1512" i="34"/>
  <c r="D1512" i="34"/>
  <c r="C1513" i="34"/>
  <c r="D1513" i="34"/>
  <c r="C1514" i="34"/>
  <c r="D1514" i="34"/>
  <c r="C1515" i="34"/>
  <c r="D1515" i="34"/>
  <c r="C1516" i="34"/>
  <c r="D1516" i="34"/>
  <c r="C1517" i="34"/>
  <c r="D1517" i="34"/>
  <c r="C1518" i="34"/>
  <c r="D1518" i="34"/>
  <c r="C1519" i="34"/>
  <c r="D1519" i="34"/>
  <c r="C1520" i="34"/>
  <c r="D1520" i="34"/>
  <c r="C1521" i="34"/>
  <c r="D1521" i="34"/>
  <c r="C1522" i="34"/>
  <c r="D1522" i="34"/>
  <c r="C1523" i="34"/>
  <c r="D1523" i="34"/>
  <c r="C1524" i="34"/>
  <c r="D1524" i="34"/>
  <c r="C1525" i="34"/>
  <c r="D1525" i="34"/>
  <c r="C1526" i="34"/>
  <c r="D1526" i="34"/>
  <c r="C1527" i="34"/>
  <c r="D1527" i="34"/>
  <c r="C1528" i="34"/>
  <c r="D1528" i="34"/>
  <c r="C1529" i="34"/>
  <c r="D1529" i="34"/>
  <c r="C1530" i="34"/>
  <c r="D1530" i="34"/>
  <c r="C1531" i="34"/>
  <c r="D1531" i="34"/>
  <c r="C1532" i="34"/>
  <c r="D1532" i="34"/>
  <c r="C1533" i="34"/>
  <c r="D1533" i="34"/>
  <c r="C1534" i="34"/>
  <c r="D1534" i="34"/>
  <c r="C1535" i="34"/>
  <c r="D1535" i="34"/>
  <c r="C1536" i="34"/>
  <c r="D1536" i="34"/>
  <c r="C1537" i="34"/>
  <c r="D1537" i="34"/>
  <c r="C1538" i="34"/>
  <c r="D1538" i="34"/>
  <c r="C1539" i="34"/>
  <c r="D1539" i="34"/>
  <c r="C1540" i="34"/>
  <c r="D1540" i="34"/>
  <c r="C1541" i="34"/>
  <c r="D1541" i="34"/>
  <c r="C1542" i="34"/>
  <c r="D1542" i="34"/>
  <c r="C1543" i="34"/>
  <c r="D1543" i="34"/>
  <c r="C1544" i="34"/>
  <c r="D1544" i="34"/>
  <c r="C1545" i="34"/>
  <c r="D1545" i="34"/>
  <c r="C1546" i="34"/>
  <c r="D1546" i="34"/>
  <c r="C1547" i="34"/>
  <c r="D1547" i="34"/>
  <c r="C1548" i="34"/>
  <c r="D1548" i="34"/>
  <c r="C1549" i="34"/>
  <c r="D1549" i="34"/>
  <c r="C1550" i="34"/>
  <c r="D1550" i="34"/>
  <c r="C1551" i="34"/>
  <c r="D1551" i="34"/>
  <c r="C1552" i="34"/>
  <c r="D1552" i="34"/>
  <c r="C1553" i="34"/>
  <c r="D1553" i="34"/>
  <c r="C1554" i="34"/>
  <c r="D1554" i="34"/>
  <c r="C1555" i="34"/>
  <c r="D1555" i="34"/>
  <c r="C1556" i="34"/>
  <c r="D1556" i="34"/>
  <c r="C1557" i="34"/>
  <c r="D1557" i="34"/>
  <c r="C1558" i="34"/>
  <c r="D1558" i="34"/>
  <c r="C1559" i="34"/>
  <c r="D1559" i="34"/>
  <c r="C1560" i="34"/>
  <c r="D1560" i="34"/>
  <c r="C1561" i="34"/>
  <c r="D1561" i="34"/>
  <c r="C1562" i="34"/>
  <c r="D1562" i="34"/>
  <c r="C1563" i="34"/>
  <c r="D1563" i="34"/>
  <c r="C1564" i="34"/>
  <c r="D1564" i="34"/>
  <c r="C1565" i="34"/>
  <c r="D1565" i="34"/>
  <c r="C1566" i="34"/>
  <c r="D1566" i="34"/>
  <c r="C1567" i="34"/>
  <c r="D1567" i="34"/>
  <c r="C1568" i="34"/>
  <c r="D1568" i="34"/>
  <c r="C1569" i="34"/>
  <c r="D1569" i="34"/>
  <c r="C1570" i="34"/>
  <c r="D1570" i="34"/>
  <c r="C1571" i="34"/>
  <c r="D1571" i="34"/>
  <c r="C1572" i="34"/>
  <c r="D1572" i="34"/>
  <c r="C1573" i="34"/>
  <c r="D1573" i="34"/>
  <c r="C1574" i="34"/>
  <c r="D1574" i="34"/>
  <c r="C1575" i="34"/>
  <c r="D1575" i="34"/>
  <c r="C1576" i="34"/>
  <c r="D1576" i="34"/>
  <c r="C1577" i="34"/>
  <c r="D1577" i="34"/>
  <c r="C1578" i="34"/>
  <c r="D1578" i="34"/>
  <c r="C1579" i="34"/>
  <c r="D1579" i="34"/>
  <c r="C1580" i="34"/>
  <c r="D1580" i="34"/>
  <c r="C1581" i="34"/>
  <c r="D1581" i="34"/>
  <c r="C1582" i="34"/>
  <c r="D1582" i="34"/>
  <c r="C1583" i="34"/>
  <c r="D1583" i="34"/>
  <c r="C1584" i="34"/>
  <c r="D1584" i="34"/>
  <c r="C1585" i="34"/>
  <c r="D1585" i="34"/>
  <c r="C1586" i="34"/>
  <c r="D1586" i="34"/>
  <c r="C1587" i="34"/>
  <c r="D1587" i="34"/>
  <c r="C1588" i="34"/>
  <c r="D1588" i="34"/>
  <c r="C1589" i="34"/>
  <c r="D1589" i="34"/>
  <c r="C1590" i="34"/>
  <c r="D1590" i="34"/>
  <c r="C1591" i="34"/>
  <c r="D1591" i="34"/>
  <c r="C1592" i="34"/>
  <c r="D1592" i="34"/>
  <c r="C1593" i="34"/>
  <c r="D1593" i="34"/>
  <c r="C1594" i="34"/>
  <c r="D1594" i="34"/>
  <c r="C1595" i="34"/>
  <c r="D1595" i="34"/>
  <c r="C1596" i="34"/>
  <c r="D1596" i="34"/>
  <c r="C1597" i="34"/>
  <c r="D1597" i="34"/>
  <c r="C1598" i="34"/>
  <c r="D1598" i="34"/>
  <c r="C1599" i="34"/>
  <c r="D1599" i="34"/>
  <c r="C1600" i="34"/>
  <c r="D1600" i="34"/>
  <c r="C1601" i="34"/>
  <c r="D1601" i="34"/>
  <c r="C1602" i="34"/>
  <c r="D1602" i="34"/>
  <c r="C1603" i="34"/>
  <c r="D1603" i="34"/>
  <c r="C1604" i="34"/>
  <c r="D1604" i="34"/>
  <c r="C1605" i="34"/>
  <c r="D1605" i="34"/>
  <c r="C1606" i="34"/>
  <c r="D1606" i="34"/>
  <c r="C1607" i="34"/>
  <c r="D1607" i="34"/>
  <c r="C1608" i="34"/>
  <c r="D1608" i="34"/>
  <c r="C1609" i="34"/>
  <c r="D1609" i="34"/>
  <c r="C1610" i="34"/>
  <c r="D1610" i="34"/>
  <c r="C1611" i="34"/>
  <c r="D1611" i="34"/>
  <c r="C1612" i="34"/>
  <c r="D1612" i="34"/>
  <c r="C1613" i="34"/>
  <c r="D1613" i="34"/>
  <c r="C1614" i="34"/>
  <c r="D1614" i="34"/>
  <c r="C1615" i="34"/>
  <c r="D1615" i="34"/>
  <c r="C1616" i="34"/>
  <c r="D1616" i="34"/>
  <c r="C1617" i="34"/>
  <c r="D1617" i="34"/>
  <c r="C1618" i="34"/>
  <c r="D1618" i="34"/>
  <c r="C1619" i="34"/>
  <c r="D1619" i="34"/>
  <c r="C1620" i="34"/>
  <c r="D1620" i="34"/>
  <c r="C1621" i="34"/>
  <c r="D1621" i="34"/>
  <c r="C1622" i="34"/>
  <c r="D1622" i="34"/>
  <c r="C1623" i="34"/>
  <c r="D1623" i="34"/>
  <c r="C1624" i="34"/>
  <c r="D1624" i="34"/>
  <c r="C1625" i="34"/>
  <c r="D1625" i="34"/>
  <c r="C1626" i="34"/>
  <c r="D1626" i="34"/>
  <c r="C1627" i="34"/>
  <c r="D1627" i="34"/>
  <c r="C1628" i="34"/>
  <c r="D1628" i="34"/>
  <c r="C1629" i="34"/>
  <c r="D1629" i="34"/>
  <c r="C1630" i="34"/>
  <c r="D1630" i="34"/>
  <c r="C1631" i="34"/>
  <c r="D1631" i="34"/>
  <c r="C1632" i="34"/>
  <c r="D1632" i="34"/>
  <c r="C1633" i="34"/>
  <c r="D1633" i="34"/>
  <c r="C1634" i="34"/>
  <c r="D1634" i="34"/>
  <c r="C1635" i="34"/>
  <c r="D1635" i="34"/>
  <c r="C1636" i="34"/>
  <c r="D1636" i="34"/>
  <c r="C1637" i="34"/>
  <c r="D1637" i="34"/>
  <c r="C1638" i="34"/>
  <c r="D1638" i="34"/>
  <c r="C1639" i="34"/>
  <c r="D1639" i="34"/>
  <c r="C1640" i="34"/>
  <c r="D1640" i="34"/>
  <c r="C1641" i="34"/>
  <c r="D1641" i="34"/>
  <c r="C1642" i="34"/>
  <c r="D1642" i="34"/>
  <c r="C1643" i="34"/>
  <c r="D1643" i="34"/>
  <c r="C1644" i="34"/>
  <c r="D1644" i="34"/>
  <c r="C1645" i="34"/>
  <c r="D1645" i="34"/>
  <c r="C1646" i="34"/>
  <c r="D1646" i="34"/>
  <c r="C1647" i="34"/>
  <c r="D1647" i="34"/>
  <c r="C1648" i="34"/>
  <c r="D1648" i="34"/>
  <c r="C1649" i="34"/>
  <c r="D1649" i="34"/>
  <c r="C1650" i="34"/>
  <c r="D1650" i="34"/>
  <c r="C1651" i="34"/>
  <c r="D1651" i="34"/>
  <c r="C1652" i="34"/>
  <c r="D1652" i="34"/>
  <c r="C1653" i="34"/>
  <c r="D1653" i="34"/>
  <c r="C1654" i="34"/>
  <c r="D1654" i="34"/>
  <c r="C1655" i="34"/>
  <c r="D1655" i="34"/>
  <c r="C1656" i="34"/>
  <c r="D1656" i="34"/>
  <c r="C1657" i="34"/>
  <c r="D1657" i="34"/>
  <c r="C1658" i="34"/>
  <c r="D1658" i="34"/>
  <c r="C1659" i="34"/>
  <c r="D1659" i="34"/>
  <c r="C1660" i="34"/>
  <c r="D1660" i="34"/>
  <c r="C1661" i="34"/>
  <c r="D1661" i="34"/>
  <c r="C1662" i="34"/>
  <c r="D1662" i="34"/>
  <c r="C1663" i="34"/>
  <c r="D1663" i="34"/>
  <c r="C1664" i="34"/>
  <c r="D1664" i="34"/>
  <c r="C1665" i="34"/>
  <c r="D1665" i="34"/>
  <c r="C1666" i="34"/>
  <c r="D1666" i="34"/>
  <c r="C1667" i="34"/>
  <c r="D1667" i="34"/>
  <c r="C1668" i="34"/>
  <c r="D1668" i="34"/>
  <c r="C1669" i="34"/>
  <c r="D1669" i="34"/>
  <c r="C1670" i="34"/>
  <c r="D1670" i="34"/>
  <c r="C1671" i="34"/>
  <c r="D1671" i="34"/>
  <c r="C1672" i="34"/>
  <c r="D1672" i="34"/>
  <c r="C1673" i="34"/>
  <c r="D1673" i="34"/>
  <c r="C1674" i="34"/>
  <c r="D1674" i="34"/>
  <c r="C1675" i="34"/>
  <c r="D1675" i="34"/>
  <c r="C1676" i="34"/>
  <c r="D1676" i="34"/>
  <c r="C1677" i="34"/>
  <c r="D1677" i="34"/>
  <c r="C1678" i="34"/>
  <c r="D1678" i="34"/>
  <c r="C1679" i="34"/>
  <c r="D1679" i="34"/>
  <c r="C1680" i="34"/>
  <c r="D1680" i="34"/>
  <c r="C1681" i="34"/>
  <c r="D1681" i="34"/>
  <c r="C1682" i="34"/>
  <c r="D1682" i="34"/>
  <c r="C1683" i="34"/>
  <c r="D1683" i="34"/>
  <c r="C1684" i="34"/>
  <c r="D1684" i="34"/>
  <c r="C1685" i="34"/>
  <c r="D1685" i="34"/>
  <c r="A3" i="34"/>
  <c r="C3" i="34" s="1"/>
  <c r="B3" i="34"/>
  <c r="D3" i="34" s="1"/>
  <c r="K740" i="61" l="1"/>
  <c r="K340" i="61"/>
  <c r="K344" i="61"/>
  <c r="K343" i="61"/>
  <c r="K485" i="61"/>
  <c r="K556" i="61"/>
  <c r="K553" i="61"/>
  <c r="K298" i="61"/>
  <c r="K1100" i="61"/>
  <c r="K934" i="61"/>
  <c r="K372" i="61"/>
  <c r="K391" i="61"/>
  <c r="K393" i="61"/>
  <c r="K345" i="61"/>
  <c r="K394" i="61"/>
  <c r="K1174" i="61"/>
  <c r="K447" i="61"/>
  <c r="K1186" i="61"/>
  <c r="K457" i="61"/>
  <c r="K1168" i="61"/>
  <c r="K533" i="61"/>
  <c r="K286" i="61"/>
  <c r="K439" i="61"/>
  <c r="K471" i="61"/>
  <c r="K348" i="61"/>
  <c r="K419" i="61"/>
  <c r="K1638" i="61"/>
  <c r="K275" i="61"/>
  <c r="K104" i="61"/>
  <c r="K1002" i="61"/>
  <c r="K1674" i="61"/>
  <c r="K387" i="61"/>
  <c r="K385" i="61"/>
  <c r="K390" i="61"/>
  <c r="K347" i="61"/>
  <c r="K389" i="61"/>
  <c r="K483" i="61"/>
  <c r="K544" i="61"/>
  <c r="K546" i="61"/>
  <c r="K424" i="61"/>
  <c r="K429" i="61"/>
  <c r="K1602" i="61"/>
  <c r="K1577" i="61"/>
  <c r="K677" i="61"/>
  <c r="K454" i="61"/>
  <c r="K1414" i="61"/>
  <c r="K529" i="61"/>
  <c r="K341" i="61"/>
  <c r="K749" i="61"/>
  <c r="K564" i="61"/>
  <c r="K637" i="61"/>
  <c r="K601" i="61"/>
  <c r="K672" i="61"/>
  <c r="K272" i="61"/>
  <c r="K269" i="61"/>
  <c r="K270" i="61"/>
  <c r="K621" i="61"/>
  <c r="K1483" i="61"/>
  <c r="K1374" i="61"/>
  <c r="K376" i="61"/>
  <c r="K213" i="61"/>
  <c r="K307" i="61"/>
  <c r="K1655" i="61"/>
  <c r="K311" i="61"/>
  <c r="K207" i="61"/>
  <c r="K303" i="61"/>
  <c r="K200" i="61"/>
  <c r="K525" i="61"/>
  <c r="K1037" i="61"/>
  <c r="K528" i="61"/>
  <c r="K627" i="61"/>
  <c r="K625" i="61"/>
  <c r="K709" i="61"/>
  <c r="K646" i="61"/>
  <c r="K400" i="61"/>
  <c r="K536" i="61"/>
  <c r="K665" i="61"/>
  <c r="K624" i="61"/>
  <c r="K623" i="61"/>
  <c r="K645" i="61"/>
  <c r="K463" i="61"/>
  <c r="K192" i="61"/>
  <c r="K205" i="61"/>
  <c r="K332" i="61"/>
  <c r="K201" i="61"/>
  <c r="K202" i="61"/>
  <c r="K199" i="61"/>
  <c r="K198" i="61"/>
  <c r="K1688" i="61"/>
  <c r="K1197" i="61"/>
  <c r="L740" i="61"/>
  <c r="L340" i="61"/>
  <c r="L344" i="61"/>
  <c r="L343" i="61"/>
  <c r="L485" i="61"/>
  <c r="L556" i="61"/>
  <c r="L553" i="61"/>
  <c r="L298" i="61"/>
  <c r="L1100" i="61"/>
  <c r="L934" i="61"/>
  <c r="L372" i="61"/>
  <c r="L391" i="61"/>
  <c r="L393" i="61"/>
  <c r="L345" i="61"/>
  <c r="L394" i="61"/>
  <c r="L1174" i="61"/>
  <c r="L447" i="61"/>
  <c r="L1186" i="61"/>
  <c r="L457" i="61"/>
  <c r="L1168" i="61"/>
  <c r="L533" i="61"/>
  <c r="L286" i="61"/>
  <c r="L439" i="61"/>
  <c r="L471" i="61"/>
  <c r="L348" i="61"/>
  <c r="L419" i="61"/>
  <c r="L1638" i="61"/>
  <c r="L275" i="61"/>
  <c r="L104" i="61"/>
  <c r="L1002" i="61"/>
  <c r="L1674" i="61"/>
  <c r="L387" i="61"/>
  <c r="L385" i="61"/>
  <c r="L390" i="61"/>
  <c r="L347" i="61"/>
  <c r="L389" i="61"/>
  <c r="L483" i="61"/>
  <c r="L544" i="61"/>
  <c r="L546" i="61"/>
  <c r="L424" i="61"/>
  <c r="L429" i="61"/>
  <c r="L1602" i="61"/>
  <c r="L1577" i="61"/>
  <c r="L677" i="61"/>
  <c r="L454" i="61"/>
  <c r="L1414" i="61"/>
  <c r="L529" i="61"/>
  <c r="L341" i="61"/>
  <c r="L749" i="61"/>
  <c r="L564" i="61"/>
  <c r="L637" i="61"/>
  <c r="L601" i="61"/>
  <c r="L672" i="61"/>
  <c r="L272" i="61"/>
  <c r="L269" i="61"/>
  <c r="L270" i="61"/>
  <c r="L621" i="61"/>
  <c r="L1483" i="61"/>
  <c r="L1374" i="61"/>
  <c r="L376" i="61"/>
  <c r="L213" i="61"/>
  <c r="L307" i="61"/>
  <c r="L1655" i="61"/>
  <c r="L311" i="61"/>
  <c r="L207" i="61"/>
  <c r="L303" i="61"/>
  <c r="L200" i="61"/>
  <c r="L525" i="61"/>
  <c r="L1037" i="61"/>
  <c r="L528" i="61"/>
  <c r="L627" i="61"/>
  <c r="L625" i="61"/>
  <c r="L709" i="61"/>
  <c r="L646" i="61"/>
  <c r="L400" i="61"/>
  <c r="L536" i="61"/>
  <c r="L665" i="61"/>
  <c r="L624" i="61"/>
  <c r="L623" i="61"/>
  <c r="L645" i="61"/>
  <c r="L463" i="61"/>
  <c r="L192" i="61"/>
  <c r="L205" i="61"/>
  <c r="L332" i="61"/>
  <c r="L201" i="61"/>
  <c r="L202" i="61"/>
  <c r="L199" i="61"/>
  <c r="L198" i="61"/>
  <c r="L1688" i="61"/>
  <c r="L1197" i="61"/>
  <c r="M740" i="61"/>
  <c r="M340" i="61"/>
  <c r="M344" i="61"/>
  <c r="M343" i="61"/>
  <c r="M485" i="61"/>
  <c r="M556" i="61"/>
  <c r="M553" i="61"/>
  <c r="M298" i="61"/>
  <c r="M1100" i="61"/>
  <c r="M934" i="61"/>
  <c r="M372" i="61"/>
  <c r="M391" i="61"/>
  <c r="M393" i="61"/>
  <c r="M345" i="61"/>
  <c r="M394" i="61"/>
  <c r="M1174" i="61"/>
  <c r="M447" i="61"/>
  <c r="M1186" i="61"/>
  <c r="M457" i="61"/>
  <c r="M1168" i="61"/>
  <c r="M533" i="61"/>
  <c r="M286" i="61"/>
  <c r="M439" i="61"/>
  <c r="M471" i="61"/>
  <c r="M348" i="61"/>
  <c r="M419" i="61"/>
  <c r="M1638" i="61"/>
  <c r="M275" i="61"/>
  <c r="M104" i="61"/>
  <c r="M1002" i="61"/>
  <c r="M1674" i="61"/>
  <c r="M387" i="61"/>
  <c r="M385" i="61"/>
  <c r="M390" i="61"/>
  <c r="M347" i="61"/>
  <c r="M389" i="61"/>
  <c r="M483" i="61"/>
  <c r="M544" i="61"/>
  <c r="M546" i="61"/>
  <c r="M424" i="61"/>
  <c r="M429" i="61"/>
  <c r="M1602" i="61"/>
  <c r="M1577" i="61"/>
  <c r="M677" i="61"/>
  <c r="M454" i="61"/>
  <c r="M1414" i="61"/>
  <c r="M529" i="61"/>
  <c r="M341" i="61"/>
  <c r="M749" i="61"/>
  <c r="M564" i="61"/>
  <c r="M637" i="61"/>
  <c r="M601" i="61"/>
  <c r="M672" i="61"/>
  <c r="M272" i="61"/>
  <c r="M269" i="61"/>
  <c r="M270" i="61"/>
  <c r="M621" i="61"/>
  <c r="M1483" i="61"/>
  <c r="M1374" i="61"/>
  <c r="M376" i="61"/>
  <c r="M213" i="61"/>
  <c r="M307" i="61"/>
  <c r="M1655" i="61"/>
  <c r="M311" i="61"/>
  <c r="M207" i="61"/>
  <c r="M303" i="61"/>
  <c r="M200" i="61"/>
  <c r="M525" i="61"/>
  <c r="M1037" i="61"/>
  <c r="M528" i="61"/>
  <c r="M627" i="61"/>
  <c r="M625" i="61"/>
  <c r="M709" i="61"/>
  <c r="M646" i="61"/>
  <c r="M400" i="61"/>
  <c r="M536" i="61"/>
  <c r="M665" i="61"/>
  <c r="M624" i="61"/>
  <c r="M623" i="61"/>
  <c r="M645" i="61"/>
  <c r="M463" i="61"/>
  <c r="M192" i="61"/>
  <c r="M205" i="61"/>
  <c r="M332" i="61"/>
  <c r="M201" i="61"/>
  <c r="M202" i="61"/>
  <c r="M199" i="61"/>
  <c r="M198" i="61"/>
  <c r="M1688" i="61"/>
  <c r="M1197" i="61"/>
  <c r="M741" i="61" l="1"/>
  <c r="L741" i="61"/>
  <c r="K741" i="61"/>
  <c r="K212" i="61"/>
  <c r="K1500" i="61"/>
  <c r="L212" i="61"/>
  <c r="L1500" i="61"/>
  <c r="M212" i="61"/>
  <c r="M1500" i="61"/>
  <c r="K1550" i="61" l="1"/>
  <c r="K1541" i="61"/>
  <c r="K426" i="61"/>
  <c r="K1259" i="61"/>
  <c r="K490" i="61"/>
  <c r="K1260" i="61"/>
  <c r="K47" i="61"/>
  <c r="K1224" i="61"/>
  <c r="K1236" i="61"/>
  <c r="K8" i="61"/>
  <c r="K1313" i="61"/>
  <c r="K1302" i="61"/>
  <c r="K1303" i="61"/>
  <c r="K381" i="61"/>
  <c r="K745" i="61"/>
  <c r="K33" i="61"/>
  <c r="K521" i="61"/>
  <c r="K582" i="61"/>
  <c r="K580" i="61"/>
  <c r="K456" i="61"/>
  <c r="K557" i="61"/>
  <c r="K583" i="61"/>
  <c r="K352" i="61"/>
  <c r="K552" i="61"/>
  <c r="K1166" i="61"/>
  <c r="K1567" i="61"/>
  <c r="K953" i="61"/>
  <c r="K283" i="61"/>
  <c r="K233" i="61"/>
  <c r="K1637" i="61"/>
  <c r="K134" i="61"/>
  <c r="K1685" i="61"/>
  <c r="K1121" i="61"/>
  <c r="K240" i="61"/>
  <c r="K238" i="61"/>
  <c r="K936" i="61"/>
  <c r="K101" i="61"/>
  <c r="K97" i="61"/>
  <c r="K241" i="61"/>
  <c r="K161" i="61"/>
  <c r="K166" i="61"/>
  <c r="K634" i="61"/>
  <c r="K663" i="61"/>
  <c r="K717" i="61"/>
  <c r="K729" i="61"/>
  <c r="K726" i="61"/>
  <c r="K1678" i="61"/>
  <c r="K460" i="61"/>
  <c r="K933" i="61"/>
  <c r="K1244" i="61"/>
  <c r="K918" i="61"/>
  <c r="K446" i="61"/>
  <c r="K492" i="61"/>
  <c r="K1115" i="61"/>
  <c r="K762" i="61"/>
  <c r="K373" i="61"/>
  <c r="K234" i="61"/>
  <c r="K1633" i="61"/>
  <c r="K983" i="61"/>
  <c r="K102" i="61"/>
  <c r="L1550" i="61"/>
  <c r="L1541" i="61"/>
  <c r="L426" i="61"/>
  <c r="L1259" i="61"/>
  <c r="L490" i="61"/>
  <c r="L1260" i="61"/>
  <c r="L47" i="61"/>
  <c r="L1224" i="61"/>
  <c r="L1236" i="61"/>
  <c r="L8" i="61"/>
  <c r="L1313" i="61"/>
  <c r="L1302" i="61"/>
  <c r="L1303" i="61"/>
  <c r="L381" i="61"/>
  <c r="L745" i="61"/>
  <c r="L33" i="61"/>
  <c r="L521" i="61"/>
  <c r="L582" i="61"/>
  <c r="L580" i="61"/>
  <c r="L456" i="61"/>
  <c r="L557" i="61"/>
  <c r="L583" i="61"/>
  <c r="L352" i="61"/>
  <c r="L552" i="61"/>
  <c r="L1166" i="61"/>
  <c r="L1567" i="61"/>
  <c r="L953" i="61"/>
  <c r="L283" i="61"/>
  <c r="L233" i="61"/>
  <c r="L1637" i="61"/>
  <c r="L134" i="61"/>
  <c r="L1685" i="61"/>
  <c r="L1121" i="61"/>
  <c r="L240" i="61"/>
  <c r="L238" i="61"/>
  <c r="L936" i="61"/>
  <c r="L101" i="61"/>
  <c r="L97" i="61"/>
  <c r="L241" i="61"/>
  <c r="L161" i="61"/>
  <c r="L166" i="61"/>
  <c r="L634" i="61"/>
  <c r="L663" i="61"/>
  <c r="L717" i="61"/>
  <c r="L729" i="61"/>
  <c r="L726" i="61"/>
  <c r="L1678" i="61"/>
  <c r="L460" i="61"/>
  <c r="L933" i="61"/>
  <c r="L1244" i="61"/>
  <c r="L918" i="61"/>
  <c r="L446" i="61"/>
  <c r="L492" i="61"/>
  <c r="L1115" i="61"/>
  <c r="L762" i="61"/>
  <c r="L373" i="61"/>
  <c r="L234" i="61"/>
  <c r="L1633" i="61"/>
  <c r="L983" i="61"/>
  <c r="L102" i="61"/>
  <c r="M1550" i="61"/>
  <c r="M1541" i="61"/>
  <c r="M426" i="61"/>
  <c r="M1259" i="61"/>
  <c r="M490" i="61"/>
  <c r="M1260" i="61"/>
  <c r="M47" i="61"/>
  <c r="M1224" i="61"/>
  <c r="M1236" i="61"/>
  <c r="M8" i="61"/>
  <c r="M1313" i="61"/>
  <c r="M1302" i="61"/>
  <c r="M1303" i="61"/>
  <c r="M381" i="61"/>
  <c r="M745" i="61"/>
  <c r="M33" i="61"/>
  <c r="M521" i="61"/>
  <c r="M582" i="61"/>
  <c r="M580" i="61"/>
  <c r="M456" i="61"/>
  <c r="M557" i="61"/>
  <c r="M583" i="61"/>
  <c r="M352" i="61"/>
  <c r="M552" i="61"/>
  <c r="M1166" i="61"/>
  <c r="M1567" i="61"/>
  <c r="M953" i="61"/>
  <c r="M283" i="61"/>
  <c r="M233" i="61"/>
  <c r="M1637" i="61"/>
  <c r="M134" i="61"/>
  <c r="M1685" i="61"/>
  <c r="M1121" i="61"/>
  <c r="M240" i="61"/>
  <c r="M238" i="61"/>
  <c r="M936" i="61"/>
  <c r="M101" i="61"/>
  <c r="M97" i="61"/>
  <c r="M241" i="61"/>
  <c r="M161" i="61"/>
  <c r="M166" i="61"/>
  <c r="M634" i="61"/>
  <c r="M663" i="61"/>
  <c r="M717" i="61"/>
  <c r="M729" i="61"/>
  <c r="M726" i="61"/>
  <c r="M1678" i="61"/>
  <c r="M460" i="61"/>
  <c r="M933" i="61"/>
  <c r="M1244" i="61"/>
  <c r="M918" i="61"/>
  <c r="M446" i="61"/>
  <c r="M492" i="61"/>
  <c r="M1115" i="61"/>
  <c r="M762" i="61"/>
  <c r="M373" i="61"/>
  <c r="M234" i="61"/>
  <c r="M1633" i="61"/>
  <c r="M983" i="61"/>
  <c r="M102" i="61"/>
  <c r="K320" i="61" l="1"/>
  <c r="K1600" i="61"/>
  <c r="K1285" i="61"/>
  <c r="K732" i="61"/>
  <c r="K163" i="61"/>
  <c r="K1625" i="61"/>
  <c r="K171" i="61"/>
  <c r="K947" i="61"/>
  <c r="K722" i="61"/>
  <c r="K524" i="61"/>
  <c r="K66" i="61"/>
  <c r="L320" i="61"/>
  <c r="L1600" i="61"/>
  <c r="L1285" i="61"/>
  <c r="L732" i="61"/>
  <c r="L163" i="61"/>
  <c r="L1625" i="61"/>
  <c r="L171" i="61"/>
  <c r="L947" i="61"/>
  <c r="L722" i="61"/>
  <c r="L524" i="61"/>
  <c r="L66" i="61"/>
  <c r="M320" i="61"/>
  <c r="M1600" i="61"/>
  <c r="M1285" i="61"/>
  <c r="M732" i="61"/>
  <c r="M163" i="61"/>
  <c r="M1625" i="61"/>
  <c r="M171" i="61"/>
  <c r="M947" i="61"/>
  <c r="M722" i="61"/>
  <c r="M524" i="61"/>
  <c r="M66" i="61"/>
  <c r="K1261" i="61" l="1"/>
  <c r="K337" i="61"/>
  <c r="K1368" i="61"/>
  <c r="K937" i="61"/>
  <c r="K1585" i="61"/>
  <c r="K11" i="61"/>
  <c r="L1261" i="61"/>
  <c r="L337" i="61"/>
  <c r="L1368" i="61"/>
  <c r="L937" i="61"/>
  <c r="L1585" i="61"/>
  <c r="L11" i="61"/>
  <c r="M1261" i="61"/>
  <c r="M337" i="61"/>
  <c r="M1368" i="61"/>
  <c r="M937" i="61"/>
  <c r="M1585" i="61"/>
  <c r="M11" i="61"/>
  <c r="K69" i="61"/>
  <c r="K128" i="61"/>
  <c r="K136" i="61"/>
  <c r="K151" i="61"/>
  <c r="L69" i="61"/>
  <c r="L128" i="61"/>
  <c r="L136" i="61"/>
  <c r="L151" i="61"/>
  <c r="M69" i="61"/>
  <c r="M128" i="61"/>
  <c r="M136" i="61"/>
  <c r="M151" i="61"/>
  <c r="K1268" i="61" l="1"/>
  <c r="K1287" i="61"/>
  <c r="K1695" i="61"/>
  <c r="K1102" i="61"/>
  <c r="K619" i="61"/>
  <c r="K1663" i="61"/>
  <c r="K1265" i="61"/>
  <c r="K1516" i="61"/>
  <c r="K1517" i="61"/>
  <c r="K1027" i="61"/>
  <c r="K1555" i="61"/>
  <c r="K944" i="61"/>
  <c r="K450" i="61"/>
  <c r="K1519" i="61"/>
  <c r="K111" i="61"/>
  <c r="K493" i="61"/>
  <c r="K1548" i="61"/>
  <c r="K675" i="61"/>
  <c r="K747" i="61"/>
  <c r="K1588" i="61"/>
  <c r="K1543" i="61"/>
  <c r="K1589" i="61"/>
  <c r="K1591" i="61"/>
  <c r="K563" i="61"/>
  <c r="K83" i="61"/>
  <c r="K543" i="61"/>
  <c r="K1234" i="61"/>
  <c r="K1274" i="61"/>
  <c r="K510" i="61"/>
  <c r="K60" i="61"/>
  <c r="K383" i="61"/>
  <c r="K513" i="61"/>
  <c r="K1335" i="61"/>
  <c r="K43" i="61"/>
  <c r="K44" i="61"/>
  <c r="K242" i="61"/>
  <c r="K384" i="61"/>
  <c r="K1518" i="61"/>
  <c r="K397" i="61"/>
  <c r="K1570" i="61"/>
  <c r="K1309" i="61"/>
  <c r="K1571" i="61"/>
  <c r="K1520" i="61"/>
  <c r="K1307" i="61"/>
  <c r="K1510" i="61"/>
  <c r="K638" i="61"/>
  <c r="K1691" i="61"/>
  <c r="K737" i="61"/>
  <c r="K441" i="61"/>
  <c r="K738" i="61"/>
  <c r="K1498" i="61"/>
  <c r="K350" i="61"/>
  <c r="K496" i="61"/>
  <c r="K494" i="61"/>
  <c r="K346" i="61"/>
  <c r="K425" i="61"/>
  <c r="K472" i="61"/>
  <c r="K1167" i="61"/>
  <c r="K351" i="61"/>
  <c r="K353" i="61"/>
  <c r="K480" i="61"/>
  <c r="K349" i="61"/>
  <c r="K406" i="61"/>
  <c r="K407" i="61"/>
  <c r="K409" i="61"/>
  <c r="K410" i="61"/>
  <c r="K929" i="61"/>
  <c r="K402" i="61"/>
  <c r="K547" i="61"/>
  <c r="K445" i="61"/>
  <c r="K1646" i="61"/>
  <c r="K1536" i="61"/>
  <c r="K1422" i="61"/>
  <c r="K1680" i="61"/>
  <c r="K780" i="61"/>
  <c r="K1432" i="61"/>
  <c r="K1119" i="61"/>
  <c r="K1542" i="61"/>
  <c r="K1521" i="61"/>
  <c r="K516" i="61"/>
  <c r="K1338" i="61"/>
  <c r="K1583" i="61"/>
  <c r="K664" i="61"/>
  <c r="K1254" i="61"/>
  <c r="K1470" i="61"/>
  <c r="K1308" i="61"/>
  <c r="K550" i="61"/>
  <c r="K554" i="61"/>
  <c r="K1273" i="61"/>
  <c r="K1296" i="61"/>
  <c r="K1305" i="61"/>
  <c r="K455" i="61"/>
  <c r="K633" i="61"/>
  <c r="K1111" i="61"/>
  <c r="K1530" i="61"/>
  <c r="K1526" i="61"/>
  <c r="K449" i="61"/>
  <c r="K1431" i="61"/>
  <c r="K438" i="61"/>
  <c r="K990" i="61"/>
  <c r="K398" i="61"/>
  <c r="K1552" i="61"/>
  <c r="K1686" i="61"/>
  <c r="K1561" i="61"/>
  <c r="K415" i="61"/>
  <c r="K1222" i="61"/>
  <c r="K1228" i="61"/>
  <c r="K960" i="61"/>
  <c r="K38" i="61"/>
  <c r="K45" i="61"/>
  <c r="K1353" i="61"/>
  <c r="K254" i="61"/>
  <c r="K1319" i="61"/>
  <c r="K309" i="61"/>
  <c r="K1159" i="61"/>
  <c r="K1160" i="61"/>
  <c r="K509" i="61"/>
  <c r="K1693" i="61"/>
  <c r="K1315" i="61"/>
  <c r="K1671" i="61"/>
  <c r="K1203" i="61"/>
  <c r="K368" i="61"/>
  <c r="K1689" i="61"/>
  <c r="K488" i="61"/>
  <c r="K703" i="61"/>
  <c r="K748" i="61"/>
  <c r="K752" i="61"/>
  <c r="K750" i="61"/>
  <c r="K1011" i="61"/>
  <c r="K889" i="61"/>
  <c r="K882" i="61"/>
  <c r="K852" i="61"/>
  <c r="K251" i="61"/>
  <c r="K723" i="61"/>
  <c r="K760" i="61"/>
  <c r="K87" i="61"/>
  <c r="K1110" i="61"/>
  <c r="K1113" i="61"/>
  <c r="K757" i="61"/>
  <c r="K761" i="61"/>
  <c r="K763" i="61"/>
  <c r="K243" i="61"/>
  <c r="K715" i="61"/>
  <c r="K716" i="61"/>
  <c r="K966" i="61"/>
  <c r="K1009" i="61"/>
  <c r="K1010" i="61"/>
  <c r="K967" i="61"/>
  <c r="K965" i="61"/>
  <c r="K996" i="61"/>
  <c r="K997" i="61"/>
  <c r="K1004" i="61"/>
  <c r="K1008" i="61"/>
  <c r="K993" i="61"/>
  <c r="K931" i="61"/>
  <c r="K95" i="61"/>
  <c r="K942" i="61"/>
  <c r="K950" i="61"/>
  <c r="K484" i="61"/>
  <c r="K262" i="61"/>
  <c r="K1098" i="61"/>
  <c r="K948" i="61"/>
  <c r="K1499" i="61"/>
  <c r="K517" i="61"/>
  <c r="K1093" i="61"/>
  <c r="K775" i="61"/>
  <c r="K785" i="61"/>
  <c r="K783" i="61"/>
  <c r="K786" i="61"/>
  <c r="K519" i="61"/>
  <c r="K598" i="61"/>
  <c r="K798" i="61"/>
  <c r="K771" i="61"/>
  <c r="K1241" i="61"/>
  <c r="K1243" i="61"/>
  <c r="K1648" i="61"/>
  <c r="K1239" i="61"/>
  <c r="K793" i="61"/>
  <c r="K794" i="61"/>
  <c r="K792" i="61"/>
  <c r="K796" i="61"/>
  <c r="K789" i="61"/>
  <c r="K791" i="61"/>
  <c r="K790" i="61"/>
  <c r="K1094" i="61"/>
  <c r="K1636" i="61"/>
  <c r="K1651" i="61"/>
  <c r="K1644" i="61"/>
  <c r="K1314" i="61"/>
  <c r="K1509" i="61"/>
  <c r="K1496" i="61"/>
  <c r="K41" i="61"/>
  <c r="K545" i="61"/>
  <c r="K108" i="61"/>
  <c r="K1594" i="61"/>
  <c r="K1701" i="61"/>
  <c r="K1703" i="61"/>
  <c r="K1150" i="61"/>
  <c r="K1162" i="61"/>
  <c r="K1131" i="61"/>
  <c r="K1146" i="61"/>
  <c r="K1078" i="61"/>
  <c r="K1635" i="61"/>
  <c r="K1704" i="61"/>
  <c r="K325" i="61"/>
  <c r="K105" i="61"/>
  <c r="K235" i="61"/>
  <c r="K1537" i="61"/>
  <c r="K399" i="61"/>
  <c r="K1531" i="61"/>
  <c r="K1246" i="61"/>
  <c r="K571" i="61"/>
  <c r="K781" i="61"/>
  <c r="K405" i="61"/>
  <c r="K1221" i="61"/>
  <c r="L1268" i="61"/>
  <c r="L1287" i="61"/>
  <c r="L1695" i="61"/>
  <c r="L1102" i="61"/>
  <c r="L619" i="61"/>
  <c r="L1663" i="61"/>
  <c r="L1265" i="61"/>
  <c r="L1516" i="61"/>
  <c r="L1517" i="61"/>
  <c r="L1027" i="61"/>
  <c r="L1555" i="61"/>
  <c r="L944" i="61"/>
  <c r="L450" i="61"/>
  <c r="L1519" i="61"/>
  <c r="L111" i="61"/>
  <c r="L493" i="61"/>
  <c r="L1548" i="61"/>
  <c r="L675" i="61"/>
  <c r="L747" i="61"/>
  <c r="L1588" i="61"/>
  <c r="L1543" i="61"/>
  <c r="L1589" i="61"/>
  <c r="L1591" i="61"/>
  <c r="L563" i="61"/>
  <c r="L83" i="61"/>
  <c r="L543" i="61"/>
  <c r="L1234" i="61"/>
  <c r="L1274" i="61"/>
  <c r="L510" i="61"/>
  <c r="L60" i="61"/>
  <c r="L383" i="61"/>
  <c r="L513" i="61"/>
  <c r="L1335" i="61"/>
  <c r="L43" i="61"/>
  <c r="L44" i="61"/>
  <c r="L242" i="61"/>
  <c r="L384" i="61"/>
  <c r="L1518" i="61"/>
  <c r="L397" i="61"/>
  <c r="L1570" i="61"/>
  <c r="L1309" i="61"/>
  <c r="L1571" i="61"/>
  <c r="L1520" i="61"/>
  <c r="L1307" i="61"/>
  <c r="L1510" i="61"/>
  <c r="L638" i="61"/>
  <c r="L1691" i="61"/>
  <c r="L737" i="61"/>
  <c r="L441" i="61"/>
  <c r="L738" i="61"/>
  <c r="L1498" i="61"/>
  <c r="L350" i="61"/>
  <c r="L496" i="61"/>
  <c r="L494" i="61"/>
  <c r="L346" i="61"/>
  <c r="L425" i="61"/>
  <c r="L472" i="61"/>
  <c r="L1167" i="61"/>
  <c r="L351" i="61"/>
  <c r="L353" i="61"/>
  <c r="L480" i="61"/>
  <c r="L349" i="61"/>
  <c r="L406" i="61"/>
  <c r="L407" i="61"/>
  <c r="L409" i="61"/>
  <c r="L410" i="61"/>
  <c r="L929" i="61"/>
  <c r="L402" i="61"/>
  <c r="L547" i="61"/>
  <c r="L445" i="61"/>
  <c r="L1646" i="61"/>
  <c r="L1536" i="61"/>
  <c r="L1422" i="61"/>
  <c r="L1680" i="61"/>
  <c r="L780" i="61"/>
  <c r="L1432" i="61"/>
  <c r="L1119" i="61"/>
  <c r="L1542" i="61"/>
  <c r="L1521" i="61"/>
  <c r="L516" i="61"/>
  <c r="L1338" i="61"/>
  <c r="L1583" i="61"/>
  <c r="L664" i="61"/>
  <c r="L1254" i="61"/>
  <c r="L1470" i="61"/>
  <c r="L1308" i="61"/>
  <c r="L550" i="61"/>
  <c r="L554" i="61"/>
  <c r="L1273" i="61"/>
  <c r="L1296" i="61"/>
  <c r="L1305" i="61"/>
  <c r="L455" i="61"/>
  <c r="L633" i="61"/>
  <c r="L1111" i="61"/>
  <c r="L1530" i="61"/>
  <c r="L1526" i="61"/>
  <c r="L449" i="61"/>
  <c r="L1431" i="61"/>
  <c r="L438" i="61"/>
  <c r="L990" i="61"/>
  <c r="L398" i="61"/>
  <c r="L1552" i="61"/>
  <c r="L1686" i="61"/>
  <c r="L1561" i="61"/>
  <c r="L415" i="61"/>
  <c r="L1222" i="61"/>
  <c r="L1228" i="61"/>
  <c r="L960" i="61"/>
  <c r="L38" i="61"/>
  <c r="L45" i="61"/>
  <c r="L1353" i="61"/>
  <c r="L254" i="61"/>
  <c r="L1319" i="61"/>
  <c r="L309" i="61"/>
  <c r="L1159" i="61"/>
  <c r="L1160" i="61"/>
  <c r="L509" i="61"/>
  <c r="L1693" i="61"/>
  <c r="L1315" i="61"/>
  <c r="L1671" i="61"/>
  <c r="L1203" i="61"/>
  <c r="L368" i="61"/>
  <c r="L1689" i="61"/>
  <c r="L488" i="61"/>
  <c r="L703" i="61"/>
  <c r="L748" i="61"/>
  <c r="L752" i="61"/>
  <c r="L750" i="61"/>
  <c r="L1011" i="61"/>
  <c r="L889" i="61"/>
  <c r="L882" i="61"/>
  <c r="L852" i="61"/>
  <c r="L251" i="61"/>
  <c r="L723" i="61"/>
  <c r="L760" i="61"/>
  <c r="L87" i="61"/>
  <c r="L1110" i="61"/>
  <c r="L1113" i="61"/>
  <c r="L757" i="61"/>
  <c r="L761" i="61"/>
  <c r="L763" i="61"/>
  <c r="L243" i="61"/>
  <c r="L715" i="61"/>
  <c r="L716" i="61"/>
  <c r="L966" i="61"/>
  <c r="L1009" i="61"/>
  <c r="L1010" i="61"/>
  <c r="L967" i="61"/>
  <c r="L965" i="61"/>
  <c r="L996" i="61"/>
  <c r="L997" i="61"/>
  <c r="L1004" i="61"/>
  <c r="L1008" i="61"/>
  <c r="L993" i="61"/>
  <c r="L931" i="61"/>
  <c r="L95" i="61"/>
  <c r="L942" i="61"/>
  <c r="L950" i="61"/>
  <c r="L484" i="61"/>
  <c r="L262" i="61"/>
  <c r="L1098" i="61"/>
  <c r="L948" i="61"/>
  <c r="L1499" i="61"/>
  <c r="L517" i="61"/>
  <c r="L1093" i="61"/>
  <c r="L775" i="61"/>
  <c r="L785" i="61"/>
  <c r="L783" i="61"/>
  <c r="L786" i="61"/>
  <c r="L519" i="61"/>
  <c r="L598" i="61"/>
  <c r="L798" i="61"/>
  <c r="L771" i="61"/>
  <c r="L1241" i="61"/>
  <c r="L1243" i="61"/>
  <c r="L1648" i="61"/>
  <c r="L1239" i="61"/>
  <c r="L793" i="61"/>
  <c r="L794" i="61"/>
  <c r="L792" i="61"/>
  <c r="L796" i="61"/>
  <c r="L789" i="61"/>
  <c r="L791" i="61"/>
  <c r="L790" i="61"/>
  <c r="L1094" i="61"/>
  <c r="L1636" i="61"/>
  <c r="L1651" i="61"/>
  <c r="L1644" i="61"/>
  <c r="L1314" i="61"/>
  <c r="L1509" i="61"/>
  <c r="L1496" i="61"/>
  <c r="L41" i="61"/>
  <c r="L545" i="61"/>
  <c r="L108" i="61"/>
  <c r="L1594" i="61"/>
  <c r="L1701" i="61"/>
  <c r="L1703" i="61"/>
  <c r="L1150" i="61"/>
  <c r="L1162" i="61"/>
  <c r="L1131" i="61"/>
  <c r="L1146" i="61"/>
  <c r="L1078" i="61"/>
  <c r="L1635" i="61"/>
  <c r="L1704" i="61"/>
  <c r="L325" i="61"/>
  <c r="L105" i="61"/>
  <c r="L235" i="61"/>
  <c r="L1537" i="61"/>
  <c r="L399" i="61"/>
  <c r="L1531" i="61"/>
  <c r="L1246" i="61"/>
  <c r="L571" i="61"/>
  <c r="L781" i="61"/>
  <c r="L405" i="61"/>
  <c r="L1221" i="61"/>
  <c r="M1268" i="61"/>
  <c r="M1287" i="61"/>
  <c r="M1695" i="61"/>
  <c r="M1102" i="61"/>
  <c r="M619" i="61"/>
  <c r="M1663" i="61"/>
  <c r="M1265" i="61"/>
  <c r="M1516" i="61"/>
  <c r="M1517" i="61"/>
  <c r="M1027" i="61"/>
  <c r="M1555" i="61"/>
  <c r="M944" i="61"/>
  <c r="M450" i="61"/>
  <c r="M1519" i="61"/>
  <c r="M111" i="61"/>
  <c r="M493" i="61"/>
  <c r="M1548" i="61"/>
  <c r="M675" i="61"/>
  <c r="M747" i="61"/>
  <c r="M1588" i="61"/>
  <c r="M1543" i="61"/>
  <c r="M1589" i="61"/>
  <c r="M1591" i="61"/>
  <c r="M563" i="61"/>
  <c r="M83" i="61"/>
  <c r="M543" i="61"/>
  <c r="M1234" i="61"/>
  <c r="M1274" i="61"/>
  <c r="M510" i="61"/>
  <c r="M60" i="61"/>
  <c r="M383" i="61"/>
  <c r="M513" i="61"/>
  <c r="M1335" i="61"/>
  <c r="M43" i="61"/>
  <c r="M44" i="61"/>
  <c r="M242" i="61"/>
  <c r="M384" i="61"/>
  <c r="M1518" i="61"/>
  <c r="M397" i="61"/>
  <c r="M1570" i="61"/>
  <c r="M1309" i="61"/>
  <c r="M1571" i="61"/>
  <c r="M1520" i="61"/>
  <c r="M1307" i="61"/>
  <c r="M1510" i="61"/>
  <c r="M638" i="61"/>
  <c r="M1691" i="61"/>
  <c r="M737" i="61"/>
  <c r="M441" i="61"/>
  <c r="M738" i="61"/>
  <c r="M1498" i="61"/>
  <c r="M350" i="61"/>
  <c r="M496" i="61"/>
  <c r="M494" i="61"/>
  <c r="M346" i="61"/>
  <c r="M425" i="61"/>
  <c r="M472" i="61"/>
  <c r="M1167" i="61"/>
  <c r="M351" i="61"/>
  <c r="M353" i="61"/>
  <c r="M480" i="61"/>
  <c r="M349" i="61"/>
  <c r="M406" i="61"/>
  <c r="M407" i="61"/>
  <c r="M409" i="61"/>
  <c r="M410" i="61"/>
  <c r="M929" i="61"/>
  <c r="M402" i="61"/>
  <c r="M547" i="61"/>
  <c r="M445" i="61"/>
  <c r="M1646" i="61"/>
  <c r="M1536" i="61"/>
  <c r="M1422" i="61"/>
  <c r="M1680" i="61"/>
  <c r="M780" i="61"/>
  <c r="M1432" i="61"/>
  <c r="M1119" i="61"/>
  <c r="M1542" i="61"/>
  <c r="M1521" i="61"/>
  <c r="M516" i="61"/>
  <c r="M1338" i="61"/>
  <c r="M1583" i="61"/>
  <c r="M664" i="61"/>
  <c r="M1254" i="61"/>
  <c r="M1470" i="61"/>
  <c r="M1308" i="61"/>
  <c r="M550" i="61"/>
  <c r="M554" i="61"/>
  <c r="M1273" i="61"/>
  <c r="M1296" i="61"/>
  <c r="M1305" i="61"/>
  <c r="M455" i="61"/>
  <c r="M633" i="61"/>
  <c r="M1111" i="61"/>
  <c r="M1530" i="61"/>
  <c r="M1526" i="61"/>
  <c r="M449" i="61"/>
  <c r="M1431" i="61"/>
  <c r="M438" i="61"/>
  <c r="M990" i="61"/>
  <c r="M398" i="61"/>
  <c r="M1552" i="61"/>
  <c r="M1686" i="61"/>
  <c r="M1561" i="61"/>
  <c r="M415" i="61"/>
  <c r="M1222" i="61"/>
  <c r="M1228" i="61"/>
  <c r="M960" i="61"/>
  <c r="M38" i="61"/>
  <c r="M45" i="61"/>
  <c r="M1353" i="61"/>
  <c r="M254" i="61"/>
  <c r="M1319" i="61"/>
  <c r="M309" i="61"/>
  <c r="M1159" i="61"/>
  <c r="M1160" i="61"/>
  <c r="M509" i="61"/>
  <c r="M1693" i="61"/>
  <c r="M1315" i="61"/>
  <c r="M1671" i="61"/>
  <c r="M1203" i="61"/>
  <c r="M368" i="61"/>
  <c r="M1689" i="61"/>
  <c r="M488" i="61"/>
  <c r="M703" i="61"/>
  <c r="M748" i="61"/>
  <c r="M752" i="61"/>
  <c r="M750" i="61"/>
  <c r="M1011" i="61"/>
  <c r="M889" i="61"/>
  <c r="M882" i="61"/>
  <c r="M852" i="61"/>
  <c r="M251" i="61"/>
  <c r="M723" i="61"/>
  <c r="M760" i="61"/>
  <c r="M87" i="61"/>
  <c r="M1110" i="61"/>
  <c r="M1113" i="61"/>
  <c r="M757" i="61"/>
  <c r="M761" i="61"/>
  <c r="M763" i="61"/>
  <c r="M243" i="61"/>
  <c r="M715" i="61"/>
  <c r="M716" i="61"/>
  <c r="M966" i="61"/>
  <c r="M1009" i="61"/>
  <c r="M1010" i="61"/>
  <c r="M967" i="61"/>
  <c r="M965" i="61"/>
  <c r="M996" i="61"/>
  <c r="M997" i="61"/>
  <c r="M1004" i="61"/>
  <c r="M1008" i="61"/>
  <c r="M993" i="61"/>
  <c r="M931" i="61"/>
  <c r="M95" i="61"/>
  <c r="M942" i="61"/>
  <c r="M950" i="61"/>
  <c r="M484" i="61"/>
  <c r="M262" i="61"/>
  <c r="M1098" i="61"/>
  <c r="M948" i="61"/>
  <c r="M1499" i="61"/>
  <c r="M517" i="61"/>
  <c r="M1093" i="61"/>
  <c r="M775" i="61"/>
  <c r="M785" i="61"/>
  <c r="M783" i="61"/>
  <c r="M786" i="61"/>
  <c r="M519" i="61"/>
  <c r="M598" i="61"/>
  <c r="M798" i="61"/>
  <c r="M771" i="61"/>
  <c r="M1241" i="61"/>
  <c r="M1243" i="61"/>
  <c r="M1648" i="61"/>
  <c r="M1239" i="61"/>
  <c r="M793" i="61"/>
  <c r="M794" i="61"/>
  <c r="M792" i="61"/>
  <c r="M796" i="61"/>
  <c r="M789" i="61"/>
  <c r="M791" i="61"/>
  <c r="M790" i="61"/>
  <c r="M1094" i="61"/>
  <c r="M1636" i="61"/>
  <c r="M1651" i="61"/>
  <c r="M1644" i="61"/>
  <c r="M1314" i="61"/>
  <c r="M1509" i="61"/>
  <c r="M1496" i="61"/>
  <c r="M41" i="61"/>
  <c r="M545" i="61"/>
  <c r="M108" i="61"/>
  <c r="M1594" i="61"/>
  <c r="M1701" i="61"/>
  <c r="M1703" i="61"/>
  <c r="M1150" i="61"/>
  <c r="M1162" i="61"/>
  <c r="M1131" i="61"/>
  <c r="M1146" i="61"/>
  <c r="M1078" i="61"/>
  <c r="M1635" i="61"/>
  <c r="M1704" i="61"/>
  <c r="M325" i="61"/>
  <c r="M105" i="61"/>
  <c r="M235" i="61"/>
  <c r="M1537" i="61"/>
  <c r="M399" i="61"/>
  <c r="M1531" i="61"/>
  <c r="M1246" i="61"/>
  <c r="M571" i="61"/>
  <c r="M781" i="61"/>
  <c r="M405" i="61"/>
  <c r="M1221" i="61"/>
  <c r="M112" i="61"/>
  <c r="M3" i="61"/>
  <c r="M4" i="61"/>
  <c r="M6" i="61"/>
  <c r="M7" i="61"/>
  <c r="M5" i="61"/>
  <c r="M1035" i="61"/>
  <c r="M632" i="61"/>
  <c r="M1337" i="61"/>
  <c r="M1363" i="61"/>
  <c r="M502" i="61"/>
  <c r="M1564" i="61"/>
  <c r="M1263" i="61"/>
  <c r="M1292" i="61"/>
  <c r="M1293" i="61"/>
  <c r="M1251" i="61"/>
  <c r="M932" i="61"/>
  <c r="M78" i="61"/>
  <c r="M1101" i="61"/>
  <c r="M79" i="61"/>
  <c r="M1104" i="61"/>
  <c r="M1294" i="61"/>
  <c r="M203" i="61"/>
  <c r="M313" i="61"/>
  <c r="M421" i="61"/>
  <c r="M1276" i="61"/>
  <c r="M1127" i="61"/>
  <c r="M828" i="61"/>
  <c r="M451" i="61"/>
  <c r="M1479" i="61"/>
  <c r="M1390" i="61"/>
  <c r="M282" i="61"/>
  <c r="M295" i="61"/>
  <c r="M1452" i="61"/>
  <c r="M1481" i="61"/>
  <c r="M673" i="61"/>
  <c r="M276" i="61"/>
  <c r="M396" i="61"/>
  <c r="M1547" i="61"/>
  <c r="M175" i="61"/>
  <c r="M1336" i="61"/>
  <c r="M1343" i="61"/>
  <c r="M1209" i="61"/>
  <c r="M165" i="61"/>
  <c r="M1545" i="61"/>
  <c r="M949" i="61"/>
  <c r="M575" i="61"/>
  <c r="M994" i="61"/>
  <c r="M943" i="61"/>
  <c r="M577" i="61"/>
  <c r="M570" i="61"/>
  <c r="M210" i="61"/>
  <c r="M250" i="61"/>
  <c r="M92" i="61"/>
  <c r="M253" i="61"/>
  <c r="M448" i="61"/>
  <c r="M1214" i="61"/>
  <c r="M248" i="61"/>
  <c r="M735" i="61"/>
  <c r="M714" i="61"/>
  <c r="M702" i="61"/>
  <c r="M191" i="61"/>
  <c r="M181" i="61"/>
  <c r="M167" i="61"/>
  <c r="M168" i="61"/>
  <c r="M190" i="61"/>
  <c r="M186" i="61"/>
  <c r="M693" i="61"/>
  <c r="M530" i="61"/>
  <c r="M608" i="61"/>
  <c r="M609" i="61"/>
  <c r="M1423" i="61"/>
  <c r="M770" i="61"/>
  <c r="M773" i="61"/>
  <c r="M772" i="61"/>
  <c r="M774" i="61"/>
  <c r="M800" i="61"/>
  <c r="M787" i="61"/>
  <c r="M782" i="61"/>
  <c r="M797" i="61"/>
  <c r="M239" i="61"/>
  <c r="M273" i="61"/>
  <c r="M1334" i="61"/>
  <c r="M1232" i="61"/>
  <c r="M1230" i="61"/>
  <c r="M1677" i="61"/>
  <c r="M1240" i="61"/>
  <c r="M1396" i="61"/>
  <c r="M1401" i="61"/>
  <c r="M1675" i="61"/>
  <c r="M1681" i="61"/>
  <c r="M1679" i="61"/>
  <c r="M1682" i="61"/>
  <c r="M1683" i="61"/>
  <c r="M1684" i="61"/>
  <c r="M712" i="61"/>
  <c r="M1614" i="61"/>
  <c r="M511" i="61"/>
  <c r="M1565" i="61"/>
  <c r="M1642" i="61"/>
  <c r="M1649" i="61"/>
  <c r="M1626" i="61"/>
  <c r="M1454" i="61"/>
  <c r="M1660" i="61"/>
  <c r="M334" i="61"/>
  <c r="M674" i="61"/>
  <c r="M245" i="61"/>
  <c r="M1673" i="61"/>
  <c r="M1177" i="61"/>
  <c r="M209" i="61"/>
  <c r="M1641" i="61"/>
  <c r="M1668" i="61"/>
  <c r="M312" i="61"/>
  <c r="M314" i="61"/>
  <c r="M306" i="61"/>
  <c r="M951" i="61"/>
  <c r="M285" i="61"/>
  <c r="M81" i="61"/>
  <c r="M730" i="61"/>
  <c r="M1433" i="61"/>
  <c r="M1348" i="61"/>
  <c r="M742" i="61"/>
  <c r="M830" i="61"/>
  <c r="M833" i="61"/>
  <c r="M935" i="61"/>
  <c r="M1596" i="61"/>
  <c r="M1507" i="61"/>
  <c r="M731" i="61"/>
  <c r="M130" i="61"/>
  <c r="M132" i="61"/>
  <c r="M599" i="61"/>
  <c r="M159" i="61"/>
  <c r="M158" i="61"/>
  <c r="M137" i="61"/>
  <c r="M138" i="61"/>
  <c r="M127" i="61"/>
  <c r="M53" i="61"/>
  <c r="M148" i="61"/>
  <c r="M149" i="61"/>
  <c r="M147" i="61"/>
  <c r="M267" i="61"/>
  <c r="M696" i="61"/>
  <c r="M697" i="61"/>
  <c r="M656" i="61"/>
  <c r="M650" i="61"/>
  <c r="M654" i="61"/>
  <c r="M653" i="61"/>
  <c r="M651" i="61"/>
  <c r="M655" i="61"/>
  <c r="M744" i="61"/>
  <c r="M764" i="61"/>
  <c r="M169" i="61"/>
  <c r="M59" i="61"/>
  <c r="M173" i="61"/>
  <c r="M1084" i="61"/>
  <c r="M1606" i="61"/>
  <c r="M1282" i="61"/>
  <c r="M71" i="61"/>
  <c r="M1272" i="61"/>
  <c r="M29" i="61"/>
  <c r="M36" i="61"/>
  <c r="M37" i="61"/>
  <c r="M58" i="61"/>
  <c r="M57" i="61"/>
  <c r="M55" i="61"/>
  <c r="M1211" i="61"/>
  <c r="M20" i="61"/>
  <c r="M46" i="61"/>
  <c r="M1026" i="61"/>
  <c r="M1225" i="61"/>
  <c r="M1229" i="61"/>
  <c r="M1393" i="61"/>
  <c r="M1394" i="61"/>
  <c r="M746" i="61"/>
  <c r="M1095" i="61"/>
  <c r="M217" i="61"/>
  <c r="M1117" i="61"/>
  <c r="M99" i="61"/>
  <c r="M89" i="61"/>
  <c r="M109" i="61"/>
  <c r="M94" i="61"/>
  <c r="M1016" i="61"/>
  <c r="M1020" i="61"/>
  <c r="M972" i="61"/>
  <c r="M1018" i="61"/>
  <c r="M978" i="61"/>
  <c r="M979" i="61"/>
  <c r="M1007" i="61"/>
  <c r="M952" i="61"/>
  <c r="M1122" i="61"/>
  <c r="M342" i="61"/>
  <c r="M595" i="61"/>
  <c r="M1215" i="61"/>
  <c r="M594" i="61"/>
  <c r="M707" i="61"/>
  <c r="M585" i="61"/>
  <c r="M670" i="61"/>
  <c r="M1210" i="61"/>
  <c r="M1213" i="61"/>
  <c r="M587" i="61"/>
  <c r="M593" i="61"/>
  <c r="M573" i="61"/>
  <c r="M572" i="61"/>
  <c r="M185" i="61"/>
  <c r="M592" i="61"/>
  <c r="M567" i="61"/>
  <c r="M562" i="61"/>
  <c r="M584" i="61"/>
  <c r="M24" i="61"/>
  <c r="M64" i="61"/>
  <c r="M63" i="61"/>
  <c r="M19" i="61"/>
  <c r="M25" i="61"/>
  <c r="M9" i="61"/>
  <c r="M23" i="61"/>
  <c r="M1235" i="61"/>
  <c r="M1566" i="61"/>
  <c r="M100" i="61"/>
  <c r="M995" i="61"/>
  <c r="M1576" i="61"/>
  <c r="M1391" i="61"/>
  <c r="M188" i="61"/>
  <c r="M184" i="61"/>
  <c r="M287" i="61"/>
  <c r="M1322" i="61"/>
  <c r="M40" i="61"/>
  <c r="M560" i="61"/>
  <c r="M566" i="61"/>
  <c r="M1144" i="61"/>
  <c r="M658" i="61"/>
  <c r="M692" i="61"/>
  <c r="M1696" i="61"/>
  <c r="M1281" i="61"/>
  <c r="M48" i="61"/>
  <c r="M49" i="61"/>
  <c r="M701" i="61"/>
  <c r="M695" i="61"/>
  <c r="M1255" i="61"/>
  <c r="M1424" i="61"/>
  <c r="M1253" i="61"/>
  <c r="M1023" i="61"/>
  <c r="M189" i="61"/>
  <c r="M177" i="61"/>
  <c r="M1599" i="61"/>
  <c r="M1124" i="61"/>
  <c r="M1271" i="61"/>
  <c r="M558" i="61"/>
  <c r="M1216" i="61"/>
  <c r="M1267" i="61"/>
  <c r="M1143" i="61"/>
  <c r="M1136" i="61"/>
  <c r="M412" i="61"/>
  <c r="M414" i="61"/>
  <c r="M413" i="61"/>
  <c r="M1560" i="61"/>
  <c r="M475" i="61"/>
  <c r="M416" i="61"/>
  <c r="M1138" i="61"/>
  <c r="M1142" i="61"/>
  <c r="M1428" i="61"/>
  <c r="M612" i="61"/>
  <c r="M916" i="61"/>
  <c r="M720" i="61"/>
  <c r="M255" i="61"/>
  <c r="M1139" i="61"/>
  <c r="M1137" i="61"/>
  <c r="M795" i="61"/>
  <c r="M211" i="61"/>
  <c r="M15" i="61"/>
  <c r="M1217" i="61"/>
  <c r="M1269" i="61"/>
  <c r="M1266" i="61"/>
  <c r="M591" i="61"/>
  <c r="M1252" i="61"/>
  <c r="M569" i="61"/>
  <c r="M565" i="61"/>
  <c r="M1109" i="61"/>
  <c r="M561" i="61"/>
  <c r="M694" i="61"/>
  <c r="M576" i="61"/>
  <c r="M418" i="61"/>
  <c r="M615" i="61"/>
  <c r="M617" i="61"/>
  <c r="M1502" i="61"/>
  <c r="M1140" i="61"/>
  <c r="M468" i="61"/>
  <c r="M467" i="61"/>
  <c r="M1443" i="61"/>
  <c r="M392" i="61"/>
  <c r="M1125" i="61"/>
  <c r="M358" i="61"/>
  <c r="M339" i="61"/>
  <c r="M1279" i="61"/>
  <c r="M1508" i="61"/>
  <c r="M1524" i="61"/>
  <c r="M1453" i="61"/>
  <c r="M386" i="61"/>
  <c r="M288" i="61"/>
  <c r="M969" i="61"/>
  <c r="M1465" i="61"/>
  <c r="M832" i="61"/>
  <c r="M834" i="61"/>
  <c r="M649" i="61"/>
  <c r="M719" i="61"/>
  <c r="M660" i="61"/>
  <c r="M626" i="61"/>
  <c r="M1415" i="61"/>
  <c r="M1416" i="61"/>
  <c r="M1116" i="61"/>
  <c r="M338" i="61"/>
  <c r="M1019" i="61"/>
  <c r="M30" i="61"/>
  <c r="M32" i="61"/>
  <c r="M495" i="61"/>
  <c r="M126" i="61"/>
  <c r="M125" i="61"/>
  <c r="M548" i="61"/>
  <c r="M302" i="61"/>
  <c r="M1042" i="61"/>
  <c r="M1038" i="61"/>
  <c r="M1349" i="61"/>
  <c r="M301" i="61"/>
  <c r="M319" i="61"/>
  <c r="M157" i="61"/>
  <c r="M433" i="61"/>
  <c r="M734" i="61"/>
  <c r="M123" i="61"/>
  <c r="M124" i="61"/>
  <c r="M551" i="61"/>
  <c r="M739" i="61"/>
  <c r="M733" i="61"/>
  <c r="M736" i="61"/>
  <c r="M1549" i="61"/>
  <c r="M778" i="61"/>
  <c r="M93" i="61"/>
  <c r="M106" i="61"/>
  <c r="M70" i="61"/>
  <c r="M317" i="61"/>
  <c r="M331" i="61"/>
  <c r="M322" i="61"/>
  <c r="M1669" i="61"/>
  <c r="M335" i="61"/>
  <c r="M1569" i="61"/>
  <c r="M268" i="61"/>
  <c r="M271" i="61"/>
  <c r="M1464" i="61"/>
  <c r="M469" i="61"/>
  <c r="M930" i="61"/>
  <c r="M135" i="61"/>
  <c r="M586" i="61"/>
  <c r="M477" i="61"/>
  <c r="M1103" i="61"/>
  <c r="M652" i="61"/>
  <c r="M208" i="61"/>
  <c r="M611" i="61"/>
  <c r="M1339" i="61"/>
  <c r="M1603" i="61"/>
  <c r="M1304" i="61"/>
  <c r="M22" i="61"/>
  <c r="M1590" i="61"/>
  <c r="M1702" i="61"/>
  <c r="M779" i="61"/>
  <c r="M928" i="61"/>
  <c r="M1400" i="61"/>
  <c r="M162" i="61"/>
  <c r="M899" i="61"/>
  <c r="M1503" i="61"/>
  <c r="M1505" i="61"/>
  <c r="M1317" i="61"/>
  <c r="M153" i="61"/>
  <c r="M143" i="61"/>
  <c r="M144" i="61"/>
  <c r="M42" i="61"/>
  <c r="M27" i="61"/>
  <c r="M139" i="61"/>
  <c r="M145" i="61"/>
  <c r="M154" i="61"/>
  <c r="M150" i="61"/>
  <c r="M146" i="61"/>
  <c r="M152" i="61"/>
  <c r="M1630" i="61"/>
  <c r="M370" i="61"/>
  <c r="M326" i="61"/>
  <c r="M1666" i="61"/>
  <c r="M959" i="61"/>
  <c r="M367" i="61"/>
  <c r="M247" i="61"/>
  <c r="M174" i="61"/>
  <c r="M1223" i="61"/>
  <c r="M1351" i="61"/>
  <c r="M16" i="61"/>
  <c r="M980" i="61"/>
  <c r="M365" i="61"/>
  <c r="M366" i="61"/>
  <c r="M512" i="61"/>
  <c r="M1497" i="61"/>
  <c r="M1364" i="61"/>
  <c r="M1132" i="61"/>
  <c r="M1079" i="61"/>
  <c r="M1299" i="61"/>
  <c r="M1297" i="61"/>
  <c r="M1306" i="61"/>
  <c r="M1312" i="61"/>
  <c r="M1504" i="61"/>
  <c r="M1301" i="61"/>
  <c r="M1039" i="61"/>
  <c r="M1034" i="61"/>
  <c r="M1040" i="61"/>
  <c r="M499" i="61"/>
  <c r="M659" i="61"/>
  <c r="M1169" i="61"/>
  <c r="M1170" i="61"/>
  <c r="M628" i="61"/>
  <c r="M1575" i="61"/>
  <c r="M618" i="61"/>
  <c r="M1480" i="61"/>
  <c r="M1676" i="61"/>
  <c r="M1195" i="61"/>
  <c r="M1188" i="61"/>
  <c r="M1623" i="61"/>
  <c r="M1622" i="61"/>
  <c r="M1605" i="61"/>
  <c r="M507" i="61"/>
  <c r="M39" i="61"/>
  <c r="M54" i="61"/>
  <c r="M197" i="61"/>
  <c r="M505" i="61"/>
  <c r="M1687" i="61"/>
  <c r="M1171" i="61"/>
  <c r="M1581" i="61"/>
  <c r="M1627" i="61"/>
  <c r="M1582" i="61"/>
  <c r="M768" i="61"/>
  <c r="M767" i="61"/>
  <c r="M1196" i="61"/>
  <c r="M1578" i="61"/>
  <c r="M956" i="61"/>
  <c r="M417" i="61"/>
  <c r="M1208" i="61"/>
  <c r="M1408" i="61"/>
  <c r="M442" i="61"/>
  <c r="M941" i="61"/>
  <c r="M1141" i="61"/>
  <c r="M1135" i="61"/>
  <c r="M914" i="61"/>
  <c r="M940" i="61"/>
  <c r="M1402" i="61"/>
  <c r="M1437" i="61"/>
  <c r="M1435" i="61"/>
  <c r="M1233" i="61"/>
  <c r="M776" i="61"/>
  <c r="M777" i="61"/>
  <c r="M1608" i="61"/>
  <c r="M1242" i="61"/>
  <c r="M1529" i="61"/>
  <c r="M1316" i="61"/>
  <c r="M1501" i="61"/>
  <c r="M1506" i="61"/>
  <c r="M1041" i="61"/>
  <c r="M1495" i="61"/>
  <c r="M1311" i="61"/>
  <c r="M1300" i="61"/>
  <c r="M1333" i="61"/>
  <c r="M968" i="61"/>
  <c r="M1386" i="61"/>
  <c r="M28" i="61"/>
  <c r="M1256" i="61"/>
  <c r="M537" i="61"/>
  <c r="M504" i="61"/>
  <c r="M61" i="61"/>
  <c r="M989" i="61"/>
  <c r="M976" i="61"/>
  <c r="M35" i="61"/>
  <c r="M799" i="61"/>
  <c r="M1097" i="61"/>
  <c r="M788" i="61"/>
  <c r="M1406" i="61"/>
  <c r="M18" i="61"/>
  <c r="M10" i="61"/>
  <c r="M975" i="61"/>
  <c r="M1280" i="61"/>
  <c r="M14" i="61"/>
  <c r="M160" i="61"/>
  <c r="M620" i="61"/>
  <c r="M129" i="61"/>
  <c r="M131" i="61"/>
  <c r="M133" i="61"/>
  <c r="M1226" i="61"/>
  <c r="M1446" i="61"/>
  <c r="M829" i="61"/>
  <c r="M831" i="61"/>
  <c r="M1126" i="61"/>
  <c r="M478" i="61"/>
  <c r="M1439" i="61"/>
  <c r="M299" i="61"/>
  <c r="M1387" i="61"/>
  <c r="M1385" i="61"/>
  <c r="M1559" i="61"/>
  <c r="M1350" i="61"/>
  <c r="M1352" i="61"/>
  <c r="M1448" i="61"/>
  <c r="M669" i="61"/>
  <c r="M369" i="61"/>
  <c r="M1199" i="61"/>
  <c r="M1476" i="61"/>
  <c r="M1611" i="61"/>
  <c r="M401" i="61"/>
  <c r="M539" i="61"/>
  <c r="M636" i="61"/>
  <c r="M706" i="61"/>
  <c r="M500" i="61"/>
  <c r="M1194" i="61"/>
  <c r="M514" i="61"/>
  <c r="M769" i="61"/>
  <c r="M461" i="61"/>
  <c r="M1645" i="61"/>
  <c r="M1165" i="61"/>
  <c r="M1180" i="61"/>
  <c r="M1182" i="61"/>
  <c r="M721" i="61"/>
  <c r="M249" i="61"/>
  <c r="M1601" i="61"/>
  <c r="M1553" i="61"/>
  <c r="M1445" i="61"/>
  <c r="M265" i="61"/>
  <c r="M515" i="61"/>
  <c r="M252" i="61"/>
  <c r="M86" i="61"/>
  <c r="M518" i="61"/>
  <c r="M1538" i="61"/>
  <c r="M678" i="61"/>
  <c r="M1426" i="61"/>
  <c r="M1397" i="61"/>
  <c r="M1378" i="61"/>
  <c r="M1376" i="61"/>
  <c r="M1375" i="61"/>
  <c r="M1420" i="61"/>
  <c r="M274" i="61"/>
  <c r="M1419" i="61"/>
  <c r="M375" i="61"/>
  <c r="M1438" i="61"/>
  <c r="M380" i="61"/>
  <c r="M1418" i="61"/>
  <c r="M1417" i="61"/>
  <c r="M1436" i="61"/>
  <c r="M1551" i="61"/>
  <c r="M1404" i="61"/>
  <c r="M1413" i="61"/>
  <c r="M1409" i="61"/>
  <c r="M1405" i="61"/>
  <c r="M1427" i="61"/>
  <c r="M1412" i="61"/>
  <c r="M1407" i="61"/>
  <c r="M532" i="61"/>
  <c r="M1183" i="61"/>
  <c r="M1133" i="61"/>
  <c r="M1425" i="61"/>
  <c r="M503" i="61"/>
  <c r="M1672" i="61"/>
  <c r="M1450" i="61"/>
  <c r="M1477" i="61"/>
  <c r="M1650" i="61"/>
  <c r="M1198" i="61"/>
  <c r="M766" i="61"/>
  <c r="M140" i="61"/>
  <c r="M141" i="61"/>
  <c r="M142" i="61"/>
  <c r="M1544" i="61"/>
  <c r="M378" i="61"/>
  <c r="M1584" i="61"/>
  <c r="M444" i="61"/>
  <c r="M476" i="61"/>
  <c r="M991" i="61"/>
  <c r="M12" i="61"/>
  <c r="M534" i="61"/>
  <c r="M1699" i="61"/>
  <c r="M1528" i="61"/>
  <c r="M187" i="61"/>
  <c r="M1270" i="61"/>
  <c r="M962" i="61"/>
  <c r="M527" i="61"/>
  <c r="M1563" i="61"/>
  <c r="M453" i="61"/>
  <c r="M489" i="61"/>
  <c r="M955" i="61"/>
  <c r="M1540" i="61"/>
  <c r="M984" i="61"/>
  <c r="M107" i="61"/>
  <c r="M443" i="61"/>
  <c r="M568" i="61"/>
  <c r="M1022" i="61"/>
  <c r="M1384" i="61"/>
  <c r="M1444" i="61"/>
  <c r="M1457" i="61"/>
  <c r="M220" i="61"/>
  <c r="M219" i="61"/>
  <c r="M1624" i="61"/>
  <c r="M710" i="61"/>
  <c r="M260" i="61"/>
  <c r="M614" i="61"/>
  <c r="M616" i="61"/>
  <c r="M597" i="61"/>
  <c r="M195" i="61"/>
  <c r="M1096" i="61"/>
  <c r="M1017" i="61"/>
  <c r="M91" i="61"/>
  <c r="M196" i="61"/>
  <c r="M26" i="61"/>
  <c r="M50" i="61"/>
  <c r="M156" i="61"/>
  <c r="M915" i="61"/>
  <c r="M1013" i="61"/>
  <c r="M1288" i="61"/>
  <c r="M610" i="61"/>
  <c r="M727" i="61"/>
  <c r="M1527" i="61"/>
  <c r="M920" i="61"/>
  <c r="M155" i="61"/>
  <c r="M257" i="61"/>
  <c r="M963" i="61"/>
  <c r="M1345" i="61"/>
  <c r="M1346" i="61"/>
  <c r="M266" i="61"/>
  <c r="M973" i="61"/>
  <c r="M420" i="61"/>
  <c r="M82" i="61"/>
  <c r="M713" i="61"/>
  <c r="M328" i="61"/>
  <c r="M482" i="61"/>
  <c r="M62" i="61"/>
  <c r="M1120" i="61"/>
  <c r="M56" i="61"/>
  <c r="M1332" i="61"/>
  <c r="M374" i="61"/>
  <c r="M261" i="61"/>
  <c r="M743" i="61"/>
  <c r="M754" i="61"/>
  <c r="M662" i="61"/>
  <c r="M622" i="61"/>
  <c r="M404" i="61"/>
  <c r="M464" i="61"/>
  <c r="M1238" i="61"/>
  <c r="M1568" i="61"/>
  <c r="M1318" i="61"/>
  <c r="M218" i="61"/>
  <c r="M1014" i="61"/>
  <c r="M718" i="61"/>
  <c r="M640" i="61"/>
  <c r="M214" i="61"/>
  <c r="M395" i="61"/>
  <c r="M1574" i="61"/>
  <c r="M215" i="61"/>
  <c r="M1237" i="61"/>
  <c r="M641" i="61"/>
  <c r="M1204" i="61"/>
  <c r="M473" i="61"/>
  <c r="M574" i="61"/>
  <c r="M355" i="61"/>
  <c r="M1264" i="61"/>
  <c r="M382" i="61"/>
  <c r="M411" i="61"/>
  <c r="M1277" i="61"/>
  <c r="M1178" i="61"/>
  <c r="M465" i="61"/>
  <c r="M1185" i="61"/>
  <c r="M237" i="61"/>
  <c r="M246" i="61"/>
  <c r="M263" i="61"/>
  <c r="M1184" i="61"/>
  <c r="M1249" i="61"/>
  <c r="M1370" i="61"/>
  <c r="M987" i="61"/>
  <c r="M1190" i="61"/>
  <c r="M927" i="61"/>
  <c r="M1123" i="61"/>
  <c r="M922" i="61"/>
  <c r="M999" i="61"/>
  <c r="M481" i="61"/>
  <c r="M1347" i="61"/>
  <c r="M498" i="61"/>
  <c r="M216" i="61"/>
  <c r="M379" i="61"/>
  <c r="M919" i="61"/>
  <c r="M985" i="61"/>
  <c r="M1024" i="61"/>
  <c r="M279" i="61"/>
  <c r="M676" i="61"/>
  <c r="M1485" i="61"/>
  <c r="M1475" i="61"/>
  <c r="M1522" i="61"/>
  <c r="M1492" i="61"/>
  <c r="M992" i="61"/>
  <c r="M470" i="61"/>
  <c r="M1029" i="61"/>
  <c r="M244" i="61"/>
  <c r="M1033" i="61"/>
  <c r="M986" i="61"/>
  <c r="M1164" i="61"/>
  <c r="M1573" i="61"/>
  <c r="M1486" i="61"/>
  <c r="M1161" i="61"/>
  <c r="M1148" i="61"/>
  <c r="M1147" i="61"/>
  <c r="M277" i="61"/>
  <c r="M1597" i="61"/>
  <c r="M535" i="61"/>
  <c r="M635" i="61"/>
  <c r="M1172" i="61"/>
  <c r="M1488" i="61"/>
  <c r="M278" i="61"/>
  <c r="M1490" i="61"/>
  <c r="M1460" i="61"/>
  <c r="M1365" i="61"/>
  <c r="M1366" i="61"/>
  <c r="M1473" i="61"/>
  <c r="M1491" i="61"/>
  <c r="M1512" i="61"/>
  <c r="M1388" i="61"/>
  <c r="M1511" i="61"/>
  <c r="M1373" i="61"/>
  <c r="M1382" i="61"/>
  <c r="M1377" i="61"/>
  <c r="M1371" i="61"/>
  <c r="M1372" i="61"/>
  <c r="M1367" i="61"/>
  <c r="M1383" i="61"/>
  <c r="M1151" i="61"/>
  <c r="M1458" i="61"/>
  <c r="M1149" i="61"/>
  <c r="M1474" i="61"/>
  <c r="M300" i="61"/>
  <c r="M259" i="61"/>
  <c r="M236" i="61"/>
  <c r="M1369" i="61"/>
  <c r="M1515" i="61"/>
  <c r="M1471" i="61"/>
  <c r="M1461" i="61"/>
  <c r="M280" i="61"/>
  <c r="M1191" i="61"/>
  <c r="M423" i="61"/>
  <c r="M427" i="61"/>
  <c r="M971" i="61"/>
  <c r="M958" i="61"/>
  <c r="M957" i="61"/>
  <c r="M704" i="61"/>
  <c r="M281" i="61"/>
  <c r="M13" i="61"/>
  <c r="M1003" i="61"/>
  <c r="M1487" i="61"/>
  <c r="M1156" i="61"/>
  <c r="M1173" i="61"/>
  <c r="M264" i="61"/>
  <c r="M1459" i="61"/>
  <c r="M1468" i="61"/>
  <c r="M1451" i="61"/>
  <c r="M1493" i="61"/>
  <c r="M1467" i="61"/>
  <c r="M1463" i="61"/>
  <c r="M1441" i="61"/>
  <c r="M1206" i="61"/>
  <c r="M1205" i="61"/>
  <c r="M1189" i="61"/>
  <c r="M1157" i="61"/>
  <c r="M1562" i="61"/>
  <c r="M1202" i="61"/>
  <c r="M1201" i="61"/>
  <c r="M1158" i="61"/>
  <c r="M377" i="61"/>
  <c r="M1080" i="61"/>
  <c r="M1175" i="61"/>
  <c r="M1145" i="61"/>
  <c r="M1193" i="61"/>
  <c r="M459" i="61"/>
  <c r="M1163" i="61"/>
  <c r="M1484" i="61"/>
  <c r="M1462" i="61"/>
  <c r="M1469" i="61"/>
  <c r="M1466" i="61"/>
  <c r="M1130" i="61"/>
  <c r="M1081" i="61"/>
  <c r="M1192" i="61"/>
  <c r="M1442" i="61"/>
  <c r="M1631" i="61"/>
  <c r="M1756" i="61"/>
  <c r="M1664" i="61"/>
  <c r="M1134" i="61"/>
  <c r="M643" i="61"/>
  <c r="M661" i="61"/>
  <c r="M501" i="61"/>
  <c r="M540" i="61"/>
  <c r="M711" i="61"/>
  <c r="M538" i="61"/>
  <c r="M668" i="61"/>
  <c r="M542" i="61"/>
  <c r="M705" i="61"/>
  <c r="M491" i="61"/>
  <c r="M179" i="61"/>
  <c r="M531" i="61"/>
  <c r="M647" i="61"/>
  <c r="M1647" i="61"/>
  <c r="M1554" i="61"/>
  <c r="M666" i="61"/>
  <c r="M725" i="61"/>
  <c r="M596" i="61"/>
  <c r="M1392" i="61"/>
  <c r="M68" i="61"/>
  <c r="M323" i="61"/>
  <c r="M315" i="61"/>
  <c r="M336" i="61"/>
  <c r="M333" i="61"/>
  <c r="M193" i="61"/>
  <c r="M310" i="61"/>
  <c r="M194" i="61"/>
  <c r="M318" i="61"/>
  <c r="M1654" i="61"/>
  <c r="M290" i="61"/>
  <c r="M327" i="61"/>
  <c r="M296" i="61"/>
  <c r="M324" i="61"/>
  <c r="M1652" i="61"/>
  <c r="M321" i="61"/>
  <c r="M1643" i="61"/>
  <c r="M974" i="61"/>
  <c r="L112" i="61"/>
  <c r="L3" i="61"/>
  <c r="L4" i="61"/>
  <c r="L6" i="61"/>
  <c r="L7" i="61"/>
  <c r="L5" i="61"/>
  <c r="L1035" i="61"/>
  <c r="L632" i="61"/>
  <c r="L1337" i="61"/>
  <c r="L1363" i="61"/>
  <c r="L502" i="61"/>
  <c r="L1564" i="61"/>
  <c r="L1263" i="61"/>
  <c r="L1292" i="61"/>
  <c r="L1293" i="61"/>
  <c r="L1251" i="61"/>
  <c r="L932" i="61"/>
  <c r="L78" i="61"/>
  <c r="L1101" i="61"/>
  <c r="L79" i="61"/>
  <c r="L1104" i="61"/>
  <c r="L1294" i="61"/>
  <c r="L203" i="61"/>
  <c r="L313" i="61"/>
  <c r="L421" i="61"/>
  <c r="L1276" i="61"/>
  <c r="L1127" i="61"/>
  <c r="L828" i="61"/>
  <c r="L451" i="61"/>
  <c r="L1479" i="61"/>
  <c r="L1390" i="61"/>
  <c r="L282" i="61"/>
  <c r="L295" i="61"/>
  <c r="L1452" i="61"/>
  <c r="L1481" i="61"/>
  <c r="L673" i="61"/>
  <c r="L276" i="61"/>
  <c r="L396" i="61"/>
  <c r="L1547" i="61"/>
  <c r="L175" i="61"/>
  <c r="L1336" i="61"/>
  <c r="L1343" i="61"/>
  <c r="L1209" i="61"/>
  <c r="L165" i="61"/>
  <c r="L1545" i="61"/>
  <c r="L949" i="61"/>
  <c r="L575" i="61"/>
  <c r="L994" i="61"/>
  <c r="L943" i="61"/>
  <c r="L577" i="61"/>
  <c r="L570" i="61"/>
  <c r="L210" i="61"/>
  <c r="L250" i="61"/>
  <c r="L92" i="61"/>
  <c r="L253" i="61"/>
  <c r="L448" i="61"/>
  <c r="L1214" i="61"/>
  <c r="L248" i="61"/>
  <c r="L735" i="61"/>
  <c r="L714" i="61"/>
  <c r="L702" i="61"/>
  <c r="L191" i="61"/>
  <c r="L181" i="61"/>
  <c r="L167" i="61"/>
  <c r="L168" i="61"/>
  <c r="L190" i="61"/>
  <c r="L186" i="61"/>
  <c r="L693" i="61"/>
  <c r="L530" i="61"/>
  <c r="L608" i="61"/>
  <c r="L609" i="61"/>
  <c r="L1423" i="61"/>
  <c r="L770" i="61"/>
  <c r="L773" i="61"/>
  <c r="L772" i="61"/>
  <c r="L774" i="61"/>
  <c r="L800" i="61"/>
  <c r="L787" i="61"/>
  <c r="L782" i="61"/>
  <c r="L797" i="61"/>
  <c r="L239" i="61"/>
  <c r="L273" i="61"/>
  <c r="L1334" i="61"/>
  <c r="L1232" i="61"/>
  <c r="L1230" i="61"/>
  <c r="L1677" i="61"/>
  <c r="L1240" i="61"/>
  <c r="L1396" i="61"/>
  <c r="L1401" i="61"/>
  <c r="L1675" i="61"/>
  <c r="L1681" i="61"/>
  <c r="L1679" i="61"/>
  <c r="L1682" i="61"/>
  <c r="L1683" i="61"/>
  <c r="L1684" i="61"/>
  <c r="L712" i="61"/>
  <c r="L1614" i="61"/>
  <c r="L511" i="61"/>
  <c r="L1565" i="61"/>
  <c r="L1642" i="61"/>
  <c r="L1649" i="61"/>
  <c r="L1626" i="61"/>
  <c r="L1454" i="61"/>
  <c r="L1660" i="61"/>
  <c r="L334" i="61"/>
  <c r="L674" i="61"/>
  <c r="L245" i="61"/>
  <c r="L1673" i="61"/>
  <c r="L1177" i="61"/>
  <c r="L209" i="61"/>
  <c r="L1641" i="61"/>
  <c r="L1668" i="61"/>
  <c r="L312" i="61"/>
  <c r="L314" i="61"/>
  <c r="L306" i="61"/>
  <c r="L951" i="61"/>
  <c r="L285" i="61"/>
  <c r="L81" i="61"/>
  <c r="L730" i="61"/>
  <c r="L1433" i="61"/>
  <c r="L1348" i="61"/>
  <c r="L742" i="61"/>
  <c r="L830" i="61"/>
  <c r="L833" i="61"/>
  <c r="L935" i="61"/>
  <c r="L1596" i="61"/>
  <c r="L1507" i="61"/>
  <c r="L731" i="61"/>
  <c r="L130" i="61"/>
  <c r="L132" i="61"/>
  <c r="L599" i="61"/>
  <c r="L159" i="61"/>
  <c r="L158" i="61"/>
  <c r="L137" i="61"/>
  <c r="L138" i="61"/>
  <c r="L127" i="61"/>
  <c r="L53" i="61"/>
  <c r="L148" i="61"/>
  <c r="L149" i="61"/>
  <c r="L147" i="61"/>
  <c r="L267" i="61"/>
  <c r="L696" i="61"/>
  <c r="L697" i="61"/>
  <c r="L656" i="61"/>
  <c r="L650" i="61"/>
  <c r="L654" i="61"/>
  <c r="L653" i="61"/>
  <c r="L651" i="61"/>
  <c r="L655" i="61"/>
  <c r="L744" i="61"/>
  <c r="L764" i="61"/>
  <c r="L169" i="61"/>
  <c r="L59" i="61"/>
  <c r="L173" i="61"/>
  <c r="L1084" i="61"/>
  <c r="L1606" i="61"/>
  <c r="L1282" i="61"/>
  <c r="L71" i="61"/>
  <c r="L1272" i="61"/>
  <c r="L29" i="61"/>
  <c r="L36" i="61"/>
  <c r="L37" i="61"/>
  <c r="L58" i="61"/>
  <c r="L57" i="61"/>
  <c r="L55" i="61"/>
  <c r="L1211" i="61"/>
  <c r="L20" i="61"/>
  <c r="L46" i="61"/>
  <c r="L1026" i="61"/>
  <c r="L1225" i="61"/>
  <c r="L1229" i="61"/>
  <c r="L1393" i="61"/>
  <c r="L1394" i="61"/>
  <c r="L746" i="61"/>
  <c r="L1095" i="61"/>
  <c r="L217" i="61"/>
  <c r="L1117" i="61"/>
  <c r="L99" i="61"/>
  <c r="L89" i="61"/>
  <c r="L109" i="61"/>
  <c r="L94" i="61"/>
  <c r="L1016" i="61"/>
  <c r="L1020" i="61"/>
  <c r="L972" i="61"/>
  <c r="L1018" i="61"/>
  <c r="L978" i="61"/>
  <c r="L979" i="61"/>
  <c r="L1007" i="61"/>
  <c r="L952" i="61"/>
  <c r="L1122" i="61"/>
  <c r="L342" i="61"/>
  <c r="L595" i="61"/>
  <c r="L1215" i="61"/>
  <c r="L594" i="61"/>
  <c r="L707" i="61"/>
  <c r="L585" i="61"/>
  <c r="L670" i="61"/>
  <c r="L1210" i="61"/>
  <c r="L1213" i="61"/>
  <c r="L587" i="61"/>
  <c r="L593" i="61"/>
  <c r="L573" i="61"/>
  <c r="L572" i="61"/>
  <c r="L185" i="61"/>
  <c r="L592" i="61"/>
  <c r="L567" i="61"/>
  <c r="L562" i="61"/>
  <c r="L584" i="61"/>
  <c r="L24" i="61"/>
  <c r="L64" i="61"/>
  <c r="L63" i="61"/>
  <c r="L19" i="61"/>
  <c r="L25" i="61"/>
  <c r="L9" i="61"/>
  <c r="L23" i="61"/>
  <c r="L1235" i="61"/>
  <c r="L1566" i="61"/>
  <c r="L100" i="61"/>
  <c r="L995" i="61"/>
  <c r="L1576" i="61"/>
  <c r="L1391" i="61"/>
  <c r="L188" i="61"/>
  <c r="L184" i="61"/>
  <c r="L287" i="61"/>
  <c r="L1322" i="61"/>
  <c r="L40" i="61"/>
  <c r="L560" i="61"/>
  <c r="L566" i="61"/>
  <c r="L1144" i="61"/>
  <c r="L658" i="61"/>
  <c r="L692" i="61"/>
  <c r="L1696" i="61"/>
  <c r="L1281" i="61"/>
  <c r="L48" i="61"/>
  <c r="L49" i="61"/>
  <c r="L701" i="61"/>
  <c r="L695" i="61"/>
  <c r="L1255" i="61"/>
  <c r="L1424" i="61"/>
  <c r="L1253" i="61"/>
  <c r="L1023" i="61"/>
  <c r="L189" i="61"/>
  <c r="L177" i="61"/>
  <c r="L1599" i="61"/>
  <c r="L1124" i="61"/>
  <c r="L1271" i="61"/>
  <c r="L558" i="61"/>
  <c r="L1216" i="61"/>
  <c r="L1267" i="61"/>
  <c r="L1143" i="61"/>
  <c r="L1136" i="61"/>
  <c r="L412" i="61"/>
  <c r="L414" i="61"/>
  <c r="L413" i="61"/>
  <c r="L1560" i="61"/>
  <c r="L475" i="61"/>
  <c r="L416" i="61"/>
  <c r="L1138" i="61"/>
  <c r="L1142" i="61"/>
  <c r="L1428" i="61"/>
  <c r="L612" i="61"/>
  <c r="L916" i="61"/>
  <c r="L720" i="61"/>
  <c r="L255" i="61"/>
  <c r="L1139" i="61"/>
  <c r="L1137" i="61"/>
  <c r="L795" i="61"/>
  <c r="L211" i="61"/>
  <c r="L15" i="61"/>
  <c r="L1217" i="61"/>
  <c r="L1269" i="61"/>
  <c r="L1266" i="61"/>
  <c r="L591" i="61"/>
  <c r="L1252" i="61"/>
  <c r="L569" i="61"/>
  <c r="L565" i="61"/>
  <c r="L1109" i="61"/>
  <c r="L561" i="61"/>
  <c r="L694" i="61"/>
  <c r="L576" i="61"/>
  <c r="L418" i="61"/>
  <c r="L615" i="61"/>
  <c r="L617" i="61"/>
  <c r="L1502" i="61"/>
  <c r="L1140" i="61"/>
  <c r="L468" i="61"/>
  <c r="L467" i="61"/>
  <c r="L1443" i="61"/>
  <c r="L392" i="61"/>
  <c r="L1125" i="61"/>
  <c r="L358" i="61"/>
  <c r="L339" i="61"/>
  <c r="L1279" i="61"/>
  <c r="L1508" i="61"/>
  <c r="L1524" i="61"/>
  <c r="L1453" i="61"/>
  <c r="L386" i="61"/>
  <c r="L288" i="61"/>
  <c r="L969" i="61"/>
  <c r="L1465" i="61"/>
  <c r="L832" i="61"/>
  <c r="L834" i="61"/>
  <c r="L649" i="61"/>
  <c r="L719" i="61"/>
  <c r="L660" i="61"/>
  <c r="L626" i="61"/>
  <c r="L1415" i="61"/>
  <c r="L1416" i="61"/>
  <c r="L1116" i="61"/>
  <c r="L338" i="61"/>
  <c r="L1019" i="61"/>
  <c r="L30" i="61"/>
  <c r="L32" i="61"/>
  <c r="L495" i="61"/>
  <c r="L126" i="61"/>
  <c r="L125" i="61"/>
  <c r="L548" i="61"/>
  <c r="L302" i="61"/>
  <c r="L1042" i="61"/>
  <c r="L1038" i="61"/>
  <c r="L1349" i="61"/>
  <c r="L301" i="61"/>
  <c r="L319" i="61"/>
  <c r="L157" i="61"/>
  <c r="L433" i="61"/>
  <c r="L734" i="61"/>
  <c r="L123" i="61"/>
  <c r="L124" i="61"/>
  <c r="L551" i="61"/>
  <c r="L739" i="61"/>
  <c r="L733" i="61"/>
  <c r="L736" i="61"/>
  <c r="L1549" i="61"/>
  <c r="L778" i="61"/>
  <c r="L93" i="61"/>
  <c r="L106" i="61"/>
  <c r="L70" i="61"/>
  <c r="L317" i="61"/>
  <c r="L331" i="61"/>
  <c r="L322" i="61"/>
  <c r="L1669" i="61"/>
  <c r="L335" i="61"/>
  <c r="L1569" i="61"/>
  <c r="L268" i="61"/>
  <c r="L271" i="61"/>
  <c r="L1464" i="61"/>
  <c r="L469" i="61"/>
  <c r="L930" i="61"/>
  <c r="L135" i="61"/>
  <c r="L586" i="61"/>
  <c r="L477" i="61"/>
  <c r="L1103" i="61"/>
  <c r="L652" i="61"/>
  <c r="L208" i="61"/>
  <c r="L611" i="61"/>
  <c r="L1339" i="61"/>
  <c r="L1603" i="61"/>
  <c r="L1304" i="61"/>
  <c r="L22" i="61"/>
  <c r="L1590" i="61"/>
  <c r="L1702" i="61"/>
  <c r="L779" i="61"/>
  <c r="L928" i="61"/>
  <c r="L1400" i="61"/>
  <c r="L162" i="61"/>
  <c r="L899" i="61"/>
  <c r="L1503" i="61"/>
  <c r="L1505" i="61"/>
  <c r="L1317" i="61"/>
  <c r="L153" i="61"/>
  <c r="L143" i="61"/>
  <c r="L144" i="61"/>
  <c r="L42" i="61"/>
  <c r="L27" i="61"/>
  <c r="L139" i="61"/>
  <c r="L145" i="61"/>
  <c r="L154" i="61"/>
  <c r="L150" i="61"/>
  <c r="L146" i="61"/>
  <c r="L152" i="61"/>
  <c r="L1630" i="61"/>
  <c r="L370" i="61"/>
  <c r="L326" i="61"/>
  <c r="L1666" i="61"/>
  <c r="L959" i="61"/>
  <c r="L367" i="61"/>
  <c r="L247" i="61"/>
  <c r="L174" i="61"/>
  <c r="L1223" i="61"/>
  <c r="L1351" i="61"/>
  <c r="L16" i="61"/>
  <c r="L980" i="61"/>
  <c r="L365" i="61"/>
  <c r="L366" i="61"/>
  <c r="L512" i="61"/>
  <c r="L1497" i="61"/>
  <c r="L1364" i="61"/>
  <c r="L1132" i="61"/>
  <c r="L1079" i="61"/>
  <c r="L1299" i="61"/>
  <c r="L1297" i="61"/>
  <c r="L1306" i="61"/>
  <c r="L1312" i="61"/>
  <c r="L1504" i="61"/>
  <c r="L1301" i="61"/>
  <c r="L1039" i="61"/>
  <c r="L1034" i="61"/>
  <c r="L1040" i="61"/>
  <c r="L499" i="61"/>
  <c r="L659" i="61"/>
  <c r="L1169" i="61"/>
  <c r="L1170" i="61"/>
  <c r="L628" i="61"/>
  <c r="L1575" i="61"/>
  <c r="L618" i="61"/>
  <c r="L1480" i="61"/>
  <c r="L1676" i="61"/>
  <c r="L1195" i="61"/>
  <c r="L1188" i="61"/>
  <c r="L1623" i="61"/>
  <c r="L1622" i="61"/>
  <c r="L1605" i="61"/>
  <c r="L507" i="61"/>
  <c r="L39" i="61"/>
  <c r="L54" i="61"/>
  <c r="L197" i="61"/>
  <c r="L505" i="61"/>
  <c r="L1687" i="61"/>
  <c r="L1171" i="61"/>
  <c r="L1581" i="61"/>
  <c r="L1627" i="61"/>
  <c r="L1582" i="61"/>
  <c r="L768" i="61"/>
  <c r="L767" i="61"/>
  <c r="L1196" i="61"/>
  <c r="L1578" i="61"/>
  <c r="L956" i="61"/>
  <c r="L417" i="61"/>
  <c r="L1208" i="61"/>
  <c r="L1408" i="61"/>
  <c r="L442" i="61"/>
  <c r="L941" i="61"/>
  <c r="L1141" i="61"/>
  <c r="L1135" i="61"/>
  <c r="L914" i="61"/>
  <c r="L940" i="61"/>
  <c r="L1402" i="61"/>
  <c r="L1437" i="61"/>
  <c r="L1435" i="61"/>
  <c r="L1233" i="61"/>
  <c r="L776" i="61"/>
  <c r="L777" i="61"/>
  <c r="L1608" i="61"/>
  <c r="L1242" i="61"/>
  <c r="L1529" i="61"/>
  <c r="L1316" i="61"/>
  <c r="L1501" i="61"/>
  <c r="L1506" i="61"/>
  <c r="L1041" i="61"/>
  <c r="L1495" i="61"/>
  <c r="L1311" i="61"/>
  <c r="L1300" i="61"/>
  <c r="L1333" i="61"/>
  <c r="L968" i="61"/>
  <c r="L1386" i="61"/>
  <c r="L28" i="61"/>
  <c r="L1256" i="61"/>
  <c r="L537" i="61"/>
  <c r="L504" i="61"/>
  <c r="L61" i="61"/>
  <c r="L989" i="61"/>
  <c r="L976" i="61"/>
  <c r="L35" i="61"/>
  <c r="L799" i="61"/>
  <c r="L1097" i="61"/>
  <c r="L788" i="61"/>
  <c r="L1406" i="61"/>
  <c r="L18" i="61"/>
  <c r="L10" i="61"/>
  <c r="L975" i="61"/>
  <c r="L1280" i="61"/>
  <c r="L14" i="61"/>
  <c r="L160" i="61"/>
  <c r="L620" i="61"/>
  <c r="L129" i="61"/>
  <c r="L131" i="61"/>
  <c r="L133" i="61"/>
  <c r="L1226" i="61"/>
  <c r="L1446" i="61"/>
  <c r="L829" i="61"/>
  <c r="L831" i="61"/>
  <c r="L1126" i="61"/>
  <c r="L478" i="61"/>
  <c r="L1439" i="61"/>
  <c r="L299" i="61"/>
  <c r="L1387" i="61"/>
  <c r="L1385" i="61"/>
  <c r="L1559" i="61"/>
  <c r="L1350" i="61"/>
  <c r="L1352" i="61"/>
  <c r="L1448" i="61"/>
  <c r="L669" i="61"/>
  <c r="L369" i="61"/>
  <c r="L1199" i="61"/>
  <c r="L1476" i="61"/>
  <c r="L1611" i="61"/>
  <c r="L401" i="61"/>
  <c r="L539" i="61"/>
  <c r="L636" i="61"/>
  <c r="L706" i="61"/>
  <c r="L500" i="61"/>
  <c r="L1194" i="61"/>
  <c r="L514" i="61"/>
  <c r="L769" i="61"/>
  <c r="L461" i="61"/>
  <c r="L1645" i="61"/>
  <c r="L1165" i="61"/>
  <c r="L1180" i="61"/>
  <c r="L1182" i="61"/>
  <c r="L721" i="61"/>
  <c r="L249" i="61"/>
  <c r="L1601" i="61"/>
  <c r="L1553" i="61"/>
  <c r="L1445" i="61"/>
  <c r="L265" i="61"/>
  <c r="L515" i="61"/>
  <c r="L252" i="61"/>
  <c r="L86" i="61"/>
  <c r="L518" i="61"/>
  <c r="L1538" i="61"/>
  <c r="L678" i="61"/>
  <c r="L1426" i="61"/>
  <c r="L1397" i="61"/>
  <c r="L1378" i="61"/>
  <c r="L1376" i="61"/>
  <c r="L1375" i="61"/>
  <c r="L1420" i="61"/>
  <c r="L274" i="61"/>
  <c r="L1419" i="61"/>
  <c r="L375" i="61"/>
  <c r="L1438" i="61"/>
  <c r="L380" i="61"/>
  <c r="L1418" i="61"/>
  <c r="L1417" i="61"/>
  <c r="L1436" i="61"/>
  <c r="L1551" i="61"/>
  <c r="L1404" i="61"/>
  <c r="L1413" i="61"/>
  <c r="L1409" i="61"/>
  <c r="L1405" i="61"/>
  <c r="L1427" i="61"/>
  <c r="L1412" i="61"/>
  <c r="L1407" i="61"/>
  <c r="L532" i="61"/>
  <c r="L1183" i="61"/>
  <c r="L1133" i="61"/>
  <c r="L1425" i="61"/>
  <c r="L503" i="61"/>
  <c r="L1672" i="61"/>
  <c r="L1450" i="61"/>
  <c r="L1477" i="61"/>
  <c r="L1650" i="61"/>
  <c r="L1198" i="61"/>
  <c r="L766" i="61"/>
  <c r="L140" i="61"/>
  <c r="L141" i="61"/>
  <c r="L142" i="61"/>
  <c r="L1544" i="61"/>
  <c r="L378" i="61"/>
  <c r="L1584" i="61"/>
  <c r="L444" i="61"/>
  <c r="L476" i="61"/>
  <c r="L991" i="61"/>
  <c r="L12" i="61"/>
  <c r="L534" i="61"/>
  <c r="L1699" i="61"/>
  <c r="L1528" i="61"/>
  <c r="L187" i="61"/>
  <c r="L1270" i="61"/>
  <c r="L962" i="61"/>
  <c r="L527" i="61"/>
  <c r="L1563" i="61"/>
  <c r="L453" i="61"/>
  <c r="L489" i="61"/>
  <c r="L955" i="61"/>
  <c r="L1540" i="61"/>
  <c r="L984" i="61"/>
  <c r="L107" i="61"/>
  <c r="L443" i="61"/>
  <c r="L568" i="61"/>
  <c r="L1022" i="61"/>
  <c r="L1384" i="61"/>
  <c r="L1444" i="61"/>
  <c r="L1457" i="61"/>
  <c r="L220" i="61"/>
  <c r="L219" i="61"/>
  <c r="L1624" i="61"/>
  <c r="L710" i="61"/>
  <c r="L260" i="61"/>
  <c r="L614" i="61"/>
  <c r="L616" i="61"/>
  <c r="L597" i="61"/>
  <c r="L195" i="61"/>
  <c r="L1096" i="61"/>
  <c r="L1017" i="61"/>
  <c r="L91" i="61"/>
  <c r="L196" i="61"/>
  <c r="L26" i="61"/>
  <c r="L50" i="61"/>
  <c r="L156" i="61"/>
  <c r="L915" i="61"/>
  <c r="L1013" i="61"/>
  <c r="L1288" i="61"/>
  <c r="L610" i="61"/>
  <c r="L727" i="61"/>
  <c r="L1527" i="61"/>
  <c r="L920" i="61"/>
  <c r="L155" i="61"/>
  <c r="L257" i="61"/>
  <c r="L963" i="61"/>
  <c r="L1345" i="61"/>
  <c r="L1346" i="61"/>
  <c r="L266" i="61"/>
  <c r="L973" i="61"/>
  <c r="L420" i="61"/>
  <c r="L82" i="61"/>
  <c r="L713" i="61"/>
  <c r="L328" i="61"/>
  <c r="L482" i="61"/>
  <c r="L62" i="61"/>
  <c r="L1120" i="61"/>
  <c r="L56" i="61"/>
  <c r="L1332" i="61"/>
  <c r="L374" i="61"/>
  <c r="L261" i="61"/>
  <c r="L743" i="61"/>
  <c r="L754" i="61"/>
  <c r="L662" i="61"/>
  <c r="L622" i="61"/>
  <c r="L404" i="61"/>
  <c r="L464" i="61"/>
  <c r="L1238" i="61"/>
  <c r="L1568" i="61"/>
  <c r="L1318" i="61"/>
  <c r="L218" i="61"/>
  <c r="L1014" i="61"/>
  <c r="L718" i="61"/>
  <c r="L640" i="61"/>
  <c r="L214" i="61"/>
  <c r="L395" i="61"/>
  <c r="L1574" i="61"/>
  <c r="L215" i="61"/>
  <c r="L1237" i="61"/>
  <c r="L641" i="61"/>
  <c r="L1204" i="61"/>
  <c r="L473" i="61"/>
  <c r="L574" i="61"/>
  <c r="L355" i="61"/>
  <c r="L1264" i="61"/>
  <c r="L382" i="61"/>
  <c r="L411" i="61"/>
  <c r="L1277" i="61"/>
  <c r="L1178" i="61"/>
  <c r="L465" i="61"/>
  <c r="L1185" i="61"/>
  <c r="L237" i="61"/>
  <c r="L246" i="61"/>
  <c r="L263" i="61"/>
  <c r="L1184" i="61"/>
  <c r="L1249" i="61"/>
  <c r="L1370" i="61"/>
  <c r="L987" i="61"/>
  <c r="L1190" i="61"/>
  <c r="L927" i="61"/>
  <c r="L1123" i="61"/>
  <c r="L922" i="61"/>
  <c r="L999" i="61"/>
  <c r="L481" i="61"/>
  <c r="L1347" i="61"/>
  <c r="L498" i="61"/>
  <c r="L216" i="61"/>
  <c r="L379" i="61"/>
  <c r="L919" i="61"/>
  <c r="L985" i="61"/>
  <c r="L1024" i="61"/>
  <c r="L279" i="61"/>
  <c r="L676" i="61"/>
  <c r="L1485" i="61"/>
  <c r="L1475" i="61"/>
  <c r="L1522" i="61"/>
  <c r="L1492" i="61"/>
  <c r="L992" i="61"/>
  <c r="L470" i="61"/>
  <c r="L1029" i="61"/>
  <c r="L244" i="61"/>
  <c r="L1033" i="61"/>
  <c r="L986" i="61"/>
  <c r="L1164" i="61"/>
  <c r="L1573" i="61"/>
  <c r="L1486" i="61"/>
  <c r="L1161" i="61"/>
  <c r="L1148" i="61"/>
  <c r="L1147" i="61"/>
  <c r="L277" i="61"/>
  <c r="L1597" i="61"/>
  <c r="L535" i="61"/>
  <c r="L635" i="61"/>
  <c r="L1172" i="61"/>
  <c r="L1488" i="61"/>
  <c r="L278" i="61"/>
  <c r="L1490" i="61"/>
  <c r="L1460" i="61"/>
  <c r="L1365" i="61"/>
  <c r="L1366" i="61"/>
  <c r="L1473" i="61"/>
  <c r="L1491" i="61"/>
  <c r="L1512" i="61"/>
  <c r="L1388" i="61"/>
  <c r="L1511" i="61"/>
  <c r="L1373" i="61"/>
  <c r="L1382" i="61"/>
  <c r="L1377" i="61"/>
  <c r="L1371" i="61"/>
  <c r="L1372" i="61"/>
  <c r="L1367" i="61"/>
  <c r="L1383" i="61"/>
  <c r="L1151" i="61"/>
  <c r="L1458" i="61"/>
  <c r="L1149" i="61"/>
  <c r="L1474" i="61"/>
  <c r="L300" i="61"/>
  <c r="L259" i="61"/>
  <c r="L236" i="61"/>
  <c r="L1369" i="61"/>
  <c r="L1515" i="61"/>
  <c r="L1471" i="61"/>
  <c r="L1461" i="61"/>
  <c r="L280" i="61"/>
  <c r="L1191" i="61"/>
  <c r="L423" i="61"/>
  <c r="L427" i="61"/>
  <c r="L971" i="61"/>
  <c r="L958" i="61"/>
  <c r="L957" i="61"/>
  <c r="L704" i="61"/>
  <c r="L281" i="61"/>
  <c r="L13" i="61"/>
  <c r="L1003" i="61"/>
  <c r="L1487" i="61"/>
  <c r="L1156" i="61"/>
  <c r="L1173" i="61"/>
  <c r="L264" i="61"/>
  <c r="L1459" i="61"/>
  <c r="L1468" i="61"/>
  <c r="L1451" i="61"/>
  <c r="L1493" i="61"/>
  <c r="L1467" i="61"/>
  <c r="L1463" i="61"/>
  <c r="L1441" i="61"/>
  <c r="L1206" i="61"/>
  <c r="L1205" i="61"/>
  <c r="L1189" i="61"/>
  <c r="L1157" i="61"/>
  <c r="L1562" i="61"/>
  <c r="L1202" i="61"/>
  <c r="L1201" i="61"/>
  <c r="L1158" i="61"/>
  <c r="L377" i="61"/>
  <c r="L1080" i="61"/>
  <c r="L1175" i="61"/>
  <c r="L1145" i="61"/>
  <c r="L1193" i="61"/>
  <c r="L459" i="61"/>
  <c r="L1163" i="61"/>
  <c r="L1484" i="61"/>
  <c r="L1462" i="61"/>
  <c r="L1469" i="61"/>
  <c r="L1466" i="61"/>
  <c r="L1130" i="61"/>
  <c r="L1081" i="61"/>
  <c r="L1192" i="61"/>
  <c r="L1442" i="61"/>
  <c r="L1631" i="61"/>
  <c r="L1756" i="61"/>
  <c r="L1664" i="61"/>
  <c r="L1134" i="61"/>
  <c r="L643" i="61"/>
  <c r="L661" i="61"/>
  <c r="L501" i="61"/>
  <c r="L540" i="61"/>
  <c r="L711" i="61"/>
  <c r="L538" i="61"/>
  <c r="L668" i="61"/>
  <c r="L542" i="61"/>
  <c r="L705" i="61"/>
  <c r="L491" i="61"/>
  <c r="L179" i="61"/>
  <c r="L531" i="61"/>
  <c r="L647" i="61"/>
  <c r="L1647" i="61"/>
  <c r="L1554" i="61"/>
  <c r="L666" i="61"/>
  <c r="L725" i="61"/>
  <c r="L596" i="61"/>
  <c r="L1392" i="61"/>
  <c r="L68" i="61"/>
  <c r="L323" i="61"/>
  <c r="L315" i="61"/>
  <c r="L336" i="61"/>
  <c r="L333" i="61"/>
  <c r="L193" i="61"/>
  <c r="L310" i="61"/>
  <c r="L194" i="61"/>
  <c r="L318" i="61"/>
  <c r="L1654" i="61"/>
  <c r="L290" i="61"/>
  <c r="L327" i="61"/>
  <c r="L296" i="61"/>
  <c r="L324" i="61"/>
  <c r="L1652" i="61"/>
  <c r="L321" i="61"/>
  <c r="L1643" i="61"/>
  <c r="L974" i="61"/>
  <c r="K112" i="61"/>
  <c r="K3" i="61"/>
  <c r="K4" i="61"/>
  <c r="K6" i="61"/>
  <c r="K7" i="61"/>
  <c r="K5" i="61"/>
  <c r="K1035" i="61"/>
  <c r="K632" i="61"/>
  <c r="K1337" i="61"/>
  <c r="K1363" i="61"/>
  <c r="K502" i="61"/>
  <c r="K1564" i="61"/>
  <c r="K1263" i="61"/>
  <c r="K1292" i="61"/>
  <c r="K1293" i="61"/>
  <c r="K1251" i="61"/>
  <c r="K932" i="61"/>
  <c r="K78" i="61"/>
  <c r="K1101" i="61"/>
  <c r="K79" i="61"/>
  <c r="K1104" i="61"/>
  <c r="K1294" i="61"/>
  <c r="K203" i="61"/>
  <c r="K313" i="61"/>
  <c r="K421" i="61"/>
  <c r="K1276" i="61"/>
  <c r="K1127" i="61"/>
  <c r="K828" i="61"/>
  <c r="K451" i="61"/>
  <c r="K1479" i="61"/>
  <c r="K1390" i="61"/>
  <c r="K282" i="61"/>
  <c r="K295" i="61"/>
  <c r="K1452" i="61"/>
  <c r="K1481" i="61"/>
  <c r="K673" i="61"/>
  <c r="K276" i="61"/>
  <c r="K396" i="61"/>
  <c r="K1547" i="61"/>
  <c r="K175" i="61"/>
  <c r="K1336" i="61"/>
  <c r="K1343" i="61"/>
  <c r="K1209" i="61"/>
  <c r="K165" i="61"/>
  <c r="K1545" i="61"/>
  <c r="K949" i="61"/>
  <c r="K575" i="61"/>
  <c r="K994" i="61"/>
  <c r="K943" i="61"/>
  <c r="K577" i="61"/>
  <c r="K570" i="61"/>
  <c r="K210" i="61"/>
  <c r="K250" i="61"/>
  <c r="K92" i="61"/>
  <c r="K253" i="61"/>
  <c r="K448" i="61"/>
  <c r="K1214" i="61"/>
  <c r="K248" i="61"/>
  <c r="K735" i="61"/>
  <c r="K714" i="61"/>
  <c r="K702" i="61"/>
  <c r="K191" i="61"/>
  <c r="K181" i="61"/>
  <c r="K167" i="61"/>
  <c r="K168" i="61"/>
  <c r="K190" i="61"/>
  <c r="K186" i="61"/>
  <c r="K693" i="61"/>
  <c r="K530" i="61"/>
  <c r="K608" i="61"/>
  <c r="K609" i="61"/>
  <c r="K1423" i="61"/>
  <c r="K770" i="61"/>
  <c r="K773" i="61"/>
  <c r="K772" i="61"/>
  <c r="K774" i="61"/>
  <c r="K800" i="61"/>
  <c r="K787" i="61"/>
  <c r="K782" i="61"/>
  <c r="K797" i="61"/>
  <c r="K239" i="61"/>
  <c r="K273" i="61"/>
  <c r="K1334" i="61"/>
  <c r="K1232" i="61"/>
  <c r="K1230" i="61"/>
  <c r="K1677" i="61"/>
  <c r="K1240" i="61"/>
  <c r="K1396" i="61"/>
  <c r="K1401" i="61"/>
  <c r="K1675" i="61"/>
  <c r="K1681" i="61"/>
  <c r="K1679" i="61"/>
  <c r="K1682" i="61"/>
  <c r="K1683" i="61"/>
  <c r="K1684" i="61"/>
  <c r="K712" i="61"/>
  <c r="K1614" i="61"/>
  <c r="K511" i="61"/>
  <c r="K1565" i="61"/>
  <c r="K1642" i="61"/>
  <c r="K1649" i="61"/>
  <c r="K1626" i="61"/>
  <c r="K1454" i="61"/>
  <c r="K1660" i="61"/>
  <c r="K334" i="61"/>
  <c r="K674" i="61"/>
  <c r="K245" i="61"/>
  <c r="K1673" i="61"/>
  <c r="K1177" i="61"/>
  <c r="K209" i="61"/>
  <c r="K1641" i="61"/>
  <c r="K1668" i="61"/>
  <c r="K312" i="61"/>
  <c r="K314" i="61"/>
  <c r="K306" i="61"/>
  <c r="K951" i="61"/>
  <c r="K285" i="61"/>
  <c r="K81" i="61"/>
  <c r="K730" i="61"/>
  <c r="K1433" i="61"/>
  <c r="K1348" i="61"/>
  <c r="K742" i="61"/>
  <c r="K830" i="61"/>
  <c r="K833" i="61"/>
  <c r="K935" i="61"/>
  <c r="K1596" i="61"/>
  <c r="K1507" i="61"/>
  <c r="K731" i="61"/>
  <c r="K130" i="61"/>
  <c r="K132" i="61"/>
  <c r="K599" i="61"/>
  <c r="K159" i="61"/>
  <c r="K158" i="61"/>
  <c r="K137" i="61"/>
  <c r="K138" i="61"/>
  <c r="K127" i="61"/>
  <c r="K53" i="61"/>
  <c r="K148" i="61"/>
  <c r="K149" i="61"/>
  <c r="K147" i="61"/>
  <c r="K267" i="61"/>
  <c r="K696" i="61"/>
  <c r="K697" i="61"/>
  <c r="K656" i="61"/>
  <c r="K650" i="61"/>
  <c r="K654" i="61"/>
  <c r="K653" i="61"/>
  <c r="K651" i="61"/>
  <c r="K655" i="61"/>
  <c r="K744" i="61"/>
  <c r="K764" i="61"/>
  <c r="K169" i="61"/>
  <c r="K59" i="61"/>
  <c r="K173" i="61"/>
  <c r="K1084" i="61"/>
  <c r="K1606" i="61"/>
  <c r="K1282" i="61"/>
  <c r="K71" i="61"/>
  <c r="K1272" i="61"/>
  <c r="K29" i="61"/>
  <c r="K36" i="61"/>
  <c r="K37" i="61"/>
  <c r="K58" i="61"/>
  <c r="K57" i="61"/>
  <c r="K55" i="61"/>
  <c r="K1211" i="61"/>
  <c r="K20" i="61"/>
  <c r="K46" i="61"/>
  <c r="K1026" i="61"/>
  <c r="K1225" i="61"/>
  <c r="K1229" i="61"/>
  <c r="K1393" i="61"/>
  <c r="K1394" i="61"/>
  <c r="K746" i="61"/>
  <c r="K1095" i="61"/>
  <c r="K217" i="61"/>
  <c r="K1117" i="61"/>
  <c r="K99" i="61"/>
  <c r="K89" i="61"/>
  <c r="K109" i="61"/>
  <c r="K94" i="61"/>
  <c r="K1016" i="61"/>
  <c r="K1020" i="61"/>
  <c r="K972" i="61"/>
  <c r="K1018" i="61"/>
  <c r="K978" i="61"/>
  <c r="K979" i="61"/>
  <c r="K1007" i="61"/>
  <c r="K952" i="61"/>
  <c r="K1122" i="61"/>
  <c r="K342" i="61"/>
  <c r="K595" i="61"/>
  <c r="K1215" i="61"/>
  <c r="K594" i="61"/>
  <c r="K707" i="61"/>
  <c r="K585" i="61"/>
  <c r="K670" i="61"/>
  <c r="K1210" i="61"/>
  <c r="K1213" i="61"/>
  <c r="K587" i="61"/>
  <c r="K593" i="61"/>
  <c r="K573" i="61"/>
  <c r="K572" i="61"/>
  <c r="K185" i="61"/>
  <c r="K592" i="61"/>
  <c r="K567" i="61"/>
  <c r="K562" i="61"/>
  <c r="K584" i="61"/>
  <c r="K24" i="61"/>
  <c r="K64" i="61"/>
  <c r="K63" i="61"/>
  <c r="K19" i="61"/>
  <c r="K25" i="61"/>
  <c r="K9" i="61"/>
  <c r="K23" i="61"/>
  <c r="K1235" i="61"/>
  <c r="K1566" i="61"/>
  <c r="K100" i="61"/>
  <c r="K995" i="61"/>
  <c r="K1576" i="61"/>
  <c r="K1391" i="61"/>
  <c r="K188" i="61"/>
  <c r="K184" i="61"/>
  <c r="K287" i="61"/>
  <c r="K1322" i="61"/>
  <c r="K40" i="61"/>
  <c r="K560" i="61"/>
  <c r="K566" i="61"/>
  <c r="K1144" i="61"/>
  <c r="K658" i="61"/>
  <c r="K692" i="61"/>
  <c r="K1696" i="61"/>
  <c r="K1281" i="61"/>
  <c r="K48" i="61"/>
  <c r="K49" i="61"/>
  <c r="K701" i="61"/>
  <c r="K695" i="61"/>
  <c r="K1255" i="61"/>
  <c r="K1424" i="61"/>
  <c r="K1253" i="61"/>
  <c r="K1023" i="61"/>
  <c r="K189" i="61"/>
  <c r="K177" i="61"/>
  <c r="K1599" i="61"/>
  <c r="K1124" i="61"/>
  <c r="K1271" i="61"/>
  <c r="K558" i="61"/>
  <c r="K1216" i="61"/>
  <c r="K1267" i="61"/>
  <c r="K1143" i="61"/>
  <c r="K1136" i="61"/>
  <c r="K412" i="61"/>
  <c r="K414" i="61"/>
  <c r="K413" i="61"/>
  <c r="K1560" i="61"/>
  <c r="K475" i="61"/>
  <c r="K416" i="61"/>
  <c r="K1138" i="61"/>
  <c r="K1142" i="61"/>
  <c r="K1428" i="61"/>
  <c r="K612" i="61"/>
  <c r="K916" i="61"/>
  <c r="K720" i="61"/>
  <c r="K255" i="61"/>
  <c r="K1139" i="61"/>
  <c r="K1137" i="61"/>
  <c r="K795" i="61"/>
  <c r="K211" i="61"/>
  <c r="K15" i="61"/>
  <c r="K1217" i="61"/>
  <c r="K1269" i="61"/>
  <c r="K1266" i="61"/>
  <c r="K591" i="61"/>
  <c r="K1252" i="61"/>
  <c r="K569" i="61"/>
  <c r="K565" i="61"/>
  <c r="K1109" i="61"/>
  <c r="K561" i="61"/>
  <c r="K694" i="61"/>
  <c r="K576" i="61"/>
  <c r="K418" i="61"/>
  <c r="K615" i="61"/>
  <c r="K617" i="61"/>
  <c r="K1502" i="61"/>
  <c r="K1140" i="61"/>
  <c r="K468" i="61"/>
  <c r="K467" i="61"/>
  <c r="K1443" i="61"/>
  <c r="K392" i="61"/>
  <c r="K1125" i="61"/>
  <c r="K358" i="61"/>
  <c r="K339" i="61"/>
  <c r="K1279" i="61"/>
  <c r="K1508" i="61"/>
  <c r="K1524" i="61"/>
  <c r="K1453" i="61"/>
  <c r="K386" i="61"/>
  <c r="K288" i="61"/>
  <c r="K969" i="61"/>
  <c r="K1465" i="61"/>
  <c r="K832" i="61"/>
  <c r="K834" i="61"/>
  <c r="K649" i="61"/>
  <c r="K719" i="61"/>
  <c r="K660" i="61"/>
  <c r="K626" i="61"/>
  <c r="K1415" i="61"/>
  <c r="K1416" i="61"/>
  <c r="K1116" i="61"/>
  <c r="K338" i="61"/>
  <c r="K1019" i="61"/>
  <c r="K30" i="61"/>
  <c r="K32" i="61"/>
  <c r="K495" i="61"/>
  <c r="K126" i="61"/>
  <c r="K125" i="61"/>
  <c r="K548" i="61"/>
  <c r="K302" i="61"/>
  <c r="K1042" i="61"/>
  <c r="K1038" i="61"/>
  <c r="K1349" i="61"/>
  <c r="K301" i="61"/>
  <c r="K319" i="61"/>
  <c r="K157" i="61"/>
  <c r="K433" i="61"/>
  <c r="K734" i="61"/>
  <c r="K123" i="61"/>
  <c r="K124" i="61"/>
  <c r="K551" i="61"/>
  <c r="K739" i="61"/>
  <c r="K733" i="61"/>
  <c r="K736" i="61"/>
  <c r="K1549" i="61"/>
  <c r="K778" i="61"/>
  <c r="K93" i="61"/>
  <c r="K106" i="61"/>
  <c r="K70" i="61"/>
  <c r="K317" i="61"/>
  <c r="K331" i="61"/>
  <c r="K322" i="61"/>
  <c r="K1669" i="61"/>
  <c r="K335" i="61"/>
  <c r="K1569" i="61"/>
  <c r="K268" i="61"/>
  <c r="K271" i="61"/>
  <c r="K1464" i="61"/>
  <c r="K469" i="61"/>
  <c r="K930" i="61"/>
  <c r="K135" i="61"/>
  <c r="K586" i="61"/>
  <c r="K477" i="61"/>
  <c r="K1103" i="61"/>
  <c r="K652" i="61"/>
  <c r="K208" i="61"/>
  <c r="K611" i="61"/>
  <c r="K1339" i="61"/>
  <c r="K1603" i="61"/>
  <c r="K1304" i="61"/>
  <c r="K22" i="61"/>
  <c r="K1590" i="61"/>
  <c r="K1702" i="61"/>
  <c r="K779" i="61"/>
  <c r="K928" i="61"/>
  <c r="K1400" i="61"/>
  <c r="K162" i="61"/>
  <c r="K899" i="61"/>
  <c r="K1503" i="61"/>
  <c r="K1505" i="61"/>
  <c r="K1317" i="61"/>
  <c r="K153" i="61"/>
  <c r="K143" i="61"/>
  <c r="K144" i="61"/>
  <c r="K42" i="61"/>
  <c r="K27" i="61"/>
  <c r="K139" i="61"/>
  <c r="K145" i="61"/>
  <c r="K154" i="61"/>
  <c r="K150" i="61"/>
  <c r="K146" i="61"/>
  <c r="K152" i="61"/>
  <c r="K1630" i="61"/>
  <c r="K370" i="61"/>
  <c r="K326" i="61"/>
  <c r="K1666" i="61"/>
  <c r="K959" i="61"/>
  <c r="K367" i="61"/>
  <c r="K247" i="61"/>
  <c r="K174" i="61"/>
  <c r="K1223" i="61"/>
  <c r="K1351" i="61"/>
  <c r="K16" i="61"/>
  <c r="K980" i="61"/>
  <c r="K365" i="61"/>
  <c r="K366" i="61"/>
  <c r="K512" i="61"/>
  <c r="K1497" i="61"/>
  <c r="K1364" i="61"/>
  <c r="K1132" i="61"/>
  <c r="K1079" i="61"/>
  <c r="K1299" i="61"/>
  <c r="K1297" i="61"/>
  <c r="K1306" i="61"/>
  <c r="K1312" i="61"/>
  <c r="K1504" i="61"/>
  <c r="K1301" i="61"/>
  <c r="K1039" i="61"/>
  <c r="K1034" i="61"/>
  <c r="K1040" i="61"/>
  <c r="K499" i="61"/>
  <c r="K659" i="61"/>
  <c r="K1169" i="61"/>
  <c r="K1170" i="61"/>
  <c r="K628" i="61"/>
  <c r="K1575" i="61"/>
  <c r="K618" i="61"/>
  <c r="K1480" i="61"/>
  <c r="K1676" i="61"/>
  <c r="K1195" i="61"/>
  <c r="K1188" i="61"/>
  <c r="K1623" i="61"/>
  <c r="K1622" i="61"/>
  <c r="K1605" i="61"/>
  <c r="K507" i="61"/>
  <c r="K39" i="61"/>
  <c r="K54" i="61"/>
  <c r="K197" i="61"/>
  <c r="K505" i="61"/>
  <c r="K1687" i="61"/>
  <c r="K1171" i="61"/>
  <c r="K1581" i="61"/>
  <c r="K1627" i="61"/>
  <c r="K1582" i="61"/>
  <c r="K768" i="61"/>
  <c r="K767" i="61"/>
  <c r="K1196" i="61"/>
  <c r="K1578" i="61"/>
  <c r="K956" i="61"/>
  <c r="K417" i="61"/>
  <c r="K1208" i="61"/>
  <c r="K1408" i="61"/>
  <c r="K442" i="61"/>
  <c r="K941" i="61"/>
  <c r="K1141" i="61"/>
  <c r="K1135" i="61"/>
  <c r="K914" i="61"/>
  <c r="K940" i="61"/>
  <c r="K1402" i="61"/>
  <c r="K1437" i="61"/>
  <c r="K1435" i="61"/>
  <c r="K1233" i="61"/>
  <c r="K776" i="61"/>
  <c r="K777" i="61"/>
  <c r="K1608" i="61"/>
  <c r="K1242" i="61"/>
  <c r="K1529" i="61"/>
  <c r="K1316" i="61"/>
  <c r="K1501" i="61"/>
  <c r="K1506" i="61"/>
  <c r="K1041" i="61"/>
  <c r="K1495" i="61"/>
  <c r="K1311" i="61"/>
  <c r="K1300" i="61"/>
  <c r="K1333" i="61"/>
  <c r="K968" i="61"/>
  <c r="K1386" i="61"/>
  <c r="K28" i="61"/>
  <c r="K1256" i="61"/>
  <c r="K537" i="61"/>
  <c r="K504" i="61"/>
  <c r="K61" i="61"/>
  <c r="K989" i="61"/>
  <c r="K976" i="61"/>
  <c r="K35" i="61"/>
  <c r="K799" i="61"/>
  <c r="K1097" i="61"/>
  <c r="K788" i="61"/>
  <c r="K1406" i="61"/>
  <c r="K18" i="61"/>
  <c r="K10" i="61"/>
  <c r="K975" i="61"/>
  <c r="K1280" i="61"/>
  <c r="K14" i="61"/>
  <c r="K160" i="61"/>
  <c r="K620" i="61"/>
  <c r="K129" i="61"/>
  <c r="K131" i="61"/>
  <c r="K133" i="61"/>
  <c r="K1226" i="61"/>
  <c r="K1446" i="61"/>
  <c r="K829" i="61"/>
  <c r="K831" i="61"/>
  <c r="K1126" i="61"/>
  <c r="K478" i="61"/>
  <c r="K1439" i="61"/>
  <c r="K299" i="61"/>
  <c r="K1387" i="61"/>
  <c r="K1385" i="61"/>
  <c r="K1559" i="61"/>
  <c r="K1350" i="61"/>
  <c r="K1352" i="61"/>
  <c r="K1448" i="61"/>
  <c r="K669" i="61"/>
  <c r="K369" i="61"/>
  <c r="K1199" i="61"/>
  <c r="K1476" i="61"/>
  <c r="K1611" i="61"/>
  <c r="K401" i="61"/>
  <c r="K539" i="61"/>
  <c r="K636" i="61"/>
  <c r="K706" i="61"/>
  <c r="K500" i="61"/>
  <c r="K1194" i="61"/>
  <c r="K514" i="61"/>
  <c r="K769" i="61"/>
  <c r="K461" i="61"/>
  <c r="K1645" i="61"/>
  <c r="K1165" i="61"/>
  <c r="K1180" i="61"/>
  <c r="K1182" i="61"/>
  <c r="K721" i="61"/>
  <c r="K249" i="61"/>
  <c r="K1601" i="61"/>
  <c r="K1553" i="61"/>
  <c r="K1445" i="61"/>
  <c r="K265" i="61"/>
  <c r="K515" i="61"/>
  <c r="K252" i="61"/>
  <c r="K86" i="61"/>
  <c r="K518" i="61"/>
  <c r="K1538" i="61"/>
  <c r="K678" i="61"/>
  <c r="K1426" i="61"/>
  <c r="K1397" i="61"/>
  <c r="K1378" i="61"/>
  <c r="K1376" i="61"/>
  <c r="K1375" i="61"/>
  <c r="K1420" i="61"/>
  <c r="K274" i="61"/>
  <c r="K1419" i="61"/>
  <c r="K375" i="61"/>
  <c r="K1438" i="61"/>
  <c r="K380" i="61"/>
  <c r="K1418" i="61"/>
  <c r="K1417" i="61"/>
  <c r="K1436" i="61"/>
  <c r="K1551" i="61"/>
  <c r="K1404" i="61"/>
  <c r="K1413" i="61"/>
  <c r="K1409" i="61"/>
  <c r="K1405" i="61"/>
  <c r="K1427" i="61"/>
  <c r="K1412" i="61"/>
  <c r="K1407" i="61"/>
  <c r="K532" i="61"/>
  <c r="K1183" i="61"/>
  <c r="K1133" i="61"/>
  <c r="K1425" i="61"/>
  <c r="K503" i="61"/>
  <c r="K1672" i="61"/>
  <c r="K1450" i="61"/>
  <c r="K1477" i="61"/>
  <c r="K1650" i="61"/>
  <c r="K1198" i="61"/>
  <c r="K766" i="61"/>
  <c r="K140" i="61"/>
  <c r="K141" i="61"/>
  <c r="K142" i="61"/>
  <c r="K1544" i="61"/>
  <c r="K378" i="61"/>
  <c r="K1584" i="61"/>
  <c r="K444" i="61"/>
  <c r="K476" i="61"/>
  <c r="K991" i="61"/>
  <c r="K12" i="61"/>
  <c r="K534" i="61"/>
  <c r="K1699" i="61"/>
  <c r="K1528" i="61"/>
  <c r="K187" i="61"/>
  <c r="K1270" i="61"/>
  <c r="K962" i="61"/>
  <c r="K527" i="61"/>
  <c r="K1563" i="61"/>
  <c r="K453" i="61"/>
  <c r="K489" i="61"/>
  <c r="K955" i="61"/>
  <c r="K1540" i="61"/>
  <c r="K984" i="61"/>
  <c r="K107" i="61"/>
  <c r="K443" i="61"/>
  <c r="K568" i="61"/>
  <c r="K1022" i="61"/>
  <c r="K1384" i="61"/>
  <c r="K1444" i="61"/>
  <c r="K1457" i="61"/>
  <c r="K220" i="61"/>
  <c r="K219" i="61"/>
  <c r="K1624" i="61"/>
  <c r="K710" i="61"/>
  <c r="K260" i="61"/>
  <c r="K614" i="61"/>
  <c r="K616" i="61"/>
  <c r="K597" i="61"/>
  <c r="K195" i="61"/>
  <c r="K1096" i="61"/>
  <c r="K1017" i="61"/>
  <c r="K91" i="61"/>
  <c r="K196" i="61"/>
  <c r="K26" i="61"/>
  <c r="K50" i="61"/>
  <c r="K156" i="61"/>
  <c r="K915" i="61"/>
  <c r="K1013" i="61"/>
  <c r="K1288" i="61"/>
  <c r="K610" i="61"/>
  <c r="K727" i="61"/>
  <c r="K1527" i="61"/>
  <c r="K920" i="61"/>
  <c r="K155" i="61"/>
  <c r="K257" i="61"/>
  <c r="K963" i="61"/>
  <c r="K1345" i="61"/>
  <c r="K1346" i="61"/>
  <c r="K266" i="61"/>
  <c r="K973" i="61"/>
  <c r="K420" i="61"/>
  <c r="K82" i="61"/>
  <c r="K713" i="61"/>
  <c r="K328" i="61"/>
  <c r="K482" i="61"/>
  <c r="K62" i="61"/>
  <c r="K1120" i="61"/>
  <c r="K56" i="61"/>
  <c r="K1332" i="61"/>
  <c r="K374" i="61"/>
  <c r="K261" i="61"/>
  <c r="K743" i="61"/>
  <c r="K754" i="61"/>
  <c r="K662" i="61"/>
  <c r="K622" i="61"/>
  <c r="K404" i="61"/>
  <c r="K464" i="61"/>
  <c r="K1238" i="61"/>
  <c r="K1568" i="61"/>
  <c r="K1318" i="61"/>
  <c r="K218" i="61"/>
  <c r="K1014" i="61"/>
  <c r="K718" i="61"/>
  <c r="K640" i="61"/>
  <c r="K214" i="61"/>
  <c r="K395" i="61"/>
  <c r="K1574" i="61"/>
  <c r="K215" i="61"/>
  <c r="K1237" i="61"/>
  <c r="K641" i="61"/>
  <c r="K1204" i="61"/>
  <c r="K473" i="61"/>
  <c r="K574" i="61"/>
  <c r="K355" i="61"/>
  <c r="K1264" i="61"/>
  <c r="K382" i="61"/>
  <c r="K411" i="61"/>
  <c r="K1277" i="61"/>
  <c r="K1178" i="61"/>
  <c r="K465" i="61"/>
  <c r="K1185" i="61"/>
  <c r="K237" i="61"/>
  <c r="K246" i="61"/>
  <c r="K263" i="61"/>
  <c r="K1184" i="61"/>
  <c r="K1249" i="61"/>
  <c r="K1370" i="61"/>
  <c r="K987" i="61"/>
  <c r="K1190" i="61"/>
  <c r="K927" i="61"/>
  <c r="K1123" i="61"/>
  <c r="K922" i="61"/>
  <c r="K999" i="61"/>
  <c r="K481" i="61"/>
  <c r="K1347" i="61"/>
  <c r="K498" i="61"/>
  <c r="K216" i="61"/>
  <c r="K379" i="61"/>
  <c r="K919" i="61"/>
  <c r="K985" i="61"/>
  <c r="K1024" i="61"/>
  <c r="K279" i="61"/>
  <c r="K676" i="61"/>
  <c r="K1485" i="61"/>
  <c r="K1475" i="61"/>
  <c r="K1522" i="61"/>
  <c r="K1492" i="61"/>
  <c r="K992" i="61"/>
  <c r="K470" i="61"/>
  <c r="K1029" i="61"/>
  <c r="K244" i="61"/>
  <c r="K1033" i="61"/>
  <c r="K986" i="61"/>
  <c r="K1164" i="61"/>
  <c r="K1573" i="61"/>
  <c r="K1486" i="61"/>
  <c r="K1161" i="61"/>
  <c r="K1148" i="61"/>
  <c r="K1147" i="61"/>
  <c r="K277" i="61"/>
  <c r="K1597" i="61"/>
  <c r="K535" i="61"/>
  <c r="K635" i="61"/>
  <c r="K1172" i="61"/>
  <c r="K1488" i="61"/>
  <c r="K278" i="61"/>
  <c r="K1490" i="61"/>
  <c r="K1460" i="61"/>
  <c r="K1365" i="61"/>
  <c r="K1366" i="61"/>
  <c r="K1473" i="61"/>
  <c r="K1491" i="61"/>
  <c r="K1512" i="61"/>
  <c r="K1388" i="61"/>
  <c r="K1511" i="61"/>
  <c r="K1373" i="61"/>
  <c r="K1382" i="61"/>
  <c r="K1377" i="61"/>
  <c r="K1371" i="61"/>
  <c r="K1372" i="61"/>
  <c r="K1367" i="61"/>
  <c r="K1383" i="61"/>
  <c r="K1151" i="61"/>
  <c r="K1458" i="61"/>
  <c r="K1149" i="61"/>
  <c r="K1474" i="61"/>
  <c r="K300" i="61"/>
  <c r="K259" i="61"/>
  <c r="K236" i="61"/>
  <c r="K1369" i="61"/>
  <c r="K1515" i="61"/>
  <c r="K1471" i="61"/>
  <c r="K1461" i="61"/>
  <c r="K280" i="61"/>
  <c r="K1191" i="61"/>
  <c r="K423" i="61"/>
  <c r="K427" i="61"/>
  <c r="K971" i="61"/>
  <c r="K958" i="61"/>
  <c r="K957" i="61"/>
  <c r="K704" i="61"/>
  <c r="K281" i="61"/>
  <c r="K13" i="61"/>
  <c r="K1003" i="61"/>
  <c r="K1487" i="61"/>
  <c r="K1156" i="61"/>
  <c r="K1173" i="61"/>
  <c r="K264" i="61"/>
  <c r="K1459" i="61"/>
  <c r="K1468" i="61"/>
  <c r="K1451" i="61"/>
  <c r="K1493" i="61"/>
  <c r="K1467" i="61"/>
  <c r="K1463" i="61"/>
  <c r="K1441" i="61"/>
  <c r="K1206" i="61"/>
  <c r="K1205" i="61"/>
  <c r="K1189" i="61"/>
  <c r="K1157" i="61"/>
  <c r="K1562" i="61"/>
  <c r="K1202" i="61"/>
  <c r="K1201" i="61"/>
  <c r="K1158" i="61"/>
  <c r="K377" i="61"/>
  <c r="K1080" i="61"/>
  <c r="K1175" i="61"/>
  <c r="K1145" i="61"/>
  <c r="K1193" i="61"/>
  <c r="K459" i="61"/>
  <c r="K1163" i="61"/>
  <c r="K1484" i="61"/>
  <c r="K1462" i="61"/>
  <c r="K1469" i="61"/>
  <c r="K1466" i="61"/>
  <c r="K1130" i="61"/>
  <c r="K1081" i="61"/>
  <c r="K1192" i="61"/>
  <c r="K1442" i="61"/>
  <c r="K1631" i="61"/>
  <c r="K1756" i="61"/>
  <c r="K1664" i="61"/>
  <c r="K1134" i="61"/>
  <c r="K643" i="61"/>
  <c r="K661" i="61"/>
  <c r="K501" i="61"/>
  <c r="K540" i="61"/>
  <c r="K711" i="61"/>
  <c r="K538" i="61"/>
  <c r="K668" i="61"/>
  <c r="K542" i="61"/>
  <c r="K705" i="61"/>
  <c r="K491" i="61"/>
  <c r="K179" i="61"/>
  <c r="K531" i="61"/>
  <c r="K647" i="61"/>
  <c r="K1647" i="61"/>
  <c r="K1554" i="61"/>
  <c r="K666" i="61"/>
  <c r="K725" i="61"/>
  <c r="K596" i="61"/>
  <c r="K1392" i="61"/>
  <c r="K68" i="61"/>
  <c r="K323" i="61"/>
  <c r="K315" i="61"/>
  <c r="K336" i="61"/>
  <c r="K333" i="61"/>
  <c r="K193" i="61"/>
  <c r="K310" i="61"/>
  <c r="K194" i="61"/>
  <c r="K318" i="61"/>
  <c r="K1654" i="61"/>
  <c r="K290" i="61"/>
  <c r="K327" i="61"/>
  <c r="K296" i="61"/>
  <c r="K324" i="61"/>
  <c r="K1652" i="61"/>
  <c r="K321" i="61"/>
  <c r="K1643" i="61"/>
  <c r="K974" i="61"/>
  <c r="C1071"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PORCHER-GUINET Bruno</author>
  </authors>
  <commentList>
    <comment ref="G1" authorId="0" shapeId="0" xr:uid="{F7A3F104-19E7-4C3F-B351-827D1DCB1E69}">
      <text>
        <r>
          <rPr>
            <b/>
            <sz val="9"/>
            <color indexed="81"/>
            <rFont val="Tahoma"/>
            <family val="2"/>
          </rPr>
          <t>PORCHER-GUINET Bruno:</t>
        </r>
        <r>
          <rPr>
            <sz val="9"/>
            <color indexed="81"/>
            <rFont val="Tahoma"/>
            <family val="2"/>
          </rPr>
          <t xml:space="preserve">
DNS : Données non sensibles
DTI : Données titulaires
DSI : Données d'identification sensibles
DSS : Données sensibles SEPA
DSP : Données sensibles personnelles</t>
        </r>
      </text>
    </comment>
    <comment ref="K745" authorId="0" shapeId="0" xr:uid="{E8B1BA1B-EC70-4379-99A8-4D540233B43B}">
      <text>
        <r>
          <rPr>
            <b/>
            <sz val="9"/>
            <color indexed="81"/>
            <rFont val="Tahoma"/>
            <family val="2"/>
          </rPr>
          <t>PORCHER-GUINET Bruno:</t>
        </r>
        <r>
          <rPr>
            <sz val="9"/>
            <color indexed="81"/>
            <rFont val="Tahoma"/>
            <family val="2"/>
          </rPr>
          <t xml:space="preserve">
Réponse SMINCA - Privative, Test, Bancaire
ProcessorCardData car ca reste une donnée "privative" JV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8CF3F-DA8C-40AF-9C07-55BF05EBC19B}" keepAlive="1" name="Requête - Table164 (Page 70)" description="Connexion à la requête « Table164 (Page 70) » dans le classeur." type="5" refreshedVersion="8" background="1" saveData="1">
    <dbPr connection="Provider=Microsoft.Mashup.OleDb.1;Data Source=$Workbook$;Location=&quot;Table164 (Page 70)&quot;;Extended Properties=&quot;&quot;" command="SELECT * FROM [Table164 (Page 70)]"/>
  </connection>
</connections>
</file>

<file path=xl/sharedStrings.xml><?xml version="1.0" encoding="utf-8"?>
<sst xmlns="http://schemas.openxmlformats.org/spreadsheetml/2006/main" count="29394" uniqueCount="11209">
  <si>
    <t>Version</t>
  </si>
  <si>
    <t>Auteur</t>
  </si>
  <si>
    <t>Date</t>
  </si>
  <si>
    <t>Domaine</t>
  </si>
  <si>
    <t>Description</t>
  </si>
  <si>
    <t>Origine</t>
  </si>
  <si>
    <t>21.9</t>
  </si>
  <si>
    <t>G.HARAGHI</t>
  </si>
  <si>
    <t>Emission</t>
  </si>
  <si>
    <t>BK-9662</t>
  </si>
  <si>
    <t>BK-9663</t>
  </si>
  <si>
    <t>BK-9635</t>
  </si>
  <si>
    <t>B. Porcher</t>
  </si>
  <si>
    <t>Transverse</t>
  </si>
  <si>
    <t>BK-9375 à l'origne de l'étude</t>
  </si>
  <si>
    <t>Contestation</t>
  </si>
  <si>
    <t>Creation des codeset:
TransfertStatusCodeset
LoadingErrorCodeCodeset
Modification codeset	
Rajouter une valeur "AWCD" au codeset CaseStatusCodeset	
Modification du type de l'attribut
250324131113 \\ Transaction \\ transactionDetails \\ settlementStatusCode \\ SettlementStatusCodeCodeset</t>
  </si>
  <si>
    <t>BK-9623</t>
  </si>
  <si>
    <t>Modification du nom et du libellé de l'attribut:
settlementStatus -&gt; settlementStatusCode
libellé: Settlement Status code
Création des attributs:
260224143800 \\ Edition \\ documentDetails \\ fileSize\\ Max19NumericText
260224145000 \\ Edition \\ documentDetails \\ documentUuid \\ UUIDType \\ Processor Document uuid
260224145500 \\ Context \\ loadingDetails \\ statusCode \\ TransfertStatusCodeset \\ Loading status	
260224155013 \\ Context \\ loadingDetails \\errorCode \\ LoadingErrorCodeCodeset
260224150900 \\ Context \\ loadingDetails \\ errorComment \\ Max70Text
260224151200 \\ Context \\ loadingDetails \\ presignedUrl \\Max8000Text</t>
  </si>
  <si>
    <t>Modifications des libellés:
260107110002 \\ AuditTrail \\ auditTrail \\ enrolmentPhoneNumber \\ PhoneNumberText	Phone used for enrolment			
260107110003 \\ AuditTrail \\ auditTrail \\ enrolmentEmail \\ EmailAddressType \\ Email used in case of OTP mail enrollment.
260107110006 \\ Context	transactionContext \\ disputeLink \\ DisputeLinkCodeset \\ Link between payment and dispute	
260107110007 \\ Context \\ transactionContext \\ paymentAuthenticationDateTime \\ ISODateTime \\ Date time on which the payment was authenticated.	
260107110015 \\ Context \\ auditTrail \\ consistencyScore \\ Max1NumericText \\ Authentication method usage consistency score.
260107110016 \\ Context	auditTrail \\ strengthScore \\ Max1NumericText \\ Authentication method robustness score.
250324131114 \\ Transaction	transactionDetails	settlementStatusLabel	Max255Text	Label of the settlement status		
251027112333 \\ Context	crcCase	taskStatus	TaskStatusCodeset	Task statut status code	
Renommer le nom du codeset CaseStatusCodeset en CaseAdvancementCodeset  
Création d'un CodeSet: ConsistencyScoreCodeset 
Modification du type de l'attribut:	
260107110015 \\ AuditTrail \\ auditTrail \\ consistencyScore \\ ConsistencyScoreCodeset
Création d'un codeSet: StrengthScoreCode
Modification du type de l'attribut:	
260107110016 \\ AuditTrail \\ auditTrail \\ strengthScore \\ StrengthScoreCodeset
Modification du codeset: SettlementStatusCodeset==&gt; SettlementStatusCodeCodeset</t>
  </si>
  <si>
    <t>B.Porcher</t>
  </si>
  <si>
    <t>ACQ-AUTO
CAPTURE
PRECOMP</t>
  </si>
  <si>
    <t>Etude croisée Capture / Precomp sur les transferts d'informations.</t>
  </si>
  <si>
    <t>M.Marghad</t>
  </si>
  <si>
    <t>Acquisition</t>
  </si>
  <si>
    <t>BK-9538</t>
  </si>
  <si>
    <t>PRECOMP</t>
  </si>
  <si>
    <t>BK9610 Loic Jean</t>
  </si>
  <si>
    <t>TLC</t>
  </si>
  <si>
    <t>Loic et Lamine</t>
  </si>
  <si>
    <t>A.Vounki</t>
  </si>
  <si>
    <t>SMHSM</t>
  </si>
  <si>
    <t>Suppression des valeurs  ISO5 et NPIN de PinBlockFormatCodeset</t>
  </si>
  <si>
    <t>BK-8902</t>
  </si>
  <si>
    <t>21.8</t>
  </si>
  <si>
    <t>Bruno Porcher - Symétrie avec CaptureRemittanceId et captureTransId</t>
  </si>
  <si>
    <t xml:space="preserve"> Lamine Seck &amp; Luc Vanel BK-9585</t>
  </si>
  <si>
    <t>La donnée transactionContext.transactionSide est renommée  transactionContext.debitCreditIndicator et le libellé devient : Debit or Credit indicator</t>
  </si>
  <si>
    <t>BK-9575</t>
  </si>
  <si>
    <t>La donnée card.blockingDateTime devient "obsolete". Elle est remplacée par cardContext.blockingDateTime
Suppression du commentaire (reserved value for automatic renewal initiated by the CMS) sur la valeur RNWL de RemanufacturingReasonCodeset</t>
  </si>
  <si>
    <t>BK-9605</t>
  </si>
  <si>
    <t>Histaa/Capture</t>
  </si>
  <si>
    <t>Les types des données suivantes passent de Exact7HexBinaryText à Exact10HexBinaryText
transactionContext//terminalActionCodeDefault//Exact10HexBinaryText
transactionContext//terminalActionCodeDenial//Exact10HexBinaryText
transactionContext//terminalActionCodeOnline//Exact10HexBinaryText</t>
  </si>
  <si>
    <t>BK-9479</t>
  </si>
  <si>
    <t>MoRefsSif</t>
  </si>
  <si>
    <r>
      <t xml:space="preserve">Modifications effectuées : 
Reference//cardProgramRepository//sicbProgramCode//Max5Text
Reference//cardProgramRepository//programCode//Max255Text
Reference//cardProgramRepository//programLabel//Max255Text
Reference//cardProgramRepository//schemeProgramCode//Exact11Text
Reference//cardProductRepository//productCode//Max5Text
Reference//cardProductRepository//productLabel//Max255Text
Reference//cardProductRepository//schemeProductCode//Exact11Text
Reference//cardRepository//cbProductRange//Exact1Text
</t>
    </r>
    <r>
      <rPr>
        <b/>
        <sz val="11"/>
        <color theme="1"/>
        <rFont val="Calibri"/>
        <family val="2"/>
        <scheme val="minor"/>
      </rPr>
      <t>L'objet cardRepository change de segment (de Environment à Reference)</t>
    </r>
  </si>
  <si>
    <t>Commentaire de Saad sur BK-9520</t>
  </si>
  <si>
    <t xml:space="preserve"> Lamine Seck BK-9585</t>
  </si>
  <si>
    <t>Prisca Vincent BK-9588</t>
  </si>
  <si>
    <t>DataCategoryCodeset : Officialisée et Libellés complétés avec les valeurs du CB2AF</t>
  </si>
  <si>
    <t>CaptureCodeErrorCodeset : Libellés complétés avec les valeurs du CB2AF</t>
  </si>
  <si>
    <t>TLP</t>
  </si>
  <si>
    <t xml:space="preserve">Correction sur les libellés des données suivantes : 
terminalParameters.identifier
terminalParameters.identifierLength
terminalParameters.version
</t>
  </si>
  <si>
    <t>BK-9309</t>
  </si>
  <si>
    <t>Gestion</t>
  </si>
  <si>
    <t>Correction de coquille sur la description et la taille du type Max248HexBinaryText</t>
  </si>
  <si>
    <t>Revue aléatoire</t>
  </si>
  <si>
    <t>21.7</t>
  </si>
  <si>
    <t xml:space="preserve">Autorisation </t>
  </si>
  <si>
    <t xml:space="preserve"> Nizar CHAIED - BK-9508</t>
  </si>
  <si>
    <t>BK-9520</t>
  </si>
  <si>
    <t>BK-9316</t>
  </si>
  <si>
    <t xml:space="preserve">21.7 </t>
  </si>
  <si>
    <t>Modification du type de l'attribut : Max70… devient Max64….
251027170301 // Reference // virtualCard // virtualCardLabel // Max64AlphaNumericText // DNS //  // Label of the virtual card</t>
  </si>
  <si>
    <t>BK9503</t>
  </si>
  <si>
    <r>
      <rPr>
        <sz val="11"/>
        <color rgb="FF000000"/>
        <rFont val="Calibri"/>
        <family val="2"/>
      </rPr>
      <t>Suppression de la référence au protoocle CB2AF 059.0033 - Erreur de saisie.</t>
    </r>
    <r>
      <rPr>
        <sz val="9"/>
        <color rgb="FF000000"/>
        <rFont val="Calibri"/>
        <family val="2"/>
      </rPr>
      <t xml:space="preserve">
241112000022 // </t>
    </r>
    <r>
      <rPr>
        <b/>
        <sz val="11"/>
        <color rgb="FF000000"/>
        <rFont val="Calibri"/>
        <family val="2"/>
      </rPr>
      <t xml:space="preserve">Context // riskContext // </t>
    </r>
    <r>
      <rPr>
        <sz val="11"/>
        <color rgb="FF000000"/>
        <rFont val="Calibri"/>
        <family val="2"/>
      </rPr>
      <t xml:space="preserve">traExemptionIndicator // Exact1AlphaNumericText // </t>
    </r>
    <r>
      <rPr>
        <sz val="10"/>
        <color rgb="FF000000"/>
        <rFont val="Calibri"/>
        <family val="2"/>
      </rPr>
      <t xml:space="preserve">DNS //  // </t>
    </r>
    <r>
      <rPr>
        <sz val="11"/>
        <color rgb="FF000000"/>
        <rFont val="Calibri"/>
        <family val="2"/>
      </rPr>
      <t>TRA exemption indicator</t>
    </r>
  </si>
  <si>
    <t>Mail de Loic Jean du 22/01/26</t>
  </si>
  <si>
    <t>BK9494</t>
  </si>
  <si>
    <t>BK9501 - Domaine Emission uniquement Impacts limités au domaine</t>
  </si>
  <si>
    <t>LES et JAU pour qualifier l'état d'une remise et savoir si elle doit être exploitée par PRECOMP (COAJ) ou seulement traitée comme de l'information statistique (NOTC, NOTA, …)</t>
  </si>
  <si>
    <t>BK9495</t>
  </si>
  <si>
    <t>BK8487</t>
  </si>
  <si>
    <t>Fraude Emission
BK9480</t>
  </si>
  <si>
    <t>Emision</t>
  </si>
  <si>
    <t>Complément de correction de la BK-9303 - modification de l'attribut et du type
virtualCardUsageLimitNumber // Max4NumericText devient usageLimitNumber // Max20AlphaNumericText
251027170304 // Reference // virtualCard // usageLimitNumber // Max20AlphaNumericText // DNS</t>
  </si>
  <si>
    <t>Tarification</t>
  </si>
  <si>
    <t>21.6</t>
  </si>
  <si>
    <t>S.Lambert</t>
  </si>
  <si>
    <t>Ajout d'une colonne pour calculer le nb de caractère des codeset et mettre en rouge si différent de 4 !</t>
  </si>
  <si>
    <t>MOTARIFCCOM</t>
  </si>
  <si>
    <t>Ajout de la valeur EOFR = End OF Remittance  dans le MessageFunctionCodeset</t>
  </si>
  <si>
    <t>Ajustement des références de champs (CBAE, CB2A, CB2AF) sur 3 digits Le champ 2 est codé "002", 42 est codé "042" et 119 est codé "119"</t>
  </si>
  <si>
    <t>21.5</t>
  </si>
  <si>
    <t>Architecture</t>
  </si>
  <si>
    <t>Quality Check</t>
  </si>
  <si>
    <t>Correction du libellé de originalTransactionData.merchantName : Merchand Name devient Merchant Name
Ajout du mapping CBAE pour les données card.lostOrStolenDateTime et card.oppositionDate</t>
  </si>
  <si>
    <t>Ajout de la valeur CPAY (Click to Pay)  à WalletProviderCodeset</t>
  </si>
  <si>
    <t>21.4</t>
  </si>
  <si>
    <t>21.3</t>
  </si>
  <si>
    <t>La donnée documentDetails.keyId devient obsolete. 
Création de documentDetails.dmsId en remplacement.</t>
  </si>
  <si>
    <t>O.Addoum</t>
  </si>
  <si>
    <r>
      <rPr>
        <b/>
        <u/>
        <sz val="11"/>
        <color rgb="FF000000"/>
        <rFont val="Calibri"/>
        <family val="2"/>
        <scheme val="minor"/>
      </rPr>
      <t xml:space="preserve">I) Inscription de valeurs du codeset LockingReasonCodeset:
</t>
    </r>
    <r>
      <rPr>
        <sz val="11"/>
        <color rgb="FF000000"/>
        <rFont val="Calibri"/>
        <family val="2"/>
        <scheme val="minor"/>
      </rPr>
      <t xml:space="preserve">ABUS	Abusive
CLRQ	Cardholder request
CNTF	Counterfeit
FRAU	Fraudulent
LOST	Lost Card (or Card Temporary Lost)
OTHR	Other
</t>
    </r>
    <r>
      <rPr>
        <b/>
        <u/>
        <sz val="11"/>
        <color rgb="FF000000"/>
        <rFont val="Calibri"/>
        <family val="2"/>
        <scheme val="minor"/>
      </rPr>
      <t xml:space="preserve">II) Ajout de valeurs au codeset CardSecurityCodeIndicatorCodeset:
</t>
    </r>
    <r>
      <rPr>
        <sz val="11"/>
        <color rgb="FF000000"/>
        <rFont val="Calibri"/>
        <family val="2"/>
        <scheme val="minor"/>
      </rPr>
      <t xml:space="preserve">CVST	Card with static card security code
CVDG	Card with digitalcard security code
</t>
    </r>
    <r>
      <rPr>
        <b/>
        <u/>
        <sz val="11"/>
        <color rgb="FF000000"/>
        <rFont val="Calibri"/>
        <family val="2"/>
        <scheme val="minor"/>
      </rPr>
      <t xml:space="preserve">IV) Modification du type de l'attribut Context.cardContext.contactlessActivationChoiceCode (dans le cadre de la BK-9382):
</t>
    </r>
    <r>
      <rPr>
        <sz val="11"/>
        <color rgb="FF000000"/>
        <rFont val="Calibri"/>
        <family val="2"/>
        <scheme val="minor"/>
      </rPr>
      <t>ContactlessActivationChoiceCodeset   ---&gt;  TrueFalseIndicator</t>
    </r>
  </si>
  <si>
    <t>Rectification du codeset CardAgreementStatusCodeset:
Open         BRRQ  --&gt; OPEN
Closed       CLTD  --&gt; CLOS
To_close     CUPD  --&gt; TOCL
Validated    LCCL  --&gt; VALD</t>
  </si>
  <si>
    <t>AJout de la valeur RNWL au RemanufacturingReasonCodeset</t>
  </si>
  <si>
    <t>Modification du type de card.internalPanAlias de UUIDType à Max19Text</t>
  </si>
  <si>
    <t>HISTAA</t>
  </si>
  <si>
    <t>Correction de la description de la valeur de FORC du CodeSet AuthorisationRulesCodeset de "data enrichment" à "No data enrichment"</t>
  </si>
  <si>
    <t>Correction et précision sur le libellé de transactionContext.forwardingId "... or original sender id (for an advice)"</t>
  </si>
  <si>
    <t>Suppression des valeurs suivantes du codeset  AcquiringChannelCodeset : 
LTRK	Electronic
P2PP	P2P
SPRT	Support</t>
  </si>
  <si>
    <t>21.1.1</t>
  </si>
  <si>
    <t>Changement de sensibilité donnée security.securePinBlockKeyIdentifier de DSI à DNS</t>
  </si>
  <si>
    <t>21.1</t>
  </si>
  <si>
    <t>Le type de cardAgreementParameters.productMaximumAge passe de Max36AlphaNumericText à Max3NumericText</t>
  </si>
  <si>
    <t>Correction du libellé de acquirer.acquirerReferenceIdentification
Suppression du point (.) dans le libellé de clearingData.linkedTransactionStampingReference
Suppression de la mention "xxxxxxxx-xxxx-xxxx-xxxx-xxxxxxxxxxxx . You may also see this written as 8-4-4-4-12 ."dans la colonne pattern du type simple UUIDType
Correction des libellés inversés sur executionContractParameters.maximumAuthorisedDebit et executionContractParameters.maximumAuthorisedCredit
Suppression de Max1Text qui n'a pas lieu d'exister. Il est remplacé par Exact1Text</t>
  </si>
  <si>
    <t>Ajout du type Max22AlphaNumericText oublié dans la v21.</t>
  </si>
  <si>
    <r>
      <rPr>
        <b/>
        <u/>
        <sz val="11"/>
        <color rgb="FF000000"/>
        <rFont val="Calibri"/>
        <family val="2"/>
        <scheme val="minor"/>
      </rPr>
      <t>Creation des valeurs pour le codeset:</t>
    </r>
    <r>
      <rPr>
        <sz val="11"/>
        <color rgb="FF000000"/>
        <rFont val="Calibri"/>
        <family val="2"/>
        <scheme val="minor"/>
      </rPr>
      <t xml:space="preserve">  
APAY - Apple Pay
GPAY - GooglePay
SPAY - Samsung Pay
GRAY - Garmin Pay
MTOK - Merchant scheme tokenization indicator
MAMA - Masterpass by Mastercard
RECP - Remote commerce programs</t>
    </r>
  </si>
  <si>
    <t xml:space="preserve">IssuerZoneCodeset, IssuerPlaceCodeset passent en anglais
les data comment de LimitTypeIDCodeset passent en anglais </t>
  </si>
  <si>
    <t>Suppression de tous les attributs OBSOLETES avant la version v21</t>
  </si>
  <si>
    <t>Acq-Auto</t>
  </si>
  <si>
    <t>Ajout de l'onglet Sensitive-Data en Annexe pour memo des codes Sensitive-Data</t>
  </si>
  <si>
    <t>20.12</t>
  </si>
  <si>
    <t>Mise à jour de PostalAddressType en ajoutant les attributs floor, room, townNameLocation et postBox
Suppression de CivilityCodeset au profit de Max16Text</t>
  </si>
  <si>
    <t>Correction de : 
cardholder.reponsabilityLevel, devient cardholder.responsibilityLevel et ReponsabilityLevelCodeset devient ResponsibilityLevelCodeset
Le pattern de ISOYearMonth passe de ([0-9]{4})(1[0-2]|0[1-9]) à ([0-9]{4})-(1[0-2]|0[1-9])</t>
  </si>
  <si>
    <t>Les données suivantes sont obsolètes : 
originalTransactionData.originalUniqueIdentifier et transactionDetails.originalUniqueIdentifier
Création de : 
originalTransactionData.originalUniqueIdNetwork et originalTransactionData.originalUniqueIdValue
transactionDetails.originalUniqueIdNetwork et transactionDetails.originalUniqueIdValue
Renommage de : 
additionalResponseData.uniqueTransactionIdNetworkSource en additionalResponseData.uniqueTransactionIdNetwork</t>
  </si>
  <si>
    <t>Téléparamétrage</t>
  </si>
  <si>
    <t>L'attribut cardholderBillingNewAmount est renommé replacementBillingAmount</t>
  </si>
  <si>
    <t>20.11</t>
  </si>
  <si>
    <t>Emission/CALIAS</t>
  </si>
  <si>
    <t>Création de card.internalPanAlias
Création de cardContext.encryptedPanIndicator</t>
  </si>
  <si>
    <t>cardAgreementParameters.optionData passe de Max256Text à Max35Text
Ajout dans BlockingReasonCodeset :
LSRN    Lost or stolen during renewal
AUTB    Automatic blocking
ABUS    Abusive
FRAU    Fraudulent
CNTF    Counterfeit
HRFR    High risk fraudulent
Modification dans BlockingRegulatoryReasonCodeset :
PLOC    Lost card  =&gt; modification code pour être cohérent avec BlockingReasonCodeset : PLOC =&gt; LOST
VSTL    Stolen card =&gt; modification code pour être cohérent avec BlockingReasonCodeset : VSTL =&gt; STLN
XNDL    Not delivered card    =&gt; modification code : XNDL =&gt; NDLC</t>
  </si>
  <si>
    <t>Le type de chargebackData.reasonCode passe de Max6AlphaNumericText à Max6Text
Ajout de 4 valeurs de codeset à DisputeConditionCodeset 
CPER :  Lost Card
ABUS : Abusive Use
CCLO : Closed Account
PRIN :  Non-existant Cardholder
Création de 3 nouvelles données : claimData.creationDateTime, claimData.handlingIndicator, claimData.rejectReason</t>
  </si>
  <si>
    <t>CMS</t>
  </si>
  <si>
    <t>Référentiel transverse</t>
  </si>
  <si>
    <r>
      <t xml:space="preserve">Création de l'attribut </t>
    </r>
    <r>
      <rPr>
        <b/>
        <sz val="9"/>
        <color theme="1"/>
        <rFont val="Calibri"/>
        <family val="2"/>
        <scheme val="minor"/>
      </rPr>
      <t>countryReferenceTable</t>
    </r>
    <r>
      <rPr>
        <sz val="9"/>
        <color theme="1"/>
        <rFont val="Calibri"/>
        <family val="2"/>
        <scheme val="minor"/>
      </rPr>
      <t xml:space="preserve"> dans l'objet </t>
    </r>
    <r>
      <rPr>
        <b/>
        <strike/>
        <sz val="9"/>
        <color theme="1"/>
        <rFont val="Calibri"/>
        <family val="2"/>
        <scheme val="minor"/>
      </rPr>
      <t>acquirer</t>
    </r>
    <r>
      <rPr>
        <b/>
        <sz val="9"/>
        <color theme="1"/>
        <rFont val="Calibri"/>
        <family val="2"/>
        <scheme val="minor"/>
      </rPr>
      <t xml:space="preserve"> manufacturerRepository</t>
    </r>
  </si>
  <si>
    <t>la valeur NMND de CardStatusCodeset  est supprimée du dictionnaire</t>
  </si>
  <si>
    <r>
      <rPr>
        <b/>
        <u/>
        <sz val="11"/>
        <color theme="1"/>
        <rFont val="Calibri"/>
        <family val="2"/>
        <scheme val="minor"/>
      </rPr>
      <t xml:space="preserve">Changement sur l'attribut decimalNumber : </t>
    </r>
    <r>
      <rPr>
        <sz val="9"/>
        <color theme="1"/>
        <rFont val="Calibri"/>
        <family val="2"/>
        <scheme val="minor"/>
      </rPr>
      <t xml:space="preserve">
Suppression de l'attribut decimalNumber et association à l'attribut currencyReferenceTable via la structure currencyReferenceType</t>
    </r>
  </si>
  <si>
    <r>
      <t xml:space="preserve">Création des objets suivants:
</t>
    </r>
    <r>
      <rPr>
        <sz val="9"/>
        <color theme="1"/>
        <rFont val="Calibri"/>
        <family val="2"/>
        <scheme val="minor"/>
      </rPr>
      <t>onlinePinRepository
manufacturerRepository
mccBlockingRepository
currencyReferenceNature</t>
    </r>
  </si>
  <si>
    <r>
      <t xml:space="preserve">Création des attributs et des types suivants: 
</t>
    </r>
    <r>
      <rPr>
        <sz val="9"/>
        <color theme="1"/>
        <rFont val="Calibri"/>
        <family val="2"/>
        <scheme val="minor"/>
      </rPr>
      <t>onlinePinKeyIdentifier de type Max30Text
onlinePinKeyVersion de type Max10Text
onlinePinKeyLabel de type Max38Text
onlinePinKeyInstituionId de type Max5Text
onlinePinKeyPriority de type Max3NumericText
onlinePinKeyNature de type Exact2NumericText
onlinePinKeyIdentifierLength de type Max2NumericText
acceptanceSystemComponentsId de type Max12Text
acceptanceSystemManufacturer de type Max65Text
acceptanceSolution de type Max150Text
architectureStandard de type Max30Text
softPosIndicator de type TrueFalseIndicator
acceptanceSolutionStatus de type Max30Text
manufacturerCode de type Exact3Text
serialNumber de type Max35Text
merchantCategoryCode de type ISO18245MerchantCategoryCode
restrictionEndDate de type ISODate
restrictionStartDate de type ISODate
decimalNumber de type Exact1NumericText</t>
    </r>
  </si>
  <si>
    <r>
      <rPr>
        <b/>
        <u/>
        <sz val="11"/>
        <color rgb="FF000000"/>
        <rFont val="Calibri"/>
        <family val="2"/>
        <scheme val="minor"/>
      </rPr>
      <t xml:space="preserve">Champs modifiés:
</t>
    </r>
    <r>
      <rPr>
        <sz val="11"/>
        <color rgb="FF000000"/>
        <rFont val="Calibri"/>
        <family val="2"/>
        <scheme val="minor"/>
      </rPr>
      <t xml:space="preserve">Environment.paymentToken.panSource     (type: Max2AlphaNumericText  --&gt; PanSourceCodeset)
Environment.paymentToken.tokenStatus   (type: Max1AlphaNumericText  --&gt; TokenStatusCodeset)
Context.transactionContext.enrollabilityIndicator   --&gt; Context.transactionContext.enrolabilityIndicator
Context.transactionContext.enrollmentDataPreparationDateTime  --&gt; Context.transactionContext.enrolmentDataPreparationDateTime
Environment.terminal.enrollmentCity   --&gt; Environment.terminal.enrolmentCity
</t>
    </r>
    <r>
      <rPr>
        <b/>
        <u/>
        <sz val="11"/>
        <color rgb="FF000000"/>
        <rFont val="Calibri"/>
        <family val="2"/>
        <scheme val="minor"/>
      </rPr>
      <t>Codesets créés:</t>
    </r>
    <r>
      <rPr>
        <sz val="11"/>
        <color rgb="FF000000"/>
        <rFont val="Calibri"/>
        <family val="2"/>
        <scheme val="minor"/>
      </rPr>
      <t xml:space="preserve">  
PanSourceCodeset
TokenStatusCodeset
</t>
    </r>
    <r>
      <rPr>
        <b/>
        <u/>
        <sz val="11"/>
        <color rgb="FF000000"/>
        <rFont val="Calibri"/>
        <family val="2"/>
        <scheme val="minor"/>
      </rPr>
      <t xml:space="preserve">libelés modifiés:
</t>
    </r>
    <r>
      <rPr>
        <sz val="11"/>
        <color rgb="FF000000"/>
        <rFont val="Calibri"/>
        <family val="2"/>
        <scheme val="minor"/>
      </rPr>
      <t>Context.transactionContext.enrollabilityIndicator
Context.transactionContext.enrollmentDataPreparationDateTime
Context.transactionContext.eligibilityIndicator
Transaction.transactionDetails.replacementAmount</t>
    </r>
  </si>
  <si>
    <t>Histaa</t>
  </si>
  <si>
    <t>Suppression du PaymentProtocolCategoryCodeset</t>
  </si>
  <si>
    <t>Typologie</t>
  </si>
  <si>
    <t>L'attribut currencyName était par erreur rattaché à CountryReferenceType</t>
  </si>
  <si>
    <t>Modification du libellé de compromisedSecretCodeIndicator</t>
  </si>
  <si>
    <t>Modification du libellé de referenceAttachment</t>
  </si>
  <si>
    <t>MOPasserel</t>
  </si>
  <si>
    <t>Le type de terminal.pinLengthCapabilities passe de 4Or6NumericText vers Max2NumericText</t>
  </si>
  <si>
    <t>20.10.1</t>
  </si>
  <si>
    <t>Correction coquille sur le libellé de pointOfServiceContext (Acceptacne devient Acceptance)</t>
  </si>
  <si>
    <t>20.10</t>
  </si>
  <si>
    <t>20.9.1</t>
  </si>
  <si>
    <t>Création de card.panFourLastDigits</t>
  </si>
  <si>
    <t>EMISSION</t>
  </si>
  <si>
    <t>REFCOM</t>
  </si>
  <si>
    <t>Correction sur executionContract.merchantCategory =&gt; executionContract.executionContractCategory</t>
  </si>
  <si>
    <t>le type de l'attribut selectedCardBrand passe de BrandCodeset à Exact2NumericText</t>
  </si>
  <si>
    <t>20.9</t>
  </si>
  <si>
    <t>CREDICOM</t>
  </si>
  <si>
    <t>Suppression des valeurs suivantes dans BrandCodeset : ELEC, MSTR, VPAY</t>
  </si>
  <si>
    <t>La donnée transactionDetails.cardBrandApplied devient Obsolete
Création de transactionDetails.selectedCardBrand</t>
  </si>
  <si>
    <t>La donnée transactionContext.coBrandedScheme devient Obsolete
Création de card.coBrandedScheme</t>
  </si>
  <si>
    <t>Changement du type de pointOfServieContext.DownloadingParameterTable de Exact2NumericText à DownloadingParameterTableType</t>
  </si>
  <si>
    <t>Renommer card.cardBrandProductCode en card.cardSchemeProductCode</t>
  </si>
  <si>
    <t>20.8</t>
  </si>
  <si>
    <t>Precomp</t>
  </si>
  <si>
    <t>Correction sur le type de visaIssuerInstitutionId qui passe de Exact5Text à Exact5NumericText</t>
  </si>
  <si>
    <t>Refcom</t>
  </si>
  <si>
    <t>Création de acceptanceChannelParameters.acceptorUrlAddress
Correction du type de l'attribut email du type structuré ContactType qui passe de Max255Text à EmailAddressType</t>
  </si>
  <si>
    <t>REF.COM</t>
  </si>
  <si>
    <t>20.7</t>
  </si>
  <si>
    <t xml:space="preserve">Correction sur les patterns de ISODate, ISODateTime, ISOTime en les remplaçant par "date-time", "time", "date" </t>
  </si>
  <si>
    <t>Correction sur l'attribut parametersPANEntryModeForDualApplication vers parametersPanEntryModeForDualApplication (low camel case)</t>
  </si>
  <si>
    <t>TELEPARAM.</t>
  </si>
  <si>
    <r>
      <rPr>
        <b/>
        <u/>
        <sz val="11"/>
        <color rgb="FF000000"/>
        <rFont val="Calibri"/>
        <family val="2"/>
        <scheme val="minor"/>
      </rPr>
      <t xml:space="preserve">Changement des objets des attributs ci-dessous (BK-8989) :
</t>
    </r>
    <r>
      <rPr>
        <sz val="11"/>
        <color rgb="FF000000"/>
        <rFont val="Calibri"/>
        <family val="2"/>
        <scheme val="minor"/>
      </rPr>
      <t>acceptanceChannelParameters.cryptoCurrencyIndicator
acceptanceChannelParameters.allowedCurrency
acceptanceChannelParameters.allowedScheme
acceptanceChannelParameters.blacklistDistributionIndicator
acceptanceChannelParameters.blacklistDistributionRegions
acceptanceChannelParameters.cardBlockingListDistributionIndicator
acceptanceChannelParameters.merchantSchemeChoice
acceptanceChannelParameters.cardBlockingListDistribution
acceptanceChannelParameters.allowedAllCurrency
executionContractFinancialParameters.grossAmountIndicator
executionContractFinancialParameters.feesDeferredDebitIndicator
executionContractFinancialParameters.feesAccounting
executionContractFinancialParameters.feesCumulLevel
executionContractFinancialParameters.merchantCreditCalculationDate
executionContractFinancialParameters.postingCalendar
executionContractFinancialParameters.remittanceReceptionCutOff
executionContractFinancialParameters.merchantSettlementCurrency
executionContractFinancialParameters.defferedClearingIndicator
executionContractParameters.anonymousIndicator
executionContractParameters.dynamicNameIndicator
executionContractParameters.singleContractIndicator
executionContractParameters.duplicationControlIndicator
executionContractParameters.authorisedDuplicatedTransactions
executionContractParameters.governmentControlIndicator
executionContractParameters.governmentControlCountryCode
executionContractParameters.chainingCode
executionContractParameters.contractProductCode
executionContractParameters.transactionStatement
executionContractParameters.bigAmountControlIndicator
executionContractParameters.acquiringAllowedServices
executionContractParameters.visaVerificationIndicator
executionContractParameters.merchantInternalId
executionContractParameters.merchantExternalId
executionContractParameters.groupingCriteria
executionContractParameters.transactionStatementNature
executionContractParameters.authorisationRules
executionContractParameters.maximumAuthorisedDebit
executionContractParameters.maximumAuthorisedCredit
executionContractParameters.contractCategory
executionContractSchemeId.visaMarketPlaceId
executionContractSchemeId.merchantCbId
executionContractSchemeId.merchantCbName
executionContractSchemeId.merchantVisaId
executionContractSchemeId.merchantVisaName
executionContractSchemeId.merchantMastercardId
executionContractSchemeId.merchantMastercardName
executionContractSchemeId.mastercardInstallmentProviderId
executionContract.merchantCategory
executionContract.processingStartDate
executionContract.processingEndDate
executionContract.merchantProcessingId
executionContract.merchantProcessingName
posAgreement.communicationMedia
executionContractParameters.genericMidControl
terminalParameters.parametersPANEntryModeForDualApplication
executionContractParameters.allowedCountry</t>
    </r>
  </si>
  <si>
    <t>O.ADDOUM</t>
  </si>
  <si>
    <t>A.MAVIOGHA</t>
  </si>
  <si>
    <t>Creation de l'attribut applicationActivationCode</t>
  </si>
  <si>
    <t>241112000005//suppression du mapping 46-DF53 sur la colonne CB2AF</t>
  </si>
  <si>
    <t>CAPTURE</t>
  </si>
  <si>
    <t>Creation du codeset CaptureErrorCodeCodeset</t>
  </si>
  <si>
    <t>Creation de l'attribut auditNumber dans l'objet FileData,ce champ est renseigné par le champ 11 du message 844</t>
  </si>
  <si>
    <t>Creation de l'attribut airTicketNumber</t>
  </si>
  <si>
    <t>Creation de l'attribut captureTypeOfRelevantField</t>
  </si>
  <si>
    <t>Creation de l'attribut captureNumberOfRelevantField</t>
  </si>
  <si>
    <t>Creation de l'attribut captureErrorCode</t>
  </si>
  <si>
    <t>Creation de l'attribut authorisationCode dans TransactionDetails</t>
  </si>
  <si>
    <t>Création du type simple Max40HexBinaryText</t>
  </si>
  <si>
    <t>Création du type simple Max150Text</t>
  </si>
  <si>
    <t>250827114700 Modification de l'attribut identifierLength qui passe à listOfOnlinePinKeysIdentifierLength</t>
  </si>
  <si>
    <t>250827120000 Modification de l'attribut Identifier qui passe à listOfOnlinePinKeysIdentifier</t>
  </si>
  <si>
    <t>Mapping du champ 046-DF92 dans la colone CB2AF de l'attribut cardAcceptorArchitectureCategory</t>
  </si>
  <si>
    <t>Creation de l'attribut cardAcceptorExtendedPseudoSessionId du champ 72-DF45. Table 45</t>
  </si>
  <si>
    <t>Creation de l'attribut downloadingParameterResponseCode</t>
  </si>
  <si>
    <t>Creation de l'attribut downloadingParameterIndicator</t>
  </si>
  <si>
    <t xml:space="preserve">250331155400//Environment//terminal// Modification du type de l'attribut manufacturerCode du champ 046-DF50-p1: Passe de Max10Text à Exact3Text </t>
  </si>
  <si>
    <t>Creation de l'attribut manufacturerCode du champ 047-32-p1</t>
  </si>
  <si>
    <t>Creation de l'attribut referenceSpecificationsVersion du champ 047-32-p2</t>
  </si>
  <si>
    <t>Creation de l'attribut terminalModelReference du champ 047-32-p3</t>
  </si>
  <si>
    <t>Creation de l'attribut interbankApplicationSoftwareVersion du champ 047-32-p4</t>
  </si>
  <si>
    <t>Creation de l'attribut visaIssuerInstitutionId dans le context carRepository.
250908085500//Environment//cardRepository//visaIssuerInstitutionId//Exact5Text////Visa Issuer Institution Id for bational visa only cards//SICB - VI33</t>
  </si>
  <si>
    <t>Ajustement du type du champ passe du type Max6NumericText à Max10NumericText - C'est un cumul de compteurs qui sont sur Max6NumericText
250707163002//Transaction//remittanceData//transactionsCounter//Max10NumericText////Number of operations in the remittance</t>
  </si>
  <si>
    <t>20.6</t>
  </si>
  <si>
    <t xml:space="preserve">Correction sur les types de usageCurrentValueAmount, usageCurrentValueLimitAmount, usageLimitAmount, usageLimitPersonalizedAmount </t>
  </si>
  <si>
    <t xml:space="preserve">Suppression des codes RVCR et RVDB de ClearingTransactionNatureCodeset et </t>
  </si>
  <si>
    <t>Changement de la valeur SPMF (Standard Payment Facilitator) par PAFA (Payment Facilitator)</t>
  </si>
  <si>
    <t>Correction coquille sur IssuerProcessingData et SICBMovementIndicator
Correction sur les coquilles suivantes : 
Data comment error - Unauthorized character : [ "Online" forced by the card acceptor] dans AuthorisationReasonCodeCodeset/Exact4Text/OFCA/ "Online" forced by the card acceptor
Data comment error - Unauthorized character : [ "Online" forced by card acceptor terminal for update] dans AuthorisationReasonCodeCodeset/Exact4Text/OFCU/ "Online" forced by card acceptor terminal for update
Data comment error - Unauthorized character : [ "Online" forced by issuer (service code)] dans AuthorisationReasonCodeCodeset/Exact4Text/OFIS/ "Online" forced by issuer (service code)
Data comment error - Unauthorized character : [ "Online" forced by the terminal] dans AuthorisationReasonCodeCodeset/Exact4Text/OFTL/ "Online" forced by the terminal
Data comment error - Unauthorized character : [Océania] dans CountryZoneCodeset/Exact4Text/OCEA/Océania
Data comment error - Unauthorized character : [CAncelled CLeared (Annulation opérations compensées à tort (AOCT))] dans FirstSubmittingProcessCodeset/Exact4Text/CACL/CAncelled CLeared (Annulation opérations compensées à tort (AOCT))
Data comment error - Unauthorized character : [Impayé] dans IbanUseCodeset/Exact4Text/IMPY/Impayé
Data comment error - Unauthorized character : [AUTOMATIC RECEIPTS (justificatifs demandés en automatique)] dans MerchantProofLetterOriginCodeset/Exact4Text/AUTO/AUTOMATIC RECEIPTS (justificatifs demandés en automatique)
Data comment error - Unauthorized character : [MANUAL RECEIPTS (justificatifs demandés manuellement)] dans MerchantProofLetterOriginCodeset/Exact4Text/MANU/MANUAL RECEIPTS (justificatifs demandés manuellement)
Data comment error - Unauthorized character : [Qualification opération,] dans TraceabilityServiceCodeset/Exact4Text/QUAL/Qualification opération,</t>
  </si>
  <si>
    <t>Scheme Pricing Engine</t>
  </si>
  <si>
    <t>Renommer traceabilityKeyValueList par traceabilityKeyValue
Association de transactionContext.traceabilityKeyValue au type KeyValueType et changement du libellé
Création de transactionContext.icsQualifiedCorporateTransactionAmountCategory de type Max75Text
Ajout de la valeur TRAC au MessageFunctionCodeset</t>
  </si>
  <si>
    <t>20.5.2</t>
  </si>
  <si>
    <t xml:space="preserve">Ajout des correspondance CIFO , CBAE de l'objet : paymentToken
</t>
  </si>
  <si>
    <t>20.5.1</t>
  </si>
  <si>
    <t xml:space="preserve">Correction coquilles sur les attributs taskId, ownerId ,panReferenceId, tokenReferenceId, tokenServiceProviderId
</t>
  </si>
  <si>
    <t>20.5</t>
  </si>
  <si>
    <t>Création des codeset : 
PciStandardCodeset
IntegrityCheckNatureCodeset</t>
  </si>
  <si>
    <t>Modification des champs temp ci-dessous en champs sans temp : 
temp_posActivity // Max10AlphaNumericText
temp_parametersPANEntryModeForDualApplication//TrueFalseIndicator</t>
  </si>
  <si>
    <t>Création des champs : 
rklVersion
keyManagementMethod
pciStandard
version
timestampdata
panEntryModeForDualApplication
processingParamatersWithSeal
integrityCheckValue
integrityCheckNature
emvTerminalNature
nexoAcceptanceSystemIdentifier
nexoCertificate
remittanceFileTransfertAccToAcqTotalNumber
fileTransfertAcqToAccTotalNumber
downloadingParameterTable
tableVersionNumber
fileNumberOfMessages
fileAcknowledgementWindow
identifierLength
identifier
version
lengthOfX509CountryNameData
x509 CountryName
lengthOfX509OrganizationNameData
x509OrganizationName
lengthOfX509CommonNameData
x509CommonName
lengthOfX509OrganizationalUnitData
x509OrganizationalUnit
lengthOfX509DistinguishedNameQualifierData
x509DistinguishedNameQualifier
lengthOfX509StateOrProvinceNameData
x509StateOrProvinceName
lengthOfX509SubjectKeyIdentifierData
x509SubjectKeyIdentifier (SKI)
technicalReceiPtIdentifier
currentPrintingMode</t>
  </si>
  <si>
    <t>20.4.2</t>
  </si>
  <si>
    <t>Correction du pattern de l'ISODuration et de l'email
Correction sur les coquilles résiduels de recipientContactData
Correction du libellé de numberOfAdvisorCalls</t>
  </si>
  <si>
    <t>20.4.1</t>
  </si>
  <si>
    <t>Correction de coquilles sur Authorized
Création de context.ecommerceIndicatorInfo</t>
  </si>
  <si>
    <t>20.4</t>
  </si>
  <si>
    <t>Création de payee.internationalBankAccountNumber</t>
  </si>
  <si>
    <t xml:space="preserve">Précision en commentaire de la nature de merchantAgreement.companyRegistrationNumber =&gt; SIREN en France et de posAgreement.posRegistrationNumber =&gt; SIRET en France
Modification du libellé de transactionDetails.clearingDate en Expected Date of Clearing
Rajout de la valeur MCRE (Merchant Credit) au MessageFunctionCodeset
les data comment de TreatmentContextCodeset sont passés en anglais
</t>
  </si>
  <si>
    <t>Correction sur le mapping MCD de additionalResponseData.acceptorAdvice (suppression) - BK8693
Correction sur le mapping CB2A de additionalResponseData.merchantAdviceCode (suppression) - BK8693</t>
  </si>
  <si>
    <t>Correction coquille sur recipientContactData
Remplacer  l'attribut 250717183205 : Transaction.claimer.preferedCommunicationChannel
par Transaction.claimer.preferedNotificationChannel
Remplacer le label de l'attribut 250717102645  :  Transaction.disputeData.creationChannelcode , par : 
'' Channel used to create the dispute case
Remplacer le codeset CreationChannelCodeCodeset
par : 
"SELF : Casecreated by selfcare
AGEN : Case created by branch"
Renommer l'attribut 250317176916 :   Transaction.disputeData.auditTrailFolderEligibilityIndicator
en Transaction.disputeData.auditTrailCaseEligibilityIndicator et le label correspondant en : Audit trail case eligibility indicator
remplacer le code set de TransactionWarningCodeCodeset
par :
E012 : Transaction not completed (empty area)
E013 : Wrong transaction
E017 : The transaction is already attached to a dispute case.
E020 : Transaction carried out by another card
E021 : Transaction type not allowed for case creation
remplacer le code set de ScoringStatusCodeset
par :
SCGR : Score green (Non-suspicious)
SCOR  : Score orange (With moderate suspicion)
SCPU : Score purple (Unscored)
SCRE : Scrore red (With high suspicion)
remplacer les libellé de ces données : 
250528103000    Transaction    claimData    claimCondition =&gt; par Claim case condition
250528102700    Transaction    disputeData    disputeCondition =&gt; par Dispute case condition
250528102900    Transaction    claimData    claimQualification    ClaimQualificationCodeset    =&gt; par    Claim case qualification
250528102600    Transaction    disputeData    disputeQualification    DisputeQualificationCodeset   =&gt; par     Dispute case qualification
Supprimer la donnée securizationNature (doublon fonctionnel avec electronicCommerceAuthenticationNature)
Dans le libellé de 250717102602 remplacé audi trail par audit trail</t>
  </si>
  <si>
    <t>Erreurs d'inversion dans 2 commentaires d'attributs du type structuré SchemeFeesType. Les bons commentaires sont : 
- schemeFeesCategory = Quantity-based (amount or number)  or  Amount-based  (% rate or bps (e.g 0,01% = 0,0001 $ Base Point))
- schemeFeesNature = Scheme Fee breakdown by category (bank typology)</t>
  </si>
  <si>
    <t>Creation du codeset ClearingCheckManagerCodeset - BANK et BKOF</t>
  </si>
  <si>
    <t>Creation de 250801121100 // Context // clearingParameters // clearingCheckManager // ClearingCheckManagerCodeset //  // Clearing checking action management entity</t>
  </si>
  <si>
    <t>Rectification FR--&gt;EN  des codeset  (dans le cadre de BK-8818)</t>
  </si>
  <si>
    <t>ACONT (5c) remplacé par ACNT (4c) dans FeesCumulLevelCodeset // Exact4Text // ACNT // Accumulation on contract</t>
  </si>
  <si>
    <t>Correction coquille sur l'attribut "schemeFeesCategory" du type structuré</t>
  </si>
  <si>
    <t>20.3</t>
  </si>
  <si>
    <t>Capture</t>
  </si>
  <si>
    <t xml:space="preserve">Création de wallet.technology, wallet.brand et wallet.network
Correction sur le mapping de cardholderAuthenticationValue pour CB2AF 
Correction sur les commentaires associés au codeset de ElectronicCommerceAuthenticationNatureCodeset
Correction libellé Reconciliation code au lieu de consolidation code
Correction libellé sur fundsTransferTypeIdentifier
</t>
  </si>
  <si>
    <t>20.2</t>
  </si>
  <si>
    <t>Association du champ 42 de CB2AF au merchantProcessingId
Creation de fileData.reference 
Creation de transactionDetails.authorisationReasonCode et de AuthorisationReasonCodeCodeset
correction coquille sur libellé cardholder presence
ajout de mapping voir BK-8852</t>
  </si>
  <si>
    <t>20.1</t>
  </si>
  <si>
    <t>Remplacer Temp_Type_a_Preciser par le type temporaire Max50Text pour permettre la génération propre du Dico en Json Schéma</t>
  </si>
  <si>
    <t>Creation de 
250730111500 // Transaction // transactionIdentification // endToEndReference // Max19AlphaNumericText // 
 // Processor End to End ID of the transaction // Auto si auto présente sinon stampingref de Capture.</t>
  </si>
  <si>
    <t>250422133705 // transactionContext.preAuthorisationDuration devient transactionContext.preAutorisationTimeLimit de type Max2NumericText</t>
  </si>
  <si>
    <t>De Context / TransactionContxt à transaction RemittanceData
Devient : 250703160100 // Transaction // remittanceData // reconciliationCode // ReconciliationcodeCodeset</t>
  </si>
  <si>
    <t>De transactionDetails à EMV
Devient : 241112000193 // Transaction // eMV // applicationTransactionCounter</t>
  </si>
  <si>
    <t>ProcessingStageCodeset 
CCEN // Clearing - Core Entry 
CTCD // Clearing - Transaction and its Cancelation discarded
CTSU // Clearing - Transaction suspended
CTRE // Clearing - Transaction rejected
CRSU // Clearing - Remittance suspended
CRRJ // Clearing - Remittance rejected
CTSQ // Clearing - Transaction suspended post qualification
CTRQ // Clearing - Transaction rejected post qualification
CTMR // Clearing - Transaction manually rejected
CRMR // Clearing - Remittance manually rejected
CCEX // Clearing - Core Exit</t>
  </si>
  <si>
    <t>Création de l'attribut endToEndReference : 
250730111500 // .. // transactionIdentification // endToEndReference // Max19AlphaNumericText //  // Processor End to End ID of the transaction</t>
  </si>
  <si>
    <t>Modification du type de acceptanceChannelParameters // preauthorisationTimeLimit : Passe de Max6NumericText  à Max2NumericText</t>
  </si>
  <si>
    <t>Modification du type de acceptanceChannelParameters // maxCumulAmount : Passe de Max12NumericText à AmountType</t>
  </si>
  <si>
    <t>Modification du type de acceptanceChannelParameters // authorisedOrEstimatedAmount : Passe de Max12NumericText à AmountType</t>
  </si>
  <si>
    <t>Modification du type de acceptanceChannelParameters // reversalFloorLimit : Passe de Max12NumericText à AmountType</t>
  </si>
  <si>
    <t>Modification du type de acceptanceChannelParameters // maxOfferAmount : Passe de Max12NumericText à AmountType</t>
  </si>
  <si>
    <t>Modification du type de acceptanceChannelParameters // transactionCaptureTime : Passe de Max6NumericText à ISOTime</t>
  </si>
  <si>
    <t>Modification du type de posFinancialParameters // remittanceReceptionCutOff : Passe de Max6NumericText à ISOTime</t>
  </si>
  <si>
    <t>Codeset</t>
  </si>
  <si>
    <t>Modification de SecundaryGroupingIdentifierCodeset s libellé et les codes en anglais.
SecundaryGroupingIdentifierCodeset // Exact4Text // PBCB // Purchase bill and credit bill
SecundaryGroupingIdentifierCodeset // Exact4Text // PBIL // Purchase bill
SecundaryGroupingIdentifierCodeset // Exact4Text // WBIL // without bill
SecundaryGroupingIdentifierCodeset // Exact4Text // CBIL // Credit bill</t>
  </si>
  <si>
    <t>En anglais Transfer c'est sans 't'.
250703221400 // additionalResponseData // captureTransferManagementCode // TransferManagementCodeCodeset //  // Transfer Management code
250703160300 // transactionContext // fileTransferAcqToAccTotalNumber // Max2NumericText //  // Total number of file to transfer acquiror to acceptor</t>
  </si>
  <si>
    <t>Les 2 attributs suivants sont obsolètes.
fileData // fileIdentification
fileData // fileNumberOfMessages</t>
  </si>
  <si>
    <t>totalNumberOfPaiements passe de l'objet remittanceData à Transacion Details.  C'est le nombre de transactions utilisant la même demande d'autorisations.</t>
  </si>
  <si>
    <t>Précision sur les valeurs de Authentication Required (04 pour AUTD et 09 pour AUTR) du ThreeDsMerchantRequestAuthenticationCodeset</t>
  </si>
  <si>
    <t>Creation de WalletIdCodeset</t>
  </si>
  <si>
    <t>Correction sur le codeset AcceptanceLevelCodeCodeset : les valeurs ainsi que les commentaires passent en anglais</t>
  </si>
  <si>
    <t>Correction de trsvCurrencyRepository, trsvCountryRepository et trsvCardRepository pour currencyRepository, countryRepository et cardRepository</t>
  </si>
  <si>
    <t>eventProcessingData // processingStage  passe du type Max50Text à ProcessingStageCodeset</t>
  </si>
  <si>
    <t>Création du codeset ProcessingStageCodeset pour identifier les étapes du traitement PRECOMP</t>
  </si>
  <si>
    <t>Ajustement des valeurs et description des codeset de MerchantProofLetterOriginCodeset
AUTO // AUTOMATIC RECEIPTS (justificatifs demandés en automatique)
NOMA // NO MAIL (sans courrier)
MANU // MANUAL RECEIPTS (justificatifs demandés manuellement)</t>
  </si>
  <si>
    <t>Creation de acquirer // backofficePostalAddress de type PostalAddress</t>
  </si>
  <si>
    <t>PricingEngine
+ Precomp</t>
  </si>
  <si>
    <t>Modification de l'attribut interchange // icsCode devient interchange // icsInterchangeCode 
Attribut interchange.icsCode passe de Max70Text à Max10Text, pas de libellé que des codes.</t>
  </si>
  <si>
    <t>Les attributs posPostalAddress de merchantAgreement et posAgreement sont obsoletes</t>
  </si>
  <si>
    <t>Modification des 2 références suivantes
- Dans posAgreement, companyRegistrationCategory devient posRegistrationCategory de type PosRegistrationCategoryCodeset
- Dans posAgreement, companyRegistrationNumber devient posRegistrationNumber
250721161924 // Environment // posAgreement // posRegistrationCategory // PosRegistrationCategoryCodeset //  // Point Of Sale Registration Category
250721161923 // Environment // posAgreement // posRegistrationNumber // Max14AlphaNumericText //  // Point Of Sale Registration Number</t>
  </si>
  <si>
    <t>Création du codeset PosRegistrationCategoryCodeset
Adaptation du codeset CompanyRegistrationCategoryCodeset</t>
  </si>
  <si>
    <t>Création de 2 attributs merchantParameter pour usage PRECOMP 
250728102600 // merchantParameters // maximumAuthorisedDebit // AmountType //  // Credit maximum authorised amount and currency // Prepaiement use
250728102700 // merchantParameters // maximumAuthorisedCredit // AmountType //  // Debit maximum authorised amount and currency // Prepaiement use
en complément de 2 attributs acceptanceChannelParameters à usage Teleparamétrage.
250401140000 // acceptanceChannelParameters // maximumAuthorisedCredit // AmountType //  // Credit maximum authorised amount and currency // Terminal Parameter use
250401135900 // acceptanceChannelParameters // maximumAuthorisedDebit // AmountType //  // Debit maximum authorised amount and currency // Terminal Parameter use</t>
  </si>
  <si>
    <t>Création de l'attribut cardAgreement : cardAgreementAccountNature de type AccountUsageCodeset</t>
  </si>
  <si>
    <t>20.1.Beta</t>
  </si>
  <si>
    <t>250331121313 // Environment // cardholder // cardholderId // Max40Text ==&gt; Passer en Max36IdentifierText 
250331114313 // Environment // cardAgreement // cardAgreementAccountId // Max36Text ==&gt; Passer en Max36IdentifierText
250331114300 // Environment // cardAgreement // cardAgreementId // Max36Text ==&gt; Passer en Max36IdentifierText 
250617090007 // Environment // cardAgreement // chainingCardAgreementId // Max36AlphaNumericText ==&gt; Passer en Max36IdentifierText 
250617090025 // Context // cardAgreementParameters // shippingConditionPostalAddressId // Max36Text ==&gt; Passer en Max36IdentifierText 
250430121200 // Environment // cardAgreement // requestId // Max36Text ==&gt; Passer en Max36IdentifierText
250617090000 // Environment // cardAgreement // ownerID // Max36Text ==&gt; Passer en Max36IdentifierText 
250331114311 // Environment // card // internalReference // Max36Text ==&gt; Passer en UUIDType
250617090104 // Environment // card // chainingInternalReference // Max36Text ==&gt;  Passer en UUIDType
Attribut de card :  internalReference en cardId / libellé "Card identifier"
Attribut de card : chainingInternalReference en chainingCardId / libellé "Card identifier of the chaining card"</t>
  </si>
  <si>
    <t>Modification des attributs suivants qui prennent le type Max36IdentifierText à la place de Max36Text.</t>
  </si>
  <si>
    <t>Création du type Max36IdentifierText qui est un Max36AlphaNumericText + le caractère '-'. [0-9a-zA-Z\-]{1,36}</t>
  </si>
  <si>
    <t>Création de l'attribut merchantparameters // authorisationRules de type AuthorisationRulescodeset (BK-8793)</t>
  </si>
  <si>
    <t>Création du Codeset AuthorisationRulesCodeset (3 valeurs) (BK-8793)</t>
  </si>
  <si>
    <t>Création du Codeset AcceptorAdviceCodeset (4 valeurs)</t>
  </si>
  <si>
    <t>Modification du type de l'attribut qui devient AcceptorAdviceCodeset
241112000231 // Transaction // additionalResponseData // acceptorAdvice // AcceptorAdvicecodeset</t>
  </si>
  <si>
    <t>TOUS</t>
  </si>
  <si>
    <t>Création de l'attribut Card track2EquivalentData de type Max37Text pour doubler le champ track2</t>
  </si>
  <si>
    <t>CAPTURE 
AUTORISATION</t>
  </si>
  <si>
    <t>Création de l'attribut de auditTrail : auditPhoneNumber // PhoneNumberType //  // Phone number with usage and security tag pour résoudre un conflit "d'usage" avec l'équipe Issuing.</t>
  </si>
  <si>
    <t>Ajustement des types PhoneNumberText à la place de PhoneNumberType pour les 2 attributs
auditTrail // alertRecipientPhoneNumber
claimer // phoneNumber</t>
  </si>
  <si>
    <t>CodeSet clearingDecisionCodeset : REFU - Refused remplacé par REJC - Rejected.</t>
  </si>
  <si>
    <t>auditTrail // lastEnrolmentPeriod devient de type ISODuration</t>
  </si>
  <si>
    <r>
      <t>numberOfWebConnection =&gt; numberOfWebConnection</t>
    </r>
    <r>
      <rPr>
        <b/>
        <sz val="11"/>
        <color theme="1"/>
        <rFont val="Calibri"/>
        <family val="2"/>
        <scheme val="minor"/>
      </rPr>
      <t>s</t>
    </r>
  </si>
  <si>
    <r>
      <t>numberOfSecurePaymentDurations =&gt; numberOfSecure</t>
    </r>
    <r>
      <rPr>
        <b/>
        <sz val="11"/>
        <color theme="1"/>
        <rFont val="Calibri"/>
        <family val="2"/>
        <scheme val="minor"/>
      </rPr>
      <t>PaymentsDuration</t>
    </r>
  </si>
  <si>
    <t>Officialisation de transactionContext // transactionLifeCycle et de son Codeset transactionLifeCycleCodeset</t>
  </si>
  <si>
    <t>acquirer // temp_bankGroup et acquirer // temp_settlementCurrecyCode sont OBSOLETES</t>
  </si>
  <si>
    <t>acquirer // currencyCode devient acquirer // acquirersettlementCurrency</t>
  </si>
  <si>
    <t>nonrefund transformé en nonRefund dans transactionDetails // nonRefundReason</t>
  </si>
  <si>
    <t>Tous</t>
  </si>
  <si>
    <t>Homogénéisation des références à mastercard : 
merchantParameters // merchantMastercardId au lieu de merchantMcId
merchantParameters // merchantMastercardNameau lieu de merchantMcName
riskContext // mastercardScore au lieu de mcScore</t>
  </si>
  <si>
    <t>Add transformé en add dans additionalResponseData // AddServiceReportDataReason</t>
  </si>
  <si>
    <t>URL transformé en Url dans transactionContext // acceptorUrlAddress</t>
  </si>
  <si>
    <t>Ref Tran</t>
  </si>
  <si>
    <t>mastrecardIssuerCountry corrigé en mastercardIssuerCountry</t>
  </si>
  <si>
    <t>Suppression des Codeset affecté à la valeur Reserved for future used ….. Reserved for future used n'est pas une valeur qui peut apparaitre pour l'attribut.</t>
  </si>
  <si>
    <t>Types simples</t>
  </si>
  <si>
    <t>Adaptation des 4 attributs suivants au nouveau type pour les email
250708150900 // acquirer // backOfficeEmailAddress // EmailAddressType
250717102624 // auditTrail // alertRecipientEmailAddress // EmailAddressType
241112000100 // cardholder // email // EmailAddressType
250717102646 // claimer // email // EmailAddressType</t>
  </si>
  <si>
    <t>Création de EmailAddressType // Email address // string // [a-zA-Z0-9._-]{2,99}+@[a-zA-Z0-9._-]{1,39}+.[a-zA-Z.]{2,20} // Max 99+'@'+39+'.'+20  = LgMax 160</t>
  </si>
  <si>
    <t xml:space="preserve">Pour homogeneité avec merchantAgreement :  transactionDetails // signName // Max40Text devient transactionDetails // companyName // Max40Text
</t>
  </si>
  <si>
    <t>Ajustement des 2 codeset suivants
GenericMidControlCodeset // Exact4Text // PARC // Partial control
GenericMidControlCodeset // Exact4Text // NOCT // No control</t>
  </si>
  <si>
    <t>Correction de plusieurs types simples AlphaNumeric codé [0-9]{x,y} au lieux de [0-9A-Za-z]{x,y}</t>
  </si>
  <si>
    <t>Qualification</t>
  </si>
  <si>
    <t>Creation de transactionContext / coBrandedScheme / BrandCodeSet</t>
  </si>
  <si>
    <t>Les 5 objets/attributs ci-dessous sont OBSOLETES et remplacés par les objets / attributs définis précédemment
acquirer/iSO2AlphaCountryCode/ISO2AlphaNumericCountryCode
acquirer/iSO3AlphaNumericCountryCode/ISO3AlphaNumericCountryCode
acquirer/iSO3AlphaNumericCurrencyCode/ISO3AlphaNumericCurrencyCode
acquirer/iSO3NumericCountryCode/ISO3NumericCountryCode
acquirer/iSO3NumericCurrencyCode/ISO3NumericCurrencyCode</t>
  </si>
  <si>
    <t>Création de l'objet trsvCurrencyRepository/currencyReferenceTable/CurrencyReferenceType pour récupérer la table des currency depuis le référentiel transverse</t>
  </si>
  <si>
    <t>Création de l'objet trsvCountryRepository/countryReferenceTable/CountryReferenceType pour récupérer la table des Country depuis le référentiel transverse</t>
  </si>
  <si>
    <t>Création du type structuré CountryReferenceType pour la récupération de la table des Country
CountryReferenceType / CountryCodeAN2 / ISO2AlphaNumericCountryCode
CountryReferenceType / CountryCodeAN3 / ISO3AlphaNumericCountryCode
CountryReferenceType / CountryCodeN / ISO3NumericCountryCode
CountryReferenceType / CountryName / Max20Text</t>
  </si>
  <si>
    <t>Création du type structuré CurrencyReferenceType pour la récupération de la table des Currency
CurrencyReferenceType / CurrencyCodeAN3 / ISO3AlphaNumericCurrencyCode
CurrencyReferenceType / CurrencyCodeN / ISO3NumericCurrencyCode
CurrencyReferenceType / CurrencyName / Max20Text</t>
  </si>
  <si>
    <t>Création de 4 nouveaux attributs de trsfCardRepository
- cbProductTechCode  //  Exact1Text  //  CB Product Technology code  //  SICB - N42
- visaTokenIndicator  //  Exact1Text  //  Token VISA available or not on this range  //  SICB - VI31
- mastercardMappingServiceIndicator  //  Exact1Text  //  Mastercard mapping service information off the card.  //  SICB - EP99
- visaCommercialCountry  //  iso3AlphaNumericCountryCode  //  visa commercial  country code  //  SICB - VI9</t>
  </si>
  <si>
    <t>Création de AcceptanceLevelCodeCodeset, LuhnKeyCheckIndicatorCodeset et CardRangeCodeset dans le cadre de la mise ne place de l'objet trsvCardRepository</t>
  </si>
  <si>
    <t>PricingEngine + Precomp</t>
  </si>
  <si>
    <t>interchange/bilateralAgreementId/Max75Text</t>
  </si>
  <si>
    <t>transactionContext/traceabilityKeyValueList/Max8000Text</t>
  </si>
  <si>
    <t>Création attribut : 
Transaction/claimer/civility
Transaction/claimer/lastName
Transaction/claimer/firstName
Transaction/claimer/dateOfBirth
Transaction/claimer/pushNotificationIndicator
Transaction/claimer/preferedCommunicationChannel
Transaction/recipentContactData/communicationChannel
Transaction/recipentContactData/contactData
Transaction/recipentContactData/numberOfSentPages</t>
  </si>
  <si>
    <t>Creation de Wallet.clearingTransactionData de type Exact12AlphaNumericText</t>
  </si>
  <si>
    <t>Creation de Wallet.additionalData de type Max12AlphaNumericText</t>
  </si>
  <si>
    <t>payer.postalCode et payee.PostalCode sont obsolètes. 
Utiliser payer.postalAddress.postalCode et payee.postalAddress.postalCode</t>
  </si>
  <si>
    <t>Correction camMemoryAdress en camMemoryAddress (Address avec 2 'd')</t>
  </si>
  <si>
    <t>expenseThreshold : Libellé modifié pour anglicisation et plus de precisions</t>
  </si>
  <si>
    <t>merchantParameters.paymentGatewayId est obsolete, 
utiliser paymentContext.paymentGatewayId</t>
  </si>
  <si>
    <t>Ajout de la valeur Unknown UNKN dans le codeset AccountFundingSourceCodeset</t>
  </si>
  <si>
    <t>Création codeset :
ScoringStatusCodeset 
AuditTrailStatusCodeset
TransactionCategoryCodeset
ChannelCodeset
CallerNatureCodeset
CreationChannelCodeCodeset
transactionWarningCodeCodeset
Ajout d'attribut : 
ContactType</t>
  </si>
  <si>
    <t>Création attribut : 
Transaction/disputeData/scoringStatus
Transaction/disputeData/rulesLabel
AuditTrail/auditTrail/auditTrailId
AuditTrail/auditTrail/auditTrailStatus
AuditTrail/auditTrail/auditTrailRejectReason
AuditTrail/auditTrail/statusUpdateDateTime
Transaction/disputeData/caseAdvancementLevel
Transaction/disputeData/amountToBeRefunded
Transaction/disputeData/goodwillGestureIndicator
Transaction/disputeData/totalAmount
Transaction/disputeData/goodwillGestureDecisionReason
AuditTrail/auditTrail/lastPostalAddressChangeDateTime
AuditTrail/auditTrail/lastPostalAddressDuration
AuditTrail/auditTrail/numberOfAdvisorCalls
AuditTrail/auditTrail/numberOfCallCenterCalls
AuditTrail/auditTrail/awarenessDuration
AuditTrail/auditTrail/numberOfConnectedPeriods
AuditTrail/auditTrail/paymentTransactionCategory
AuditTrail/auditTrail/paymentReceivingParty
AuditTrail/auditTrail/paymentTransactionReference
AuditTrail/auditTrail/paymentTotalAmount
AuditTrail/auditTrail/paymentLocalDateTime
AuditTrail/auditTrail/alertMessage
AuditTrail/auditTrail/alertRecipientPhoneNumber
AuditTrail/auditTrail/alertRecipientEmailAddress
AuditTrail/auditTrail/pushNotificationIndicator
AuditTrail/auditTrail/customerAnswerChannel
AuditTrail/auditTrail/oldness
Environment/terminal/friendlyName
Environment/terminal/technicalName
Environment/terminal/trustTerminalIndicator
Environment/terminal/operatingSystem
Environment/terminal/enrollmentCity
AuditTrail/auditTrail/notificationDateTime
AuditTrail/auditTrail/notificationChannel
AuditTrail/auditTrail/notificationSubject
AuditTrail/auditTrail/clientSubscriptionId
AuditTrail/auditTrail/notificationStatus
AuditTrail/auditTrail/recipientContactInformation
Transaction/disputeData/callerId
Transaction/disputeData/callDateTime
Transaction/disputeData/callerNature
AuditTrail/auditTrail/onlineBankingEventDateTime
AuditTrail/auditTrail/onlineBankingEventNature
Transaction/disputeData/disputeComment
Transaction/disputeData/creationChannelcode
Transaction/claimer/email
Transaction/claimer/phoneNumber
Transaction/response/transactionWarningCode</t>
  </si>
  <si>
    <t>Renommage attribut : 
Transaction/disputeData/caseAdvancementCode (ancien : statusCode)
Transaction/disputeData/taskAdvancement (ancien : subStatusLabel)
AuditTrail/auditTrail/numberOfSecurePayments (ancien : numberOfSecurePayment)
AuditTrail/auditTrail/numberOfSecurePaymentsDuration (ancien : numberOfSecurePaymentDuration)
AuditTrail/auditTrail/numberOfUndisputedSecurePayments (ancien : numberOfUndisputedSecurePayment)
AuditTrail/auditTrail/numberOfUndisputedSecurePaymentsDuration (ancien : numberOfUndisputedSecurePaymentDuration)
AuditTrail/auditTrail/numberOfMobileConnections (ancien : numberOfMobileConnection)
AuditTrail/auditTrail/numberOfWebConnections (ancien : numberOfWebConnection)
AuditTrail/auditTrail/alertDateTime (ancien : sentDoubtAlertDateTime)
AuditTrail/auditTrail/lastEnrolmentDateTime (ancien : lastEnrolmentsDateTime)
Suppression attribut :
Transaction/disputeData/statusLabel
Création type : 
ISODuration
Max27Text
PhoneNumberType</t>
  </si>
  <si>
    <t>Suppression des 3 attributs devenus obsolètes
pointOfServiceContext.tableIdentifier d’ID 250425201709 et de type TableIdentifierCodeset
pointOfServiceContext.tableVersionNumber  	d’ID 250425201710 et de type Exact4Text
pointOfServiceContext.tableValidity d’ID 250425201711 et de type TrueFalseIndicator</t>
  </si>
  <si>
    <t>Création du type structuré : DownloadingParameterTableType</t>
  </si>
  <si>
    <t>Création de l'attribut downloadingParameterTable</t>
  </si>
  <si>
    <t>Creation de TransactionDetails.schemeProductIdentifier de type Max5AlphaNumericText</t>
  </si>
  <si>
    <t>Modification du type de backOfficeFax et backOfficePhoneNumber de PhoneNumberType à PhoneNumberText</t>
  </si>
  <si>
    <t>Officialisation du champ transactionDetails.clearingAmount  (à la place de temp_clearingAmount) pour PRECOMP PC22</t>
  </si>
  <si>
    <t>Vu lors de la livraison TC04
StoredDataCategoryCodeset/Exact4Text/FRMN/Financial transaction remittance notification
StoredDataCategoryCodeset/Exact4Text/FRVN/Financial transaction reversal notification</t>
  </si>
  <si>
    <t>Les attributs transactionDetails.merchantId et transactionDetails.merchantCategoryCode sont obsolètes. Il faut utiliser les attributs associés à merchant.</t>
  </si>
  <si>
    <t>card.temp_acquirerCountryCode (250418220115) abandonné, utilisation du champ terminal.countryCode par PRECOMP</t>
  </si>
  <si>
    <t>CREDITCOM</t>
  </si>
  <si>
    <t>Anglicisation des 5 libellés.
250418220184/Transaction/transactionIdentification/stampingReference
250418220183/Transaction/clearingData/linkedTransactionStampingReference
250418220170/Transaction/clearingData/linkedClearingTransactionNature
250418220159/Transaction/remittanceData/localDateTime
250203144200/Transaction/additionalResponseData/validationCode</t>
  </si>
  <si>
    <t>Modification codeset de HeaderFunctionnal =&gt; GCFE : GrossCashFlowEvent devient GCSF : GrossCreditAndSchemeFees</t>
  </si>
  <si>
    <t>TARIF/CREDITCOM</t>
  </si>
  <si>
    <t>L'attribut tracabilityEventId (250317120001) est obsolète, il est remplacé par 3 champs dédiés à Qualification, Fees et Interchange.</t>
  </si>
  <si>
    <t>Suppression de l'onglet DICO_Export</t>
  </si>
  <si>
    <r>
      <rPr>
        <b/>
        <i/>
        <u/>
        <sz val="10"/>
        <color theme="1"/>
        <rFont val="Century Gothic"/>
        <family val="2"/>
      </rPr>
      <t>Champs Ajoutés:</t>
    </r>
    <r>
      <rPr>
        <sz val="10"/>
        <color theme="1"/>
        <rFont val="Century Gothic"/>
        <family val="2"/>
      </rPr>
      <t xml:space="preserve">
Context.cardContext.consentUpdateDataTime</t>
    </r>
  </si>
  <si>
    <t xml:space="preserve"> primaryAccountNumberL4D devient obsolete</t>
  </si>
  <si>
    <t>Officialisaiton de Context/transactionContext/treatmentContext/treatmentContextCodeset pour PRECOMP-PC11</t>
  </si>
  <si>
    <r>
      <rPr>
        <b/>
        <i/>
        <u/>
        <sz val="10"/>
        <color theme="1"/>
        <rFont val="Century Gothic"/>
        <family val="2"/>
      </rPr>
      <t>Champs Ajoutés:</t>
    </r>
    <r>
      <rPr>
        <sz val="10"/>
        <color theme="1"/>
        <rFont val="Century Gothic"/>
        <family val="2"/>
      </rPr>
      <t xml:space="preserve">
Environment.cardAgreement.cardAgreementEntityPostalAddress
Context.cardAgreementParameters.shippingConditionStartDateTime
Context.cardAgreementParameters.shippingConditionEndDateTime
Context.cardAgreementParameters.shippingConditionPostalAddress
</t>
    </r>
    <r>
      <rPr>
        <b/>
        <i/>
        <u/>
        <sz val="10"/>
        <color theme="1"/>
        <rFont val="Century Gothic"/>
        <family val="2"/>
      </rPr>
      <t>Libelés modifiés:</t>
    </r>
    <r>
      <rPr>
        <sz val="10"/>
        <color theme="1"/>
        <rFont val="Century Gothic"/>
        <family val="2"/>
      </rPr>
      <t xml:space="preserve">
Context.cardAgreementParameters.shippingConditionPostalAddressId</t>
    </r>
  </si>
  <si>
    <t>création de acquirer.backOfficeEmailAddress</t>
  </si>
  <si>
    <t>Officialisation de remittanceData.temp_grossAmount en remittanceData.grossAmount</t>
  </si>
  <si>
    <t>Officialisaiton de acquirer.temp_backOfficePhoneNumber en acquirer.backOfficePhoneNumber
et de acquirer.temp_backOfficeFax en acquirer.backOfficeFax</t>
  </si>
  <si>
    <t>M.MARGHAD</t>
  </si>
  <si>
    <t>REFERENTIEL TRANSVERSE</t>
  </si>
  <si>
    <t>Création du type simple ISO3AlphaNumericCountryCode (Pattern : ^[A-Z]{3,3}$)</t>
  </si>
  <si>
    <t>Création des attributs : 
iSO3AlphaNumericCountryCode de type ISO3AlphaNumericCountryCode (CountryCode : FRA, par exemple)
iSO2AlphaNumericCountryCode de type ISO2AlphaNumericCountryCode (CountryCode : FR, par exemple)
iSO3NumericCountryCode de type ISO3NumericCountryCode (CountryCode : 250, par exemple)
countryName de type Max100Text (FRANCE, par exemple)
iSO3NumericCurrencyCode de type ISO3NumericCurrencyCode (CurrencyCode : 978 pour l'Euro par exemple)
currencyName de type Max100Text (EURO, par exemple)
iSO3AlphaNumericCurrencyCode de type ISO3AlphaNumericCurrencyCode (CurrencuCode : EUR, par exemple)
institutionName de type Max40Text 
leadInstitutionName de type Max40Text
manufacturerCode de type Max10Text</t>
  </si>
  <si>
    <t>Changement des libellés:
-----------------------------------------------------------
CardDebitTypeCodeset
Environment.cardAgreement.cardAgreementEntityId
Environment.cardAgreement.cardAgreementId
Environment.cardAgreement.ownerID
Environment.cardAgreement.ownerCivility
Environment.cardAgreement.chainingCardAgreementId
Context.cardAgreementParameters.usageRestrictionCode
Context.cardAgreementParameters.usageRestrictionData
Environment.cardAgreement.cardAgreementStatus
Context.cardAgreementParameters.cardAgreementCreationDate
AdditionalAuthenticationMethodCodeset
Context.cardAgreementParameters.surveillanceStartDate
Context.cardAgreementParameters.surveillanceEndDate
Context.cardContext.contactlessIndicator
Context.cardContext.lockingIndicator
Context.cardAgreementParameters.cardAgreementClosingDateTime
Context.cardAgreementParameters.cardAgreementClosingReasonCode</t>
  </si>
  <si>
    <t xml:space="preserve">Champs modifiés:
----------------------------------------------
Environment.cardAgreement.ownerCivility                          --&gt;   (Max36Text --&gt; CivilityCodeset)
</t>
  </si>
  <si>
    <t>18.1.2</t>
  </si>
  <si>
    <t>Les attributs suivants:  city, stateProvince, country dans l'objet payer sont Obsolètes</t>
  </si>
  <si>
    <t>Le type de l'attribut paymentGatewayId dans l'objet transactionContext passe en Exact11Text</t>
  </si>
  <si>
    <t>Création de AddServiceReportDataReasonCodeset</t>
  </si>
  <si>
    <t xml:space="preserve">payer.address de type Max50Text et payee.address de type Max50Text deviennent  payer.postalAddress et payee.postalAddress de type PostalAddressType </t>
  </si>
  <si>
    <t>Création de additionalResponseData.addServiceReportDataReason</t>
  </si>
  <si>
    <t>18.1.1</t>
  </si>
  <si>
    <t>TLC / PRECOMP</t>
  </si>
  <si>
    <r>
      <t xml:space="preserve">Coquille : totalNumberOfDebitTransactionsWithDeferredClearing de type </t>
    </r>
    <r>
      <rPr>
        <b/>
        <sz val="10"/>
        <color rgb="FF00B050"/>
        <rFont val="Century Gothic"/>
        <family val="2"/>
      </rPr>
      <t>Max10</t>
    </r>
    <r>
      <rPr>
        <sz val="10"/>
        <color theme="1"/>
        <rFont val="Century Gothic"/>
        <family val="2"/>
      </rPr>
      <t>NumericText au lieu de</t>
    </r>
    <r>
      <rPr>
        <sz val="10"/>
        <color rgb="FFFF0000"/>
        <rFont val="Century Gothic"/>
        <family val="2"/>
      </rPr>
      <t xml:space="preserve"> Max6</t>
    </r>
    <r>
      <rPr>
        <sz val="10"/>
        <color theme="1"/>
        <rFont val="Century Gothic"/>
        <family val="2"/>
      </rPr>
      <t>NumericText. C'est un total</t>
    </r>
  </si>
  <si>
    <r>
      <t>Coquille  : total</t>
    </r>
    <r>
      <rPr>
        <sz val="10"/>
        <color rgb="FFFF0000"/>
        <rFont val="Century Gothic"/>
        <family val="2"/>
      </rPr>
      <t>a</t>
    </r>
    <r>
      <rPr>
        <sz val="10"/>
        <color theme="1"/>
        <rFont val="Century Gothic"/>
        <family val="2"/>
      </rPr>
      <t>mountOfDebitTransactionsWithDeferredClearing =&gt; total</t>
    </r>
    <r>
      <rPr>
        <b/>
        <sz val="10"/>
        <color rgb="FF00B050"/>
        <rFont val="Century Gothic"/>
        <family val="2"/>
      </rPr>
      <t>A</t>
    </r>
    <r>
      <rPr>
        <sz val="10"/>
        <color theme="1"/>
        <rFont val="Century Gothic"/>
        <family val="2"/>
      </rPr>
      <t>mountOfDebitTransactionsWithDeferredClearing</t>
    </r>
  </si>
  <si>
    <t>Modification des l'attribut suivant qui passe de Max6NumericText à Max10NumericText (total)
remittanceData/totalNumberOfPayments/Max6NumericText</t>
  </si>
  <si>
    <t>Modification des 2 attributs suivants qui passent de Exact10NumericText à Max6NumericText
transactionContext/numberOfDeclinedTransactions/Max6NumericText
transactionContext/numberOfPendingReferrals/Max6NumericText</t>
  </si>
  <si>
    <t>Création de remittanceData/creditTotalAmount/AmountType (symétrie avec DebitTotalAmount)</t>
  </si>
  <si>
    <t>Création de Card.primaryAccountNumberLength de type Max2NumericText</t>
  </si>
  <si>
    <r>
      <t>Correction d'une coquille sur Receivedd qui est écrit avec 2 d. : remittanceData/batchNumberOfMessages</t>
    </r>
    <r>
      <rPr>
        <b/>
        <sz val="10"/>
        <color theme="1"/>
        <rFont val="Century Gothic"/>
        <family val="2"/>
      </rPr>
      <t>Received</t>
    </r>
    <r>
      <rPr>
        <sz val="10"/>
        <color theme="1"/>
        <rFont val="Century Gothic"/>
        <family val="2"/>
      </rPr>
      <t>ByCollectorSystem/Max6NumericText</t>
    </r>
  </si>
  <si>
    <t>Les 3 attributs suivants sont sortis de RemittanceData et réintégrés dans fileData
fileData/fileAcknowledgementWindow/Exact2NumericText//Acknowledgement window
fileData/fileIdentification/Exact6NumericText//File identification
fileData/fileNumberOfMessages/Max6NumericText//Number of messages in the file</t>
  </si>
  <si>
    <t>18.1</t>
  </si>
  <si>
    <t>L'attribut amountOfCancelledTransactionsWithDeferredCleaning passe de l'objet fileData à l'objet remittanceData</t>
  </si>
  <si>
    <t>L'attribut batchAmountOfCancelledTransactionsWithDeferredCleaning passe de l'objet fileData à l'objet remittanceData</t>
  </si>
  <si>
    <t>L'attribut batchFileIdentification passe de l'objet fileData à l'objet remittanceData</t>
  </si>
  <si>
    <t>L'attribut batchIdAssignedByCollectorSystem passe de l'objet fileData à l'objet remittanceData</t>
  </si>
  <si>
    <t>L'attribut batchNumberOfcancelledTransactionsWithDeferredCleaning passe de l'objet fileData à l'objet remittanceData</t>
  </si>
  <si>
    <t>L'attribut batchNumberOfMessagesInTheFile passe de l'objet fileData à l'objet remittanceData</t>
  </si>
  <si>
    <t>L'attribut batchNumberOfMessagesReceiveddByCollectorSystem passe de l'objet fileData à l'objet remittanceData</t>
  </si>
  <si>
    <t>L'attribut numberOfcancelledTransactionsWithDeferredCleaning passe de l'objet fileData à l'objet remittanceData</t>
  </si>
  <si>
    <t>L'attribut numberOfMessagesReceivedByCollectorSystem passe de l'objet fileData à l'objet remittanceData</t>
  </si>
  <si>
    <t>Création de l'attribut pointOfSalePostalAddress</t>
  </si>
  <si>
    <t>Création de l'attribut fraudReportingIndicator dans l'objet transactionContext</t>
  </si>
  <si>
    <t>Création de l'attribut paymentGatewayId dans l'objet transactionContext</t>
  </si>
  <si>
    <t>Création de l'attribut readingMode dans l'objet transactionDetails</t>
  </si>
  <si>
    <t>Création de l'attribut acceptanceChannel dans l'objet transactionDetails</t>
  </si>
  <si>
    <t>Création de l'attribut fileAcknowledgementWindow dans l'objet remittanceData</t>
  </si>
  <si>
    <t>Création de l'attribut merchantRemittanceNumber dans l'objet remittanceData</t>
  </si>
  <si>
    <t>Création de l'attribut transactionsCounter dans l'objet remittanceData</t>
  </si>
  <si>
    <t>Création de l'attribut debitsReversalNumber dans l'objet transactionContext</t>
  </si>
  <si>
    <t>Création de l'attribut numberOfNonCompletedTransactions dans l'objet transactionContext</t>
  </si>
  <si>
    <t>Création de l'attribut creditsNumber dans l'objet transactionContext</t>
  </si>
  <si>
    <t>Création de l'attribut debitsNumber dans l'objet transactionContext</t>
  </si>
  <si>
    <t>Création de l'attribut creditsAmount dans l'objet transactionContext</t>
  </si>
  <si>
    <t>Création de l'attribut debitAmount dans l'objet transactionContext</t>
  </si>
  <si>
    <t>Création de l'attribut debitReversalAmount dans l'objet transactionContext</t>
  </si>
  <si>
    <t>Création de l'attribut  subMerchantId</t>
  </si>
  <si>
    <t>Le type Exact10NumericText de l'attribut numberOfcancelledTransactionsWithDeferredCleaning passe en Max10NumericText</t>
  </si>
  <si>
    <t>Création de TransactionContext/archivingProcessingReference de type Exact12AlphaNumericText (CB2AF 119-9A)</t>
  </si>
  <si>
    <t>Création de 8 Codesets pour gérer le champ 44 pour la capture
ReasonApprovingDecliningInitiatorCodeset
ReasonApprovingDecliningCodeCodeset
OpeningResponseCodeCodeset
CallServiceActivationCodeCodeset
TransfertManagementCodeCodeset
DialogManagementCodeCodeset
ErrorManagementSynchLevelCodeset
ErrorManagementCodeCodeset</t>
  </si>
  <si>
    <t>Création de 10 attributs pour gérer le champ 44 pour la capture
additionalResponseData/captureIncorrectFieldNumber/Exact3Text
additionalResponseData/captureIncorrectFieldData/Exact4Text
additionalResponseData/captureReasonApprovingDecliningInitiator/ReasonApprovingDecliningInitiatorCodeset
additionalResponseData/captureReasonApprovingDecliningCode/ReasonApprovingDecliningCodeCodeset
additionalResponseData/captureOpeningResponseCode/OpeningResponseCodeCodeset
additionalResponseData/captureCallServiceActivationCode/CallServiceActivationCodeCodeset
additionalResponseData/captureTransfertManagementCode/TransfertManagementCodeCodeset
additionalResponseData/captureDialogManagementCode/DialogManagementCodeCodeset
additionalResponseData/captureErrorManagementSynchLevel/ErrorManagementSynchLevelCodeset
additionalResponseData/captureErrorManagementCode/ErrorManagementCodeCodeset</t>
  </si>
  <si>
    <t>Création de l'attribut crm de l'objet merchant</t>
  </si>
  <si>
    <t>Le type des champs suivants est modifié pour donner une longeur variable 
remittanceData/totalNumberOfPayments/Max6NumericText
fileData/batchNumberOfcancelledTransactionsWithDeferredCleaning/Max6NumericText
fileData/batchNumberOfMessagesReceiveddByCollectorSystem/Max6NumericText
fileData/batchNumberOfMessagesInTheFile/Max6NumericText
remittanceData/totalNumberOfDebitTransactionsWithDeferredClearing/Max6NumericText</t>
  </si>
  <si>
    <t>Modification du type de champ : Ces champs sont des montants 
remittanceData/totalDonationAmount/AmountType
remittanceData/debitwithDonationAmount/AmountType
remittanceData/totalTipAmount/AmountType
remittanceData/debitwithTipAmount/AmountType</t>
  </si>
  <si>
    <t>Le type des champs suivants est modifié pour donner une longeur variable 
remittanceData/numberOfNonCompletedTransactions/Max6NumericText
remittanceData/debitsReversalNumber/Max6NumericText
remittanceData/debitsNumber/Max6NumericText
remittanceData/creditsNumber/Max6NumericText
fileData/fileNumberOfMessages/Max6NumericText
remittanceData/debitwithTipNumber/Max6NumericText
remittanceData/debitwithDonationNumber/Max6NumericText</t>
  </si>
  <si>
    <t>Création du codeset : threeDsResultsCardHolderVerificationCodeset</t>
  </si>
  <si>
    <t>Création de l'attribut threeDsResultsCardHolderVerification</t>
  </si>
  <si>
    <t>Création de l'attribut manufacturerCode</t>
  </si>
  <si>
    <t>Création de l'attribut referenceSpecificationsVersion</t>
  </si>
  <si>
    <t>Création de l'attribut terminalModelReference</t>
  </si>
  <si>
    <t>Création de l'attribut interbankApplicationSoftwareVersion</t>
  </si>
  <si>
    <t>L'attribut acceptanceSystemComponentsIdentifier est remplacé par l'attribut manufacturerCode. Référence 250331155400</t>
  </si>
  <si>
    <t>Création du codeset: ReconciliationcodeCodeset</t>
  </si>
  <si>
    <t>Création de l'attribut debitNonCompletedTotalNumber</t>
  </si>
  <si>
    <t>Création de l'attribut debitsReversalAmount</t>
  </si>
  <si>
    <t>Création de l'attribut debitsReversalTotalAmount</t>
  </si>
  <si>
    <t>Création de l'attribut debitsReversalTotalNumber</t>
  </si>
  <si>
    <t>Création de l'attribut debitTotalAmount</t>
  </si>
  <si>
    <t>Création de l'attribut reconciliationCode</t>
  </si>
  <si>
    <t>Création de l'attribut remittanceFileTransfertAccToAcqTotalNumber</t>
  </si>
  <si>
    <t>Création de l'attribut fileTransfertAcqToAccTotalNumber</t>
  </si>
  <si>
    <t>Création de l'attribut errorIndication</t>
  </si>
  <si>
    <t>Création de l'attribut serviceCode</t>
  </si>
  <si>
    <t>Le type Exact10NumericText de l'attribut numberOfPendingReferrals passe à Max6NumericText</t>
  </si>
  <si>
    <t>Le type Exact10NumericText de l'attribut numberOfDeclinedTransactions passe à Max6NumericText</t>
  </si>
  <si>
    <t>L'attribut temp_merchantCategoryCode dans l'objet transactionDetails est Obsolète</t>
  </si>
  <si>
    <t>L'attribut temp_companyRegistrationNumber dans l'objet transactionDetails est Obsolète</t>
  </si>
  <si>
    <t>Replacement de l'attribut temp_conversionRate par l'attribut définitif rate, remplacement de l'objet merchantParameters par l'objet TransactionDetails, remplacement du type PercentageRate par le type Base25OneRate pour le champ 58-FF31</t>
  </si>
  <si>
    <t>Creation des 2 attributs avec leurs codeset
transactionDetails/firstSubmittingProcess/FirstSubmittingProcessCodeset
transactionDetails/lastSubmittingProcess/LastSubmittingProcessCodeset</t>
  </si>
  <si>
    <t>Création de clearingData/clearingCheckProcessAction/clearingCheckProcessActionCodeset</t>
  </si>
  <si>
    <t>Creation des 2 codeset : VelocityCheckNatureCodeset &amp; clearingCheckProcessActionCodeset</t>
  </si>
  <si>
    <t>Creation des 5 attributs suivants 
clearingParameters/velocityCheckNature/VelocityCheckNatureCodeset
clearingParameters/velocityCheckLevel/Max4NumericText
clearingParameters/velocityCounter/Max6NumericText
clearingData/financialDuplicatedTransactionIndicator/TrueFalseIndicator
clearingData/technicalDuplicatedTransactionIndicator/TrueFalseIndicator</t>
  </si>
  <si>
    <t>Renseignement des champs MCD pour les attributs suivants:
pinEntryCapability
multiFactorAuthenticationExemptionIndicator
applicationSelectionIndicator
authenticationAmount
ecommerceIndicator
electronicCommerceAuthentication
forwardingId
fundsTransferApplicationNature
fundTransferReason
panEntryMode
pointOfServiceConditionCode
regulatoryAndTechnicalEnvironment
transactionNature
uuidContainerCategory
uuidContainerValue
optionalServicesSupported
applicationId
cardBrandProductCode
expiryDate
paymentAccountReference
companyRegistrationNumber
merchantCategoryCode
merchantProcessingId
postalAddress
accountNumber
accountNumber
independantSalesOrganisationId
paymentFacilitatorId
pinLengthCapabilities
poiInformation
terminalId
tokenRequestorIdentification
acceptorAdvice
applicationCryptogramProcessingInformation
fieldConversionResponsibleValue
mastercardMagstripeErrorCategory
merchantAdviceCode
authorisationCode
originalUniqueIdentifier
transactionReference
transmissionGmtDateTime
authorisationCode
responseCode
threeDsComponentsAvailability
threeDsProtocolVersion
threeDsProtocolVersionSchemeSpecific
accountFromUsage
accountToUsage
cardBrandApplied
cardSecurityCodeVerificationResultsOrigin
cardSecurityCodeVerificationResultsText
fileNumber
originalUniqueIdentifier
replacementAmount
saleReference
settlementDate
tokenAuthenticationVerificationValue
ecommerceTransactionId
localDateTime
transactionReference</t>
  </si>
  <si>
    <t>Déplacement de l'attribut accountUsage et son type vers le type structuré AmountType.</t>
  </si>
  <si>
    <t>Renseignement des champs VISA pour les attributs suivants:
pinEntryCapability
delegatedAuthenticationExemptionIndicator
multiFactorAuthenticationExemptionIndicator
cardSecurityCodePresence
functionCode
fundsTransferApplicationNature
panEntryMode
paymentUseCase
pointOfServiceConditionCode
transactionNature
cardholderAuthenticationValueProcessingInfo
applicationId
paymentAccountReference
primaryAccountNumber
companyRegistrationNumber
marketPlaceId
paymentFacilitatorId
pinLengthCapabilities
tokenProgramIndicator
tokenRequestorIdentification
applicationCryptogramProcessingInformation
cryptogramProcessingInformation
reasonInformationCode
reasonInformationEntitySource
uniqueTransactionIdValue
transactionReference
transmissionGmtDateTime
responseCode
threeDsComponentsAvailability
accountFromUsage
accountToUsage
cardBrandApplied
cardholderAuthenticationValue
cardSecurityCodeVerificationResultsText
originalUniqueIdentifier
repleacementAmount
reversalReason
splitPaymentTotalNumber
tokenAuthenticationVerificationValue
ecommerceTransactionId</t>
  </si>
  <si>
    <t>Tous les codesets passent à Exact4Text suite à décision CAI 06/06</t>
  </si>
  <si>
    <t>Les codesets passent à Exact4Text
MaskGeneratorAlgorithmCodeset : exact4Text
S256, S384, S512, S001
PinBlockEncryptionFormatCodeset : exact4Text
TDES, DK09, DK17, NENC 
SignatureAlgorithmCodeset : exact4Text
R256, R384, R512, E256, E384, E512, P256, P384, P512
SignatureDigestAlgorithmCodeset : exact4Text
S256, S384, S512, S001, S322, S325, S338, S351, SK12, SK25</t>
  </si>
  <si>
    <t>Officialisation de TransactionDetails/tmp_responseTimeBeforeAbandonment en clearingParameters/responseTimeBeforeAbandonment</t>
  </si>
  <si>
    <t>Officialisation des 4 attributs suivants 
transactionDetails/tmp_rejectionDateTime en clearingData/clearingCheckingDateTime
transactionDetails/tmp_rejectionNature en clearingCheckingLevel en clearingData/clearingCheckingLevelCodeset
transactionDetails/tmp_rejectionReasonCode en clearingData/clearingCheckingCode
transactionDetails/tmp_rejectionReasonLabel en clearingData/clearingCheckingLabel</t>
  </si>
  <si>
    <t>Officialisation de transactionDetails / temp_linkedTransactionStampingReference en clearingData / linkedTransactionStampingReference</t>
  </si>
  <si>
    <t>Création du codeset: NonCompletedTransactionReasonCodeset</t>
  </si>
  <si>
    <t>Création du codeset: FixedWordValueUsedInCalculationCodeset</t>
  </si>
  <si>
    <t>Création du codeset: TypeOfCardholderReceiptCodeset</t>
  </si>
  <si>
    <t>Création de l'attribut addressWordToBeCertified</t>
  </si>
  <si>
    <t>Création de l'attribut discriminatingElementUsedForCalculation</t>
  </si>
  <si>
    <t>Création de l'attribut fixedWordValueUsedInCalculation</t>
  </si>
  <si>
    <t>Création de l'attribut nonCompletedTransactionReason</t>
  </si>
  <si>
    <t>Création de l'attribut numberOfPendingReferrals</t>
  </si>
  <si>
    <t>Création de l'attribut numberOfDeclinedTransactions</t>
  </si>
  <si>
    <t>Création de l'attribut typeOfCardholderReceipt</t>
  </si>
  <si>
    <t>Création du codeset: captureOriginCodeset</t>
  </si>
  <si>
    <t>Création du codeset: agentUniqueIdCodeset</t>
  </si>
  <si>
    <t>Création de l'attribut captureOrigin</t>
  </si>
  <si>
    <t>Création de l'attribut IssuerAuthoTransactionReference</t>
  </si>
  <si>
    <t>Création de l'attribut productCertificationAtThePointOfAcceptance</t>
  </si>
  <si>
    <t>Création de l'attribut caiIssuer</t>
  </si>
  <si>
    <t>Création de l'attribut camMemoryAdress</t>
  </si>
  <si>
    <t>Création de l'attribut wordContent</t>
  </si>
  <si>
    <t>Création de l'attribut agentUniqueId</t>
  </si>
  <si>
    <t>Création de l'attribut acceptorCustomerServicePhoneNumber</t>
  </si>
  <si>
    <t>Création de l'attribut counterpartyLastNameAndFirstName</t>
  </si>
  <si>
    <t>Officialisation de transactionDetails/temp_merchantLetterFormat en clearingData/merchantProofLetterFormat</t>
  </si>
  <si>
    <t>Officialisation de transactionDetails/temp_merchantLetterLabel en clearingData/merchantProofLetterLabel</t>
  </si>
  <si>
    <t xml:space="preserve">Officialisation de transactionDetails/tmp_linkedTransactionNature  en clearingData/linkedClearingTransactionNature </t>
  </si>
  <si>
    <t>Creation du codeset merchantProofMailOriginCodeset</t>
  </si>
  <si>
    <t>Officialisation de transactionDetails/editionCode en clearingData/merchantProofLetterOrigin</t>
  </si>
  <si>
    <t>Officialisation de transactionDetails/tmp_sequentialNumber en transactionDetails/sequentialNumber</t>
  </si>
  <si>
    <t>Officialisation de remittanceData/tmp_sequentialNumber en remittanceData/sequentialNumber</t>
  </si>
  <si>
    <t>Officialisation de eventProcessingData/tmp_processingStage en eventProcessingData/processingStage</t>
  </si>
  <si>
    <t>Officialisation de eventProcessingData/tmp_referenceData en eventProcessingData/referenceCheckingData</t>
  </si>
  <si>
    <t>Officialisation de eventProcessingData/tmp_limitData en eventProcessingData/limitCheckingData</t>
  </si>
  <si>
    <t>Officialisation de eventProcessingData/tmp_inputData en eventProcessingData/inputCheckingData</t>
  </si>
  <si>
    <t>Suppression de 250418220129/Environment/card/temp_maskedPrimaryAccountNumber/Max19Text.
Doublon avec 250410114317/Environment/card/maskedPrimaryAccountNumber/Max30Text</t>
  </si>
  <si>
    <r>
      <t>Suppression de transactionDetails/</t>
    </r>
    <r>
      <rPr>
        <sz val="10"/>
        <color rgb="FF000000"/>
        <rFont val="Century Gothic"/>
        <family val="2"/>
      </rPr>
      <t>temp_reissuedTransactionIndicator</t>
    </r>
  </si>
  <si>
    <t>Création de clearingContext/remittanceFinancialDuplicatedTransactionCounter</t>
  </si>
  <si>
    <t>Création de sponsoredMerchant.merchantCategoryCode pour le MCC d'un sous marchand.</t>
  </si>
  <si>
    <t>Modification : transactionDetails/cardBrandForcingIndicator devient  clearingContext/cardBrandForcingIndicator</t>
  </si>
  <si>
    <t>Modification : transactionDetails/duplicateProcessedIndicator devient  clearingContext/duplicateProcessedIndicator</t>
  </si>
  <si>
    <t>Qualif. / Tarif.</t>
  </si>
  <si>
    <t>Modification de transactionContext / temp_transactionDenomination en 
transactionContext / pricingEngineDesignation max200Text</t>
  </si>
  <si>
    <t>Création de transactionDetails / clearingCardBrand pour la détermination de la marque par le module de qualification.</t>
  </si>
  <si>
    <t>Creation des objets et attributs suivants pour identifier les régions Scheme 
transactionContext/merchantSchemeRegion, transactionContext/cardholderSchemeRegion, transactionContext/issuerSchemeRegion, transactionContext/acquirerSchemeRegion,</t>
  </si>
  <si>
    <t>Supprimer référence à 47-95 dans CB2AF pour l'attribut OriginalUniqueIdentifier. Voir nouvel attribut IssuerAuthoTransactionReference</t>
  </si>
  <si>
    <t>Codesets modifiés (4 chars):
---------------------------------
CardDesignCodeset
LimitTypeIDCodeset
LockingReasonCodeset
SubscribeContextSettlementsConditionCodeset
SubscribeServicesCodeset</t>
  </si>
  <si>
    <t>Creation de clearingDecisionCodeset</t>
  </si>
  <si>
    <t>Creation de clearingDecisionOriginCodeset</t>
  </si>
  <si>
    <t>Creation de Transaction / clearingData / clearingDecision</t>
  </si>
  <si>
    <t>Creation de Transaction / clearingData / clearingDecisionOrigin</t>
  </si>
  <si>
    <t>Creation de Context / clearingContext / remittanceTechnicalDuplicatedTransactionCounter</t>
  </si>
  <si>
    <t>Creation de Context / clearingContext / CreditCounter</t>
  </si>
  <si>
    <t>Coquille, l'attribut icsSettlementService était libellé SettlementService, le type et le codeset sont OK</t>
  </si>
  <si>
    <t>17.1.1</t>
  </si>
  <si>
    <t>Correction sur le pattern du UUIDType pour pouvoir prendre en compte la balise "format": "uuid"</t>
  </si>
  <si>
    <t>17.1</t>
  </si>
  <si>
    <r>
      <rPr>
        <b/>
        <u/>
        <sz val="10"/>
        <color theme="1"/>
        <rFont val="Century Gothic"/>
        <family val="2"/>
      </rPr>
      <t xml:space="preserve">Champs créés : </t>
    </r>
    <r>
      <rPr>
        <sz val="10"/>
        <color theme="1"/>
        <rFont val="Century Gothic"/>
        <family val="2"/>
      </rPr>
      <t xml:space="preserve">
Transaction.transactionDetails.grossAmount
</t>
    </r>
    <r>
      <rPr>
        <b/>
        <u/>
        <sz val="10"/>
        <color theme="1"/>
        <rFont val="Century Gothic"/>
        <family val="2"/>
      </rPr>
      <t xml:space="preserve">Champs modifiés:
</t>
    </r>
    <r>
      <rPr>
        <sz val="10"/>
        <color theme="1"/>
        <rFont val="Century Gothic"/>
        <family val="2"/>
      </rPr>
      <t>-Type de l'attribut process : Max5AlphaNumericText --&gt; processCodeset
-L'attribut temp_leaderInstitutionAcronym  --&gt; leaderInstitutionAcronym 
-Suppression d'un espace à la fin des attributs : customerAnswerDateTime, numberOfSecurePayment,numberOfWebConnection
-Correction de la synthaxe des attributs : recipientPostalAdress --&gt; recipientPostalAddress et strenghtAnthenticationLevel --&gt; strengthAuthenticationLevel</t>
    </r>
  </si>
  <si>
    <r>
      <rPr>
        <b/>
        <i/>
        <u/>
        <sz val="10"/>
        <color rgb="FF000000"/>
        <rFont val="Century Gothic"/>
        <family val="2"/>
      </rPr>
      <t xml:space="preserve">Champs créés:
</t>
    </r>
    <r>
      <rPr>
        <sz val="10"/>
        <color rgb="FF000000"/>
        <rFont val="Century Gothic"/>
        <family val="2"/>
      </rPr>
      <t xml:space="preserve">
Environment.card.cardReplacementCode
</t>
    </r>
    <r>
      <rPr>
        <b/>
        <i/>
        <u/>
        <sz val="10"/>
        <color rgb="FF000000"/>
        <rFont val="Century Gothic"/>
        <family val="2"/>
      </rPr>
      <t xml:space="preserve">Champs modifiés:
</t>
    </r>
    <r>
      <rPr>
        <sz val="10"/>
        <color rgb="FF000000"/>
        <rFont val="Century Gothic"/>
        <family val="2"/>
      </rPr>
      <t xml:space="preserve">Environment.card.additionalInformationZone                                        --- &gt;  Environment.cardAgreement.additionalInformationZone
Context.cardAgreementParameters.cardAgreementStartDateTime                        --&gt; Context.cardAgreementParameters.cardAgreementOptionStartDateTime
Context.cardAgreementParameters.cardAgreementEndDateTime                          --&gt; Context.cardAgreementParameters.cardAgreementOptionEndDateTime
Context.cardContext.contactlessActionCode                                         ---&gt;    Context.cardContext.contactlessIndicator      
Context.cardContext.lockingActionCode                                             --&gt;   Context.cardContext.lockingIndicator
Environment.cardAgreement.cardAgreementDeferredCalendarCode                      (Max40Text   --&gt; Max50Text)    
Context.cardAgreementParameters.usageLimitPersonalizedAmount                     (Max20AlphaNumericText -&gt; Max18AlphaNumericText)
Context.cardAgreementParameters.usageLimitPersonalizedNumber                     (Max20AlphaNumericText -&gt; Max18AlphaNumericText)
Context.cardAgreementParameters.cardAgreementMonitoringEndDate                   --&gt; Context.cardAgreementParameters.monitoringEndDate                   
Context.cardAgreementParameters.cardAgreementMonitoringIndicator                 --&gt; Context.cardAgreementParameters.monitoringIndicator                 
Context.cardAgreementParameters.cardAgreementMonitoringReasonCode                --&gt; Context.cardAgreementParameters.monitoringReasonCode                
Context.cardAgreementParameters.cardAgreementMonitoringtStartDate                --&gt; Context.cardAgreementParameters.monitoringtStartDate                
Context.cardAgreementParameters.cardAgreementOptionCode                          --&gt; Context.cardAgreementParameters.optionCode                          
Context.cardAgreementParameters.cardAgreementOptionData                          --&gt; Context.cardAgreementParameters.optionData                          
Context.cardAgreementParameters.cardAgreementProductMaximumAge                   --&gt; Context.cardAgreementParameters.productMaximumAge                   
Context.cardAgreementParameters.cardAgreementReplacementCardIndicator            --&gt; Context.cardAgreementParameters.replacementCardIndicator            
Context.cardAgreementParameters.cardAgreementShippingConditionCode               --&gt; Context.cardAgreementParameters.shippingConditionCode               
Context.cardAgreementParameters.cardAgreementShippingConditionEntityId           --&gt; Context.cardAgreementParameters.shippingConditionEntityId           
Context.cardAgreementParameters.cardAgreementShippingConditionPostalAddressId    --&gt; Context.cardAgreementParameters.shippingConditionPostalAddressId    
Environment.cardAgreement.cardAgreementDeferredCalendarCode                      --&gt; Environment.cardAgreement.deferredCalendarCode                                     
Environment.card.chainingInternalReference            --&gt;    (UUIDType --&gt; Max36Text)
Environment.card.internalReference                    --&gt;    (UUIDType --&gt; Max36Text)
Context.cardAgreementParameters.monitoringEndDate   --&gt;     Context.cardAgreementParameters.surveillanceEndDate 																							
Context.cardAgreementParameters.monitoringIndicator --&gt;     Context.cardAgreementParameters.surveillanceIndicator 																							
Context.cardAgreementParameters.monitoringReasonCode --&gt;    Context.cardAgreementParameters.surveillanceReasonCode																							
Context.cardAgreementParameters.monitoringtStartDate --&gt;    Context.cardAgreementParameters.surveillanceStartDate
Context.cardAgreementParameters.cardAgreementOptionStartDateTime  --&gt; Context.cardAgreementParameters.optionStartDateTime
Context.cardAgreementParameters.cardAgreementOptionEndDateTime    --&gt; Context.cardAgreementParameters.optionEndDateTime
Environment.card.cardDesignCode   ---&gt; (CardDesignCodeset --&gt;  Max50Text)
</t>
    </r>
    <r>
      <rPr>
        <b/>
        <i/>
        <u/>
        <sz val="10"/>
        <color rgb="FF000000"/>
        <rFont val="Century Gothic"/>
        <family val="2"/>
      </rPr>
      <t xml:space="preserve">
Codeset créés:
</t>
    </r>
    <r>
      <rPr>
        <sz val="10"/>
        <color rgb="FF000000"/>
        <rFont val="Century Gothic"/>
        <family val="2"/>
      </rPr>
      <t xml:space="preserve">CivilityCodeset
CardReplacementCodeset
CivilityCodeset  (suppression des valeurs Fr)
</t>
    </r>
    <r>
      <rPr>
        <b/>
        <i/>
        <u/>
        <sz val="10"/>
        <color rgb="FF000000"/>
        <rFont val="Century Gothic"/>
        <family val="2"/>
      </rPr>
      <t xml:space="preserve">Codeset supprimés:
</t>
    </r>
    <r>
      <rPr>
        <sz val="10"/>
        <color rgb="FF000000"/>
        <rFont val="Century Gothic"/>
        <family val="2"/>
      </rPr>
      <t xml:space="preserve">CardDesignCodeset
CardLineCodeset
</t>
    </r>
    <r>
      <rPr>
        <b/>
        <i/>
        <u/>
        <sz val="10"/>
        <color rgb="FF000000"/>
        <rFont val="Century Gothic"/>
        <family val="2"/>
      </rPr>
      <t xml:space="preserve">Champs supprimés:
</t>
    </r>
    <r>
      <rPr>
        <sz val="10"/>
        <color rgb="FF000000"/>
        <rFont val="Century Gothic"/>
        <family val="2"/>
      </rPr>
      <t xml:space="preserve">Context.cardContext.semanticCheckIndicator
</t>
    </r>
    <r>
      <rPr>
        <b/>
        <i/>
        <u/>
        <sz val="10"/>
        <color rgb="FF000000"/>
        <rFont val="Century Gothic"/>
        <family val="2"/>
      </rPr>
      <t xml:space="preserve">Changement des libellés:
</t>
    </r>
    <r>
      <rPr>
        <sz val="10"/>
        <color rgb="FF000000"/>
        <rFont val="Century Gothic"/>
        <family val="2"/>
      </rPr>
      <t xml:space="preserve">Environment.cardAgreement.chainingCardAgreementId
Context.cardAgreementParameters.usageLimitStartDateTime
Context.cardAgreementParameters.usageLimitEndDateTime
Environment.card.maskedPrimaryAccountNumber
Context.cardAgreementParameters.usageRestrictionCode
Context.cardAgreementParameters.usageRestrictionData
Environment.cardholder.birthPlace
Environment.cardAgreement.ownerID
Context.cardAgreementParameters.monitoringEndDate   
Context.cardAgreementParameters.monitoringIndicator 
Context.cardAgreementParameters.monitoringReasonCode
Context.cardAgreementParameters.monitoringtStartDate
Environment.card.embossedComplementaryData
Environment.card.supplementZone2
Environment.card.manufacturingRequestForecastDateTime
</t>
    </r>
    <r>
      <rPr>
        <b/>
        <i/>
        <u/>
        <sz val="10"/>
        <color rgb="FF000000"/>
        <rFont val="Century Gothic"/>
        <family val="2"/>
      </rPr>
      <t xml:space="preserve">Types créés:
</t>
    </r>
    <r>
      <rPr>
        <sz val="10"/>
        <color rgb="FF000000"/>
        <rFont val="Century Gothic"/>
        <family val="2"/>
      </rPr>
      <t>Max18AlphaNumericText</t>
    </r>
  </si>
  <si>
    <t>25.17</t>
  </si>
  <si>
    <t>Ajout d'un exemple pour le type phoneNumber</t>
  </si>
  <si>
    <t>insertion des onglet MON_MSG et MSG_Export pour exporter les messages excel en json des équipes</t>
  </si>
  <si>
    <t>Champs créés:
------------------------------------
Context.cardAgreement.ownerID
Context.cardAgreement.ownerCivility
Context.cardAgreement.ownerFirstName
Context.cardAgreement.ownerLastName
Context.cardAgreement.ownerCompanyName
Context.cardAgreement.ownerPostalAddress  
Context.cardAgreement.cardAgreementStatus 
Context.cardAgreementParameters.cardAgrmntOptionCode
Context.cardAgreementParameters.cardAgrmntOptionData
Context.cardAgreementParameters.cardAgrmntStartDateTime
Context.cardAgreementParameters.cardAgrmntEndDateTime
Context.cardAgreementParameters.usageRestrictionCode
Context.cardAgreementParameters.usageRestrictionStartDateTime
Context.cardAgreementParameters.usageRestrictionEndDateTime
Context.cardAgreementParameters.usageRestrictionData
Context.cardAgreementParameters.cardAgrmntMonitoringReasonCode
Context.cardAgreementParameters.cardAgrmntCreationDate
Context.cardAgreementParameters.cardAgrmntReplacementCardIndicator
Context.cardAgreementParameters.closingDateTime
Context.cardAgreementParameters.closingReasonCode
Context.cardAgreementParameters.cardAgrmntmonitoringIndicator
Context.cardAgreementParameters.cardAgrmntmonitoringtStartDate
Context.cardAgreementParameters.cardAgrmntmonitoringEndDate
Context.cardAgreementParameters.cardAgrmntproductMaximumAge
Context.cardAgreementParameters.cardAgrmntshippingConditionCode
Context.cardAgreementParameters.cardAgrmntshippingConditionEntityId
Context.cardAgreementParameters.cardAgrmntshippingConditionPostalAddressId
Context.cardAgreementParameters.usageLimitCode
Context.cardAgreementParameters.usageLimitType
Context.cardAgreementParameters.usageLimitValueType
Context.cardAgreementParameters.usageLimitcurrency
Context.cardAgreementParameters.usageLimitAmount
Context.cardAgreementParameters.usageLimitNumber
Context.cardAgreementParameters.usageLimitPersonalizedAmount
Context.cardAgreementParameters.usageLimitPersonalizedNumber
Context.cardAgreementParameters.usageLimitStartDateTime
Context.cardAgreementParameters.usageLimitEndDateTime
Context.cardAgreementParameters.usageCurrentValueCode
Context.cardAgreementParameters.usageCurrentValueLimitType
Context.cardAgreementParameters.usageCurrentValueType
Context.cardAgreementParameters.usageCurrentValueCurrency
Context.cardAgreementParameters.usageCurrentValueLimitAmount
Context.cardAgreementParameters.usageCurrentValueLimitNumber
Context.cardAgreementParameters.usageCurrentValueAmount
Context.cardAgreementParameters.usageCurrentValueNumber
Context.cardContext.consentIndicator
Context.card.remanufacturingReasonCode
Environment.card.cardProductType
Environment.card.cardDebitType
Environment.card.cardSupportType
Environment.card.cardStatus
Environment.card.cardType
Environment.card.replacementMaskedPrimaryAccountNumber
Environment.card.activationDateTime
Environment.card.contactlessPresenceOnChipIndicator
Environment.card.blockingDateTime
Environment.card.manufacturingStatus
Environment.card.manufacturingReasonCode
Environment.card.manufacturingRequestForecastDateTime
Environment.card.manufacturingRequestRealDateTime
Environment.card.chainingTokenPrimaryAccountNumber
Environment.card.chainingEncryptedPrimaryAccountNumber
Environment.card.chainingInternalReference
Environment.card.chainingMaskedPrimaryAccountNumber
Environment.card.chainingExpiryDate
Environment.card.chainingCardSequenceNumber
Environment.card.chainingPersonalAccountNumberExternalInformation
Environment.card.alphaTestIndicator
Environment.cardholder.gender
Environment.cardholder.birthPlace
Environment.cardholder.birthCountryCode
Environment.cardholder.cellPhone
Environment.cardholder.proPhone
Environment.card.creationDate
Codeset créés:
-------------------------
UsageLimitCodeCodeSet
UsageLimitTypeCodeSet
UsageLimitValueTypeCodeSet
CardAgreementStatusCodeSet
CardAgrmntClosingReasonCodeSet
RemanufacturingReasonCodeSet
CardDebitTypeCodeSet
CardProductTypeCodeSet
CardSupportTypeCodeSet
CardStatusCodeSet
ManufacturingStatusCodeSet
ManufacturingReasonCodeSet
Champs supprimés:
-------------------------------
Environment.card.ownerId
Environment.card.subscribeCurrencySettlementsCurrencyCode
Environment.card.subscribeServicesCode
Environment.card.subscribeShippingConditions
Environment.card.cardLimit
Environment.card.subscribeContextSettlementsConditionCode
Environment.card.chainingSecretCodeId
Changement des libellés:
-------------------------------------
Context.cardContext.blockingReasonCode
Environment.card.lostOrStolenDateTime
Context.cardContext.remanufacturingIndicator
Context.cardContext.newSecretCodeIndicator
Context.cardContext.lockingReasonCode
Context.cardContext.contactlessActivationChoiceCode
Environment.card.embossedZone
Environment.card.additionalInformationZone
Environment.card.supplementZone1
Environment.card.supplementZone2
Context.cardContext.urgentManufacturingIndicator
Environment.cardAgreement.cardAgreementEntityName
Environment.cardAgreement.cardAgreementDeferredCalendarCode
Context.cardContext.secretCodeChoiceIndicator</t>
  </si>
  <si>
    <t xml:space="preserve">Suite à la décision CAI du 06/06
Création de :
•merchantProcessingId et merchantProcessingName
•	merchantCbId et merchantCbName
•	merchantVisaId et merchantVisaName
•	merchantMcId et merchantMcName
•	merchantInternald et merchantInternalName
•	merchantExternald et merchantExternalName
Création du type simple ISOTime
Création de : 
acquirer.bankIdentificationNumber sur 6c pour l'organisme acquéreur (partie 1 du champ 32 ISO 8583)
acquirer.institutionId sur 5c pour le code Banque acquéreur (partie 2 du champ 32 ISO 8583)
acquirer.leadInstitutionId sur 5c pour le code Banque Chef de file 
Les éléments suivants deviennent obsolètes :
acquirer.acquirerBankIdentifierNumber, acquirer.acquirerId, acquirer.acquirerInstitutionId, acquirer.acquirerLeaderInstitutionId, merchant.merchantIdentification
Suppression du type structuré MerchantIdType
</t>
  </si>
  <si>
    <t>Changement de l'attribut  "headDepartmentTitle"  par  "departmentHeadTitle"</t>
  </si>
  <si>
    <t>Changement de l'affection Segment/objet de l'attribut serviceName</t>
  </si>
  <si>
    <t>Renommer l'attribut  "temp_internalEntityId" de l'objet "Merchant" en "branchCode"</t>
  </si>
  <si>
    <t>Enrichissement du type structuré ContactType avec : firstName et lastName</t>
  </si>
  <si>
    <t>Enrichissement du codeset OppositionReasonCodeCodeset avec les valeurs : LOST, NREC</t>
  </si>
  <si>
    <t>Enrichissement du codeset AuthorisationResponseCodeset avec les valeurs : RFPU, UNKW</t>
  </si>
  <si>
    <t>Création du type structuré : emailHeaderType</t>
  </si>
  <si>
    <t>Création des attributs : additionalData, peerInstitutionId, typOpeContest</t>
  </si>
  <si>
    <t>Création des objets : documentDetails, documentData</t>
  </si>
  <si>
    <t>Suppression du Temp pour les segments et objets contestation</t>
  </si>
  <si>
    <t>L'attribut temp_versionCBCOM  est remplacé par l'attribut cbcomVersion</t>
  </si>
  <si>
    <t>L'attribut temp_dialogTelerametrageFunctionCode est remplacé par l'attribut dialogueDownloadFunction</t>
  </si>
  <si>
    <t>L'attribut temp_supportedprotocolFunctions est rendu obsolète</t>
  </si>
  <si>
    <t xml:space="preserve">L'attribut temp_tableIdentifier est remplacé par l'attribut tableIdentifier </t>
  </si>
  <si>
    <t>L'attribut temp_tableVersionNumber est remplacé par l'attribut tableVersionNumber</t>
  </si>
  <si>
    <t>L'attribut temp_tableStatusCode est remplacé par l'attribut tableValidity</t>
  </si>
  <si>
    <t>L'attribut temp_lastCaptureDate est remplacé par l'attribut lastCapturedDate</t>
  </si>
  <si>
    <t>L'attribut temp_lastParameterDownloadingDate est remplacé par l'attribut lastParameterDownloadedDate</t>
  </si>
  <si>
    <t>L'attribut temp_lastSoftwareUpdateDate est remplacé par l'attribut lastSoftwareUpdatedDate</t>
  </si>
  <si>
    <t>Le type temp_TableStatusCodeCodeset est remplacé par le type TrueFalseIndicator</t>
  </si>
  <si>
    <t>Création de l'attribut :supportedProtocolEchoTest</t>
  </si>
  <si>
    <t>Création de l'attribut :supportedProtocolResynchronization</t>
  </si>
  <si>
    <t>Le codeset temp_dialogTelerametrageFunctionCode a été remplacé par le codeset dialogueDownloadFunctionCodeset</t>
  </si>
  <si>
    <t>Suppression dans le codeset dialogueDownloadFunctionCodeset de la donnée "Dialog opening + Data Capture service" de CAPTURE</t>
  </si>
  <si>
    <t>Suppression dans le codeset dialogueDownloadFunctionCodeset de la  donnée " Opening of Data Capture service" de CAPTURE</t>
  </si>
  <si>
    <t>Le codeset temp_tableIdentifierCodeset a été remplacé par le codeset TableIdentifierCodeset</t>
  </si>
  <si>
    <t>Suppression de temp_TableStatusCodeCodeset de la liste des codesets</t>
  </si>
  <si>
    <t xml:space="preserve">Décision </t>
  </si>
  <si>
    <t>Renommer l'attribut  preclearingTransactionNature (250331112001) en clearingTransactionNature
Renommer le codeSet   preclearingTransactionNatureCodeset en clearingTransactionNatureCodeset
Modifier le domaine de valeur de clearingTransactionNatureCodeset</t>
  </si>
  <si>
    <t xml:space="preserve">Renseignement CB2A des attributs : 
Optional services supported (Aquirer domain)
paymentGatewayId
contactlessApplicationIndicator
inputCapabilities
merchantSchemeTokenizationIndicator
pinEntryCapability
printCapabilities
delegatedAuthenticationExemptionIndicator
multiFactorAuthenticationExemptionIndicator
acceptanceSystemCardProductCode
applicationSelectionIndicator
authenticationAmount
authenticationDateTime
buyingMethod
cardholderVerificationMethod
cardOnFileAction
cardSecurityCodePresence
ecommerceIndicator
electronicCommerceAuthentication
extendedEcommerceIndicator
forwardingId
functionCode
fundsTransferApplicationNature
fundTransferReason
issuerAuthenticationData
messageReasonCode
panEntryMode
paymentUseCase
pointOfServiceConditionCode
regulatoryAndTechnicalEnvironment
resendCounter
serviceAttribute
transactionNature
usedKernelId
uuidContainerCategory
uuidContainerValue
cardholderAuthenticationMethod
cardholderAuthenticationValueProcessingInfo
cardholderAuthenticationValueCalculationMethod
paymentSolutionProof
acquirerId
acquirerInstitutionId
applicationId
applicationInterchangeProfile
cardApplication
cardBrand
cardBrandProductCode
cardSequenceNumber
contactlessDevice
expiryDate
paymentAccountReference
primaryAccountNumber
track2
acceptanceSystemLogicalNumber
companyRegistrationNumber
locationCategoryCode
merchantCategoryCode
merchantFrenchContractNumber
merchantIdentification
poiIdByAcquirer
postalAddress
accountNumber
accountNumber
financialInstitutionId
internationalBankAccountNumber
finalMerchantId
independantSalesOrganisationId
marketPlaceId
paymentFacilitatorId
acceptanceSystemApplicationId
approvalCodeLength
cardReadingCapabilities
countryCode
iTpsa
iTpta
kernelId
pinLengthCapabilities
poiInformation
poiLogicalNumber
serialNumber
terminalCapabilities
terminalCategory
terminalId
terminalIdsa
tokenProgramIndicator
tokenRequestorIdentification
walletId
walletNomenclature
applicationCryptogramProcessingInformation
cryptogramProcessingInformation
fieldConversionEntitySource
fieldConversionFieldNumber
fieldConversionResponsibleValue
incorrectFieldErrorCode
incorrectFieldNumber
incorrectSubfield
maximumNumberReattempts
merchantAdviceCode
messageToTransactionInitiatorCtrlCharacter
messageToTransactionInitiatorMessage
modifiedElectronicCommerceAuthentification
phoneNumber
reattemptAllowedDuration
reattemptFrozenPeriod
respondingMachineId
securityErrorField
securityErrorNature
uniqueTransactionIdNetworkSource
uniqueTransactionIdValue
appExpiryDate
applicationCryptogram
applicationSelectionRegisteredProprietaryData
contactlessTrack2
cryptogramInformationData
issuerApplicationData
randomNumber
terminalTransactionDate
terminalVerificationResult
rate
authorisationCode
originalUniqueIdentifier
securedRemotePaymentArchitectureResultExtension
transactionReference
transmissionGmtDateTime
authorisationCode
responseCode
baseDerivationKeyName
encryptionAlgorithm
keySerialNumber
pinBlockEncryptionFormat
pinBlockFormat
pinVerificationResult
threeDsAuthenticationCategory
threeDsComponentsAvailability
threeDsMerchantRequestAuthentication
threeDsProtocolVersion
threeDsProtocolVersionSchemeSpecific
threeDsResultsCardHolderAuthentication
threeDsResultsNomenclature
threeDsScore
threeDsTransactionCancellationIndicator
threeDsTransactionStatusReason
accountFromUsage
accountToUsage
additionalAmount
applicationTransactionCounter
authorisedAmount
billingAmount
cardBrandApplied
cardholderAuthenticationValue
cardholderVerificationMethodResult
cardSecurityCodeVerificationResultsOrigin
cardSecurityCodeVerificationResultsText
contactlessTerminalProcessingResults
cumulativeTotalAuthorisedAmount
fileNumber
issuerProprietaryData
microchipProcessingResult
multiplePaymentValidityDate
originalUniqueIdentifier
preauthorisationTimeLimit
repleacementAmount
reversalReason
splitPaymentNumber
splitPaymentTotalNumber
terminalTransactionQualifiers
tokenAuthenticationVerificationValue
totalAmount
cryptogramDateTime
ecommerceTransactionId
localDateTime
transactionReference
transmissionGmtDateTime
</t>
  </si>
  <si>
    <t>Correction coquille sur libellé 250528144004</t>
  </si>
  <si>
    <t>Le merchantFrenchContractNumber devient obsolete car il fait doublon avec le merchantIdentification
Le champ 59-0202 est associé au merchantIdentification</t>
  </si>
  <si>
    <t>Correction d'une coquille, adress, pour l'attribut sponsoredMerchant.finalMerchantAddress.</t>
  </si>
  <si>
    <t>Attribut tmp_icsSettlementService validé en icsSettlementService de type icsSettlementServiceCodeset</t>
  </si>
  <si>
    <t>Suppression de l'attribut temp_qualifiedData. Cet attribut a été pensé pour transporter un bloc de données dans l'attente des descriptions individuelles. Usage interdit dans le dictionnaire</t>
  </si>
  <si>
    <t>Création de qualificationTraceabilityId, interchangeTraceabilityId, feesTraceabilityId
Suppression de TracabilityId
Suppression du type structuré temp_tracabilityType
Pour la partie blob, utiliser transactionDetails.storedData (Max8000 Text)</t>
  </si>
  <si>
    <t>Attribut tmp_clearingDate validé clearingDate</t>
  </si>
  <si>
    <t>Attribut tmp_feesAmountPayable validé feesAmountPayable</t>
  </si>
  <si>
    <t>Attribut bilateralAgreementID ajouté à la structure SchemeFeesType</t>
  </si>
  <si>
    <t>Correction coquille libellé de 241112000045</t>
  </si>
  <si>
    <t>SMSAA</t>
  </si>
  <si>
    <t>Le type de cardholderAuthenticationMethod devient cardholderAuthenticationMethodCodeset</t>
  </si>
  <si>
    <t>25.16</t>
  </si>
  <si>
    <r>
      <rPr>
        <u/>
        <sz val="10"/>
        <color rgb="FF000000"/>
        <rFont val="Century Gothic"/>
        <family val="2"/>
      </rPr>
      <t xml:space="preserve">Modification de CodeSet:
</t>
    </r>
    <r>
      <rPr>
        <sz val="10"/>
        <color rgb="FF000000"/>
        <rFont val="Century Gothic"/>
        <family val="2"/>
      </rPr>
      <t>Corriger les valeurs en double dans : ThreeDsMerchantRequestAuthenticationCodeset  
Authentication requested   NAUT  ---&gt;    AUTQ
Authentication required      AUTR   --&gt;     AUTD</t>
    </r>
  </si>
  <si>
    <t>primaryAccountNumberToken devient tokenPrimaryAccountNumber
maskedPAN devient maskedPrimaryAccountNumber
encryptedPan devient encryptedPrimaryAccountNumber</t>
  </si>
  <si>
    <r>
      <rPr>
        <u/>
        <sz val="10"/>
        <color rgb="FF000000"/>
        <rFont val="Century Gothic"/>
        <family val="2"/>
      </rPr>
      <t xml:space="preserve">Création d'attributs:
</t>
    </r>
    <r>
      <rPr>
        <sz val="10"/>
        <color rgb="FF000000"/>
        <rFont val="Century Gothic"/>
        <family val="2"/>
      </rPr>
      <t xml:space="preserve">Transaction.transactionDetails.cardholderBillingNewAmount
Transaction.transactionDetails.commercialOperation
</t>
    </r>
    <r>
      <rPr>
        <u/>
        <sz val="10"/>
        <color rgb="FF000000"/>
        <rFont val="Century Gothic"/>
        <family val="2"/>
      </rPr>
      <t xml:space="preserve">Modification d'attributs:
</t>
    </r>
    <r>
      <rPr>
        <sz val="10"/>
        <color rgb="FF000000"/>
        <rFont val="Century Gothic"/>
        <family val="2"/>
      </rPr>
      <t xml:space="preserve">Environment.acquirer.acquirerDomain      ---&gt; Environment.acquirer.optionalServicesSupported
</t>
    </r>
    <r>
      <rPr>
        <u/>
        <sz val="10"/>
        <color rgb="FF000000"/>
        <rFont val="Century Gothic"/>
        <family val="2"/>
      </rPr>
      <t>Creation de types structurés :</t>
    </r>
    <r>
      <rPr>
        <sz val="10"/>
        <color rgb="FF000000"/>
        <rFont val="Century Gothic"/>
        <family val="2"/>
      </rPr>
      <t xml:space="preserve"> 
OptionalServicesSupportedType</t>
    </r>
  </si>
  <si>
    <t>Correction des coquilles : sponsoredMerchant.finalMerchantAddress, card.MaskedPan</t>
  </si>
  <si>
    <t>Alimentation des codeset : ClaimConditionCodeset, ClaimQualificationCodeset, LitigationConditionCodeset, LitigationQualificationCodeset</t>
  </si>
  <si>
    <t>Création du type structuré : ReferenceAttachmentType</t>
  </si>
  <si>
    <t>Création de l'attribut : referenceAttachment</t>
  </si>
  <si>
    <t>Référentiel commerçant</t>
  </si>
  <si>
    <t>Mise à jour de tous les libellés relatifs au référentiel. Nouvelles valeurs du fichier " UA03_MM4_DescDataRefCom_VA1.0.xlsx"</t>
  </si>
  <si>
    <t>Création du Codeset : CardBlockingListDistributionCodeset</t>
  </si>
  <si>
    <t>Création de l'attribut : cardBlockingListDistribution</t>
  </si>
  <si>
    <t>Création de l'attribut signName</t>
  </si>
  <si>
    <t>Création de l'attribut merchantCategoryCode</t>
  </si>
  <si>
    <t>Création de l'attribut locationCategoryCode</t>
  </si>
  <si>
    <t>25.15</t>
  </si>
  <si>
    <t xml:space="preserve">Création d'attributs:
-------------------------------------------------------------
Context.transactionContext.transactionInternalReference    
Context.transactionContext.transactionSide
Context.transactionContext.operationReferenceId
Transaction.transactionDetails.merchantID
Transaction.transactionDetails.fundsTransferIdentifier
Transaction.transactionDetails.walletIdentifier
Environment.payer.firstName
Environment.payer.middleName
Environment.payer.lastName
Environment.payer.address
Environment.payer.postalCode
Environment.payer.city
Environment.payer.stateProvince
Environment.payer.country
Environment.payee.firstName
Environment.payee.middleName
Environment.payee.lastName
Environment.payee.address
Environment.payee.postalCode
Environment.payee.city
Environment.payee.stateProvince
Environment.payee.country
Context.riskContext.mcScore
Context.riskContext.visaScore
Context.riskContext.vefScore
Context.riskContext.cbScore
Context.riskContext.stetScore
Transaction.additionalResponseData.finalAuthorisationIndicator
Environment.terminal.deviceType
Environment.terminal.visaAcceptanceCharacteristics
Modification d'attributs:
----------------------------
Transaction.transactionDetails.repleacementAmount   ---&gt; Transaction.transactionDetails.replacementAmount 
Modification de types :
------------------------------  
pour Transaction.additionalResponseData.expenseThreshold   :   VFNCodeset        devient Max1Text
pour Context.transactionContext.purchaseId                 :   Max8HexBinaryText devient Max26AlphaNumericText
ajout délements dans les codeSets:
----------------------------------
AdditionalElectronicCommerceDataElementsCodeset,PaymentUseCaseCodeset, TransactionNatureCodeset,
PanEntryModeCodeset, CardDataEntryModeCodeset, ServiceAttributeCodeset  </t>
  </si>
  <si>
    <t>Création des codesets suivants:
temp_IcsSettlementServiceCodeset
temp_TransactionLifeCycleCodeSet</t>
  </si>
  <si>
    <t>Création des attributs suivants:
issuerBIN
temp_settlementCurrencyCode
temp_traceability
temp_qualifiedData
temp_settlementService
temp_transactionLifeCycle
temp_transactionDenomination
temp_feesAmountPayable
temp_schemeFeesDetails</t>
  </si>
  <si>
    <t>Alimentation des codeset : BlacklistDistributionRegionsCodeSet, mainGroupingIdentifier, IbanUseCodeSet</t>
  </si>
  <si>
    <t>Changement du segment et objet des attributs : postalAddress, addressUse, internationalBankAccountNumber, ibanUse</t>
  </si>
  <si>
    <t xml:space="preserve">Suppression des doublons : dynamicLineIndicator, foreignCurrencyIndicator, governmentCountryCode, locationCategoryCode , feesDebitPeriod , recurringFeesDebitIndicator , paymentFacilitatorIndicator </t>
  </si>
  <si>
    <t>Création de security.tr31MaskFlag</t>
  </si>
  <si>
    <t>Création de l'objet : "temp_AuditTrail" relatif aux attributs Piste d'audit</t>
  </si>
  <si>
    <t>Création du segment : "Temp_AuditTrail" relatif aux attributs Piste d'audit</t>
  </si>
  <si>
    <t>Création de l'objet : "temp_disputeData" relatif aux attributs réclamation</t>
  </si>
  <si>
    <t>Création de l'objet : "temp_claimData" relatif aux attributs réclamation</t>
  </si>
  <si>
    <t>Création de l'objet : "temp_litigationData" relatif aux attributs données litige</t>
  </si>
  <si>
    <t>Création de l'objet : "temp_editionParameters" relatif aux attributs GED</t>
  </si>
  <si>
    <t>Création du segment : "Temp_Edition" relatif aux attributs GED</t>
  </si>
  <si>
    <t>Création des attributs pour la Contestation : mailSendingIndicator,modelId,modelLabel,additionalIdentificationData,internalUserIdentification,documentTypeCode,documentTypeLabel,serviceName,litigationQualification,litigationCondition,claimQualification,claimCondition,conditionLabel,mainMemberInstitutionId,caseBankContact,caseBankContactPostalAddress,claimDataId,litigationDataId,callDateTime,responseTime,oppositionDate,peerBankContact,transactionNature,peerMainMemberInstitutionId,issuerInstitutionId,acquirerInstitutionId,temp_clearingDate,mailComment,accountNumber,temp_internalEntityId,temp_internalEntityId,chargebackSettlementDate,representationSettlementDate,temp_grossAmount,postScriptum,mailContentPartOne,mailContentPartTwo,companyCode,postageOption,recipientPostalAdress,logoDisplayIndicator,legalNoticesDisplayIndicator,mailArchivingCode,prepayedEnvelopeModelCode,doubleSidedIndicator,emailIndicator,copiesNumber,temp_leaderInstitutionAcronym,emailHeader,departmentName,scoring,explicability,rulesCode,nonRefundReasonEditionCode,customerAnswerStatus,strongAuthenticationFamiliarity,strenghtAnthenticationLevel,awarenessScore,operationValidationLocalDateTime,operationValidationMethod,operationValidationStatus,deviceTechnicalName,lastEnrolmentsDateTime,sentDoubtAlertDateTime,customerAnswerDateTime ,numberOfSecurePayment ,numberOfSecurePaymentDuration,numberOfUndisputedSecurePayment,numberOfUndisputedSecurePaymentDuration,lastEnrolmentPeriod,numberOfMobileConnection,numberOfWebConnection ,otpPhoneNumber,civility,departmentHead,issuerInstitutionLabel,dateOfBirth,cardProductClassLabel,issuerLeaderInstitutionLabel,cardLabel,headDepartmentTitle,institutionAuthenticationMethodLabel,crcCallerPostalAdress,introductionContent,accountNumber,crcAlertReference,authorisationResponse,emailContent,oppositionReasonCode,documentInternalIdentification,user,process,attachedDate,attachedScreen,fileName,archiveFormat,compressMethod,documentData,encodingMethod,documentTypeCode,mimeType,typeLabel,keyId</t>
  </si>
  <si>
    <t>25.14</t>
  </si>
  <si>
    <t>5/22/2025</t>
  </si>
  <si>
    <t>Suppression de Exact2Text pour les Codesets conformément à AR009</t>
  </si>
  <si>
    <t>Ajout des valeurs suivantes dans le type MessageFunctionCodeset:
TransactionVADCaptureEvent
TransactionProxiCaptureEvent
RemittanceCaptureEvent
TransactionVADCaptureEvent
TransactionProxiCaptureEvent
RemittanceCaptureEvent</t>
  </si>
  <si>
    <t>Ajout des valeurs suivantes dans le type StoredDataCategoryCodeSet:
API Capture Request 
FileCaptureRequest
RemittanceTransferInitialisationRequest
Response to remittance transfer initialisation request
Financial transaction remittance notification
Non-completed transaction remittance notification
Financial transaction reversal notification
Acknowledgement of remittance notification/reversal
RemittanceCompletionReconciliationRequest
AcknowledgementRemittanceCompletionReconciliationRequest</t>
  </si>
  <si>
    <t>Correction du pattern de l'ISODateTime qui ne restituait pas correctement les valeurs des données</t>
  </si>
  <si>
    <t>05/20/2025</t>
  </si>
  <si>
    <r>
      <rPr>
        <i/>
        <sz val="10"/>
        <color rgb="FF000000"/>
        <rFont val="Century Gothic"/>
        <family val="2"/>
      </rPr>
      <t>Contexte : Suite à un retour sur la livraison du 30/05 Emission</t>
    </r>
    <r>
      <rPr>
        <b/>
        <u/>
        <sz val="10"/>
        <color rgb="FF000000"/>
        <rFont val="Century Gothic"/>
        <family val="2"/>
      </rPr>
      <t xml:space="preserve">
Modification du type :
</t>
    </r>
    <r>
      <rPr>
        <sz val="10"/>
        <color rgb="FF000000"/>
        <rFont val="Century Gothic"/>
        <family val="2"/>
      </rPr>
      <t xml:space="preserve">
Environment.card.internalReference                                  : Max36NumericText              --&gt;  UUIDType
Environment.cardholder.cardholderId                               : Max40AlphaNumericText    --&gt;  Max40Text
Environment.cardAgreement.cardAgreementAccountId  : Max36AlphaNumericText    --&gt;  Max36Text
Environment.cardAgreement.cardAgreementEntityId       : Max36NumericText              --&gt;  Max36Text
Environment.cardAgreement.cardAgreementId                : Max36NumericText              --&gt;  Max36Text
Environment.cardAgreement.requestId                              : Max36NumericText              --&gt;  Max36Text
</t>
    </r>
    <r>
      <rPr>
        <b/>
        <u/>
        <sz val="10"/>
        <color rgb="FF000000"/>
        <rFont val="Century Gothic"/>
        <family val="2"/>
      </rPr>
      <t>Création du type :</t>
    </r>
    <r>
      <rPr>
        <sz val="10"/>
        <color rgb="FF000000"/>
        <rFont val="Century Gothic"/>
        <family val="2"/>
      </rPr>
      <t xml:space="preserve"> 
Max36Text</t>
    </r>
  </si>
  <si>
    <t>Changement du type de primaryAccountNumber Token -&gt; UUIDType</t>
  </si>
  <si>
    <t>transactionContext.encryptionAlgorithm passé à obsolète</t>
  </si>
  <si>
    <t>Création de l'attribut exemptionIndicator</t>
  </si>
  <si>
    <t>25.13</t>
  </si>
  <si>
    <t>remplacement de CodeSet par Codeset</t>
  </si>
  <si>
    <t>Remplacement de l'attribut temp_stampingReference pour les objets fileData,remittanceData et transactionIdentification, par l'attribut stampingReference</t>
  </si>
  <si>
    <t>Modification du libellé de l'attribut ContryCode: Country à Acceptance System Contry Code</t>
  </si>
  <si>
    <r>
      <rPr>
        <b/>
        <u/>
        <sz val="10"/>
        <color rgb="FF000000"/>
        <rFont val="Century Gothic"/>
        <family val="2"/>
      </rPr>
      <t xml:space="preserve">Renommage attribut:
</t>
    </r>
    <r>
      <rPr>
        <sz val="10"/>
        <color rgb="FF000000"/>
        <rFont val="Century Gothic"/>
        <family val="2"/>
      </rPr>
      <t xml:space="preserve">cardContractDeferredCalendarCode  --&gt;	 cardAgreementDeferredCalendarCode
cardContractCardAccountId                --&gt;	 cardAgreementAccountId
cardContractEntityId                             --&gt;	 cardAgreementEntityId
cardContractEntityName                      --&gt;	 cardAgreementEntityName
cardContractId                                      --&gt;	 cardAgreementId	
internalRef                                               --&gt;  internalReference                                    
</t>
    </r>
    <r>
      <rPr>
        <b/>
        <u/>
        <sz val="10"/>
        <color rgb="FF000000"/>
        <rFont val="Century Gothic"/>
        <family val="2"/>
      </rPr>
      <t xml:space="preserve">Renommage codeset:  
</t>
    </r>
    <r>
      <rPr>
        <sz val="10"/>
        <color rgb="FF000000"/>
        <rFont val="Century Gothic"/>
        <family val="2"/>
      </rPr>
      <t xml:space="preserve">cardContractCardDesignCode                 --&gt; CardDesignCode 
CardContractDeferredCalendarCodeSet  --&gt; CardAgreementDeferredCalendarCodeSet
</t>
    </r>
    <r>
      <rPr>
        <b/>
        <u/>
        <sz val="10"/>
        <color rgb="FF000000"/>
        <rFont val="Century Gothic"/>
        <family val="2"/>
      </rPr>
      <t xml:space="preserve">Création de l'attribut : 
</t>
    </r>
    <r>
      <rPr>
        <sz val="10"/>
        <color rgb="FF000000"/>
        <rFont val="Century Gothic"/>
        <family val="2"/>
      </rPr>
      <t>Environment.cardAgreement.requestId</t>
    </r>
  </si>
  <si>
    <t>Suppression du schemeMerchantId</t>
  </si>
  <si>
    <t>Création de l'attribut stampingReference</t>
  </si>
  <si>
    <t>Création du Type temp_dialogTelerametrageFunctionCodeCodeset</t>
  </si>
  <si>
    <t>Correction du type de temp_versionCBCOM: Exact2NumericText en Exact2AlphaNumericText</t>
  </si>
  <si>
    <t>Création de l'attribut temp_dialogTelerametrageFunctionCode</t>
  </si>
  <si>
    <t>merchantparameters.authorisedDuplicatedTransactions est de type Max4NumericText et pas Max999NumericText</t>
  </si>
  <si>
    <t>Remplacement des 'é' par des 'e'</t>
  </si>
  <si>
    <t>Revue des CodeSets :
DisputeQualificationCodeset
RefundDecisionCodeset
RefundNatureCodeset
StatusCodeCodeset</t>
  </si>
  <si>
    <t>Ajout de GrossCashFlowEvent dans MessagefunctionCodeset</t>
  </si>
  <si>
    <t>Suppression des attributs de merchant : temp_billingInternationalBankAccountNumber, temp_defaultInternationalBankAccountNumber, temp_dynamicPlaqueLineIndicator, temp_installmentProviderId</t>
  </si>
  <si>
    <t>L'attribut merchantProcessingId est obsolète</t>
  </si>
  <si>
    <t>29/04/205</t>
  </si>
  <si>
    <t>L'attribut uniqueTransactionReference est obsolète</t>
  </si>
  <si>
    <t>25.12</t>
  </si>
  <si>
    <t>Création de l'attribut numberOfNonCompletedRemittanceTransactions</t>
  </si>
  <si>
    <t>Création du Type ElectronicCommercelAuthentificationNatureCodeset</t>
  </si>
  <si>
    <t>Création du Type TypeOfAdditionalDataCodeset</t>
  </si>
  <si>
    <t>Création du Type AcceptanceSystemCurrentConnectingModeCodeset</t>
  </si>
  <si>
    <t>Création du Type Exact10NumericText</t>
  </si>
  <si>
    <t>Création de l'attribut debitwithTipNumber</t>
  </si>
  <si>
    <t>Création de l'attribut debitwithTipAmount</t>
  </si>
  <si>
    <t>Création de l'attribut totalTipAmount</t>
  </si>
  <si>
    <t>Création de l'attribut debitwithDonationNumber</t>
  </si>
  <si>
    <t>Création de l'attribut debitwithDonationAmount</t>
  </si>
  <si>
    <t>Création de l'attribut totalDonationAmount</t>
  </si>
  <si>
    <t>Correction du type de authorisedDuplicatedTransactions : TrueFalseIndicator en Max999NumericText</t>
  </si>
  <si>
    <t>Renommage de AcquisitionChannelCodeSet en AcquiringChannelCodeSet</t>
  </si>
  <si>
    <t>Renommage de acquisitionChannel en acquiringChannel</t>
  </si>
  <si>
    <t>1)Creation de l'objet : Environment.cardAgreement
2) reattribution des champs : contractId, contractCardAccountId, cardContractDeferredCalendarCode, contractEntityId à l'objet : Environment.cardAgreement
3) creation de l'attribut Environment.cardAgreement.contractEntityName</t>
  </si>
  <si>
    <t>Création de l'attribut acceptorMessageNumber</t>
  </si>
  <si>
    <t>Création de l'attribut marketPlaceForeignRetailIndicator</t>
  </si>
  <si>
    <t>Création de l'attribut acceptanceSystemTransactionNumber</t>
  </si>
  <si>
    <t>Création de l'attribut preauthorisedAmount</t>
  </si>
  <si>
    <t>Création de l'attribut amount Anticipated</t>
  </si>
  <si>
    <t>Création de l'attribut cardholderVerificationMethodlist</t>
  </si>
  <si>
    <t>Création de l'attribut issuerScript</t>
  </si>
  <si>
    <t>Création de l'attribut electronicCommercelAuthentificationNature</t>
  </si>
  <si>
    <t>Création de l'attribut uniqueTransactionReference</t>
  </si>
  <si>
    <t>Création de l'attribut numberOfMessagesReceivedByCollectorSystem</t>
  </si>
  <si>
    <t>Création de l'attribut numberOfcancelledTransactionsWithDeferredCleaning</t>
  </si>
  <si>
    <t>Création de l'attribut amountOfcancelledTransactionsWithDeferredCleaning</t>
  </si>
  <si>
    <t>Création de l'attribut merchantProcessingId</t>
  </si>
  <si>
    <t>Création de l'attribut messageId</t>
  </si>
  <si>
    <t>Création de l'attribut localDateTime</t>
  </si>
  <si>
    <t>Création de l'attribut lengthOfAcquiringInstitutionIdCode</t>
  </si>
  <si>
    <t>Création de l'attribut institutionIdCode</t>
  </si>
  <si>
    <t>interne</t>
  </si>
  <si>
    <t>Remplacement du terme authorized par authorised dans l'ensemble du dico</t>
  </si>
  <si>
    <t>Acquirer</t>
  </si>
  <si>
    <t>Creation de acquirer.currencyCode</t>
  </si>
  <si>
    <t>Creation de acquirer.postalAddress</t>
  </si>
  <si>
    <t>Suppression de CountryCode, prendre dans la structure address</t>
  </si>
  <si>
    <t>Création de l'attribut merchant.midManagementIndicator</t>
  </si>
  <si>
    <t>Création de l'attribut merchant.genericMidIndicator</t>
  </si>
  <si>
    <t>Création de l'attribut merchant.genericMidControlIndicator</t>
  </si>
  <si>
    <t>Création de l'attribut merchant.genericMid</t>
  </si>
  <si>
    <t>Création de l'attribut merchant.pointOfSale</t>
  </si>
  <si>
    <t>Création de l'attribut merchantParameters.authorizationForcingIndicator</t>
  </si>
  <si>
    <t>Création de l'attribut merchantParameters.defferedClearingIndicator</t>
  </si>
  <si>
    <t>Création de l'attribut merchantParameters.panTruncationIndicator</t>
  </si>
  <si>
    <t>Création de l'attribut merchantParameters.partialAuthorizationIndicator</t>
  </si>
  <si>
    <t>Création de l'attribut merchantParameters.additionalInvoiceIndicator</t>
  </si>
  <si>
    <t>Création de l'attribut merchantParameters.informationRequestIndicator</t>
  </si>
  <si>
    <t>Création de l'attribut merchantParameters.whiteListeDistributionIndicator</t>
  </si>
  <si>
    <t>Création de l'attribut merchantParameters.contactlessCreditIndicator</t>
  </si>
  <si>
    <t>Création de l'attribut merchantParameters.singleTapIndicator</t>
  </si>
  <si>
    <t>Création de l'attribut merchantParameters.authorizationFloorLimit</t>
  </si>
  <si>
    <t>Création de l'attribut merchantParameters.maximumAuthorizedAmount</t>
  </si>
  <si>
    <t>Création de l'attribut merchantParameters.ticketPrintedMessage</t>
  </si>
  <si>
    <t>Création de l'attribut merchant.readingMode</t>
  </si>
  <si>
    <t>Création de l'attribut merchant.paymentUseCase</t>
  </si>
  <si>
    <t>Création du type structuré PointOfSaleType</t>
  </si>
  <si>
    <t>Création du type structuré MerchantIdType pour l'encapsulation des attributs : merchantXId et merchantXName (avec X : Processing, CB, Visa, MC, Internal, External)</t>
  </si>
  <si>
    <t>Suppression des attributs : merchantXId et merchantXName (avec X : Processing, CB, Visa, MC, Internal, External) et remplacement par l'attribut merchantIdentification</t>
  </si>
  <si>
    <t>Création du CodeSet : MerchantIdUsageCodeset pour la définition du type Id du Merchant (Processing, CB, Visa, MC, Internal, External)</t>
  </si>
  <si>
    <t>Suppression de quelques valeurs dans le CodeSet AcceptanceChannelCodeSet. Valeurs finales : Face To Face, Remote Payment, Unattended Payment</t>
  </si>
  <si>
    <t>Renommage du CodeSet PaymentCategoryCodeSet par : ReadingModeCodeSet</t>
  </si>
  <si>
    <t>Renommage de l'Attribut paymentCategory par : readingMode</t>
  </si>
  <si>
    <t>Alimentation du CodeSet PaymentUseCaseCodeSet par : Quasi cash et Funds transfer,</t>
  </si>
  <si>
    <t>Création de l'attribut temp_alphabeticCodeOfCurrency1</t>
  </si>
  <si>
    <t>Création de l'attribut temp_conversionRate</t>
  </si>
  <si>
    <t>Création de l'attribut temp_languageAbbreviation</t>
  </si>
  <si>
    <t xml:space="preserve">Création de l'attribut temp_targetPercentageForRandomSelection </t>
  </si>
  <si>
    <t>Création de l'attribut temp_earlierGMTPeriod</t>
  </si>
  <si>
    <t>Création de l'attribut temp_laterGMTPeriod</t>
  </si>
  <si>
    <t>Création de l'attribut temp_gMTDifference</t>
  </si>
  <si>
    <t>Création de l'attribut temp_signOfTimeDifference</t>
  </si>
  <si>
    <t>Création de l'attribut temp_terminalApplicationVersionNumber</t>
  </si>
  <si>
    <t>Création de l'attribut temp_defaultEMVDolsForAnEMVCardApplication</t>
  </si>
  <si>
    <t>Création de l'attribut temp_listOfDataElements</t>
  </si>
  <si>
    <t>Création de l'attribut temp_numericCurrencyCode</t>
  </si>
  <si>
    <t>Création de l'attribut temp_coefficientAssociatedWithTheRandomSelectionAlgorithm</t>
  </si>
  <si>
    <t>Création de l'attribut temp_callFloorLimitForRandomSelection</t>
  </si>
  <si>
    <t>Création de l'attribut temp_maximumCoefficientAssociatedWithTheRandomSelection</t>
  </si>
  <si>
    <t>Création de l'attribut temp_temp_cardholderAcceptanceLevel</t>
  </si>
  <si>
    <t>Création de l'attribut temp_pANLengthInExceptionFile</t>
  </si>
  <si>
    <t>Création de l'attribut temp_pANInExceptionFile</t>
  </si>
  <si>
    <t>Création de l'attribut temp_lengthOfDataElementStartOfBINRange</t>
  </si>
  <si>
    <t>Création de l'attribut temp_startOfBINRange</t>
  </si>
  <si>
    <t>Création de l'attribut temp_lengthOfDataElementEndOf BINRange</t>
  </si>
  <si>
    <t>Création de l'attribut temp_endOfBINRange</t>
  </si>
  <si>
    <t xml:space="preserve">Création de l'attribut temp_acceptanceLevelCodeAssociatedWithaRange </t>
  </si>
  <si>
    <t xml:space="preserve">Création de l'attribut temp_specialProcessingCodes </t>
  </si>
  <si>
    <t>Création de l'attribut temp_listOfAdditionalTagsCalledParty0CallingParty</t>
  </si>
  <si>
    <t>Création de l'attribut temp_telecomBillingMode</t>
  </si>
  <si>
    <t>Création de l'attribut temp_calledModeActivationCode</t>
  </si>
  <si>
    <t>Création de l'attribut temp_callApprovalMode</t>
  </si>
  <si>
    <t>Création de l'attribut temp_callLocalTimeStart</t>
  </si>
  <si>
    <t xml:space="preserve">Création de l'attribut temp_localTimeEnd </t>
  </si>
  <si>
    <t>Création de l'attribut temp_acquiringInstitutionIdentificationCode</t>
  </si>
  <si>
    <t>Création de l'attribut temp_minimumAcceptedAmount</t>
  </si>
  <si>
    <t>Création de l'attribut temp_limitsForContactlessPayment</t>
  </si>
  <si>
    <t xml:space="preserve">Création de l'attribut temp_evelope1DownloadReferenceOfSoftwareToDownload </t>
  </si>
  <si>
    <t>Création de l'attribut temp_listEMVPublicAuthenticationKEYSRSAKeyModulus</t>
  </si>
  <si>
    <t>Création de l'attribut temp_maximumAcceptedAmountForForeignCard</t>
  </si>
  <si>
    <t>Création de l'attribut temp_priorityAccessToAnAcquirerSystem</t>
  </si>
  <si>
    <t>Création de l'attribut temp_networkAddressingType</t>
  </si>
  <si>
    <t>Création de l'attribut temp_networkaddressOf theAcquirerSystemOrDns</t>
  </si>
  <si>
    <t>Création de l'attribut temp_ domainName</t>
  </si>
  <si>
    <t>Création de l'attribut temp_telephoneNumberForNetworkAccess</t>
  </si>
  <si>
    <t>Création de l'attribut temp_pADType</t>
  </si>
  <si>
    <t>Création de l'attribut temp_accessIdentifier</t>
  </si>
  <si>
    <t>Création de l'attribut temp_password</t>
  </si>
  <si>
    <t>Création de l'attribut temp_pOSActivity</t>
  </si>
  <si>
    <t>Création de l'attribut temp_switchoverModeToBackupLink</t>
  </si>
  <si>
    <t>Création de l'attribut temp_numberOfSimultaneousConnections</t>
  </si>
  <si>
    <t>Création de l'attribut temp_maximumNumberOfMessagesPerMinute</t>
  </si>
  <si>
    <t>Création de l'attribut temp_maximumNumberOfCallTests</t>
  </si>
  <si>
    <t>Création de l'attribut temp_waitTimeBetweenTwoCalls</t>
  </si>
  <si>
    <t>Création de l'attribut temp_callFrequency</t>
  </si>
  <si>
    <t>Création de l'attribut temp_localTimeAutomaticCall</t>
  </si>
  <si>
    <t>Création de l'attribut temp_localDateAutomaticCall</t>
  </si>
  <si>
    <t>Création de l'attribut temp_maximumNumberOfRetries</t>
  </si>
  <si>
    <t>Création de l'attribut temp_recurrentCallIndicator</t>
  </si>
  <si>
    <t>Création de l'attribut temp_recurrentCallEndDate</t>
  </si>
  <si>
    <t>Création de l'attribut temp_technicalActivations</t>
  </si>
  <si>
    <t>Création de l'attribut temp_cardProductLength</t>
  </si>
  <si>
    <t>Création de l'attribut temp_cardProductValue</t>
  </si>
  <si>
    <t>Création de l'attribut temp_serviceName</t>
  </si>
  <si>
    <t>Création de l'attribut temp_aslternateServiceName</t>
  </si>
  <si>
    <t>Création de l'attribut temp_typeOfKernelTransaction</t>
  </si>
  <si>
    <t>Création de l'attribut temp_applicationAIDLength</t>
  </si>
  <si>
    <t>Création de l'attribut temp_terminalFloorLimit</t>
  </si>
  <si>
    <t>Création de l'attribut temp_readerContactlessFloorLimit</t>
  </si>
  <si>
    <t>Création de l'attribut temp_readerCvmRequiredLimit</t>
  </si>
  <si>
    <t>Création de l'attribut temp_readerContactlessTransactionLimit</t>
  </si>
  <si>
    <t>Création de l'attribut temp_noOnDeviceCvm</t>
  </si>
  <si>
    <t>Création de l'attribut temp_onDeviceCvm</t>
  </si>
  <si>
    <t>Création de l'attribut temp_cVMSupported</t>
  </si>
  <si>
    <t>Création de l'attribut temp_statusCheckSupportFlag</t>
  </si>
  <si>
    <t>Création de l'attribut temp_zeroAmountAllowedSupportFlag</t>
  </si>
  <si>
    <t>Création de l'attribut temp_processingIndicator</t>
  </si>
  <si>
    <t>Création de l'attribut temp_aID</t>
  </si>
  <si>
    <t>Création de l'attribut temp_maximumAcceptedCardLifeDuration</t>
  </si>
  <si>
    <t>Création de l'attribut temp_functionActivationCodes</t>
  </si>
  <si>
    <t>Création de l'attribut temp_systemCountryCode</t>
  </si>
  <si>
    <t>Création de l'attribut temp_floorLimitForReversal</t>
  </si>
  <si>
    <t>Création de l'attribut temp_extendedSelectionSupportFlag</t>
  </si>
  <si>
    <t xml:space="preserve">Création de l'attribut temp_cVMSupportedNoCvmRequired </t>
  </si>
  <si>
    <t>Création de l'attribut temp_zeroAmountForOfflineAllowedFlag</t>
  </si>
  <si>
    <t>Création de l'attribut temp_identifierLength</t>
  </si>
  <si>
    <t>Création de l'attribut temp_identifier</t>
  </si>
  <si>
    <t>Création de l'attribut temp_version</t>
  </si>
  <si>
    <t>Création de l'attribut temp_operatingMode</t>
  </si>
  <si>
    <t>Création de l'attribut temp_durationOfAcceptorOffer</t>
  </si>
  <si>
    <t>Création de l'attribut temp_maximumCumulativeAmount</t>
  </si>
  <si>
    <t>Création de l'attribut temp_maximumOfferAmount</t>
  </si>
  <si>
    <t>Création de l'attribut temp_maximumAmountForGuaranteeRequesForFrenchCards</t>
  </si>
  <si>
    <t>Création de l'attribut temp_maximumAmountForGuaranteeRequestForForeignCards</t>
  </si>
  <si>
    <t>Création de l'attribut temp_debtRecoveryType</t>
  </si>
  <si>
    <t>Création de l'attribut temp_superTapActivation</t>
  </si>
  <si>
    <t>Création de l'attribut temp_debtRecoveryPeriod</t>
  </si>
  <si>
    <t>Création de l'attribut temp_regionIndicator</t>
  </si>
  <si>
    <t>Création de l'attribut temp_receiptCategory</t>
  </si>
  <si>
    <t>Création de l'attribut temp_receiptPrintingMode</t>
  </si>
  <si>
    <t>Création de l'attribut temp_dataLengh</t>
  </si>
  <si>
    <t>Création de l'attribut temp_dataCategory</t>
  </si>
  <si>
    <t>Création de l'attribut temp_lengthOfDataElementToFollow</t>
  </si>
  <si>
    <t>Création de l'attribut temp_bitmapOfThePOIEntryCapability</t>
  </si>
  <si>
    <t>Création de l'attribut temp_appliedRestriction</t>
  </si>
  <si>
    <t>Création de l'attribut temp_bitmapOfTheCardAcceptorConnectionCapabilites</t>
  </si>
  <si>
    <t>Création de l'attribut temp_bitmapOfTheCardacceptorEntryCapabilites</t>
  </si>
  <si>
    <t>Création de l'attribut temp_applicationSoftwarePublisherCode</t>
  </si>
  <si>
    <t>Création de l'attribut temp_applicationsManagerSoftwareVersionNumber</t>
  </si>
  <si>
    <t>Création de l'attribut temp_applicationsManagerPublisherCode</t>
  </si>
  <si>
    <t>Création de l'attribut temp_kernelSoftwareVersionReference</t>
  </si>
  <si>
    <t>Création de l'attribut temp_softwareVersionNumberOfTheResident</t>
  </si>
  <si>
    <t>Création de l'attribut temp_pOISerialNumber</t>
  </si>
  <si>
    <t>Création de l'attribut temp_memoryCardReaderNumber</t>
  </si>
  <si>
    <t>Création de l'attribut temp_magstripeReaderNumber</t>
  </si>
  <si>
    <t xml:space="preserve">Création de l'attribut temp_pOIFlashMemoryCapacity </t>
  </si>
  <si>
    <t>Création de l'attribut temp_cardAcceptorRemaining FlshStorageCapacity</t>
  </si>
  <si>
    <t>Création de l'attribut temp_cardAcceptor RAM memory capacity</t>
  </si>
  <si>
    <t>Création de l'attribut temp_cardAcceptorRemainingRAMStorageCapacity</t>
  </si>
  <si>
    <t>Création de l'attribut temp_kernelEditorCode</t>
  </si>
  <si>
    <t>Création de l'attribut temp_hardwareCouplerVersionNumber</t>
  </si>
  <si>
    <t>Création de l'attribut temp_softwareCouplerVersionNumber</t>
  </si>
  <si>
    <t>Création de l'attribut temp_couplerSpecificationsVersionNumber</t>
  </si>
  <si>
    <t>Création de l'attribut temp_parametersPANEntryModeForDualApplication</t>
  </si>
  <si>
    <t>Création de l'attribut temp_supportedprotocolFunctions</t>
  </si>
  <si>
    <t>Création de l'attribut temp_tableIdentifier</t>
  </si>
  <si>
    <t>Création de l'attribut temp_tableVersionNumber</t>
  </si>
  <si>
    <t>Création de l'attribut temp_tableStatusCode</t>
  </si>
  <si>
    <t>Création de l'attribut temp_lastCaptureDate</t>
  </si>
  <si>
    <t>Création de l'attribut temp_lastParameterDownloadingDate</t>
  </si>
  <si>
    <t>Création de l'attribut temp_lastSoftwareUpdateDate</t>
  </si>
  <si>
    <t>Création de l'attribut temp_versionCBCOM</t>
  </si>
  <si>
    <t>Création du type: AcceptanceSystemCurrentConnectingModeCodeset</t>
  </si>
  <si>
    <t>Création du type:Exact19AlphaNumericText</t>
  </si>
  <si>
    <t>Création de l'attribut counterpartyPan</t>
  </si>
  <si>
    <t>Création de l'attribut fileIdentification</t>
  </si>
  <si>
    <t>Création de l'attribut fileNumberOfMessages</t>
  </si>
  <si>
    <t>Création de l'attribut fileAcknowledgementWindow</t>
  </si>
  <si>
    <t>Création de l'attribut creditsNumber</t>
  </si>
  <si>
    <t>Création de l'attribut debitsNumber</t>
  </si>
  <si>
    <t>Création de l'attribut debitsReversalNumber</t>
  </si>
  <si>
    <t>Création de l'attribut creditsAmount</t>
  </si>
  <si>
    <t>Création de l'attribut DebitsAmount</t>
  </si>
  <si>
    <t>Création de l'attribut DebitsReversalAmount</t>
  </si>
  <si>
    <t>Création de l'attribut acceptanceSystemCurrentConnectingMode</t>
  </si>
  <si>
    <t>Création de l'attribut numberOfNonCompletedTransactions</t>
  </si>
  <si>
    <t>Création de l'attribut merchantVerificationValue</t>
  </si>
  <si>
    <t>Création de l'attribut appliedCardholderIDMethod</t>
  </si>
  <si>
    <t>Création de l'attribut acceptorURLAddress</t>
  </si>
  <si>
    <t xml:space="preserve">Création de l'attribut acceptorPhoneNumber </t>
  </si>
  <si>
    <t>Création de l'attribut serviceLocation Address</t>
  </si>
  <si>
    <t>Creation de l'attribut temp_ClearingDate (transactonDetails) de type ISODate</t>
  </si>
  <si>
    <t>TLC et Auto</t>
  </si>
  <si>
    <t>kernelIdUsed passe de Exact1HexBinaryTest à Max8HexBinaryText pour compatibilité entre CBAE et CB2AF</t>
  </si>
  <si>
    <t>Service Cryptographie
(G. Veillard)</t>
  </si>
  <si>
    <t>Changement de type pour les champs dataSource (Transaction, security) quie passe à max8000Text au lieu de Max4KHexBinaryText et dataUsedForSign (Transaction, security) qui passe de  max8000Text au lieu de Max4KHexBinaryText</t>
  </si>
  <si>
    <t>Remplacement de disputeData.refundNature par transactionDetails.refundNature
Création de transactionDetails.settlementTotalAmount</t>
  </si>
  <si>
    <t xml:space="preserve">Attributs "temp_PayPass Enabled Indicator" et "temp_Product Category" contiennent des espaces à la place du caractère '_'. </t>
  </si>
  <si>
    <t>L'attribut temp_postalAddress de Acquirer était mal orthographié (1 seul d)</t>
  </si>
  <si>
    <r>
      <t>Les champs suivants sont renommés en "batch" : 
fileData/</t>
    </r>
    <r>
      <rPr>
        <b/>
        <sz val="10"/>
        <color theme="1"/>
        <rFont val="Century Gothic"/>
        <family val="2"/>
      </rPr>
      <t>batch</t>
    </r>
    <r>
      <rPr>
        <sz val="10"/>
        <color theme="1"/>
        <rFont val="Century Gothic"/>
        <family val="2"/>
      </rPr>
      <t>AmountOfCancelledTransactionsWithDeferredCleaning/AmountType
fileData/batchFileIdentification/Exact6NumericText
fileData/batchNumberOfcancelledTransactionsWithDeferredCleaning/Exact10NumericText
fileData/batchNumberOfMessagesInTheFile/Exact6NumericText
fileData/batchNumberOfMessagesReceiveddByCollectorSystem/Exact6NumericText</t>
    </r>
  </si>
  <si>
    <t>25.11</t>
  </si>
  <si>
    <t>Abandon du Base64BinaryText au profit de HexBinaryText</t>
  </si>
  <si>
    <t>Suppression de scriptBuffer, scriptIndex, scriptNumber et scriptValue car déjà gérés par issuerScriptTemplate1 et issuerScriptTemplate2</t>
  </si>
  <si>
    <t>Création du type: Min1Max255HexBinaryText</t>
  </si>
  <si>
    <t>Création du type: Min1Max252HexBinaryText</t>
  </si>
  <si>
    <t>Création du type: Exact12AlphaNumericText</t>
  </si>
  <si>
    <t>Création du type: Exact5HexBinairyText</t>
  </si>
  <si>
    <t>Création du type: Exact2HexBinairyText</t>
  </si>
  <si>
    <t>Création du type: Exact3HexBinairyText</t>
  </si>
  <si>
    <t>Création du type: Min5Max16HexBinaryText</t>
  </si>
  <si>
    <t>Création du type: Exact1HexBinairyText</t>
  </si>
  <si>
    <t>Création du type: forcedAuthorisationIndicatorCodeset</t>
  </si>
  <si>
    <t>Création de l'attribut temp_minimumAmountAuthorisable</t>
  </si>
  <si>
    <t>Création de l'attribut temp_amountUsedForTwoFactorCardholderAuthentication</t>
  </si>
  <si>
    <t>Création de l'attribut temp_minimumValueOfCommercialService</t>
  </si>
  <si>
    <t>Création de l'attribut temp_maximumAmountForA ForeignCardInAnUnattededTerminal</t>
  </si>
  <si>
    <t>Création de l'attribut temp_eMVApplicationRID</t>
  </si>
  <si>
    <t>Création de l'attribut temp_indexOf TheAuthenticationkey</t>
  </si>
  <si>
    <t>Création de l'attribut temp_exponentOfTheRSAPublickey</t>
  </si>
  <si>
    <t>Création de l'attribut temp_lengthOfTheRSAPublickeyModulus</t>
  </si>
  <si>
    <t>Création de l'attribut temp_aIDLength</t>
  </si>
  <si>
    <t>Création de l'attribut temp_eMVApplicationAID</t>
  </si>
  <si>
    <t>Création de l'attribut temp_priorityLevel</t>
  </si>
  <si>
    <t>Création de l'attribut temp_forcedAuthorisationIndicator</t>
  </si>
  <si>
    <t>Création de l'attribut temp_tACDenial</t>
  </si>
  <si>
    <t>Création de l'attribut temp_tACOnline</t>
  </si>
  <si>
    <t>Création de l'attribut temp_tACDefault</t>
  </si>
  <si>
    <t>Création de l'attribut temp_dataEnvelope</t>
  </si>
  <si>
    <t>Création de l'attribut temp_tag</t>
  </si>
  <si>
    <t>Création de l'attribut temp_tagDataLength</t>
  </si>
  <si>
    <t xml:space="preserve">Création des codeset: TypeOfMediaCodeset, </t>
  </si>
  <si>
    <t xml:space="preserve">Création du type: Exact7NumericText, Min1Max8HexBinaryText, </t>
  </si>
  <si>
    <t>Création de l'attribut terminalActionCodeDefault</t>
  </si>
  <si>
    <t>Création de l'attribut terminalActionCodeDenial</t>
  </si>
  <si>
    <t>Création de l'attribut terminalActionCodeOnline</t>
  </si>
  <si>
    <t>Création de l'attribut NumberOfPositions TheDecimalPointWillBeMovedFromTheRight</t>
  </si>
  <si>
    <t>Création de l'attribut totalNumberOfDebitTransactionsWithDeferredClearing</t>
  </si>
  <si>
    <t>Création de l'attribut typeOfMedia</t>
  </si>
  <si>
    <t>Création de l'attribut additionalManagmentOfTransfers</t>
  </si>
  <si>
    <t>Création de l'attribut numberOfMessagesInTheFile</t>
  </si>
  <si>
    <t>Création de l'attribut batchIdAssignedByCollectorSystem</t>
  </si>
  <si>
    <t>Création de l'attribut NumberOfMessagesReceiveddByCollectorSystem</t>
  </si>
  <si>
    <t>Création de l'attribut NumberOfcancelledTransactionsWithDeferredCleaning</t>
  </si>
  <si>
    <t>Création de l'attribut AmountOfcancelledTransactionsWithDeferredCleaning</t>
  </si>
  <si>
    <t>Création de l'attribut FinalMerchantAdress</t>
  </si>
  <si>
    <t>Création de l'attribut purchaseCode</t>
  </si>
  <si>
    <t>Création de l'attribut purchaseId</t>
  </si>
  <si>
    <t>Création de l'attribut paymentNumber</t>
  </si>
  <si>
    <t>Création de l'attribut totalNumberOfPayments</t>
  </si>
  <si>
    <t>Création de l'attribut preAuthorisationDuration</t>
  </si>
  <si>
    <t>Création de l'attribut  Environment.card.ownerId</t>
  </si>
  <si>
    <t>Création de l'attribut  Environment.card.embossedZone</t>
  </si>
  <si>
    <t>Création de l'attribut  Environment.card.embossedComplementaryData</t>
  </si>
  <si>
    <t>Création de l'attribut  Environment.card.cardContractDeferredCalendarCode</t>
  </si>
  <si>
    <t>Création de l'attribut  Environment.card.additionalInformationZone</t>
  </si>
  <si>
    <t xml:space="preserve">Création de l'attribut  Environment.card.supplementZone1 </t>
  </si>
  <si>
    <t>Création de l'attribut  Environment.card.supplementZone2</t>
  </si>
  <si>
    <t>Création de l'attribut  Environment.card.chainingSecretCodeId</t>
  </si>
  <si>
    <t>Création de l'attribut  Environment.card.personalAccountNumberExternalInformation</t>
  </si>
  <si>
    <t>Création de l'attribut  Environment.card.cardContractCardDesignCode</t>
  </si>
  <si>
    <t>Création de l'attribut  Environment.card.cardholderPictureId</t>
  </si>
  <si>
    <t>Création de l'attribut  Environment.card.subscribeShippingConditions</t>
  </si>
  <si>
    <t>Création de l'attribut  Environment.card.cardLimit</t>
  </si>
  <si>
    <t>Création de l'attribut  Environment.card.subscribeServicesCode</t>
  </si>
  <si>
    <t>Création de l'attribut  Environment.card.subscribeContextSettlementsConditionCode</t>
  </si>
  <si>
    <t>Création de l'attribut  Environment.card.subscribeCurrencySettlementsCurrencyCode</t>
  </si>
  <si>
    <t>Création de l'attribut  Environment.card.priorityRank</t>
  </si>
  <si>
    <t>Création de l'attribut  Environment.card.maskedPAN</t>
  </si>
  <si>
    <t>Création de l'attribut  Environment.card.lostOrStolenDateTime</t>
  </si>
  <si>
    <t>Création des codeSet : LimitTypeIDCodeSet, SubscribeServicesCodeSet, LockingReasonCodeSet, ContactlessActivationChoiceCodeSet, CardContractDeferredCalendarCodeSet, CardContractCardDesignCodeSet, SubscribeShippingConditionsCodeSet, SubscribeContextSettlementsConditionCodeSet, BlockingReasonCodeSet, BlockingRegulatoryReasonCode. 
Création du type : LimitType</t>
  </si>
  <si>
    <t>Changement de l'attribut  Environment.card.contractCardAccountId Max36NumericText --&gt; Max36AlphaNumericTex</t>
  </si>
  <si>
    <t>Gestion interne</t>
  </si>
  <si>
    <t>DICO_COMPLET : La colonne B ne doit pas être utilisée pour produire les JSON Schéma, il faut utiliser la colonne B de l'onglet DICO_EXPORT</t>
  </si>
  <si>
    <t>Creation provisoire des codeset suivants pour PRECOMP : temp_genericMerchandIdCheckCodeset / temp_treatmentContextCodeset / temp_authorizationCharacteristicsIndicatorCodeset / temp_merchantCommunicationMediaCodeset / temp_merchantMailCodeCodeset / temp_linkedTransactionNatureCodeset / temp_rejectionNatureCodeset</t>
  </si>
  <si>
    <t>Création de Context/merchantParameters/temp_genericMerchandIdCheckCode/temp_genericMerchandIdCheckCodeset pour PRECOMP-PC21</t>
  </si>
  <si>
    <t>Création de Context/transactionContext/temp_treatmentContext/treatmentContextCodeset pour PRECOMP-PC11</t>
  </si>
  <si>
    <t>Création de Context/transactionContext /temp_authorizationCharacteristicsIndicator/authorizationCharacteristicsIndicatorCodeset pour PRECOMP-PC21</t>
  </si>
  <si>
    <t>Création de Context/transactionContext /temp_responseCodeISO/Exact2Text pour PRECOMP-PC21</t>
  </si>
  <si>
    <t>Création de Context/transactionContext /temp_securityTransactionMode /Exact2Text pour PRECOMP-PC21</t>
  </si>
  <si>
    <t>Création de Context/transactionContext /temp_transactionConditions /Exact2Text pour PRECOMP-PC21</t>
  </si>
  <si>
    <t>Création de environment/acquirer/temp_acquirerCountryCode/ISO3NumericCountryCode pour PRECOMP-PC21</t>
  </si>
  <si>
    <t>Création de environment/acquirer/temp_acquirerCurrencyCode/ISO3NumericCurrencyCode pour PRECOMP-PC21</t>
  </si>
  <si>
    <t>Création de environment/acquirer/temp_bankGroup/Exact5NumericText pour PRECOMP-PC03R</t>
  </si>
  <si>
    <t>Création de environment/acquirer/temp_BOFax/PhoneNumberType pour PRECOMP-PC03R</t>
  </si>
  <si>
    <t>Création de environment/acquirer/temp_BOPhoneNumber/PhoneNumberType pour PRECOMP-PC03R</t>
  </si>
  <si>
    <t>Création de environment/acquirer/temp_postalAdress/PostalAddressType pour PRECOMP-PC03R</t>
  </si>
  <si>
    <t>Création de environment/card/temp_AcceptanceLevelCode/temp_Type_apreciser pour PRECOMP-PC22</t>
  </si>
  <si>
    <t>Création de environment/card/temp_AccountFundingSource/temp_Type_apreciser pour PRECOMP-PC22</t>
  </si>
  <si>
    <t>Création de environment/card/temp_acquirerrCountryCode/Exact3AlphaNumericText pour PRECOMP-PC21</t>
  </si>
  <si>
    <t>Création de environment/card/temp_affectationInstitutionId/temp_Type_apreciser pour PRECOMP-PC22</t>
  </si>
  <si>
    <t>Création de environment/card/temp_CardIssuerCountryCode/temp_Type_apreciser pour PRECOMP-PC22</t>
  </si>
  <si>
    <t>Création de environment/card/temp_CardRangeStatus/temp_Type_apreciser pour PRECOMP-PC22</t>
  </si>
  <si>
    <t>Création de environment/card/temp_CashWithdrawalProcessAvailableIndicator/temp_Type_apreciser pour PRECOMP-PC22</t>
  </si>
  <si>
    <t>Création de environment/card/temp_CbAccountType/temp_Type_apreciser pour PRECOMP-PC22</t>
  </si>
  <si>
    <t>Création de environment/card/temp_CbProductNature/temp_Type_apreciser pour PRECOMP-PC22</t>
  </si>
  <si>
    <t>Création de environment/card/temp_ElectronicPaymentlProcessAvailableIndicator/temp_Type_apreciser pour PRECOMP-PC22</t>
  </si>
  <si>
    <t>Création de environment/card/temp_ElectronicPaymentServiceAvalaibleIndicator/temp_Type_apreciser pour PRECOMP-PC22</t>
  </si>
  <si>
    <t>Création de environment/card/temp_IssuerCardCountryCode/temp_Type_apreciser pour PRECOMP-PC22</t>
  </si>
  <si>
    <t>Création de environment/card/temp_IssuerRegionNumber/temp_Type_apreciser</t>
  </si>
  <si>
    <t>Création de environment/card/temp_LuhnKeyCheckIndicator/temp_Type_apreciser pour PRECOMP-PC22</t>
  </si>
  <si>
    <t>Création de environment/card/temp_mainMemberaffectationInstitutionId/temp_Type_apreciser pour PRECOMP-PC22</t>
  </si>
  <si>
    <t>Création de environment/card/temp_ManagerInstitutionId/temp_Type_apreciser pour PRECOMP-PC22</t>
  </si>
  <si>
    <t>Création de environment/card/temp_maskedPrimaryAccountNumber/Max19Text pour PRECOMP-PC03T</t>
  </si>
  <si>
    <t>Création de environment/card/temp_MastercardCashWithDrawServiceAvalaibleIndicator/temp_Type_apreciser pour PRECOMP-PC22</t>
  </si>
  <si>
    <t>Création de environment/card/temp_MastercardElectronicPaymentServiceAvalaibleIndicator/temp_Type_apreciser pour PRECOMP-PC22</t>
  </si>
  <si>
    <t>Création de environment/card/temp_MastercardEuropeSubregionIndicator/temp_Type_apreciser pour PRECOMP-PC22</t>
  </si>
  <si>
    <t>Création de environment/card/temp_MastercardInterchangeFeeRegionNumber/temp_Type_apreciser pour PRECOMP-PC22</t>
  </si>
  <si>
    <t>Création de environment/card/temp_MastercardProductId/temp_Type_apreciser pour PRECOMP-PC22</t>
  </si>
  <si>
    <t>Création de environment/card/temp_MastercardProductType/temp_Type_apreciser pour PRECOMP-PC22</t>
  </si>
  <si>
    <t>Création de environment/card/temp_MastercardProgramCard/temp_Type_apreciser pour PRECOMP-PC22</t>
  </si>
  <si>
    <t>Création de environment/card/temp_MastercardTradeMark/temp_Type_apreciser pour PRECOMP-PC22</t>
  </si>
  <si>
    <t>Création de environment/card/temp_PanLength/temp_Type_apreciser pour PRECOMP-PC22</t>
  </si>
  <si>
    <t>Création de environment/card/temp_PayPass Enabled Indicator/temp_Type_apreciser pour PRECOMP-PC22</t>
  </si>
  <si>
    <t>Création de environment/card/temp_Product Category/temp_Type_apreciser pour PRECOMP-PC22</t>
  </si>
  <si>
    <t>Création de environment/card/temp_RangeUsage/temp_Type_apreciser pour PRECOMP-PC22</t>
  </si>
  <si>
    <t>Création de environment/card/temp_RecipientBankId/temp_Type_apreciser pour PRECOMP-PC22</t>
  </si>
  <si>
    <t>Création de environment/card/temp_VisaCardSubNetwork/temp_Type_apreciser pour PRECOMP-PC22</t>
  </si>
  <si>
    <t>Création de environment/card/temp_VisaMarketingRegionCode/temp_Type_apreciser pour PRECOMP-PC22</t>
  </si>
  <si>
    <t>Création de environment/card/temp_VisaProductCode/temp_Type_apreciser pour PRECOMP-PC22</t>
  </si>
  <si>
    <t>Création de Environment/merchant/temp_anonymousDynamicPlaque/TrueFalseIndicator pour PRECOMP-PC21</t>
  </si>
  <si>
    <t>Création de Environment/merchant/temp_billingInternationalBankAccountNumber/IBANIdentifier pour PRECOMP-PC21</t>
  </si>
  <si>
    <t>Création de Environment/merchant/temp_defaultInternationalBankAccountNumber/IBANIdentifier pour PRECOMP-PC21</t>
  </si>
  <si>
    <t>Création de Environment/merchant/temp_dynamicPlaqueLineIndicator/TrueFalseIndicator pour PRECOMP-PC21</t>
  </si>
  <si>
    <t>Création de Environment/merchant/temp_installmentProviderId/Max6Text pour PRECOMP-PC21</t>
  </si>
  <si>
    <t>Création de environment/merchant/temp_merchantCommunicationMedia/merchantCommunicationMediaCodeset pour PRECOMP-PC03R</t>
  </si>
  <si>
    <t>Création de Environment/merchant/temp_paymentCurrency/ISO3AlphaNumericCurrencyCode pour PRECOMP-PC21</t>
  </si>
  <si>
    <t>Création de Environment/merchant/temp_productIdMasterRepository/Max6Text pour PRECOMP-PC21</t>
  </si>
  <si>
    <t>Création de Environment/merchant/temp_visaMarketPlaceId/Max8Text pour PRECOMP-PC21</t>
  </si>
  <si>
    <t>Création de transaction/eventProcessingData/temp_inputData/Max50Text pour PRECOMP-PC11</t>
  </si>
  <si>
    <t>Création de transaction/eventProcessingData/temp_limitData/Max50Text pour PRECOMP-PC11</t>
  </si>
  <si>
    <t>Création de transaction/eventProcessingData/temp_processingStage/Max50Text pour PRECOMP-PC11</t>
  </si>
  <si>
    <t>Création de transaction/eventProcessingData/temp_referenceData/Max50Text pour PRECOMP-PC11</t>
  </si>
  <si>
    <t>Création de transaction/remittanceData/localDateTime/ISODateTime pour PRECOMP-PC03R</t>
  </si>
  <si>
    <t>Création de transaction/remittanceData/temp_grossAmount/amountType pour PRECOMP-PC03R</t>
  </si>
  <si>
    <t>Création de transaction/remittanceData/temp_merchantRemittanceNumber/Exact6NumericText pour PRECOMP-PC03R</t>
  </si>
  <si>
    <t>Création de transaction/remittanceData/temp_sequentialNumber/Max9NumericText pour PRECOMP-PC03R</t>
  </si>
  <si>
    <t>Création de transaction/remittanceData/temp_stampingReference/Exact16AlphaNumericText pour PRECOMP-PC03R</t>
  </si>
  <si>
    <t>Création de transaction/remittanceData/temp_transactionsCount/Max19NumericText pour PRECOMP-PC03R</t>
  </si>
  <si>
    <t>Création de transaction/temp_transactionDetails /companyRegistrationNumber/Max14AlphaNumericText pour PRECOMP-PC21</t>
  </si>
  <si>
    <t>Création de transaction/temp_transactionDetails /merchantCategoryCode/ISO18245MerchantCategoryCode pour PRECOMP-PC21</t>
  </si>
  <si>
    <t>Création de Transaction/transactionDetails/temp_clearingAmount/AmountType pour PRECOMP-PC22</t>
  </si>
  <si>
    <t>Création de transaction/transactionDetails/temp_editionCode/temp_merchantMailCodeCodeset pour PRECOMP-PC03R</t>
  </si>
  <si>
    <t>Création de Transaction/transactionDetails/temp_interchangeCorrelationId/UUIDtype pour PRECOMP-PC22</t>
  </si>
  <si>
    <t>Création de transaction/transactionDetails/temp_linkedTransactionNature/linkedTransactionNatureCodeset pour PRECOMP-PC11</t>
  </si>
  <si>
    <t>Création de transaction/transactionDetails/temp_merchantMailCode/Exact2Text pour PRECOMP-PC03R</t>
  </si>
  <si>
    <t>Création de transaction/transactionDetails/temp_merchantMailLabel/Max50Text pour PRECOMP-PC03R</t>
  </si>
  <si>
    <t>Création de transaction/transactionDetails/temp_reissuedTransactionIndicator/TrueFalseIndicator pour PRECOMP-PC11</t>
  </si>
  <si>
    <t>Création de transaction/transactionDetails/temp_rejectionDateTime/ISODateTime pour PRECOMP-PC03R</t>
  </si>
  <si>
    <t>Création de transaction/transactionDetails/temp_rejectionNature/rejectionNatureCodeset pour PRECOMP-PC03R</t>
  </si>
  <si>
    <t>Création de transaction/transactionDetails/temp_rejectionReasonCode/Exact3Text pour PRECOMP-PC03R</t>
  </si>
  <si>
    <t>Création de transaction/transactionDetails/temp_rejectionReasonLabel/Max50Text pour PRECOMP-PC03R</t>
  </si>
  <si>
    <t>Création de transaction/transactionDetails/temp_remittanceNumber/Exact6NumericText pour PRECOMP-PC11</t>
  </si>
  <si>
    <t>Création de transaction/transactionDetails/temp_responseTimeBeforeAbandonment/Max3NumericText pour PRECOMP-PC03R</t>
  </si>
  <si>
    <t>Création de Transaction/transactionDetails/temp_schemeFeesCorrelationId/UUIDtype pour PRECOMP-PC22</t>
  </si>
  <si>
    <t>Création de transaction/transactionDetails/temp_sequentialNumber/Max9NumericText pour PRECOMP-PC03R</t>
  </si>
  <si>
    <t>Création de transaction/transactionDetails/temp_statusCode/statusCodeCodeset pour PRECOMP-PC03R</t>
  </si>
  <si>
    <t>Création de transaction/transactionIdentification/temp_linkedTransactionStampingReference/Exact16AlphaNumericText pour PRECOMP-PC11</t>
  </si>
  <si>
    <t>Création de transaction/transactionIdentification/temp_stampingReference/Exact16AlphaNumericText pour PRECOMP-PC03R</t>
  </si>
  <si>
    <t>Création de transaction/transactionIdentification/temp_transactionStampingReference/Exact16AlphaNumericText pour PRECOMP-PC21</t>
  </si>
  <si>
    <t>Modification du nom de l'attribut authenticationDate qui devient authenticationDateTime dans Context/transactionContext/authenticationDateTime/ISODateTime</t>
  </si>
  <si>
    <t>Ajout de 2 colonnes à droite dans l'onglet "Dico_Complet" pour identifier les champs temporaires et l'origine de la demande</t>
  </si>
  <si>
    <t>Contestation et Prepay</t>
  </si>
  <si>
    <t>Le Codeset EventNatureCodeset est abandonné.</t>
  </si>
  <si>
    <t>L'attribut eventNature de EventData et renommé eventProcessingNature et abandonne le type Codeset et devient Max50Text</t>
  </si>
  <si>
    <t>eCommerceIndicator est déplacé de TransactionDetail vers TransactionContext
ExtendedEcommerceIndicator est déplacé de PointOfServiceContext vers TransactionContext</t>
  </si>
  <si>
    <t>Gestion Interne iso 20022</t>
  </si>
  <si>
    <t>Remplacement de transactionDetails.refundNature par disputeData.refundNature
Remplacement de eventData par eventProcessingData
Correction des noms des types : 
Exact7AlphanumericText
Max13AlphanumericText
Max14AlphanumericText
Max19AlphanumericText
Max2AlphanumericText
Max32AlphanumericText
Max50AlphanumericText
Max5AlphanumericText
en MaxXXAlphaNumericText</t>
  </si>
  <si>
    <t>25.10</t>
  </si>
  <si>
    <t>SMINCA</t>
  </si>
  <si>
    <t>modification de nominalRoute, dualRoute, extensionNominalRoute et extensionDualRoute par nominalRouteId, dualRouteId, nominalRouteService et dualRouteService
modification des types de nominalRouteService et dualRouteService par Max100Text</t>
  </si>
  <si>
    <t>création de terminal.acceptanceSystemApplicationId
changement du type de headerFunctionalInfo.protocolVersion de Max50Text à AdditionalDataType
rajout de complement au type structuré AdditionalDataType
création de merchantParameters.paymentGatewayId</t>
  </si>
  <si>
    <t>Création de l'attribut MerchantParameters.acquiringAllowedServices</t>
  </si>
  <si>
    <t>Création de l'attribut MerchantParameters.blacklistDistributionIndicator</t>
  </si>
  <si>
    <t>Création de l'attribut MerchantParameters.blacklistDistributionRegions</t>
  </si>
  <si>
    <t>Création de l'attribut MerchantParameters.cardBlockingListDistributionIndicator</t>
  </si>
  <si>
    <t>Création de l'attribut MerchantParameters.telecomIndicator</t>
  </si>
  <si>
    <t>Création de l'attribut MerchantParameters.ibanUse</t>
  </si>
  <si>
    <t>Création de l'attribut MerchantParameters.dynamicLineIndicator</t>
  </si>
  <si>
    <t>Création de l'attribut merchantParameters.visaVerificationIndicator</t>
  </si>
  <si>
    <t>Création de l'attribut MerchantParameters.merchantFeesAccounting</t>
  </si>
  <si>
    <t>Création de l'attribut MerchantParameters.genericMIDControl</t>
  </si>
  <si>
    <t>Création de l'attribut MerchantParameters.creditIndicator</t>
  </si>
  <si>
    <t>Création de l'attribut MerchantParameters.forbiddenCardProduct</t>
  </si>
  <si>
    <t>Création de l'attribut MerchantParameters.paymentRiskProfile</t>
  </si>
  <si>
    <t>Création de l'attribut MerchantParameters.ticketPrintIndicator</t>
  </si>
  <si>
    <t>Création de l'attribut merchantParameters.merchantSchemeChoice</t>
  </si>
  <si>
    <t>Création de l'attribut MerchantParameters.recurringFeesDebit</t>
  </si>
  <si>
    <t>Création de l'attribut MerchantParameters.feesDebitPeriod</t>
  </si>
  <si>
    <t>Création de l'attribut MerchantParameters.feesCumulLevel</t>
  </si>
  <si>
    <t>Création de l'attribut MerchantParameters.addressUse</t>
  </si>
  <si>
    <t>Création de l'attribut MerchantParameters.merchantCreditCalculationDate</t>
  </si>
  <si>
    <t>Création de l'attribut MerchantParameters.postingCalendar</t>
  </si>
  <si>
    <t>Création de l'attribut MerchantParameters.remittanceReceptionCutOff</t>
  </si>
  <si>
    <t>Création de l'attribut merchantParameters.acquirerBankIdentifierNumber</t>
  </si>
  <si>
    <t>Création du CodeSet PostingCalendarCodeSet</t>
  </si>
  <si>
    <t>Création du CodeSet MerchantCreditCalculationDateCodeSet</t>
  </si>
  <si>
    <t>Création des CodeSet FeesCumulLevelCodeSet</t>
  </si>
  <si>
    <t>Création des CodeSet IbanUseCodeSet</t>
  </si>
  <si>
    <t>Création du type simple Max6NumericText</t>
  </si>
  <si>
    <t>Création du type simple Min6Max8NumericText</t>
  </si>
  <si>
    <t>Création de l'attribut accountBalance</t>
  </si>
  <si>
    <t>Création de l'attribut additionalTransactioFee 1</t>
  </si>
  <si>
    <t>Création de l'attribut additionalTransactionFee 2</t>
  </si>
  <si>
    <t>Création de l'attribut cardholderAvailableBalance</t>
  </si>
  <si>
    <t>Création de l'attribut cashAmount</t>
  </si>
  <si>
    <t>Création de l'attribut transferService</t>
  </si>
  <si>
    <t>Création du type simple Max32AlphanumericText</t>
  </si>
  <si>
    <t>Création du type simple Max9Text</t>
  </si>
  <si>
    <t>Création du type threeDsMerchantRequestAuthenticationCodeset</t>
  </si>
  <si>
    <t>Création du type digitalWalletNameCodeset</t>
  </si>
  <si>
    <t>Création du type additionalAuthenticationReasonCodeCodeset</t>
  </si>
  <si>
    <t>Création du type additionalAuthenticationMethodCodeset</t>
  </si>
  <si>
    <t>Création du type additionalElectronicCommerceDataElementsCodeset</t>
  </si>
  <si>
    <t>Création du type CardDataEntryModeCodeset</t>
  </si>
  <si>
    <t>Création du type CardholderPresenceCodeset</t>
  </si>
  <si>
    <t>Création du type FundsTransferTypeNomenclatureCodeset</t>
  </si>
  <si>
    <t>Création du type AuthorisationForcingCodeCodeset</t>
  </si>
  <si>
    <t>Création du type CardholderAuthenticationMethodCodeset</t>
  </si>
  <si>
    <t>Création du type EntryModeEnvironmentCodeset</t>
  </si>
  <si>
    <t>Création de l'attribut Context.Remittance.remitterGroupingIdentifier</t>
  </si>
  <si>
    <t>Création de l'attribut Context.transactionContext.airlineTicketDestination</t>
  </si>
  <si>
    <t>Création de l'attribut Context.transactionContext.airlineTicketNumber</t>
  </si>
  <si>
    <t>Création de l'attribut Context.transactionContext.cardholderAuthenticationMethod</t>
  </si>
  <si>
    <t>Création de l'attribut Context.transactionContext.Entry mode Environnement</t>
  </si>
  <si>
    <t>Création de l'attribut Context.transactionContext.fundsTransferTypeIdentifier</t>
  </si>
  <si>
    <t>Création de l'attribut Context.transactionContext.fundsTransferTypeNomenclature</t>
  </si>
  <si>
    <t>Création de l'attribut Environment.card.applicationUsageControl</t>
  </si>
  <si>
    <t>Création de l'attribut Environment.terminal.pciPedApprovalLevel</t>
  </si>
  <si>
    <t>Création de l'attribut Transaction.eMV.appEffectiveDate</t>
  </si>
  <si>
    <t>Création de l'attribut Transaction.eMV.issuerActionCodeDefault</t>
  </si>
  <si>
    <t>Création de l'attribut Transaction.eMV.issuerActionCodeDenial</t>
  </si>
  <si>
    <t>Création de l'attribut Transaction.eMV.issuerActionCodeOnLine</t>
  </si>
  <si>
    <t>Création de l'attribut Transaction.threeDs.threeDsAuthenticationCategory</t>
  </si>
  <si>
    <t>Modification du type de l'attribut Transaction.threeDs.threeDsMerchantRequestAuthentication</t>
  </si>
  <si>
    <t>Création de l'attribut Transaction.transactionDetails.authorisationForcingCode</t>
  </si>
  <si>
    <t>Création de l'attribut Transaction.transactionDetails.authorizedLocalDateTime</t>
  </si>
  <si>
    <t>Création de l'attribut Transaction.transactionDetails.counterValueAmount</t>
  </si>
  <si>
    <t>Création de l'attribut Transaction.transactionDetails.donationAmount</t>
  </si>
  <si>
    <t>Création de l'attribut Transaction.transactionDetails.estimatedAmount</t>
  </si>
  <si>
    <t>Création de l'attribut Transaction.transactionDetails.informationForCardholder1</t>
  </si>
  <si>
    <t>Création de l'attribut Transaction.transactionDetails.informationForCardholder2</t>
  </si>
  <si>
    <t>Création de l'attribut Transaction.transactionDetails.partialAuthorizedAmount</t>
  </si>
  <si>
    <t>Création de l'attribut Transaction.transactionDetails.partialAuthorizedOriginalAmount</t>
  </si>
  <si>
    <t>Création de l'attribut Transaction.transactionDetails.poiAmount</t>
  </si>
  <si>
    <t>Création de l'attribut Transaction.transactionDetails.tipAmount</t>
  </si>
  <si>
    <t>Création de l'attribut Transaction.additionalResponseData.additionalAuthenticationMethod</t>
  </si>
  <si>
    <t>Création de l'attribut Transaction.additionalResponseData.additionalAuthenticationReasonCode</t>
  </si>
  <si>
    <t>Création de l'attribut Transaction.additionalResponseData.additionalElectronicCommerceDataElementsNomenclature</t>
  </si>
  <si>
    <t>Création de l'attribut digitalWalletName</t>
  </si>
  <si>
    <t>Création de l'attribut Context.transactionContext.cardholderPresence</t>
  </si>
  <si>
    <t>Création de l'attribut Context.transactionContext.cardDataEntryMode</t>
  </si>
  <si>
    <t>Transaction</t>
  </si>
  <si>
    <t>Erreur sur le type de ecommerceIndicator défini à Max3AlphaNumericText au lieu de Exact2AlphaNumericText.</t>
  </si>
  <si>
    <t>Le type de l'attribut threeDSAuthenticationCategory devient un codeset.
Création du codeset Le codeset threeDSAuthenticationCategoryCodeset.</t>
  </si>
  <si>
    <t>Création de localDateTime pour disputeData, remplacement de reasonStatusCode par subStatusLabel</t>
  </si>
  <si>
    <t>L'attribut Context.transactionContext.cardDataEntryMode devient Context.transactionContext.PanEntryMode (CB2A Auto et CBAE 22.p1)
Adaptation nécessaire pour distinguer ce champ du CardEntryMode porté par les protocoles CB2ATel et CB2AF dans leur champ 22. 
Les champs 22 des protocoles d'autorisation et les champs 22 des protocoles de capture sont différents et la tentative de mutualisation de CardEntryMode et PanEntryMode est une erreur.
Le codeset CardDataEntryModeCodeset est rebaptisé PanEntryModeCodeset.</t>
  </si>
  <si>
    <t>le type de regulatoryAndTechnicalEnvironment passe à Exact2AlphaNumericText pour rester cohérent entre le CBAE et CB2AF</t>
  </si>
  <si>
    <t>Modification du type de l'attribut "ServiceAttribute" qui passe de exact2NumericText à ServiceAttributeCodeset.
Création de ServiceAttributecodeset.</t>
  </si>
  <si>
    <t>Le champ messageReasonCode est dépacé de additionalResponsedata à TransactionContext. Ce n'est pas une donnée de réponse, c'est une donnée facultative de context présente dans la demande</t>
  </si>
  <si>
    <t>Ajout des champs/correspondants CBAE</t>
  </si>
  <si>
    <t>Service Cryptographie</t>
  </si>
  <si>
    <t>Création des attributs jsonWebKeyIdentifier et jsonWebSignature
Création du type simple Max758Text</t>
  </si>
  <si>
    <t>25.09</t>
  </si>
  <si>
    <t>Création des types : Max6Text, ContactType</t>
  </si>
  <si>
    <t>Création du CodeSet ContractCategoryCodeset</t>
  </si>
  <si>
    <t>Création de l'attribut internationalBankAccountNumber</t>
  </si>
  <si>
    <t>Création de l'attribut merchantProcessingName</t>
  </si>
  <si>
    <t>Création de l'attribut merchantExternalId</t>
  </si>
  <si>
    <t>Création de l'attribut merchantInternalId</t>
  </si>
  <si>
    <t>Création de l'attribut contractCategory</t>
  </si>
  <si>
    <t>Création de l'attribut mainGroupingIdentifier</t>
  </si>
  <si>
    <t>Création de l'attribut secundaryGroupingIdentifier</t>
  </si>
  <si>
    <t>Création de l'attribut businessGroupingIdentifier</t>
  </si>
  <si>
    <t>Création de l'attribut contact</t>
  </si>
  <si>
    <t>Création de l'attribut chainingCode</t>
  </si>
  <si>
    <t>Création de l'attribut contractProductCode</t>
  </si>
  <si>
    <t>Création de l'attribut grossAmountIndicator</t>
  </si>
  <si>
    <t>Création de l'attribut feesDeferredDebitIndicator</t>
  </si>
  <si>
    <t>Création de l'attribut statementIndicator</t>
  </si>
  <si>
    <t>Création de l'attribut bigAmountControlIndicator</t>
  </si>
  <si>
    <t>transactionContext.kernelId passe à transactionContext.usedKernelId
création de terminal.kernelId
l'attribut reversalReason existe pour les objets response et transactionDetails et ont désormais un type Max5AlphaNumericText
ajout de la valeur RetitutionEvent au MessageFunctionCodeset
création de security.baseDerivationKeyName
ajout de valeurs pour le codeset pinBlockEncryptionFormatCodeset
création de transactionDetails.repleacementAmount
création de transactionDetails.cumulativeTotalAuthorisedAmount
le type du responseCode devient un Max6AlphaNumericText
création de storedResponseCode de type structuré storedResponseCodeType</t>
  </si>
  <si>
    <t>Création de originalAmount sous le type structuré AmountType</t>
  </si>
  <si>
    <t>Suppression des 2 attributs devenus obsolètes
transactionContext.mandatoryNetwork d’ID 241227113800 et de type TrueFalseIndicator
terminal.cardReadingCapabilitiesStatus d’ID 241112000135 et de type CardReadingCapabilitiesCodeset</t>
  </si>
  <si>
    <t>Suppression du type KeyC2PDescriptionType devenu obsolète</t>
  </si>
  <si>
    <t>Suppression des 2 attributs devenus obsolètes
transactionDetails.bdkKeyEncryption d’ID 250108150302 et de type KeyC2PDescriptionType
transactionDetails.ktKeyEncryption d’ID 250108150303 et de type KeyC2PDescriptionType</t>
  </si>
  <si>
    <t xml:space="preserve">    signatureKeyIdentifier garde le même nom mais passe sur un format Max50Text
    kscKeyIdentifier devient macKeyIdentifier et passe sur un format Max50Text
    dynKeyIdentifier garde le même nom mais passe sur un format Max50Text
    kbpkKeyIdentifier devient connexionKeyIdentifier et passe sur un format Max50Text
    kdkKeyIdentifier devient storageKeyIdentifier et passe sur un format Max50Text
    ktKeyIdentifier devient securePinBlockKeyIdentifier et passe sur un format Max50Text
    bdkKeyIdentifier devient baseDerivationKeyIdentifier et passe sur un format Max50Text</t>
  </si>
  <si>
    <t>Ajout de libellé sur 5 champs ou il était absent.</t>
  </si>
  <si>
    <t>Ajout de la colonne Libellé dans l'onglet Export</t>
  </si>
  <si>
    <t>Création de l'attribut cardContext.secretCodeKnownIndicator</t>
  </si>
  <si>
    <t>Création de l'attribut cardContext.lockingActionCode</t>
  </si>
  <si>
    <t>Création de l'attribut cardContext.semanticCheckIndicator</t>
  </si>
  <si>
    <t>Création de l'attribut cardContext.acquisitionChannel</t>
  </si>
  <si>
    <t>Création de l'attribut cardContext.contactlessActionCode</t>
  </si>
  <si>
    <r>
      <rPr>
        <sz val="10"/>
        <color rgb="FF000000"/>
        <rFont val="Century Gothic"/>
        <family val="2"/>
      </rPr>
      <t>Modification taille cardholder.cardholderId de Max</t>
    </r>
    <r>
      <rPr>
        <b/>
        <sz val="10"/>
        <color rgb="FF000000"/>
        <rFont val="Century Gothic"/>
        <family val="2"/>
      </rPr>
      <t>36</t>
    </r>
    <r>
      <rPr>
        <sz val="10"/>
        <color rgb="FF000000"/>
        <rFont val="Century Gothic"/>
        <family val="2"/>
      </rPr>
      <t>NumericText ----&gt; Max</t>
    </r>
    <r>
      <rPr>
        <b/>
        <sz val="10"/>
        <color rgb="FF000000"/>
        <rFont val="Century Gothic"/>
        <family val="2"/>
      </rPr>
      <t>40</t>
    </r>
    <r>
      <rPr>
        <sz val="10"/>
        <color rgb="FF000000"/>
        <rFont val="Century Gothic"/>
        <family val="2"/>
      </rPr>
      <t>NumericText</t>
    </r>
  </si>
  <si>
    <t>Création de l'attribut httpStatus.requestId</t>
  </si>
  <si>
    <t>Création de l'attribut card.designSubscriptionIndicator</t>
  </si>
  <si>
    <t>Création de l'attribut card.contractCardAccountId</t>
  </si>
  <si>
    <t>Création de l'attribut card.contractEntityId</t>
  </si>
  <si>
    <t>Création de l'attribut card.internalRef</t>
  </si>
  <si>
    <t>Création de l'attribut card.productCode</t>
  </si>
  <si>
    <t>Création de l'attribut card.contractId</t>
  </si>
  <si>
    <t>Mapping ISO20022 des champs obligatoires des APIs : PSDC101, PSDC109, PSDC114, PSDC112, PSDC107</t>
  </si>
  <si>
    <r>
      <t>L'attribut Transaction.transactionDetails.</t>
    </r>
    <r>
      <rPr>
        <sz val="10"/>
        <color rgb="FFFF0000"/>
        <rFont val="Century Gothic"/>
        <family val="2"/>
      </rPr>
      <t>Scheme</t>
    </r>
    <r>
      <rPr>
        <sz val="10"/>
        <color theme="1"/>
        <rFont val="Century Gothic"/>
        <family val="2"/>
      </rPr>
      <t>FeesAmount de type FeesType devient Transaction.transactionDetails.FeesAmount de type FeesType 
(La réfrence à Scheme est retirée, cela créait une confusion)</t>
    </r>
  </si>
  <si>
    <t>25.08</t>
  </si>
  <si>
    <t>Création des codeSet : acceptanceChannelCodeset, paymentCategoryCodeset, paymentProtocolCategoryCodeset, paymentProtocolVersionCodeset</t>
  </si>
  <si>
    <t>Création de l'attribut merchant.acceptanceChannel</t>
  </si>
  <si>
    <t>Création de l'attribut merchant.paymentCategory</t>
  </si>
  <si>
    <t>Création de l'attribut merchantParameters.paymentFacilitatorIndicator</t>
  </si>
  <si>
    <t>Création de l'attribut acquirer.acquirerName</t>
  </si>
  <si>
    <t>Création de l'attribut merchantParameters.paymentProtocolCategory</t>
  </si>
  <si>
    <t>Création de l'attribut merchantParameters.paymentProtocolVersion</t>
  </si>
  <si>
    <t>Création de l'attribut merchantParameters.noShowIndicator</t>
  </si>
  <si>
    <t>Création de l'attribut merchantParameters.duplicatedTransactionControlIndicator</t>
  </si>
  <si>
    <t>Création de l'attribut merchantParameters.authorizedDuplicatedTransactions</t>
  </si>
  <si>
    <t>Création de l'attribut merchantParameters.maximumAutorizedDebit</t>
  </si>
  <si>
    <t>Création de l'attribut merchantParameters.maximumAutorizedCredit</t>
  </si>
  <si>
    <t>Création de l'attribut merchantParameters.creditGroupingIndicator</t>
  </si>
  <si>
    <t>Création de l'attribut merchant.signName</t>
  </si>
  <si>
    <t>Création de l'attribut merchantParameters.transactionPaperStatementIndicator</t>
  </si>
  <si>
    <t>Création de l'attribut merchantParameters.transactionNumericStatementIndicator</t>
  </si>
  <si>
    <t>Création de l'attribut merchantParameters.governmentControlIndicator</t>
  </si>
  <si>
    <t>Création de l'attribut merchantParameters.governmentControlCountryCode</t>
  </si>
  <si>
    <t>Création de l'attribut merchantParameters.fraudReportingIndicator</t>
  </si>
  <si>
    <t>A,MAVIOGHA</t>
  </si>
  <si>
    <t>Modification du SIRET du Max14NumericText en MAX14AlphanuméricText</t>
  </si>
  <si>
    <t>Création du type structuré PostalAddressType</t>
  </si>
  <si>
    <t>Modification du PanEntryModeCodeset en cardDataEntryModeCodeset</t>
  </si>
  <si>
    <t>Création du type Max14AlphanumericText</t>
  </si>
  <si>
    <t>Création du type CardholderAuthenticationCapabilitiesCodeset</t>
  </si>
  <si>
    <t>Création du type CardhholderPickUpCapabilitiesCodeset</t>
  </si>
  <si>
    <t>Création du type CardWriteCapabilitiesCodeset</t>
  </si>
  <si>
    <t>Création du type MessageDisplayPrintCapabilitiesCodeset</t>
  </si>
  <si>
    <t>Création du type PinReadingCapabilitiesCodeset</t>
  </si>
  <si>
    <t>Création du type SystemAuthenticatingTheCardholderCodeset</t>
  </si>
  <si>
    <t>Création du type StatusOfMessageDisplayPrintCapabilityCodeset</t>
  </si>
  <si>
    <t>Création du type AcknowledgementRequestIndicatorCodeset</t>
  </si>
  <si>
    <t>Création du type ImmediateActionCodset</t>
  </si>
  <si>
    <t>Création du type NextActionCodeset</t>
  </si>
  <si>
    <t>Création du type AdditionnalInformationForImmediateActionCodeset</t>
  </si>
  <si>
    <t>Création du type CardAcceptorArchitectureTypeCodeset</t>
  </si>
  <si>
    <t>Création de l'attribut terminal.cardholderAuthenticationCapabilities</t>
  </si>
  <si>
    <t>Création de l'attribut terminal.cardholderPickUpCapabilities</t>
  </si>
  <si>
    <t>Création de l'attribut terminal.cardWriteCapabilities</t>
  </si>
  <si>
    <t>Création de l'attribut terminal.messageDisplayPrintCapabilities</t>
  </si>
  <si>
    <t>Création de l'attribut terminal.pinReadingCapabilities</t>
  </si>
  <si>
    <t>Création de l'attribut transactionContext.cardDataEntryMode</t>
  </si>
  <si>
    <t>Création de l'attribut transactionContext.systemAuthenticatingTheCardholder</t>
  </si>
  <si>
    <t>Création de l'attribut transactionContext.statusOfMessageDisplayPrintCapability</t>
  </si>
  <si>
    <t>Création de l'attribut verification.acknowledgementRequestIndicator</t>
  </si>
  <si>
    <t>Création de l'attribut transactionDetails.immediateAction</t>
  </si>
  <si>
    <t>Création de l'attribut transactionDetails.nextAction</t>
  </si>
  <si>
    <t>Création de l'attribut transactionDetails.additionnalInformationForImmediateAction</t>
  </si>
  <si>
    <t>Création de l'attribut appTerminal.acceptanceSystemComponentsIdentifier</t>
  </si>
  <si>
    <t>Création de l'attribut terminal.cardAcceptorLogicalNumber</t>
  </si>
  <si>
    <t>Création de l'attribut terminal.cardAcceptorArchitectureType</t>
  </si>
  <si>
    <t>Création de l'attribut terminal.pointOfInteractionLogicalNumber</t>
  </si>
  <si>
    <t>Création de l'attribut terminal.pointOfInteractionIdentifierAssignedByAnAcquirer</t>
  </si>
  <si>
    <t>Création de l'attribut merchant.compagnyRegistrationNumber</t>
  </si>
  <si>
    <t>Création de l'attribut terminal.acceptanceSystemIdentifierAssignedByAnAcquirer</t>
  </si>
  <si>
    <t>Création de l'attribut terminal.pointOfInteractionInformation</t>
  </si>
  <si>
    <t>Création du type Max40AlphanumericText</t>
  </si>
  <si>
    <t>Création du type Max50AlphanumericText</t>
  </si>
  <si>
    <t>Création du type Max2AlphanumericText</t>
  </si>
  <si>
    <t>Création de l'attribut merchantAcceptorMessage.numberOfTheMessageDisplayedOrPrinted</t>
  </si>
  <si>
    <t>Création de l'attribut merchantAcceptorMessage.nameOfTheMessageDisplayedOrPrinted</t>
  </si>
  <si>
    <t>Création de l'objet pointOfServiceContext</t>
  </si>
  <si>
    <t>Création de l'objet CardContext</t>
  </si>
  <si>
    <t xml:space="preserve">Création des données et des types de eventNature statusCode localDateTime chargbackId reasonCode reasonLabel representmentReasonCode unboundEventIndicator unboundEventReason incompatibilityEventIndicator incompatibilityEventReason manualIndicator amount cardHolderId </t>
  </si>
  <si>
    <t>Création de 3 nouveaux attributs transactionDetails.cardBrandForcingIndicator, transactionDetails.preclearingTransactionNature, transactionDetails.duplicateProcessedIndicator
et du codeset preclearingTransactionNatureCodeset</t>
  </si>
  <si>
    <t>A MAVIOGHA</t>
  </si>
  <si>
    <t>Création du champ Context, pointOfServiceContext et suppression du codeset CCAA dans CardReadingCapabilitiesCodeset et suppression du champ cardReadingCapabilitiesStatus,</t>
  </si>
  <si>
    <t>Création de card.issuerId pour le MFO11</t>
  </si>
  <si>
    <t xml:space="preserve">HISTAA
</t>
  </si>
  <si>
    <t>Modification du type de reversalReason à Max5AlphaNumericText pour prendre en compte le an2 côté CIFO et protocoles</t>
  </si>
  <si>
    <t>gestion interne
 Iso20021</t>
  </si>
  <si>
    <t>Homogéneisation du type de tous les montants pour AmountType</t>
  </si>
  <si>
    <t>gestion interne
 Iso20022</t>
  </si>
  <si>
    <t>Création de AmountNatureCodeset</t>
  </si>
  <si>
    <t xml:space="preserve">Création des couples objets/Attributs suivant :
sponsoredMerchant.independantSalesOrganisationId
originalTransactionData.authorisationCode
originalTransactionData.technicalInfoTransactionUuid
originalTransactionData.technicalInfoTransmissionDateTime
originalTransactionData.technicalInfoTransmittingServerId
transactionDetails.preAuthorizationTimeLimit
security.pinVerificationResult
transactionContext.fundsTransferApplicationNature
</t>
  </si>
  <si>
    <t>25.07</t>
  </si>
  <si>
    <t>Création des objets/Attributs suivant :
payer.financialInstitutionId
payer.internationalBankAccountNumber
payee.primaryAccountNumber
payee.accountNumber
payer.accountNumber
transactionContext.fundTransferReason
security.pinBlockEncryptionFormat
originalTransactionData.transactionReference
originalTransactionData.transmissionGmtDateTime
pointOfServiceContext.inputCapabilities
pointOfServiceContext.printCapabilities
transactionContext.cardholderVerificationMethod
emv.contactlessTrack2</t>
  </si>
  <si>
    <t>cardholderVerificationMethod représentant le RSB55_9F34 devient cardholderVerificationMethodResult</t>
  </si>
  <si>
    <t>changement de la nomenclature de receivingInstitutionIdentificationCode (MFO17) pour receivingId et  forwadingInstitutionIdentification pour forwardingId pour rester cohérent avec le sens porté par la représentation du champ 32 dans le dictionnaire</t>
  </si>
  <si>
    <t>acquirerInstitutionId n'étant pas le code banque mais l'identifiant acquéreur, devient acquirerId</t>
  </si>
  <si>
    <t>Création des données et des types de additionnalData decisionDateTime reasonStatusCode reclamationIndicator refundDecisionCode statusChangeReason statusCode statusLabel statusUpdateDateTime updateDateTime refundNature statusCode statusLabel nonrefundReason recoveryMode refundIndicator</t>
  </si>
  <si>
    <t>Changement de nom de l'attibut transactionsCount</t>
  </si>
  <si>
    <t>Création de l'attribut merchnat.merchantProcessingEndDate</t>
  </si>
  <si>
    <t>Création de l'attribut merchant.merchantProcessingStartDate</t>
  </si>
  <si>
    <t>Création de l'attribut merchant.allowedSchemeCode</t>
  </si>
  <si>
    <t>Création du type simple ISO3AlphaNumericCurrencyCode</t>
  </si>
  <si>
    <t>Création du type simple ISO2AlphaNumericCountryCode</t>
  </si>
  <si>
    <t>Création de l'attribut merchant.allowedCountry</t>
  </si>
  <si>
    <t>Création de l'attribut merchant.allowedCurrency</t>
  </si>
  <si>
    <t>Mise-à-jour du codeset MerchantCategoryCodeset : rajout de deux valeurs STND et SBMT</t>
  </si>
  <si>
    <t>Mise-à-jour du CodeSet CompanyRegistrationNumberCategoryCodeset : rajout de la valeur OTHR</t>
  </si>
  <si>
    <r>
      <t>transaction.orginalTransactionData.</t>
    </r>
    <r>
      <rPr>
        <sz val="10"/>
        <color theme="5"/>
        <rFont val="Century Gothic"/>
        <family val="2"/>
      </rPr>
      <t>authenticateDate</t>
    </r>
    <r>
      <rPr>
        <sz val="10"/>
        <color theme="1"/>
        <rFont val="Century Gothic"/>
        <family val="2"/>
      </rPr>
      <t xml:space="preserve"> devient transaction.orginalTransactionData.</t>
    </r>
    <r>
      <rPr>
        <sz val="10"/>
        <color theme="5"/>
        <rFont val="Century Gothic"/>
        <family val="2"/>
      </rPr>
      <t>authenticateDateTime</t>
    </r>
  </si>
  <si>
    <t>Réhabilitation de Transaction.security.pinBlockFormat et suppression de Context.transactionContext.pinblockFormat</t>
  </si>
  <si>
    <t>Les 2 attirbuts suivants sont OBSOLETES Transaction.transactionDetails.bdkKeyEncryption 
Transaction.transactionDetails.ktKeyEncryption (Richard Benmoussa le 21/03/25)</t>
  </si>
  <si>
    <t>correction doublon de valeur dans le TransactionNatureCodeset</t>
  </si>
  <si>
    <t>Suppression du doublon Transaction.security.pinBlockFormat</t>
  </si>
  <si>
    <t>Suppression de l'onglet Header Technique : sous la responsabilité de Framework</t>
  </si>
  <si>
    <t>Le premier caractère de tous les types et codeset sont en majuscules</t>
  </si>
  <si>
    <t>Abandon de YesNoIndicator au profit de TrueFalseIndicator, les deux étant de même type : boolean</t>
  </si>
  <si>
    <t>Création de l'attribut marketPlaceId</t>
  </si>
  <si>
    <t>25.06</t>
  </si>
  <si>
    <t>Changement de type de ecommerceIndicator</t>
  </si>
  <si>
    <t>Création des données et des types de manualIndicator schemeNature securizationNature vrolTransactionReference authorisationCode disputeTechnicalInternalId disputeAuditTrailTransactionEligibilityIndicator disputeDataId disputeInternalIdentification creationDateTime disputeCondition disputeQualification totalAmount  transactionsNumber auditTrailFolderEligibilityIndicator et enrichissement de NetworkCodeset avec la valeur intra</t>
  </si>
  <si>
    <t>Création des attributs storedDataCategory, storedData, foreignCurrencyIndicator</t>
  </si>
  <si>
    <t>Rajout de AuthorisationEvent et ReversalEvent dans MessageFunctionCodeset</t>
  </si>
  <si>
    <t>protocolVersion passe de Max8Text à Max50Text pour plus de flexibilité</t>
  </si>
  <si>
    <t>Annonce Tréso</t>
  </si>
  <si>
    <t>Création du type UUIDType à usage universel</t>
  </si>
  <si>
    <t>Création des attributs : TransactionContext.jurisdiction, TransactionContext.tracabilityEventID, TransactionContext.traceabilityService</t>
  </si>
  <si>
    <t>Création des attributs : Acquirer.acquirerLeaderInstitutionId,</t>
  </si>
  <si>
    <t>Création des attributs : HeaderFunctionalInfo.datetime, HeaderFunctionalInfo.messageDescription, HeaderFunctionalInfo.vacationNumber</t>
  </si>
  <si>
    <t>Création des attributs : Interchange.additionalCode, Interchange.amount,
Interchange.ICScode, Interchange.rate</t>
  </si>
  <si>
    <t>Création des attributs : SchemeFees.schemeFeesDetails, SchemeFees.totalAmount</t>
  </si>
  <si>
    <t>Création des codeset schemeFeesNatureCodeset, schemeFeesCategoryCodeset, schemeFeesModeCodeset, schemeFeesAmountNatureCodeset, MastercardRegionCodeset, accountTypeCodeset et TraceabitilyServiceCodeset</t>
  </si>
  <si>
    <t>Création des types structurés keyValueType et schemeFeesType</t>
  </si>
  <si>
    <t>Trans</t>
  </si>
  <si>
    <t>Hétérogénéité détectée, Tous les Codeset Credit sont alignés sur "CRDT" et les codeset Debit sur "DEBT"</t>
  </si>
  <si>
    <t>l'objet sponsoredMerchant et ces attributs dans le segment Environment</t>
  </si>
  <si>
    <t>correction coquille sur le PinBlockFormatCodeset. Valeurs en double dans la précédente version du dico</t>
  </si>
  <si>
    <t>Modification des libellés de macAlgorithm : MAC sealing algorithm et macLength : length of the MAC, car initialement en double et incorrect</t>
  </si>
  <si>
    <t>Les des attributs partialHash" et "partialHashLength" placés dans Transaction.security</t>
  </si>
  <si>
    <t>Renommage de Transaction.security.signatureData par Transaction.security.signature</t>
  </si>
  <si>
    <t>25.05</t>
  </si>
  <si>
    <t>Suppression de Max1Text qui n'a pas lieu d'exister (égale à Exact 1Text)</t>
  </si>
  <si>
    <t xml:space="preserve">Correction sur la définition des patterns de Max..Text. Au lieu de {x}, précision de {1,x} </t>
  </si>
  <si>
    <t>Correction du type de cardholderAuthenticationValueProcessingInfo, threeDsResultsCardHolderAuthentication, mastercardMagstripeErrorCategory par Exact1Text à la place de Max1Text</t>
  </si>
  <si>
    <t>Modification complète du codeset signatureAlgorithm</t>
  </si>
  <si>
    <t>Création des attributs partialHash" et "partialHashLength"</t>
  </si>
  <si>
    <t>Retrait du segment TransactionResponse pour ne garder que Transaction</t>
  </si>
  <si>
    <t>25.04</t>
  </si>
  <si>
    <t>l'onglet Typologie devient TypesSimples; Typologie indiquant l'ensembles des types du dico</t>
  </si>
  <si>
    <t>Suite au passage à ESTREEM, nous retirons le terme "JV" du dictionnaire</t>
  </si>
  <si>
    <t>SMCB</t>
  </si>
  <si>
    <t xml:space="preserve">Création des données et des types de digitalCommerceDomainId, digitalCommerceProgram, digitalCommerceCheckinEntity, digitalCommerceCheckinMethod, accountFundingSource, appliedAuthorizationCharacteristicsIndicator, appliedMarketSpecificDataIndicator, programDowngradeReasonCode, taxCountryCode, taxRegistrationIdentication, taxRegistrationReasonCode </t>
  </si>
  <si>
    <t>Correction coquille</t>
  </si>
  <si>
    <t>Les champs transactionContext/serviceIndicator, additionalResponseData/fastFundIndicator, additionalResponseData/geoRestrictionIndicator, additionalResponseData/octBlocking, additionalResponseData/onlineGameBlockingIndicator passent du type formel Boolean au type YesNoIndicator qui est aussi Boolean.</t>
  </si>
  <si>
    <t>WERO</t>
  </si>
  <si>
    <t>Création des champs  security/signatureKeyIdentifier, security/signatureAlgorithm, security/signatureDigestAlgorithm, security/maskGeneratorAlgorithm, security/saltLength, security/signatureData, security/dataUsedForSign</t>
  </si>
  <si>
    <t>25.03</t>
  </si>
  <si>
    <t>Réintroduction du Header et ces objets dans le dictionnaire à cause du nouveau format JSON Schéma et pour faciliter son usage par les équipes</t>
  </si>
  <si>
    <t>Le type de locationCategoryCode devient Max8Text. Suppression de locationCategoryCodeCodeset</t>
  </si>
  <si>
    <t xml:space="preserve">Précision sur la description du Base64BinaryText en y rajoutant le type de donnée avant conversion </t>
  </si>
  <si>
    <t>pour INFOPAN</t>
  </si>
  <si>
    <t>Création du CountryZoneCodeset</t>
  </si>
  <si>
    <t>Pour SMCB</t>
  </si>
  <si>
    <t xml:space="preserve">Ajout du Codeset CardTypeCodeset </t>
  </si>
  <si>
    <t>Création du champ issuerInstitutionCountryCode de type Exact3AlphaNumericText</t>
  </si>
  <si>
    <t>Création du champ destinationCurrencyUnits de type Exact1AlphaNumericText</t>
  </si>
  <si>
    <t>Création du champ destinationCurrencyCode de type ISO3NumericCurrencyCode</t>
  </si>
  <si>
    <t>Création du champ geoRestrictionIndicator de type Boolean</t>
  </si>
  <si>
    <t>Création du champ onlineGameBlockingIndicator de type Boolean</t>
  </si>
  <si>
    <t>Création du champ octBlocking de type Boolean</t>
  </si>
  <si>
    <t>Création du champ fastFundIndicator de type Boolean</t>
  </si>
  <si>
    <t>Création du champ issuerFunctionalIdentifier de type Exact8AlphaNumericText</t>
  </si>
  <si>
    <t>Création du champ cardholderBillingCurrencyUnits de type Exact1Text</t>
  </si>
  <si>
    <t>Création du champ cardholderBillingCurrencyCode de type ISO3NumericCurrencyCode</t>
  </si>
  <si>
    <t>Création du champ cardTypeCode de type CardTypeCodeset</t>
  </si>
  <si>
    <t>Création du champ agreementId de type Exact4Text</t>
  </si>
  <si>
    <t>Création du cardIssuerCountryZone correspondant au MFO6</t>
  </si>
  <si>
    <t>Création du visaB2BProgramId correspondant à l'ARDEF1</t>
  </si>
  <si>
    <t>Pour SMHSM</t>
  </si>
  <si>
    <t>Création des champs Security/kscKeyIdentifier, Security/dataSource, Security/paddingMethod, Security/diversificationValue, Security/macLength, Security/macAlgorithm</t>
  </si>
  <si>
    <t>Création de receivingInstitutionIdentificationCode pour le MFO17</t>
  </si>
  <si>
    <t>Creation des champs Security/dynKeyIdentifier, Security/keyLength, Security/tr31KeyFunction, Security/tr31KeyVersion, Security/tr31AdditionnalData, Security/kbpkKeyIdentifier, Security/kdkKeyidentifier, Security/tr31KeyBlock, Security/pinBlockFormat, Security/keySerialNumber, Security/encryptionAlgorithm, Security/bdkKeyIdentifier, Security/ktKeyIdentifier</t>
  </si>
  <si>
    <t xml:space="preserve">Création des codeset PinBlockFormatCodeset et EncryptionAlgorythmeCodeset </t>
  </si>
  <si>
    <t>Suprression de l'objet customer et de ces attributs créés à tort pour click2pay</t>
  </si>
  <si>
    <t>Modification de l'attribut cardIssuerInstitutionId de card pour issuerInstitutionId</t>
  </si>
  <si>
    <t>Création de l'attribut issuerLeaderInstitutionId pour l'objet card</t>
  </si>
  <si>
    <t>Création des codeset BasicVerificationResultCodeset, ExtendedMessageNaturecodeset</t>
  </si>
  <si>
    <t>Création des champs additionalResponseData/accountNameRequestResult, additionalResponseData/phoneNumberVerificationResult, additionalResponseData/emailAddressVerificationResult, 
additionalResponseData/extendedMessageToInitatorNature, additionalResponseData/extendedMessageToInitatorInformation</t>
  </si>
  <si>
    <t>Création des codeset ThreeDSIndicatorCodeset, networkServiceCodeset, networkSubServiceCodeset, accountNameVerificationNatureCodeset</t>
  </si>
  <si>
    <t>Création des champ riskContext/traScore, threeDs/threeDsIndicator, transactionContext/serviceIndicator, merchant/schemeMerchantId, transactionDetails/schemeFeesAmount, transactionDetails/internal pricing, transactionContext/networkService, transactionContext/networkSubService, transactionContext/accountNameVerificationNature</t>
  </si>
  <si>
    <t>Modification des types des attributs keyOwner et additionalKeyIdentifier de la structure KeyC2PDescriptionType</t>
  </si>
  <si>
    <t>Le champ encryptedData est remplacé par le champ encryptedPinBlock</t>
  </si>
  <si>
    <t>Type des champs IssuerScriptTemplate1 et IssuerScriptTemplate2 modifié pour tenir compte du nombre de caratères en B64. Max171Bas64BinaryText à la place de Max128Base64Binary Text  (128 octets donnenet 171 caractères en Base64)</t>
  </si>
  <si>
    <t>Le champ threeProtocolVersion n'avait pas le même type dans la partie transaction et dans la partie original transaction.</t>
  </si>
  <si>
    <t>Corrections de traduction malheureuse ou de fautes de frappe : Tokenization (Tokenisation) Unbundling (Unbunding) extension(extention), reasonsForNotHounoringExemptions (reasonsforNothonoringExemptions), Language (Langage), protocol (protocole), cardholderVerificationMethod (cardholderVerficationMethod), tokenAuthenticationVerificationValue (tokenAuthentificationVerificationValue), forwardingInstitutionId (forwardindInstitutionId)</t>
  </si>
  <si>
    <t>Définition des regex pour IsoDateTime, IsoDate et IsoYearMonth</t>
  </si>
  <si>
    <t>Création des champs transactionContext.serviceIndicator, merchant.schemeMerchantId, transactionDetails.schemeFeesAmount, transactionDetails.internal pricing, Security.macValue, riskcontext.traScore</t>
  </si>
  <si>
    <t>Création du type structuré FeesType</t>
  </si>
  <si>
    <t>Modification du type structuré AmountType (ajout d'attributs)</t>
  </si>
  <si>
    <t>pinLengthCapabilities change de type et devient 4Or6NumericText, pattern modifié.</t>
  </si>
  <si>
    <t>transactionContext.electroniccommerceAuthentication change de type et devient un codeset. (ref 241112000041)</t>
  </si>
  <si>
    <t>Corrections de tous les pattern de l'onglet typologie.  Pas de pattern pour les string max car pas possible de définir un max. Utiliser les attributs minlength et maxlength</t>
  </si>
  <si>
    <t>M. Marghad</t>
  </si>
  <si>
    <t>Modification du type cardholder.phoneNumber et additionalresponsedata.phoneNumber</t>
  </si>
  <si>
    <t>Ajout du type PhoneNumberText</t>
  </si>
  <si>
    <t>Suppression de AdressLine1 et AddressLine2 du type structuré PostalAddressType</t>
  </si>
  <si>
    <t>Suppression des valeurs en trop (doublons) sur le codeset UUIDContainerCategoryCodeset</t>
  </si>
  <si>
    <t>Codeset TransactionNatureCodeset : Ajout de FIMA pour File Managment</t>
  </si>
  <si>
    <t>Précision sur le commentaire de l'attribut companyRegistrationNumberCategory qui indique le type et suppression du champ CIFO auquel il ne correspond pas, pour éviter les confusions avec l'attribut companyRegistrationNumber qui lui véhicule la valeur</t>
  </si>
  <si>
    <t>Création du champ additionalResponseData.issuerScriptTemplate2 de type Max128Base64BinaryText</t>
  </si>
  <si>
    <t>Création du champ additionalResponseData.issuerScriptTemplate1 de type Max128Base64BinaryText</t>
  </si>
  <si>
    <t>Ajout de type Max128Base64BinaryText</t>
  </si>
  <si>
    <t>Création du champ additionalResponseData.securityErrorNature de type SecurityErrorCodeset</t>
  </si>
  <si>
    <t>Ajout du codeset SecurityErrorCodeset</t>
  </si>
  <si>
    <t>Création du champ additionalResponseData.securityErrorField de type Exact3NumericText</t>
  </si>
  <si>
    <t>Création du champ additionalResponseData.phoneNumber de type PhoneNumberType</t>
  </si>
  <si>
    <t>Ajout du type structuré PhoneNumberType</t>
  </si>
  <si>
    <t>Création du champ additionalResponseData.addServiceReportData de type AddServiceReportDataCodeset</t>
  </si>
  <si>
    <t>Ajout du codeset AddServiceReportDataCodeset</t>
  </si>
  <si>
    <t>Création du champ additionalResponseData.addServiceReportId de type AddServiceReportIDCodeset</t>
  </si>
  <si>
    <t>Ajout du codeset AddServiceReportIDCodeset</t>
  </si>
  <si>
    <t>Création du champ additionalResponseData.networkEquipmentIdentifier de type Exact2Text</t>
  </si>
  <si>
    <t>Création du champ additionalResponseData.keyingMaterialSecurityData de type Exact1Text</t>
  </si>
  <si>
    <t>Création du champ transactionSecurity.keyingMaterialSecurityData de type Max255Base64BinaryText</t>
  </si>
  <si>
    <t>Ajout de type Max255Base64BinaryText</t>
  </si>
  <si>
    <t>Création du champ additionalResponseData.cardAuthenticationResultsCode de type VFNCodeset</t>
  </si>
  <si>
    <t>Création du champ additionalResponseData.expenseThreshold de type VFNCodeset</t>
  </si>
  <si>
    <t>Ajout du codeset VFNCodeset (VERI, FAIL, NOTP)</t>
  </si>
  <si>
    <t>Création du champ additionalResponseData.validationCode de type Exact4Text</t>
  </si>
  <si>
    <t>Ligne réf. 241112000081 : changement du nom de l'objet cardIssuerCountryCode en countryCode suite à l'analyse du champ CBAE 59_807</t>
  </si>
  <si>
    <t>Correction du champ mastercardmagstripeErrorCategory pour mettre le M à Magstripe =&gt; mastercardMagstripeErrorCategory</t>
  </si>
  <si>
    <t xml:space="preserve">Correction coquille suite à la création du AmountType : Ajout dans la colonne CIFO de l'ISO 4 pour transactionDetails.totalAmount </t>
  </si>
  <si>
    <t>Refs 241112000044 (firstNameMatchDecision), 241112000046 (fulltNameMatchDecision), 241112000049 (LastNameMatchDecision), 
241112000051 (MiddleNameMatchDecision), passent de l'objet Context / TransactionContext à l'objet TransactionResponse / AdditionalResponsedata</t>
  </si>
  <si>
    <t>Ref 241112000117 : Modification de type. Passe à Max8Text. Il semble que la définition CBAE 5.6 avec Codeset ne soit pas respectée et sans conséquence coté STET.</t>
  </si>
  <si>
    <t>Modification de la structure des onglets DICO_JV_export et DICO_JV_Complet</t>
  </si>
  <si>
    <t>25.02</t>
  </si>
  <si>
    <t>Enrichissement du codeset TransactionNature avec les valeurs du CB2A 1.6.5</t>
  </si>
  <si>
    <t>Ajout du type Max256Text</t>
  </si>
  <si>
    <t>Ajout du type Max45Text pour le embossedName</t>
  </si>
  <si>
    <t>Ajout du type Min12Max16Base64BinaryText pour le keySerialNumber</t>
  </si>
  <si>
    <t>kernelId (241112000007) Exact2Base64BinaryText au lieu de Exact7Base64BinaryText car b1</t>
  </si>
  <si>
    <t>applicationId (241112000074) La données CB2A correspondante (55-9F06) est b 5...16, ce qui correspond à min7max 22 en base 64</t>
  </si>
  <si>
    <t>Le champ mandatoryNetwork est obsolète et c'est le champ transactionContext.domainIndicator qui doit être utilisé.</t>
  </si>
  <si>
    <t>Creation du champ transactionContext.domainIndicator de type DomaineIndicatorCodeset</t>
  </si>
  <si>
    <t>ajout du Exact8AlphaNumericText dans la typologie pour l'objet terminalIdsa</t>
  </si>
  <si>
    <t>ISODateTime en double dans Typologie. Suppression d'un des arguments</t>
  </si>
  <si>
    <t>correction de CodeSet AddressCategory par AddressCategoryCodeset dans l'onglet Types Structures</t>
  </si>
  <si>
    <t>suppression de responseReason créé pour répondre au besoin de wero suite à l'arbitrage du 14/01</t>
  </si>
  <si>
    <t>suppression de responseNature créé pour répondre au besoin de wero suite à l'arbitrage du 14/01</t>
  </si>
  <si>
    <t>suppression de responseStatus créé pour répondre au besoin de wero suite à l'arbitrage du 14/01</t>
  </si>
  <si>
    <t>25.01</t>
  </si>
  <si>
    <t xml:space="preserve">Ajustement des noms et types de certains champs </t>
  </si>
  <si>
    <t>Suppression de pinData. Les sous objets prennet son rang</t>
  </si>
  <si>
    <t>Ajout des valeurs provisoires wero du codeset pour ResponseStatusCodeset</t>
  </si>
  <si>
    <t>3DS est rejeté dans le xsd. Passage à threeDs</t>
  </si>
  <si>
    <t>Changement de type de additionalAmount, billingAmount, totalAmount, processorCardData, processorIssuerData</t>
  </si>
  <si>
    <t>Creation des structures pinDataType, processorCardDataType, processorIssuerDataType et amountType</t>
  </si>
  <si>
    <t xml:space="preserve">Pour l'adhérence avec l'outil de génération automatique Typologie.xsd, le nommage du type "Text" passe à "String", "Quantity" et "Amount" à "Digital" et "Indicator" à "Boolean" </t>
  </si>
  <si>
    <t>Context.verificationValue.pinData.pinBlockFormat passe à Context.transactionContext.pinData.pinBlockFormat</t>
  </si>
  <si>
    <t>ajout de la proposition des données SMHSM</t>
  </si>
  <si>
    <t>création de l'onglet Header_Fonctionnel en annexe. Il sera traité dans un fichier xsd qui lui sera entièrement propre</t>
  </si>
  <si>
    <t>création de l'onglet DICO_JV_XSD pour automatiser la création des XSD</t>
  </si>
  <si>
    <t>Le Type Base64Binary passe à Text</t>
  </si>
  <si>
    <t>Introduction de TransactionResponse.response.responseNature et des valeurs provisoires du codeset pour wero</t>
  </si>
  <si>
    <t>cardholder.localCode devient cardholder.localLangageCode</t>
  </si>
  <si>
    <t>cardholder.phone devient cardholder.phoneNumber</t>
  </si>
  <si>
    <t>ISOYearMonthDay est remplacé par ISODate dans tout le dictionnaire</t>
  </si>
  <si>
    <t>Ajout du codeset ModifiedElectronicCommerceAuthentification</t>
  </si>
  <si>
    <t>L'objet magstripeErrorType correspondant au 241112000241 se nomme désormais magstripeErrorCategory</t>
  </si>
  <si>
    <t>v25.01</t>
  </si>
  <si>
    <t>L'objet addressType devient addressCategory</t>
  </si>
  <si>
    <t>v24.04</t>
  </si>
  <si>
    <t xml:space="preserve">Suppression de la colonne de controle "valid?"
Insertion de la colonne de clé "Référence - Champ calculé" pour effectuer si besoin des comparaisons entre versions du fichier
Uniformisation de la typologie de l'objet cardholderAuthenticationMethod répété deux fois pour des champs cifo différents </t>
  </si>
  <si>
    <t>v24.04
v241113</t>
  </si>
  <si>
    <t xml:space="preserve">Passage de la valeur du Minlength à 0 pour tous les types Max..Text car à 1, l'objet sera considéré comme obligatoire avec une valeur
Reformulation du Header en dissociant le technique du fonctionnel et suppression du technique dans le dictionnaire (header technique géré par Framework)
Réorganisation des objets dans les segments suite aux remarques de Philippe Mermoud
Remise en cause du type "Exact1NumericText" 
Fusionner les 2 Code Set "Brand" et "CarteBrandApplied" en 1 seul "Brand"
</t>
  </si>
  <si>
    <t>V24.03
v241017</t>
  </si>
  <si>
    <t>Arnold VOUNKI</t>
  </si>
  <si>
    <t xml:space="preserve"> Suppression des patterns [0-9A-Za-z*] pour un champ vide signifiant sans restrictions
Création de l'objet correlationId (Max35AlphaNumericText) qui englobe le T023, T024 et ISO 11
Création de l'onglet Date_and_Time_Data_Types pour définir les patterns concernés
Changement de 3DSProtocolVersion en ThreeDSProtocolVersion dans la typologie car le 3 est considéré comme invalide en xml dans le nom d'une balise xs : simpleType
Abandon du format ISOYearMonthDayShort car inexistant au profit de l'existant ISOYearMonthDay
Nouveau format de typologie pour le TrueFalseIndicator et YesNoIndicator. Passage au boolean pour le rendre conforme à l'ISO 20022 ainsi qu'aux recommandations pour le XML/XSD
</t>
  </si>
  <si>
    <t>V24.03
v241008</t>
  </si>
  <si>
    <t>Bruno PORCHER-GUINET</t>
  </si>
  <si>
    <t>Dans ProcessorCardDataType, card devient cardUsage et CardType, CardUsageType 
Dans ProcessorIssuerDataType, issuerType devient issuerPlace et son type, IssuerPlaceType
Correction sémantique : extendednominalRoute devient extensionNominalRoute
Correction sémantique : extendeddualRoute devient extensionDualRoute
Dans TransactionDetailsType, accountFromType devient accountFromUsage, accountToType devient accountToUsage et AccountType devient AccountUsageType</t>
  </si>
  <si>
    <t>V24.02
v241003</t>
  </si>
  <si>
    <t>Rajout des objets Click2Pay (encryptedPan, firstName, middleName, lastName, billingAddress, embossedName, localCode, CountryCode, ApiResponse)
Passage au Base64 pour tous les types binaires</t>
  </si>
  <si>
    <t>V24.01
V240830</t>
  </si>
  <si>
    <t>Modification du libellé et type de la ligne 222
Remplacement du terme strongAuthentication par multifactorauthentification à la ligne 22
Rectification du libellé (ajout de status) à la ligne 143
Rajout de l'onglet Histo</t>
  </si>
  <si>
    <t>Référence</t>
  </si>
  <si>
    <t>Segment</t>
  </si>
  <si>
    <t>Object</t>
  </si>
  <si>
    <t>Attribute</t>
  </si>
  <si>
    <t>Type</t>
  </si>
  <si>
    <t>Libellé</t>
  </si>
  <si>
    <t>Obligatoire</t>
  </si>
  <si>
    <t>Répétable</t>
  </si>
  <si>
    <t>Liste de valeurs du codeset</t>
  </si>
  <si>
    <t>Ancien Flux</t>
  </si>
  <si>
    <t>Ancien Nom</t>
  </si>
  <si>
    <t>Ancien Format</t>
  </si>
  <si>
    <t>Autor</t>
  </si>
  <si>
    <t>Compens</t>
  </si>
  <si>
    <t>Litiges</t>
  </si>
  <si>
    <t>MàJ</t>
  </si>
  <si>
    <t>Obsolete</t>
  </si>
  <si>
    <t>De MON_MSG</t>
  </si>
  <si>
    <t>Champs reportés de DICO_COMPLET</t>
  </si>
  <si>
    <t>Champs reportés de MON_MSG</t>
  </si>
  <si>
    <t>O/N</t>
  </si>
  <si>
    <t>Segment
Message</t>
  </si>
  <si>
    <t>Colonne2</t>
  </si>
  <si>
    <t>Description fonctionnelle</t>
  </si>
  <si>
    <t>Repetable</t>
  </si>
  <si>
    <t>CIFO</t>
  </si>
  <si>
    <t>CBAE</t>
  </si>
  <si>
    <t>CB2AF</t>
  </si>
  <si>
    <t>CB2A</t>
  </si>
  <si>
    <t>VISA</t>
  </si>
  <si>
    <t>MCD</t>
  </si>
  <si>
    <t>Mainframe</t>
  </si>
  <si>
    <t>.</t>
  </si>
  <si>
    <t>Reference</t>
  </si>
  <si>
    <t>N/A</t>
  </si>
  <si>
    <t>Sensitivity</t>
  </si>
  <si>
    <t>Commentaire</t>
  </si>
  <si>
    <t xml:space="preserve">VISA </t>
  </si>
  <si>
    <t>temp_ Data</t>
  </si>
  <si>
    <t>Demander Par</t>
  </si>
  <si>
    <t>New Element Checking</t>
  </si>
  <si>
    <t>Type Checking</t>
  </si>
  <si>
    <t>Type Case Checking</t>
  </si>
  <si>
    <t>XXX</t>
  </si>
  <si>
    <t>ApiResponse</t>
  </si>
  <si>
    <t>error</t>
  </si>
  <si>
    <t>code</t>
  </si>
  <si>
    <t>Max20Text</t>
  </si>
  <si>
    <t>DNS</t>
  </si>
  <si>
    <t>Error code</t>
  </si>
  <si>
    <t>developerText</t>
  </si>
  <si>
    <t>Max70Text</t>
  </si>
  <si>
    <t>Explains possible reason(s) of the error, and possible corrections</t>
  </si>
  <si>
    <t>moreInfo</t>
  </si>
  <si>
    <t>Max256Text</t>
  </si>
  <si>
    <t>URI to documents</t>
  </si>
  <si>
    <t>text</t>
  </si>
  <si>
    <t>Max40Text</t>
  </si>
  <si>
    <t>short text that explains the error in a language that is useful for the end-user of the service</t>
  </si>
  <si>
    <t>httpStatus</t>
  </si>
  <si>
    <t>httpCode</t>
  </si>
  <si>
    <t>Exact3NumericText</t>
  </si>
  <si>
    <t>Status code http</t>
  </si>
  <si>
    <t>requestId</t>
  </si>
  <si>
    <t>Max36NumericText</t>
  </si>
  <si>
    <t>Unique ID of API response</t>
  </si>
  <si>
    <t>AuditTrail</t>
  </si>
  <si>
    <t>auditTrail</t>
  </si>
  <si>
    <t>alertDateTime</t>
  </si>
  <si>
    <t>ISODateTime</t>
  </si>
  <si>
    <t>Alert date time</t>
  </si>
  <si>
    <t>alertMessage</t>
  </si>
  <si>
    <t>Max255Text</t>
  </si>
  <si>
    <t>Message content</t>
  </si>
  <si>
    <t>alertRecipientEmailAddress</t>
  </si>
  <si>
    <t>EmailAddressType</t>
  </si>
  <si>
    <t>DSP</t>
  </si>
  <si>
    <t>email that received the message</t>
  </si>
  <si>
    <t>alertRecipientPhoneNumber</t>
  </si>
  <si>
    <t>PhoneNumberText</t>
  </si>
  <si>
    <t>Phone that received the message</t>
  </si>
  <si>
    <t>auditPhoneNumber</t>
  </si>
  <si>
    <t>PhoneNumberType</t>
  </si>
  <si>
    <t>Phone number with usage and security tag</t>
  </si>
  <si>
    <t>auditTrailId</t>
  </si>
  <si>
    <t>Max255AlphaNumericText</t>
  </si>
  <si>
    <t>Audit trail reference</t>
  </si>
  <si>
    <t>auditTrailRejectReason</t>
  </si>
  <si>
    <t>Reason of audit trail reject</t>
  </si>
  <si>
    <t>auditTrailStatus</t>
  </si>
  <si>
    <t>AuditTrailStatusCodeset</t>
  </si>
  <si>
    <t>Status code of the audit trail received</t>
  </si>
  <si>
    <t>awarenessDuration</t>
  </si>
  <si>
    <t>ISODuration</t>
  </si>
  <si>
    <t>Period of fraud indicator evaluation</t>
  </si>
  <si>
    <t>awarenessScore</t>
  </si>
  <si>
    <t>Max1AlphaNumericText</t>
  </si>
  <si>
    <t>Fraud indicator</t>
  </si>
  <si>
    <t>clientSubscriptionId</t>
  </si>
  <si>
    <t>Client subscription identifier</t>
  </si>
  <si>
    <t>consistencyScore</t>
  </si>
  <si>
    <t>ConsistencyScoreCodeset</t>
  </si>
  <si>
    <t>Authentication method usage consistency score.</t>
  </si>
  <si>
    <t>customerAnswerChannel</t>
  </si>
  <si>
    <t>ChannelCodeset</t>
  </si>
  <si>
    <t>Communication channel</t>
  </si>
  <si>
    <t>customerAnswerDateTime</t>
  </si>
  <si>
    <t>Date of customer answer</t>
  </si>
  <si>
    <t>customerAnswerStatus</t>
  </si>
  <si>
    <t>CustomerAnswerStatusCodeset</t>
  </si>
  <si>
    <t xml:space="preserve">Statut of Customer answer for the doubt removal </t>
  </si>
  <si>
    <t>deviceTechnicalName</t>
  </si>
  <si>
    <t>enrolmentEmail</t>
  </si>
  <si>
    <t>Email used in case of OTP mail enrollment.</t>
  </si>
  <si>
    <t>enrolmentPhoneNumber</t>
  </si>
  <si>
    <t>Phone used for enrolment</t>
  </si>
  <si>
    <t>enrolmentRealActivationDateTime</t>
  </si>
  <si>
    <t>Actual date of completion of the enrolment process on the device</t>
  </si>
  <si>
    <t>enrolmentSuccessfulIndicator</t>
  </si>
  <si>
    <t>TrueFalseIndicator</t>
  </si>
  <si>
    <t>Was the enrolment successful ?</t>
  </si>
  <si>
    <t>enrolmentTheoricalActivationDateTime</t>
  </si>
  <si>
    <t>Estimated date of end of enrolment process on the device</t>
  </si>
  <si>
    <t>lastEnrolmentDateTime</t>
  </si>
  <si>
    <t>Last enrolments date time</t>
  </si>
  <si>
    <t>lastEnrolmentPeriod</t>
  </si>
  <si>
    <t>Time since last enrolment</t>
  </si>
  <si>
    <t>lastPersonalChangeDateTime</t>
  </si>
  <si>
    <t>Date time of the change</t>
  </si>
  <si>
    <t>lastPostalAddressChangeDateTime</t>
  </si>
  <si>
    <t>Date/time of last postal address change before disputed payment</t>
  </si>
  <si>
    <t>lastPostalAddressDuration</t>
  </si>
  <si>
    <t>Duration between the date of postal address change and the date of the disputed transaction</t>
  </si>
  <si>
    <t>notificationChannel</t>
  </si>
  <si>
    <t>Communication channel of the notification</t>
  </si>
  <si>
    <t>notificationDateTime</t>
  </si>
  <si>
    <t>Date and time of the notification</t>
  </si>
  <si>
    <t>notificationStatus</t>
  </si>
  <si>
    <t>Max20AlphaNumericText</t>
  </si>
  <si>
    <t>Status</t>
  </si>
  <si>
    <t>notificationSubject</t>
  </si>
  <si>
    <t xml:space="preserve">Triggering event of the notification </t>
  </si>
  <si>
    <t>(temporary password, forgotten password, etc.)</t>
  </si>
  <si>
    <t>numberOfAdvisorCalls</t>
  </si>
  <si>
    <t>Max2NumericText</t>
  </si>
  <si>
    <t>Number of phone calls with an advisor in the 2 months preceding disputed payment</t>
  </si>
  <si>
    <t>numberOfCallCenterCalls</t>
  </si>
  <si>
    <t>Number of CRC phone calls in the 2 months preceding the disputed payment</t>
  </si>
  <si>
    <t>numberOfConnectedPeriods</t>
  </si>
  <si>
    <t>Max3NumericText</t>
  </si>
  <si>
    <t>Number of 15-day periods in which the user has logged in at least once.</t>
  </si>
  <si>
    <t>numberOfMobileConnections</t>
  </si>
  <si>
    <t>Count of in-app connexion</t>
  </si>
  <si>
    <t>numberOfSecurePayments</t>
  </si>
  <si>
    <t>Max5NumericText</t>
  </si>
  <si>
    <t>Number of autorised operation</t>
  </si>
  <si>
    <t>numberOfSecurePaymentsDuration</t>
  </si>
  <si>
    <t>Duration used to count the number of autorised operation</t>
  </si>
  <si>
    <t>numberOfUndisputedSecurePayments</t>
  </si>
  <si>
    <t>Count of undisputed operation</t>
  </si>
  <si>
    <t>numberOfUndisputedSecurePaymentsDuration</t>
  </si>
  <si>
    <t>Duration used to count the number of undisputed operation</t>
  </si>
  <si>
    <t>numberOfWebConnections</t>
  </si>
  <si>
    <t>Count of browser-based conexion</t>
  </si>
  <si>
    <t>oldness</t>
  </si>
  <si>
    <t>Score defining time since last enrollment prior to disputed payment</t>
  </si>
  <si>
    <t>onlineBankingConnectionAuthenticationMethod</t>
  </si>
  <si>
    <t>AuthenticationMethodCodeset</t>
  </si>
  <si>
    <t>Method used for the strong authentication</t>
  </si>
  <si>
    <t>onlineBankingConnectionDateTime</t>
  </si>
  <si>
    <t>Banking connection date time</t>
  </si>
  <si>
    <t>onlineBankingConnectionSuccessfulIndicator</t>
  </si>
  <si>
    <t>Was the connection successful ?</t>
  </si>
  <si>
    <t>onlineBankingEventDateTime</t>
  </si>
  <si>
    <t>Date of event</t>
  </si>
  <si>
    <t>onlineBankingEventNature</t>
  </si>
  <si>
    <t>OnlineBankingEventNatureCodeset</t>
  </si>
  <si>
    <t>Type of event (unlocking/increase limit)</t>
  </si>
  <si>
    <t>operationValidationLocalDateTime</t>
  </si>
  <si>
    <t>Validation local date time</t>
  </si>
  <si>
    <t>operationValidationMethod</t>
  </si>
  <si>
    <t>Validation method</t>
  </si>
  <si>
    <t>operationValidationStatus</t>
  </si>
  <si>
    <t>Validation status</t>
  </si>
  <si>
    <t>otpPhoneNumber</t>
  </si>
  <si>
    <t>PhoneNumber receiving SMS</t>
  </si>
  <si>
    <t>paymentLocalDateTime</t>
  </si>
  <si>
    <t>Date Time in local region</t>
  </si>
  <si>
    <t>paymentReceivingParty</t>
  </si>
  <si>
    <t>Merchand Name or beneficiary</t>
  </si>
  <si>
    <t>paymentTotalAmount</t>
  </si>
  <si>
    <t>AmountType</t>
  </si>
  <si>
    <t>Total Amount</t>
  </si>
  <si>
    <t>paymentTransactionCategory</t>
  </si>
  <si>
    <t>TransactionCategoryCodeset</t>
  </si>
  <si>
    <t>Category of transaction</t>
  </si>
  <si>
    <t>paymentTransactionReference</t>
  </si>
  <si>
    <t>Max35Text</t>
  </si>
  <si>
    <t>Transaction Reference</t>
  </si>
  <si>
    <t>pushNotificationIndicator</t>
  </si>
  <si>
    <t>Indicator of push Notification</t>
  </si>
  <si>
    <t>recipientContactInformation</t>
  </si>
  <si>
    <t>ContactType</t>
  </si>
  <si>
    <t>E-mail address or phone number which received the notification</t>
  </si>
  <si>
    <t>statusUpdateDateTime</t>
  </si>
  <si>
    <t>strengthAuthenticationLevel</t>
  </si>
  <si>
    <t>Exact1NumericText</t>
  </si>
  <si>
    <t>Authentication strength indicator</t>
  </si>
  <si>
    <t>strengthScore</t>
  </si>
  <si>
    <t>StrengthScoreCodeset</t>
  </si>
  <si>
    <t>Authentication method robustness score.</t>
  </si>
  <si>
    <t>strongAuthenticationFamiliarity</t>
  </si>
  <si>
    <t>Familiarity Authentication indicateur</t>
  </si>
  <si>
    <t>usualIpAddressIndicator</t>
  </si>
  <si>
    <t>Is true, if the ip address of the disputed transaction has already been used for at least two non-disputed transactions.</t>
  </si>
  <si>
    <t>Context</t>
  </si>
  <si>
    <t>acceptanceChannel</t>
  </si>
  <si>
    <t>acceptanceChannelId</t>
  </si>
  <si>
    <t>Exact8Text</t>
  </si>
  <si>
    <t>Acceptance Channel Unique Identifier</t>
  </si>
  <si>
    <t>acceptanceMode</t>
  </si>
  <si>
    <t>AcceptanceModeCodeset</t>
  </si>
  <si>
    <t>Payment Acceptance Channel Mode</t>
  </si>
  <si>
    <t>acceptorUrlAddress</t>
  </si>
  <si>
    <t>Email address of the eCommerce site. Used to verify the email address</t>
  </si>
  <si>
    <t>additionalInvoiceIndicator</t>
  </si>
  <si>
    <t>Additional Invoice Indicator</t>
  </si>
  <si>
    <t>allowedAllCurrency</t>
  </si>
  <si>
    <t>Allowed all currency</t>
  </si>
  <si>
    <t>allowedCurrency</t>
  </si>
  <si>
    <t>ISO3NumericCurrencyCode</t>
  </si>
  <si>
    <t>Merchant Processing Allowed Currencies</t>
  </si>
  <si>
    <t>allowedScheme</t>
  </si>
  <si>
    <t>AllowedSchemeCodeset</t>
  </si>
  <si>
    <t>Merchant allowed schemes</t>
  </si>
  <si>
    <t>authorisationFloorLimit</t>
  </si>
  <si>
    <t>Autorisation Floor Limit</t>
  </si>
  <si>
    <t>authorisationForcingIndicator</t>
  </si>
  <si>
    <t>Autorisation Forcing Indicator</t>
  </si>
  <si>
    <t>authorisedOrEstimatedAmount</t>
  </si>
  <si>
    <t>Authorised Or Estimated Amount</t>
  </si>
  <si>
    <t>cardBlockingListDistribution</t>
  </si>
  <si>
    <t>CardBlockingListDistributionCodeset</t>
  </si>
  <si>
    <t>List of blocked zones</t>
  </si>
  <si>
    <t>cardholderTicketFooterMessage</t>
  </si>
  <si>
    <t>Cardholder Ticket Footer Message</t>
  </si>
  <si>
    <t>cardholderTicketHeaderMessage</t>
  </si>
  <si>
    <t>Cardholder Ticket Header Message</t>
  </si>
  <si>
    <t>cardholderTicketPrintIndicator</t>
  </si>
  <si>
    <t>Cardholder Ticket Print Indicator</t>
  </si>
  <si>
    <t>cardValidityCheck</t>
  </si>
  <si>
    <t>Data used by the remote configuration service to enable 
card expiry date verification on the merchant's device.</t>
  </si>
  <si>
    <t>contactlessCreditIndicator</t>
  </si>
  <si>
    <t>Contactless Credit Indicator</t>
  </si>
  <si>
    <t>creditIndicator</t>
  </si>
  <si>
    <t>Credit Indicator</t>
  </si>
  <si>
    <t>cryptoCurrencyIndicator</t>
  </si>
  <si>
    <t>Crypto Currency Indicator</t>
  </si>
  <si>
    <t>detail du champ merchantAdditionalData</t>
  </si>
  <si>
    <t>AUT368</t>
  </si>
  <si>
    <t>forbiddenCardProduct</t>
  </si>
  <si>
    <t>ForbiddenCardProductCodeset</t>
  </si>
  <si>
    <t>Forbidden Card Product</t>
  </si>
  <si>
    <t>maxCumulAmount</t>
  </si>
  <si>
    <t>Max Cumul Amount</t>
  </si>
  <si>
    <t>maximumAuthorisedAmount</t>
  </si>
  <si>
    <t>Maximum Authorised Amount</t>
  </si>
  <si>
    <t>maximumAuthorisedCredit</t>
  </si>
  <si>
    <t>Credit maximum authorised amount and currency</t>
  </si>
  <si>
    <t>Terminal Parameter use</t>
  </si>
  <si>
    <t>maximumAuthorisedDebit</t>
  </si>
  <si>
    <t>Debit maximum authorised amount and currency</t>
  </si>
  <si>
    <t>maxOfferAmount</t>
  </si>
  <si>
    <t>Max Offer Amount</t>
  </si>
  <si>
    <t>maxOfflineDays</t>
  </si>
  <si>
    <t>Max Offline Days</t>
  </si>
  <si>
    <t>merchantCategoryCode</t>
  </si>
  <si>
    <t>ISO18245MerchantCategoryCode</t>
  </si>
  <si>
    <t>Merchant Category Code</t>
  </si>
  <si>
    <t>ISO18</t>
  </si>
  <si>
    <t>018</t>
  </si>
  <si>
    <t>merchantCategoryCodeLabel</t>
  </si>
  <si>
    <t>Merchant Category Code Label</t>
  </si>
  <si>
    <t>merchantSchemeChoice</t>
  </si>
  <si>
    <t>BrandCodeset</t>
  </si>
  <si>
    <t>Merchant Scheme Choice</t>
  </si>
  <si>
    <t>merchantTicketFooterMessage</t>
  </si>
  <si>
    <t>Merchant Ticket Footer Message</t>
  </si>
  <si>
    <t>merchantTicketHeaderMessage</t>
  </si>
  <si>
    <t>Merchant Ticket Header Message</t>
  </si>
  <si>
    <t>merchantTicketLocalisationPlate</t>
  </si>
  <si>
    <t>Merchant Ticket Localisation Plate</t>
  </si>
  <si>
    <t>merchantTicketNamePlate</t>
  </si>
  <si>
    <t>Merchant Ticket Name Plate</t>
  </si>
  <si>
    <t>merchantTicketPrintIndicator</t>
  </si>
  <si>
    <t>Merchant Ticket Print Indicator</t>
  </si>
  <si>
    <t>noShowIndicator</t>
  </si>
  <si>
    <t>No Show Indicator</t>
  </si>
  <si>
    <t>panTruncationIndicator</t>
  </si>
  <si>
    <t>Pan Truncated Indicator</t>
  </si>
  <si>
    <t>partialAuthorisationIndicator</t>
  </si>
  <si>
    <t>Partial Autorisation Indicator</t>
  </si>
  <si>
    <t>paymentRiskProfile</t>
  </si>
  <si>
    <t>Exact3Text</t>
  </si>
  <si>
    <t>Payment Risk Profile</t>
  </si>
  <si>
    <t>paymentUse</t>
  </si>
  <si>
    <t>PaymentUseCodeset</t>
  </si>
  <si>
    <t>Payment Use</t>
  </si>
  <si>
    <t>preauthorisationTimeLimit</t>
  </si>
  <si>
    <t>Preauthorisation Time Limit</t>
  </si>
  <si>
    <t>readingMode</t>
  </si>
  <si>
    <t>ReadingModeCodeset</t>
  </si>
  <si>
    <t>Payment Reading Mode</t>
  </si>
  <si>
    <t>reversalFloorLimit</t>
  </si>
  <si>
    <t>Reversal Floor Limit</t>
  </si>
  <si>
    <t>singleTapIndicator</t>
  </si>
  <si>
    <t>Single Tap Indicator</t>
  </si>
  <si>
    <t>telecomIndicator</t>
  </si>
  <si>
    <t>Exact2Text</t>
  </si>
  <si>
    <t>Telecom Indicator</t>
  </si>
  <si>
    <t>transactionCaptureTime</t>
  </si>
  <si>
    <t>ISOTime</t>
  </si>
  <si>
    <t>Transaction Capture Time</t>
  </si>
  <si>
    <t>whiteListeDistributionIndicator</t>
  </si>
  <si>
    <t>White List Distribution Indicator</t>
  </si>
  <si>
    <t>callingData</t>
  </si>
  <si>
    <t>callDateTime</t>
  </si>
  <si>
    <t>callerCategory</t>
  </si>
  <si>
    <t>CallerCategoryCodeset</t>
  </si>
  <si>
    <t>Interlocutor type</t>
  </si>
  <si>
    <t>callNumber</t>
  </si>
  <si>
    <t>Call count number</t>
  </si>
  <si>
    <t>callReason</t>
  </si>
  <si>
    <t>CallCaseReasonCodeset</t>
  </si>
  <si>
    <t>Reason of the call</t>
  </si>
  <si>
    <t>callResult</t>
  </si>
  <si>
    <t>CallResultCodeset</t>
  </si>
  <si>
    <t>Result of the call</t>
  </si>
  <si>
    <t>callSubReason</t>
  </si>
  <si>
    <t>CallCaseSubReasonCodeset</t>
  </si>
  <si>
    <t>Subreason of the call</t>
  </si>
  <si>
    <t>fraudAlertDateTime</t>
  </si>
  <si>
    <t>Date Time of the associated fraud</t>
  </si>
  <si>
    <t>fraudAlertReference</t>
  </si>
  <si>
    <t>Reference of the alert CRC</t>
  </si>
  <si>
    <t>incomingCallIndicator</t>
  </si>
  <si>
    <t>Is an incoming call</t>
  </si>
  <si>
    <t>internalEntityName</t>
  </si>
  <si>
    <t>Max100Text</t>
  </si>
  <si>
    <t>Branch name</t>
  </si>
  <si>
    <t>user</t>
  </si>
  <si>
    <t xml:space="preserve">user of operator handling the call  </t>
  </si>
  <si>
    <t>cardAgreementParameters</t>
  </si>
  <si>
    <t>cardAgreementClosingDateTime</t>
  </si>
  <si>
    <t>Card agreement closing date and time</t>
  </si>
  <si>
    <t>cardAgreementClosingReasonCode</t>
  </si>
  <si>
    <t>CardAgreementClosingReasonCodeset</t>
  </si>
  <si>
    <t>Card agreement closing reason code</t>
  </si>
  <si>
    <t>cardAgreementCreationDate</t>
  </si>
  <si>
    <t>Card agreement creation date</t>
  </si>
  <si>
    <t>optionCode</t>
  </si>
  <si>
    <t>Max50Text</t>
  </si>
  <si>
    <t>Card agreement option code</t>
  </si>
  <si>
    <t>optionData</t>
  </si>
  <si>
    <t>Data for the option</t>
  </si>
  <si>
    <t>optionEndDateTime</t>
  </si>
  <si>
    <t>End date/time of the option</t>
  </si>
  <si>
    <t>optionStartDateTime</t>
  </si>
  <si>
    <t>Start date/time of the option</t>
  </si>
  <si>
    <t>productMaximumAge</t>
  </si>
  <si>
    <t>Card agreement product maximum age</t>
  </si>
  <si>
    <t>replacementCardIndicator</t>
  </si>
  <si>
    <t>Replacement card indicator</t>
  </si>
  <si>
    <t>shippingConditionCode</t>
  </si>
  <si>
    <t>Shipping condition code</t>
  </si>
  <si>
    <t>shippingConditionEndDateTime</t>
  </si>
  <si>
    <t>End date and time of the temporary shipping condition</t>
  </si>
  <si>
    <t>shippingConditionEntityId</t>
  </si>
  <si>
    <t>Max36Text</t>
  </si>
  <si>
    <t>Shipping condition entity Id</t>
  </si>
  <si>
    <t>shippingConditionPostalAddress</t>
  </si>
  <si>
    <t>PostalAddressType</t>
  </si>
  <si>
    <t>Temporary shipping condition postal address</t>
  </si>
  <si>
    <t>shippingConditionPostalAddressId</t>
  </si>
  <si>
    <t>Max36IdentifierText</t>
  </si>
  <si>
    <t>Shipping condition postal address identifier</t>
  </si>
  <si>
    <t>shippingConditionStartDateTime</t>
  </si>
  <si>
    <t>Start date and time of the temporary shipping condition</t>
  </si>
  <si>
    <t>surveillanceEndDate</t>
  </si>
  <si>
    <t>End date/time of the surveillance of the card agreement</t>
  </si>
  <si>
    <t>surveillanceIndicator</t>
  </si>
  <si>
    <t>Card agreement surveillance indicator</t>
  </si>
  <si>
    <t>surveillanceReasonCode</t>
  </si>
  <si>
    <t>Card agreement surveillance reason code</t>
  </si>
  <si>
    <t>surveillanceStartDate</t>
  </si>
  <si>
    <t>Start date/time of the surveillance of the card agreement</t>
  </si>
  <si>
    <t>usageCurrentValueAmount</t>
  </si>
  <si>
    <t>Amount of the current usage value</t>
  </si>
  <si>
    <t>usageCurrentValueCode</t>
  </si>
  <si>
    <t>UsageLimitCodeCodeset</t>
  </si>
  <si>
    <t>Card usage code</t>
  </si>
  <si>
    <t>usageCurrentValueCurrency</t>
  </si>
  <si>
    <t>currency when the limit is an amount</t>
  </si>
  <si>
    <t>usageCurrentValueLimitAmount</t>
  </si>
  <si>
    <t>Current amount active for the limit</t>
  </si>
  <si>
    <t>usageCurrentValueLimitNumber</t>
  </si>
  <si>
    <t>Number of the usage limit</t>
  </si>
  <si>
    <t>usageCurrentValueLimitType</t>
  </si>
  <si>
    <t>UsageLimitTypeCodeset</t>
  </si>
  <si>
    <t>Card limit type</t>
  </si>
  <si>
    <t>usageCurrentValueNumber</t>
  </si>
  <si>
    <t>Number of the current usage value</t>
  </si>
  <si>
    <t>usageCurrentValueType</t>
  </si>
  <si>
    <t>UsageLimitValueTypeCodeset</t>
  </si>
  <si>
    <t>valueType set at the product level</t>
  </si>
  <si>
    <t>usageLimitAmount</t>
  </si>
  <si>
    <t>Amount of the usage limit</t>
  </si>
  <si>
    <t>usageLimitCode</t>
  </si>
  <si>
    <t>Usage limit code</t>
  </si>
  <si>
    <t>usageLimitCurrency</t>
  </si>
  <si>
    <t>Currency of the usage limit</t>
  </si>
  <si>
    <t>usageLimitEndDateTime</t>
  </si>
  <si>
    <t>Ending date and time of the temporary limit/usage</t>
  </si>
  <si>
    <t>usageLimitNumber</t>
  </si>
  <si>
    <t>usageLimitPersonalizedAmount</t>
  </si>
  <si>
    <t>Personalized amount of the usage limit</t>
  </si>
  <si>
    <t>usageLimitPersonalizedNumber</t>
  </si>
  <si>
    <t>Max18AlphaNumericText</t>
  </si>
  <si>
    <t>Personalized number of the usage limit</t>
  </si>
  <si>
    <t>usageLimitStartDateTime</t>
  </si>
  <si>
    <t>Starting date and time of the temporary limit/usage</t>
  </si>
  <si>
    <t>usageLimitType</t>
  </si>
  <si>
    <t>Usage limit type</t>
  </si>
  <si>
    <t>usageLimitValueType</t>
  </si>
  <si>
    <t>Type of value of the usage limit</t>
  </si>
  <si>
    <t>usageRestrictionCode</t>
  </si>
  <si>
    <t>Card usage restriction code</t>
  </si>
  <si>
    <t>usageRestrictionData</t>
  </si>
  <si>
    <t>Card usage restriction data</t>
  </si>
  <si>
    <t>usageRestrictionEndDateTime</t>
  </si>
  <si>
    <t>endDateTime</t>
  </si>
  <si>
    <t>usageRestrictionStartDateTime</t>
  </si>
  <si>
    <t>startDateTime</t>
  </si>
  <si>
    <t>cardContext</t>
  </si>
  <si>
    <t>acquiringChannel</t>
  </si>
  <si>
    <t>AcquiringChannelCodeset</t>
  </si>
  <si>
    <t>Indicates through which channel the action is triggered</t>
  </si>
  <si>
    <t>actionOnCard</t>
  </si>
  <si>
    <t>ActivationCardCodeset</t>
  </si>
  <si>
    <t>Action on card during transaction (activated, desactivated)</t>
  </si>
  <si>
    <t>Activated, Desactivated or Nothing</t>
  </si>
  <si>
    <t>AUT358/
AUT359</t>
  </si>
  <si>
    <t>activationCodeForNoShowInvoice</t>
  </si>
  <si>
    <t>Exact1AlphaNumericText</t>
  </si>
  <si>
    <t>Activation code for no-show invoice</t>
  </si>
  <si>
    <t>053-0033 en 1.3 mais plus en 1.6</t>
  </si>
  <si>
    <t>activCodePLBSInvoiceRemoteModeOrPreAuthProlongTransaction</t>
  </si>
  <si>
    <t>Activation code for invoice for the reservation and rental of goods or services in remote mode</t>
  </si>
  <si>
    <t>additionalInvoiceActivationCode</t>
  </si>
  <si>
    <t>Additional invoice activation code</t>
  </si>
  <si>
    <t>072-DF07-p13</t>
  </si>
  <si>
    <t>blockingDateTime</t>
  </si>
  <si>
    <t>Blocking date and time</t>
  </si>
  <si>
    <t>blockingReasonCode</t>
  </si>
  <si>
    <t>BlockingReasonCodeset</t>
  </si>
  <si>
    <t>Blocking reason code</t>
  </si>
  <si>
    <t>blockingReference</t>
  </si>
  <si>
    <t>Blocking reference</t>
  </si>
  <si>
    <t>blockingRegulatoryReasonCode</t>
  </si>
  <si>
    <t>BlockingRegulatoryReasonCodeset</t>
  </si>
  <si>
    <t>cardRiskLevel</t>
  </si>
  <si>
    <t>Max10AlphaNumericText</t>
  </si>
  <si>
    <t>Represents the level of risk linked to the card</t>
  </si>
  <si>
    <t>cardSelectionCode</t>
  </si>
  <si>
    <t>CardSelectionCodeset</t>
  </si>
  <si>
    <t>Card filter selection code</t>
  </si>
  <si>
    <t>compromisedSecretCodeIndicator</t>
  </si>
  <si>
    <t>Indicator of compromission of the secret code</t>
  </si>
  <si>
    <t>consentIndicator</t>
  </si>
  <si>
    <t>Consent Indicator</t>
  </si>
  <si>
    <t>consentUpdateDateTime</t>
  </si>
  <si>
    <t>Date and time of the update of the consent</t>
  </si>
  <si>
    <t>contactlessActivationChoiceCode</t>
  </si>
  <si>
    <t>Contactless activation choice code</t>
  </si>
  <si>
    <t>contactlessIndicator</t>
  </si>
  <si>
    <t>Contactless indicator</t>
  </si>
  <si>
    <t>encryptedPanIndicator</t>
  </si>
  <si>
    <t>Indicator to know if encrypted Pan is required</t>
  </si>
  <si>
    <t>forcingAuthorised</t>
  </si>
  <si>
    <t>Forcing Authorised</t>
  </si>
  <si>
    <t>forcingFlagAndOrigin</t>
  </si>
  <si>
    <t>Forcing flag and origin</t>
  </si>
  <si>
    <t>RSB117_10</t>
  </si>
  <si>
    <t>117-10</t>
  </si>
  <si>
    <t>lockingIndicator</t>
  </si>
  <si>
    <t>Card locking indicator</t>
  </si>
  <si>
    <t>lockingReasonCode</t>
  </si>
  <si>
    <t>LockingReasonCodeset</t>
  </si>
  <si>
    <t>Locking reason code</t>
  </si>
  <si>
    <t>lossTheftCountryCode</t>
  </si>
  <si>
    <t>Max3AlphaNumericText</t>
  </si>
  <si>
    <t>Loss theft country code</t>
  </si>
  <si>
    <t>RSB117_11</t>
  </si>
  <si>
    <t>117-11</t>
  </si>
  <si>
    <t>lossTheftDepartmentCode</t>
  </si>
  <si>
    <t>Loss theft department code</t>
  </si>
  <si>
    <t>RSB117_12</t>
  </si>
  <si>
    <t>117-12</t>
  </si>
  <si>
    <t>maximumLengthOfPAN</t>
  </si>
  <si>
    <t>Max2AlphaNumericText</t>
  </si>
  <si>
    <t>Maximum length of cardholder PAN</t>
  </si>
  <si>
    <t>072-DF07-p3</t>
  </si>
  <si>
    <t>minimumLengthOfPAN</t>
  </si>
  <si>
    <t>Minimum length of cardholder PAN</t>
  </si>
  <si>
    <t>072-DF07-p2</t>
  </si>
  <si>
    <t>newSecretCodeIndicator</t>
  </si>
  <si>
    <t>New secret code indicator</t>
  </si>
  <si>
    <t>oppositionReasonCode</t>
  </si>
  <si>
    <t>OppositionReasonCodeCodeset</t>
  </si>
  <si>
    <t>Reason of the opposition</t>
  </si>
  <si>
    <t>pinEntryTimer</t>
  </si>
  <si>
    <t>Exact2AlphaNumericText</t>
  </si>
  <si>
    <t>PIN entry timer</t>
  </si>
  <si>
    <t>072-DF07-p4</t>
  </si>
  <si>
    <t>processingModeForNSCardApplicationCurrency</t>
  </si>
  <si>
    <t xml:space="preserve">Processing mode for non-supported card application currency </t>
  </si>
  <si>
    <t>072-DF07-p6</t>
  </si>
  <si>
    <t>remanufacturingIndicator</t>
  </si>
  <si>
    <t>Remanufacturing indicator</t>
  </si>
  <si>
    <t>secretCodeChoiceIndicator</t>
  </si>
  <si>
    <t>PIN choice feature indicator</t>
  </si>
  <si>
    <t>temp_applicationAIDLength</t>
  </si>
  <si>
    <t>Exact2NumericText</t>
  </si>
  <si>
    <t>Application AID length</t>
  </si>
  <si>
    <t>072-DF8B-p2</t>
  </si>
  <si>
    <t>OUI</t>
  </si>
  <si>
    <t>temp_cardProductLength</t>
  </si>
  <si>
    <t>Exact1HexBinaryText</t>
  </si>
  <si>
    <t>Card product length</t>
  </si>
  <si>
    <t>072-DF49-p3</t>
  </si>
  <si>
    <t>temp_cardProductValue</t>
  </si>
  <si>
    <t>Max5HexBinaryText</t>
  </si>
  <si>
    <t>Card product value</t>
  </si>
  <si>
    <t>072-DF49-p4</t>
  </si>
  <si>
    <t>temp_cVMSupported</t>
  </si>
  <si>
    <t>CVM supported</t>
  </si>
  <si>
    <t>072-DF89-p1</t>
  </si>
  <si>
    <t>temp_cVMSupportedNoCvmRequired</t>
  </si>
  <si>
    <t xml:space="preserve">CVM supported – No CVM Required </t>
  </si>
  <si>
    <t>072-DFA9-p5</t>
  </si>
  <si>
    <t>temp_defaultEMVDolsForAnEMVCardApplication</t>
  </si>
  <si>
    <t>DefaultEMVDolsForAnEMVCardApplicationCodeset</t>
  </si>
  <si>
    <t>DOL type</t>
  </si>
  <si>
    <t>072-DF1A-p3</t>
  </si>
  <si>
    <t>temp_noOnDeviceCvm</t>
  </si>
  <si>
    <t>Exact12NumericText</t>
  </si>
  <si>
    <t>Reader Contactless Transaction limit (No On-Device CVM)</t>
  </si>
  <si>
    <t>072-DF88-p6</t>
  </si>
  <si>
    <t>temp_onDeviceCvm</t>
  </si>
  <si>
    <t>Reader Contactless Transaction limit (On-Device CVM)</t>
  </si>
  <si>
    <t>072-DF88-p7</t>
  </si>
  <si>
    <t>temp_readerContactlessFloorLimit</t>
  </si>
  <si>
    <t>Reader Contactless Floor limit</t>
  </si>
  <si>
    <t>072-DF88-p3</t>
  </si>
  <si>
    <t>temp_readerContactlessTransactionLimit</t>
  </si>
  <si>
    <t>Reader Contactless Transaction limit</t>
  </si>
  <si>
    <t>072-DF88-p5</t>
  </si>
  <si>
    <t>temp_readerCvmRequiredLimit</t>
  </si>
  <si>
    <t>Reader CVM Required Limit</t>
  </si>
  <si>
    <t>072-DF88-p4</t>
  </si>
  <si>
    <t>temp_statusCheckSupportFlag</t>
  </si>
  <si>
    <t>Status check support flag</t>
  </si>
  <si>
    <t>072-DF89-p2</t>
  </si>
  <si>
    <t>temp_terminalFloorLimit</t>
  </si>
  <si>
    <t>Terminal Floor limit</t>
  </si>
  <si>
    <t>072-DF88-p2</t>
  </si>
  <si>
    <t>temp_typeOfKernelTransaction</t>
  </si>
  <si>
    <t>temp_TypeOfKernelTransactionCodeset</t>
  </si>
  <si>
    <t>Type of kernel transaction</t>
  </si>
  <si>
    <t>072-DF87-p4</t>
  </si>
  <si>
    <t>temp_zeroAmountAllowedSupportFlag</t>
  </si>
  <si>
    <t>Zero amount allowed support flag</t>
  </si>
  <si>
    <t>072-DF89-p3</t>
  </si>
  <si>
    <t>temp_zeroAmountForOfflineAllowedFlag</t>
  </si>
  <si>
    <t>Zero amount for offline allowed flag</t>
  </si>
  <si>
    <t xml:space="preserve">072-DFA9-p6  </t>
  </si>
  <si>
    <t>typeOfAuthorisationRequestTrigger</t>
  </si>
  <si>
    <t>Type of authorisation request trigger</t>
  </si>
  <si>
    <t>urgentManufacturingIndicator</t>
  </si>
  <si>
    <t>Urgent manufacturing indicator</t>
  </si>
  <si>
    <t>clearingContext</t>
  </si>
  <si>
    <t>Max10NumericText</t>
  </si>
  <si>
    <t xml:space="preserve">Total number of credit invoices contained in the remittance </t>
  </si>
  <si>
    <t>including the transaction, excluding adjustment credit invoices, Quasi-Cash reimbursements and fund transfers.</t>
  </si>
  <si>
    <t>duplicateProcessedIndicator</t>
  </si>
  <si>
    <t>Duplicate transaction view but not blocked by preclearing process</t>
  </si>
  <si>
    <t>Preclearing rules</t>
  </si>
  <si>
    <t>remittanceFinancialDuplicatedTransactionCounter</t>
  </si>
  <si>
    <t>Max6NumericText</t>
  </si>
  <si>
    <t>Remittance : Total number of transactions not rectified as financial duplicates</t>
  </si>
  <si>
    <t>remittanceTechnicalDuplicatedTransactionCounter</t>
  </si>
  <si>
    <t>Remittance : Total number of transactions not rectified as technical duplicates</t>
  </si>
  <si>
    <t>clearingParameters</t>
  </si>
  <si>
    <t>clearingCheckManager</t>
  </si>
  <si>
    <t>ClearingCheckManagerCodeset</t>
  </si>
  <si>
    <t>Clearing checking action management entity</t>
  </si>
  <si>
    <t>Entité gestionnaire du suspens</t>
  </si>
  <si>
    <t>responseTimeBeforeAbandonment</t>
  </si>
  <si>
    <t>Time waited after proof message and before discarding transaction</t>
  </si>
  <si>
    <t>PEDME1</t>
  </si>
  <si>
    <t>PRECOMP-PC03R</t>
  </si>
  <si>
    <t>velocityCheckLevel</t>
  </si>
  <si>
    <t>Max4NumericText</t>
  </si>
  <si>
    <t>Threshold Control</t>
  </si>
  <si>
    <t>velocityCheckNature</t>
  </si>
  <si>
    <t>VelocityCheckNatureCodeset</t>
  </si>
  <si>
    <t>Remittance Check or Daily Check</t>
  </si>
  <si>
    <t>velocityCounter</t>
  </si>
  <si>
    <t>Ckeck number of credit invoices by remittance or in the same day (some parameters)</t>
  </si>
  <si>
    <t>Greater number of occurrences, for ERTs with parameters, of credit invoices on the same PAN within the same remittance or the same day as the transaction being checked</t>
  </si>
  <si>
    <t>crcCase</t>
  </si>
  <si>
    <t>AdditionalDataType</t>
  </si>
  <si>
    <t>advisorEmail</t>
  </si>
  <si>
    <t>advisor email address</t>
  </si>
  <si>
    <t>advisorName</t>
  </si>
  <si>
    <t>Advisor last name</t>
  </si>
  <si>
    <t>advisorPhoneNumber</t>
  </si>
  <si>
    <t>Phone number</t>
  </si>
  <si>
    <t>crcCaseId</t>
  </si>
  <si>
    <t>Exact16AlphaNumericText</t>
  </si>
  <si>
    <t>CRC case reference</t>
  </si>
  <si>
    <t>crcCaseTotalAmount</t>
  </si>
  <si>
    <t>crcComment</t>
  </si>
  <si>
    <t>Max3000Text</t>
  </si>
  <si>
    <t>CRC case comment</t>
  </si>
  <si>
    <t>crcResult</t>
  </si>
  <si>
    <t>Result of the CRC case</t>
  </si>
  <si>
    <t>crcStatus</t>
  </si>
  <si>
    <t>CrcStatusCodeset</t>
  </si>
  <si>
    <t>CRC case status</t>
  </si>
  <si>
    <t>creationCommentDateTime</t>
  </si>
  <si>
    <t>Creation comment date time</t>
  </si>
  <si>
    <t>screenLabel</t>
  </si>
  <si>
    <t>Screen label</t>
  </si>
  <si>
    <t>taskAdvancement</t>
  </si>
  <si>
    <t>Task Advancement</t>
  </si>
  <si>
    <t>taskCreationDateTime</t>
  </si>
  <si>
    <t>Task creation date time</t>
  </si>
  <si>
    <t>taskLabel</t>
  </si>
  <si>
    <t>Task label</t>
  </si>
  <si>
    <t>taskStatus</t>
  </si>
  <si>
    <t>TaskStatusCodeset</t>
  </si>
  <si>
    <t>Task statut status code</t>
  </si>
  <si>
    <t>executionContractFinancialParameters</t>
  </si>
  <si>
    <t>defferedClearingIndicator</t>
  </si>
  <si>
    <t>Deffered Clearing Indicator</t>
  </si>
  <si>
    <t>feesAccounting</t>
  </si>
  <si>
    <t>FeesAccountingCodeset</t>
  </si>
  <si>
    <t>Merchant fees accounting frequency</t>
  </si>
  <si>
    <t>feesCumulLevel</t>
  </si>
  <si>
    <t>FeesCumulLevelCodeset</t>
  </si>
  <si>
    <t>Fees Cumul Level</t>
  </si>
  <si>
    <t>feesDeferredDebitIndicator</t>
  </si>
  <si>
    <t>Fees Deferred Debit Indicator</t>
  </si>
  <si>
    <t>grossAmountIndicator</t>
  </si>
  <si>
    <t>Gross Amount Indicator</t>
  </si>
  <si>
    <t>merchantCreditCalculationDate</t>
  </si>
  <si>
    <t>MerchantCreditCalculationDateCodeset</t>
  </si>
  <si>
    <t>Merchant credit calculation date</t>
  </si>
  <si>
    <t>merchantSettlementCurrency</t>
  </si>
  <si>
    <t>Settlement Currency for merchant</t>
  </si>
  <si>
    <t>xxxx</t>
  </si>
  <si>
    <t>PRECOMP-PC21</t>
  </si>
  <si>
    <t>postingCalendar</t>
  </si>
  <si>
    <t>PostingCalendarCodeset</t>
  </si>
  <si>
    <t>Posting Calendar</t>
  </si>
  <si>
    <t>remittanceReceptionCutOff</t>
  </si>
  <si>
    <t>Remittance Reception Cut Off</t>
  </si>
  <si>
    <t>executionContractParameters</t>
  </si>
  <si>
    <t>acquiringAllowedServices</t>
  </si>
  <si>
    <t>AcquiringAllowedServicesCodeset</t>
  </si>
  <si>
    <t>Acquiring Allowed Services</t>
  </si>
  <si>
    <t>anonymousIndicator</t>
  </si>
  <si>
    <t>Anonymous Indicator (Top)</t>
  </si>
  <si>
    <t>authorisationRules</t>
  </si>
  <si>
    <t>AuthorisationRulesCodeset</t>
  </si>
  <si>
    <t>Autorisation Rules</t>
  </si>
  <si>
    <t>authorisedDuplicatedTransactions</t>
  </si>
  <si>
    <t>Number of authorised duplicated transactions</t>
  </si>
  <si>
    <t>bigAmountControlIndicator</t>
  </si>
  <si>
    <t>Big Amount Control Indicator</t>
  </si>
  <si>
    <t>chainingCode</t>
  </si>
  <si>
    <t>Max10Text</t>
  </si>
  <si>
    <t>Chaining code</t>
  </si>
  <si>
    <t>contractCategory</t>
  </si>
  <si>
    <t>ContractCategoryCodeset</t>
  </si>
  <si>
    <t>Contract Category</t>
  </si>
  <si>
    <t>contractProductCode</t>
  </si>
  <si>
    <t>Max6Text</t>
  </si>
  <si>
    <t>Contract Product Code</t>
  </si>
  <si>
    <t>duplicationControlIndicator</t>
  </si>
  <si>
    <t>Indicator for duplicated transactions check</t>
  </si>
  <si>
    <t>dynamicNameIndicator</t>
  </si>
  <si>
    <t>Dynamic Merchant Name Indicator</t>
  </si>
  <si>
    <t>genericMidControl</t>
  </si>
  <si>
    <t>GenericMidControlCodeset</t>
  </si>
  <si>
    <t>Generic Merchant Identification Control</t>
  </si>
  <si>
    <r>
      <t>government</t>
    </r>
    <r>
      <rPr>
        <sz val="11"/>
        <rFont val="Aptos Narrow"/>
        <family val="2"/>
      </rPr>
      <t>ControlCountryCode</t>
    </r>
  </si>
  <si>
    <t>ISO3NumericCountryCode</t>
  </si>
  <si>
    <t>Government country code</t>
  </si>
  <si>
    <t>governmentControlIndicator</t>
  </si>
  <si>
    <t>Government control indicator</t>
  </si>
  <si>
    <t>groupingCriteria</t>
  </si>
  <si>
    <t xml:space="preserve">Merchant grouping Criteria </t>
  </si>
  <si>
    <t>Prepaiement use</t>
  </si>
  <si>
    <t>merchantExternalId</t>
  </si>
  <si>
    <t>Max32Text</t>
  </si>
  <si>
    <t>Merchant External Identification</t>
  </si>
  <si>
    <t>merchantInternalId</t>
  </si>
  <si>
    <t>Max9Text</t>
  </si>
  <si>
    <t>Merchant Internal Identification</t>
  </si>
  <si>
    <t>singleContractIndicator</t>
  </si>
  <si>
    <t>Single contract Indicator</t>
  </si>
  <si>
    <t>transactionStatement</t>
  </si>
  <si>
    <t>Statement Indicator</t>
  </si>
  <si>
    <t>transactionStatementNature</t>
  </si>
  <si>
    <t>CommunicationMediaCodeset</t>
  </si>
  <si>
    <t>Transaction Statement Type</t>
  </si>
  <si>
    <t>visaVerificationIndicator</t>
  </si>
  <si>
    <t>Visa Verification Indicator</t>
  </si>
  <si>
    <t>executionContractSchemeId</t>
  </si>
  <si>
    <t>mastercardInstallmentProviderId</t>
  </si>
  <si>
    <t>Mastercard Installment Provider Id</t>
  </si>
  <si>
    <t>merchantCbId</t>
  </si>
  <si>
    <t>Max15Text</t>
  </si>
  <si>
    <t>Merchant CB Identification</t>
  </si>
  <si>
    <t>119-0009</t>
  </si>
  <si>
    <t>merchantCbName</t>
  </si>
  <si>
    <t>Max12Text</t>
  </si>
  <si>
    <t>Merchant CB Name</t>
  </si>
  <si>
    <t>merchantMastercardId</t>
  </si>
  <si>
    <t>Max11Text</t>
  </si>
  <si>
    <t>Merchant MCD Identification</t>
  </si>
  <si>
    <t>merchantMastercardName</t>
  </si>
  <si>
    <t>Merchant MCD Name</t>
  </si>
  <si>
    <t>merchantVisaId</t>
  </si>
  <si>
    <t>Max8Text</t>
  </si>
  <si>
    <t>Merchant Visa Identification</t>
  </si>
  <si>
    <t>merchantVisaName</t>
  </si>
  <si>
    <t>Merchant Visa Name</t>
  </si>
  <si>
    <t>visaMarketPlaceId</t>
  </si>
  <si>
    <t>VISA Marketplace idntification</t>
  </si>
  <si>
    <t>COMPVI</t>
  </si>
  <si>
    <t>pointOfServiceContext</t>
  </si>
  <si>
    <t>acceptanceSystemCurrentConnectingMode</t>
  </si>
  <si>
    <t>AcceptanceSystemCurrentConnectingModeCodeset</t>
  </si>
  <si>
    <t>Acceptance System current connecting mode</t>
  </si>
  <si>
    <t>046-DF65</t>
  </si>
  <si>
    <t>cbcomVersion</t>
  </si>
  <si>
    <t>CBCOM Version</t>
  </si>
  <si>
    <t>CBCOM PI20</t>
  </si>
  <si>
    <t>contactlessApplicationIndicator</t>
  </si>
  <si>
    <t>Contactless application is active or not</t>
  </si>
  <si>
    <t>047-30</t>
  </si>
  <si>
    <t>digitalCommerceCheckinEntity</t>
  </si>
  <si>
    <t>Digital Commerce Check-In Entity Type and Name</t>
  </si>
  <si>
    <t>112-0205-p3</t>
  </si>
  <si>
    <t>digitalCommerceCheckinMethod</t>
  </si>
  <si>
    <t>Digital Commerce Check-In Method</t>
  </si>
  <si>
    <t>112-0205-p4</t>
  </si>
  <si>
    <t>digitalCommerceDomainId</t>
  </si>
  <si>
    <t>DigitalCommerceDomainIdCodeset</t>
  </si>
  <si>
    <t>Digital Commerce Domain Identifier</t>
  </si>
  <si>
    <t>identifies the entity responsible for
 populating the digital commerce solutions</t>
  </si>
  <si>
    <t>112-0205-p1</t>
  </si>
  <si>
    <t>digitalCommerceProgram</t>
  </si>
  <si>
    <t>DigitalCommerceProgramCodeset</t>
  </si>
  <si>
    <t>Digital Commerce Program Type</t>
  </si>
  <si>
    <t>downloadingParameterTable</t>
  </si>
  <si>
    <t>DownloadingParameterTableType</t>
  </si>
  <si>
    <t>File identification (Table number)</t>
  </si>
  <si>
    <t>071-1</t>
  </si>
  <si>
    <t>inputCapabilities</t>
  </si>
  <si>
    <t>Exact4Text</t>
  </si>
  <si>
    <t>input capabilities of pos</t>
  </si>
  <si>
    <t>119-1003</t>
  </si>
  <si>
    <t>lastCapturedDate</t>
  </si>
  <si>
    <t>Last data capture timestamp</t>
  </si>
  <si>
    <t>046-DF60-p1</t>
  </si>
  <si>
    <t>lastParameterDownloadedDate</t>
  </si>
  <si>
    <t>Last parameters downloading timestamp</t>
  </si>
  <si>
    <t>046-DF60-p2</t>
  </si>
  <si>
    <t>lastSoftwareUpdatedDate</t>
  </si>
  <si>
    <t>Last software downloading timestamp</t>
  </si>
  <si>
    <t>046-DF60-p3</t>
  </si>
  <si>
    <t>lengthOfDataElementToFollow</t>
  </si>
  <si>
    <t>Length of data element to follow</t>
  </si>
  <si>
    <t>031-p2</t>
  </si>
  <si>
    <t>merchantSchemeTokenizationIndicator</t>
  </si>
  <si>
    <t>MerchantSchemeTokenizationIndicatorCodeset</t>
  </si>
  <si>
    <t>Merchant scheme tokenisation indicator</t>
  </si>
  <si>
    <t>RSB119_0001</t>
  </si>
  <si>
    <t>059-0101</t>
  </si>
  <si>
    <t>119-0001</t>
  </si>
  <si>
    <t>nameOfTheMessageDisplayedOrPrinted</t>
  </si>
  <si>
    <t>Max40AlphaNumericText</t>
  </si>
  <si>
    <t>Name of the message displayed or printed</t>
  </si>
  <si>
    <t>072-DF03-p4</t>
  </si>
  <si>
    <t>numberOfTheMessageDisplayedOrPrinted</t>
  </si>
  <si>
    <t>Number of the message displayed or printed</t>
  </si>
  <si>
    <t>072-DF03-p3</t>
  </si>
  <si>
    <t>pinEntryCapability</t>
  </si>
  <si>
    <t>PinEntryCapabilityCodeset</t>
  </si>
  <si>
    <t>Pin Entry Capability</t>
  </si>
  <si>
    <t>ISO22_p2</t>
  </si>
  <si>
    <t>022-p2</t>
  </si>
  <si>
    <t>field 22</t>
  </si>
  <si>
    <t>posActivity</t>
  </si>
  <si>
    <t>POS activity</t>
  </si>
  <si>
    <t>072-DF42</t>
  </si>
  <si>
    <t>printCapabilities</t>
  </si>
  <si>
    <t>print capabilities of pos</t>
  </si>
  <si>
    <t>119-1004</t>
  </si>
  <si>
    <t>printDisplayDataCategory</t>
  </si>
  <si>
    <t>PrintDisplayDataCategoryCodeset</t>
  </si>
  <si>
    <t>Data type to print or display on acceptor device</t>
  </si>
  <si>
    <t>031-p1</t>
  </si>
  <si>
    <t>printDisplayDataValue</t>
  </si>
  <si>
    <t>Max250AlphaNumericText</t>
  </si>
  <si>
    <t>Data to print or display on acceptor device - Sensible data not accepted</t>
  </si>
  <si>
    <t>031-p3</t>
  </si>
  <si>
    <t>ramMemoryCapacity</t>
  </si>
  <si>
    <t>Card acceptor RAM memory capacity (KB)</t>
  </si>
  <si>
    <t>046-DF66-p14 / 046-DF67-p11</t>
  </si>
  <si>
    <t>supportedProtocolEchoTest</t>
  </si>
  <si>
    <t>Supported protocol for echo tests</t>
  </si>
  <si>
    <t>047-16-p1</t>
  </si>
  <si>
    <t>supportedProtocolResynchronization</t>
  </si>
  <si>
    <t>Supported protocol for synchronization</t>
  </si>
  <si>
    <t>047-16-p2</t>
  </si>
  <si>
    <t>tableVersionNumber</t>
  </si>
  <si>
    <t>Exact4NumericText</t>
  </si>
  <si>
    <t>The acquirer system provides the version number in the transfer initialisation messages</t>
  </si>
  <si>
    <t>071-2</t>
  </si>
  <si>
    <t>temp_acquiringInstitutionIdentificationCode</t>
  </si>
  <si>
    <t>Exact11NumericText</t>
  </si>
  <si>
    <t>Acquiring institution identification code</t>
  </si>
  <si>
    <t>072-DF44-p2</t>
  </si>
  <si>
    <t>temp_aID</t>
  </si>
  <si>
    <t>Min5Max16HexBinaryText</t>
  </si>
  <si>
    <t>Application Identifier</t>
  </si>
  <si>
    <t>072-DF98-p3</t>
  </si>
  <si>
    <t>temp_alternateServiceName</t>
  </si>
  <si>
    <t>Exact16Text</t>
  </si>
  <si>
    <t>Alternate service name</t>
  </si>
  <si>
    <t>072-DF50-p2</t>
  </si>
  <si>
    <t>temp_bitmapOfTheCardAcceptorConnectionCapabilites</t>
  </si>
  <si>
    <t>temp_BitmapOfTheCardAcceptorConnectionCapabilitesCodeset</t>
  </si>
  <si>
    <t>Bitmap of the card acceptor connection capability</t>
  </si>
  <si>
    <t>814_046-DF55-p1</t>
  </si>
  <si>
    <t>temp_bitmapOfTheCardacceptorEntryCapabilites</t>
  </si>
  <si>
    <t>temp_BitmapOfTheCardacceptorEntryCapabilitesCodeset</t>
  </si>
  <si>
    <t>Bitmap of the card acceptor entry capability</t>
  </si>
  <si>
    <t>814_046-DF 55-p2</t>
  </si>
  <si>
    <t>temp_bitmapOfThePOIEntryCapability</t>
  </si>
  <si>
    <t>temp_BitmapOfThePOIEntryCapabilityCodeset</t>
  </si>
  <si>
    <t>Bitmap of the POI entry capability</t>
  </si>
  <si>
    <t>814_046-DF 056-p1</t>
  </si>
  <si>
    <t>temp_callApprovalMode</t>
  </si>
  <si>
    <t>temp_CallApprovalModeCodeset</t>
  </si>
  <si>
    <t>Approval mode</t>
  </si>
  <si>
    <t>072-DF24-p2</t>
  </si>
  <si>
    <t>temp_calledModeActivationCode</t>
  </si>
  <si>
    <t>called mode activation code : 0 desactived/ 1 actived</t>
  </si>
  <si>
    <t>072-DF21</t>
  </si>
  <si>
    <t>temp_callFrequency</t>
  </si>
  <si>
    <t>Call frequency</t>
  </si>
  <si>
    <t>072-DF43-p6</t>
  </si>
  <si>
    <t>temp_callLocalTimeStart</t>
  </si>
  <si>
    <t>Exact4AlphaNumericText</t>
  </si>
  <si>
    <t>Local time start (acceptance system application) associated with the approval mode</t>
  </si>
  <si>
    <t>072-DF24-p3</t>
  </si>
  <si>
    <t>temp_functionActivationCodes</t>
  </si>
  <si>
    <t>Exact16HexBinaryText</t>
  </si>
  <si>
    <t>Function activation codes</t>
  </si>
  <si>
    <t>072-DF99-p4</t>
  </si>
  <si>
    <t>temp_localDateAutomaticCall</t>
  </si>
  <si>
    <t>Exact6NumericText</t>
  </si>
  <si>
    <t>Local date, automatic call</t>
  </si>
  <si>
    <t>072-DF43-p8</t>
  </si>
  <si>
    <t>Local time , automatic call</t>
  </si>
  <si>
    <t>072-DF43-p7</t>
  </si>
  <si>
    <t>temp_localTimeEnd</t>
  </si>
  <si>
    <t>Local time end (acceptance system application) associated with the approval mode</t>
  </si>
  <si>
    <t>072-DF24-p4</t>
  </si>
  <si>
    <t>temp_maximumAcceptedCardLifeDuration</t>
  </si>
  <si>
    <t>Maximum accepted card life duration</t>
  </si>
  <si>
    <t>072-DF99-p3</t>
  </si>
  <si>
    <t>temp_maximumNumberOfCallTests</t>
  </si>
  <si>
    <t>Maximum number of call tests</t>
  </si>
  <si>
    <t>072-DF43-p4</t>
  </si>
  <si>
    <t>temp_maximumNumberOfMessagesPerMinute</t>
  </si>
  <si>
    <t>Maximum number of messages per minute</t>
  </si>
  <si>
    <t>072-DF43-p3</t>
  </si>
  <si>
    <t>temp_maximumNumberOfRetries</t>
  </si>
  <si>
    <t>Maximum number of retries</t>
  </si>
  <si>
    <t>072-DF43-p9</t>
  </si>
  <si>
    <t>temp_numberOfSimultaneousConnections</t>
  </si>
  <si>
    <t>Number of simultaneous connections</t>
  </si>
  <si>
    <t>072-DF43-p2</t>
  </si>
  <si>
    <t>temp_numericCurrencyCode</t>
  </si>
  <si>
    <t xml:space="preserve"> Numeric currency code</t>
  </si>
  <si>
    <t>072-DF1B-p3</t>
  </si>
  <si>
    <t>temp_operatingMode</t>
  </si>
  <si>
    <t>Operating mode</t>
  </si>
  <si>
    <t>072-DFAD</t>
  </si>
  <si>
    <t>temp_parametersAcquirerTelecommunicationCategory</t>
  </si>
  <si>
    <t>temp_ParametersAcquirerTelecommunicationCategoryType</t>
  </si>
  <si>
    <t>Parameters AcquirerTelecommunication</t>
  </si>
  <si>
    <t>072-DF41-p4</t>
  </si>
  <si>
    <t>temp_processingIndicator</t>
  </si>
  <si>
    <t>temp_ProcessingIndicatorCodeset</t>
  </si>
  <si>
    <t>Processing indicator</t>
  </si>
  <si>
    <t>072-DF98-p1</t>
  </si>
  <si>
    <t>temp_receiptCategory</t>
  </si>
  <si>
    <t>temp_ReceiptCategoryCodeset</t>
  </si>
  <si>
    <t>Receipt type</t>
  </si>
  <si>
    <t>072-DFB4-p1</t>
  </si>
  <si>
    <t>temp_receiptPrintingMode</t>
  </si>
  <si>
    <t>temp_ReceiptPrintingModeCodeset</t>
  </si>
  <si>
    <t>Receipt printing mode</t>
  </si>
  <si>
    <t>072-DFB4-p2</t>
  </si>
  <si>
    <t>temp_recurrentCallEndDate</t>
  </si>
  <si>
    <t>Recurrent call end date</t>
  </si>
  <si>
    <t>072-DF46-p3</t>
  </si>
  <si>
    <t>temp_recurrentCallIndicator</t>
  </si>
  <si>
    <t>Recurrent call indicator</t>
  </si>
  <si>
    <t>072-DF46-p1</t>
  </si>
  <si>
    <t>temp_regionIndicator</t>
  </si>
  <si>
    <t>Region indicator</t>
  </si>
  <si>
    <t>072-DFB2</t>
  </si>
  <si>
    <t>temp_serviceName</t>
  </si>
  <si>
    <t>Exact32Text</t>
  </si>
  <si>
    <t>Service name</t>
  </si>
  <si>
    <t>072-DF50-p1</t>
  </si>
  <si>
    <t>temp_switchoverModeToBackupLink</t>
  </si>
  <si>
    <t>Switchover mode to the backup link</t>
  </si>
  <si>
    <t>072-DF43-p1</t>
  </si>
  <si>
    <t>temp_technicalActivations</t>
  </si>
  <si>
    <t>Technical activations</t>
  </si>
  <si>
    <t>072-DF47</t>
  </si>
  <si>
    <t>temp_telecomBillingMode</t>
  </si>
  <si>
    <t>temp_TelecomBillingModeCodeset</t>
  </si>
  <si>
    <t>telecom billing mode : 0 Called party/1 Calling party</t>
  </si>
  <si>
    <t>072-DF20</t>
  </si>
  <si>
    <t>temp_waitTimeBetweenTwoCalls</t>
  </si>
  <si>
    <t>Wait time between two calls</t>
  </si>
  <si>
    <t>072-DF43-p5</t>
  </si>
  <si>
    <t>temp_waitTimeInDays</t>
  </si>
  <si>
    <t>Wait time (in days)</t>
  </si>
  <si>
    <t>072-DF46-p2</t>
  </si>
  <si>
    <t>transactionReceiptFooter</t>
  </si>
  <si>
    <t>Max50AlphaNumericText</t>
  </si>
  <si>
    <t>Transaction receipt footer</t>
  </si>
  <si>
    <t>072-DF05-p2</t>
  </si>
  <si>
    <t>transactionReceiptHeader</t>
  </si>
  <si>
    <t>Transaction receipt header</t>
  </si>
  <si>
    <t>072-DF05-p1</t>
  </si>
  <si>
    <t>riskContext</t>
  </si>
  <si>
    <t>accountDataCompromiseInformation</t>
  </si>
  <si>
    <t>Max30Text</t>
  </si>
  <si>
    <t>Account data compromise information</t>
  </si>
  <si>
    <t>Field 57-0035-p2</t>
  </si>
  <si>
    <t>57-0035-p2</t>
  </si>
  <si>
    <t>accountDataCompromiseInformationSource</t>
  </si>
  <si>
    <t>NetworkCodeset</t>
  </si>
  <si>
    <t>Source of account data compromise information</t>
  </si>
  <si>
    <t>Field 57-0035-p1</t>
  </si>
  <si>
    <t>57-0035-p1</t>
  </si>
  <si>
    <t>cbScore</t>
  </si>
  <si>
    <t>Max48Text</t>
  </si>
  <si>
    <t>Cb Risk Score</t>
  </si>
  <si>
    <t>delegatedAuthenticationExemptionIndicator</t>
  </si>
  <si>
    <t>Delegated authentification exemption indicator</t>
  </si>
  <si>
    <t>RSB119_0017</t>
  </si>
  <si>
    <t>119-0017</t>
  </si>
  <si>
    <t>field 34 Dataset ID 4A Tag 8A</t>
  </si>
  <si>
    <t>exemptionIndicator</t>
  </si>
  <si>
    <t>Min2Max3HexBinaryText</t>
  </si>
  <si>
    <t>Exemption Indicator</t>
  </si>
  <si>
    <t>059-33</t>
  </si>
  <si>
    <t>mastercardScore</t>
  </si>
  <si>
    <t>MC Risk Score</t>
  </si>
  <si>
    <t>merchantNamePresentedForAuthentication</t>
  </si>
  <si>
    <t xml:space="preserve">Name of the merchant presented for authentication. </t>
  </si>
  <si>
    <t>57-0036</t>
  </si>
  <si>
    <t>multiFactorAuthenticationExemptionIndicator</t>
  </si>
  <si>
    <t>Multi factor Exemption indicator</t>
  </si>
  <si>
    <t>RSB57_33</t>
  </si>
  <si>
    <t>057-0033</t>
  </si>
  <si>
    <t>059-0033</t>
  </si>
  <si>
    <t>056-0033</t>
  </si>
  <si>
    <t>Field 34 Dataset ID 4A Tag (84, 87, 88, 89 et 8A), Field 34 Dataset ID 02 Tag 87</t>
  </si>
  <si>
    <t>riskAnalysisIndicatorsId</t>
  </si>
  <si>
    <t>Exact3AlphaNumericText</t>
  </si>
  <si>
    <t>Indicator identifier</t>
  </si>
  <si>
    <t>Champ repetable</t>
  </si>
  <si>
    <t>RSB57_34 _p1</t>
  </si>
  <si>
    <t>057-0034-p1</t>
  </si>
  <si>
    <t>riskAnalysisIndicatorsValue</t>
  </si>
  <si>
    <t>Value of the indicator</t>
  </si>
  <si>
    <t>RSB57_34 _p2</t>
  </si>
  <si>
    <t>057-0034-p2</t>
  </si>
  <si>
    <t>riskPipResponse</t>
  </si>
  <si>
    <t>Pip Response</t>
  </si>
  <si>
    <t>FRD7_0</t>
  </si>
  <si>
    <t>riskRecommendation</t>
  </si>
  <si>
    <t>Recommendation</t>
  </si>
  <si>
    <t>FRD8_0</t>
  </si>
  <si>
    <t>riskRulesId</t>
  </si>
  <si>
    <t>Rules ID</t>
  </si>
  <si>
    <t>FRD4_0</t>
  </si>
  <si>
    <t>riskScoringServiceData</t>
  </si>
  <si>
    <t>Max24HexBinaryText</t>
  </si>
  <si>
    <t>Service data</t>
  </si>
  <si>
    <t>RSB59_802_p2</t>
  </si>
  <si>
    <t>059-0802-p2</t>
  </si>
  <si>
    <t>riskScoringServiceId</t>
  </si>
  <si>
    <t>Service identifier</t>
  </si>
  <si>
    <t>RSB59_802_p1</t>
  </si>
  <si>
    <t>059-0802-p1</t>
  </si>
  <si>
    <t>riskTreatmentStatus</t>
  </si>
  <si>
    <t>Treatment Status</t>
  </si>
  <si>
    <t>FRD6_0</t>
  </si>
  <si>
    <t>stetScore</t>
  </si>
  <si>
    <t>Stet Risk Score</t>
  </si>
  <si>
    <t>traExemptionIndicator</t>
  </si>
  <si>
    <t>TRA exemption indicator</t>
  </si>
  <si>
    <t>RSB119_0003</t>
  </si>
  <si>
    <t>119-0003</t>
  </si>
  <si>
    <t>traScore</t>
  </si>
  <si>
    <t>VISA Uniquement</t>
  </si>
  <si>
    <t>RSB119_0005</t>
  </si>
  <si>
    <t>119-0005</t>
  </si>
  <si>
    <t>VISA 34/4A/C0</t>
  </si>
  <si>
    <t>vefScore</t>
  </si>
  <si>
    <t>Vef Risk Score</t>
  </si>
  <si>
    <t>visaScore</t>
  </si>
  <si>
    <t>Visa Risk Score</t>
  </si>
  <si>
    <t>terminalParameters</t>
  </si>
  <si>
    <t>applicationActivationCode</t>
  </si>
  <si>
    <t>Application Activation Code</t>
  </si>
  <si>
    <t>046-DF53</t>
  </si>
  <si>
    <t>cardAcceptorExtendedPseudoSessionId</t>
  </si>
  <si>
    <t>Max40HexBinaryText</t>
  </si>
  <si>
    <t>card Acceptor Extended Pseudo-Session Identiifer</t>
  </si>
  <si>
    <t>072-DF45</t>
  </si>
  <si>
    <t>cardAcceptorIdentificationCode</t>
  </si>
  <si>
    <t>Exact15Text</t>
  </si>
  <si>
    <t>The logical number of the terminal when the acceptance system is initialised or the content of the enveloppe 42</t>
  </si>
  <si>
    <t>042</t>
  </si>
  <si>
    <t>042 &amp; 047.20</t>
  </si>
  <si>
    <t>downloadingParameterIndicator</t>
  </si>
  <si>
    <t>downloading Parameter Indicator</t>
  </si>
  <si>
    <t>downloadingParameterResponseCode</t>
  </si>
  <si>
    <t>Max150Text</t>
  </si>
  <si>
    <t>downloading Parameter Response Code</t>
  </si>
  <si>
    <t>identifier</t>
  </si>
  <si>
    <t>Exact15HexBinaryText</t>
  </si>
  <si>
    <t>Identifier of the Online PIN key activated</t>
  </si>
  <si>
    <t>072-DFAB-p2</t>
  </si>
  <si>
    <t>identifierLength</t>
  </si>
  <si>
    <t>Identifier length of the Online PIN key activated</t>
  </si>
  <si>
    <t>072-DFAB-p1</t>
  </si>
  <si>
    <t>parametersPanEntryModeForDualApplication</t>
  </si>
  <si>
    <t>Parameters, PAN entry mode for dual application</t>
  </si>
  <si>
    <t>072-DF29</t>
  </si>
  <si>
    <t>temp_maximumAmountForAForeignCardInAnUnattededTerminal</t>
  </si>
  <si>
    <t>Exact12AlphaNumericText</t>
  </si>
  <si>
    <t>Maximum amount for a foreign card in an unatteded terminal</t>
  </si>
  <si>
    <t>072-DF0C</t>
  </si>
  <si>
    <t>temp_terminalApplicationVersionNumber</t>
  </si>
  <si>
    <t>Exact2HexBinaryText</t>
  </si>
  <si>
    <t>Terminal Application Version Number</t>
  </si>
  <si>
    <t>072-DF17-p3</t>
  </si>
  <si>
    <t>version</t>
  </si>
  <si>
    <t>Version of the Online PIN key activated</t>
  </si>
  <si>
    <t>072-DFAB-p3</t>
  </si>
  <si>
    <t>transactionContext</t>
  </si>
  <si>
    <t>acceptanceModeLabel</t>
  </si>
  <si>
    <t>Acceptance mode label</t>
  </si>
  <si>
    <t>acceptanceSystemCardProductCode</t>
  </si>
  <si>
    <t>Acceptance System Card Product Code</t>
  </si>
  <si>
    <t>RSB57_5</t>
  </si>
  <si>
    <t>057-0005</t>
  </si>
  <si>
    <t>059-0005</t>
  </si>
  <si>
    <t>056-0005</t>
  </si>
  <si>
    <t>acceptanceSystemLogicalNumber</t>
  </si>
  <si>
    <t>Logical Number of POS</t>
  </si>
  <si>
    <t>RSB59_203</t>
  </si>
  <si>
    <t>059-0203</t>
  </si>
  <si>
    <t>046-DF51</t>
  </si>
  <si>
    <t>059-203</t>
  </si>
  <si>
    <t>acceptorCustomerServicePhoneNumber</t>
  </si>
  <si>
    <t>Acceptor customer service phone number</t>
  </si>
  <si>
    <t>059-1104</t>
  </si>
  <si>
    <t>acceptorPhoneNumber</t>
  </si>
  <si>
    <t xml:space="preserve">Acceptor phone number </t>
  </si>
  <si>
    <t>à réétudier</t>
  </si>
  <si>
    <t>059-1105</t>
  </si>
  <si>
    <t>Acceptor URL address</t>
  </si>
  <si>
    <t>059-1100</t>
  </si>
  <si>
    <t>accountNameVerificationNature</t>
  </si>
  <si>
    <t>AccountNameVerificationNatureCodeset</t>
  </si>
  <si>
    <t>Which account Name to verify, Payer or Payee</t>
  </si>
  <si>
    <t>RSB119_0021</t>
  </si>
  <si>
    <t>119-0021</t>
  </si>
  <si>
    <t>acquirerSchemeRegion</t>
  </si>
  <si>
    <t>Scheme region qualified for the acquirer</t>
  </si>
  <si>
    <t>acsTransactionId</t>
  </si>
  <si>
    <t>Exact36Text</t>
  </si>
  <si>
    <t>ACS Transaction ID</t>
  </si>
  <si>
    <t>RSB57_23_p2_par_p1</t>
  </si>
  <si>
    <t>057-0023-p2-par-p1</t>
  </si>
  <si>
    <t>059-0023-p2-par-p1</t>
  </si>
  <si>
    <t>056-0023-p2-par-p1</t>
  </si>
  <si>
    <t>DE 48 SE 66 SF2</t>
  </si>
  <si>
    <t>additionalManagmentOfTransfers</t>
  </si>
  <si>
    <t>Exact8NumericText</t>
  </si>
  <si>
    <t>Additional managment of transfers</t>
  </si>
  <si>
    <t>058-FF53</t>
  </si>
  <si>
    <t>addressWordToBeCertified</t>
  </si>
  <si>
    <t>Address of the word to be certified</t>
  </si>
  <si>
    <t>055-DF71 P 1</t>
  </si>
  <si>
    <t>agentUniqueId</t>
  </si>
  <si>
    <t>AgentUniqueIdCodeset</t>
  </si>
  <si>
    <t>Agent Unique Id</t>
  </si>
  <si>
    <t>058-0603</t>
  </si>
  <si>
    <t>airlineTicketDestination</t>
  </si>
  <si>
    <t>airline ticket destination</t>
  </si>
  <si>
    <t>057-FF0E</t>
  </si>
  <si>
    <t>airlineTicketNumber</t>
  </si>
  <si>
    <t>Max13AlphaNumericText</t>
  </si>
  <si>
    <t>airline ticket number</t>
  </si>
  <si>
    <t>057-FF0F</t>
  </si>
  <si>
    <t>applicationSelectionIndicator</t>
  </si>
  <si>
    <t>ApplicationSelectionIndicatorCodeset</t>
  </si>
  <si>
    <t>Application Selection Indicator</t>
  </si>
  <si>
    <t>RSB57_2</t>
  </si>
  <si>
    <t>057-0002</t>
  </si>
  <si>
    <t>059-0002</t>
  </si>
  <si>
    <t>056-0002</t>
  </si>
  <si>
    <t xml:space="preserve"> DE 112 SE 097</t>
  </si>
  <si>
    <t>archivingProcessingReference</t>
  </si>
  <si>
    <t>Archiving reference of the processing organization</t>
  </si>
  <si>
    <t>119-009A</t>
  </si>
  <si>
    <t>attendanceContext</t>
  </si>
  <si>
    <t>AttendanceContextCodeset</t>
  </si>
  <si>
    <t>Attendance Context</t>
  </si>
  <si>
    <t>(Voir Nexo=&gt; CB2A page 101)</t>
  </si>
  <si>
    <t xml:space="preserve">ISO25 </t>
  </si>
  <si>
    <t>025</t>
  </si>
  <si>
    <t>authenticationAmount</t>
  </si>
  <si>
    <t>Authentication amount</t>
  </si>
  <si>
    <t>RSB57_38</t>
  </si>
  <si>
    <t>057-0038</t>
  </si>
  <si>
    <t>056-0038</t>
  </si>
  <si>
    <t>DE 104 SE 002</t>
  </si>
  <si>
    <t>authenticationDateTime</t>
  </si>
  <si>
    <t>Authentication date</t>
  </si>
  <si>
    <t>RSB57_37</t>
  </si>
  <si>
    <t>057-0037</t>
  </si>
  <si>
    <t>059-0037</t>
  </si>
  <si>
    <t>056-0037</t>
  </si>
  <si>
    <t>authenticationProgramIndicator</t>
  </si>
  <si>
    <t>Authentification program indicator</t>
  </si>
  <si>
    <t>RSB119_0377</t>
  </si>
  <si>
    <t>119-0377</t>
  </si>
  <si>
    <t>authorisationUnbundling</t>
  </si>
  <si>
    <t>Unbundling (deliassage) authorised.</t>
  </si>
  <si>
    <t>MFO12</t>
  </si>
  <si>
    <t>blockedRoute</t>
  </si>
  <si>
    <t>Route blocked by routage tools</t>
  </si>
  <si>
    <t>MFO4</t>
  </si>
  <si>
    <t>buyingMethod</t>
  </si>
  <si>
    <t>BuyingMethodCodeset</t>
  </si>
  <si>
    <t>Buying method used</t>
  </si>
  <si>
    <t>RSB57_13</t>
  </si>
  <si>
    <t>057-0013</t>
  </si>
  <si>
    <t>059-0013</t>
  </si>
  <si>
    <t>056-0013</t>
  </si>
  <si>
    <t>captureOrigin</t>
  </si>
  <si>
    <t>CaptureOriginCodeset</t>
  </si>
  <si>
    <t>Origin of capture process, file, msg, api.</t>
  </si>
  <si>
    <t>cardBrandForcingIndicator</t>
  </si>
  <si>
    <t>Brand have been forced by process</t>
  </si>
  <si>
    <t>cardDataEntryMode</t>
  </si>
  <si>
    <t>CardDataEntryModeCodeset</t>
  </si>
  <si>
    <t>Card entry mode</t>
  </si>
  <si>
    <t>022-p3</t>
  </si>
  <si>
    <t>cardholderAuthenticationValue</t>
  </si>
  <si>
    <t>Min4Max40HexBinaryText</t>
  </si>
  <si>
    <t>Cardholder authentication value</t>
  </si>
  <si>
    <t>BPO : Transtain ????
BPO : Tous les CardholderAuthentication ensembles</t>
  </si>
  <si>
    <t>RSB59_401</t>
  </si>
  <si>
    <t>059-0401</t>
  </si>
  <si>
    <t>058-FF49</t>
  </si>
  <si>
    <t>field 126.9</t>
  </si>
  <si>
    <t>cardholderAuthenticationValueCalculationMethod</t>
  </si>
  <si>
    <t>Cardholder authentication value calculation method</t>
  </si>
  <si>
    <t>BPO : Tous les CardholderAuthentication ensembles</t>
  </si>
  <si>
    <t>RSB59_411</t>
  </si>
  <si>
    <t>059-0411</t>
  </si>
  <si>
    <t>058-0411</t>
  </si>
  <si>
    <t>cardholderAuthenticationValueProcessingInfo</t>
  </si>
  <si>
    <t>Exact1Text</t>
  </si>
  <si>
    <t>Cardholder authentication value processing information</t>
  </si>
  <si>
    <t>RSB59_409</t>
  </si>
  <si>
    <t>059-0409</t>
  </si>
  <si>
    <t>058-0409</t>
  </si>
  <si>
    <t>field 44.13</t>
  </si>
  <si>
    <t>cardholderPresence</t>
  </si>
  <si>
    <t>CardholderPresenceCodeset</t>
  </si>
  <si>
    <t>Cardholder presence</t>
  </si>
  <si>
    <t>cardholderPresent</t>
  </si>
  <si>
    <t>Cardholder present during transaction</t>
  </si>
  <si>
    <t xml:space="preserve"> (Voir Nexo=&gt; CB2A page 101)</t>
  </si>
  <si>
    <t>ISO25</t>
  </si>
  <si>
    <t>cardholderSchemeRegion</t>
  </si>
  <si>
    <t>Scheme region qualified for the cardholder</t>
  </si>
  <si>
    <t>cardholderVerificationMethod</t>
  </si>
  <si>
    <t>Max4HexBinaryText</t>
  </si>
  <si>
    <t xml:space="preserve">Cardholder Verification Method </t>
  </si>
  <si>
    <t>059-1022</t>
  </si>
  <si>
    <t>119-1022</t>
  </si>
  <si>
    <t>cardOnFileAction</t>
  </si>
  <si>
    <t>COFActionCodeset</t>
  </si>
  <si>
    <t>CARD-ON-FILE Action</t>
  </si>
  <si>
    <t>RSB57_29</t>
  </si>
  <si>
    <t>057-0029</t>
  </si>
  <si>
    <t>059-0029</t>
  </si>
  <si>
    <t>056-0029</t>
  </si>
  <si>
    <t>cardPresent</t>
  </si>
  <si>
    <t>Card present during transaction</t>
  </si>
  <si>
    <t>cardSecurityCodePresence</t>
  </si>
  <si>
    <t>CardSecurityCodePresenceCodeset</t>
  </si>
  <si>
    <t>Information on card security code presence</t>
  </si>
  <si>
    <t>RSB59_300_p1</t>
  </si>
  <si>
    <t>059-0300-p1</t>
  </si>
  <si>
    <t>field 126.10 SF1</t>
  </si>
  <si>
    <t>cardSecurityCodeValue</t>
  </si>
  <si>
    <t>DSI</t>
  </si>
  <si>
    <t>Card security code value</t>
  </si>
  <si>
    <t>RSB59_300_p2</t>
  </si>
  <si>
    <t>059-0300-p2</t>
  </si>
  <si>
    <t>cardSecurityCodeVerificationInformation</t>
  </si>
  <si>
    <t>CardSecurityCodeVerificationCodeset</t>
  </si>
  <si>
    <t>Information on card security code verification</t>
  </si>
  <si>
    <t>RSB59_300_p3</t>
  </si>
  <si>
    <t>059-0300-p3</t>
  </si>
  <si>
    <t>counterpartyLastNameAndFirstName</t>
  </si>
  <si>
    <t>Counterparty last name and first name</t>
  </si>
  <si>
    <t>059-1207</t>
  </si>
  <si>
    <t>creditsAmount</t>
  </si>
  <si>
    <t>Credits,amount (terminal)</t>
  </si>
  <si>
    <t>creditsNumber</t>
  </si>
  <si>
    <t>Credits, number (terminal)</t>
  </si>
  <si>
    <t>Debits,amount (terminal)</t>
  </si>
  <si>
    <t>debitCreditIndicator</t>
  </si>
  <si>
    <t>DebitCreditCodeset</t>
  </si>
  <si>
    <t>Debit or Credit Indicator</t>
  </si>
  <si>
    <t>debitReversalAmount</t>
  </si>
  <si>
    <t>Debits,Reversal amount (terminal)</t>
  </si>
  <si>
    <t>debitsNumber</t>
  </si>
  <si>
    <t>Debits, number (terminal)</t>
  </si>
  <si>
    <t>debitsReversalAmount</t>
  </si>
  <si>
    <t>Debits, reversal amount (terminal)</t>
  </si>
  <si>
    <t>debitsReversalNumber</t>
  </si>
  <si>
    <t>Debits, reversal number (terminal)</t>
  </si>
  <si>
    <t>decisionAlgorithmRoute</t>
  </si>
  <si>
    <t>Algorithm of decision for route</t>
  </si>
  <si>
    <t>MFO13</t>
  </si>
  <si>
    <t>deliveryAddress</t>
  </si>
  <si>
    <t xml:space="preserve">Delivery postal address </t>
  </si>
  <si>
    <t xml:space="preserve">Field 57-0009 : This address includes the number and street name, postcode and country fields, separated by asterisks. </t>
  </si>
  <si>
    <t>57-0009</t>
  </si>
  <si>
    <t>dialogueDownloadFunction</t>
  </si>
  <si>
    <t>DialogueDownloadFunctionCodeset</t>
  </si>
  <si>
    <t>function code</t>
  </si>
  <si>
    <t>024</t>
  </si>
  <si>
    <t>discriminatingElementUsedForCalculation</t>
  </si>
  <si>
    <t>Discriminating element used for calculation</t>
  </si>
  <si>
    <t>055-DF71 P 2</t>
  </si>
  <si>
    <t>disputeLink</t>
  </si>
  <si>
    <t>DisputeLinkCodeset</t>
  </si>
  <si>
    <t>Link between payment and dispute</t>
  </si>
  <si>
    <t>domainIndicator</t>
  </si>
  <si>
    <t>DomainIndicatorCodeset</t>
  </si>
  <si>
    <t>Acquirer, Issuer, other …</t>
  </si>
  <si>
    <t>MFO15</t>
  </si>
  <si>
    <t>dsTransactionId</t>
  </si>
  <si>
    <t>DS Transaction ID</t>
  </si>
  <si>
    <t>dualRouteId</t>
  </si>
  <si>
    <t>Max11NumericText</t>
  </si>
  <si>
    <t>Dual Route Identifier</t>
  </si>
  <si>
    <t>RSB100-2</t>
  </si>
  <si>
    <t>100-2</t>
  </si>
  <si>
    <t>dualRouteService</t>
  </si>
  <si>
    <t>Extension dual Route</t>
  </si>
  <si>
    <t>MFO10-2</t>
  </si>
  <si>
    <t>ecommerceIndicator</t>
  </si>
  <si>
    <t>Electronic commerce indicator (VISA)</t>
  </si>
  <si>
    <t>RSB59_416</t>
  </si>
  <si>
    <t>059-0416</t>
  </si>
  <si>
    <t>058-416</t>
  </si>
  <si>
    <t>[60.8]</t>
  </si>
  <si>
    <t>ecommerceIndicatorInfo</t>
  </si>
  <si>
    <t>Information about ecommerce indicator</t>
  </si>
  <si>
    <t>eeaIndicator</t>
  </si>
  <si>
    <t>EEA (espace economic area) indicator</t>
  </si>
  <si>
    <t>electronicCommerceAuthenticationNature</t>
  </si>
  <si>
    <t>ElectronicCommerceAuthenticationNatureCodeset</t>
  </si>
  <si>
    <t>Electronic commerce transaction authentication type</t>
  </si>
  <si>
    <t>RSB59_407</t>
  </si>
  <si>
    <t>059-0407</t>
  </si>
  <si>
    <t>058-FF47</t>
  </si>
  <si>
    <t>eligibilityCheckStep</t>
  </si>
  <si>
    <t>EligibilityCheckStepCodeset</t>
  </si>
  <si>
    <t>Step at which the eligibility verification is carried out.</t>
  </si>
  <si>
    <t>eligibilityIndicator</t>
  </si>
  <si>
    <t>Indicator determining whether the card agreement is eligible to enrolment.</t>
  </si>
  <si>
    <t>encryptedActivationData</t>
  </si>
  <si>
    <t>Max7000Text</t>
  </si>
  <si>
    <t>Encrypted activation data.</t>
  </si>
  <si>
    <t>encryptedCardData</t>
  </si>
  <si>
    <t>Encrypted card data: format determined by the wallet type.</t>
  </si>
  <si>
    <t>enrolabilityIndicator</t>
  </si>
  <si>
    <t>Indicator determining whether enrolment is authorized or not.</t>
  </si>
  <si>
    <t>enrolmentDataPreparationDateTime</t>
  </si>
  <si>
    <t>Enrolment data preparation date time.</t>
  </si>
  <si>
    <t>entryModeEnvironment</t>
  </si>
  <si>
    <t>EntryModeEnvironmentCodeset</t>
  </si>
  <si>
    <t>Environnement d'emission (Environment)</t>
  </si>
  <si>
    <t>022-p1</t>
  </si>
  <si>
    <t>extendedEcommerceIndicator</t>
  </si>
  <si>
    <t>Extended electronic commerce indicator (SLI - Mastercard)</t>
  </si>
  <si>
    <t>RSB57_15</t>
  </si>
  <si>
    <t>057-0015</t>
  </si>
  <si>
    <t>059-0016</t>
  </si>
  <si>
    <t>119-0016</t>
  </si>
  <si>
    <t>feesTraceabilityId</t>
  </si>
  <si>
    <t>UUIDType</t>
  </si>
  <si>
    <t>Traceability EVT produced by the Scheme Pricing Engine for fees step</t>
  </si>
  <si>
    <t>fileTransferAcqToAccTotalNumber</t>
  </si>
  <si>
    <t>Total number of file to transfer acquiror to acceptor</t>
  </si>
  <si>
    <t>067-p2</t>
  </si>
  <si>
    <t>fileTransfertAcqToAccTotalNumber</t>
  </si>
  <si>
    <t>The acceptance system sets this data element to 0</t>
  </si>
  <si>
    <t>067-2</t>
  </si>
  <si>
    <t>fixedWordValueUsedInCalculation</t>
  </si>
  <si>
    <t>FixedWordValueUsedInCalculationCodeset</t>
  </si>
  <si>
    <t>Indicator of the fixed word value used in the calculation</t>
  </si>
  <si>
    <t>055-DF71 P 3</t>
  </si>
  <si>
    <t>flowOperatorOriginating</t>
  </si>
  <si>
    <t>FlowOperatorOriginatingCodeset</t>
  </si>
  <si>
    <t>Operator originating the flow</t>
  </si>
  <si>
    <t>forwardingId</t>
  </si>
  <si>
    <t>Transmitter ID or original Sender Id (for an advice)</t>
  </si>
  <si>
    <t>ISO33</t>
  </si>
  <si>
    <t>033</t>
  </si>
  <si>
    <t>fraudReportingIndicator</t>
  </si>
  <si>
    <t>Fraud reporting indicator</t>
  </si>
  <si>
    <t>functionCode</t>
  </si>
  <si>
    <t>Function code</t>
  </si>
  <si>
    <t>Comme ISO3</t>
  </si>
  <si>
    <t>RSB59_100</t>
  </si>
  <si>
    <t>059-0100</t>
  </si>
  <si>
    <t>fundsTransferApplicationNature</t>
  </si>
  <si>
    <t>type of application which initiate fund transfer</t>
  </si>
  <si>
    <t>118-1001</t>
  </si>
  <si>
    <t>108-1001</t>
  </si>
  <si>
    <t>112-03; 118-1001</t>
  </si>
  <si>
    <t>field 104 dataset ID 57 Tag 01</t>
  </si>
  <si>
    <t>fundsTransferTypeIdentifier</t>
  </si>
  <si>
    <t>FundsTransferTypeIdentifierCodeset</t>
  </si>
  <si>
    <t>Identifier of funds transfer type</t>
  </si>
  <si>
    <t>047-26-p2</t>
  </si>
  <si>
    <t>fundsTransferTypeNomenclature</t>
  </si>
  <si>
    <t>FundsTransferTypeNomenclatureCodeset</t>
  </si>
  <si>
    <t>Funds Transfer Nomenclature</t>
  </si>
  <si>
    <t>047-26-p1</t>
  </si>
  <si>
    <t>fundTransferReason</t>
  </si>
  <si>
    <t>Reason of fund transfer</t>
  </si>
  <si>
    <t>118-1003</t>
  </si>
  <si>
    <t>059-1208</t>
  </si>
  <si>
    <t>112-08; 118-1003</t>
  </si>
  <si>
    <t>DE 108 SE 03 SF03</t>
  </si>
  <si>
    <t>geographicalOrigin</t>
  </si>
  <si>
    <t>GeographicalOriginCodeset</t>
  </si>
  <si>
    <t>Geographical origin of the transaction</t>
  </si>
  <si>
    <t>icsQualifiedCorporateTransactionAmountCategory</t>
  </si>
  <si>
    <t>Max75Text</t>
  </si>
  <si>
    <t>Scheme category of corporate transaction amount</t>
  </si>
  <si>
    <t>icsSettlementService</t>
  </si>
  <si>
    <t>IcsSettlementServiceCodeset</t>
  </si>
  <si>
    <t>Ics Settlement Service</t>
  </si>
  <si>
    <t>institutionAuthenticationMethodLabel</t>
  </si>
  <si>
    <t>Max250Text</t>
  </si>
  <si>
    <t xml:space="preserve">Method authentication label proposed by the instituition </t>
  </si>
  <si>
    <t>interchangeTraceabilityId</t>
  </si>
  <si>
    <t>Traceability EVT produced by the Scheme Pricing Engine for interchange step</t>
  </si>
  <si>
    <t>internalReversalCounter</t>
  </si>
  <si>
    <t>Counter of reversal initiated by the composant.</t>
  </si>
  <si>
    <t>internalUserIdentification</t>
  </si>
  <si>
    <t>Smc user (iup)</t>
  </si>
  <si>
    <t>internationalAuthorisationNetwork</t>
  </si>
  <si>
    <t>International authorisation network identifier</t>
  </si>
  <si>
    <t>RSB59_803</t>
  </si>
  <si>
    <t>059-0803</t>
  </si>
  <si>
    <t/>
  </si>
  <si>
    <t>issuerAcquirerRelation</t>
  </si>
  <si>
    <t>IssuerAcquirerRelationCodeset</t>
  </si>
  <si>
    <t>Relation between issuer and acquirer</t>
  </si>
  <si>
    <t>issuerAuthenticationData</t>
  </si>
  <si>
    <t>Min8Max16HexBinaryText</t>
  </si>
  <si>
    <t>Issuer Authentication Data</t>
  </si>
  <si>
    <t>RSB55_91</t>
  </si>
  <si>
    <t>055-0091</t>
  </si>
  <si>
    <t>issuerSchemeRegion</t>
  </si>
  <si>
    <t>Scheme region qualified for the issuer</t>
  </si>
  <si>
    <t>jurisdiction</t>
  </si>
  <si>
    <t xml:space="preserve">The jurisdiction as determined by the pricing tool according to the Scheme specifications.
</t>
  </si>
  <si>
    <t>La qualification d’une operation (transaction capturee pre-compensee) par le progiciel tarification permet d’obtenir sa juridiction qui est l’element determinant et consubstantiel à la determination du code d’interchange et donc du taux qui sera applique pour la commission d’interchange.
e.g. Cartes Bancaires : Domestic, Mastercard : Intra-EEA, Visa : EEA-Inter</t>
  </si>
  <si>
    <t>keySerialNumber</t>
  </si>
  <si>
    <t>Min9Max12HexBinaryText</t>
  </si>
  <si>
    <t xml:space="preserve"> Diversifiant de la cle de chiffrement du code confidentiel </t>
  </si>
  <si>
    <t>manualIndicator</t>
  </si>
  <si>
    <t>Manual indicator</t>
  </si>
  <si>
    <t>merchantSchemeRegion</t>
  </si>
  <si>
    <t>Scheme region qualified for the merchant</t>
  </si>
  <si>
    <t>messageReasonCode</t>
  </si>
  <si>
    <t>Message reason code</t>
  </si>
  <si>
    <t>RSB59_101</t>
  </si>
  <si>
    <t>field 63.3</t>
  </si>
  <si>
    <t>multiAppTop</t>
  </si>
  <si>
    <t>MultiAppTopCodeset</t>
  </si>
  <si>
    <t>Top Multi Application</t>
  </si>
  <si>
    <t>networkCodeDualRoute</t>
  </si>
  <si>
    <t>Routing, second option</t>
  </si>
  <si>
    <t>MFO9-2</t>
  </si>
  <si>
    <t>networkCodeNominalRoute</t>
  </si>
  <si>
    <t>Routing, first option</t>
  </si>
  <si>
    <t>MFO9-1</t>
  </si>
  <si>
    <t>networkService</t>
  </si>
  <si>
    <t>NetworkServiceCodeset</t>
  </si>
  <si>
    <t>Services provided by network</t>
  </si>
  <si>
    <t>RSB119_0016</t>
  </si>
  <si>
    <t>networkSubService</t>
  </si>
  <si>
    <t>NetworkSubServiceCodeset</t>
  </si>
  <si>
    <t>Sub Services provided by network</t>
  </si>
  <si>
    <t>nominalRouteId</t>
  </si>
  <si>
    <t>Nominal Route Identifier</t>
  </si>
  <si>
    <t>RSB100-1</t>
  </si>
  <si>
    <t>100-1</t>
  </si>
  <si>
    <t>nominalRouteService</t>
  </si>
  <si>
    <t>Extension nominal Route</t>
  </si>
  <si>
    <t>MFO10-1</t>
  </si>
  <si>
    <t>numberOfDeclinedTransactions</t>
  </si>
  <si>
    <t>Number of declined transactions</t>
  </si>
  <si>
    <t>079</t>
  </si>
  <si>
    <t>numberOfNonCompletedTransactions</t>
  </si>
  <si>
    <t>Debits,non completed number (terminal)</t>
  </si>
  <si>
    <t>numberOfPendingReferrals</t>
  </si>
  <si>
    <t>Number of pending referrals</t>
  </si>
  <si>
    <t>078</t>
  </si>
  <si>
    <t>operationNature</t>
  </si>
  <si>
    <t>OperationNatureCodeset</t>
  </si>
  <si>
    <t>Disputed operation type label</t>
  </si>
  <si>
    <t>operationReferenceId</t>
  </si>
  <si>
    <t>Operation reference Internal to IAS</t>
  </si>
  <si>
    <t>otpValue</t>
  </si>
  <si>
    <t>Max256AlphaNumericText</t>
  </si>
  <si>
    <t>OTP Value</t>
  </si>
  <si>
    <t>panEntryMode</t>
  </si>
  <si>
    <t>PanEntryModeCodeset</t>
  </si>
  <si>
    <t>Pan Entry Mode (CBAE)</t>
  </si>
  <si>
    <t>ISO22_p1</t>
  </si>
  <si>
    <t>panEntryModeForDualApplication</t>
  </si>
  <si>
    <t>pan Entry mode for dual mode applications (Contact &amp; Contactless)</t>
  </si>
  <si>
    <t>Information remontée par le terminal</t>
  </si>
  <si>
    <t>047-35</t>
  </si>
  <si>
    <t>paymentAuthenticationDateTime</t>
  </si>
  <si>
    <t>Date time on which the payment was authenticated.</t>
  </si>
  <si>
    <t>paymentAuthenticationMean</t>
  </si>
  <si>
    <t>AuthenticationMeanCodeset</t>
  </si>
  <si>
    <t>Strong authentication mean used by the customer to authorise the transacton.</t>
  </si>
  <si>
    <t>paymentAuthenticationMethod</t>
  </si>
  <si>
    <t>paymentAuthenticationSuccessfulIndicator</t>
  </si>
  <si>
    <t>Was the payment authentification successful ?</t>
  </si>
  <si>
    <t>paymentGatewayId</t>
  </si>
  <si>
    <t>Exact11Text</t>
  </si>
  <si>
    <t>Gateway Payment Identifier</t>
  </si>
  <si>
    <t>059-0204</t>
  </si>
  <si>
    <t>paymentUseCase</t>
  </si>
  <si>
    <t>PaymentUseCaseCodeset</t>
  </si>
  <si>
    <t>Identification of remote payment cases</t>
  </si>
  <si>
    <t>RSB57_28</t>
  </si>
  <si>
    <t>057-0028</t>
  </si>
  <si>
    <t>059-0028</t>
  </si>
  <si>
    <t>056-0028</t>
  </si>
  <si>
    <t>126.13</t>
  </si>
  <si>
    <t>poiIdByAcquirer</t>
  </si>
  <si>
    <t>Point of interaction identifier assigned by an acquirer</t>
  </si>
  <si>
    <t>RSB47_97</t>
  </si>
  <si>
    <t>047-97</t>
  </si>
  <si>
    <t>pointOfServiceConditionCode</t>
  </si>
  <si>
    <t>ServiceConditionCodeCodeset</t>
  </si>
  <si>
    <t>Conditions of the transaction</t>
  </si>
  <si>
    <t>ISO25 - ISO Complet</t>
  </si>
  <si>
    <t>field 25</t>
  </si>
  <si>
    <t>Pre authorisation duration</t>
  </si>
  <si>
    <t>059-0208</t>
  </si>
  <si>
    <t>Max200Text</t>
  </si>
  <si>
    <t>Textual description of transaction nature with country, region, network, ..</t>
  </si>
  <si>
    <t>process</t>
  </si>
  <si>
    <t>ProcessCodeset</t>
  </si>
  <si>
    <t>Process type</t>
  </si>
  <si>
    <t>purchaseCode</t>
  </si>
  <si>
    <t>Max8HexBinaryText</t>
  </si>
  <si>
    <t>Purchase code</t>
  </si>
  <si>
    <t>059-0041</t>
  </si>
  <si>
    <t>purchaseId</t>
  </si>
  <si>
    <t>Max26AlphaNumericText</t>
  </si>
  <si>
    <t>Purchase id</t>
  </si>
  <si>
    <t>059-0042</t>
  </si>
  <si>
    <t>qualificationTraceabilityId</t>
  </si>
  <si>
    <t>Traceability EVT produced by the Scheme Pricing Engine for qualification step</t>
  </si>
  <si>
    <t>reasonsForNotHonouringExemptions</t>
  </si>
  <si>
    <t>Reasons for not honouring exemptions</t>
  </si>
  <si>
    <t>structure non correspondante à la spec</t>
  </si>
  <si>
    <t>RSB119_0004</t>
  </si>
  <si>
    <t>119-0004</t>
  </si>
  <si>
    <t>referenceAttachment</t>
  </si>
  <si>
    <t>ReferenceAttachmentType</t>
  </si>
  <si>
    <t>Internal reference of the case</t>
  </si>
  <si>
    <t>regulatoryAndTechnicalEnvironment</t>
  </si>
  <si>
    <t>Regulatory and technical environment</t>
  </si>
  <si>
    <t>BPO : Comme ISO 3 et 59_100</t>
  </si>
  <si>
    <t>RSB59_200</t>
  </si>
  <si>
    <t>059-0200</t>
  </si>
  <si>
    <t>regulatoryAndTechnicalEnvironmentLabel</t>
  </si>
  <si>
    <t>Regulatory and technical environment Label</t>
  </si>
  <si>
    <t>remittanceFileTransfertAccToAcqTotalNumber</t>
  </si>
  <si>
    <t>The acceptance system sets this data element to 0 when it has non file to transfer to the acquirer system</t>
  </si>
  <si>
    <t>067-1</t>
  </si>
  <si>
    <t>resendCounter</t>
  </si>
  <si>
    <t>transmission counter used in the case of re-authorised messages</t>
  </si>
  <si>
    <t>AVO : ne peut pas être un Codeset car compteur</t>
  </si>
  <si>
    <t>RSB57_20</t>
  </si>
  <si>
    <t>057-0020</t>
  </si>
  <si>
    <t>059-0020</t>
  </si>
  <si>
    <t>056; 0020</t>
  </si>
  <si>
    <t>schemeNature</t>
  </si>
  <si>
    <t>Scheme nature</t>
  </si>
  <si>
    <t>scoringEligibilityIndicator</t>
  </si>
  <si>
    <t>Indicator used to determine whether the transaction must be submitted to a prescore calculation</t>
  </si>
  <si>
    <t>serviceAttribute</t>
  </si>
  <si>
    <t>ServiceAttributeCodeset</t>
  </si>
  <si>
    <t>Service attribute</t>
  </si>
  <si>
    <t>RSB59_800</t>
  </si>
  <si>
    <t>059-0800</t>
  </si>
  <si>
    <t>047-03</t>
  </si>
  <si>
    <t>serviceIndicator</t>
  </si>
  <si>
    <t xml:space="preserve">Service Indicator </t>
  </si>
  <si>
    <t>RSB119_0008</t>
  </si>
  <si>
    <t>119-0008</t>
  </si>
  <si>
    <t>VISA 126.12 bit 5 - '1' seule valeur à date</t>
  </si>
  <si>
    <t>serviceLocationAddress</t>
  </si>
  <si>
    <t>Service location address</t>
  </si>
  <si>
    <t>059-1113</t>
  </si>
  <si>
    <t>statusOfMessageDisplayPrintCapability</t>
  </si>
  <si>
    <t>StatusOfMessageDisplayPrintCapabilityCodeset</t>
  </si>
  <si>
    <t>Status of message display/print capability</t>
  </si>
  <si>
    <t>022-p6</t>
  </si>
  <si>
    <t>storedDataCategory</t>
  </si>
  <si>
    <t>StoredDataCategoryCodeset</t>
  </si>
  <si>
    <t>category of stored data</t>
  </si>
  <si>
    <t>strongAuthenticationSkippingIndicator</t>
  </si>
  <si>
    <t>Indicator determining whether strong authentication should be skipped or not.</t>
  </si>
  <si>
    <t>systemAuthenticatingTheCardholder</t>
  </si>
  <si>
    <t>SystemAuthenticatingTheCardholderCodeset</t>
  </si>
  <si>
    <t>System authenticating the cardholder</t>
  </si>
  <si>
    <t>022-p5</t>
  </si>
  <si>
    <t>temp_amountUsedForTwoFactorCardholderAuthentication</t>
  </si>
  <si>
    <t>amount used for two-factor cardholder authentication</t>
  </si>
  <si>
    <t>temp_authorisationCharacteristicsIndicator</t>
  </si>
  <si>
    <t>temp_AuthorisationCharacteristicsIndicatorCodeset</t>
  </si>
  <si>
    <t>authorisation characteritics indicator</t>
  </si>
  <si>
    <t>CEAUCH</t>
  </si>
  <si>
    <t>temp_earlierGMTPeriod</t>
  </si>
  <si>
    <t>Earlier GMT period</t>
  </si>
  <si>
    <t>072-DF09-p1</t>
  </si>
  <si>
    <t>temp_extendedSelectionSupportFlag</t>
  </si>
  <si>
    <t>Extended Selection Support flag</t>
  </si>
  <si>
    <t>072-DFA9-p4</t>
  </si>
  <si>
    <t>temp_gMTDifference</t>
  </si>
  <si>
    <t>GMT difference</t>
  </si>
  <si>
    <t>072-DF09-p3</t>
  </si>
  <si>
    <t>temp_laterGMTPeriod</t>
  </si>
  <si>
    <t>Later GMT period</t>
  </si>
  <si>
    <t>072-DF09-p2</t>
  </si>
  <si>
    <t>temp_responseCodeISO</t>
  </si>
  <si>
    <t>Code reponse ISO</t>
  </si>
  <si>
    <t>CEREPO</t>
  </si>
  <si>
    <t>temp_securityTransactionMode</t>
  </si>
  <si>
    <t>Mode securisation transaction</t>
  </si>
  <si>
    <t>CTSETR</t>
  </si>
  <si>
    <t>temp_transactionConditions</t>
  </si>
  <si>
    <t>Conditions de la transaction</t>
  </si>
  <si>
    <t>COCTPS</t>
  </si>
  <si>
    <t>terminalActionCodeDefault</t>
  </si>
  <si>
    <t>Exact10HexBinaryText</t>
  </si>
  <si>
    <t>terminal action code default</t>
  </si>
  <si>
    <t>058-FF0D</t>
  </si>
  <si>
    <t>terminalActionCodeDenial</t>
  </si>
  <si>
    <t>terminal action code denial</t>
  </si>
  <si>
    <t>058-FF0E</t>
  </si>
  <si>
    <t>terminalActionCodeOnline</t>
  </si>
  <si>
    <t>terminal action code on-line</t>
  </si>
  <si>
    <t>058-FF0F</t>
  </si>
  <si>
    <t>tncAcceptanceDate</t>
  </si>
  <si>
    <t>Terms and conditions acceptation date</t>
  </si>
  <si>
    <t>tncStatus</t>
  </si>
  <si>
    <t>TncStatusCodeset</t>
  </si>
  <si>
    <t>Terms and conditions status</t>
  </si>
  <si>
    <t>traceabilityKeyValue</t>
  </si>
  <si>
    <t>KeyValueType</t>
  </si>
  <si>
    <t>traceabilityService</t>
  </si>
  <si>
    <t>TraceabilityServiceCodeset</t>
  </si>
  <si>
    <t xml:space="preserve">Underlying service of the traceability event (PC80) produced by the Pricing solution. 
</t>
  </si>
  <si>
    <t>A une operation correspond jusqu’à 3 appels au progiciel Tarification, chaque service invoque generant un EVT detaillant les traitements effectues. Il s’agit ici de referencer les UUID de ces evènements
QUAL = qualification operation, ICCL = calcul Interchange, SFCL = calcul Scheme Fees</t>
  </si>
  <si>
    <t>transactionInternalReference</t>
  </si>
  <si>
    <t>Transaction reference Internal to IAS</t>
  </si>
  <si>
    <t>transactionLifeCycle</t>
  </si>
  <si>
    <t>TransactionLifeCycleCodeset</t>
  </si>
  <si>
    <t>Transaction Life Cycle</t>
  </si>
  <si>
    <t>transactionNature</t>
  </si>
  <si>
    <t>TransactionNatureCodeset</t>
  </si>
  <si>
    <t>Nature of transaction</t>
  </si>
  <si>
    <t>Cf 55-9C</t>
  </si>
  <si>
    <t>ISO3_p1 / AUT55 / RSB55_9C</t>
  </si>
  <si>
    <t>003-p1;055-009C</t>
  </si>
  <si>
    <t>058-009C</t>
  </si>
  <si>
    <t>003-p1; 055-009C</t>
  </si>
  <si>
    <t>field 3</t>
  </si>
  <si>
    <t>treatmentContext</t>
  </si>
  <si>
    <t>TreatmentContextCodeset</t>
  </si>
  <si>
    <t>Individual transaction or integrated in a remittance</t>
  </si>
  <si>
    <t>PRECOMP-PC11</t>
  </si>
  <si>
    <t>typeOfCardholderReceipt</t>
  </si>
  <si>
    <t>TypeOfCardholderReceiptCodeset</t>
  </si>
  <si>
    <t xml:space="preserve">Type of cardholder receipt printing </t>
  </si>
  <si>
    <t>058-0809</t>
  </si>
  <si>
    <t>typeOfMedia</t>
  </si>
  <si>
    <t>TypeOfMediaCodeset</t>
  </si>
  <si>
    <t>Type of media</t>
  </si>
  <si>
    <t>058-FF52</t>
  </si>
  <si>
    <t>usedKernelId</t>
  </si>
  <si>
    <t>Kernel Identifier</t>
  </si>
  <si>
    <t>RSB55_DF68</t>
  </si>
  <si>
    <t>055-DF68</t>
  </si>
  <si>
    <t>058-DF93</t>
  </si>
  <si>
    <t>Smc user</t>
  </si>
  <si>
    <t>visaB2BProgramId</t>
  </si>
  <si>
    <t>Max2Text</t>
  </si>
  <si>
    <t>B2B program ID</t>
  </si>
  <si>
    <t>ARDEF1 &amp; VI35</t>
  </si>
  <si>
    <t>verification</t>
  </si>
  <si>
    <t>accountNameRequestValue</t>
  </si>
  <si>
    <t>Account name request result</t>
  </si>
  <si>
    <t>RSB119_0025</t>
  </si>
  <si>
    <t>119-0025</t>
  </si>
  <si>
    <t>acknowledgementRequestIndicator</t>
  </si>
  <si>
    <t>AcknowledgementRequestIndicatorCodeset</t>
  </si>
  <si>
    <t>Acknowledgement request indicator</t>
  </si>
  <si>
    <t>026-p1</t>
  </si>
  <si>
    <t>cardholderAuthenticationMethod</t>
  </si>
  <si>
    <t>CardholderAuthenticationMethodCodeset</t>
  </si>
  <si>
    <t>Cardholder authentication method</t>
  </si>
  <si>
    <t>022-p4</t>
  </si>
  <si>
    <t>RSB59_410</t>
  </si>
  <si>
    <t>059-0410 Cf codeset du CB2AF 022-p4</t>
  </si>
  <si>
    <t>058-0410</t>
  </si>
  <si>
    <t>cardholderWalletAuthenticationMethod</t>
  </si>
  <si>
    <t>Cardholder authenticationMethod for a wallet</t>
  </si>
  <si>
    <t>059-0410</t>
  </si>
  <si>
    <t>keySetIdentifier</t>
  </si>
  <si>
    <t>Exact19HexBinaryText</t>
  </si>
  <si>
    <t>KT Identifier</t>
  </si>
  <si>
    <t>GES1 - AUT51 deprecie</t>
  </si>
  <si>
    <t>secureCorporatePaymentExemptionIndicator</t>
  </si>
  <si>
    <t>Secure corporate payment (SCP) indicator</t>
  </si>
  <si>
    <t>RSB119_0030</t>
  </si>
  <si>
    <t>119-0030</t>
  </si>
  <si>
    <t>verificationValue</t>
  </si>
  <si>
    <t>authenticationIndicator</t>
  </si>
  <si>
    <t>Authentication indicator</t>
  </si>
  <si>
    <t>RSB57_39</t>
  </si>
  <si>
    <t>057-39</t>
  </si>
  <si>
    <t>paymentSolutionProof</t>
  </si>
  <si>
    <t>PaymentSolutionProofCodeset</t>
  </si>
  <si>
    <t>Type of proof</t>
  </si>
  <si>
    <t>RSB57_14</t>
  </si>
  <si>
    <t>057-0014</t>
  </si>
  <si>
    <t>059-0014</t>
  </si>
  <si>
    <t>Edition</t>
  </si>
  <si>
    <t>documentData</t>
  </si>
  <si>
    <t>compressMethod</t>
  </si>
  <si>
    <t>Method of compress</t>
  </si>
  <si>
    <t>documentContent</t>
  </si>
  <si>
    <t>Document content</t>
  </si>
  <si>
    <t>encodingMethod</t>
  </si>
  <si>
    <t>EncodingMethodCodeset</t>
  </si>
  <si>
    <t>Encoding method</t>
  </si>
  <si>
    <t>documentDetails</t>
  </si>
  <si>
    <t>archiveFormat</t>
  </si>
  <si>
    <t>Max4Text</t>
  </si>
  <si>
    <t>Document format type</t>
  </si>
  <si>
    <t>attachedDate</t>
  </si>
  <si>
    <t>Attachement date</t>
  </si>
  <si>
    <t>attachedScreen</t>
  </si>
  <si>
    <t>Max19AlphaNumericText</t>
  </si>
  <si>
    <t>Screen attached</t>
  </si>
  <si>
    <t>dmsId</t>
  </si>
  <si>
    <t>Document Management System id</t>
  </si>
  <si>
    <t>documentTypeCode</t>
  </si>
  <si>
    <t>Document type code</t>
  </si>
  <si>
    <t>fileName</t>
  </si>
  <si>
    <t>Document name</t>
  </si>
  <si>
    <t>keyId</t>
  </si>
  <si>
    <t>Document key id</t>
  </si>
  <si>
    <t>mimeType</t>
  </si>
  <si>
    <t>MIME type</t>
  </si>
  <si>
    <t>typeLabel</t>
  </si>
  <si>
    <t xml:space="preserve">Document type label </t>
  </si>
  <si>
    <t>editionParameters</t>
  </si>
  <si>
    <t>additionalIdentificationData</t>
  </si>
  <si>
    <t>Additional identification data</t>
  </si>
  <si>
    <t>caseBankContact</t>
  </si>
  <si>
    <t>Bank contact information</t>
  </si>
  <si>
    <t>caseBankContactPostalAddress</t>
  </si>
  <si>
    <t>Adress of contact</t>
  </si>
  <si>
    <t>conditionLabel</t>
  </si>
  <si>
    <t>Condition label for dispute/claim folder</t>
  </si>
  <si>
    <t>copiesNumber</t>
  </si>
  <si>
    <t>Max1NumericText</t>
  </si>
  <si>
    <t>Number of copies</t>
  </si>
  <si>
    <t>departmentHead</t>
  </si>
  <si>
    <t>Department head</t>
  </si>
  <si>
    <t>departmentHeadTitle</t>
  </si>
  <si>
    <t>Title of head department</t>
  </si>
  <si>
    <t>departmentName</t>
  </si>
  <si>
    <t>Departement name</t>
  </si>
  <si>
    <t>documentTypeLabel</t>
  </si>
  <si>
    <t>Document type label</t>
  </si>
  <si>
    <t>doubleSidedIndicator</t>
  </si>
  <si>
    <t>Double sided indicator</t>
  </si>
  <si>
    <t>emailContent</t>
  </si>
  <si>
    <t>Content of the email to send</t>
  </si>
  <si>
    <t>emailHeader</t>
  </si>
  <si>
    <t>EmailHeaderType</t>
  </si>
  <si>
    <t>Email header</t>
  </si>
  <si>
    <t>emailHeaderCc</t>
  </si>
  <si>
    <t>Email header Cc</t>
  </si>
  <si>
    <t>emailHeaderCci</t>
  </si>
  <si>
    <t>Email header Cci</t>
  </si>
  <si>
    <t>emailHeaderDate</t>
  </si>
  <si>
    <t xml:space="preserve">Email header Date </t>
  </si>
  <si>
    <t>emailHeaderFrom</t>
  </si>
  <si>
    <t>Email header From</t>
  </si>
  <si>
    <t>emailHeaderObject</t>
  </si>
  <si>
    <t>Max1000Text</t>
  </si>
  <si>
    <t>Email header Object</t>
  </si>
  <si>
    <t>emailHeaderTo</t>
  </si>
  <si>
    <t>Email header To</t>
  </si>
  <si>
    <t>emailIndicator</t>
  </si>
  <si>
    <t>Email indicator</t>
  </si>
  <si>
    <t>introductionContent</t>
  </si>
  <si>
    <t>Max500Text</t>
  </si>
  <si>
    <t>Introduction zone</t>
  </si>
  <si>
    <t>legalNoticesDisplayIndicator</t>
  </si>
  <si>
    <t>Top of legal notices display</t>
  </si>
  <si>
    <t>logoDisplayIndicator</t>
  </si>
  <si>
    <t>top of logo display</t>
  </si>
  <si>
    <t>mailComment</t>
  </si>
  <si>
    <t>Mail commentaire</t>
  </si>
  <si>
    <t>mailContentPartOne</t>
  </si>
  <si>
    <t>Mail content partie one</t>
  </si>
  <si>
    <t>mailContentPartTwo</t>
  </si>
  <si>
    <t>Mail content partie two</t>
  </si>
  <si>
    <t>mailDateTime</t>
  </si>
  <si>
    <t>Mail Date Time</t>
  </si>
  <si>
    <t>mailSendingIndicator</t>
  </si>
  <si>
    <t>Mail sending top</t>
  </si>
  <si>
    <t>modelId</t>
  </si>
  <si>
    <t>Model identification</t>
  </si>
  <si>
    <t>modelLabel</t>
  </si>
  <si>
    <t>Model label</t>
  </si>
  <si>
    <t>nonRefundReasonEditionCode</t>
  </si>
  <si>
    <t>Editique code related to the reason of the nonrefund of the dispute</t>
  </si>
  <si>
    <t>peerBankContact</t>
  </si>
  <si>
    <t>Peer bank contact information</t>
  </si>
  <si>
    <t>peerInstitutionId</t>
  </si>
  <si>
    <t>Peer Institution Id</t>
  </si>
  <si>
    <t>postageOption</t>
  </si>
  <si>
    <t>PostageOptionCodeset</t>
  </si>
  <si>
    <t>Type of postage</t>
  </si>
  <si>
    <t>postScriptum</t>
  </si>
  <si>
    <t>Mail post-scriptum</t>
  </si>
  <si>
    <t>prepayedEnvelopeModelCode</t>
  </si>
  <si>
    <t>Max14Text</t>
  </si>
  <si>
    <t>Pre-payed envelope Id</t>
  </si>
  <si>
    <t>recipientPostalAddress</t>
  </si>
  <si>
    <t>Postale adresse of mail recipient</t>
  </si>
  <si>
    <t>responseTime</t>
  </si>
  <si>
    <t>Response time</t>
  </si>
  <si>
    <t>attention : revoir le type</t>
  </si>
  <si>
    <t>serviceName</t>
  </si>
  <si>
    <t>Environment</t>
  </si>
  <si>
    <t>acquirer</t>
  </si>
  <si>
    <t>acquirerName</t>
  </si>
  <si>
    <t>Acquirer Name</t>
  </si>
  <si>
    <t>112-0022</t>
  </si>
  <si>
    <t>field 34 Dataset ID 02 Tag C1</t>
  </si>
  <si>
    <t>acquirerReferenceIdentification</t>
  </si>
  <si>
    <t>Acquirer Reference Identification</t>
  </si>
  <si>
    <t>ISO32_p1</t>
  </si>
  <si>
    <t>032-p1</t>
  </si>
  <si>
    <t>acquirerSettlementCurrency</t>
  </si>
  <si>
    <t>Currency Code</t>
  </si>
  <si>
    <t>XXXX</t>
  </si>
  <si>
    <t>backOfficeEmailAddress</t>
  </si>
  <si>
    <t>Email address for merchant to contact back office</t>
  </si>
  <si>
    <t>COTLP4</t>
  </si>
  <si>
    <t>backOfficeFax</t>
  </si>
  <si>
    <t>Fax machine number for merchant to contact back office</t>
  </si>
  <si>
    <t>COFAXS</t>
  </si>
  <si>
    <t>backOfficePhoneNumber</t>
  </si>
  <si>
    <t>Phone number for merchant to contact back office</t>
  </si>
  <si>
    <t>backOfficePostalAddress</t>
  </si>
  <si>
    <t xml:space="preserve">Postal address for merchant to contact back office </t>
  </si>
  <si>
    <t>countryName</t>
  </si>
  <si>
    <t>Official Country Name</t>
  </si>
  <si>
    <t>countryReferenceTable</t>
  </si>
  <si>
    <t>CountryReferenceType</t>
  </si>
  <si>
    <t>List of all country codes usable in the solution</t>
  </si>
  <si>
    <t>currencyName</t>
  </si>
  <si>
    <t>Official Currency Name</t>
  </si>
  <si>
    <t>institutionId</t>
  </si>
  <si>
    <t>Max5Text</t>
  </si>
  <si>
    <t>Bank Institution Identifier</t>
  </si>
  <si>
    <t>ISO32_p2</t>
  </si>
  <si>
    <t>032-p2</t>
  </si>
  <si>
    <t>institutionName</t>
  </si>
  <si>
    <t>Institution Name</t>
  </si>
  <si>
    <t>leadInstitutionId</t>
  </si>
  <si>
    <t>Lead Bank Institution Identifier</t>
  </si>
  <si>
    <t>leadInstitutionName</t>
  </si>
  <si>
    <t>Lead Institution Code</t>
  </si>
  <si>
    <t>optionalServicesSupported</t>
  </si>
  <si>
    <t>OptionalServicesSupportedType</t>
  </si>
  <si>
    <t>Optional services supported (Acquirer domain)</t>
  </si>
  <si>
    <t>RSB59_805</t>
  </si>
  <si>
    <t>059-0805</t>
  </si>
  <si>
    <t>059-805</t>
  </si>
  <si>
    <t>peerMainMemberInstitutionId</t>
  </si>
  <si>
    <t>Main member leader bank of peer banque (5char)</t>
  </si>
  <si>
    <t>postalAddress</t>
  </si>
  <si>
    <t>Acquiring institution postal address</t>
  </si>
  <si>
    <t>ISO19</t>
  </si>
  <si>
    <t>019</t>
  </si>
  <si>
    <t>prm-asc</t>
  </si>
  <si>
    <t>LIBO01</t>
  </si>
  <si>
    <t>serviceSupportedPartialApprovalIndicator</t>
  </si>
  <si>
    <t>Acquirer Service supported : Partial Authorisation</t>
  </si>
  <si>
    <t>RSB59_805-b1</t>
  </si>
  <si>
    <t>059-805-b1</t>
  </si>
  <si>
    <t>serviceSupportedPurchaseApprovalIndicator</t>
  </si>
  <si>
    <t xml:space="preserve">Acquirer Service supported : Partial Autorisation, partial with Cashback </t>
  </si>
  <si>
    <t>RSB59_805-b2</t>
  </si>
  <si>
    <t>059-805-b2</t>
  </si>
  <si>
    <t>serviceSupportedReversalIndicator</t>
  </si>
  <si>
    <t>Acquirer Service supported : Reversal</t>
  </si>
  <si>
    <t>RSB59_805-b3</t>
  </si>
  <si>
    <t>059-805-b3</t>
  </si>
  <si>
    <t>serviceSupportedSingleTapIndicator</t>
  </si>
  <si>
    <t>Acquirer Service supported : SingleTap</t>
  </si>
  <si>
    <t>RSB59_805-b4</t>
  </si>
  <si>
    <t>059-805-b4</t>
  </si>
  <si>
    <t>card</t>
  </si>
  <si>
    <t>activationDateTime</t>
  </si>
  <si>
    <t>Activation date and time</t>
  </si>
  <si>
    <t>alphaTestIndicator</t>
  </si>
  <si>
    <t>Alpha test indicator</t>
  </si>
  <si>
    <t>applicationId</t>
  </si>
  <si>
    <t>RSB55_9F06</t>
  </si>
  <si>
    <t>055-9F06</t>
  </si>
  <si>
    <t>field 104 Dataset ID 57 Tag 84</t>
  </si>
  <si>
    <t xml:space="preserve"> DE 112 SE 098</t>
  </si>
  <si>
    <t>applicationInterchangeProfile</t>
  </si>
  <si>
    <t>Application Interchange Profile</t>
  </si>
  <si>
    <t>RSB55_82</t>
  </si>
  <si>
    <t>055-0082</t>
  </si>
  <si>
    <t>applicationUsageControl</t>
  </si>
  <si>
    <t xml:space="preserve">application usage control </t>
  </si>
  <si>
    <t>055-9F07</t>
  </si>
  <si>
    <t>billingAddress</t>
  </si>
  <si>
    <t xml:space="preserve">card's billing address </t>
  </si>
  <si>
    <t>cardApplication</t>
  </si>
  <si>
    <t>CardApplicationCodeset</t>
  </si>
  <si>
    <t>Card Application Type</t>
  </si>
  <si>
    <t>RSB55_DF81</t>
  </si>
  <si>
    <t>055-DF81</t>
  </si>
  <si>
    <t>055-DF73</t>
  </si>
  <si>
    <t>cardBrand</t>
  </si>
  <si>
    <t>Brand of the card (Scheme)</t>
  </si>
  <si>
    <t>AUT103/RSB47_98_p1</t>
  </si>
  <si>
    <t>047-98-p1</t>
  </si>
  <si>
    <t>cardDebitType</t>
  </si>
  <si>
    <t>CardDebitTypeCodeset</t>
  </si>
  <si>
    <t>Type of debit</t>
  </si>
  <si>
    <t>cardDesignCode</t>
  </si>
  <si>
    <t>Card design code defined by the distribution</t>
  </si>
  <si>
    <t>cardholderPictureId</t>
  </si>
  <si>
    <t>Distribution identifier of the card design picture for the cardholder - may be an URL</t>
  </si>
  <si>
    <t>cardId</t>
  </si>
  <si>
    <t>Card identifier</t>
  </si>
  <si>
    <t>cardIssuerCountryZone</t>
  </si>
  <si>
    <t>CountryZoneCodeset</t>
  </si>
  <si>
    <t>Country zone of issuer</t>
  </si>
  <si>
    <t>MFO6</t>
  </si>
  <si>
    <t>cardIssuerProductCode</t>
  </si>
  <si>
    <t>CardProductCodeCodeset</t>
  </si>
  <si>
    <t>Product code of the issuer of the card</t>
  </si>
  <si>
    <t xml:space="preserve">à creuser </t>
  </si>
  <si>
    <t>SICB1</t>
  </si>
  <si>
    <t>cardLabel</t>
  </si>
  <si>
    <t>Card design (Facelia, Izicarte, Navegador)</t>
  </si>
  <si>
    <t>cardProductClassLabel</t>
  </si>
  <si>
    <t>label of card product</t>
  </si>
  <si>
    <t>cardProductType</t>
  </si>
  <si>
    <t>CardProductTypeCodeset</t>
  </si>
  <si>
    <t>Product type</t>
  </si>
  <si>
    <t>cardReplacementCode</t>
  </si>
  <si>
    <t>CardReplacementCodeset</t>
  </si>
  <si>
    <t>Card replacement Code</t>
  </si>
  <si>
    <t>cardSchemeProductCode</t>
  </si>
  <si>
    <t>Max9NumericText</t>
  </si>
  <si>
    <t>Card Product (Scheme)</t>
  </si>
  <si>
    <t>RSB47_98_p2</t>
  </si>
  <si>
    <t>048-98-p2</t>
  </si>
  <si>
    <t>cardSecurityCodeIndicator</t>
  </si>
  <si>
    <t>CardSecurityCodeIndicatorCodeset</t>
  </si>
  <si>
    <t>Card type indicator</t>
  </si>
  <si>
    <t>BPO : CVD ou pas</t>
  </si>
  <si>
    <t>RSB57_18</t>
  </si>
  <si>
    <t>057-0018</t>
  </si>
  <si>
    <t>cardSequenceNumber</t>
  </si>
  <si>
    <t>Min2Max3NumericText</t>
  </si>
  <si>
    <t>Card Sequence Number</t>
  </si>
  <si>
    <t>ISO23</t>
  </si>
  <si>
    <t>023</t>
  </si>
  <si>
    <t>cardStatus</t>
  </si>
  <si>
    <t>CardStatusCodeset</t>
  </si>
  <si>
    <t>Card status</t>
  </si>
  <si>
    <t>cardSupportType</t>
  </si>
  <si>
    <t>CardSupportTypeCodeset</t>
  </si>
  <si>
    <t>Card support type</t>
  </si>
  <si>
    <t>cardType</t>
  </si>
  <si>
    <t>CardTypeCodeset</t>
  </si>
  <si>
    <t>Card type</t>
  </si>
  <si>
    <t>chainingCardId</t>
  </si>
  <si>
    <t>Card identifier of the chaining card</t>
  </si>
  <si>
    <t>chainingCardSequenceNumber</t>
  </si>
  <si>
    <t>Card Sequence Number of the chaining card</t>
  </si>
  <si>
    <t>chainingEncryptedPrimaryAccountNumber</t>
  </si>
  <si>
    <t>Encrypted PAN of the chaining card</t>
  </si>
  <si>
    <t>chainingExpiryDate</t>
  </si>
  <si>
    <t>ISOYearMonth</t>
  </si>
  <si>
    <t>DTI</t>
  </si>
  <si>
    <t>Expiry date of the chaining card</t>
  </si>
  <si>
    <t>chainingMaskedPrimaryAccountNumber</t>
  </si>
  <si>
    <t>Masked Primary Account Number of the chaining card</t>
  </si>
  <si>
    <t>chainingPersonalAccountNumberExternalInformation</t>
  </si>
  <si>
    <t>External information of the PAN</t>
  </si>
  <si>
    <t>chainingTokenPrimaryAccountNumber</t>
  </si>
  <si>
    <t>Primary Account Number Token/ID of the chaining card</t>
  </si>
  <si>
    <t>coBrandedScheme</t>
  </si>
  <si>
    <t>Other brand of the card</t>
  </si>
  <si>
    <t>companyCode</t>
  </si>
  <si>
    <t>contactlessDevice</t>
  </si>
  <si>
    <t>Max35HexBinaryText</t>
  </si>
  <si>
    <t>Contactless Device</t>
  </si>
  <si>
    <t>RSB55_DF86</t>
  </si>
  <si>
    <t>055-DF86</t>
  </si>
  <si>
    <t>contactlessPresenceOnChipIndicator</t>
  </si>
  <si>
    <t>Contactless presence on the chip</t>
  </si>
  <si>
    <t>countryCode</t>
  </si>
  <si>
    <t>Issuer Country code coding comply with ISO3166 standard</t>
  </si>
  <si>
    <t>SICB2</t>
  </si>
  <si>
    <t>creationDate</t>
  </si>
  <si>
    <t>Card creation date</t>
  </si>
  <si>
    <t>designSubscriptionIndicator</t>
  </si>
  <si>
    <t>Card design choice subscription indicator</t>
  </si>
  <si>
    <t>embossedComplementaryData</t>
  </si>
  <si>
    <t>Complementary embossed zone label</t>
  </si>
  <si>
    <t>embossedName</t>
  </si>
  <si>
    <t>Max45Text</t>
  </si>
  <si>
    <t>card embossed name</t>
  </si>
  <si>
    <t>embossedZone</t>
  </si>
  <si>
    <t>Card embossed zone label</t>
  </si>
  <si>
    <t>emvImplementationCode</t>
  </si>
  <si>
    <t>EmvImplementationCodeset</t>
  </si>
  <si>
    <t>Code identifying the EMV chip implementation</t>
  </si>
  <si>
    <t>encryptedPrimaryAccountNumber</t>
  </si>
  <si>
    <t>JWECompact</t>
  </si>
  <si>
    <t>encrypted pan</t>
  </si>
  <si>
    <t>expiryDate</t>
  </si>
  <si>
    <t>Expiry date</t>
  </si>
  <si>
    <t>YYYY-MD</t>
  </si>
  <si>
    <t>ISO14</t>
  </si>
  <si>
    <t>014</t>
  </si>
  <si>
    <t>internalEntityId</t>
  </si>
  <si>
    <t>Max5AlphaNumericText</t>
  </si>
  <si>
    <t>branch code</t>
  </si>
  <si>
    <t>internalPanAlias</t>
  </si>
  <si>
    <t>Max19Text</t>
  </si>
  <si>
    <t>Internal Pan Alias</t>
  </si>
  <si>
    <t>Token créé par LUSIS TANGO et stocké en remplacement du PAN dans la solution SBS (PANId de SBS)</t>
  </si>
  <si>
    <t>issuerBIN</t>
  </si>
  <si>
    <t>Max15NumericText</t>
  </si>
  <si>
    <t>Issuer BIN</t>
  </si>
  <si>
    <t>issuerId</t>
  </si>
  <si>
    <t>issuer identification</t>
  </si>
  <si>
    <t>BIN+Code banque</t>
  </si>
  <si>
    <t>MFO11</t>
  </si>
  <si>
    <t>issuerInstitutionId</t>
  </si>
  <si>
    <t>Issuer Bank Reference</t>
  </si>
  <si>
    <t>AUT123</t>
  </si>
  <si>
    <t>issuerInstitutionLabel</t>
  </si>
  <si>
    <t>Label of cardholder institution</t>
  </si>
  <si>
    <t>issuerLeaderInstitutionId</t>
  </si>
  <si>
    <t>Bank Leader of Issuer</t>
  </si>
  <si>
    <t>MFO5</t>
  </si>
  <si>
    <t>issuerLeaderInstitutionLabel</t>
  </si>
  <si>
    <t>Leader institution  label</t>
  </si>
  <si>
    <t>issuerScript</t>
  </si>
  <si>
    <t>Exact5HexBinaryText</t>
  </si>
  <si>
    <t>issuer script results</t>
  </si>
  <si>
    <t>055-FF00</t>
  </si>
  <si>
    <t>issuerScriptCampaignIdentifier</t>
  </si>
  <si>
    <t>Max11AlphaNumericText</t>
  </si>
  <si>
    <t>Issuer script campaign identifier</t>
  </si>
  <si>
    <t>issuerScriptCommands</t>
  </si>
  <si>
    <t>Max128HexBinaryText</t>
  </si>
  <si>
    <t>Issuer EMV scripts commands</t>
  </si>
  <si>
    <t>issuerScriptId</t>
  </si>
  <si>
    <t>Exact4HexBinaryText</t>
  </si>
  <si>
    <t>Issuer EMV script identifier</t>
  </si>
  <si>
    <t>issuerScriptModelId</t>
  </si>
  <si>
    <t>Model identifier of issuer EMV script</t>
  </si>
  <si>
    <t>issuerScriptPriority</t>
  </si>
  <si>
    <t>Issuer script priority</t>
  </si>
  <si>
    <t>issuerScriptReference</t>
  </si>
  <si>
    <t>Max35AlphaNumericText</t>
  </si>
  <si>
    <t>Issuer reference of an EMV script</t>
  </si>
  <si>
    <t>issuerScriptSendingCounter</t>
  </si>
  <si>
    <t>Issuer script sending counter</t>
  </si>
  <si>
    <t>issuerScriptStatusCode</t>
  </si>
  <si>
    <t>IssuerScriptStatusCodeset</t>
  </si>
  <si>
    <t>Issuer script sending status</t>
  </si>
  <si>
    <t>leaderInstitutionAcronym</t>
  </si>
  <si>
    <t>Max6AlphaNumericText</t>
  </si>
  <si>
    <t xml:space="preserve">Acronym of Leader institution </t>
  </si>
  <si>
    <t>lostOrStolenDateTime</t>
  </si>
  <si>
    <t>Card lost or stolen date and time</t>
  </si>
  <si>
    <t>117-06</t>
  </si>
  <si>
    <t>mainMemberInstitutionId</t>
  </si>
  <si>
    <t>Main member leader bank of Issuer (5char)</t>
  </si>
  <si>
    <t>manufacturingReasonCode</t>
  </si>
  <si>
    <t>ManufacturingReasonCodeset</t>
  </si>
  <si>
    <t>Manufacturing reason code</t>
  </si>
  <si>
    <t>manufacturingRequestForecastDateTime</t>
  </si>
  <si>
    <t>Forecasted manufacturing date and time</t>
  </si>
  <si>
    <t>manufacturingRequestRealDateTime</t>
  </si>
  <si>
    <t>Real manufacturing date and time</t>
  </si>
  <si>
    <t>manufacturingStatus</t>
  </si>
  <si>
    <t>ManufacturingStatusCodeset</t>
  </si>
  <si>
    <t>Manufacturing status</t>
  </si>
  <si>
    <t>maskedPrimaryAccountNumber</t>
  </si>
  <si>
    <t>Masked Primary Account Number</t>
  </si>
  <si>
    <t>maskedTrack2</t>
  </si>
  <si>
    <t>Max37Text</t>
  </si>
  <si>
    <t>Track2 masked</t>
  </si>
  <si>
    <t>ISO35</t>
  </si>
  <si>
    <t>035</t>
  </si>
  <si>
    <t>maskedTrack2EquivalentData</t>
  </si>
  <si>
    <t>Track2 Equivalent Data  masked</t>
  </si>
  <si>
    <t>RSB55_57</t>
  </si>
  <si>
    <t>055-0057</t>
  </si>
  <si>
    <t>mastercardProduct</t>
  </si>
  <si>
    <t>Mastercard Product code given by routing engine</t>
  </si>
  <si>
    <t>MPE2</t>
  </si>
  <si>
    <t>mastercardProgram</t>
  </si>
  <si>
    <t>Mastercard Program code given by routing engine</t>
  </si>
  <si>
    <t>MPE1</t>
  </si>
  <si>
    <t>oppositionDate</t>
  </si>
  <si>
    <t>Opposition date</t>
  </si>
  <si>
    <t>117-07</t>
  </si>
  <si>
    <t>panFourLastDigits</t>
  </si>
  <si>
    <t>Last four digits of the PAN</t>
  </si>
  <si>
    <t>RSB105_10</t>
  </si>
  <si>
    <t>105-10</t>
  </si>
  <si>
    <t>paymentAccountReference</t>
  </si>
  <si>
    <t>Max29AlphaNumericText</t>
  </si>
  <si>
    <t>Payment account reference</t>
  </si>
  <si>
    <t>RSB57_56</t>
  </si>
  <si>
    <t>057-0056</t>
  </si>
  <si>
    <t>056-0056</t>
  </si>
  <si>
    <t>field 56 Dataset ID 01 tag 01</t>
  </si>
  <si>
    <t>personalAccountNumberExternalInformation</t>
  </si>
  <si>
    <t>primaryAccountNumber</t>
  </si>
  <si>
    <t>Max19NumericText</t>
  </si>
  <si>
    <t>Primary Account Number</t>
  </si>
  <si>
    <t>PAN</t>
  </si>
  <si>
    <t>ISO2 / RSB105_11</t>
  </si>
  <si>
    <t>002;105-11</t>
  </si>
  <si>
    <t>002</t>
  </si>
  <si>
    <t>field 123, Usage 2, Dataset ID 68 Tag 04</t>
  </si>
  <si>
    <t>primaryAccountNumberId</t>
  </si>
  <si>
    <t>Primary Account Number ID</t>
  </si>
  <si>
    <t>primaryAccountNumberLength</t>
  </si>
  <si>
    <t>Pan Length</t>
  </si>
  <si>
    <t>priorityRank</t>
  </si>
  <si>
    <t>Max999NumericText</t>
  </si>
  <si>
    <t xml:space="preserve">Prioritisation rank </t>
  </si>
  <si>
    <t>processorCardData</t>
  </si>
  <si>
    <t>ProcessorCardDataType</t>
  </si>
  <si>
    <t xml:space="preserve">Usage of the card </t>
  </si>
  <si>
    <t>Reponse SMINCA - Privative, Test, Bancaire</t>
  </si>
  <si>
    <t>AUT101 / AUT102</t>
  </si>
  <si>
    <t>processorIssuerData</t>
  </si>
  <si>
    <t>ProcessorIssuerDataType</t>
  </si>
  <si>
    <t xml:space="preserve">Place of issuer </t>
  </si>
  <si>
    <t>Reponse SMINCA - En Place / Hors Place</t>
  </si>
  <si>
    <t>AUT105 / AUT106</t>
  </si>
  <si>
    <t>productCode</t>
  </si>
  <si>
    <t>Product Code</t>
  </si>
  <si>
    <t>remanufacturingReasonCode</t>
  </si>
  <si>
    <t>RemanufacturingReasonCodeset</t>
  </si>
  <si>
    <t>Remanufacturing reason code</t>
  </si>
  <si>
    <t>replacementMaskedPrimaryAccountNumber</t>
  </si>
  <si>
    <t>Masked Primary Account Number of the replacement card</t>
  </si>
  <si>
    <t>serviceCode</t>
  </si>
  <si>
    <t>Service Code</t>
  </si>
  <si>
    <t>040</t>
  </si>
  <si>
    <t>supplementZone1</t>
  </si>
  <si>
    <t>First supplementary information to be sent to the card manufacturer</t>
  </si>
  <si>
    <t>supplementZone2</t>
  </si>
  <si>
    <t>Second supplementary information to be sent to the card manufacturer</t>
  </si>
  <si>
    <t>track1</t>
  </si>
  <si>
    <t>Max76Text</t>
  </si>
  <si>
    <t>ISO45</t>
  </si>
  <si>
    <t>045</t>
  </si>
  <si>
    <t>virtualCardPrimaryAccountNumber</t>
  </si>
  <si>
    <t>Virtual card primary account number</t>
  </si>
  <si>
    <t>RSB59_302</t>
  </si>
  <si>
    <t>059-302</t>
  </si>
  <si>
    <t>cardAgreement</t>
  </si>
  <si>
    <t>additionalInformationZone</t>
  </si>
  <si>
    <t>Card agreement additional information zone</t>
  </si>
  <si>
    <t>cardAgreementAccountId</t>
  </si>
  <si>
    <t>DSS</t>
  </si>
  <si>
    <t>Account Id linked to the card</t>
  </si>
  <si>
    <t>cardAgreementAccountNature</t>
  </si>
  <si>
    <t>AccountUsageCodeset</t>
  </si>
  <si>
    <t>Nature of the account linked to the card</t>
  </si>
  <si>
    <t>cardAgreementEntityId</t>
  </si>
  <si>
    <t>Card agreement entity Id</t>
  </si>
  <si>
    <t>cardAgreementEntityName</t>
  </si>
  <si>
    <t>Card agreement entity name</t>
  </si>
  <si>
    <t>cardAgreementEntityPostalAddress</t>
  </si>
  <si>
    <t xml:space="preserve">Postal address of the card agreement entity (or branch) </t>
  </si>
  <si>
    <t>cardAgreementId</t>
  </si>
  <si>
    <t>Card agreement Id</t>
  </si>
  <si>
    <t>cardAgreementStatus</t>
  </si>
  <si>
    <t>CardAgreementStatusCodeset</t>
  </si>
  <si>
    <t>Status of Card Agreement</t>
  </si>
  <si>
    <t>chainingCardAgreementId</t>
  </si>
  <si>
    <t>Card agreement identifier of the parent card</t>
  </si>
  <si>
    <t>deferredCalendarCode</t>
  </si>
  <si>
    <t>Deferred calendar code</t>
  </si>
  <si>
    <t>ownerCivility</t>
  </si>
  <si>
    <t>Max16Text</t>
  </si>
  <si>
    <t>Civility of the owner</t>
  </si>
  <si>
    <t>ownerCompanyName</t>
  </si>
  <si>
    <t>Company Name</t>
  </si>
  <si>
    <t>ownerFirstName</t>
  </si>
  <si>
    <t>First name</t>
  </si>
  <si>
    <t>ownerId</t>
  </si>
  <si>
    <t>Card agreement owner id</t>
  </si>
  <si>
    <t>ownerLastName</t>
  </si>
  <si>
    <t>Last name</t>
  </si>
  <si>
    <t>ownerPostalAddress</t>
  </si>
  <si>
    <t>Postal Address</t>
  </si>
  <si>
    <t>taskId</t>
  </si>
  <si>
    <t>Unique ID of the task</t>
  </si>
  <si>
    <t>cardholder</t>
  </si>
  <si>
    <t>birthCountryCode</t>
  </si>
  <si>
    <t>Cardholder birth country code</t>
  </si>
  <si>
    <t>birthPlace</t>
  </si>
  <si>
    <t>Cardholder birth place</t>
  </si>
  <si>
    <t>cardholderId</t>
  </si>
  <si>
    <t>Cardholder Id</t>
  </si>
  <si>
    <t>cellPhone</t>
  </si>
  <si>
    <t>Cardholder cellphone number</t>
  </si>
  <si>
    <t>civility</t>
  </si>
  <si>
    <t>cardholder title</t>
  </si>
  <si>
    <t>country code of cardholder</t>
  </si>
  <si>
    <t>dateOfBirth</t>
  </si>
  <si>
    <t>ISODate</t>
  </si>
  <si>
    <t>Date of birth of cardholder</t>
  </si>
  <si>
    <t>email</t>
  </si>
  <si>
    <t>email address</t>
  </si>
  <si>
    <t>firstName</t>
  </si>
  <si>
    <t>first name</t>
  </si>
  <si>
    <t>gender</t>
  </si>
  <si>
    <t>Cardholder Gender</t>
  </si>
  <si>
    <t>insuredIndicator</t>
  </si>
  <si>
    <t>Insured indicator</t>
  </si>
  <si>
    <t>lastName</t>
  </si>
  <si>
    <t>last name</t>
  </si>
  <si>
    <t>localLanguageCode</t>
  </si>
  <si>
    <t>ISOMax3ALanguageCode</t>
  </si>
  <si>
    <t xml:space="preserve">local language code </t>
  </si>
  <si>
    <t>middleName</t>
  </si>
  <si>
    <t>middle name</t>
  </si>
  <si>
    <t>phoneNumber</t>
  </si>
  <si>
    <t>phone number</t>
  </si>
  <si>
    <t>RSB57_6 et RSB57_8</t>
  </si>
  <si>
    <t>057-0006;057-0008</t>
  </si>
  <si>
    <t>proPhone</t>
  </si>
  <si>
    <t>Cardholder pro phone number</t>
  </si>
  <si>
    <t>responsibilityLevel</t>
  </si>
  <si>
    <t>ResponsibilityLevelCodeset</t>
  </si>
  <si>
    <t>Cardholder responsability level</t>
  </si>
  <si>
    <t>secondaryPostalAddress</t>
  </si>
  <si>
    <t>Cardholder secondary postal address</t>
  </si>
  <si>
    <t>taxCountryCode</t>
  </si>
  <si>
    <t>Commercial cards taxpayer country code</t>
  </si>
  <si>
    <t>113-26</t>
  </si>
  <si>
    <t xml:space="preserve">DE 112 SE 45 SF 1 </t>
  </si>
  <si>
    <t>taxRegistrationIdentication</t>
  </si>
  <si>
    <t>Commercial cards taxpayer identification number</t>
  </si>
  <si>
    <t>113-27</t>
  </si>
  <si>
    <t>DE 112 SE 45 SF 2</t>
  </si>
  <si>
    <t>taxRegistrationReasonCode</t>
  </si>
  <si>
    <t>Commercial cards tax registration reason code</t>
  </si>
  <si>
    <t>113-28</t>
  </si>
  <si>
    <t>DE 112 SE 45 SF 3</t>
  </si>
  <si>
    <t>countryRepository</t>
  </si>
  <si>
    <t>currencyRepository</t>
  </si>
  <si>
    <t>currencyReferenceTable</t>
  </si>
  <si>
    <t>CurrencyReferenceType</t>
  </si>
  <si>
    <t>List of all currency codes usable in the solution</t>
  </si>
  <si>
    <t>executionContract</t>
  </si>
  <si>
    <t>executionContractCategory</t>
  </si>
  <si>
    <t>ExecutionContractCategoryCodeset</t>
  </si>
  <si>
    <t>Merchant type. Used to apply controls and enrichments based on merchant nature</t>
  </si>
  <si>
    <t>AUT367</t>
  </si>
  <si>
    <t>executionContractId</t>
  </si>
  <si>
    <t>Max21Text</t>
  </si>
  <si>
    <t>Execution Contract Unique Identifier</t>
  </si>
  <si>
    <t>executionContractNumber</t>
  </si>
  <si>
    <t>Execution Contract Number</t>
  </si>
  <si>
    <t>7 caracters in France and more in International</t>
  </si>
  <si>
    <t>RSB59_202</t>
  </si>
  <si>
    <t>059-202</t>
  </si>
  <si>
    <t>046-DF5F</t>
  </si>
  <si>
    <t>newExecutionContractIndicator</t>
  </si>
  <si>
    <t>Bank flag for new execution contract on POS creation or update with new channels.</t>
  </si>
  <si>
    <t>processingCountry</t>
  </si>
  <si>
    <t>Execution contract country code. Used by terminal configuration service to identify scheme parameters to be sent to the merchant's equipment.</t>
  </si>
  <si>
    <t>processingEndDate</t>
  </si>
  <si>
    <t>Merchant Processing End Date</t>
  </si>
  <si>
    <t>processingName</t>
  </si>
  <si>
    <t>043-p1-1</t>
  </si>
  <si>
    <t>processingStartDate</t>
  </si>
  <si>
    <t>Merchant Processing Start Date</t>
  </si>
  <si>
    <t>insurance</t>
  </si>
  <si>
    <t>cardPackageCode</t>
  </si>
  <si>
    <t>Card Package Code</t>
  </si>
  <si>
    <t>excessAmount</t>
  </si>
  <si>
    <t>Excess amount</t>
  </si>
  <si>
    <t>insuranceContractLabel</t>
  </si>
  <si>
    <t>Insurance contract label</t>
  </si>
  <si>
    <t>insuranceContractNumber</t>
  </si>
  <si>
    <t>Insurance Contract Number</t>
  </si>
  <si>
    <t>insuranceCoverageLimit</t>
  </si>
  <si>
    <t>Limit of the assurance coverage (amount and currency)</t>
  </si>
  <si>
    <t>insuranceSubscriptionDateTime</t>
  </si>
  <si>
    <t>Insurance subscriptiuon date (YYYY-MM-DDThh:mm:ss)</t>
  </si>
  <si>
    <t>maxAnnualInsuranceAmount</t>
  </si>
  <si>
    <t>Max annual insurance amount</t>
  </si>
  <si>
    <t>maxSinisterInsuranceAmount</t>
  </si>
  <si>
    <t>Max insurance amount per sinister</t>
  </si>
  <si>
    <t>issuer</t>
  </si>
  <si>
    <t>Issuer institution Id</t>
  </si>
  <si>
    <t>A vocation à remplacer progressivement un attribut équivalent dans l'objet card.</t>
  </si>
  <si>
    <t>MFO11-p2</t>
  </si>
  <si>
    <t>Issuer institution Name</t>
  </si>
  <si>
    <t>Issuer Leader institution Id</t>
  </si>
  <si>
    <t>MFO05</t>
  </si>
  <si>
    <t>Issuer Leader institution Name</t>
  </si>
  <si>
    <t>merchant</t>
  </si>
  <si>
    <t>branchCode</t>
  </si>
  <si>
    <t>merchantAdditionalData</t>
  </si>
  <si>
    <t>Merchant data connected with merchantType</t>
  </si>
  <si>
    <t>Stricte equivalent du champ AUT368 mais ce serait mieux de le decomposer avec les champs ci-dessous</t>
  </si>
  <si>
    <t>merchantAgreement</t>
  </si>
  <si>
    <t>companyName</t>
  </si>
  <si>
    <t>Donnée référnetielle : Raison sociale de l'entreprise.</t>
  </si>
  <si>
    <t>companyRegistrationCategory</t>
  </si>
  <si>
    <t>CompanyRegistrationCategoryCodeset</t>
  </si>
  <si>
    <t>Company Registration Type</t>
  </si>
  <si>
    <t xml:space="preserve">Precise le Type de reference ( SIRET, SIRET Fictif, autre) transporte par le companyRegistrationNumber </t>
  </si>
  <si>
    <t>companyRegistrationNumber</t>
  </si>
  <si>
    <t>Max25AlphaNumericText</t>
  </si>
  <si>
    <t>Company Registration Number</t>
  </si>
  <si>
    <t>SIREN en France</t>
  </si>
  <si>
    <t>RSB47_96</t>
  </si>
  <si>
    <t>047-96</t>
  </si>
  <si>
    <t>046-DF5D</t>
  </si>
  <si>
    <t>104 Usage 2 Dataset ID 63 Tag 05,  Field 34 Dataset ID 02 Tag CB</t>
  </si>
  <si>
    <t>contact</t>
  </si>
  <si>
    <t>Contact</t>
  </si>
  <si>
    <t>mailingPostalAddress</t>
  </si>
  <si>
    <t>Postal Address used for mail</t>
  </si>
  <si>
    <t>merchantAgreementId</t>
  </si>
  <si>
    <t>Max30AlphaNumericText</t>
  </si>
  <si>
    <t>Merchant agreement identifier (bank code + SIREN for France or TVA for Europe)</t>
  </si>
  <si>
    <t>officialPostalAddress</t>
  </si>
  <si>
    <t>Official, main administrative Postal Address</t>
  </si>
  <si>
    <t>payee</t>
  </si>
  <si>
    <t>accountNumber</t>
  </si>
  <si>
    <t>Account Number of Payee</t>
  </si>
  <si>
    <t>118-3014</t>
  </si>
  <si>
    <t>112-06,118-3014</t>
  </si>
  <si>
    <t>DE 108 SE 01 SF11</t>
  </si>
  <si>
    <t>Payee firstName</t>
  </si>
  <si>
    <t>118-3002</t>
  </si>
  <si>
    <t>identityDocument</t>
  </si>
  <si>
    <t xml:space="preserve">Payee identity document </t>
  </si>
  <si>
    <t>118-3015</t>
  </si>
  <si>
    <t>internationalBankAccountNumber</t>
  </si>
  <si>
    <t>IBANIdentifier</t>
  </si>
  <si>
    <t>International Bank Account Number</t>
  </si>
  <si>
    <t>Payee lastName</t>
  </si>
  <si>
    <t>118-3004</t>
  </si>
  <si>
    <t>Payee middleName</t>
  </si>
  <si>
    <t>118-3003</t>
  </si>
  <si>
    <t>Payee address</t>
  </si>
  <si>
    <t>118-3001</t>
  </si>
  <si>
    <t>112_06</t>
  </si>
  <si>
    <t>payer</t>
  </si>
  <si>
    <t>Account Number of Payer</t>
  </si>
  <si>
    <t>118-2014</t>
  </si>
  <si>
    <t>059-1205</t>
  </si>
  <si>
    <t>112-05;118-2014</t>
  </si>
  <si>
    <t>DE 108 SE 02 SF11</t>
  </si>
  <si>
    <t>birthDate</t>
  </si>
  <si>
    <t>Payer birth date</t>
  </si>
  <si>
    <t>118-2011</t>
  </si>
  <si>
    <t>financialInstitutionId</t>
  </si>
  <si>
    <t>BIC of financial institution</t>
  </si>
  <si>
    <t>118-2012</t>
  </si>
  <si>
    <t>112-09,118-2012</t>
  </si>
  <si>
    <t>Payer firstName</t>
  </si>
  <si>
    <t>Payer identity document</t>
  </si>
  <si>
    <t>118-2015</t>
  </si>
  <si>
    <t>idNumber</t>
  </si>
  <si>
    <t>Payer Id number</t>
  </si>
  <si>
    <t>118-2016</t>
  </si>
  <si>
    <t>118-2013</t>
  </si>
  <si>
    <t>059-1210</t>
  </si>
  <si>
    <t>Payer lastName</t>
  </si>
  <si>
    <t>108-2004</t>
  </si>
  <si>
    <t>Payer middleName</t>
  </si>
  <si>
    <t>nationality</t>
  </si>
  <si>
    <t>ISO3AlphaNumericCountryCode</t>
  </si>
  <si>
    <t>Payer nationality</t>
  </si>
  <si>
    <t>118-2018</t>
  </si>
  <si>
    <t>Payer address</t>
  </si>
  <si>
    <t>108-2005, 0108-2007, 0108-2008, 0108-2009</t>
  </si>
  <si>
    <t>paymentToken</t>
  </si>
  <si>
    <t>authenticationMethod</t>
  </si>
  <si>
    <t>AuthenticationMethodType</t>
  </si>
  <si>
    <t xml:space="preserve">Authentication method </t>
  </si>
  <si>
    <t>cardArtIdentification</t>
  </si>
  <si>
    <t>Card art identifier</t>
  </si>
  <si>
    <t>cardholderAccountScore</t>
  </si>
  <si>
    <t>Cardholder account score</t>
  </si>
  <si>
    <t>RSB107_8</t>
  </si>
  <si>
    <t xml:space="preserve">107-8 </t>
  </si>
  <si>
    <t>cardholderDeviceScore</t>
  </si>
  <si>
    <t>Cardholder device score</t>
  </si>
  <si>
    <t>RSB107_7</t>
  </si>
  <si>
    <t xml:space="preserve">107-7 </t>
  </si>
  <si>
    <t>cardholderPhoneNumber</t>
  </si>
  <si>
    <t>Cardholder Phone number</t>
  </si>
  <si>
    <t>107-01</t>
  </si>
  <si>
    <t>cardholderVerificationMethodPos</t>
  </si>
  <si>
    <t>Max8AlphaNumericText</t>
  </si>
  <si>
    <t>Cardholder verification method POS</t>
  </si>
  <si>
    <t>RSB105_24</t>
  </si>
  <si>
    <t>105-24</t>
  </si>
  <si>
    <t>deviceIpAddress</t>
  </si>
  <si>
    <t>Min4Max45Text</t>
  </si>
  <si>
    <t>IP address associated to the device</t>
  </si>
  <si>
    <t>107-04</t>
  </si>
  <si>
    <t>deviceType</t>
  </si>
  <si>
    <t>Device type</t>
  </si>
  <si>
    <t>RSB106_18</t>
  </si>
  <si>
    <t>106-18</t>
  </si>
  <si>
    <t>lastTokenStatusUpdatedDateTime</t>
  </si>
  <si>
    <t>Token last action date time.</t>
  </si>
  <si>
    <t>panReferenceId</t>
  </si>
  <si>
    <t>Max32AlphaNumericText</t>
  </si>
  <si>
    <t>Pan reference ID</t>
  </si>
  <si>
    <t>RSB105_14</t>
  </si>
  <si>
    <t>105-14</t>
  </si>
  <si>
    <t>panSource</t>
  </si>
  <si>
    <t>PanSourceCodeset</t>
  </si>
  <si>
    <t>Pan source</t>
  </si>
  <si>
    <t>RSB107_10</t>
  </si>
  <si>
    <t>107-10</t>
  </si>
  <si>
    <t>secureElementIdentifier</t>
  </si>
  <si>
    <t>Max48AlphaNumericText</t>
  </si>
  <si>
    <t>Secure element identifier</t>
  </si>
  <si>
    <t>RSB106_20</t>
  </si>
  <si>
    <t>106-20</t>
  </si>
  <si>
    <t>suspensionReason</t>
  </si>
  <si>
    <t>SuspensionReasonCodeset</t>
  </si>
  <si>
    <t>token suspension reason</t>
  </si>
  <si>
    <t>tokenActivationDateTime</t>
  </si>
  <si>
    <t>Token activation date time.</t>
  </si>
  <si>
    <t>tokenAddress</t>
  </si>
  <si>
    <t>Token address</t>
  </si>
  <si>
    <t>RSB107_26</t>
  </si>
  <si>
    <t>107-26</t>
  </si>
  <si>
    <t>tokenAssuranceMethod</t>
  </si>
  <si>
    <t>RSB105_04</t>
  </si>
  <si>
    <t>105-04</t>
  </si>
  <si>
    <t>tokenCategory</t>
  </si>
  <si>
    <t>TokenCategoryCodeset</t>
  </si>
  <si>
    <t>Original token type.</t>
  </si>
  <si>
    <t>tokenChainingReferenceId</t>
  </si>
  <si>
    <t>Max32NumericText</t>
  </si>
  <si>
    <t>Token reference of the chained token.</t>
  </si>
  <si>
    <t>tokenClosureDateTime</t>
  </si>
  <si>
    <t>Token closure date time.</t>
  </si>
  <si>
    <t>tokenDeviceId</t>
  </si>
  <si>
    <t>Max64AlphaNumericText</t>
  </si>
  <si>
    <t>Token Device Id.</t>
  </si>
  <si>
    <t>108-0358</t>
  </si>
  <si>
    <t>tokenDeviceInformation</t>
  </si>
  <si>
    <t>Max1000AlphaNumericText</t>
  </si>
  <si>
    <t>Token metadata informations.</t>
  </si>
  <si>
    <t>tokenDeviceName</t>
  </si>
  <si>
    <t>Max15AlphaNumericText</t>
  </si>
  <si>
    <t>Token Device name.</t>
  </si>
  <si>
    <t>107-24</t>
  </si>
  <si>
    <t>tokenDeviceOperatingSystem</t>
  </si>
  <si>
    <t>Token OS designation</t>
  </si>
  <si>
    <t>106_05</t>
  </si>
  <si>
    <t>Token expiry date</t>
  </si>
  <si>
    <t>RSB105_2</t>
  </si>
  <si>
    <t>105-2</t>
  </si>
  <si>
    <t>tokenLocation</t>
  </si>
  <si>
    <t>Token location</t>
  </si>
  <si>
    <t>RSB105_7</t>
  </si>
  <si>
    <t>105-7</t>
  </si>
  <si>
    <t>tokenProgramIndicator</t>
  </si>
  <si>
    <t>value that can identify transactions eligible for token services.</t>
  </si>
  <si>
    <t>RSB108_0359</t>
  </si>
  <si>
    <t>108-0359</t>
  </si>
  <si>
    <t>119-0359</t>
  </si>
  <si>
    <t>44.3</t>
  </si>
  <si>
    <t>tokenProtectionMethod</t>
  </si>
  <si>
    <t>Token protection method</t>
  </si>
  <si>
    <t>RSB106_8</t>
  </si>
  <si>
    <t>106-8</t>
  </si>
  <si>
    <t>tokenQualifier</t>
  </si>
  <si>
    <t>TokenQualifierCodeset</t>
  </si>
  <si>
    <t>Qualifier associated to the token.</t>
  </si>
  <si>
    <t>tokenReferenceId</t>
  </si>
  <si>
    <t>Token reference ID</t>
  </si>
  <si>
    <t>RSB105_15</t>
  </si>
  <si>
    <t>105-15</t>
  </si>
  <si>
    <t>tokenRequestorIdentification</t>
  </si>
  <si>
    <t>Identifier of a token provider requestor</t>
  </si>
  <si>
    <t>RSB105_03</t>
  </si>
  <si>
    <t>105-03</t>
  </si>
  <si>
    <t>059-0102</t>
  </si>
  <si>
    <t>119-9F19</t>
  </si>
  <si>
    <t>field 123, Usage 2, Dataset ID 68 Tag 03</t>
  </si>
  <si>
    <t>tokenRequestorSourceId</t>
  </si>
  <si>
    <t>Token requestor identifier (for ECOM/COF tokens).</t>
  </si>
  <si>
    <t>tokenScheme</t>
  </si>
  <si>
    <t>Token scheme.</t>
  </si>
  <si>
    <t>tokenServiceProviderId</t>
  </si>
  <si>
    <t>Token service provider ID</t>
  </si>
  <si>
    <t>RSB108_0143</t>
  </si>
  <si>
    <t>108-0143</t>
  </si>
  <si>
    <t>tokenStatus</t>
  </si>
  <si>
    <t>TokenStatusCodeset</t>
  </si>
  <si>
    <t>Token status</t>
  </si>
  <si>
    <t>RSB105_8</t>
  </si>
  <si>
    <t>105-8</t>
  </si>
  <si>
    <t>tokenTransactionIdentifier</t>
  </si>
  <si>
    <t>Token transaction identifier</t>
  </si>
  <si>
    <t>tokenValue</t>
  </si>
  <si>
    <t>Payment token value</t>
  </si>
  <si>
    <t>RSB105_1</t>
  </si>
  <si>
    <t>105-1</t>
  </si>
  <si>
    <t>tokenVerificationResult</t>
  </si>
  <si>
    <t>Token verification result</t>
  </si>
  <si>
    <t>RSB107_19</t>
  </si>
  <si>
    <t>107-19</t>
  </si>
  <si>
    <t>trustedMerchantExemptionIndicator</t>
  </si>
  <si>
    <t>Trusted merchant exemption indicator</t>
  </si>
  <si>
    <t>RSB119_0002</t>
  </si>
  <si>
    <t>119-0002</t>
  </si>
  <si>
    <t>tspVerificationResult</t>
  </si>
  <si>
    <t>Tsp verification result</t>
  </si>
  <si>
    <t>RSB105_16</t>
  </si>
  <si>
    <t>105-16</t>
  </si>
  <si>
    <t>walletAccountEmailAddress</t>
  </si>
  <si>
    <t>Wallet account email address</t>
  </si>
  <si>
    <t>RSB107_12</t>
  </si>
  <si>
    <t>107-12</t>
  </si>
  <si>
    <t>walletAccountEmailAge</t>
  </si>
  <si>
    <t>Wallet account email age</t>
  </si>
  <si>
    <t>RSB107_16</t>
  </si>
  <si>
    <t>107-16</t>
  </si>
  <si>
    <t>walletProviderReasonCodes</t>
  </si>
  <si>
    <t>Wallet provider reason codes</t>
  </si>
  <si>
    <t>RSB107_9</t>
  </si>
  <si>
    <t>107-9</t>
  </si>
  <si>
    <t>walletProviderRiskAssessmentResult</t>
  </si>
  <si>
    <t>wallet provider risk assessment result</t>
  </si>
  <si>
    <t>RSB107_5</t>
  </si>
  <si>
    <t>107-5</t>
  </si>
  <si>
    <t>walletProviderRiskAssessmentVersion</t>
  </si>
  <si>
    <t>Version number of the wallet provider's risk assessment process.</t>
  </si>
  <si>
    <t>107-06</t>
  </si>
  <si>
    <t>posAgreement</t>
  </si>
  <si>
    <t>communicationMedia</t>
  </si>
  <si>
    <t>Communication Media in case of twin transaction</t>
  </si>
  <si>
    <t>LIABMD</t>
  </si>
  <si>
    <t>Point Of Sale Contact</t>
  </si>
  <si>
    <t>043-p1-2 + 043-p1-3 + 043-p2</t>
  </si>
  <si>
    <t>posAgreementId</t>
  </si>
  <si>
    <t>Point Of Sale agreement's Identifier (bank code + SIRET for France or TVA for Europe …)</t>
  </si>
  <si>
    <t>posName</t>
  </si>
  <si>
    <t>Point Of Sale Name</t>
  </si>
  <si>
    <t>posRegistrationCategory</t>
  </si>
  <si>
    <t>PosRegistrationCategoryCodeset</t>
  </si>
  <si>
    <t>Point Of Sale Registration Category</t>
  </si>
  <si>
    <t>posRegistrationNumber</t>
  </si>
  <si>
    <t>Point Of Sale Registration Number</t>
  </si>
  <si>
    <t>SIRET en France</t>
  </si>
  <si>
    <t>sponsoredMerchant</t>
  </si>
  <si>
    <t>finalMerchantAddress</t>
  </si>
  <si>
    <t>Additionnal adress data</t>
  </si>
  <si>
    <t>finalMerchantId</t>
  </si>
  <si>
    <t>Identifier of final Merchant</t>
  </si>
  <si>
    <t>comprendre Sous marchant</t>
  </si>
  <si>
    <t>RSB57_27</t>
  </si>
  <si>
    <t>057-0027</t>
  </si>
  <si>
    <t>059-0027</t>
  </si>
  <si>
    <t>056-0027</t>
  </si>
  <si>
    <t>104, Usage 2 Dataset 56 Tag 256 Tag02</t>
  </si>
  <si>
    <t>independantSalesOrganisationId</t>
  </si>
  <si>
    <t xml:space="preserve">id of independant sales organisation </t>
  </si>
  <si>
    <t>057-0024</t>
  </si>
  <si>
    <t>059-0001-p2</t>
  </si>
  <si>
    <t>056-0024</t>
  </si>
  <si>
    <t>marketPlaceForeignRetailIndicator</t>
  </si>
  <si>
    <t>market place foreign indicator</t>
  </si>
  <si>
    <t>059-0030</t>
  </si>
  <si>
    <t>marketPlaceId</t>
  </si>
  <si>
    <t>Identification of Market Place</t>
  </si>
  <si>
    <t>057-0026</t>
  </si>
  <si>
    <t>059-0026</t>
  </si>
  <si>
    <t>056-0026</t>
  </si>
  <si>
    <t>field 104 Usage 2 Dataset ID 56 Tag 01</t>
  </si>
  <si>
    <t>Merchant Category code of of sponsoredMerchant</t>
  </si>
  <si>
    <t>paymentFacilitatorId</t>
  </si>
  <si>
    <t>Identifier of Payment Facilitator</t>
  </si>
  <si>
    <t>RSB57_25</t>
  </si>
  <si>
    <t>057-0025</t>
  </si>
  <si>
    <t>059-0001-p1</t>
  </si>
  <si>
    <t>056-0025</t>
  </si>
  <si>
    <t>subMerchantId</t>
  </si>
  <si>
    <t>Sub-Merchant ID</t>
  </si>
  <si>
    <t>059-0001-p3</t>
  </si>
  <si>
    <t>terminal</t>
  </si>
  <si>
    <t>acceptanceSysComponentIdInterbankAppSoftVersion</t>
  </si>
  <si>
    <t xml:space="preserve"> Acceptance System Components Identifier (ex ITP SA) - Interbank Application Software Version</t>
  </si>
  <si>
    <t>RSB59_201-p4</t>
  </si>
  <si>
    <t>059-0201-p4</t>
  </si>
  <si>
    <t>046-DF50-p4</t>
  </si>
  <si>
    <t>059-0201</t>
  </si>
  <si>
    <t>acceptanceSysComponentIdManufacturerCode</t>
  </si>
  <si>
    <t xml:space="preserve"> Acceptance System Components Identifier (ex ITP SA) - Manufacturer Code</t>
  </si>
  <si>
    <t>RSB59_201-p1</t>
  </si>
  <si>
    <t>059-0201-p1</t>
  </si>
  <si>
    <t>046-DF50-p1</t>
  </si>
  <si>
    <t>acceptanceSysComponentIdRefSpecVersion</t>
  </si>
  <si>
    <t xml:space="preserve"> Acceptance System Components Identifier (ex ITP SA) - Reference specification Version</t>
  </si>
  <si>
    <t>RSB59_201-p2</t>
  </si>
  <si>
    <t>059-0201-p2</t>
  </si>
  <si>
    <t>046-DF50-p2</t>
  </si>
  <si>
    <t>acceptanceSysComponentIdTerminalModelReference</t>
  </si>
  <si>
    <t xml:space="preserve"> Acceptance System Components Identifier (ex ITP SA) - Terminal Model Reference</t>
  </si>
  <si>
    <t>RSB59_201-p3</t>
  </si>
  <si>
    <t>059-0201-p3</t>
  </si>
  <si>
    <t>046-DF50-p3</t>
  </si>
  <si>
    <t>acceptanceSystemApplicationId</t>
  </si>
  <si>
    <t>Card Acceptor Application Type</t>
  </si>
  <si>
    <t>TASA</t>
  </si>
  <si>
    <t>59-020B</t>
  </si>
  <si>
    <t>059-020B</t>
  </si>
  <si>
    <t>acceptanceSystemIdentifierAssignedByAnAcquirer</t>
  </si>
  <si>
    <t>Exact8AlphaNumericText</t>
  </si>
  <si>
    <t>Acceptance system identifier assigned by an acquirer</t>
  </si>
  <si>
    <t>046-DF5E</t>
  </si>
  <si>
    <t>additionalSerialNumberInformation</t>
  </si>
  <si>
    <t>Additional serial number information</t>
  </si>
  <si>
    <t>046-DF94</t>
  </si>
  <si>
    <t>applicationsManagerPublisherCode</t>
  </si>
  <si>
    <t>Max3Text</t>
  </si>
  <si>
    <t>Applications manager publisher code</t>
  </si>
  <si>
    <t>614_046-DF66-p03 &amp; 614_046-DF67-p03</t>
  </si>
  <si>
    <t>applicationsManagerSoftwareVersionNumber</t>
  </si>
  <si>
    <t>Applications manager software version number</t>
  </si>
  <si>
    <t>614_46-DF66-p2 &amp; 614_46-DF67-p2</t>
  </si>
  <si>
    <t>applicationSoftwarePublisherCode</t>
  </si>
  <si>
    <t>Application software publisher code _</t>
  </si>
  <si>
    <t>614_046-DF66-p01 &amp; 614_046-DF67-p01</t>
  </si>
  <si>
    <t>applicationStatus</t>
  </si>
  <si>
    <t>ApplicationStatusCodeset</t>
  </si>
  <si>
    <t>Application status</t>
  </si>
  <si>
    <t>046-DF54</t>
  </si>
  <si>
    <t>appliedRestriction</t>
  </si>
  <si>
    <t>AppliedRestrictionCodeset</t>
  </si>
  <si>
    <t>Applied restrictions</t>
  </si>
  <si>
    <t>814_046-DF57</t>
  </si>
  <si>
    <t>approvalCodeLength</t>
  </si>
  <si>
    <t xml:space="preserve">Maximum length of the authorisation number </t>
  </si>
  <si>
    <t>ISO27</t>
  </si>
  <si>
    <t>027</t>
  </si>
  <si>
    <t>cardAcceptorAppNatureAppNatureId</t>
  </si>
  <si>
    <t>Max22AlphaNumericText</t>
  </si>
  <si>
    <t>Card Acceptor Application Type - Application TypeIdentifier - TASA-P2</t>
  </si>
  <si>
    <t>TASA-p2 - Base ISO 7816-5</t>
  </si>
  <si>
    <t>59-020B-p2</t>
  </si>
  <si>
    <t>059-020B-p2</t>
  </si>
  <si>
    <t>cardAcceptorAppNatureAppSupplierId</t>
  </si>
  <si>
    <t>Card Acceptor Application Type - Application Supplied Identifier - TASA-P1</t>
  </si>
  <si>
    <t>TASA-p1 - Base ISO 7816-5</t>
  </si>
  <si>
    <t>59-020B-p1</t>
  </si>
  <si>
    <t>059-020B-p1</t>
  </si>
  <si>
    <t>cardAcceptorArchitectureCategory</t>
  </si>
  <si>
    <t>CardAcceptorArchitectureCategoryCodeset</t>
  </si>
  <si>
    <t>Card acceptor architecture type</t>
  </si>
  <si>
    <t>046-DF52</t>
  </si>
  <si>
    <t>cardAcceptorLogicalNumber</t>
  </si>
  <si>
    <t>Card acceptor logical number</t>
  </si>
  <si>
    <t>Ce champ est probablement obsolète</t>
  </si>
  <si>
    <t>cardholderAuthenticationCapabilities</t>
  </si>
  <si>
    <t>CardholderAuthenticationCapabilitiesCodeset</t>
  </si>
  <si>
    <t>Cardholder authentication capability</t>
  </si>
  <si>
    <t>021-p2</t>
  </si>
  <si>
    <t>CardholderPickUpCapabilitiesCodeset</t>
  </si>
  <si>
    <t>Cardholder pick-up capability</t>
  </si>
  <si>
    <t>021-p3</t>
  </si>
  <si>
    <t>cardReadingCapabilities</t>
  </si>
  <si>
    <t>CardReadingCapabilitiesCodeset</t>
  </si>
  <si>
    <t>Card Reading Capabilities</t>
  </si>
  <si>
    <t>Voir aussi 47_30 et liste des valeurs</t>
  </si>
  <si>
    <t>RSB47_3</t>
  </si>
  <si>
    <t>021-p1:021-p1 (614)</t>
  </si>
  <si>
    <t>cardWriteCapabilities</t>
  </si>
  <si>
    <t>CardWriteCapabilitiesCodeset</t>
  </si>
  <si>
    <t>Card write capability</t>
  </si>
  <si>
    <t>021-p4</t>
  </si>
  <si>
    <t>Acceptance System Country Code</t>
  </si>
  <si>
    <t>Norme ISO-3166</t>
  </si>
  <si>
    <t>RSB55_9F1A / RSB59_205</t>
  </si>
  <si>
    <t>055-9F1A;059-0205</t>
  </si>
  <si>
    <t>047-18</t>
  </si>
  <si>
    <t>059-0205</t>
  </si>
  <si>
    <t>COPSAC</t>
  </si>
  <si>
    <t>couplerSpecificationsVersionNumber</t>
  </si>
  <si>
    <t>Max4AlphaNumericText</t>
  </si>
  <si>
    <t>Coupler specifications version number</t>
  </si>
  <si>
    <t>614_046-DF66-p20 &amp; 614_046-DF67-p16</t>
  </si>
  <si>
    <t>currentPrintingMode</t>
  </si>
  <si>
    <t>List of PKI elements</t>
  </si>
  <si>
    <t>090-0002</t>
  </si>
  <si>
    <t>emvTerminalNature</t>
  </si>
  <si>
    <t xml:space="preserve">Terminal Type (See EMV Book for more details) </t>
  </si>
  <si>
    <t>058-DF35</t>
  </si>
  <si>
    <t>exceptionFileNature</t>
  </si>
  <si>
    <t>ExceptionFileNatureCodeset</t>
  </si>
  <si>
    <t>Type of ExceptionFile</t>
  </si>
  <si>
    <t>614_046-DF66-p11</t>
  </si>
  <si>
    <t>exceptionFileSize</t>
  </si>
  <si>
    <t>Size of Exception File</t>
  </si>
  <si>
    <t>Attention exprimé en centaines dans le protocole, pas ici</t>
  </si>
  <si>
    <t>614_046-DF66-p10</t>
  </si>
  <si>
    <t>flashMemoryCapacity</t>
  </si>
  <si>
    <t>POI Flash memory capacity (KB) (Ko) _</t>
  </si>
  <si>
    <t>614_046-DF66-p12 &amp;  614_046-DF67-p09</t>
  </si>
  <si>
    <t>friendlyName</t>
  </si>
  <si>
    <t>Terminal name</t>
  </si>
  <si>
    <t>hardwareCouplerVersionNumber</t>
  </si>
  <si>
    <t>Hardware coupler version number</t>
  </si>
  <si>
    <t>614_046-DF66-p18 &amp; 614_046-DF67-p14</t>
  </si>
  <si>
    <t>integrityCheckNature</t>
  </si>
  <si>
    <t>IntegrityCheckNatureCodeset</t>
  </si>
  <si>
    <t>Specifies the calculation method used to perform data integrity verification.</t>
  </si>
  <si>
    <t>058-DF32</t>
  </si>
  <si>
    <t>integrityCheckValue</t>
  </si>
  <si>
    <t>Result of a calculation based on the data elements which are received. This calculation is performed by an 
acceptance system during the transmission of the parameters.</t>
  </si>
  <si>
    <t>058-DF31</t>
  </si>
  <si>
    <t>interbankApplicationSoftwareVersion</t>
  </si>
  <si>
    <t>Interbank application software version</t>
  </si>
  <si>
    <t>Champ valable à partir de la version 20.7</t>
  </si>
  <si>
    <t>RSB59_215</t>
  </si>
  <si>
    <t>059-0215</t>
  </si>
  <si>
    <t>047-32-p4; 046-DF50-p4</t>
  </si>
  <si>
    <t>ipAddress</t>
  </si>
  <si>
    <t>IP Address</t>
  </si>
  <si>
    <t>RSB57_10</t>
  </si>
  <si>
    <t>057-0010</t>
  </si>
  <si>
    <t>iTpsa</t>
  </si>
  <si>
    <t>Acceptance system terminal application identifier</t>
  </si>
  <si>
    <t>RSB59_201</t>
  </si>
  <si>
    <t>046-DF50</t>
  </si>
  <si>
    <t>iTpta</t>
  </si>
  <si>
    <t>Identifier of the point of acceptance terminal application</t>
  </si>
  <si>
    <t>BPO : ITP TA - Cf 59_201 ITP SA. Ce champ va évoluer à partir de la version 20.7</t>
  </si>
  <si>
    <t>047-32</t>
  </si>
  <si>
    <t>kernelEditorCode</t>
  </si>
  <si>
    <t>Kernel editor code</t>
  </si>
  <si>
    <t>614_046-DF66-p05 &amp; 614_046-DF67-p13</t>
  </si>
  <si>
    <t>kernelId</t>
  </si>
  <si>
    <t>terminal kernel identifier</t>
  </si>
  <si>
    <t>055-0096</t>
  </si>
  <si>
    <t>055-0096; 046-DF92</t>
  </si>
  <si>
    <t>kernelSoftwareVersionReference</t>
  </si>
  <si>
    <t>Kernel software version reference</t>
  </si>
  <si>
    <t>614_046-DF66-p04 &amp; 614_046-DF67-p04</t>
  </si>
  <si>
    <t>keyManagementMethod</t>
  </si>
  <si>
    <t>Define the key management method (TDEA, AES)</t>
  </si>
  <si>
    <t>Attention au contenu du champ : plusieurs sous-champs - voir spécifications</t>
  </si>
  <si>
    <t>lengthOfX509CommonNameData</t>
  </si>
  <si>
    <t>lengthOfX509CountryNameData</t>
  </si>
  <si>
    <t>lengthOfX509DistinguishedNameQualifierData</t>
  </si>
  <si>
    <t>lengthOfX509OrganizationalUnitData</t>
  </si>
  <si>
    <t>lengthOfX509OrganizationNameData</t>
  </si>
  <si>
    <t>lengthOfX509StateOrProvinceNameData</t>
  </si>
  <si>
    <t>lengthOfX509SubjectKeyIdentifierData</t>
  </si>
  <si>
    <t>magstripeReaderNumber</t>
  </si>
  <si>
    <t>Magstripe reader number</t>
  </si>
  <si>
    <t>614_046-DF66-p09 &amp; 614_046-DF67-p08</t>
  </si>
  <si>
    <t>manufacturerCode</t>
  </si>
  <si>
    <t>Manufacturer code</t>
  </si>
  <si>
    <t>047-32-p1; 046-DF50-p1</t>
  </si>
  <si>
    <t>memoryCardReaderNumber</t>
  </si>
  <si>
    <t>Memory card reader number</t>
  </si>
  <si>
    <t>614_046-DF66-p08 &amp; 614_046-DF67-p07</t>
  </si>
  <si>
    <t>messageDisplayPrintCapabilities</t>
  </si>
  <si>
    <t>MessageDisplayPrintCapabilitiesCodeset</t>
  </si>
  <si>
    <t>Message display/print capability</t>
  </si>
  <si>
    <t>021-p5</t>
  </si>
  <si>
    <t>nexoAcceptanceSystemIdentifier</t>
  </si>
  <si>
    <t>Max71Text</t>
  </si>
  <si>
    <t xml:space="preserve">Identification of the nexo terminal in the case of an integrated/distributed system. </t>
  </si>
  <si>
    <t>059-1502</t>
  </si>
  <si>
    <t>nexoCertificate</t>
  </si>
  <si>
    <t xml:space="preserve">Reference of the nexo certificate assigned to the solution </t>
  </si>
  <si>
    <t>059-1503</t>
  </si>
  <si>
    <t>numberOfApplicationPrograms</t>
  </si>
  <si>
    <t>Number of application program, online and offline, activ or inactiv.</t>
  </si>
  <si>
    <t>614_046-DF66-p17</t>
  </si>
  <si>
    <t>numberOfPosManagedByAcceptanceSystem</t>
  </si>
  <si>
    <t>Number of POSs managed by the Acceptance system</t>
  </si>
  <si>
    <t>614_046-DF66-p16</t>
  </si>
  <si>
    <t>onlinePinKeys</t>
  </si>
  <si>
    <t>OnlinePinKeysType</t>
  </si>
  <si>
    <t>Online PIN encryption keys present in the terminal (listOf)</t>
  </si>
  <si>
    <t>090-0001</t>
  </si>
  <si>
    <t>operatingSystem</t>
  </si>
  <si>
    <t>Terminal operating system</t>
  </si>
  <si>
    <t>pciPedApprovalLevel</t>
  </si>
  <si>
    <t>PCI PED approval level</t>
  </si>
  <si>
    <t>Attention à la conversion du format - voir spécifications</t>
  </si>
  <si>
    <t>046-DF97</t>
  </si>
  <si>
    <t>pciStandard</t>
  </si>
  <si>
    <t>PciStandardCodeset</t>
  </si>
  <si>
    <t>PCI Standard (SPOC, CPOC, PIN, …)</t>
  </si>
  <si>
    <t>046-DFA0-P1</t>
  </si>
  <si>
    <t>pciStandardVersion</t>
  </si>
  <si>
    <t>The approval level is in x.y format and is converted to a 3-position format</t>
  </si>
  <si>
    <t>046-DFA0-P2</t>
  </si>
  <si>
    <t>pinLengthCapabilities</t>
  </si>
  <si>
    <t>PIN lenght Capabilities</t>
  </si>
  <si>
    <t>RSB26</t>
  </si>
  <si>
    <t>026</t>
  </si>
  <si>
    <t>field 26</t>
  </si>
  <si>
    <t>pinReadingCapabilities</t>
  </si>
  <si>
    <t>PinReadingCapabilitiesCodeset</t>
  </si>
  <si>
    <t>PIN reading capability</t>
  </si>
  <si>
    <t>021-p6</t>
  </si>
  <si>
    <t>poiAssignedByAnAcquirer</t>
  </si>
  <si>
    <t>046-DF5C</t>
  </si>
  <si>
    <t>poiInformation</t>
  </si>
  <si>
    <t>PoiInformationCodeset</t>
  </si>
  <si>
    <t>point of interaction information</t>
  </si>
  <si>
    <t>RSB47_31</t>
  </si>
  <si>
    <t>047-31</t>
  </si>
  <si>
    <t>046-DF96</t>
  </si>
  <si>
    <t>poiLogicalNumber</t>
  </si>
  <si>
    <t>Logical number</t>
  </si>
  <si>
    <t>RSB59_204</t>
  </si>
  <si>
    <t>046-DF5B</t>
  </si>
  <si>
    <t>poiSerialNumber</t>
  </si>
  <si>
    <t>POI serial number</t>
  </si>
  <si>
    <t>614_046-DF66-p07 &amp; 614_046-DF67-p06</t>
  </si>
  <si>
    <t>processingParamatersWithSeal</t>
  </si>
  <si>
    <t xml:space="preserve">Indicates if received parameters processing needs a seal calculation or not </t>
  </si>
  <si>
    <t>058-DF30</t>
  </si>
  <si>
    <t>referenceSpecificationsVersion</t>
  </si>
  <si>
    <t>Reference specifications version</t>
  </si>
  <si>
    <t>047-32-p2; 046-DF50-p2</t>
  </si>
  <si>
    <t>remainingFlashStorageCapacity</t>
  </si>
  <si>
    <t>Card acceptor remaining FLASH storage capacity (KB)</t>
  </si>
  <si>
    <t>614_046-DF66-p13 &amp; 614_046-DF67-p10</t>
  </si>
  <si>
    <t>remainingRamStorageCapacity</t>
  </si>
  <si>
    <t>Card acceptor remaining RAM storage capacity (KB)</t>
  </si>
  <si>
    <t>614_046-DF66-p15 &amp; 614_046-DF67-p12</t>
  </si>
  <si>
    <t>rklVersion</t>
  </si>
  <si>
    <t>RKL version</t>
  </si>
  <si>
    <t>046-DF99-P1</t>
  </si>
  <si>
    <t>serialNumber</t>
  </si>
  <si>
    <t>Serial Number</t>
  </si>
  <si>
    <t>BPO : Pas Merchant, plutôt Terminal</t>
  </si>
  <si>
    <t>RSB57_19</t>
  </si>
  <si>
    <t>057-0019</t>
  </si>
  <si>
    <t>046-DF95</t>
  </si>
  <si>
    <t>056-0019</t>
  </si>
  <si>
    <t>softwareCouplerVersionNumber</t>
  </si>
  <si>
    <t>Software coupler version number</t>
  </si>
  <si>
    <t>614_046-DF66-p19 &amp; 614_046-DF67-p15</t>
  </si>
  <si>
    <t>softwareVersionNumberOfTheResident</t>
  </si>
  <si>
    <t>Software version number of the resident</t>
  </si>
  <si>
    <t>614_046-DF66-p06 &amp; 614_046-DF67-p05</t>
  </si>
  <si>
    <t>technicalReceiptIdentifier</t>
  </si>
  <si>
    <t>terminalCapabilities</t>
  </si>
  <si>
    <t>Exact3HexBinaryText</t>
  </si>
  <si>
    <t>Terminal Capabilities</t>
  </si>
  <si>
    <t>RSB55_9F33</t>
  </si>
  <si>
    <t>055-9F33</t>
  </si>
  <si>
    <t>058-9F33</t>
  </si>
  <si>
    <t>terminalCategory</t>
  </si>
  <si>
    <t>Terminal Type</t>
  </si>
  <si>
    <t>RSB55_9F35</t>
  </si>
  <si>
    <t>055-9F35</t>
  </si>
  <si>
    <t>terminalId</t>
  </si>
  <si>
    <t>Terminal identifier</t>
  </si>
  <si>
    <t>ISO41; T080</t>
  </si>
  <si>
    <t>041</t>
  </si>
  <si>
    <t>terminalIdsa</t>
  </si>
  <si>
    <t>RSB47_A0</t>
  </si>
  <si>
    <t>Non utilisé</t>
  </si>
  <si>
    <t>46-DF5E</t>
  </si>
  <si>
    <t>047-A0</t>
  </si>
  <si>
    <t>terminalModelReference</t>
  </si>
  <si>
    <t>Terminal model reference</t>
  </si>
  <si>
    <t>047-32-p3; 046-DF50-p3</t>
  </si>
  <si>
    <t>timestampdata</t>
  </si>
  <si>
    <t>GMT date and time sent by the acquirer system in a dialog closure message</t>
  </si>
  <si>
    <t>047-14</t>
  </si>
  <si>
    <t>trustTerminalIndicator</t>
  </si>
  <si>
    <t>Trust terminal indicator</t>
  </si>
  <si>
    <t>visaAcceptanceCharacteristics</t>
  </si>
  <si>
    <t>VISA terminal type.</t>
  </si>
  <si>
    <t>Max64Text</t>
  </si>
  <si>
    <t>x509CommonName</t>
  </si>
  <si>
    <t>x509DistinguishedNameQualifier</t>
  </si>
  <si>
    <t>x509OrganizationalUnit</t>
  </si>
  <si>
    <t>x509OrganizationName</t>
  </si>
  <si>
    <t>x509StateOrProvinceName</t>
  </si>
  <si>
    <t>Max20HexBinaryText</t>
  </si>
  <si>
    <t>wallet</t>
  </si>
  <si>
    <t>additionalData</t>
  </si>
  <si>
    <t>Max12AlphaNumericText</t>
  </si>
  <si>
    <t>Additional data</t>
  </si>
  <si>
    <t>058-0417-p2</t>
  </si>
  <si>
    <t>brand</t>
  </si>
  <si>
    <t>The brand of wallet</t>
  </si>
  <si>
    <t>059-0418-p3</t>
  </si>
  <si>
    <t>clearingTransactionData</t>
  </si>
  <si>
    <t>Clearing transaction data</t>
  </si>
  <si>
    <t>058-0417-p1</t>
  </si>
  <si>
    <t>digitalWalletName</t>
  </si>
  <si>
    <t>DigitalWalletNameCodeset</t>
  </si>
  <si>
    <t>digital wallet name</t>
  </si>
  <si>
    <t>058-0415</t>
  </si>
  <si>
    <t>059-415</t>
  </si>
  <si>
    <t>intermediateCertificate</t>
  </si>
  <si>
    <t>Max7000AlphaNumericText</t>
  </si>
  <si>
    <t>Apple Certificate Authority intermediate certificate (PEM format).</t>
  </si>
  <si>
    <t>network</t>
  </si>
  <si>
    <t>Network associated to wallet</t>
  </si>
  <si>
    <t>059-0418-p1</t>
  </si>
  <si>
    <t>nonce</t>
  </si>
  <si>
    <t>Wallet generated unique number (Number Used Only Once).</t>
  </si>
  <si>
    <t>partnerCertificate</t>
  </si>
  <si>
    <t>Partner generated certificate.</t>
  </si>
  <si>
    <t>signedNonce</t>
  </si>
  <si>
    <t>Signed wallet generated unique number (Number Used Only Once).</t>
  </si>
  <si>
    <t>technology</t>
  </si>
  <si>
    <t>Technology associated to wallet</t>
  </si>
  <si>
    <t>059-0418-p2</t>
  </si>
  <si>
    <t>walletNomenclature</t>
  </si>
  <si>
    <t>WalletNomenclatureCodeset</t>
  </si>
  <si>
    <t>Wallet Type</t>
  </si>
  <si>
    <t>RSB57_12_p1</t>
  </si>
  <si>
    <t>057-0012-p1</t>
  </si>
  <si>
    <t>059-0012-p1</t>
  </si>
  <si>
    <t>056-0012-p1</t>
  </si>
  <si>
    <t>walletProvider</t>
  </si>
  <si>
    <t>WalletProviderCodeset</t>
  </si>
  <si>
    <t>Wallet Provider, Apple Pay, Samsung Pay, etc …</t>
  </si>
  <si>
    <t>RSB57_12_p2</t>
  </si>
  <si>
    <t>057-0012-p2</t>
  </si>
  <si>
    <t>059-0012-p2</t>
  </si>
  <si>
    <t>056-0012-p2</t>
  </si>
  <si>
    <t>walletUniqueIdentifier</t>
  </si>
  <si>
    <t>Wallet unique identifier</t>
  </si>
  <si>
    <t>Header</t>
  </si>
  <si>
    <t>headerFunctionalInfo</t>
  </si>
  <si>
    <t>datetime</t>
  </si>
  <si>
    <t>Event/Stream  generation date</t>
  </si>
  <si>
    <t xml:space="preserve">Vision fonctionnelle </t>
  </si>
  <si>
    <t>messageDescription</t>
  </si>
  <si>
    <t>Free description</t>
  </si>
  <si>
    <t>messageFunction</t>
  </si>
  <si>
    <t>MessageFunctionCodeset</t>
  </si>
  <si>
    <t>Message Function</t>
  </si>
  <si>
    <t>T121 ou FRD10</t>
  </si>
  <si>
    <t>protocolVersion</t>
  </si>
  <si>
    <t>Message Protocol Version</t>
  </si>
  <si>
    <t>T021</t>
  </si>
  <si>
    <t>recipientPartyResponseCode</t>
  </si>
  <si>
    <t>Exact5NumericText</t>
  </si>
  <si>
    <t>Estreem internal response code</t>
  </si>
  <si>
    <t>T130</t>
  </si>
  <si>
    <t>vacationNumber</t>
  </si>
  <si>
    <t>Vacation reference number within which the corresponding CRE will be submittted.</t>
  </si>
  <si>
    <t>cardProductRepository</t>
  </si>
  <si>
    <t>Unique identifier or specific code for the product. Maximum length is 5 characters</t>
  </si>
  <si>
    <t>productLabel</t>
  </si>
  <si>
    <t>Name or label of the product. Can store up to 255 characters</t>
  </si>
  <si>
    <t>schemeProductCode</t>
  </si>
  <si>
    <t>Code representing the network associated with the product. Must be a single digit (0–9) with a fixed length of 1 character</t>
  </si>
  <si>
    <t>cardProgramRepository</t>
  </si>
  <si>
    <t>programCode</t>
  </si>
  <si>
    <t>Internal identifier or code for the program. Maximum length is 255 characters</t>
  </si>
  <si>
    <t>programLabel</t>
  </si>
  <si>
    <t>Name or title of the program. Can store up to 255 characters</t>
  </si>
  <si>
    <t>schemeProgramCode</t>
  </si>
  <si>
    <t>Code representing the network associated with the program. 
Must be a single digit (0–9) with a fixed length of 1 character</t>
  </si>
  <si>
    <t>sicbProgramCode</t>
  </si>
  <si>
    <t>Unique code assigned by SICB for the program. Maximum length is 5 characters</t>
  </si>
  <si>
    <t>cardRepository</t>
  </si>
  <si>
    <t>acceptanceLevelCode</t>
  </si>
  <si>
    <t>AcceptanceLevelCodeCodeset</t>
  </si>
  <si>
    <t xml:space="preserve">Acceptance Level Code </t>
  </si>
  <si>
    <t>SICB - P8</t>
  </si>
  <si>
    <t>COACCT</t>
  </si>
  <si>
    <t>PRECOMP-PC22</t>
  </si>
  <si>
    <t>visaAccountFundingSource</t>
  </si>
  <si>
    <t xml:space="preserve">VISA Account Funding Source </t>
  </si>
  <si>
    <t>SICB - VI21</t>
  </si>
  <si>
    <t>CEAFS</t>
  </si>
  <si>
    <t>affectationCountryCode</t>
  </si>
  <si>
    <t>Affectation Country Code</t>
  </si>
  <si>
    <t>SICB - P14</t>
  </si>
  <si>
    <t>COPAYS</t>
  </si>
  <si>
    <t>affectationInstitutionId</t>
  </si>
  <si>
    <t>Affectation Institution ID</t>
  </si>
  <si>
    <t>SICB - P4</t>
  </si>
  <si>
    <t>COBAAF</t>
  </si>
  <si>
    <t>cardRangeStatus</t>
  </si>
  <si>
    <t>CardRangeStatusCodeset</t>
  </si>
  <si>
    <t xml:space="preserve">Card Range Status </t>
  </si>
  <si>
    <t>SICB - P24</t>
  </si>
  <si>
    <t>CEPLAG</t>
  </si>
  <si>
    <t>cashWithdrawallAuthorised</t>
  </si>
  <si>
    <t>Cash Withdrawal Indicator</t>
  </si>
  <si>
    <t>SICB - P10-1</t>
  </si>
  <si>
    <t>CTSMDR</t>
  </si>
  <si>
    <t>cbAccountNature</t>
  </si>
  <si>
    <t>CB AccountType</t>
  </si>
  <si>
    <t>SICB - N44</t>
  </si>
  <si>
    <t>CIDCPR</t>
  </si>
  <si>
    <t>cbProductNature</t>
  </si>
  <si>
    <t>CB Product Nature</t>
  </si>
  <si>
    <t>SICB - N5</t>
  </si>
  <si>
    <t>CONAPD</t>
  </si>
  <si>
    <t>cbProductRange</t>
  </si>
  <si>
    <t>CB product range</t>
  </si>
  <si>
    <t>correspondant à N41</t>
  </si>
  <si>
    <t>cbProductTechCode</t>
  </si>
  <si>
    <t>CB Product Technology code</t>
  </si>
  <si>
    <t>SICB - N42</t>
  </si>
  <si>
    <t>CCHN42</t>
  </si>
  <si>
    <t>electronicPaymentAuthorised</t>
  </si>
  <si>
    <t>Electronic Payment Indicator</t>
  </si>
  <si>
    <t>SICB - P10-3</t>
  </si>
  <si>
    <t>CTSMDE</t>
  </si>
  <si>
    <t>luhnKeyCheckIndicator</t>
  </si>
  <si>
    <t>LuhnKeyCheckIndicatorCodeset</t>
  </si>
  <si>
    <t>Luhn key check indicator</t>
  </si>
  <si>
    <t>SICB - P13</t>
  </si>
  <si>
    <t>CECTCL</t>
  </si>
  <si>
    <t>managerInstitutionId</t>
  </si>
  <si>
    <t>Manager Institution Id</t>
  </si>
  <si>
    <t>SICB - P7</t>
  </si>
  <si>
    <t>COETPC</t>
  </si>
  <si>
    <t>mastercardCashWithdrawalIndicator</t>
  </si>
  <si>
    <t>Mastercard Cash Withdrawal Indicator</t>
  </si>
  <si>
    <t>SICB - EP33</t>
  </si>
  <si>
    <t>COCTER</t>
  </si>
  <si>
    <t>mastercardElectronicPaymentIndicator</t>
  </si>
  <si>
    <t>Mastercard Electronic Payment Indicator</t>
  </si>
  <si>
    <t>SICB - EP53</t>
  </si>
  <si>
    <t>COCTEE</t>
  </si>
  <si>
    <t>mastercardEuropeSubregionCode</t>
  </si>
  <si>
    <t>mastercard Europe Subregion Code</t>
  </si>
  <si>
    <t>SICB - EP91</t>
  </si>
  <si>
    <t>CESORE</t>
  </si>
  <si>
    <t>mastercardInterchangeFeeRegion</t>
  </si>
  <si>
    <t>Mastercard Interchange Fee Region</t>
  </si>
  <si>
    <t>SICB - EP97</t>
  </si>
  <si>
    <t>COREGG</t>
  </si>
  <si>
    <t>mastercardIssuerCountry</t>
  </si>
  <si>
    <t>mastercard issuer country code</t>
  </si>
  <si>
    <t>SICB - EP100</t>
  </si>
  <si>
    <t>COPAYM</t>
  </si>
  <si>
    <t>mastercardMappingServiceIndicator</t>
  </si>
  <si>
    <t>Mastercard mapping service information of the card.</t>
  </si>
  <si>
    <t>SICB - EP99</t>
  </si>
  <si>
    <t>CMADEP</t>
  </si>
  <si>
    <t>mastercardPaymentCardBrand</t>
  </si>
  <si>
    <t>Mastercard Payment Card Brand </t>
  </si>
  <si>
    <t>SICB - EP52-1</t>
  </si>
  <si>
    <t>COMQEE</t>
  </si>
  <si>
    <t>mastercardPayPassIndicator</t>
  </si>
  <si>
    <t>Pay Pass Indicator</t>
  </si>
  <si>
    <t>SICB - EP98</t>
  </si>
  <si>
    <t>CEPPEI</t>
  </si>
  <si>
    <t>mastercardProductCategory</t>
  </si>
  <si>
    <t>Mastercard Product Category </t>
  </si>
  <si>
    <t>SICB - EP95</t>
  </si>
  <si>
    <t>COPRM1</t>
  </si>
  <si>
    <t>mastercardProductId</t>
  </si>
  <si>
    <t xml:space="preserve">Mastercard Product Id </t>
  </si>
  <si>
    <t>SICB - EP93</t>
  </si>
  <si>
    <t>COMQCA</t>
  </si>
  <si>
    <t>mastercardProductNature</t>
  </si>
  <si>
    <t xml:space="preserve">Mastercard Product Nature </t>
  </si>
  <si>
    <t>SICB - EP101</t>
  </si>
  <si>
    <t>CTPROC</t>
  </si>
  <si>
    <t>mastercardWithdrawalCardBrand</t>
  </si>
  <si>
    <t>Mastercard Withdrawal CardBrand </t>
  </si>
  <si>
    <t>SICB - EP32-1</t>
  </si>
  <si>
    <t>COMQER</t>
  </si>
  <si>
    <t>nonElectronicPaymentAuthorised</t>
  </si>
  <si>
    <t>Non electronic Payment Indicator</t>
  </si>
  <si>
    <t>SICB - P10-2</t>
  </si>
  <si>
    <t>CTSMDN</t>
  </si>
  <si>
    <t>panLength</t>
  </si>
  <si>
    <t xml:space="preserve">Pan Length </t>
  </si>
  <si>
    <t>SICB - P3</t>
  </si>
  <si>
    <t>CELGC</t>
  </si>
  <si>
    <t>recipientInstitutionId</t>
  </si>
  <si>
    <t>Recipient Institution Identification</t>
  </si>
  <si>
    <t>SICB - P18</t>
  </si>
  <si>
    <t>COEDES</t>
  </si>
  <si>
    <t>visaCardSubNetwork</t>
  </si>
  <si>
    <t xml:space="preserve">Visa Card Sub Network </t>
  </si>
  <si>
    <t>SICB - VI4</t>
  </si>
  <si>
    <t>COSRVS</t>
  </si>
  <si>
    <t>visaCommercialCountry</t>
  </si>
  <si>
    <t>visa commercial  country code</t>
  </si>
  <si>
    <t>SICB - VI9</t>
  </si>
  <si>
    <t>COPAEM</t>
  </si>
  <si>
    <t>visaCommercialRegion</t>
  </si>
  <si>
    <t>Visa commercial Region Code</t>
  </si>
  <si>
    <t>SICB - VI8</t>
  </si>
  <si>
    <t>CERVIS</t>
  </si>
  <si>
    <t>visaIssuerInstitutionId</t>
  </si>
  <si>
    <t>Visa Issuer Institution Id for national visa only cards</t>
  </si>
  <si>
    <t>SICB - VI33</t>
  </si>
  <si>
    <t>CBQEMV</t>
  </si>
  <si>
    <t>visaIssuerRegion</t>
  </si>
  <si>
    <t>Issuer Region Number</t>
  </si>
  <si>
    <t>SICB - VI3</t>
  </si>
  <si>
    <t>COREGE</t>
  </si>
  <si>
    <t>visaMainMemberAffectationInstitutionId</t>
  </si>
  <si>
    <t>Main Member Affectation Institution Id</t>
  </si>
  <si>
    <t>SICB - VI34</t>
  </si>
  <si>
    <t>COBANM</t>
  </si>
  <si>
    <t>visaProductCode</t>
  </si>
  <si>
    <t>Visa Product Code</t>
  </si>
  <si>
    <t>SICB - VI20</t>
  </si>
  <si>
    <t>COPRVS</t>
  </si>
  <si>
    <t>visaTokenIndicator</t>
  </si>
  <si>
    <t>Token VISA available or not on this range</t>
  </si>
  <si>
    <t>SICB - VI31</t>
  </si>
  <si>
    <t>CNTOKN</t>
  </si>
  <si>
    <t>geographicZoneRepository</t>
  </si>
  <si>
    <t>geographicalZone</t>
  </si>
  <si>
    <t>Single-digit code representing the geographical zone</t>
  </si>
  <si>
    <t>geographicalZoneLabel</t>
  </si>
  <si>
    <t>Label or name describing the geographical zone</t>
  </si>
  <si>
    <t>manufacturerRepository</t>
  </si>
  <si>
    <t>acceptanceSolution</t>
  </si>
  <si>
    <t>Describes the solutions offered or associated by the manufacturer. This field can contain detailed descriptions up to a limit of 150 characters</t>
  </si>
  <si>
    <t>acceptanceSolutionStatus</t>
  </si>
  <si>
    <t>Indicates the status or current state of the entity or associated data. Although the length or constraints of this field are not detailed, the status generally reflects qualitative information such as active, inactive, or being processed</t>
  </si>
  <si>
    <t>acceptanceSystemComponentsId</t>
  </si>
  <si>
    <t>This field represents the unique identifier or specific code related to the entity ITP SA. Its length is fixed at 12 characters</t>
  </si>
  <si>
    <t>acceptanceSystemManufacturer</t>
  </si>
  <si>
    <t>Max65Text</t>
  </si>
  <si>
    <t>Name of the manufacturer or entity associated with ITP SA. This field allows storing the name with flexibility up to 65 characters</t>
  </si>
  <si>
    <t>architectureStandard</t>
  </si>
  <si>
    <t>Indicates the type of architecture used or supported. This field is limited to a description up to 30 characters</t>
  </si>
  <si>
    <t>softPosIndicator</t>
  </si>
  <si>
    <t>Enumeration specifying whether point of sale software is enabled or not. The two possible values are YES for enabled or NO for disabled. This field is limited to between 2 and 3 characters</t>
  </si>
  <si>
    <t>mccBlockingRepository</t>
  </si>
  <si>
    <t>Code used to enable the classification of merchants into specific categories (ISO 18245)</t>
  </si>
  <si>
    <t>restrictionEndDate</t>
  </si>
  <si>
    <t>Date within a particular calendar year represented by YYYY-MM-DD (ISO 8601)</t>
  </si>
  <si>
    <t>restrictionStartDate</t>
  </si>
  <si>
    <t>onlinePinRepository</t>
  </si>
  <si>
    <t>onlinePinKeyIdentifier</t>
  </si>
  <si>
    <t>Unique identifier for the BDK key in hexadecimal, length between 4 and 30 characters</t>
  </si>
  <si>
    <t>onlinePinKeyIdentifierLength</t>
  </si>
  <si>
    <t>Key length depends on the key type. The identifier length data element may be set to a value from 2 to 15</t>
  </si>
  <si>
    <t>onlinePinKeyInstituionId</t>
  </si>
  <si>
    <t>onlinePinKeyLabel</t>
  </si>
  <si>
    <t>Max38Text</t>
  </si>
  <si>
    <t>Label associated with the BDK key in hexadecimal, fixed length of 38 characters</t>
  </si>
  <si>
    <t>onlinePinKeyNature</t>
  </si>
  <si>
    <t xml:space="preserve">PIN key type, maximum length of 2 </t>
  </si>
  <si>
    <t>onlinePinKeyPriority</t>
  </si>
  <si>
    <t>PIN Online priority level, mandatory numeric value, sorted by ascending priority (higher priority)</t>
  </si>
  <si>
    <t>onlinePinKeyVersion</t>
  </si>
  <si>
    <t>PIN Online version, maximum length of 10 numeric digits</t>
  </si>
  <si>
    <t>terminalFraudRepository</t>
  </si>
  <si>
    <t>Manufacturer code identifying the origin of the product</t>
  </si>
  <si>
    <t>Unique serial number assigned by the manufacture</t>
  </si>
  <si>
    <t>virtualCard</t>
  </si>
  <si>
    <t>acsDeclarationIndicator</t>
  </si>
  <si>
    <t>Indicator to declare the virtual card to the issuer ACS</t>
  </si>
  <si>
    <t>activationIndicator</t>
  </si>
  <si>
    <t>Activation indicator of the virtual card on creation</t>
  </si>
  <si>
    <t>creationDateTime</t>
  </si>
  <si>
    <t>Virtual card creation date</t>
  </si>
  <si>
    <t>Expiry date of the virtual card</t>
  </si>
  <si>
    <t>merchantRestrictionIndicator</t>
  </si>
  <si>
    <t>Indicator to restrict the use of the virtual card to a unique merchant</t>
  </si>
  <si>
    <t>Last four digits of the PAN of the virtual card</t>
  </si>
  <si>
    <t>transactionStatus</t>
  </si>
  <si>
    <t>TransactionStatusCodeset</t>
  </si>
  <si>
    <t>Transaction status</t>
  </si>
  <si>
    <t>usageLeftAmount</t>
  </si>
  <si>
    <t>Available amount left for use for the virtual card</t>
  </si>
  <si>
    <t>usageLeftNumber</t>
  </si>
  <si>
    <t>Available number of transactions left for use for the virtual card</t>
  </si>
  <si>
    <t>Maximum amount allowed for the virtual card</t>
  </si>
  <si>
    <t>Maximum number of transactions allowed for the virtual card</t>
  </si>
  <si>
    <t>virtualCardEncryptedData</t>
  </si>
  <si>
    <t>Field used to transmit the encrypted card data</t>
  </si>
  <si>
    <t>virtualCardId</t>
  </si>
  <si>
    <t>Virtual card identifier</t>
  </si>
  <si>
    <t>virtualCardLabel</t>
  </si>
  <si>
    <t>Label of the virtual card</t>
  </si>
  <si>
    <t>virtualCardStatus</t>
  </si>
  <si>
    <t>VirtualCardStatusCodeset</t>
  </si>
  <si>
    <t>Virtual card status</t>
  </si>
  <si>
    <t>additionalResponseData</t>
  </si>
  <si>
    <t>acceptorAdvice</t>
  </si>
  <si>
    <t>AcceptorAdviceCodeset</t>
  </si>
  <si>
    <t>Acceptor advice</t>
  </si>
  <si>
    <t>BPO : C'est une info Acquereur vers Accepteur - Que dans l reponse</t>
  </si>
  <si>
    <t>RSB119_0801</t>
  </si>
  <si>
    <t>119-0801</t>
  </si>
  <si>
    <t>accountFundingSource</t>
  </si>
  <si>
    <t>AccountFundingSourceCodeset</t>
  </si>
  <si>
    <t>Account Funding Source</t>
  </si>
  <si>
    <t>112-1001-p1</t>
  </si>
  <si>
    <t>059-1001-p1</t>
  </si>
  <si>
    <t>119-1001</t>
  </si>
  <si>
    <t>field 111 Dataset ID 56 Tag 80</t>
  </si>
  <si>
    <t>accountNameRequestResult</t>
  </si>
  <si>
    <t>VFNCodeset</t>
  </si>
  <si>
    <t>Account Name Request Result</t>
  </si>
  <si>
    <t>RSB119_25</t>
  </si>
  <si>
    <t>34 / ID 4 / Tag C0</t>
  </si>
  <si>
    <t>DE 108 SE 08 SF01, DE 108 SE 08 SF02</t>
  </si>
  <si>
    <t>addServiceReportData</t>
  </si>
  <si>
    <t>AddServiceReportDataCodeset</t>
  </si>
  <si>
    <t>RSB44_AE_p2</t>
  </si>
  <si>
    <t>044-AE-p2</t>
  </si>
  <si>
    <t>addServiceReportDataReason</t>
  </si>
  <si>
    <t>AddServiceReportDataReasonCodeset</t>
  </si>
  <si>
    <t xml:space="preserve">Type of reason for a declined transaction </t>
  </si>
  <si>
    <t>044-p1</t>
  </si>
  <si>
    <t>addServiceReportId</t>
  </si>
  <si>
    <t>AddServiceReportIDCodeset</t>
  </si>
  <si>
    <t>RSB44_AE_p1</t>
  </si>
  <si>
    <t>044-AE-p1</t>
  </si>
  <si>
    <t>applicationCryptogramProcessingInformation</t>
  </si>
  <si>
    <t>ApplicationCryptogramProcessingInformationCodeset</t>
  </si>
  <si>
    <t>Appication cryptogram verification results</t>
  </si>
  <si>
    <t>RSB44_CB</t>
  </si>
  <si>
    <t>044-CB</t>
  </si>
  <si>
    <t>appliedAuthorisationCharacteristicsIndicator</t>
  </si>
  <si>
    <t>Applied authorisation Characteristics Indicator</t>
  </si>
  <si>
    <t>112-1001-p2</t>
  </si>
  <si>
    <t>059-1001-p2</t>
  </si>
  <si>
    <t>field 111 Dataset ID 56 Tag 82</t>
  </si>
  <si>
    <t>appliedCardholderIDMethod</t>
  </si>
  <si>
    <t>Applied cardholder ID method</t>
  </si>
  <si>
    <t>059-1001-p8</t>
  </si>
  <si>
    <t>appliedMarketSpecificDataIndicator</t>
  </si>
  <si>
    <t>Applied Market Specific Data Indicator</t>
  </si>
  <si>
    <t>112-1001-p3</t>
  </si>
  <si>
    <t>059-1001-p3</t>
  </si>
  <si>
    <t>field 111 Dataset ID 56 Tag 84</t>
  </si>
  <si>
    <t>captureCallServiceActivationCode</t>
  </si>
  <si>
    <t>CallServiceActivationCodeCodeset</t>
  </si>
  <si>
    <t>Call or service activation Code</t>
  </si>
  <si>
    <t>044-AF</t>
  </si>
  <si>
    <t>captureDialogManagementCode</t>
  </si>
  <si>
    <t>DialogManagementCodeCodeset</t>
  </si>
  <si>
    <t>Values used in a 'dialog + service opening request response' message.</t>
  </si>
  <si>
    <t>044-AI</t>
  </si>
  <si>
    <t>captureErrorManagementCode</t>
  </si>
  <si>
    <t>ErrorManagementCodeCodeset</t>
  </si>
  <si>
    <t>Error management code - Error code</t>
  </si>
  <si>
    <t>044-AJ-p2</t>
  </si>
  <si>
    <t>captureErrorManagementSynchLevel</t>
  </si>
  <si>
    <t>ErrorManagementSynchLevelCodeset</t>
  </si>
  <si>
    <t>Error management code - synchronisation level</t>
  </si>
  <si>
    <t>044-AJ-p1</t>
  </si>
  <si>
    <t>captureIncorrectFieldData</t>
  </si>
  <si>
    <t>Incorrect data associated with the incorrect fields number</t>
  </si>
  <si>
    <t>044-AA-p2</t>
  </si>
  <si>
    <t>captureIncorrectFieldNumber</t>
  </si>
  <si>
    <t>Incorrect Field Number</t>
  </si>
  <si>
    <t>044-AA-p1</t>
  </si>
  <si>
    <t>captureOpeningResponseCode</t>
  </si>
  <si>
    <t>OpeningResponseCodeCodeset</t>
  </si>
  <si>
    <t xml:space="preserve">Dialog and service opening response code </t>
  </si>
  <si>
    <t>044-AE</t>
  </si>
  <si>
    <t>captureReasonApprovingDecliningCode</t>
  </si>
  <si>
    <t>ReasonApprovingDecliningCodeCodeset</t>
  </si>
  <si>
    <t>This code specifies the initiator of the forcing request. /</t>
  </si>
  <si>
    <t>044-AD-p2</t>
  </si>
  <si>
    <t>captureReasonApprovingDecliningInitiator</t>
  </si>
  <si>
    <t>ReasonApprovingDecliningInitiatorCodeset</t>
  </si>
  <si>
    <t>Initiator of the response  in case of approving or declining the transaction</t>
  </si>
  <si>
    <t>044-AD-p1</t>
  </si>
  <si>
    <t>captureTransferManagementCode</t>
  </si>
  <si>
    <t>TransferManagementCodeCodeset</t>
  </si>
  <si>
    <t>Transfer Management code</t>
  </si>
  <si>
    <t>044-AH</t>
  </si>
  <si>
    <t>cardAuthenticationResultsCode</t>
  </si>
  <si>
    <t xml:space="preserve">Champ retourne par Visa dans le Field 44.8 </t>
  </si>
  <si>
    <t>ARQC Control Delegation</t>
  </si>
  <si>
    <t>cardholderAddressCheckingInformation</t>
  </si>
  <si>
    <t>CardholderAddressCheckingInformationCodeset</t>
  </si>
  <si>
    <t>Cardholder address checking information</t>
  </si>
  <si>
    <t>RSB44_CC</t>
  </si>
  <si>
    <t>044-CC</t>
  </si>
  <si>
    <t>cardholderBillingCurrencyCode</t>
  </si>
  <si>
    <t>To define the currency code of the cardholder</t>
  </si>
  <si>
    <t>cardholderBillingCurrencyUnits</t>
  </si>
  <si>
    <t>Minor units of the card billing currency</t>
  </si>
  <si>
    <t>cardTypeCode</t>
  </si>
  <si>
    <t>To define the card type : Debit, Credit, Prepaid or Unknown</t>
  </si>
  <si>
    <t>cryptogramProcessingInformation</t>
  </si>
  <si>
    <t>CryptogramProcessingInformationCodeset</t>
  </si>
  <si>
    <t>Track or equivalent data cryptogram processing information</t>
  </si>
  <si>
    <t>RSB44_CA</t>
  </si>
  <si>
    <t>044-CA</t>
  </si>
  <si>
    <t>Field 44.5</t>
  </si>
  <si>
    <t>destinationCurrencyCode</t>
  </si>
  <si>
    <t>Recipient issuer currency code</t>
  </si>
  <si>
    <t>destinationCurrencyUnits</t>
  </si>
  <si>
    <t>Recipient issuer currency code minor units</t>
  </si>
  <si>
    <t>emailAddressVerificationResult</t>
  </si>
  <si>
    <t>Email address verification Result</t>
  </si>
  <si>
    <t>RSB119_34</t>
  </si>
  <si>
    <t>119-0034</t>
  </si>
  <si>
    <t>123 / 2 / ID 67 / Tag 85</t>
  </si>
  <si>
    <t>expenseThreshold</t>
  </si>
  <si>
    <t>Visa Spend Qualification Indicator</t>
  </si>
  <si>
    <t>Control de plafonds par Visa</t>
  </si>
  <si>
    <t>059-604</t>
  </si>
  <si>
    <t>059-1001-p6</t>
  </si>
  <si>
    <t>v51-49</t>
  </si>
  <si>
    <t>extendedMessageToInitiatorNature</t>
  </si>
  <si>
    <t>ExtendedMessageNatureCodeset</t>
  </si>
  <si>
    <t>Extended Message To The Transaction Initiator Nature</t>
  </si>
  <si>
    <t>RSB119_0BC</t>
  </si>
  <si>
    <t>119-00BC</t>
  </si>
  <si>
    <t>extendedMessageToInitiatorValue</t>
  </si>
  <si>
    <t>Extended Message To The Transaction Initiator</t>
  </si>
  <si>
    <t>fastFundIndicator</t>
  </si>
  <si>
    <t>Indicate if and how recipient issuer participates in fast funds transfer</t>
  </si>
  <si>
    <t>RSB118_4005</t>
  </si>
  <si>
    <t>118-4005</t>
  </si>
  <si>
    <t>fieldConversionEntitySource</t>
  </si>
  <si>
    <t>FieldConversionEntitySourceCodeset</t>
  </si>
  <si>
    <t>Entity responsible for the conversion</t>
  </si>
  <si>
    <t>RSB44_AC_p1</t>
  </si>
  <si>
    <t>044-AC-p1</t>
  </si>
  <si>
    <t>fieldConversionFieldNumber</t>
  </si>
  <si>
    <t>Field number</t>
  </si>
  <si>
    <t>RSB44_AC_p2</t>
  </si>
  <si>
    <t>044-AC-p2</t>
  </si>
  <si>
    <t>fieldConversionResponsibleValue</t>
  </si>
  <si>
    <t>Max17Text</t>
  </si>
  <si>
    <t>Initial value or the value used on an approved network</t>
  </si>
  <si>
    <t>RSB44_AC_p3</t>
  </si>
  <si>
    <t>044-AC-p3</t>
  </si>
  <si>
    <t>finalAuthorisationIndicator</t>
  </si>
  <si>
    <t>Final authorisation indicator</t>
  </si>
  <si>
    <t>059-0705</t>
  </si>
  <si>
    <t>firstNameAccountMatchDecision</t>
  </si>
  <si>
    <t>First name account match decision</t>
  </si>
  <si>
    <t>RSB119_0026_ p4</t>
  </si>
  <si>
    <t>119-0026-p4</t>
  </si>
  <si>
    <t>fullNameAccountMatchDecision</t>
  </si>
  <si>
    <t>Full name account match decision</t>
  </si>
  <si>
    <t>RSB119_0026_ p1</t>
  </si>
  <si>
    <t>119-0026-p1</t>
  </si>
  <si>
    <t>geoRestrictionIndicator</t>
  </si>
  <si>
    <t>Indicate if issuer is blocked for receiving cross-border OCTs</t>
  </si>
  <si>
    <t>incorrectFieldErrorCode</t>
  </si>
  <si>
    <t>IncorrectFieldErrorCodeCodeset</t>
  </si>
  <si>
    <t>RSB specifique</t>
  </si>
  <si>
    <t>RSB44_AA_p3</t>
  </si>
  <si>
    <t>044-AA-p3</t>
  </si>
  <si>
    <t>incorrectFieldNumber</t>
  </si>
  <si>
    <t>Incorrect field number</t>
  </si>
  <si>
    <t>RSB44_AA_p1</t>
  </si>
  <si>
    <t>incorrectSubfield</t>
  </si>
  <si>
    <t>Incorrect field type</t>
  </si>
  <si>
    <t>RSB44_AA_p2</t>
  </si>
  <si>
    <t>issuerFunctionalIdentifier</t>
  </si>
  <si>
    <t>Transfer recipient issuer's Business ID</t>
  </si>
  <si>
    <t>issuerInstitutionCountryCode</t>
  </si>
  <si>
    <t>Recipient issuer 3-digit country code</t>
  </si>
  <si>
    <t>lastNameAccountMatchDecision</t>
  </si>
  <si>
    <t>Last name account match decision</t>
  </si>
  <si>
    <t>RSB119_0026 _p2</t>
  </si>
  <si>
    <t>119-0026-p2</t>
  </si>
  <si>
    <t>mastercardMagstripeError</t>
  </si>
  <si>
    <t>Champ retourne par Mastercard dans le Field DE48 SE88  si le Field DE22 a ete modifie</t>
  </si>
  <si>
    <t>mastercardMagstripeErrorCategory</t>
  </si>
  <si>
    <t>Magstripe integrity control information</t>
  </si>
  <si>
    <t>Champ MCI</t>
  </si>
  <si>
    <t>RSB47_72</t>
  </si>
  <si>
    <t>047-72</t>
  </si>
  <si>
    <t>maximumAmountAuthorisable</t>
  </si>
  <si>
    <t>Maximum amount for which an authorisation can be granted</t>
  </si>
  <si>
    <t>RSB44_BA</t>
  </si>
  <si>
    <t>044-BA</t>
  </si>
  <si>
    <t>maximumNumberReattempts</t>
  </si>
  <si>
    <t>Maximum number of reattempts</t>
  </si>
  <si>
    <t>RSB119_0803_ p2</t>
  </si>
  <si>
    <t>119-0803-p2</t>
  </si>
  <si>
    <t>119-0803</t>
  </si>
  <si>
    <t>merchantAdviceCode</t>
  </si>
  <si>
    <t>Merchant advice code</t>
  </si>
  <si>
    <t>similaire au 119-801 - C'est une reponse Acquereur vers Accepteur</t>
  </si>
  <si>
    <t>RSB59_801</t>
  </si>
  <si>
    <t>059-0801</t>
  </si>
  <si>
    <t>merchantVerificationValue</t>
  </si>
  <si>
    <t>Exact10NumericText</t>
  </si>
  <si>
    <t>Merchant program – Merchant Verification Value</t>
  </si>
  <si>
    <t>059-1001-p7</t>
  </si>
  <si>
    <t>messageToTransactionInitiatorCtrlCharacter</t>
  </si>
  <si>
    <t>MessageToTransactionInitiatorCtrlCharacterCodeset</t>
  </si>
  <si>
    <t>Control character</t>
  </si>
  <si>
    <t>Doc diff CB2A Auto et CB2A Tel</t>
  </si>
  <si>
    <t>RSB44_BC_p1</t>
  </si>
  <si>
    <t>044-BC-p1</t>
  </si>
  <si>
    <t>044-BC first char</t>
  </si>
  <si>
    <t>messageToTransactionInitiatorMessage</t>
  </si>
  <si>
    <t>Response message</t>
  </si>
  <si>
    <t>RSB44_BC_p2</t>
  </si>
  <si>
    <t>044-BC-p2</t>
  </si>
  <si>
    <t>044-BC 20 last char</t>
  </si>
  <si>
    <t>middleNameAccountMatchDecision</t>
  </si>
  <si>
    <t>Middle name account match decision</t>
  </si>
  <si>
    <t>RSB119_0026_ p3</t>
  </si>
  <si>
    <t>119-0026-p3</t>
  </si>
  <si>
    <t>minimumAmountAuthorisable</t>
  </si>
  <si>
    <t>Minimum amount authorisable</t>
  </si>
  <si>
    <t>RSB44_BF</t>
  </si>
  <si>
    <t>044-BF</t>
  </si>
  <si>
    <t>modifiedElectronicCommerceAuthentification</t>
  </si>
  <si>
    <t>ModifiedElectronicCommerceAuthentificationCodeset</t>
  </si>
  <si>
    <t>Modified electronic commerce authentication type</t>
  </si>
  <si>
    <t>RSB59_413</t>
  </si>
  <si>
    <t>059-0413</t>
  </si>
  <si>
    <t>058-0413</t>
  </si>
  <si>
    <t>networkEquipmentIdentifier</t>
  </si>
  <si>
    <t>Informations complementaires de eRSB dans le cas d'une erreur de securite</t>
  </si>
  <si>
    <t>octBlocking</t>
  </si>
  <si>
    <t>Indicate if issuer is blocked for receiving funds</t>
  </si>
  <si>
    <t>onlineGameBlockingIndicator</t>
  </si>
  <si>
    <t>Indicate if issuer is blocked for receiving gambling payouts</t>
  </si>
  <si>
    <t>Phone Number for issuing call</t>
  </si>
  <si>
    <t>044-BB</t>
  </si>
  <si>
    <t>phoneNumberVerificationResult</t>
  </si>
  <si>
    <t>Phone Number verification Result</t>
  </si>
  <si>
    <t>RSB119_33</t>
  </si>
  <si>
    <t>119-0033</t>
  </si>
  <si>
    <t>123-2-67-84</t>
  </si>
  <si>
    <t>programDowngradeReasonCode</t>
  </si>
  <si>
    <t>Program Downgrade Reason Code</t>
  </si>
  <si>
    <t>112-1001-p4</t>
  </si>
  <si>
    <t>059-1001-p4</t>
  </si>
  <si>
    <t>field 111 Dataset ID 56 Tag 88</t>
  </si>
  <si>
    <t>reasonInformationCode</t>
  </si>
  <si>
    <t>Refusal or acceptance code</t>
  </si>
  <si>
    <t>RSB44_AD_p2</t>
  </si>
  <si>
    <t>Field 44.1</t>
  </si>
  <si>
    <t>reasonInformationEntitySource</t>
  </si>
  <si>
    <t>ReasonInformationEntitySourceCodeset</t>
  </si>
  <si>
    <t>Entity responsible for the response</t>
  </si>
  <si>
    <t>RSB44_AD_p1</t>
  </si>
  <si>
    <t>reattemptAllowedDuration</t>
  </si>
  <si>
    <t>Reattempt allowed duration in hour</t>
  </si>
  <si>
    <t>RSB119_0803_ p1</t>
  </si>
  <si>
    <t>119-0803-p1</t>
  </si>
  <si>
    <t>reattemptFrozenPeriod</t>
  </si>
  <si>
    <t>Reattempt frozen period</t>
  </si>
  <si>
    <t>RSB119_0802</t>
  </si>
  <si>
    <t>119-0802</t>
  </si>
  <si>
    <t>respondingMachineId</t>
  </si>
  <si>
    <t>Responding machine identification code</t>
  </si>
  <si>
    <t>BPO : C'est dans la reponse, le context c'est pour la question.</t>
  </si>
  <si>
    <t>RSB58</t>
  </si>
  <si>
    <t>058</t>
  </si>
  <si>
    <t>securityError</t>
  </si>
  <si>
    <t>Security error</t>
  </si>
  <si>
    <t>RSB44_AB</t>
  </si>
  <si>
    <t>044-AB</t>
  </si>
  <si>
    <t>securityErrorField</t>
  </si>
  <si>
    <t>Security error field</t>
  </si>
  <si>
    <t>000 numero de champ sans signification</t>
  </si>
  <si>
    <t>securityErrorNature</t>
  </si>
  <si>
    <t>SecurityErrorCodeset</t>
  </si>
  <si>
    <t>Security error nature</t>
  </si>
  <si>
    <t>temp_minimumAmountAuthorisable</t>
  </si>
  <si>
    <t>Minimum accepted amount for a transaction</t>
  </si>
  <si>
    <t>terminalData</t>
  </si>
  <si>
    <t>Max26Text</t>
  </si>
  <si>
    <t>Point of interaction data</t>
  </si>
  <si>
    <t>RSB47_94</t>
  </si>
  <si>
    <t>047-94</t>
  </si>
  <si>
    <t>uniqueTransactionIdNetwork</t>
  </si>
  <si>
    <t>Transaction Id network</t>
  </si>
  <si>
    <t>RSB47_95_p1</t>
  </si>
  <si>
    <t>047-95-p1</t>
  </si>
  <si>
    <t>uniqueTransactionIdValue</t>
  </si>
  <si>
    <t>Max49Text</t>
  </si>
  <si>
    <t>Unique transaction Id value</t>
  </si>
  <si>
    <t>RSB47_95_p2</t>
  </si>
  <si>
    <t>047-95-p2</t>
  </si>
  <si>
    <t>field 62.2</t>
  </si>
  <si>
    <t>validationCode</t>
  </si>
  <si>
    <t>Validation code computed by Visa</t>
  </si>
  <si>
    <t>to ensure that key fields in the 
0100 Authorisation messages match their respective fields in the clearing transaction.</t>
  </si>
  <si>
    <t>059-1001-p5</t>
  </si>
  <si>
    <t>field 62.3</t>
  </si>
  <si>
    <t>chargebackData</t>
  </si>
  <si>
    <t>bankTransferDate</t>
  </si>
  <si>
    <t>Date of the acquiring bank's transfer</t>
  </si>
  <si>
    <t>chargebackId</t>
  </si>
  <si>
    <t>Chargeback id</t>
  </si>
  <si>
    <t>chargebackSettlementDate</t>
  </si>
  <si>
    <t>Chargeback settlement date</t>
  </si>
  <si>
    <t>reasonCode</t>
  </si>
  <si>
    <t>Reason code of the chargeback</t>
  </si>
  <si>
    <t>reasonLabel</t>
  </si>
  <si>
    <t>Label of the reason of the chargeback</t>
  </si>
  <si>
    <t>representationSettlementDate</t>
  </si>
  <si>
    <t>Representation settlement date</t>
  </si>
  <si>
    <t>representmentReasonCode</t>
  </si>
  <si>
    <t>Reason code of the representment</t>
  </si>
  <si>
    <t>claimData</t>
  </si>
  <si>
    <t>claimCondition</t>
  </si>
  <si>
    <t>ClaimConditionCodeset</t>
  </si>
  <si>
    <t>Claim case condition</t>
  </si>
  <si>
    <t>claimQualification</t>
  </si>
  <si>
    <t>ClaimQualificationCodeset</t>
  </si>
  <si>
    <t>Claim case qualification</t>
  </si>
  <si>
    <t>Claim creation date time</t>
  </si>
  <si>
    <t>handlingIndicator</t>
  </si>
  <si>
    <t>rejectReason</t>
  </si>
  <si>
    <t>Reason of claim rejection</t>
  </si>
  <si>
    <t>claimer</t>
  </si>
  <si>
    <t>claimer title</t>
  </si>
  <si>
    <t>Date of birth of claimer</t>
  </si>
  <si>
    <t>phoneType</t>
  </si>
  <si>
    <t>PhoneUsageCodeset</t>
  </si>
  <si>
    <t>phone usage type</t>
  </si>
  <si>
    <t>preferedNotificationChannel</t>
  </si>
  <si>
    <t xml:space="preserve">preferential communication channel used </t>
  </si>
  <si>
    <t>clearingData</t>
  </si>
  <si>
    <t>authorisationReconciliation</t>
  </si>
  <si>
    <t>transaction reconciliated with autorisation</t>
  </si>
  <si>
    <t>clearingCheckingCode</t>
  </si>
  <si>
    <t>Remittance or transaction rejected or pending : Cause code</t>
  </si>
  <si>
    <t>COMRJ1</t>
  </si>
  <si>
    <t>clearingCheckingDateTime</t>
  </si>
  <si>
    <t>Remittance or transaction rejected or pending : Date Time</t>
  </si>
  <si>
    <t>DMSTUT</t>
  </si>
  <si>
    <t>clearingCheckingLabel</t>
  </si>
  <si>
    <t>Remittance or transaction rejected or pending : Informations</t>
  </si>
  <si>
    <t>LIMRPC</t>
  </si>
  <si>
    <t>clearingCheckingLevel</t>
  </si>
  <si>
    <t>ClearingCheckingLevelCodeset</t>
  </si>
  <si>
    <t>Is it a remittance or a transaction which was rejected or pending</t>
  </si>
  <si>
    <t>CEREJR</t>
  </si>
  <si>
    <t>clearingCheckProcessAction</t>
  </si>
  <si>
    <t>ClearingCheckProcessActionCodeset</t>
  </si>
  <si>
    <t>Action code / status during clearing process</t>
  </si>
  <si>
    <t>clearingDecision</t>
  </si>
  <si>
    <t>ClearingDecisionCodeset</t>
  </si>
  <si>
    <t xml:space="preserve">Transaction Status code </t>
  </si>
  <si>
    <t>clearingDecisionOrigin</t>
  </si>
  <si>
    <t>ClearingDecisionOriginCodeset</t>
  </si>
  <si>
    <t>Event causing the transaction status</t>
  </si>
  <si>
    <t>decisionVector</t>
  </si>
  <si>
    <t>Decision Vector used during clearing</t>
  </si>
  <si>
    <t>financialDuplicatedTransactionIndicator</t>
  </si>
  <si>
    <t>Duplicate financial transaction indicator</t>
  </si>
  <si>
    <t>includedClearingDateTime</t>
  </si>
  <si>
    <t>Date and time the transaction was included in the clearing process</t>
  </si>
  <si>
    <t>includedPreClearingDateTime</t>
  </si>
  <si>
    <t>Date and time the transaction was included in the PreClearing process.</t>
  </si>
  <si>
    <t>linkedClearingTransactionNature</t>
  </si>
  <si>
    <t>ClearingTransactionNatureCodeset</t>
  </si>
  <si>
    <t>Linked transaction nature associated to the current transaction</t>
  </si>
  <si>
    <t>linkedTransactionEndToEndTransId</t>
  </si>
  <si>
    <t>Linked transaction stamping reference associated to the current transaction</t>
  </si>
  <si>
    <t>Linked transaction endToEndTransId associated to the current transaction</t>
  </si>
  <si>
    <t>linkedTransactionStampingReference</t>
  </si>
  <si>
    <t>CNRFO1</t>
  </si>
  <si>
    <t>merchantProofLetterFormat</t>
  </si>
  <si>
    <t>Proof Letter Format</t>
  </si>
  <si>
    <t>CTCOCM</t>
  </si>
  <si>
    <t>merchantProofLetterLabel</t>
  </si>
  <si>
    <t>Proof Letter Label</t>
  </si>
  <si>
    <t>LIBCCT</t>
  </si>
  <si>
    <t>merchantProofLetterOrigin</t>
  </si>
  <si>
    <t>MerchantProofLetterOriginCodeset</t>
  </si>
  <si>
    <t>Proof Letter Origin</t>
  </si>
  <si>
    <t>CEDIT</t>
  </si>
  <si>
    <t>technicalDuplicatedTransactionIndicator</t>
  </si>
  <si>
    <t>Duplicate technical transaction indicator</t>
  </si>
  <si>
    <t>disputeData</t>
  </si>
  <si>
    <t>accountingTotalAmount</t>
  </si>
  <si>
    <t>Accounting total amount</t>
  </si>
  <si>
    <t>Account number of the caller</t>
  </si>
  <si>
    <t>accoutingDateTime</t>
  </si>
  <si>
    <t>Accounting Date Time</t>
  </si>
  <si>
    <t>amountToBeRefunded</t>
  </si>
  <si>
    <t>Total amount</t>
  </si>
  <si>
    <t>auditTrailCaseEligibilityIndicator</t>
  </si>
  <si>
    <t>Audit trail case eligibility indicator</t>
  </si>
  <si>
    <t>Call date time</t>
  </si>
  <si>
    <t>callerId</t>
  </si>
  <si>
    <t>Caller identification</t>
  </si>
  <si>
    <t>callerNature</t>
  </si>
  <si>
    <t>CallerNatureCodeset</t>
  </si>
  <si>
    <t>Caller type: agent or advisor</t>
  </si>
  <si>
    <t>caseAdvancementCode</t>
  </si>
  <si>
    <t>CaseAdvancementCodeset</t>
  </si>
  <si>
    <t>caseAdvancementLevel</t>
  </si>
  <si>
    <t>Case Advancement level</t>
  </si>
  <si>
    <t>closureDateTime</t>
  </si>
  <si>
    <t>Closure date time</t>
  </si>
  <si>
    <t>crcAlertReference</t>
  </si>
  <si>
    <t>crcCallerPostalAddress</t>
  </si>
  <si>
    <t xml:space="preserve">Postal Address of the person who called the CRC </t>
  </si>
  <si>
    <t>(can be other than the cardholder)</t>
  </si>
  <si>
    <t>creationChannelcode</t>
  </si>
  <si>
    <t>CreationChannelCodeCodeset</t>
  </si>
  <si>
    <t>Channel used to create the dispute case</t>
  </si>
  <si>
    <t>Creation date time</t>
  </si>
  <si>
    <t>decisionDateTime</t>
  </si>
  <si>
    <t>Decision date time</t>
  </si>
  <si>
    <t>disputeCaseId</t>
  </si>
  <si>
    <t>Dispute Case reference</t>
  </si>
  <si>
    <t>disputeComment</t>
  </si>
  <si>
    <t>Dispute Comment</t>
  </si>
  <si>
    <t>disputeCondition</t>
  </si>
  <si>
    <t>DisputeConditionCodeset</t>
  </si>
  <si>
    <t>Dispute case condition</t>
  </si>
  <si>
    <t>disputeInternalIdentification</t>
  </si>
  <si>
    <t>Dispute data internal reference</t>
  </si>
  <si>
    <t>disputeQualification</t>
  </si>
  <si>
    <t>DisputeQualificationCodeset</t>
  </si>
  <si>
    <t>Dispute case qualification</t>
  </si>
  <si>
    <t>documentInternalIdentification</t>
  </si>
  <si>
    <t>Technical ID of the SMC document</t>
  </si>
  <si>
    <t>explicability</t>
  </si>
  <si>
    <t>Max1500Text</t>
  </si>
  <si>
    <t>Scoring explicability</t>
  </si>
  <si>
    <t>goodwillGestureDecisionReason</t>
  </si>
  <si>
    <t>Gesture Reason</t>
  </si>
  <si>
    <t>goodwillGestureIndicator</t>
  </si>
  <si>
    <t>Eligibility indicator</t>
  </si>
  <si>
    <t>localDateTime</t>
  </si>
  <si>
    <t>psdTypology</t>
  </si>
  <si>
    <t>PsdTypologyCodeset</t>
  </si>
  <si>
    <t xml:space="preserve">Payment Service Directive typology </t>
  </si>
  <si>
    <t>reclamationIndicator</t>
  </si>
  <si>
    <t xml:space="preserve">Indicator of customer's reclamation </t>
  </si>
  <si>
    <t>refundDecisionCode</t>
  </si>
  <si>
    <t>RefundDecisionCodeset</t>
  </si>
  <si>
    <t>Decision of the dispute</t>
  </si>
  <si>
    <t>reopeningDateTime</t>
  </si>
  <si>
    <t>rulesCode</t>
  </si>
  <si>
    <t>Rules code</t>
  </si>
  <si>
    <t>rulesLabel</t>
  </si>
  <si>
    <t>Max27Text</t>
  </si>
  <si>
    <t>Rules label</t>
  </si>
  <si>
    <t>scoring</t>
  </si>
  <si>
    <t>Transaction scoring</t>
  </si>
  <si>
    <t>Indicator used to determine whether the case must be submitted to a prescore calculation</t>
  </si>
  <si>
    <t>scoringStatus</t>
  </si>
  <si>
    <t>ScoringStatusCodeset</t>
  </si>
  <si>
    <t>Case scoring status</t>
  </si>
  <si>
    <t>statusChangeReason</t>
  </si>
  <si>
    <t>StatusChangeReasonCodeset</t>
  </si>
  <si>
    <t>Reason of the change status</t>
  </si>
  <si>
    <t>Update date time of the status</t>
  </si>
  <si>
    <t>Task statut code</t>
  </si>
  <si>
    <t>totalAmount</t>
  </si>
  <si>
    <t>transactionsCount</t>
  </si>
  <si>
    <t>Transactions count</t>
  </si>
  <si>
    <t>updateDateTime</t>
  </si>
  <si>
    <t>Update date time</t>
  </si>
  <si>
    <t>withoutAnalysysIndicator</t>
  </si>
  <si>
    <t>Indicator specifying that the dispute case should not be analysed</t>
  </si>
  <si>
    <t>disputePrescore</t>
  </si>
  <si>
    <t>labellingDateTime</t>
  </si>
  <si>
    <t>Labelling date time</t>
  </si>
  <si>
    <t>ruleCode</t>
  </si>
  <si>
    <t>ruleLabel</t>
  </si>
  <si>
    <t>scoreLabelling</t>
  </si>
  <si>
    <t>LabellingCodeset</t>
  </si>
  <si>
    <t>Labelling of the scored transaction</t>
  </si>
  <si>
    <t>DecimalRate</t>
  </si>
  <si>
    <t>Transaction scoring status</t>
  </si>
  <si>
    <t>eMV</t>
  </si>
  <si>
    <t>appEffectiveDate</t>
  </si>
  <si>
    <t xml:space="preserve">application effective date </t>
  </si>
  <si>
    <t>055- 5F25</t>
  </si>
  <si>
    <t>appExpiryDate</t>
  </si>
  <si>
    <t>EMV card application’s validity end date</t>
  </si>
  <si>
    <t>YYYY-MM-DD</t>
  </si>
  <si>
    <t>RSB55_5F24</t>
  </si>
  <si>
    <t>055-5F24</t>
  </si>
  <si>
    <t>applicationCryptogram</t>
  </si>
  <si>
    <t>Exact8HexBinaryText</t>
  </si>
  <si>
    <t>Certificate returned in response to a cryptogram generation</t>
  </si>
  <si>
    <t>RSB55_9F26</t>
  </si>
  <si>
    <t>055-9F26</t>
  </si>
  <si>
    <t>applicationSelectionRegisteredProprietaryData</t>
  </si>
  <si>
    <t>Min4Max32HexBinaryText</t>
  </si>
  <si>
    <t>proprietary card data assigned by EMVCo to specific markets</t>
  </si>
  <si>
    <t>RSB55_9F0A</t>
  </si>
  <si>
    <t>055-9F0A</t>
  </si>
  <si>
    <t>applicationTransactionCounter</t>
  </si>
  <si>
    <t>Application Transaction Counter</t>
  </si>
  <si>
    <t>RSB55_9F36</t>
  </si>
  <si>
    <t>055-9F36</t>
  </si>
  <si>
    <t>caiIssuer</t>
  </si>
  <si>
    <t xml:space="preserve">CAI Issuer - Deleted since CB2AF 1.3.2 </t>
  </si>
  <si>
    <t xml:space="preserve">Deleted since CB2AF 1.3.2 </t>
  </si>
  <si>
    <t>055-DF75</t>
  </si>
  <si>
    <t>camMemoryAddress</t>
  </si>
  <si>
    <t>Max2HexBinaryText</t>
  </si>
  <si>
    <t xml:space="preserve">cam Memory Address - Deleted since CB2AF 1.3.2 </t>
  </si>
  <si>
    <t>055-DF76 P 1</t>
  </si>
  <si>
    <t>contactlessMaskedTrack2</t>
  </si>
  <si>
    <t>Max19HexBinaryText</t>
  </si>
  <si>
    <t>Track2 of contactless  masked</t>
  </si>
  <si>
    <t>055-9F6B</t>
  </si>
  <si>
    <t>contactlessTrack1</t>
  </si>
  <si>
    <t>RSB55_56</t>
  </si>
  <si>
    <t>055-0056</t>
  </si>
  <si>
    <t>cryptogramInformationData</t>
  </si>
  <si>
    <t>Code indicating which type of certificate is returned</t>
  </si>
  <si>
    <t>RSB55_9F27</t>
  </si>
  <si>
    <t>055-9F27</t>
  </si>
  <si>
    <t>issuerActionCodeDefault</t>
  </si>
  <si>
    <t xml:space="preserve">issuer action code default </t>
  </si>
  <si>
    <t>055-9F0D</t>
  </si>
  <si>
    <t>issuerActionCodeDenial</t>
  </si>
  <si>
    <t>issuer action code denial</t>
  </si>
  <si>
    <t>055-9F0E</t>
  </si>
  <si>
    <t>issuerActionCodeOnLine</t>
  </si>
  <si>
    <t xml:space="preserve">issuer action code on-line </t>
  </si>
  <si>
    <t>055-9F0F</t>
  </si>
  <si>
    <t>issuerApplicationData</t>
  </si>
  <si>
    <t>Max32HexBinaryText</t>
  </si>
  <si>
    <t xml:space="preserve"> data that the issuer wants to return in authorisation messages</t>
  </si>
  <si>
    <t>RSB55_9F10</t>
  </si>
  <si>
    <t>055-9F10</t>
  </si>
  <si>
    <t>productCertificationAtThePointOfAcceptance</t>
  </si>
  <si>
    <t>Memory card Certificate</t>
  </si>
  <si>
    <t>Validité à vérifier</t>
  </si>
  <si>
    <t>055-DF72</t>
  </si>
  <si>
    <t>randomNumber</t>
  </si>
  <si>
    <t>Unpredictable number used for security</t>
  </si>
  <si>
    <t>RSB55_9F37</t>
  </si>
  <si>
    <t>055-9F37</t>
  </si>
  <si>
    <t>058-9F37</t>
  </si>
  <si>
    <t>temp_eMVApplicationAID</t>
  </si>
  <si>
    <t>EMV application AID</t>
  </si>
  <si>
    <t>072-DF17</t>
  </si>
  <si>
    <t>temp_eMVApplicationRID</t>
  </si>
  <si>
    <t>EMV application RID</t>
  </si>
  <si>
    <t>072-DF16</t>
  </si>
  <si>
    <t>terminalTransactionDate</t>
  </si>
  <si>
    <t xml:space="preserve"> Terminal's local date of the autorisation</t>
  </si>
  <si>
    <t>Sert au clacul ARQC</t>
  </si>
  <si>
    <t>RSB55_9A</t>
  </si>
  <si>
    <t>055-009A</t>
  </si>
  <si>
    <t>terminalVerificationResult</t>
  </si>
  <si>
    <t>Results of the different checks performed by the termina</t>
  </si>
  <si>
    <t>RSB55_95</t>
  </si>
  <si>
    <t>055-0095</t>
  </si>
  <si>
    <t>058-0095</t>
  </si>
  <si>
    <t>wordContent</t>
  </si>
  <si>
    <t xml:space="preserve">Word Content - Deleted since CB2AF 1.3.2 </t>
  </si>
  <si>
    <t>055-DF76 P 2</t>
  </si>
  <si>
    <t>eventProcessingData</t>
  </si>
  <si>
    <t>amount</t>
  </si>
  <si>
    <t>Amount of the event</t>
  </si>
  <si>
    <t>eventDateTime</t>
  </si>
  <si>
    <t>Date and time of an event</t>
  </si>
  <si>
    <t>eventNature</t>
  </si>
  <si>
    <t>Nature/type of an event</t>
  </si>
  <si>
    <t>eventProcessingNature</t>
  </si>
  <si>
    <t>Event processing nature, text explaination of the step in  processing data.</t>
  </si>
  <si>
    <t>eventProcessingNatureCode</t>
  </si>
  <si>
    <t>Event processing nature code.</t>
  </si>
  <si>
    <t>eventServiceCategory</t>
  </si>
  <si>
    <t>Category of the service for an event</t>
  </si>
  <si>
    <t>incompatibilityEventIndicator</t>
  </si>
  <si>
    <t>Incompatibility event indicator</t>
  </si>
  <si>
    <t>incompatibilityEventReason</t>
  </si>
  <si>
    <t>Incompatibility event resaon</t>
  </si>
  <si>
    <t>inputCheckingData</t>
  </si>
  <si>
    <t>Data rejected by the control</t>
  </si>
  <si>
    <t>limitCheckingData</t>
  </si>
  <si>
    <t>Threshold used for transaction control</t>
  </si>
  <si>
    <t>Date of the event</t>
  </si>
  <si>
    <t>processingStage</t>
  </si>
  <si>
    <t>ProcessingStageCodeset</t>
  </si>
  <si>
    <t>Indicates the processing step from which the report originates</t>
  </si>
  <si>
    <t>referenceData</t>
  </si>
  <si>
    <t>Reference data used for transaction control</t>
  </si>
  <si>
    <t>statusCode</t>
  </si>
  <si>
    <t>EventStatusCodeset</t>
  </si>
  <si>
    <t>Stautus code of the event</t>
  </si>
  <si>
    <t>unboundEventIndicator</t>
  </si>
  <si>
    <t>Unbound event indicator</t>
  </si>
  <si>
    <t>unboundEventReason</t>
  </si>
  <si>
    <t>Unbound event reason</t>
  </si>
  <si>
    <t>fileData</t>
  </si>
  <si>
    <t>auditNumber</t>
  </si>
  <si>
    <t>system trace audit Number of the file opening</t>
  </si>
  <si>
    <t>844_011</t>
  </si>
  <si>
    <t>captureFileId</t>
  </si>
  <si>
    <t>File identification defined by capture process - Double information with stampingReference</t>
  </si>
  <si>
    <t>fileAcknowledgementWindow</t>
  </si>
  <si>
    <t>071-4</t>
  </si>
  <si>
    <t>fileNumberOfMessages</t>
  </si>
  <si>
    <t>071-3</t>
  </si>
  <si>
    <t>reference</t>
  </si>
  <si>
    <t xml:space="preserve">reference of File Data </t>
  </si>
  <si>
    <t>058-FF61-p2</t>
  </si>
  <si>
    <t>stampingReference</t>
  </si>
  <si>
    <t>File Stamping Reference assigned by captured step</t>
  </si>
  <si>
    <t>interchange</t>
  </si>
  <si>
    <t>additionalCode</t>
  </si>
  <si>
    <t>Key value pair, universal usage</t>
  </si>
  <si>
    <t>A gerer sous forme de tableau par l'application si necessaire</t>
  </si>
  <si>
    <t>Interchange amount (signed)</t>
  </si>
  <si>
    <t>bilateralAgreementId</t>
  </si>
  <si>
    <t>Reference of bilateral aggrement between banks for interchange</t>
  </si>
  <si>
    <t>icsInterchangeCode</t>
  </si>
  <si>
    <t>ICS Interchange Code</t>
  </si>
  <si>
    <t>rate</t>
  </si>
  <si>
    <t>Base25OneRate</t>
  </si>
  <si>
    <t>Interchange rate</t>
  </si>
  <si>
    <t>010</t>
  </si>
  <si>
    <t>A one-digit alphanumeric code designating reimbursement fees applicable to a specific transaction.</t>
  </si>
  <si>
    <t>Visa Base I : Field 63.11
Visa Base II : TC05 (sales draft) TCR0, position 168</t>
  </si>
  <si>
    <t>issuerProcessingData</t>
  </si>
  <si>
    <t>cardAvailableAmount</t>
  </si>
  <si>
    <t>Card available amount</t>
  </si>
  <si>
    <t>controlCode</t>
  </si>
  <si>
    <t>IAS (Issuer Authorisation Server) control code</t>
  </si>
  <si>
    <t>controlResponseCode</t>
  </si>
  <si>
    <t>Max8NumericText</t>
  </si>
  <si>
    <t>IAS (Issuer Authorisation Server) control response code</t>
  </si>
  <si>
    <t>usageCurrentValueCategory</t>
  </si>
  <si>
    <t>Card current usage category</t>
  </si>
  <si>
    <t>Card current usage code</t>
  </si>
  <si>
    <t>Current amount active for the usage limit</t>
  </si>
  <si>
    <t>Currrent number active for the usage limit</t>
  </si>
  <si>
    <t>issuerScriptTemplate1</t>
  </si>
  <si>
    <t>Issuer script, template 1</t>
  </si>
  <si>
    <t>055-0071</t>
  </si>
  <si>
    <t>issuerScriptTemplate2</t>
  </si>
  <si>
    <t>Issuer script, template 2</t>
  </si>
  <si>
    <t>055-0072</t>
  </si>
  <si>
    <t>originalTransactionData</t>
  </si>
  <si>
    <t>RSB119_0046_ p2</t>
  </si>
  <si>
    <t>119-0046-p2</t>
  </si>
  <si>
    <t>059-0046-p2</t>
  </si>
  <si>
    <t>Authentication Amount</t>
  </si>
  <si>
    <t>Comme RSB57_38</t>
  </si>
  <si>
    <t>RSB119_0046_ p6</t>
  </si>
  <si>
    <t>119-0046-p6</t>
  </si>
  <si>
    <t>Authentication Date</t>
  </si>
  <si>
    <t>Comme RSB57_37</t>
  </si>
  <si>
    <t>RSB119_0046_ p5 - n14</t>
  </si>
  <si>
    <t>119-0046-p5</t>
  </si>
  <si>
    <t>059-0046-p5</t>
  </si>
  <si>
    <t>authorisationCode</t>
  </si>
  <si>
    <t>authorisation code from original transaction stored</t>
  </si>
  <si>
    <t>ISO38</t>
  </si>
  <si>
    <t>038</t>
  </si>
  <si>
    <t>Comme RSB59_410</t>
  </si>
  <si>
    <t>RSB119_0420_ p2</t>
  </si>
  <si>
    <t>119-0420-p2 codeset du CB2AF 022-p4</t>
  </si>
  <si>
    <t>058-0420-p2</t>
  </si>
  <si>
    <t>Cardholder Authentication value</t>
  </si>
  <si>
    <t>RSB119_0420_ p6</t>
  </si>
  <si>
    <t>119-0420-p6</t>
  </si>
  <si>
    <t>058-0420-p6</t>
  </si>
  <si>
    <t>Comme RSB59_411</t>
  </si>
  <si>
    <t>RSB119_0420_ p3</t>
  </si>
  <si>
    <t>119-0420-p3</t>
  </si>
  <si>
    <t>058-0420-p3</t>
  </si>
  <si>
    <t>119-0420-p2</t>
  </si>
  <si>
    <t>059-0420-p2</t>
  </si>
  <si>
    <t>RSB119_0046_ p3</t>
  </si>
  <si>
    <t>119-0046-p3</t>
  </si>
  <si>
    <t>059-0046-p3</t>
  </si>
  <si>
    <t>Comme RSB59_407</t>
  </si>
  <si>
    <t>RSB119_0420_ p1</t>
  </si>
  <si>
    <t>119-0420-p1</t>
  </si>
  <si>
    <t>058-0420-p1</t>
  </si>
  <si>
    <t>institutionIdCode</t>
  </si>
  <si>
    <t>acquiring institution identification code in original message</t>
  </si>
  <si>
    <t>090</t>
  </si>
  <si>
    <t xml:space="preserve">056-p6 </t>
  </si>
  <si>
    <t>lengthOfAcquiringInstitutionIdCode</t>
  </si>
  <si>
    <t>length of the acquiring institution identification code</t>
  </si>
  <si>
    <t>092</t>
  </si>
  <si>
    <t xml:space="preserve">056-p5 </t>
  </si>
  <si>
    <t>local transaction date time in original message</t>
  </si>
  <si>
    <t>056-p3;056-p4</t>
  </si>
  <si>
    <t>merchantName</t>
  </si>
  <si>
    <t>Merchant Name</t>
  </si>
  <si>
    <t>Comme RSB57_36</t>
  </si>
  <si>
    <t>RSB119_0046_ p4</t>
  </si>
  <si>
    <t>119-0046-p4</t>
  </si>
  <si>
    <t xml:space="preserve">N/A </t>
  </si>
  <si>
    <t>messageId</t>
  </si>
  <si>
    <t>message identifier</t>
  </si>
  <si>
    <t>056-p1</t>
  </si>
  <si>
    <t>originalUniqueIdNetwork</t>
  </si>
  <si>
    <t>Debit unique reference identifier Network</t>
  </si>
  <si>
    <t>Comme RSB47-99_p1</t>
  </si>
  <si>
    <t>RSB119-0047_p1</t>
  </si>
  <si>
    <t>119-0047_p1</t>
  </si>
  <si>
    <t>DE 48 SE63</t>
  </si>
  <si>
    <t>originalUniqueIdValue</t>
  </si>
  <si>
    <t>Debit unique reference identifier Value</t>
  </si>
  <si>
    <t>Comme RSB47-99_p2</t>
  </si>
  <si>
    <t>RSB119-0047_p2</t>
  </si>
  <si>
    <t>119-0047_p2</t>
  </si>
  <si>
    <t>responseCode</t>
  </si>
  <si>
    <t>Response Code from Original Transaction</t>
  </si>
  <si>
    <t>039</t>
  </si>
  <si>
    <t>securedRemotePaymentArchitectureResult</t>
  </si>
  <si>
    <t>Result of using a secured remote payment architecture</t>
  </si>
  <si>
    <t>RSB119_0420_ p4</t>
  </si>
  <si>
    <t>119-0420-p4</t>
  </si>
  <si>
    <t>058-0420-p4</t>
  </si>
  <si>
    <t>securedRemotePaymentArchitectureResultExtension</t>
  </si>
  <si>
    <t>Extension of result of using a secured payment architecture</t>
  </si>
  <si>
    <t>Info liée à la 1ere transaction dans le cadre de paiements multiples.</t>
  </si>
  <si>
    <t>RSB119_0420_ p5</t>
  </si>
  <si>
    <t>119-0420-p5</t>
  </si>
  <si>
    <t>058-0420-p5</t>
  </si>
  <si>
    <t>059-0420-p5</t>
  </si>
  <si>
    <t>serviceCalled</t>
  </si>
  <si>
    <t>service that SAA has to call</t>
  </si>
  <si>
    <t>DOPR6</t>
  </si>
  <si>
    <t>technicalInfoTransactionUuid</t>
  </si>
  <si>
    <t>Technical information of the storage transaction  : ID</t>
  </si>
  <si>
    <t>T024</t>
  </si>
  <si>
    <t>technicalInfoTransmissionDateTime</t>
  </si>
  <si>
    <t>Technical information of the storage transaction  : Date Time</t>
  </si>
  <si>
    <t>DOPR8</t>
  </si>
  <si>
    <t>technicalInfoTransmittingServerId</t>
  </si>
  <si>
    <t>Technical information of the storage transaction  : Server ID</t>
  </si>
  <si>
    <t>DOPR9</t>
  </si>
  <si>
    <t>threeDsProtocolVersion</t>
  </si>
  <si>
    <t>ThreeDsProtocolVersionCodeset</t>
  </si>
  <si>
    <t>3DS protocol major version</t>
  </si>
  <si>
    <t>RSB119_0046_ p1</t>
  </si>
  <si>
    <t>119-0046-p1</t>
  </si>
  <si>
    <t>059-0046-p1</t>
  </si>
  <si>
    <t>transactionReference</t>
  </si>
  <si>
    <t>reference of initial transaction</t>
  </si>
  <si>
    <t>ISO90</t>
  </si>
  <si>
    <t>056-p2</t>
  </si>
  <si>
    <t>fields 7 and 11</t>
  </si>
  <si>
    <t>transmissionGmtDateTime</t>
  </si>
  <si>
    <t>initial transmission gmt date time</t>
  </si>
  <si>
    <t>recipientContactData</t>
  </si>
  <si>
    <t>communicationChannel</t>
  </si>
  <si>
    <t>contactData</t>
  </si>
  <si>
    <t>recipient contact information</t>
  </si>
  <si>
    <t>numberOfSentPages</t>
  </si>
  <si>
    <t>Number of pages sent</t>
  </si>
  <si>
    <t>remittanceData</t>
  </si>
  <si>
    <t>amountOfCancelledTransactionsWithDeferredCleaning</t>
  </si>
  <si>
    <t>Amount Of cancelled Transactions With Deferred Cleaning</t>
  </si>
  <si>
    <t>058-FF59</t>
  </si>
  <si>
    <t>batchAmountOfCancelledTransactionsWithDeferredCleaning</t>
  </si>
  <si>
    <t>Amount of cancelled transactions with deferred cleaning</t>
  </si>
  <si>
    <t>batchFileIdentification</t>
  </si>
  <si>
    <t>File identification</t>
  </si>
  <si>
    <t>058-FF55-p1</t>
  </si>
  <si>
    <t>batchIdAssignedByCollectorSystem</t>
  </si>
  <si>
    <t>Batch id assigned by collector system</t>
  </si>
  <si>
    <t>058-FF56</t>
  </si>
  <si>
    <t>batchNumberOfcancelledTransactionsWithDeferredCleaning</t>
  </si>
  <si>
    <t>Number of cancelled transactions with deferred cleaning</t>
  </si>
  <si>
    <t>058-FF58</t>
  </si>
  <si>
    <t>batchNumberOfMessagesInTheFile</t>
  </si>
  <si>
    <t>Number of messages in the file</t>
  </si>
  <si>
    <t>058-FF55-p2</t>
  </si>
  <si>
    <t>batchNumberOfMessagesReceivedByCollectorSystem</t>
  </si>
  <si>
    <t>Number Of Messages Received By Collector System</t>
  </si>
  <si>
    <t>058-FF57</t>
  </si>
  <si>
    <t>captureErrorCode</t>
  </si>
  <si>
    <t>CaptureErrorCodeCodeset</t>
  </si>
  <si>
    <t xml:space="preserve"> </t>
  </si>
  <si>
    <t>Capture Error code</t>
  </si>
  <si>
    <t>captureErrorNumberOfRelevantField</t>
  </si>
  <si>
    <t>Capture Error Number Of Relevant Field</t>
  </si>
  <si>
    <t>captureErrorTypeOfRelevantField</t>
  </si>
  <si>
    <t>Capture Error Type Of Relevant Field</t>
  </si>
  <si>
    <t>captureRemittanceId</t>
  </si>
  <si>
    <t>Remittance identification defined by capture process - Double information with stampingReference</t>
  </si>
  <si>
    <t>clearingTempoRegisteredId</t>
  </si>
  <si>
    <t>Remittance ID when registered in the tempo precompensation Remittance table</t>
  </si>
  <si>
    <t>countryReferenceExchangeStatus</t>
  </si>
  <si>
    <t>Status of  exchange with country reference system</t>
  </si>
  <si>
    <t>Credits, amount</t>
  </si>
  <si>
    <t>086</t>
  </si>
  <si>
    <t>Credits, number</t>
  </si>
  <si>
    <t>074</t>
  </si>
  <si>
    <t>creditTotalAmount</t>
  </si>
  <si>
    <t>Credits, total amount  (server)</t>
  </si>
  <si>
    <t>currencyReferenceExchangeStatus</t>
  </si>
  <si>
    <t>Status of  exchange with currency reference system</t>
  </si>
  <si>
    <t>088</t>
  </si>
  <si>
    <t>089</t>
  </si>
  <si>
    <t>076</t>
  </si>
  <si>
    <t>077</t>
  </si>
  <si>
    <t>debitsReversalTotalAmount</t>
  </si>
  <si>
    <t>Debits, reversal total amount (server)</t>
  </si>
  <si>
    <t>debitsReversalTotalNumber</t>
  </si>
  <si>
    <t>Debits, reversal total number (server)</t>
  </si>
  <si>
    <t>debitTotalAmount</t>
  </si>
  <si>
    <t>Debits, total amount  (server)</t>
  </si>
  <si>
    <t>113-p2</t>
  </si>
  <si>
    <t>113-p1</t>
  </si>
  <si>
    <t>112-p2</t>
  </si>
  <si>
    <t>112-p1</t>
  </si>
  <si>
    <t>discardedTransactionsCounter</t>
  </si>
  <si>
    <t>Counter of discarded transaction in a remittance</t>
  </si>
  <si>
    <t>grossAmount</t>
  </si>
  <si>
    <t>Remittance Amount - Debit amount minus credit amount</t>
  </si>
  <si>
    <t>MTBRRI ou MTBRRA et CODVOP ou CODVAM</t>
  </si>
  <si>
    <t>institutionReferenceExchangeStatus</t>
  </si>
  <si>
    <t>Status of  exchange with institution reference system</t>
  </si>
  <si>
    <t>Local remittance date time in the original message</t>
  </si>
  <si>
    <t>DARECW ou DAREC</t>
  </si>
  <si>
    <t>merchantReferenceExchangeStatus</t>
  </si>
  <si>
    <t>Status of  exchange with merchant reference system</t>
  </si>
  <si>
    <t>merchantRemittanceNumber</t>
  </si>
  <si>
    <t>Remittance identification</t>
  </si>
  <si>
    <t>070-p1</t>
  </si>
  <si>
    <t>numberOfcancelledTransactionsWithDeferredCleaning</t>
  </si>
  <si>
    <t>Number Of cancelled Transactions With Deferred Cleaning</t>
  </si>
  <si>
    <t>numberOfMessagesReceivedByCollectorSystem</t>
  </si>
  <si>
    <t>Number of non-completed remittance transactions</t>
  </si>
  <si>
    <t>047-09</t>
  </si>
  <si>
    <t>reconciliationCode</t>
  </si>
  <si>
    <t>ReconciliationcodeCodeset</t>
  </si>
  <si>
    <t>Reconciliation code</t>
  </si>
  <si>
    <t>066</t>
  </si>
  <si>
    <t>Counter of rejected transaction in a remittance</t>
  </si>
  <si>
    <t>remittanceFinalStatus</t>
  </si>
  <si>
    <t>RemittanceFinalStatusCodeset</t>
  </si>
  <si>
    <t>Final status of the remittance</t>
  </si>
  <si>
    <t>remitterGroupingIdentifier</t>
  </si>
  <si>
    <t>Exact7AlphaNumericText</t>
  </si>
  <si>
    <t>Remitter grouping identifier</t>
  </si>
  <si>
    <t>046-DF61</t>
  </si>
  <si>
    <t>sequentialNumber</t>
  </si>
  <si>
    <t>Remittance ID when registered in the suspense database</t>
  </si>
  <si>
    <t>COSQRE</t>
  </si>
  <si>
    <t>Remittance stamping reference assigned by captured step</t>
  </si>
  <si>
    <t>suspendedTransactionsCounter</t>
  </si>
  <si>
    <t>Counter of suspended transaction in a remittance</t>
  </si>
  <si>
    <t>Total amount of debit transactions with deferred clearing</t>
  </si>
  <si>
    <t>058-FF36</t>
  </si>
  <si>
    <t>totalDonationAmount</t>
  </si>
  <si>
    <t>total donation amount</t>
  </si>
  <si>
    <t>113-p3</t>
  </si>
  <si>
    <t>Total number of debit transactions with deferred clearing</t>
  </si>
  <si>
    <t>058-FF35</t>
  </si>
  <si>
    <t>totalTipAmount</t>
  </si>
  <si>
    <t>total tip amount</t>
  </si>
  <si>
    <t>112-p3</t>
  </si>
  <si>
    <t>transactionsCounter</t>
  </si>
  <si>
    <t>Number of operations in the remittance</t>
  </si>
  <si>
    <t>070-p2</t>
  </si>
  <si>
    <t>validatedTransactionsCounter</t>
  </si>
  <si>
    <t>Counter of validated transaction in a remittance</t>
  </si>
  <si>
    <t>response</t>
  </si>
  <si>
    <t>authorisation identification response</t>
  </si>
  <si>
    <t>Response Code</t>
  </si>
  <si>
    <t>ISO39</t>
  </si>
  <si>
    <t>field 39</t>
  </si>
  <si>
    <t>responseDateTime</t>
  </si>
  <si>
    <t>Response Date Time</t>
  </si>
  <si>
    <t>reversalReason</t>
  </si>
  <si>
    <t>Reason of reversal transported</t>
  </si>
  <si>
    <t>AUT127</t>
  </si>
  <si>
    <t>storedResponseCode</t>
  </si>
  <si>
    <t>to store response code from different services</t>
  </si>
  <si>
    <t>transactionWarningCode</t>
  </si>
  <si>
    <t>TransactionWarningCodeCodeset</t>
  </si>
  <si>
    <t>Warning of transaction during selfcare creation</t>
  </si>
  <si>
    <t>schemeFees</t>
  </si>
  <si>
    <t>schemeFeesDetails</t>
  </si>
  <si>
    <t>SchemeFeesType</t>
  </si>
  <si>
    <t>Scheme fee details</t>
  </si>
  <si>
    <t>Scheme fees total amount (signed)</t>
  </si>
  <si>
    <t>Pour des scheme autres que Visa et MCI il se peut qu'il n'y ait que de l'IC, d'où minOccur 0</t>
  </si>
  <si>
    <t>security</t>
  </si>
  <si>
    <t>baseDerivationKeyIdentifier</t>
  </si>
  <si>
    <t>The BaseDerivationKey key is used to generate the sealing keys (KSC) or transport code (KT) for each transaction</t>
  </si>
  <si>
    <t>baseDerivationKeyName</t>
  </si>
  <si>
    <t>Min2Max15HexBinaryText</t>
  </si>
  <si>
    <t>Base derivation key Name</t>
  </si>
  <si>
    <t>048-0002</t>
  </si>
  <si>
    <t>connexionKeyIdentifier</t>
  </si>
  <si>
    <t>Key used to encrypt code transport keys (KT), sealing keys (KSC) and data encryption keys (KDE)</t>
  </si>
  <si>
    <t>dataSource</t>
  </si>
  <si>
    <t>Max8000Text</t>
  </si>
  <si>
    <t>Data to be encrypted or decrypted</t>
  </si>
  <si>
    <t>GES100</t>
  </si>
  <si>
    <t>dataUsedForSign</t>
  </si>
  <si>
    <t>Data used in signature calculation</t>
  </si>
  <si>
    <t>diversificationValue</t>
  </si>
  <si>
    <t>Diversification value</t>
  </si>
  <si>
    <t>GES102</t>
  </si>
  <si>
    <t>dynamicKeyIdentifier</t>
  </si>
  <si>
    <t>Dynamic Key Identifier (key created by the HSM, sealing for example to message exchange with STET)</t>
  </si>
  <si>
    <t>encryptedEphemeralSecurePinBlockKey</t>
  </si>
  <si>
    <t>Ephemeral Symetric Secure PinBlock Key encrypted by ephemeral Transport Key</t>
  </si>
  <si>
    <t>encryptedEphemeralTransportKey</t>
  </si>
  <si>
    <t>Min256Max800Text</t>
  </si>
  <si>
    <t>Ephemeral Symetric Transport Key encrypted by a public RSA key</t>
  </si>
  <si>
    <t>encryptionAlgorithm</t>
  </si>
  <si>
    <t>EncryptionAlgorithmCodeset</t>
  </si>
  <si>
    <t>Encryption Algorithm of PINBLock</t>
  </si>
  <si>
    <t>GES507</t>
  </si>
  <si>
    <t>053</t>
  </si>
  <si>
    <t>053 quartet 9 et 10</t>
  </si>
  <si>
    <t>jsonWebKeyIdentifier</t>
  </si>
  <si>
    <t>JSON Web Key Identifier (JWK)</t>
  </si>
  <si>
    <t>jsonWebSignature</t>
  </si>
  <si>
    <t>Max758Text</t>
  </si>
  <si>
    <t>JSON Web Signature (JWS)</t>
  </si>
  <si>
    <t>keyingMaterialSecurityData</t>
  </si>
  <si>
    <t>Max255HexBinaryText</t>
  </si>
  <si>
    <t>Transport des cles dans les messages 08xx</t>
  </si>
  <si>
    <t>keyLength</t>
  </si>
  <si>
    <t>key length</t>
  </si>
  <si>
    <t>Doit être inferieure ou egale à la longueur de la cle de chiffrement.
Valeur par defaut : longueur de la cle de chiffrement</t>
  </si>
  <si>
    <t>GES68</t>
  </si>
  <si>
    <t>Min10Max12HexBinaryText</t>
  </si>
  <si>
    <t>Key serial number</t>
  </si>
  <si>
    <t>GES067</t>
  </si>
  <si>
    <t>048-0001</t>
  </si>
  <si>
    <t>macAlgorithm</t>
  </si>
  <si>
    <t>MAC sealing algorithm</t>
  </si>
  <si>
    <t>GES123</t>
  </si>
  <si>
    <t>macKeyIdentifier</t>
  </si>
  <si>
    <t>mac sealing key</t>
  </si>
  <si>
    <t>macLength</t>
  </si>
  <si>
    <t>length of the MAC</t>
  </si>
  <si>
    <t>GES103</t>
  </si>
  <si>
    <t>macValue</t>
  </si>
  <si>
    <t>Min4Max64HexBinaryText</t>
  </si>
  <si>
    <t>MAC, Authenticated Data</t>
  </si>
  <si>
    <t>RSB64 / RSB128</t>
  </si>
  <si>
    <t>064;128</t>
  </si>
  <si>
    <t>maskGeneratorAlgorithm</t>
  </si>
  <si>
    <t>MaskGeneratorAlgorithmCodeset</t>
  </si>
  <si>
    <t>Mask generator function cryptographic algorithm</t>
  </si>
  <si>
    <t>paddingMethod</t>
  </si>
  <si>
    <t>Padding method for max calculation or mac verification</t>
  </si>
  <si>
    <t>GES101</t>
  </si>
  <si>
    <t>partialHash</t>
  </si>
  <si>
    <t>Min20Max64HexBinaryText</t>
  </si>
  <si>
    <t>hash of the data to sign</t>
  </si>
  <si>
    <t>partialHashLength</t>
  </si>
  <si>
    <t>hash length of the data to sign</t>
  </si>
  <si>
    <t>pinBlockEncryptionFormat</t>
  </si>
  <si>
    <t>PinBlockEncryptionFormatCodeset</t>
  </si>
  <si>
    <t>Format of pin block encryption</t>
  </si>
  <si>
    <t>053 quartet 6</t>
  </si>
  <si>
    <t>pinBlockFormat</t>
  </si>
  <si>
    <t>PinBlockFormatCodeset</t>
  </si>
  <si>
    <t>Format of pin block</t>
  </si>
  <si>
    <t>ISO0, ISO1, ISO2, ISO3, ISO4</t>
  </si>
  <si>
    <t>AUT50 / GES504</t>
  </si>
  <si>
    <t>053 quartet 7 et 8</t>
  </si>
  <si>
    <t>pinVerificationResult</t>
  </si>
  <si>
    <t>PinVerificationResultCodeset</t>
  </si>
  <si>
    <t>Verifications used by the requester</t>
  </si>
  <si>
    <t>AUT53</t>
  </si>
  <si>
    <t>053 quartet 2</t>
  </si>
  <si>
    <t>rsaPemPublicKey</t>
  </si>
  <si>
    <t xml:space="preserve">
Dynamic RSA public key used to cypher the data
</t>
  </si>
  <si>
    <t>saltLength</t>
  </si>
  <si>
    <t>Length of the salt to include in the signature</t>
  </si>
  <si>
    <t>securePinBlockKeyIdentifier</t>
  </si>
  <si>
    <t>Id cle KT pour le transchiffrement</t>
  </si>
  <si>
    <t>signature</t>
  </si>
  <si>
    <t>Max800Text</t>
  </si>
  <si>
    <t>Signature</t>
  </si>
  <si>
    <t>signatureAlgorithm</t>
  </si>
  <si>
    <t>SignatureAlgorithmCodeset</t>
  </si>
  <si>
    <t>Identification of the algorithm for a signature</t>
  </si>
  <si>
    <t>signatureDigestAlgorithm</t>
  </si>
  <si>
    <t>SignatureDigestAlgorithmCodeset</t>
  </si>
  <si>
    <t>Identification of the digest algorithm for a signature</t>
  </si>
  <si>
    <t>signatureKeyIdentifier</t>
  </si>
  <si>
    <t>Identification of the key for a signature</t>
  </si>
  <si>
    <t>storageKeyIdentifier</t>
  </si>
  <si>
    <t>Identification of a storage key used to cipher application keys</t>
  </si>
  <si>
    <t>tr31AdditionalData</t>
  </si>
  <si>
    <t>Min2Max226Text</t>
  </si>
  <si>
    <t>number of optional blocks</t>
  </si>
  <si>
    <t>Ce champ contient le nombre de blocs optionnels (valeur numerique sur deux caractères). deux caractères ‘0’ RFU, les blocs optionnels, y compris le bloc de padding eventuel. La valeur par defaut est « 00 00 » (pas de champ optionnel)</t>
  </si>
  <si>
    <t>GES71</t>
  </si>
  <si>
    <t>tr31KeyBlock</t>
  </si>
  <si>
    <t>Min72Max296Text</t>
  </si>
  <si>
    <t>TR31 key cipher block</t>
  </si>
  <si>
    <t>GES72</t>
  </si>
  <si>
    <t>tr31KeyFunction</t>
  </si>
  <si>
    <t>TR31 key usage</t>
  </si>
  <si>
    <t>Par defaut, ‘C’ (MAC Calculate) si le type de cle genere est KSC ou ‘B’ (Both Encrypt &amp; Decrypt) si le type de cle est KBPK, KT ou KDE</t>
  </si>
  <si>
    <t>GES69</t>
  </si>
  <si>
    <t>tr31KeyVersion</t>
  </si>
  <si>
    <t xml:space="preserve">TR31 key version </t>
  </si>
  <si>
    <t>Les valeurs 0x00 et 0xC# ont une signification particulière (pas de versionning de cle et composante de cle). Par defaut le NK de la cle est utilise</t>
  </si>
  <si>
    <t>GES70</t>
  </si>
  <si>
    <t>tr31MaskFlag</t>
  </si>
  <si>
    <t>key length obfuscation indicator for TR31 Block</t>
  </si>
  <si>
    <t>sinisterData</t>
  </si>
  <si>
    <t>cardholderDisclosure</t>
  </si>
  <si>
    <t>Client reported having given their card and/or PIN to a third party, excluding disclosure under violence</t>
  </si>
  <si>
    <t>cardLending</t>
  </si>
  <si>
    <t>Client idicated that they had lent their card</t>
  </si>
  <si>
    <t>delayedCardStop</t>
  </si>
  <si>
    <t>Client made a card block later than usual in relation to their normal card usage</t>
  </si>
  <si>
    <t>familyUse</t>
  </si>
  <si>
    <t>The card was used by a family member</t>
  </si>
  <si>
    <t>implicitPINTheft</t>
  </si>
  <si>
    <t>The cardholder's PIN was implicitly stolen</t>
  </si>
  <si>
    <t>pinRecompositionOnRequest</t>
  </si>
  <si>
    <t>The cardholder indicates that they re-entered their PIN at the request and un presence of an unknown person</t>
  </si>
  <si>
    <t>pinWrittenDown</t>
  </si>
  <si>
    <t>Client indicated that they had written down their PIN on a document</t>
  </si>
  <si>
    <t>temporaryCardLoss</t>
  </si>
  <si>
    <t>The cardholder experienced a temporary loss of their card</t>
  </si>
  <si>
    <t>threeDs</t>
  </si>
  <si>
    <t>threeDsAuthenticationCategory</t>
  </si>
  <si>
    <t>ThreeDsAuthenticationCategoryCodeset</t>
  </si>
  <si>
    <t>3DS authentication type</t>
  </si>
  <si>
    <t>RSB59_419 _p1</t>
  </si>
  <si>
    <t>059-0419-p1</t>
  </si>
  <si>
    <t>058-0419-p1</t>
  </si>
  <si>
    <t>threeDsComponentsAvailability</t>
  </si>
  <si>
    <t>3DS components availability</t>
  </si>
  <si>
    <t>RSB119_0013</t>
  </si>
  <si>
    <t>119-0013</t>
  </si>
  <si>
    <t>Field 34 Dataset ID 02 Tag 87</t>
  </si>
  <si>
    <t>ThreeDsIndicatorCodeset</t>
  </si>
  <si>
    <t xml:space="preserve">3D-Secure indicator </t>
  </si>
  <si>
    <t>RSB119_0007</t>
  </si>
  <si>
    <t>119-0007</t>
  </si>
  <si>
    <t>126-20</t>
  </si>
  <si>
    <t>threeDsMerchantRequestAuthentication</t>
  </si>
  <si>
    <t>ThreeDsMerchantRequestAuthenticationCodeset</t>
  </si>
  <si>
    <t xml:space="preserve"> Merchant request for authentication</t>
  </si>
  <si>
    <t>059-0419</t>
  </si>
  <si>
    <t>058-0419-p2</t>
  </si>
  <si>
    <t>059-0419-p2</t>
  </si>
  <si>
    <t>3DS Protocol Version</t>
  </si>
  <si>
    <t>RSB57_22_p1</t>
  </si>
  <si>
    <t>057-0022-p1</t>
  </si>
  <si>
    <t>059-0022</t>
  </si>
  <si>
    <t>threeDsProtocolVersionSchemeSpecific</t>
  </si>
  <si>
    <t>Max7AlphaNumericText</t>
  </si>
  <si>
    <t>3DS Protocol Version Scheme Specific</t>
  </si>
  <si>
    <t>RSB57_22_p2</t>
  </si>
  <si>
    <t>057-0022-p2</t>
  </si>
  <si>
    <t>119-0022-p2</t>
  </si>
  <si>
    <t>threeDsResultsCardHolderAuthentication</t>
  </si>
  <si>
    <t>Cardholder authentication</t>
  </si>
  <si>
    <t>BPO : Champ compose 3DS plutôt que VADS</t>
  </si>
  <si>
    <t>RSB59_412_p2</t>
  </si>
  <si>
    <t>059-0412-p2</t>
  </si>
  <si>
    <t>058-0412-p2</t>
  </si>
  <si>
    <t>threeDsResultsCardHolderVerification</t>
  </si>
  <si>
    <t>ThreeDsResultsCardHolderVerificationCodeset</t>
  </si>
  <si>
    <t>VADS registration check</t>
  </si>
  <si>
    <t xml:space="preserve">Field used until of version 1.6.1 of CB2AF: This data element is only significant in the case of 3D Secure v1 related to CB nomenclature. </t>
  </si>
  <si>
    <t>058-412-p3</t>
  </si>
  <si>
    <t>threeDsResultsNomenclature</t>
  </si>
  <si>
    <t>Three DS Results Nomenclature</t>
  </si>
  <si>
    <t>RSB59_412_p1</t>
  </si>
  <si>
    <t>059-0412-p1</t>
  </si>
  <si>
    <t>058-0412-p1</t>
  </si>
  <si>
    <t>threeDsScore</t>
  </si>
  <si>
    <t>CB 3DS score</t>
  </si>
  <si>
    <t>RSB59_419 _p5</t>
  </si>
  <si>
    <t>059-0419-p5</t>
  </si>
  <si>
    <t>058-0419-p5</t>
  </si>
  <si>
    <t>059-0412-p5</t>
  </si>
  <si>
    <t>threeDsTransactionCancellationIndicator</t>
  </si>
  <si>
    <t>Transaction cancellation indicator</t>
  </si>
  <si>
    <t>RSB59_419 _p4</t>
  </si>
  <si>
    <t>059-0419-p4</t>
  </si>
  <si>
    <t>058-0419-p4</t>
  </si>
  <si>
    <t>059-0412-p4</t>
  </si>
  <si>
    <t>threeDsTransactionStatusReason</t>
  </si>
  <si>
    <t>Transaction status reason</t>
  </si>
  <si>
    <t>RSB59_419 _p3</t>
  </si>
  <si>
    <t>059-0419-p3</t>
  </si>
  <si>
    <t>058-0419-p3</t>
  </si>
  <si>
    <t>059-0412-p3</t>
  </si>
  <si>
    <t>transactionData</t>
  </si>
  <si>
    <t>transactionDetails</t>
  </si>
  <si>
    <t>acceptanceSystemTransactionNumber</t>
  </si>
  <si>
    <t>Transaction number generated by acceptance system</t>
  </si>
  <si>
    <t>047-10</t>
  </si>
  <si>
    <t>acceptorMessageNumber</t>
  </si>
  <si>
    <t>Message number</t>
  </si>
  <si>
    <t>026-p2</t>
  </si>
  <si>
    <t>accountBalance</t>
  </si>
  <si>
    <t>Account balance (all cards)</t>
  </si>
  <si>
    <t>054-02</t>
  </si>
  <si>
    <t>accountFromUsage</t>
  </si>
  <si>
    <t>Account From - Usage</t>
  </si>
  <si>
    <t>ISO3_p2</t>
  </si>
  <si>
    <t>003-p2</t>
  </si>
  <si>
    <t>accountToUsage</t>
  </si>
  <si>
    <t>Account To - Usage</t>
  </si>
  <si>
    <t>ISO3_p3</t>
  </si>
  <si>
    <t>003-p3</t>
  </si>
  <si>
    <t>additionalAmount</t>
  </si>
  <si>
    <t>Additional amount</t>
  </si>
  <si>
    <t>à creuser avec expert metier</t>
  </si>
  <si>
    <t>ISO54</t>
  </si>
  <si>
    <t>054</t>
  </si>
  <si>
    <t>054-57</t>
  </si>
  <si>
    <t>additionalAuthenticationMethod</t>
  </si>
  <si>
    <t>AdditionalAuthenticationMethodCodeset</t>
  </si>
  <si>
    <t>Additional Authentication Method</t>
  </si>
  <si>
    <t>058-0414 p3.1</t>
  </si>
  <si>
    <t>additionalAuthenticationReasonCode</t>
  </si>
  <si>
    <t>AdditionalAuthenticationReasonCodeCodeset</t>
  </si>
  <si>
    <t>Additional Authentication Reason Code</t>
  </si>
  <si>
    <t>058-0414-p3.2</t>
  </si>
  <si>
    <t>additionalElectronicCommerceDataElementsNomenclature</t>
  </si>
  <si>
    <t>AdditionalElectronicCommerceDataElementsCodeset</t>
  </si>
  <si>
    <t>Nomenclature</t>
  </si>
  <si>
    <t>058-0414-p1</t>
  </si>
  <si>
    <t>additionalTransactionFee1</t>
  </si>
  <si>
    <t>Additional transaction fee 1</t>
  </si>
  <si>
    <t>054-88</t>
  </si>
  <si>
    <t>additionalTransactionFee2</t>
  </si>
  <si>
    <t>Additional transaction fee 2</t>
  </si>
  <si>
    <t>054-89</t>
  </si>
  <si>
    <t>additionnalInformationForImmediateAction</t>
  </si>
  <si>
    <t>AdditionnalInformationForImmediateActionCodeset</t>
  </si>
  <si>
    <t>Additionnal information for immediate action</t>
  </si>
  <si>
    <t>039-p3</t>
  </si>
  <si>
    <t>agreementId</t>
  </si>
  <si>
    <t>Contains the agreement ID associated with the agreed fee rate</t>
  </si>
  <si>
    <t>airTicketNumber</t>
  </si>
  <si>
    <t>Air Ticket Number</t>
  </si>
  <si>
    <t>amountAnticipated</t>
  </si>
  <si>
    <t>Amount, Anticipated</t>
  </si>
  <si>
    <t>054-90</t>
  </si>
  <si>
    <t xml:space="preserve">Autorisation code </t>
  </si>
  <si>
    <t>authorisationForcingCode</t>
  </si>
  <si>
    <t>AuthorisationForcingCodeCodeset</t>
  </si>
  <si>
    <t>Authorisation forcing code</t>
  </si>
  <si>
    <t>047-05</t>
  </si>
  <si>
    <t>authorisationReasonCode</t>
  </si>
  <si>
    <t>AuthorisationReasonCodeCodeset</t>
  </si>
  <si>
    <t>Reason code of Autorisation</t>
  </si>
  <si>
    <t>047-01</t>
  </si>
  <si>
    <t>authorisationResponse</t>
  </si>
  <si>
    <t>AuthorisationResponseCodeset</t>
  </si>
  <si>
    <t>Authorisation response</t>
  </si>
  <si>
    <t>authorisedAmount</t>
  </si>
  <si>
    <t>Authorised Amount</t>
  </si>
  <si>
    <t>RSB55_9F02</t>
  </si>
  <si>
    <t>055-9F02</t>
  </si>
  <si>
    <t>authorisedLocalDateTime</t>
  </si>
  <si>
    <t>Local date and time, authorisation request</t>
  </si>
  <si>
    <t>047-04</t>
  </si>
  <si>
    <t>billingAmount</t>
  </si>
  <si>
    <t>ISO6, ISO10 et ISO51</t>
  </si>
  <si>
    <t>006,010,051</t>
  </si>
  <si>
    <t>cardAuthenticationResultCode</t>
  </si>
  <si>
    <t>Card authentication result code</t>
  </si>
  <si>
    <t>RSB55_DFD0</t>
  </si>
  <si>
    <t>055-DFD0</t>
  </si>
  <si>
    <t>cardholderAvailableBalance</t>
  </si>
  <si>
    <t>Cardholder available balance</t>
  </si>
  <si>
    <t>054-05</t>
  </si>
  <si>
    <t>cardholderTotalAmount</t>
  </si>
  <si>
    <t>Cardholder total amount</t>
  </si>
  <si>
    <t>RSB59_207</t>
  </si>
  <si>
    <t>059-0207</t>
  </si>
  <si>
    <t>cardholderVerificationMethodlist</t>
  </si>
  <si>
    <t xml:space="preserve">cvm list (cardholder verification method list) </t>
  </si>
  <si>
    <t>055-008E</t>
  </si>
  <si>
    <t>cardholderVerificationMethodResult</t>
  </si>
  <si>
    <t>Cardholder verification method Result</t>
  </si>
  <si>
    <t>RSB55_9F34</t>
  </si>
  <si>
    <t>055- 9F34</t>
  </si>
  <si>
    <t>058- 9F34</t>
  </si>
  <si>
    <t>055-9F34</t>
  </si>
  <si>
    <t>cardSecurityCodeVerificationResultsOrigin</t>
  </si>
  <si>
    <t>CardSecurityCodeVerificationResultsOriginCodeset</t>
  </si>
  <si>
    <t>Response origin</t>
  </si>
  <si>
    <t>RSB59_301_p1</t>
  </si>
  <si>
    <t>059-0301-p1</t>
  </si>
  <si>
    <t>cardSecurityCodeVerificationResultsText</t>
  </si>
  <si>
    <t>Text of response</t>
  </si>
  <si>
    <t>RSB59_301_p2</t>
  </si>
  <si>
    <t>059-0301-p2</t>
  </si>
  <si>
    <t>field 44.10</t>
  </si>
  <si>
    <t>cashAmount</t>
  </si>
  <si>
    <t>Cash amount</t>
  </si>
  <si>
    <t>054-40</t>
  </si>
  <si>
    <t>clearingAmount</t>
  </si>
  <si>
    <t>Clearing Amount</t>
  </si>
  <si>
    <t>MTCPDE</t>
  </si>
  <si>
    <t>clearingCardBrand</t>
  </si>
  <si>
    <t>Brand defined by qualification</t>
  </si>
  <si>
    <t>Expected Date of Clearing</t>
  </si>
  <si>
    <t>Transaction ID when registered in the tempo precompensation Transaction table</t>
  </si>
  <si>
    <t>clearingTransactionNature</t>
  </si>
  <si>
    <t>Transaction nature calculated by clearing</t>
  </si>
  <si>
    <t>commercialOperation</t>
  </si>
  <si>
    <t>Commercial operation</t>
  </si>
  <si>
    <t>This field provides the commercial operation based on wich the bank sets the operation limits</t>
  </si>
  <si>
    <t>062</t>
  </si>
  <si>
    <t xml:space="preserve">Company Name </t>
  </si>
  <si>
    <t>contactlessTerminalProcessingResults</t>
  </si>
  <si>
    <t>Terminal Processing Results in Contactless Mode</t>
  </si>
  <si>
    <t>BPO : Ajout de ContactLess au debut du nom</t>
  </si>
  <si>
    <t>RSB55_DF85</t>
  </si>
  <si>
    <t>055-DF85</t>
  </si>
  <si>
    <t>058-DF85</t>
  </si>
  <si>
    <t>counterpartyPan</t>
  </si>
  <si>
    <t>Exact19AlphaNumericText</t>
  </si>
  <si>
    <t>Counterparty Pan</t>
  </si>
  <si>
    <t>059-1206</t>
  </si>
  <si>
    <t>counterValueAmount</t>
  </si>
  <si>
    <t>Counter-value amount of a transaction</t>
  </si>
  <si>
    <t>054-53</t>
  </si>
  <si>
    <t>cumulativeTotalAuthorisedAmount</t>
  </si>
  <si>
    <t>Total Amount cumulative authorised</t>
  </si>
  <si>
    <t>054-43</t>
  </si>
  <si>
    <t>currencyConversionRateNomenclature</t>
  </si>
  <si>
    <t>Currency conversion rate nomenclature</t>
  </si>
  <si>
    <t>114-33 -p1</t>
  </si>
  <si>
    <t>disputeAuditTrailTransactionEligibilityIndicator</t>
  </si>
  <si>
    <t>Dispute audit trail transaction eligibility indicator</t>
  </si>
  <si>
    <t>disputeTechnicalInternalId</t>
  </si>
  <si>
    <t>Dispute technical internal reference</t>
  </si>
  <si>
    <t>donationAmount</t>
  </si>
  <si>
    <t>Donation amount</t>
  </si>
  <si>
    <t>054-45</t>
  </si>
  <si>
    <t>emvAquisitionMode</t>
  </si>
  <si>
    <t>EMV aquisition mode</t>
  </si>
  <si>
    <t>RSB55_DFC0</t>
  </si>
  <si>
    <t>055-DFC0</t>
  </si>
  <si>
    <t>encryptedCardSecurityCode</t>
  </si>
  <si>
    <t>Field used to transmit the encrypted card security code (CVx)</t>
  </si>
  <si>
    <t>encryptedPinBlock</t>
  </si>
  <si>
    <t>Encrypted Data</t>
  </si>
  <si>
    <t>ISO52</t>
  </si>
  <si>
    <t>052</t>
  </si>
  <si>
    <t>errorIndication</t>
  </si>
  <si>
    <t>Error Indication</t>
  </si>
  <si>
    <t>058-FF81</t>
  </si>
  <si>
    <t>estimatedAmount</t>
  </si>
  <si>
    <t>Estimated Amount</t>
  </si>
  <si>
    <t>054-51</t>
  </si>
  <si>
    <t>feesAdditionnalPercentage</t>
  </si>
  <si>
    <t>PercentageRate</t>
  </si>
  <si>
    <t>Fees additionnal percentage</t>
  </si>
  <si>
    <t>feesAmount</t>
  </si>
  <si>
    <t>FeesType</t>
  </si>
  <si>
    <t>Fees Amount</t>
  </si>
  <si>
    <t>Attention à la structure et à la conversion</t>
  </si>
  <si>
    <t>RSB119_0010</t>
  </si>
  <si>
    <t>119-0010</t>
  </si>
  <si>
    <t>046</t>
  </si>
  <si>
    <t>fileNumber</t>
  </si>
  <si>
    <t>File number</t>
  </si>
  <si>
    <t>Pour lien dans Pre-authorisation</t>
  </si>
  <si>
    <t>RSB47_24</t>
  </si>
  <si>
    <t>047-24</t>
  </si>
  <si>
    <t>DE 112 SE 096</t>
  </si>
  <si>
    <t>firstSubmittingProcess</t>
  </si>
  <si>
    <t>FirstSubmittingProcessCodeset</t>
  </si>
  <si>
    <t>first submitting processor</t>
  </si>
  <si>
    <t>fundsTransferIdentifier</t>
  </si>
  <si>
    <t>Unique funds transfer reference</t>
  </si>
  <si>
    <t>(Brut) amount of the transaction</t>
  </si>
  <si>
    <t>iccTransactionCcy</t>
  </si>
  <si>
    <t>Transaction currency in ICC data</t>
  </si>
  <si>
    <t xml:space="preserve">055-5F2A </t>
  </si>
  <si>
    <t>immediateAction</t>
  </si>
  <si>
    <t>ImmediateActionCodeset</t>
  </si>
  <si>
    <t>Immediate action</t>
  </si>
  <si>
    <t>039-p1</t>
  </si>
  <si>
    <t>inboundResponseCode</t>
  </si>
  <si>
    <t>Reponse code received in advice message 0120</t>
  </si>
  <si>
    <t>inboundReversalReason</t>
  </si>
  <si>
    <t>Reason code contained in a reversal message (0400)</t>
  </si>
  <si>
    <t>informationForCardholder1</t>
  </si>
  <si>
    <t>Merchant Location</t>
  </si>
  <si>
    <t>057-FF01</t>
  </si>
  <si>
    <t>informationForCardholder2</t>
  </si>
  <si>
    <t>Name and location of the card acceptor</t>
  </si>
  <si>
    <t>057-FF02</t>
  </si>
  <si>
    <t>initialGmtDateTime</t>
  </si>
  <si>
    <t xml:space="preserve">Initial GMT date and time </t>
  </si>
  <si>
    <t>AUT60</t>
  </si>
  <si>
    <t>internalPricing</t>
  </si>
  <si>
    <t>Internal Transfer Pricing</t>
  </si>
  <si>
    <t xml:space="preserve">VISA Uniquement 
Optional internal transfer-pricing 
percentage rate used to calculate the 
Flexible Commission Service transfer pricing. </t>
  </si>
  <si>
    <t>RSB119_0011</t>
  </si>
  <si>
    <t>119-0011</t>
  </si>
  <si>
    <t>125-2-69-80</t>
  </si>
  <si>
    <t>issuerAuthorisationTransactionReference</t>
  </si>
  <si>
    <t>Obsolète</t>
  </si>
  <si>
    <t>Unique Transaction Reference</t>
  </si>
  <si>
    <t>CB2A-Auto 1+49 char  / CB2AF 50 char</t>
  </si>
  <si>
    <t>047-95</t>
  </si>
  <si>
    <t>issuerProprietaryData</t>
  </si>
  <si>
    <t>Contains data to be transmitted to the issuer</t>
  </si>
  <si>
    <t>RSB55_9F7C</t>
  </si>
  <si>
    <t>055-9F7C</t>
  </si>
  <si>
    <t>lastSubmittingProcess</t>
  </si>
  <si>
    <t>LastSubmittingProcessCodeset</t>
  </si>
  <si>
    <t>Last submitting processor</t>
  </si>
  <si>
    <t>locationCategoryCode</t>
  </si>
  <si>
    <t xml:space="preserve">Location Category Code </t>
  </si>
  <si>
    <t>047-08</t>
  </si>
  <si>
    <t>047-06</t>
  </si>
  <si>
    <t>lowValueExemptionIndicator</t>
  </si>
  <si>
    <t>Low value exemption indicator</t>
  </si>
  <si>
    <t>reponse du 57_33 (voir VISA Annex pour plus de details)</t>
  </si>
  <si>
    <t>RSB119_0029</t>
  </si>
  <si>
    <t>119-0029</t>
  </si>
  <si>
    <t>mastercardCurrencyConversionRateData</t>
  </si>
  <si>
    <t>Currency conversion rate data (Mastercard)</t>
  </si>
  <si>
    <t>114-33 -p2</t>
  </si>
  <si>
    <t>mastercardPointOfServiceChangeStatusCode</t>
  </si>
  <si>
    <t>Mastercard POS change status code</t>
  </si>
  <si>
    <t>RSB47_71</t>
  </si>
  <si>
    <t>047-71</t>
  </si>
  <si>
    <t>Merchan program</t>
  </si>
  <si>
    <t>RSB114_30-0</t>
  </si>
  <si>
    <t>114-30-0</t>
  </si>
  <si>
    <t>microchipProcessingResult</t>
  </si>
  <si>
    <t>Microchip Processing Result</t>
  </si>
  <si>
    <t xml:space="preserve">Champ repetable </t>
  </si>
  <si>
    <t>RSB55_DF80</t>
  </si>
  <si>
    <t>055-DF80</t>
  </si>
  <si>
    <t>multiplePaymentValidityDate</t>
  </si>
  <si>
    <t>Validity date for a multiple payment</t>
  </si>
  <si>
    <t>BPO : Transaction, si trop tard, trx refusee</t>
  </si>
  <si>
    <t>RSB57_45</t>
  </si>
  <si>
    <t>057-0045</t>
  </si>
  <si>
    <t>056-0045</t>
  </si>
  <si>
    <t>nextAction</t>
  </si>
  <si>
    <t>NextActionCodeset</t>
  </si>
  <si>
    <t>Next action</t>
  </si>
  <si>
    <t>039-p2</t>
  </si>
  <si>
    <t>nonCompletedTransactionReason</t>
  </si>
  <si>
    <t>NonCompletedTransactionReasonCodeset</t>
  </si>
  <si>
    <t xml:space="preserve">Reason for non completed transaction </t>
  </si>
  <si>
    <t>058-FF50</t>
  </si>
  <si>
    <t>nonrefundReasonCode</t>
  </si>
  <si>
    <t>Code reason of the nonrefund of the dispute</t>
  </si>
  <si>
    <t>nonrefundReasonLabel</t>
  </si>
  <si>
    <t>Resaon of the nonrefund of the dispute</t>
  </si>
  <si>
    <t>nonrefundReasonTechnicalInternalId</t>
  </si>
  <si>
    <t>Technical internal reference of the nonrefund of the dispute</t>
  </si>
  <si>
    <t>Original unique transaction identifier Network</t>
  </si>
  <si>
    <t>RSB47-99_p1</t>
  </si>
  <si>
    <t>047-99_p1</t>
  </si>
  <si>
    <t>field 125, Usage 2, Dataset ID 03, tag 03</t>
  </si>
  <si>
    <t>DE 48 SE63, DE 105 SE 001</t>
  </si>
  <si>
    <t>Original unique transaction identifier Value</t>
  </si>
  <si>
    <t>RSB47-99_p2</t>
  </si>
  <si>
    <t>047-99_p2</t>
  </si>
  <si>
    <t>partialAuthorisedAmount</t>
  </si>
  <si>
    <t>Authorised amount (partial authorisation)</t>
  </si>
  <si>
    <t>054-59</t>
  </si>
  <si>
    <t>partialAuthorisedOriginalAmount</t>
  </si>
  <si>
    <t>Original amount (partial authorisation)</t>
  </si>
  <si>
    <t>paymentNumber</t>
  </si>
  <si>
    <t>Payment number</t>
  </si>
  <si>
    <t>059-0043</t>
  </si>
  <si>
    <t>poiAmount</t>
  </si>
  <si>
    <t>POI Amount before DCC conversion</t>
  </si>
  <si>
    <t>054-60</t>
  </si>
  <si>
    <t>how many minutes the pre authorisation take to be valid</t>
  </si>
  <si>
    <t>A revoir avec Auto</t>
  </si>
  <si>
    <t>119-0208</t>
  </si>
  <si>
    <t>preauthorisedAmount</t>
  </si>
  <si>
    <t>Authorised amount (pre-authorisation or fuel dispenser)</t>
  </si>
  <si>
    <t>054-54</t>
  </si>
  <si>
    <t>productQuantity</t>
  </si>
  <si>
    <t>Number of product</t>
  </si>
  <si>
    <t>RSB57_11</t>
  </si>
  <si>
    <t>057-0011</t>
  </si>
  <si>
    <t>Program qualification</t>
  </si>
  <si>
    <t>RSB59_600</t>
  </si>
  <si>
    <t>059-600</t>
  </si>
  <si>
    <t>Rate received in transaction file</t>
  </si>
  <si>
    <t>072-DF01-p6 /58-FF31 P 1</t>
  </si>
  <si>
    <t>receivingId</t>
  </si>
  <si>
    <t>Receiver organism SMRSB</t>
  </si>
  <si>
    <t>MFO17</t>
  </si>
  <si>
    <t>recoveryMode</t>
  </si>
  <si>
    <t>RecoveryModeCodeset</t>
  </si>
  <si>
    <t>Recovey mode of the dispute</t>
  </si>
  <si>
    <t>refundIndicator</t>
  </si>
  <si>
    <t>Refund indicator</t>
  </si>
  <si>
    <t>refundNature</t>
  </si>
  <si>
    <t>RefundNatureCodeset</t>
  </si>
  <si>
    <t>Refund nature of the dispute</t>
  </si>
  <si>
    <t>replacementAmount</t>
  </si>
  <si>
    <t>Replacement amount</t>
  </si>
  <si>
    <t>ISO95</t>
  </si>
  <si>
    <t>095</t>
  </si>
  <si>
    <t>field 95.1</t>
  </si>
  <si>
    <t>replacementBillingAmount</t>
  </si>
  <si>
    <t>New amount, cardholder billing</t>
  </si>
  <si>
    <t>095-03</t>
  </si>
  <si>
    <t>saleReference</t>
  </si>
  <si>
    <t>Sale Reference Number</t>
  </si>
  <si>
    <t>ISO37</t>
  </si>
  <si>
    <t>037</t>
  </si>
  <si>
    <t>schemeProductIdentifier</t>
  </si>
  <si>
    <t>Visa or Mastercard Product Identifier</t>
  </si>
  <si>
    <t>selectedCardBrand</t>
  </si>
  <si>
    <t>Brand selected by the cardholder</t>
  </si>
  <si>
    <t>RSB57_3</t>
  </si>
  <si>
    <t>057-0003</t>
  </si>
  <si>
    <t>059-0003</t>
  </si>
  <si>
    <t>056-0003</t>
  </si>
  <si>
    <t>Transaction ID when registered in the suspense database</t>
  </si>
  <si>
    <t>COSQOP</t>
  </si>
  <si>
    <t>sessionId</t>
  </si>
  <si>
    <t>Session ID</t>
  </si>
  <si>
    <t>RSB119_0006</t>
  </si>
  <si>
    <t>119-0006</t>
  </si>
  <si>
    <t>settlementDate</t>
  </si>
  <si>
    <t>Settlement Date</t>
  </si>
  <si>
    <t>ISO15</t>
  </si>
  <si>
    <t>015</t>
  </si>
  <si>
    <t>settlementStatusCode</t>
  </si>
  <si>
    <t>SettlementStatusCodeCodeset</t>
  </si>
  <si>
    <t>Settlement Status code</t>
  </si>
  <si>
    <t>settlementStatusLabel</t>
  </si>
  <si>
    <t>Label of the settlement status</t>
  </si>
  <si>
    <t>settlementTotalAmount</t>
  </si>
  <si>
    <t>Settlement Total Amount</t>
  </si>
  <si>
    <t>sicbMovementIndicator</t>
  </si>
  <si>
    <t>SICB movement indicator</t>
  </si>
  <si>
    <t>RSB116_1</t>
  </si>
  <si>
    <t>116-1</t>
  </si>
  <si>
    <t>splitPaymentNumber</t>
  </si>
  <si>
    <t xml:space="preserve">Split Payment Number </t>
  </si>
  <si>
    <t>BPO : Paiements echelonnes</t>
  </si>
  <si>
    <t>RSB57_31</t>
  </si>
  <si>
    <t>057-0031</t>
  </si>
  <si>
    <t>056-0031</t>
  </si>
  <si>
    <t>splitPaymentTotalNumber</t>
  </si>
  <si>
    <t>Split Total Payment Number</t>
  </si>
  <si>
    <t>RSB57_32</t>
  </si>
  <si>
    <t>057-0032</t>
  </si>
  <si>
    <t>056-0032</t>
  </si>
  <si>
    <t>Field 104 usage 2 Dataset ID 18 Tag 82</t>
  </si>
  <si>
    <t>storedData</t>
  </si>
  <si>
    <t>Data to store</t>
  </si>
  <si>
    <t>temp_acceptanceLevelCodeAssociatedWithaRange</t>
  </si>
  <si>
    <t>Acceptance level code associated with a range _</t>
  </si>
  <si>
    <t>072-DF1E-p5</t>
  </si>
  <si>
    <t>temp_aidLength</t>
  </si>
  <si>
    <t>AID length (RID+PIX)</t>
  </si>
  <si>
    <t>temp_callFloorLimitForRandomSelection</t>
  </si>
  <si>
    <t>Call floor limit for random selection</t>
  </si>
  <si>
    <t>072-DF1B-p4</t>
  </si>
  <si>
    <t>temp_cardholderAcceptanceLevel</t>
  </si>
  <si>
    <t>Cardholder acceptance level</t>
  </si>
  <si>
    <t>072-DF1D-p3</t>
  </si>
  <si>
    <t>temp_coefficientAssociatedWithTheRandomSelectionAlgorithm</t>
  </si>
  <si>
    <t>Coefficient associated with the random selection algorithm</t>
  </si>
  <si>
    <t>072-DF1B-p5</t>
  </si>
  <si>
    <t>temp_dataEnvelope</t>
  </si>
  <si>
    <t>Data envelope</t>
  </si>
  <si>
    <t>072-DF19</t>
  </si>
  <si>
    <t>temp_dataLengh</t>
  </si>
  <si>
    <t>Data length</t>
  </si>
  <si>
    <t>814_44-p2</t>
  </si>
  <si>
    <t>temp_debtRecoveryPeriod</t>
  </si>
  <si>
    <t>Debt recovery period</t>
  </si>
  <si>
    <t>072-DFAE-p14</t>
  </si>
  <si>
    <t>temp_debtRecoveryType</t>
  </si>
  <si>
    <t>Debt recovery type</t>
  </si>
  <si>
    <t>072-DFAE-p12</t>
  </si>
  <si>
    <t>temp_durationOfAcceptorOffer</t>
  </si>
  <si>
    <t>Duration of the acceptor offer</t>
  </si>
  <si>
    <t>072-DFAE-p1</t>
  </si>
  <si>
    <t>temp_endOfBINRange</t>
  </si>
  <si>
    <t>Min1Max19NumericText</t>
  </si>
  <si>
    <t>End of BIN range</t>
  </si>
  <si>
    <t>072-DF1E-p4</t>
  </si>
  <si>
    <t>temp_evelope1DownloadReferenceOfSoftwareToDownload</t>
  </si>
  <si>
    <t xml:space="preserve">Envelope 1 download/reference of software to download </t>
  </si>
  <si>
    <t>072-DF2D</t>
  </si>
  <si>
    <t>temp_exponentOfTheRSAPublickey</t>
  </si>
  <si>
    <t>Exponent of the RSA public key</t>
  </si>
  <si>
    <t>temp_floorLimitForReversal</t>
  </si>
  <si>
    <t>Floor limit</t>
  </si>
  <si>
    <t>072-DFA2</t>
  </si>
  <si>
    <t>temp_forcedAuthorisationIndicator</t>
  </si>
  <si>
    <t>ForcedAuthorisationIndicatorCodeset</t>
  </si>
  <si>
    <t>Forced authorisation indicator</t>
  </si>
  <si>
    <t>temp_indexOfTheAuthenticationkey</t>
  </si>
  <si>
    <t>Index of the authentication key</t>
  </si>
  <si>
    <t>temp_interchangeCorrelationId</t>
  </si>
  <si>
    <t>identification traçabilite CIP (corelation Id ?)</t>
  </si>
  <si>
    <t>ZZZZZZ</t>
  </si>
  <si>
    <t>temp_lengthOfDataElementEndOfBINRange</t>
  </si>
  <si>
    <t>Length of data element: 'End of BIN range'</t>
  </si>
  <si>
    <t>072-DF1E-p3</t>
  </si>
  <si>
    <t>temp_lengthOfDataElementStartOfBINRange</t>
  </si>
  <si>
    <t>Length of data element: 'Start of BIN range'</t>
  </si>
  <si>
    <t>072-DF1E-p1</t>
  </si>
  <si>
    <t>temp_lengthOfTheRSAPublickeyModulus</t>
  </si>
  <si>
    <t>Length of the RSA public key modulus</t>
  </si>
  <si>
    <t>temp_limitsForContactlessPayment</t>
  </si>
  <si>
    <t xml:space="preserve">Dynamic Reader Limits for contactless payment </t>
  </si>
  <si>
    <t>072-DF2C</t>
  </si>
  <si>
    <t>temp_listEMVPublicAuthenticationKEYSRSAKeyModulus</t>
  </si>
  <si>
    <t>Max248HexBinaryText</t>
  </si>
  <si>
    <t>List oF EMV Public Authentication KEYS/RSA Key Modulus</t>
  </si>
  <si>
    <t>072-DF2F</t>
  </si>
  <si>
    <t>temp_listOfAdditionalTagsCalledParty0CallingParty</t>
  </si>
  <si>
    <t>List of additional tags : Called party (0) / Calling party</t>
  </si>
  <si>
    <t>072-DF1F</t>
  </si>
  <si>
    <t>temp_listOfDataElements</t>
  </si>
  <si>
    <t>Exact252HexBinaryText</t>
  </si>
  <si>
    <t>List of data elements</t>
  </si>
  <si>
    <t>072-DF1A-p4</t>
  </si>
  <si>
    <t>temp_maximumAcceptedAmountForForeignCard</t>
  </si>
  <si>
    <t xml:space="preserve">maximum accepted amount for a foreign card in an unattended terminal </t>
  </si>
  <si>
    <t>072-DF3A</t>
  </si>
  <si>
    <t>temp_maximumAmountForGuaranteeRequesForFrenchCards</t>
  </si>
  <si>
    <t>Maximum amount for guarantee request for French cards</t>
  </si>
  <si>
    <t>072-DFAE-p10</t>
  </si>
  <si>
    <t>temp_maximumAmountForGuaranteeRequestForForeignCards</t>
  </si>
  <si>
    <t>Maximum amount for guarantee request for foreign cards</t>
  </si>
  <si>
    <t>072-DFAE-p11</t>
  </si>
  <si>
    <t>temp_maximumCoefficientAssociatedWithTheRandomSelection</t>
  </si>
  <si>
    <t>Maximum coefficient associated with the random selection _</t>
  </si>
  <si>
    <t>072-DF1B-p6</t>
  </si>
  <si>
    <t>temp_maximumCumulativeAmount</t>
  </si>
  <si>
    <t>Maximum cumulative amount</t>
  </si>
  <si>
    <t>072-DFAE-p3</t>
  </si>
  <si>
    <t>072-DFAE-p15</t>
  </si>
  <si>
    <t>temp_maximumOfferAmount</t>
  </si>
  <si>
    <t>Maximum Offer Amount</t>
  </si>
  <si>
    <t>072-DFAE-p9</t>
  </si>
  <si>
    <t>temp_minimumAcceptedAmount</t>
  </si>
  <si>
    <t>minimum accepted amount for a transaction</t>
  </si>
  <si>
    <t>072-DF2A</t>
  </si>
  <si>
    <t>temp_minimumValueOfCommercialService</t>
  </si>
  <si>
    <t>Minimum value, of commercial service</t>
  </si>
  <si>
    <t>PAN in exception file</t>
  </si>
  <si>
    <t>072-DF1D-p2</t>
  </si>
  <si>
    <t>PAN length in exception file</t>
  </si>
  <si>
    <t>072-DF1D-p1</t>
  </si>
  <si>
    <t>temp_priorityLevel</t>
  </si>
  <si>
    <t>Priority level</t>
  </si>
  <si>
    <t>temp_specialProcessingCodes</t>
  </si>
  <si>
    <t>Special processing codes _</t>
  </si>
  <si>
    <t>072-DF1E-p6</t>
  </si>
  <si>
    <t>temp_startOfBINRange</t>
  </si>
  <si>
    <t>Start of BIN range</t>
  </si>
  <si>
    <t>072-DF1E-p2</t>
  </si>
  <si>
    <t>temp_superTapActivation</t>
  </si>
  <si>
    <t>Super TAP activation</t>
  </si>
  <si>
    <t>072-DFAE-p13</t>
  </si>
  <si>
    <t>temp_systemCountryCode</t>
  </si>
  <si>
    <t>System country code</t>
  </si>
  <si>
    <t>072-DFA0-p1</t>
  </si>
  <si>
    <t>temp_tACDefault</t>
  </si>
  <si>
    <t>TAC Default</t>
  </si>
  <si>
    <t>072-DF18</t>
  </si>
  <si>
    <t>temp_tACDenial</t>
  </si>
  <si>
    <t>TAC Denial</t>
  </si>
  <si>
    <t>temp_tACOnline</t>
  </si>
  <si>
    <t>TAC Online</t>
  </si>
  <si>
    <t>temp_tag</t>
  </si>
  <si>
    <t>Tag</t>
  </si>
  <si>
    <t>temp_tagDataLength</t>
  </si>
  <si>
    <t>Tag data length</t>
  </si>
  <si>
    <t>temp_tagValue</t>
  </si>
  <si>
    <t>Max252HexBinaryText</t>
  </si>
  <si>
    <t>Tag value</t>
  </si>
  <si>
    <t>terminalTransactionQualifiers</t>
  </si>
  <si>
    <t>Terminal transaction qualifiers (TTQ)</t>
  </si>
  <si>
    <t xml:space="preserve">Structure 4 bytes </t>
  </si>
  <si>
    <t>RSB55_9F66</t>
  </si>
  <si>
    <t>055-9F66</t>
  </si>
  <si>
    <t>058-9F66</t>
  </si>
  <si>
    <t>tipAmount</t>
  </si>
  <si>
    <t>Tip amount</t>
  </si>
  <si>
    <t>054-44</t>
  </si>
  <si>
    <t>tokenAuthenticationVerificationValue</t>
  </si>
  <si>
    <t>Token authentification verification value</t>
  </si>
  <si>
    <t>RSB119_0015</t>
  </si>
  <si>
    <t>119-0015</t>
  </si>
  <si>
    <t>126.8</t>
  </si>
  <si>
    <t>DE 104 SE 001</t>
  </si>
  <si>
    <t>ISO 4, ISO49, ISO50</t>
  </si>
  <si>
    <t>004;049;050</t>
  </si>
  <si>
    <t>004;049;050;054-43</t>
  </si>
  <si>
    <t>049;004</t>
  </si>
  <si>
    <t>totalNumberOfPayments</t>
  </si>
  <si>
    <t>Total number of payments for the same transaction</t>
  </si>
  <si>
    <t>059-0044</t>
  </si>
  <si>
    <t>transactionFeeAmount</t>
  </si>
  <si>
    <t>Transaction fee amount</t>
  </si>
  <si>
    <t>028</t>
  </si>
  <si>
    <t>transactionIccOtherAmount</t>
  </si>
  <si>
    <t>Transaction other amount</t>
  </si>
  <si>
    <t>RSB55_9F03</t>
  </si>
  <si>
    <t>055-9F03</t>
  </si>
  <si>
    <t>transferService</t>
  </si>
  <si>
    <t>Transfer service</t>
  </si>
  <si>
    <t>054-95</t>
  </si>
  <si>
    <t>typeOfAdditionalData</t>
  </si>
  <si>
    <t>TypeOfAdditionalDataCodeset</t>
  </si>
  <si>
    <t>Type of additional data</t>
  </si>
  <si>
    <t>058-0414-p2</t>
  </si>
  <si>
    <t>Validation code</t>
  </si>
  <si>
    <t>RSB59_602</t>
  </si>
  <si>
    <t>059-602</t>
  </si>
  <si>
    <t>visaCurrencyConversionRateData</t>
  </si>
  <si>
    <t>Max84AlphaNumericText</t>
  </si>
  <si>
    <t>Currency conversion rate data (Visa)</t>
  </si>
  <si>
    <t>vrolTransactionReference</t>
  </si>
  <si>
    <t>VISA Resolve Online transaction reference</t>
  </si>
  <si>
    <t>walletIdentifier</t>
  </si>
  <si>
    <t>Wallet identifier</t>
  </si>
  <si>
    <t>Other than WalletID already existing, different definiton and usage</t>
  </si>
  <si>
    <t>059-418</t>
  </si>
  <si>
    <t>transactionIdentification</t>
  </si>
  <si>
    <t>captureTransId</t>
  </si>
  <si>
    <t>Transaction Id  defined by capture</t>
  </si>
  <si>
    <t>cryptogramDateTime</t>
  </si>
  <si>
    <t>Cryptogram entry DATE AND GMT TIME</t>
  </si>
  <si>
    <t>RSB57_17</t>
  </si>
  <si>
    <t>057-0017</t>
  </si>
  <si>
    <t>056-0017</t>
  </si>
  <si>
    <t>ecommerceTransactionId</t>
  </si>
  <si>
    <t>Transaction identifier or cryptogram supplied by the acceptor</t>
  </si>
  <si>
    <t>BPO : Je prefere plutôt ID de Trx que Crypto.</t>
  </si>
  <si>
    <t>RSB59_400</t>
  </si>
  <si>
    <t>059-0400</t>
  </si>
  <si>
    <t>058-FF48</t>
  </si>
  <si>
    <t>field 126.8</t>
  </si>
  <si>
    <t>endToEndReference</t>
  </si>
  <si>
    <t>Processor End to End ID of the transaction</t>
  </si>
  <si>
    <t>endToEndTransId</t>
  </si>
  <si>
    <t>End to End transaction Id</t>
  </si>
  <si>
    <t>Celui d'auto si présente sinon captureTransId de Capture.</t>
  </si>
  <si>
    <t>ISO12, ISO13, RSB59_102</t>
  </si>
  <si>
    <t>012; 013; 059-102</t>
  </si>
  <si>
    <t>012; 013; 047-07; 814_12</t>
  </si>
  <si>
    <t>Transaction stamping reference assigned by captured step</t>
  </si>
  <si>
    <t>ISO11</t>
  </si>
  <si>
    <t>011</t>
  </si>
  <si>
    <t>Transmission date and time GMT</t>
  </si>
  <si>
    <t>ISO7</t>
  </si>
  <si>
    <t>007</t>
  </si>
  <si>
    <t>Date and time the remittance was included in the PreClearing process.</t>
  </si>
  <si>
    <t>exchangeRateInformation</t>
  </si>
  <si>
    <t>ExchangeRateInformationType</t>
  </si>
  <si>
    <t>Exchange rate information</t>
  </si>
  <si>
    <t>RSB114_33</t>
  </si>
  <si>
    <t>114-33</t>
  </si>
  <si>
    <t>111.01.80/81/82/8E</t>
  </si>
  <si>
    <t>IBAN used for credits or debits related to transactions</t>
  </si>
  <si>
    <t>merchantFeesIban</t>
  </si>
  <si>
    <t>IBAN used for credits or debits related to fees</t>
  </si>
  <si>
    <t>fileSize</t>
  </si>
  <si>
    <t>Document size</t>
  </si>
  <si>
    <t>documentUuid</t>
  </si>
  <si>
    <t xml:space="preserve">Processor Document uuid </t>
  </si>
  <si>
    <t>loadingDetails</t>
  </si>
  <si>
    <t>TransfertStatusCodeset</t>
  </si>
  <si>
    <t>Loading status</t>
  </si>
  <si>
    <t>errorComment</t>
  </si>
  <si>
    <t>Comment related to document loading failure</t>
  </si>
  <si>
    <t>presignedUrl</t>
  </si>
  <si>
    <t>Presigned url for upload or download</t>
  </si>
  <si>
    <t>errorCode</t>
  </si>
  <si>
    <t>LoadingErrorCodeCodeset</t>
  </si>
  <si>
    <t>Code related to document upload failure</t>
  </si>
  <si>
    <t>enrolmentId</t>
  </si>
  <si>
    <t>Virtual card enrolment identifier.</t>
  </si>
  <si>
    <t>Application unique identifier</t>
  </si>
  <si>
    <t>enrolmentDeviceType</t>
  </si>
  <si>
    <t>Device type in the VISA token enrolment context</t>
  </si>
  <si>
    <t>accountOwner</t>
  </si>
  <si>
    <t>Account owner birth country code</t>
  </si>
  <si>
    <t>118-4013</t>
  </si>
  <si>
    <t>56.05.90</t>
  </si>
  <si>
    <t>Date of birth of account owner</t>
  </si>
  <si>
    <t>118-4015</t>
  </si>
  <si>
    <t>56.05.92</t>
  </si>
  <si>
    <t>fullPostalAddress</t>
  </si>
  <si>
    <t>Acquirer postal address</t>
  </si>
  <si>
    <t xml:space="preserve">112-002x </t>
  </si>
  <si>
    <t>field 34 Dataset ID 02 Tag C6</t>
  </si>
  <si>
    <t xml:space="preserve"> Libellés</t>
  </si>
  <si>
    <t>Définiton</t>
  </si>
  <si>
    <t>Pattern</t>
  </si>
  <si>
    <t>FractionD</t>
  </si>
  <si>
    <t>TotalD</t>
  </si>
  <si>
    <t>minLength /mininclusive</t>
  </si>
  <si>
    <t>maxLength</t>
  </si>
  <si>
    <t>4Or6NumericText</t>
  </si>
  <si>
    <t>Number of objects represented as a positive integer.</t>
  </si>
  <si>
    <t>string</t>
  </si>
  <si>
    <t>([0-9]{4}|[0-9]{6})</t>
  </si>
  <si>
    <t>Rate expressed as a decimal</t>
  </si>
  <si>
    <t>[0-9]{1,25}(\.?[0-9]{0,13})?</t>
  </si>
  <si>
    <t>25 max avant la virgule et 13 max après la virgule</t>
  </si>
  <si>
    <t>decimal Amount</t>
  </si>
  <si>
    <t>[0-9]{1,8}(\.?[0-9]{0,7})?</t>
  </si>
  <si>
    <t>8 max avant la virgule et 7 max après la virgule</t>
  </si>
  <si>
    <t>Email address</t>
  </si>
  <si>
    <t>Max 99+'@'+39+'.'+20  = Max 160</t>
  </si>
  <si>
    <t>Exact10AlphaNumericText</t>
  </si>
  <si>
    <t>10 alphanumeric characters</t>
  </si>
  <si>
    <t>[0-9A-Za-z]{10}</t>
  </si>
  <si>
    <t>Specifies a character string with an exact length of 10 binary bytes (20 hexadecimal text characters)</t>
  </si>
  <si>
    <t>([0-9A-F][0-9A-F]){10}</t>
  </si>
  <si>
    <t>Specifies a numeric string with an exact length of 10 digits.</t>
  </si>
  <si>
    <t>[0-9]{10}</t>
  </si>
  <si>
    <t>Exact10Text</t>
  </si>
  <si>
    <t>10 alphanumeric  and special characters</t>
  </si>
  <si>
    <t>Specifies a numeric string with an exact length of 11 digits.</t>
  </si>
  <si>
    <t>[0-9]{11}</t>
  </si>
  <si>
    <t>11 alphanumeric  and special characters</t>
  </si>
  <si>
    <t>12 alphanumeric characters</t>
  </si>
  <si>
    <t>[0-9A-Za-z]{12}</t>
  </si>
  <si>
    <t>Specifies a numeric string with an exact length of 12 digits.</t>
  </si>
  <si>
    <t>[0-9]{12}</t>
  </si>
  <si>
    <t>Exact12Text</t>
  </si>
  <si>
    <t>12 alphanumeric  and special characters</t>
  </si>
  <si>
    <t>Exact15AlphaNumericText</t>
  </si>
  <si>
    <t>15 alphanumeric characters</t>
  </si>
  <si>
    <t>[0-9A-Za-z]{15}</t>
  </si>
  <si>
    <t>Specifies a character string with an exact length of 15 binary bytes (30 hexadecimal text characters)</t>
  </si>
  <si>
    <t>([0-9A-F][0-9A-F]){15}</t>
  </si>
  <si>
    <t>15 alphanumeric  and special characters</t>
  </si>
  <si>
    <t>16 alphanumeric characters</t>
  </si>
  <si>
    <t>[0-9A-Za-z]{16}</t>
  </si>
  <si>
    <t>Specifies a character string with an exact length of 16 binary bytes (32 hexadecimal text characters)</t>
  </si>
  <si>
    <t>([0-9A-F][0-9A-F]){16}</t>
  </si>
  <si>
    <t>Exact16NumericText</t>
  </si>
  <si>
    <t>Specifies a numeric string with an exact length of 16 digits.</t>
  </si>
  <si>
    <t>[0-9]{16}</t>
  </si>
  <si>
    <t>16 alphanumeric  and special characters</t>
  </si>
  <si>
    <t>19 alphanumeric characters</t>
  </si>
  <si>
    <t>[0-9A-Za-z]{19}</t>
  </si>
  <si>
    <t>Specifies a character string with an exact length of 19 binary bytes (38 hexadecimal text characters)</t>
  </si>
  <si>
    <t>([0-9A-F][0-9A-F]){19}</t>
  </si>
  <si>
    <t>1 alphanumeric character</t>
  </si>
  <si>
    <t>[0-9A-Za-z]{1}</t>
  </si>
  <si>
    <t>Specifies a character string with an exact length of 1 binary bytes (2 hexadecimal text characters)</t>
  </si>
  <si>
    <t>([0-9A-F][0-9A-F]){1}</t>
  </si>
  <si>
    <t>Specifies a numeric string with an exact length of 1 digits.</t>
  </si>
  <si>
    <t>[0-9]{1}</t>
  </si>
  <si>
    <t>Specifies a string with an exact length of 1 character</t>
  </si>
  <si>
    <t>Exact20HexBinaryText</t>
  </si>
  <si>
    <t>Specifies a character string with an exact length of 20 binary bytes (40 hexadecimal text characters)</t>
  </si>
  <si>
    <t>([0-9A-F][0-9A-F]){20}</t>
  </si>
  <si>
    <t>Exact20Text</t>
  </si>
  <si>
    <t>20 alphanumeric  and special characters</t>
  </si>
  <si>
    <t>Exact24Text</t>
  </si>
  <si>
    <t>24 alphanumeric  and special characters</t>
  </si>
  <si>
    <t>Specifies a character string with an exact length of 252 binary bytes (504 hexadecimal text characters)</t>
  </si>
  <si>
    <t>([0-9A-F][0-9A-F]){252}</t>
  </si>
  <si>
    <t>2 alphanumeric characters</t>
  </si>
  <si>
    <t>[0-9A-Za-z]{2}</t>
  </si>
  <si>
    <t>Specifies a character string with an exact length of 2 binary bytes (4 hexadecimal text characters)</t>
  </si>
  <si>
    <t>([0-9A-F][0-9A-F]){2}</t>
  </si>
  <si>
    <t>Specifies a numeric string with an exact length of 2 digits.</t>
  </si>
  <si>
    <t>[0-9]{2}</t>
  </si>
  <si>
    <t>2 alphanumeric  and special characters</t>
  </si>
  <si>
    <t>32 alphanumeric  and special characters</t>
  </si>
  <si>
    <t>36 alphanumeric  and special characters</t>
  </si>
  <si>
    <t>3 alphanumeric characters</t>
  </si>
  <si>
    <t>[0-9A-Za-z]{3}</t>
  </si>
  <si>
    <t>Specifies a character string with an exact length of 3 binary bytes (6 hexadecimal text characters)</t>
  </si>
  <si>
    <t>([0-9A-F][0-9A-F]){3}</t>
  </si>
  <si>
    <t>Specifies a numeric string with an exact length of 3 digits.</t>
  </si>
  <si>
    <t>[0-9]{3}</t>
  </si>
  <si>
    <t>3 alphanumeric  and special characters</t>
  </si>
  <si>
    <t>Exact40Text</t>
  </si>
  <si>
    <t>Month within a particular calendar year represented by YYYY-MM (ISO 8601).</t>
  </si>
  <si>
    <t>4 alphanumeric characters</t>
  </si>
  <si>
    <t>[0-9A-Za-z]{4}</t>
  </si>
  <si>
    <t>Specifies a character string with an exact length of 4 binary bytes (8 hexadecimal text characters)</t>
  </si>
  <si>
    <t>([0-9A-F][0-9A-F]){4}</t>
  </si>
  <si>
    <t>Specifies a numeric string with an exact length of 4 digits.</t>
  </si>
  <si>
    <t>[0-9]{4}</t>
  </si>
  <si>
    <t>4 alphanumeric  and special characters</t>
  </si>
  <si>
    <t>Specifies a character string with an exact length of 5 binary bytes (10 hexadecimal text characters)</t>
  </si>
  <si>
    <t>([0-9A-F][0-9A-F]){5}</t>
  </si>
  <si>
    <t>Specifies a numeric string with an exact length of 5 digits.</t>
  </si>
  <si>
    <t>[0-9]{5}</t>
  </si>
  <si>
    <t>Exact5Text</t>
  </si>
  <si>
    <t>5 alphanumeric  and special characters</t>
  </si>
  <si>
    <t>Specifies a numeric string with an exact length of 6 digits.</t>
  </si>
  <si>
    <t>[0-9]{6}</t>
  </si>
  <si>
    <t>Exact6Text</t>
  </si>
  <si>
    <t>6 alphanumeric  and special characters</t>
  </si>
  <si>
    <t>Specifies a alphanumeric string with a minlength of 1 and maxlength of 7 digits</t>
  </si>
  <si>
    <t>[0-9A-Za-z]{7}</t>
  </si>
  <si>
    <t>Exact7HexBinaryText</t>
  </si>
  <si>
    <t>Specifies a character string with an exact length of 7 binary bytes (14 hexadecimal text characters)</t>
  </si>
  <si>
    <t>([0-9A-F][0-9A-F]){7}</t>
  </si>
  <si>
    <t>8 alphanumeric characters</t>
  </si>
  <si>
    <t>[0-9A-Za-z]{8}</t>
  </si>
  <si>
    <t>Specifies a character string with an exact length of 8 binary bytes (16 hexadecimal text characters)</t>
  </si>
  <si>
    <t>([0-9A-F][0-9A-F]){8}</t>
  </si>
  <si>
    <t>Specifies a numeric string with an exact length of 8 digits.</t>
  </si>
  <si>
    <t>[0-9]{8}</t>
  </si>
  <si>
    <t>8 alphanumeric  and special characters</t>
  </si>
  <si>
    <t>The International Bank Account Number is a code used internationally by financial institutions to uniquely identify the account of a customer at a financial institution as described in the 2007 edition of the ISO 13616 standard Banking and related financial services International Bank Account Number (IBAN) and replaced by the more recent edition of the standard.</t>
  </si>
  <si>
    <t>[A-Z]{2}[0-9]{2}[a-zA-Z0-9]{1,30}</t>
  </si>
  <si>
    <t>ImpliedCurrencyAndAmount</t>
  </si>
  <si>
    <t>Number of monetary units specified in a currency where the unit of currency is implied by the context and compliant with ISO 4217. The decimal separator is a dot.</t>
  </si>
  <si>
    <t>\-?[0-9]{1,18}(\.?[0-9]{0,5})?</t>
  </si>
  <si>
    <t>Examples : 12.3 / -5.01 / 15.12345 / -123456.12345
Definition :  CAPE et ATICA 
Number of monetary units specified in a currency where the unit of currency is implied by the context and compliant with ISO 4217. The decimal separator is a dot. Note: a zero amount is considered a positive amount.
Format : minInclusive 0 / totalDigits 18 / fractionDigits 5</t>
  </si>
  <si>
    <t>Code used to enable the classification of merchants into specific categories. (ISO 18245).</t>
  </si>
  <si>
    <t>Code used to enable the classification of merchants into specific categories based on the
type of business, trade or services supplied. Values are specified only for those merchant categories
that are generally expected to originate retail financial transactions (ISO 18245). The code is checked
against the list of merchant categories coded with four digit characters, defined in the standar</t>
  </si>
  <si>
    <t>ISO2AlphaNumericCountryCode</t>
  </si>
  <si>
    <t>Code to identify a country, a dependency, or another area of particular geopolitical interest (ISO 3166, Text -2 code)</t>
  </si>
  <si>
    <t>[A-Z]{2}</t>
  </si>
  <si>
    <t>ISO3AlphabeticCurrencyCode</t>
  </si>
  <si>
    <t xml:space="preserve">Code to identify the Currency </t>
  </si>
  <si>
    <t>Code to identify a country, a dependency, or another area of particular geopolitical interest (ISO 3166, Text -3 code)</t>
  </si>
  <si>
    <t>[A-Z]{3}</t>
  </si>
  <si>
    <t>ISO3AlphaNumericCurrencyCode</t>
  </si>
  <si>
    <t>Code to identify the Currency (ISO 4217)</t>
  </si>
  <si>
    <t>Code to identify a country, a dependency, or another area of particular geopolitical interest (ISO 3166, Numeric-3 code)</t>
  </si>
  <si>
    <t>Code to identify a country, a dependency, or another area of particular geopolitical interest,
on the basis of country names obtained from the United Nations (ISO 3166, Numeric-3 code). The code
is checked against the list of country names coded with three digit characters, defined in the standard.</t>
  </si>
  <si>
    <t>ISOCountrySubdivisionCode</t>
  </si>
  <si>
    <t>Code to identify an area of geopolitical interest, based on names obtained from the United Nations ISO 3166-2 or the local authority</t>
  </si>
  <si>
    <t>[A-Z]{2,3}</t>
  </si>
  <si>
    <t>ISO 3166-2</t>
  </si>
  <si>
    <t>Date within a particular calendar year represented by YYYY-MM-DD (ISO 8601). Ex : 2018-11-13</t>
  </si>
  <si>
    <t>date</t>
  </si>
  <si>
    <t>Format : YYYY-MM-DD ; Example 2024-12-31</t>
  </si>
  <si>
    <t>date-time</t>
  </si>
  <si>
    <t>Definition: A particular point in the progression of time defined by a mandatory date and a mandatory time component - Voir onglet ISODateTime</t>
  </si>
  <si>
    <t>Represents a duration in the format P(n)Y(n)M(n)DT(n)H(n)M(n)S</t>
  </si>
  <si>
    <t>duration</t>
  </si>
  <si>
    <t>Extract Json-Schema : A duration as defined by the ISO 8601 ABNF for "duration". For example P3D express a duration of three days.</t>
  </si>
  <si>
    <t xml:space="preserve"> Identification of the language name in accordance with ISO 639-1 and ISO 639-2.</t>
  </si>
  <si>
    <t>[a-z]{2,3}</t>
  </si>
  <si>
    <t xml:space="preserve"> Identification of the language name in accordance with ISO 639-1 and ISO 639-2. The type is
validated by the list of values coded with two or three alphabetic characters, defined in the standard.</t>
  </si>
  <si>
    <t>Time is specified in the following form &lt;hh:mm:ssz&gt; Ex : 20:20:39+00:00</t>
  </si>
  <si>
    <t>time</t>
  </si>
  <si>
    <t>Format  hh:mm::ssz</t>
  </si>
  <si>
    <t>([0-9]{4})-(1[0-2]|0[1-9])</t>
  </si>
  <si>
    <t>Format : YYYY-MM ; Example 2024-12</t>
  </si>
  <si>
    <t>JWE compact serialization</t>
  </si>
  <si>
    <t>[A-Za-z0-9_-]+\.[A-Za-z0-9_-]+\.[A-Za-z0-9_-]*\.[A-Za-z0-9_-]*\.[A-Za-z0-9_-]+</t>
  </si>
  <si>
    <t>Specifies an alphanumeric string with a minlength of 1 and maxlength of 1000 digits</t>
  </si>
  <si>
    <t>[0-9A-Za-z]{1,1000}</t>
  </si>
  <si>
    <t>Specifies a character string with a minlength of 1 and maxlength of 1000 characters</t>
  </si>
  <si>
    <t>Specifies a character string with a minlength of 1 and maxlength of 100 characters.</t>
  </si>
  <si>
    <t>Specifies an alphanumeric string with a minlength of 1 and maxlength of 10 digits</t>
  </si>
  <si>
    <t>[0-9A-Za-z]{1,10}</t>
  </si>
  <si>
    <t>Specifies a numeric string with a minlength of 1 and maxlength of 10 digits.</t>
  </si>
  <si>
    <t>[0-9]{1,10}</t>
  </si>
  <si>
    <t>Specifies a character string with a minlength of 1 and maxlength of 10 characters.</t>
  </si>
  <si>
    <t>Specifies an alphanumeric string with a minlength of 1 and maxlength of 11 digits</t>
  </si>
  <si>
    <t>[0-9A-Za-z]{1,11}</t>
  </si>
  <si>
    <t>Specifies a numeric string with a minlength of 1 and maxlength of 11 digits.</t>
  </si>
  <si>
    <t>[0-9]{1,11}</t>
  </si>
  <si>
    <t>Specifies a character string with a maximum length of 128 binary bytes (256 hexadecimal text characters)</t>
  </si>
  <si>
    <t>([0-9A-F][0-9A-F]){1,128}</t>
  </si>
  <si>
    <t>Specifies a alphanumeric string with a minlength of 1 and maxlength of 12 digits</t>
  </si>
  <si>
    <t>[0-9A-Za-z]{1,12}</t>
  </si>
  <si>
    <t>Max12NumericText</t>
  </si>
  <si>
    <t>[0-9]{1,12}</t>
  </si>
  <si>
    <t>Specifies a character string with a minlength of 1 and maxlength of 12 characters</t>
  </si>
  <si>
    <t>Specifies a alphanumeric string with a minlength of 1 and maxlength of 13 digits</t>
  </si>
  <si>
    <t>[0-9A-Za-z]{1,13}</t>
  </si>
  <si>
    <t>Max14AlphaNumericText</t>
  </si>
  <si>
    <t>Specifies a alphanumeric string with a minlength of 1 and maxlength of 14 digits</t>
  </si>
  <si>
    <t>[0-9A-Za-z]{1,14}</t>
  </si>
  <si>
    <t>Max14NumericText</t>
  </si>
  <si>
    <t>Specifies a numeric string with a minlength of 1 and maxlength of 14 digits</t>
  </si>
  <si>
    <t>[0-9]{1,14}</t>
  </si>
  <si>
    <t>Specifies a character string with a minlength of 1 and maxlength of 14 characters.</t>
  </si>
  <si>
    <t>Specifies a character string with a minlength of 1 and maxlength of 1500 characters.</t>
  </si>
  <si>
    <t>Max150HexBinaryText</t>
  </si>
  <si>
    <t>Specifies a character string with a maximum length of 150 binary bytes (300 hexadecimal text characters)</t>
  </si>
  <si>
    <t>([0-9A-F][0-9A-F]){1,150}</t>
  </si>
  <si>
    <t>Specifies a character string with a minlength of 1 and maxlength of 150 characters</t>
  </si>
  <si>
    <t>Specifies an alphanumeric string with a minlength of 1 and maxlength of 15 digits</t>
  </si>
  <si>
    <t>[0-9A-Za-z]{1,15}</t>
  </si>
  <si>
    <t>Max15HexBinaryText</t>
  </si>
  <si>
    <t>Specifies a character string with a maximum length of 15 binary bytes (30 hexadecimal text characters)</t>
  </si>
  <si>
    <t>([0-9A-F][0-9A-F]){1,15}</t>
  </si>
  <si>
    <t>Specifies a numeric string with a minlength of 1 and maxlength of 15 digits</t>
  </si>
  <si>
    <t>[0-9]{1,15}</t>
  </si>
  <si>
    <t>Specifies a character string with a minlength of 1 and maxlength of 15 characters.</t>
  </si>
  <si>
    <t>Specifies a character string with a minlength of 1 and maxlength of 16 characters.</t>
  </si>
  <si>
    <t>Specifies a character string with a minlength of 1 and maxlength of 17 characters.</t>
  </si>
  <si>
    <t>Specifies an alphanumeric string with a minlength of 1 and maxlength of 18 digits</t>
  </si>
  <si>
    <t>[0-9A-Za-z]{1,18}</t>
  </si>
  <si>
    <t>Specifies an alphanumeric string with a minlength of 1 and maxlength of 19 digits</t>
  </si>
  <si>
    <t>[0-9A-Za-z]{1,19}</t>
  </si>
  <si>
    <t>Specifies a character string with a maximum length of 19 binary bytes (38 hexadecimal text characters)</t>
  </si>
  <si>
    <t>([0-9A-F][0-9A-F]){1,19}</t>
  </si>
  <si>
    <t>Specifies a numeric string with minlength of 1 and a maxlength of 19 digits.</t>
  </si>
  <si>
    <t>[0-9]{1,19}</t>
  </si>
  <si>
    <t>Specifies a character string with a minlength of 1 and maxlength of 19 characters.</t>
  </si>
  <si>
    <t>Specifies an alphanumeric string with a minlength of 1 and maxlength of 1 digits</t>
  </si>
  <si>
    <t>Specifies a numeric string with a minlength of 1 and maxlength of 1 digits.</t>
  </si>
  <si>
    <t>Max200AlphaNumericText</t>
  </si>
  <si>
    <t>Specifies an alphanumeric string with a maxlength of 200 characters.</t>
  </si>
  <si>
    <t>[0-9A-Za-z]{1,200}</t>
  </si>
  <si>
    <t>Specifies a character string with a minlength of 1 and maxlength of 200 characters.</t>
  </si>
  <si>
    <t>Specifies an alphanumeric string with a minlength of 1 and maxlength of 20 digits</t>
  </si>
  <si>
    <t>[0-9A-Za-z]{1,20}</t>
  </si>
  <si>
    <t>Specifies a character string with a maximum length of 20 binary bytes (20 hexadecimal text characters)</t>
  </si>
  <si>
    <t>([0-9A-F][0-9A-F]){1,20}</t>
  </si>
  <si>
    <t>Specifies a character string with a minlength of 1 and maxlength of 20 characters.</t>
  </si>
  <si>
    <t>Specifies a character string with a minlength of 1 and maxlength of 21 characters.</t>
  </si>
  <si>
    <t>Specifies an alphanumeric string with a minlength of 1 and maxlength of 22 digits</t>
  </si>
  <si>
    <t>[0-9A-Za-z]{1,22}</t>
  </si>
  <si>
    <t>Max23HexBinaryText</t>
  </si>
  <si>
    <t>Specifies a character string with a maximum length of 23 binary bytes (46 hexadecimal text characters)</t>
  </si>
  <si>
    <t>([0-9A-F][0-9A-F]){1,23}</t>
  </si>
  <si>
    <t>Specifies a character string with a maximum length of 248 binary bytes (516 hexadecimal text characters)</t>
  </si>
  <si>
    <t>([0-9A-F][0-9A-F]){1,248}</t>
  </si>
  <si>
    <t>Specifies a character string with a maximum length of 24 binary bytes (48 hexadecimal text characters)</t>
  </si>
  <si>
    <t>([0-9A-F][0-9A-F]){1,24}</t>
  </si>
  <si>
    <t>Specifies an alphanumeric string with a minlength of 1 and maxlength of 250 digits</t>
  </si>
  <si>
    <t>[0-9A-Za-z]{1,250}</t>
  </si>
  <si>
    <t>Specifies a character string with a minlength of 1 and maxlength of 250 characters.</t>
  </si>
  <si>
    <t>Specifies a character string with a maximum length of 252 binary bytes (504 hexadecimal text characters)</t>
  </si>
  <si>
    <t>([0-9A-F][0-9A-F]){1,252}</t>
  </si>
  <si>
    <t>Specifies an alphanumeric string with a minlength of 1 and maxlength of 255 digits</t>
  </si>
  <si>
    <t>[0-9A-Za-z]{1,255}</t>
  </si>
  <si>
    <t>Specifies a character string with a maximum length of 255 binary bytes (510 hexadecimal text characters)</t>
  </si>
  <si>
    <t>([0-9A-F][0-9A-F]){1,255}</t>
  </si>
  <si>
    <t>Specifies a character string with a minlength of 1 and maxlength of 255 characters</t>
  </si>
  <si>
    <t>Specifies an alphanumeric string with a minlength of 1 and maxlength of 256 digits</t>
  </si>
  <si>
    <t>[0-9A-Za-z]{1,256}</t>
  </si>
  <si>
    <t>Specifies a character string with a minlength of 1 and maxlength of 256 characters</t>
  </si>
  <si>
    <t>Specifies a alphanumeric string with a minlength of 1 and maxlength of 25 digits</t>
  </si>
  <si>
    <t>[0-9A-Za-z]{1,25}</t>
  </si>
  <si>
    <t>Max25Text</t>
  </si>
  <si>
    <t>Specifies a character string with a minlength of 1 and maxlength of 25 characters</t>
  </si>
  <si>
    <t>Specifies a numeric string with a minlength of 1 and maxlength of 26 digits</t>
  </si>
  <si>
    <t>[0-9A-Za-z]{1,26}</t>
  </si>
  <si>
    <t>Specifies a character string with a minlength of 1 and maxlength of 26 characters</t>
  </si>
  <si>
    <t>Specifies a character string with a minlength of 1 and maxlength of 27 characters</t>
  </si>
  <si>
    <t>Specifies an alphanumeric string with a minlength of 1 and maxlength of 29 digits.</t>
  </si>
  <si>
    <t>[0-9A-Za-z]{1,29}</t>
  </si>
  <si>
    <t>Specifies an alphanumeric string with a minlength of 1 and maxlength of 2 digits</t>
  </si>
  <si>
    <t>[0-9A-Za-z]{1,2}</t>
  </si>
  <si>
    <t>Specifies a character string with a maximum length of 2 binary bytes (4 hexadecimal text characters)</t>
  </si>
  <si>
    <t>([0-9A-F][0-9A-F]){1,2}</t>
  </si>
  <si>
    <t>Max2KHexBinaryText</t>
  </si>
  <si>
    <t>Specifies a character string with a maximum length of 2048 binary bytes (4096 hexadecimal text characters)</t>
  </si>
  <si>
    <t>([0-9A-F][0-9A-F]){1,2048}</t>
  </si>
  <si>
    <t>Specifies a numeric string with a  minlength of 1 and maxlength of 2 digits</t>
  </si>
  <si>
    <t>[0-9]{1,2}</t>
  </si>
  <si>
    <t>Specifies a character string with a minlength of 1 and maxlength of 2 characters.</t>
  </si>
  <si>
    <t>Specifies a character string with a minlength of 1 and maxlength of 3000 characters</t>
  </si>
  <si>
    <t>Specifies an alphanumeric string with a minlength of 1 and maxlength of 30 digits</t>
  </si>
  <si>
    <t>[0-9A-Za-z]{1,30}</t>
  </si>
  <si>
    <t>Specifies a character string with a minlength of 1 and maxlength of 30 characters</t>
  </si>
  <si>
    <t>Specifies a alphanumeric string with a minlength of 1 and maxlength of 32 digits</t>
  </si>
  <si>
    <t>[0-9A-Za-z]{1,32}</t>
  </si>
  <si>
    <t>Specifies a character string with a maximum length of 32 binary bytes (64 hexadecimal text characters)</t>
  </si>
  <si>
    <t>([0-9A-F][0-9A-F]){1,32}</t>
  </si>
  <si>
    <t>Specifies a numeric string with a minlength of 1 and maxlength of 32 digits</t>
  </si>
  <si>
    <t>[0-9]{1,32}</t>
  </si>
  <si>
    <t>Specifies a character string with a minlength of 1 and maxlength of 32 characters.</t>
  </si>
  <si>
    <t>Max34Text</t>
  </si>
  <si>
    <t>Specifies a character string with a minlength of 1 and maxlength of 34 characters.</t>
  </si>
  <si>
    <t>Specifies an alphanumeric string with a minlength of 1 and maxlength of 35 digits.</t>
  </si>
  <si>
    <t>[0-9A-Za-z]{1,35}</t>
  </si>
  <si>
    <t>Specifies a character string with a maximum length of 35 binary bytes (70 hexadecimal text characters)</t>
  </si>
  <si>
    <t>([0-9A-F][0-9A-F]){1,35}</t>
  </si>
  <si>
    <t>Specifies a character string with a minlength of 1 and maxlength of 35 characters</t>
  </si>
  <si>
    <t>Max36AlphaNumericText</t>
  </si>
  <si>
    <t>Specifies an alphanumeric string with a minlength of 1 and maxlength of 36 digits</t>
  </si>
  <si>
    <t>[0-9A-Za-z]{1,36}</t>
  </si>
  <si>
    <t>Specifies an alphanumeric string with '-' and with a minlength of 1 and maxlength of 36 digits</t>
  </si>
  <si>
    <t>[0-9a-zA-Z\-]{1,36}</t>
  </si>
  <si>
    <t>Specifies a numeric string with a minlength of 1 and maxlength of 36 digits</t>
  </si>
  <si>
    <t>[0-9]{1,36}</t>
  </si>
  <si>
    <t>Specifies a character string with a minlength of 1 and maxlength of 36 characters.</t>
  </si>
  <si>
    <t>Specifies a character string with a minlength of 1 and maxlength of 37 characters.</t>
  </si>
  <si>
    <t>Specifies a character string with a minlength of 1 and maxlength of 38 characters.</t>
  </si>
  <si>
    <t>Specifies an alphanumeric string with a minlength of 1 and maxlength of 3 digits</t>
  </si>
  <si>
    <t>[0-9A-Za-z]{1,3}</t>
  </si>
  <si>
    <t>Specifies a numeric string with a minlength of 1 and maxlength of 3 digits</t>
  </si>
  <si>
    <t>[0-9]{1,3}</t>
  </si>
  <si>
    <t>Specifies a character string with a minlength of 0 and maxlength of 3 characters</t>
  </si>
  <si>
    <t>Specifies a numeric character string with a minlength of 1 and maxlength of 40 characters</t>
  </si>
  <si>
    <t>[0-9A-Za-z]{1,40}</t>
  </si>
  <si>
    <t>Specifies a character string with a maximum length of 40 binary bytes (80 hexadecimal text characters)</t>
  </si>
  <si>
    <t>([0-9A-F][0-9A-F]){1,40}</t>
  </si>
  <si>
    <t>Specifies a character string with a minlength of 1 and maxlength of 40 characters</t>
  </si>
  <si>
    <t>Specifies a character string with a minlength of 1 and maxlength of 45 characters</t>
  </si>
  <si>
    <t>Specifies an alphanumeric string with a minlength of 1 and maxlength of 48 digits</t>
  </si>
  <si>
    <t>[0-9A-Za-z]{1,48}</t>
  </si>
  <si>
    <t>Specifies a character string with a minlength of 1 and maxlength of 48 characters</t>
  </si>
  <si>
    <t>Specifies a character string with a minlength of 1 and maxlength of 49 characters</t>
  </si>
  <si>
    <t>Specifies a alphanumeric string with a minlength of 1 and maxlength of 4 digits</t>
  </si>
  <si>
    <t>[0-9A-Za-z]{1,4}</t>
  </si>
  <si>
    <t>Specifies a character string with a maximum length of 4 binary bytes (8 hexadecimal text characters)</t>
  </si>
  <si>
    <t>([0-9A-F][0-9A-F]){1,4}</t>
  </si>
  <si>
    <t>Max4KHexBinaryText</t>
  </si>
  <si>
    <t>Specifies a character string with a maximum length of 4096 binary bytes (8192 hexadecimal text characters)</t>
  </si>
  <si>
    <t>([0-9A-F][0-9A-F]){1,4096}</t>
  </si>
  <si>
    <t>Specifies a numeric string with a minlength of 1 and maxlength of 4 digits</t>
  </si>
  <si>
    <t>[0-9]{1,4}</t>
  </si>
  <si>
    <t>Specifies a character string with a minlength of 1 and maxlength of 4 characters</t>
  </si>
  <si>
    <t>Max500AlphaNumericText</t>
  </si>
  <si>
    <t>Specifies an alphanumeric string with a minlength of 1 and maxlength of 500 digits</t>
  </si>
  <si>
    <t>[0-9A-Za-z]{1,500}</t>
  </si>
  <si>
    <t>Specifies a character string with a minlength of 1 and maxlength of 500 characters</t>
  </si>
  <si>
    <t>Specifies a alphanumeric character string with a minlength of 1 and maxlength of 50 characters</t>
  </si>
  <si>
    <t>[0-9A-Za-z]{1,50}</t>
  </si>
  <si>
    <t>Specifies a character string with a minlength of 1 and maxlength of 50 characters</t>
  </si>
  <si>
    <t>Max512HexBinaryText</t>
  </si>
  <si>
    <t>Specifies a character string with a maximum length of 512 binary bytes (1024 hexadecimal text characters)</t>
  </si>
  <si>
    <t>([0-9A-F][0-9A-F]){1,512}</t>
  </si>
  <si>
    <t>Specifies a alphanumeric string with a minlength of 1 and maxlength of 5 digits</t>
  </si>
  <si>
    <t>[0-9A-Za-z]{1,5}</t>
  </si>
  <si>
    <t>Specifies a character string with a maximum length of 5 binary bytes (10 hexadecimal text characters)</t>
  </si>
  <si>
    <t>([0-9A-F][0-9A-F]){1,10}</t>
  </si>
  <si>
    <t>Specifies a numeric string with a minlength of 1 and maxlength of 5 digits</t>
  </si>
  <si>
    <t>[0-9]{1,5}</t>
  </si>
  <si>
    <t>Specifies a character string with a minlength of 1 and maxlength of 5 characters</t>
  </si>
  <si>
    <t>Specifies an alphanumeric string with a minlength of 1 and maxlength of 64 digits</t>
  </si>
  <si>
    <t>[0-9A-Za-z]{1,64}</t>
  </si>
  <si>
    <t>Specifies a character string with a minlength of 1 and maxlength of 64 characters.</t>
  </si>
  <si>
    <t>Specifies a character string with a minlength of 1 and maxlength of 65 characters.</t>
  </si>
  <si>
    <t>Specifies an alphanumeric string with a minlength of 1 and maxlength of 6 digits.</t>
  </si>
  <si>
    <t>[0-9A-Za-z]{1,6}</t>
  </si>
  <si>
    <t>Specifies a numeric string with a minlength of 1 and maxlength of 6 digits</t>
  </si>
  <si>
    <t>[0-9]{1,6}</t>
  </si>
  <si>
    <t>Specifies a character string with a minlength of 1 and maxlength of 6 characters</t>
  </si>
  <si>
    <t>Specifies an alphanumeric string with a minlength of 1 and maxlength of 7000 digits</t>
  </si>
  <si>
    <t>[0-9A-Za-z]{1,7000}</t>
  </si>
  <si>
    <t>Specifies a character string with a minlength of 1 and maxlength of 7000 characters</t>
  </si>
  <si>
    <t>Max70AlphaNumericText</t>
  </si>
  <si>
    <t>Specifies an alphanumeric string with a minlength of 1 and maxlength of 70 digits</t>
  </si>
  <si>
    <t>[0-9A-Za-z]{1,70}</t>
  </si>
  <si>
    <t>Specifies a character string with a minlength of 1 and maxlength of 70 digits.</t>
  </si>
  <si>
    <t>Specifies a character string with a minlength of 1 and maxlength of 71 characters.</t>
  </si>
  <si>
    <t>Specifies a character string with a minlength of 1 and maxlength of 758 characters.</t>
  </si>
  <si>
    <t>Specifies a character string with a minlength of 1 and maxlength of 75 characters</t>
  </si>
  <si>
    <t>Specifies a character string with a minlength of 1 and maxlength of 76 characters.</t>
  </si>
  <si>
    <t>Specifies an alphanumeric string with a minlength of 1 and maxlength of 7 digits</t>
  </si>
  <si>
    <t>[0-9A-Za-z]{1,7}</t>
  </si>
  <si>
    <t>Max7NumericText</t>
  </si>
  <si>
    <t>Specifies a numeric string with a minlength of 1 and maxlength of 7 digits</t>
  </si>
  <si>
    <t>[0-9]{1,7}</t>
  </si>
  <si>
    <t>Specifies a character string with a minlength of 1 and maxlength of 8000 characters</t>
  </si>
  <si>
    <t>Specifies a character string with a minlength of 1 and maxlength of 800 characters</t>
  </si>
  <si>
    <t>Specifies an alphanumeric string with a minlength of 1 and maxlength of 84 digits</t>
  </si>
  <si>
    <t>[0-9A-Za-z]{1,84}</t>
  </si>
  <si>
    <t>Specifies an alphanumeric string with a minlength of 1 and maxlength of 8 digits</t>
  </si>
  <si>
    <t>[0-9A-Za-z]{1,8}</t>
  </si>
  <si>
    <t>Specifies a character string with a maximum length of 8 binary bytes (16 hexadecimal text characters)</t>
  </si>
  <si>
    <t>([0-9A-F][0-9A-F]){1,8}</t>
  </si>
  <si>
    <t>Specifies a numeric string with a minlength of 1 and maxlength of 8 digits</t>
  </si>
  <si>
    <t>[0-9]{1,8}</t>
  </si>
  <si>
    <t>Specifies a character string with a minlength of 1 and maxlength of 8 characters</t>
  </si>
  <si>
    <t>Max96HexBinaryText</t>
  </si>
  <si>
    <t>Specifies a character string with a maximum length of 96 binary bytes (192 hexadecimal text characters)</t>
  </si>
  <si>
    <t>([0-9A-F][0-9A-F]){1,192}</t>
  </si>
  <si>
    <t>Specifies a numeric string with a minlength of 1 and maxlength of 999 digits</t>
  </si>
  <si>
    <t>[0-9]{1,999}</t>
  </si>
  <si>
    <t>Specifies a numeric string with a minlength of 1 and maxlength of 9 digits</t>
  </si>
  <si>
    <t>[0-9]{1,9}</t>
  </si>
  <si>
    <t>Specifies a character string with a minlength of 1 and maxlength of 9 characters</t>
  </si>
  <si>
    <t>Specifies a character string with a minimum length of 10 and maximum length of 12 binary bytes (20 to 24 hexadecimal text characters)</t>
  </si>
  <si>
    <t>([0-9A-F][0-9A-F]){10,12}</t>
  </si>
  <si>
    <t>Specifies a numeric string with a minlength of 1 digits and a maxlength of 19 digits.</t>
  </si>
  <si>
    <t>Specifies a character string with a minimum length of 20 and maximum length of 64 binary bytes (40 to 128 hexadecimal text characters)</t>
  </si>
  <si>
    <t>([0-9A-F][0-9A-F]){20,64}</t>
  </si>
  <si>
    <t>Specifies a character string with min 256 and max 800 digits.</t>
  </si>
  <si>
    <t>Specifies a character string with a minimum length of 2 and maximum length of 15 binary bytes (4 to 30 hexadecimal text characters)</t>
  </si>
  <si>
    <t>([0-9A-F][0-9A-F]){2,15}</t>
  </si>
  <si>
    <t>Specifies a character string with a minlength of 2 and maxlength of 226 digits.</t>
  </si>
  <si>
    <t>Min2Max3AlphaText</t>
  </si>
  <si>
    <t>Specifies an alpha string with a minlength of 2 characters and a maxlength of 3 digits</t>
  </si>
  <si>
    <t>[A-Za-z]{2,3}</t>
  </si>
  <si>
    <t>Specifies a character string with a minimum length of 2 and maximum length of 3 binary bytes (4 to 6 hexadecimal text characters)</t>
  </si>
  <si>
    <t>([0-9A-F][0-9A-F]){2,3}</t>
  </si>
  <si>
    <t>Specifies a numeric string with a minlength of 2 digits and a maxlength of 3 digits.</t>
  </si>
  <si>
    <t>[0-9]{2,3}</t>
  </si>
  <si>
    <t>Min2Max3Text</t>
  </si>
  <si>
    <t>Specifies a character string with min 2 and max 3 digits.</t>
  </si>
  <si>
    <t>Specifies a character string with a minimum length of 4 and maximum length of 32 binary bytes (8 to 64 hexadecimal text characters)</t>
  </si>
  <si>
    <t>([0-9A-F][0-9A-F]){4,32}</t>
  </si>
  <si>
    <t>Specifies a character string with a minimum length of 4 and maximum length of 40 binary bytes (8 to 80 hexadecimal text characters)</t>
  </si>
  <si>
    <t>([0-9A-F][0-9A-F]){4,40}</t>
  </si>
  <si>
    <t>Specifies a character string with a minlength of 4 and maxlength of 45 digits.</t>
  </si>
  <si>
    <t>Specifies a character string with a minimum length of 4 and maximum length of 64 binary bytes (8 to 128 hexadecimal text characters)</t>
  </si>
  <si>
    <t>([0-9A-F][0-9A-F]){4,64}</t>
  </si>
  <si>
    <t>Specifies a character string with a minimum length of 5 and maximum length of 16 binary bytes (8 to 128 hexadecimal text characters)</t>
  </si>
  <si>
    <t>([0-9A-F][0-9A-F]){5,16}</t>
  </si>
  <si>
    <t>Min6Max8NumericText</t>
  </si>
  <si>
    <t>Specifies a numeric string with a minlength of 6 digits and a maxlength of 8 digits.</t>
  </si>
  <si>
    <t>[0-9]{6,8}</t>
  </si>
  <si>
    <t>Specifies a character string with min 72 and max 296 digits.</t>
  </si>
  <si>
    <t>Min7Max15NumericText</t>
  </si>
  <si>
    <t>Specifies a numeric string with a minlength of 7 digits and a maxlength of 15 digits.</t>
  </si>
  <si>
    <t>[0-9]{7,15}</t>
  </si>
  <si>
    <t>Min7Max16HexBinaryText</t>
  </si>
  <si>
    <t>Specifies a character string with a minimum length of 7 and maximum length of 16 binary bytes (14 to 32 hexadecimal text characters)</t>
  </si>
  <si>
    <t>([0-9A-F][0-9A-F]){7,16}</t>
  </si>
  <si>
    <t>Min8Max12NumericText</t>
  </si>
  <si>
    <t>Specifies a numeric string with a minlength of 8 digits and a maxlength of 12 digits.</t>
  </si>
  <si>
    <t>[0-9]{8,12}</t>
  </si>
  <si>
    <t>Specifies a character string with a minimum length of 8 and maximum length of 16 binary bytes (16 to 32 hexadecimal text characters)</t>
  </si>
  <si>
    <t>([0-9A-F][0-9A-F]){8,16}</t>
  </si>
  <si>
    <t>Specifies a character string with a minimum length of 9 and maximum length of 12 binary bytes (18 to 24 hexadecimal text characters)</t>
  </si>
  <si>
    <t>([0-9A-F][0-9A-F]){9,12}</t>
  </si>
  <si>
    <t>Min9Max19NumericText</t>
  </si>
  <si>
    <t>Specifies a numeric string with a minlength of 9 digits and a maxlength of 19 digits.</t>
  </si>
  <si>
    <t>[0-9]{9,19}</t>
  </si>
  <si>
    <t>NoTimezoneDateTime</t>
  </si>
  <si>
    <t>Date Time without Timezone : AAAA-MM-DDTHH:MM:SS (Seconds are optional)</t>
  </si>
  <si>
    <t>(?:20\d{2}-(?:(?:01|03|05|07|08|10|12)-(?:0[1-9]|[12]\d|3[01])|(?:04|06|09|11)-(?:0[1-9]|[12]\d|30)|02-(?:0[1-9]|1\d|2[0-8]))|20(?:0[048]|[2468][048]|[13579][26])-02-29)T(?:[01]\d|2[0-3]):[0-5]\d(?::[0-5]\d)?</t>
  </si>
  <si>
    <t>Pattern de contrôle d'une Date Time avec ou sans les secondes</t>
  </si>
  <si>
    <t>Rate expressed as a percentage</t>
  </si>
  <si>
    <t>[0-9]{1,11}(\.?[0-9]{0,10})?</t>
  </si>
  <si>
    <t>International phone number E164 standard</t>
  </si>
  <si>
    <t>\+(\d{1,3})[-\s]?(\d{1,3})[-\s]?(\d{6,10})</t>
  </si>
  <si>
    <t xml:space="preserve"> ** + Fonction CheckPhoneNumber; Exemple : +14151231234</t>
  </si>
  <si>
    <t>A flag indicating a True or False value.</t>
  </si>
  <si>
    <t>boolean</t>
  </si>
  <si>
    <t>{true, false} (Refer to the W3C recommendation on XML Schema)</t>
  </si>
  <si>
    <t xml:space="preserve">UUID </t>
  </si>
  <si>
    <t>uuid</t>
  </si>
  <si>
    <t>UUID à usage universel</t>
  </si>
  <si>
    <t>Structure</t>
  </si>
  <si>
    <t>Attributes</t>
  </si>
  <si>
    <t>Explication</t>
  </si>
  <si>
    <t>Commentaires</t>
  </si>
  <si>
    <t>complement</t>
  </si>
  <si>
    <t>typeData</t>
  </si>
  <si>
    <t>value</t>
  </si>
  <si>
    <t>amountDescription</t>
  </si>
  <si>
    <t>Short description of amount</t>
  </si>
  <si>
    <t>conversionDateTime</t>
  </si>
  <si>
    <t>currency</t>
  </si>
  <si>
    <t>exchangeRate</t>
  </si>
  <si>
    <t>originalAmount</t>
  </si>
  <si>
    <t xml:space="preserve">Montant dans la devise du porteur et incluant les "charges" de la transaction </t>
  </si>
  <si>
    <t>originalCurrency</t>
  </si>
  <si>
    <t>Devise du porteur,</t>
  </si>
  <si>
    <t>accountUsage</t>
  </si>
  <si>
    <t>category</t>
  </si>
  <si>
    <t>Authentication method type.</t>
  </si>
  <si>
    <t>Authentication method value, linked to the authentication method type.</t>
  </si>
  <si>
    <t>additionalInformation</t>
  </si>
  <si>
    <t>Authentication method additional informations.</t>
  </si>
  <si>
    <t>enrolmentChoiceIndicator</t>
  </si>
  <si>
    <t>Authentication method used for enrolment indicator</t>
  </si>
  <si>
    <t>fax</t>
  </si>
  <si>
    <t>language</t>
  </si>
  <si>
    <t>name</t>
  </si>
  <si>
    <t>phone</t>
  </si>
  <si>
    <t>Civility</t>
  </si>
  <si>
    <t>countryCodeAN2</t>
  </si>
  <si>
    <t>countryCodeAN3</t>
  </si>
  <si>
    <t>countryCodeN3</t>
  </si>
  <si>
    <t>currencyCodeAN3</t>
  </si>
  <si>
    <t>currencyCodeN3</t>
  </si>
  <si>
    <t>decimalNumber</t>
  </si>
  <si>
    <t>TableIdentifierCodeset</t>
  </si>
  <si>
    <t>Table identifier</t>
  </si>
  <si>
    <t>versionBefore</t>
  </si>
  <si>
    <t>Table version number</t>
  </si>
  <si>
    <t>validityBefore</t>
  </si>
  <si>
    <t>status table</t>
  </si>
  <si>
    <t>versionAfter</t>
  </si>
  <si>
    <t>validityAfter</t>
  </si>
  <si>
    <t>to</t>
  </si>
  <si>
    <t>Destination email address</t>
  </si>
  <si>
    <t>from</t>
  </si>
  <si>
    <t>Sender email address</t>
  </si>
  <si>
    <t>object</t>
  </si>
  <si>
    <t>Email subject</t>
  </si>
  <si>
    <t>cc</t>
  </si>
  <si>
    <t>cc field</t>
  </si>
  <si>
    <t>cci</t>
  </si>
  <si>
    <t>cci field</t>
  </si>
  <si>
    <t>exchangeRateOrigin</t>
  </si>
  <si>
    <t>ExchangeRateOriginCodeset</t>
  </si>
  <si>
    <t>exchangeRateProvider</t>
  </si>
  <si>
    <t>rateTableId</t>
  </si>
  <si>
    <t>persistentFxEligibleIndicator</t>
  </si>
  <si>
    <t>rateDiffSign</t>
  </si>
  <si>
    <t>rateDiffPercent</t>
  </si>
  <si>
    <t>debitCredit</t>
  </si>
  <si>
    <t>feesDescription</t>
  </si>
  <si>
    <t>Short description of the Fee amount</t>
  </si>
  <si>
    <t>feesDescriptor</t>
  </si>
  <si>
    <t>Identification of specific fee</t>
  </si>
  <si>
    <t>feesNature</t>
  </si>
  <si>
    <t>FeesNatureCodeset</t>
  </si>
  <si>
    <t>feesOtherNature</t>
  </si>
  <si>
    <t>Additional information for specify the type of fee</t>
  </si>
  <si>
    <t>feesProgram</t>
  </si>
  <si>
    <t>Identification of fee program</t>
  </si>
  <si>
    <t>key</t>
  </si>
  <si>
    <t>Universal usage with string</t>
  </si>
  <si>
    <t>LimitType</t>
  </si>
  <si>
    <t>limitAmount</t>
  </si>
  <si>
    <t>montant de la limite</t>
  </si>
  <si>
    <t>limitDescription</t>
  </si>
  <si>
    <t>description de la limite</t>
  </si>
  <si>
    <t>limitId</t>
  </si>
  <si>
    <t>LimitTypeIDCodeset</t>
  </si>
  <si>
    <t>Identifiant de la limite</t>
  </si>
  <si>
    <t>LIST OF ONLINE PIN KEYS is a TLV structure</t>
  </si>
  <si>
    <t>The Identifier data element is formated as indicated in field 72 type DFAB description</t>
  </si>
  <si>
    <t>Version (YYYYMMDDhh (GMT))</t>
  </si>
  <si>
    <t>partialApprovalIndicator</t>
  </si>
  <si>
    <t>59.805 subElement  (bit 1) - OBSOLETE</t>
  </si>
  <si>
    <t>purchaseApprovalIndicator</t>
  </si>
  <si>
    <t>59.805 subElement  (bit 2) - OBSOLETE</t>
  </si>
  <si>
    <t>reversalIndicator</t>
  </si>
  <si>
    <t>59.805 subElement  (bit 3) - OBSOLETE</t>
  </si>
  <si>
    <t>59.805 subElement  (bit 4) - OBSOLETE</t>
  </si>
  <si>
    <t>Voir description du type simple</t>
  </si>
  <si>
    <t>phoneUsage</t>
  </si>
  <si>
    <t>Phone usage (business, private)</t>
  </si>
  <si>
    <t>securedPhoneIndicator</t>
  </si>
  <si>
    <t>Is this a secure phone</t>
  </si>
  <si>
    <t>PointOfSaleType</t>
  </si>
  <si>
    <t>id</t>
  </si>
  <si>
    <t>Identifiant</t>
  </si>
  <si>
    <t>Name</t>
  </si>
  <si>
    <t>addressCategory</t>
  </si>
  <si>
    <t>AddressCategoryCodeset</t>
  </si>
  <si>
    <t>Type of postal Address – Cf CAPE p1626</t>
  </si>
  <si>
    <t>buildingNumber</t>
  </si>
  <si>
    <t>Number of the street</t>
  </si>
  <si>
    <t>Country Code - https://www.iso.org/obp/ui/fr/#search</t>
  </si>
  <si>
    <t>Name of the Country - https://www.iso.org/obp/ui/fr/#search</t>
  </si>
  <si>
    <t>countrySubdivisionMajorCode</t>
  </si>
  <si>
    <t>Identifies a major subdivision of a country, for instance county, prefecture.</t>
  </si>
  <si>
    <t>countrySubdivisionMajorName</t>
  </si>
  <si>
    <t>Name of a major subdivision of a country, for instance county, prefecture.</t>
  </si>
  <si>
    <t>countrySubdivisionMinorCode</t>
  </si>
  <si>
    <t>Identifies a minor subdivision of a country, for instance county, prefecture.</t>
  </si>
  <si>
    <t>countrySubdivisionMinorName</t>
  </si>
  <si>
    <t>Name of a minor subdivision of a country, for instance county, prefecture.</t>
  </si>
  <si>
    <t>department</t>
  </si>
  <si>
    <t>Identification of a division of a large organisation or building.</t>
  </si>
  <si>
    <t>postalAddressAdditionalData</t>
  </si>
  <si>
    <t>For a CEDEX</t>
  </si>
  <si>
    <t>postCode</t>
  </si>
  <si>
    <t>Code Postal</t>
  </si>
  <si>
    <t>streetName</t>
  </si>
  <si>
    <t>Name of the street</t>
  </si>
  <si>
    <t>subDepartment</t>
  </si>
  <si>
    <t>Identification of a sub-division of a large organisation or building.</t>
  </si>
  <si>
    <t>townName</t>
  </si>
  <si>
    <t>Name of the city</t>
  </si>
  <si>
    <t>postalAddressID</t>
  </si>
  <si>
    <t>Identification of the postal adress</t>
  </si>
  <si>
    <t>floor</t>
  </si>
  <si>
    <t>Additionnal Address 2</t>
  </si>
  <si>
    <t>room</t>
  </si>
  <si>
    <t>Additionnal Address 1</t>
  </si>
  <si>
    <t>postBox</t>
  </si>
  <si>
    <t>Additionnal Address 3 - for post Box</t>
  </si>
  <si>
    <t>townNameLocation</t>
  </si>
  <si>
    <t xml:space="preserve">Additionnal Address 3 - for city </t>
  </si>
  <si>
    <t>cardLevel</t>
  </si>
  <si>
    <t>CardLevelCodeset</t>
  </si>
  <si>
    <t>cardUsage</t>
  </si>
  <si>
    <t>CardUsageCodeset</t>
  </si>
  <si>
    <t>issuerPlace</t>
  </si>
  <si>
    <t>IssuerPlaceCodeset</t>
  </si>
  <si>
    <t>issuerZone</t>
  </si>
  <si>
    <t>IssuerZoneCodeset</t>
  </si>
  <si>
    <t>attachmentId</t>
  </si>
  <si>
    <t>Folder reference</t>
  </si>
  <si>
    <t xml:space="preserve">Fixed amount or calculated amount proportional to the operation (rate) </t>
  </si>
  <si>
    <t>bilateralAgreementID</t>
  </si>
  <si>
    <t>ID of the bilateral agreement</t>
  </si>
  <si>
    <t>billingId</t>
  </si>
  <si>
    <t>The billing identifier for the ICS (as appering on the invoice)</t>
  </si>
  <si>
    <t>Estimation, max 20</t>
  </si>
  <si>
    <t>rechargeable</t>
  </si>
  <si>
    <t>Yes the billing fee is directly chargeable to the merchant</t>
  </si>
  <si>
    <t>regionApplied</t>
  </si>
  <si>
    <t>MastercardRegionCodeset</t>
  </si>
  <si>
    <t>World region, Mastercard specific</t>
  </si>
  <si>
    <t>"ASPA", "CNDA", …...</t>
  </si>
  <si>
    <t>Amount when scheme fee is expressed as amount (in settlement currency)</t>
  </si>
  <si>
    <t>schemeFeesAmountNature</t>
  </si>
  <si>
    <t>SchemeFeesAmountNatureCodeset</t>
  </si>
  <si>
    <t>For fee expressed as amount, specify whether it corresponds to floor, a cap, or by default fixed (an amount without particular meaning)</t>
  </si>
  <si>
    <t>FIXD=fixed (default), MINI=minimum, MAXI=maximum</t>
  </si>
  <si>
    <t>schemeFeesCategory</t>
  </si>
  <si>
    <t>SchemeFeesCategoryCodeset</t>
  </si>
  <si>
    <t>Quantity-based (amount or number)  or  Amount-based  (% rate or bps (e.g 0,01% = 0,0001 $ Base Point))</t>
  </si>
  <si>
    <t>Operation, Licence, Processing, Subscription, Penalties</t>
  </si>
  <si>
    <t>schemeFeesGroup</t>
  </si>
  <si>
    <t>ICS scheme category</t>
  </si>
  <si>
    <t>schemeFeesLabel</t>
  </si>
  <si>
    <t>ICS short description for the fee</t>
  </si>
  <si>
    <t>Descruiption courte permettent de comprendre le fee</t>
  </si>
  <si>
    <t>schemeFeesMode</t>
  </si>
  <si>
    <t>SchemeFeesModeCodeset</t>
  </si>
  <si>
    <t>Either Standard direct rate/amount, or applied per region or applied by range depending on actual volume</t>
  </si>
  <si>
    <t>"Standard", "Region", "Tiered" &amp; "-based"</t>
  </si>
  <si>
    <t>schemeFeesNature</t>
  </si>
  <si>
    <t>SchemeFeesNatureCodeset</t>
  </si>
  <si>
    <t>Scheme Fee breakdown by category (bank typology)</t>
  </si>
  <si>
    <t>Type n'est pas autorisé dans le nom de l'attribut</t>
  </si>
  <si>
    <t>schemeFeesRate</t>
  </si>
  <si>
    <t>% Rate when scheme fee is expressed as rate</t>
  </si>
  <si>
    <t>tieredRangeAppliedHigh</t>
  </si>
  <si>
    <t>Range upper value, inclusive</t>
  </si>
  <si>
    <t>Bornes gérées par l'application</t>
  </si>
  <si>
    <t>tieredRangeAppliedLow</t>
  </si>
  <si>
    <t>Range lower value, inclusive</t>
  </si>
  <si>
    <t>tieredVolume</t>
  </si>
  <si>
    <t>Volume taken into account for selecting a range</t>
  </si>
  <si>
    <t>temp_accessIdentifier</t>
  </si>
  <si>
    <t>Access identifier</t>
  </si>
  <si>
    <t>temp_domainName</t>
  </si>
  <si>
    <t>Domain name</t>
  </si>
  <si>
    <t>temp_networkAddressingType</t>
  </si>
  <si>
    <t>temp_NetworkAddressingTypeCodeset</t>
  </si>
  <si>
    <t>Network addressing type</t>
  </si>
  <si>
    <t>temp_networkAddressOfAcquirerSystemOrDns</t>
  </si>
  <si>
    <t>Network address of the acquirer system or DNS</t>
  </si>
  <si>
    <t>temp_pADType</t>
  </si>
  <si>
    <t>temp_PADTypeCodeset</t>
  </si>
  <si>
    <t>PAD type</t>
  </si>
  <si>
    <t>temp_password</t>
  </si>
  <si>
    <t>Password</t>
  </si>
  <si>
    <t>temp_priorityAccessToAnAcquirerSystem</t>
  </si>
  <si>
    <t>temp_PriorityAccessToAnAcquirerSystemCodeset</t>
  </si>
  <si>
    <t>Priority access to an acquirer system</t>
  </si>
  <si>
    <t>temp_telephoneNumberForNetworkAccess</t>
  </si>
  <si>
    <t>Telephone number for network access</t>
  </si>
  <si>
    <t>temp_QualifiedDataType</t>
  </si>
  <si>
    <t>temp_acquirerRegion</t>
  </si>
  <si>
    <t>The ICS region for the cardholder country, e.g. domestic</t>
  </si>
  <si>
    <t>temp_amountQualified</t>
  </si>
  <si>
    <t>temp_cardholderRegion</t>
  </si>
  <si>
    <t>The ICS region for the cardholder country,e.g. interregional</t>
  </si>
  <si>
    <t>temp_cardIssuerRegion</t>
  </si>
  <si>
    <t>The ICS region for the Card issuer country, e.g. Interregional</t>
  </si>
  <si>
    <t>temp_cardProductType</t>
  </si>
  <si>
    <t>temp_channel</t>
  </si>
  <si>
    <t>type bidon</t>
  </si>
  <si>
    <t>temp_coBrandededScheme</t>
  </si>
  <si>
    <t xml:space="preserve">For a co-branded card, the other Scheme designation. </t>
  </si>
  <si>
    <t>temp_merchantRegion</t>
  </si>
  <si>
    <t>The ICS region for the  merchant country, e.g. iEEA</t>
  </si>
  <si>
    <t>temp_sca</t>
  </si>
  <si>
    <t>temp_technology</t>
  </si>
  <si>
    <t>Format</t>
  </si>
  <si>
    <t>Data</t>
  </si>
  <si>
    <t>Data Comment</t>
  </si>
  <si>
    <t>Ctrl Nbcar</t>
  </si>
  <si>
    <t>DENI</t>
  </si>
  <si>
    <t>2 = Denied</t>
  </si>
  <si>
    <t>FORB</t>
  </si>
  <si>
    <t>3 = Forbidden</t>
  </si>
  <si>
    <t>MONT</t>
  </si>
  <si>
    <t>1 = Monitored</t>
  </si>
  <si>
    <t>NORM</t>
  </si>
  <si>
    <t>0 = Normal</t>
  </si>
  <si>
    <t>PRIV</t>
  </si>
  <si>
    <t>4 = Private</t>
  </si>
  <si>
    <t>TEST</t>
  </si>
  <si>
    <t>8 =Test</t>
  </si>
  <si>
    <t>FFPM</t>
  </si>
  <si>
    <t>Face to face payment</t>
  </si>
  <si>
    <t>RMPM</t>
  </si>
  <si>
    <t>Remote payment</t>
  </si>
  <si>
    <t>UTPM</t>
  </si>
  <si>
    <t>Unattended payment</t>
  </si>
  <si>
    <t>DELI</t>
  </si>
  <si>
    <t>X25 dedicated line</t>
  </si>
  <si>
    <t>GPRI</t>
  </si>
  <si>
    <t>GPRS IP</t>
  </si>
  <si>
    <t>GSMI</t>
  </si>
  <si>
    <t>GSM IP</t>
  </si>
  <si>
    <t>GSMX</t>
  </si>
  <si>
    <t>GSM X25</t>
  </si>
  <si>
    <t>LAIP</t>
  </si>
  <si>
    <t>LAN IP</t>
  </si>
  <si>
    <t>RNBC</t>
  </si>
  <si>
    <t>RNIS B canal (EBS)</t>
  </si>
  <si>
    <t>RNDC</t>
  </si>
  <si>
    <t xml:space="preserve">RNIS D canal X25 </t>
  </si>
  <si>
    <t>RTIP</t>
  </si>
  <si>
    <t>RTC NAS IP</t>
  </si>
  <si>
    <t>RTPA</t>
  </si>
  <si>
    <t>RTC PAD X25</t>
  </si>
  <si>
    <t>NETA</t>
  </si>
  <si>
    <t xml:space="preserve">Never try again CBAE (03) </t>
  </si>
  <si>
    <t>NIBN</t>
  </si>
  <si>
    <t xml:space="preserve">Obtain new information before the next transaction CBAE (01) </t>
  </si>
  <si>
    <t>NSCF</t>
  </si>
  <si>
    <t xml:space="preserve">Do not store card on file CBAE (04) </t>
  </si>
  <si>
    <t>TALA</t>
  </si>
  <si>
    <t xml:space="preserve">Try again later CBAE (02) </t>
  </si>
  <si>
    <t>CHAR</t>
  </si>
  <si>
    <t>Charge</t>
  </si>
  <si>
    <t>CRDT</t>
  </si>
  <si>
    <t>Credit</t>
  </si>
  <si>
    <t>DEBT</t>
  </si>
  <si>
    <t>Debit</t>
  </si>
  <si>
    <t>DEFR</t>
  </si>
  <si>
    <t>Deferred debit</t>
  </si>
  <si>
    <t>PREP</t>
  </si>
  <si>
    <t>Prepaid</t>
  </si>
  <si>
    <t>UNKN</t>
  </si>
  <si>
    <t>Unknown</t>
  </si>
  <si>
    <t>PEAI</t>
  </si>
  <si>
    <t xml:space="preserve">Funds transfer - Payee account owner name inquiry </t>
  </si>
  <si>
    <t>PRAI</t>
  </si>
  <si>
    <t xml:space="preserve">Funds transfer - Payer account owner name inquiry </t>
  </si>
  <si>
    <t>CHAC</t>
  </si>
  <si>
    <t xml:space="preserve">CBAE 1.5 Value : 36  Charge account </t>
  </si>
  <si>
    <t>CRAC</t>
  </si>
  <si>
    <t xml:space="preserve">CBAE 1.5 Value : 30  Credit account </t>
  </si>
  <si>
    <t>DEAC</t>
  </si>
  <si>
    <t xml:space="preserve">CBAE 1.5 Value : 20  Debit account </t>
  </si>
  <si>
    <t>DECL</t>
  </si>
  <si>
    <t xml:space="preserve">CBAE 1.5 Value : 33  Deferred clearing </t>
  </si>
  <si>
    <t>DEDA</t>
  </si>
  <si>
    <t xml:space="preserve">CBAE 1.5 Value : 35  Deferred debit account </t>
  </si>
  <si>
    <t>INAC</t>
  </si>
  <si>
    <t>50 MCD : Investment Account</t>
  </si>
  <si>
    <t>INLA</t>
  </si>
  <si>
    <t>90 MCD : Loan Account</t>
  </si>
  <si>
    <t>LOAC</t>
  </si>
  <si>
    <t>91 MCD : Installment Loan Account</t>
  </si>
  <si>
    <t>PRAC</t>
  </si>
  <si>
    <t xml:space="preserve">CBAE 1.5 Value : 60  Prepaid account </t>
  </si>
  <si>
    <t>PWNF</t>
  </si>
  <si>
    <t xml:space="preserve">CBAE 1.5 Value : 00  Payment or Transaction with no special features </t>
  </si>
  <si>
    <t>RELA</t>
  </si>
  <si>
    <t>92 MCD : Real Estate Loan Account</t>
  </si>
  <si>
    <t>SAAC</t>
  </si>
  <si>
    <t xml:space="preserve">CBAE 1.5 Value : 10  Saving account </t>
  </si>
  <si>
    <t>UNAC</t>
  </si>
  <si>
    <t>40 VISA &amp; MCD : “Universal” Account</t>
  </si>
  <si>
    <t>ACRE</t>
  </si>
  <si>
    <t>Acknowledgement requested</t>
  </si>
  <si>
    <t>ARET</t>
  </si>
  <si>
    <t>Acknowledgement requested, end of transfer</t>
  </si>
  <si>
    <t>NAET</t>
  </si>
  <si>
    <t>Negative Acknowledgement, end of transfer</t>
  </si>
  <si>
    <t>NARR</t>
  </si>
  <si>
    <t>Negative Acknowledgement, repetition request</t>
  </si>
  <si>
    <t>NAWR</t>
  </si>
  <si>
    <t>Negative Acknowledgement, without repetition request</t>
  </si>
  <si>
    <t>NOAR</t>
  </si>
  <si>
    <t>No Acknowledgement requested</t>
  </si>
  <si>
    <t>PAAT</t>
  </si>
  <si>
    <t>Positive Acknowledgement, end of transfer</t>
  </si>
  <si>
    <t>POAC</t>
  </si>
  <si>
    <t>Positive Acknowledgement</t>
  </si>
  <si>
    <t>ALLS</t>
  </si>
  <si>
    <t>All Services</t>
  </si>
  <si>
    <t>AUTH</t>
  </si>
  <si>
    <t>Authorisation</t>
  </si>
  <si>
    <t>BATC</t>
  </si>
  <si>
    <t>Batch Capture</t>
  </si>
  <si>
    <t>ONLC</t>
  </si>
  <si>
    <t>Online Capture</t>
  </si>
  <si>
    <t>PARA</t>
  </si>
  <si>
    <t>Parameterize</t>
  </si>
  <si>
    <t>BKOF</t>
  </si>
  <si>
    <t>Back office (back-office agents)</t>
  </si>
  <si>
    <t>BRNH</t>
  </si>
  <si>
    <t>Branch (customer advisor)</t>
  </si>
  <si>
    <t>BTCH</t>
  </si>
  <si>
    <t>Batch processing (reserved value for the processor’s batch processing of files)</t>
  </si>
  <si>
    <t>CCNT</t>
  </si>
  <si>
    <t>Call Center</t>
  </si>
  <si>
    <t>OBNK</t>
  </si>
  <si>
    <t>Open banking (selfcare on mobiles or tablets)</t>
  </si>
  <si>
    <t>USIN</t>
  </si>
  <si>
    <t>User interface (reserved value for the processor’s UIs)</t>
  </si>
  <si>
    <t>USR1</t>
  </si>
  <si>
    <t>User defined 1 (usage defined by the bank)</t>
  </si>
  <si>
    <t>USR2</t>
  </si>
  <si>
    <t>User defined 2  (usage defined by the bank)</t>
  </si>
  <si>
    <t>WBNK</t>
  </si>
  <si>
    <t>Web banking (selfcare on a computer)</t>
  </si>
  <si>
    <t>ACTI</t>
  </si>
  <si>
    <t>Carte activated during transaction</t>
  </si>
  <si>
    <t>DESA</t>
  </si>
  <si>
    <t>Carte desactivated during transaction</t>
  </si>
  <si>
    <t>NOMO</t>
  </si>
  <si>
    <t>No modification</t>
  </si>
  <si>
    <t>NAUT</t>
  </si>
  <si>
    <t>No authentication</t>
  </si>
  <si>
    <t>OSHE</t>
  </si>
  <si>
    <t>OTP on secured hardware element (e.g. CAP, SIM)</t>
  </si>
  <si>
    <t>OSSE</t>
  </si>
  <si>
    <t>OTP on secured software element (e.g. SEA)</t>
  </si>
  <si>
    <t>OTPT</t>
  </si>
  <si>
    <t>OTP on telephone (e.g. SMS, SVI, token)</t>
  </si>
  <si>
    <t>REPA</t>
  </si>
  <si>
    <t>Repeatable password (e.g. date of birth, password, postal code)</t>
  </si>
  <si>
    <t>IRME</t>
  </si>
  <si>
    <t>03 Initial use, Risk management engine unavailable</t>
  </si>
  <si>
    <t>IUNA</t>
  </si>
  <si>
    <t>01 Initial use, No additional authentication requested</t>
  </si>
  <si>
    <t>IURM</t>
  </si>
  <si>
    <t>02 Initial use, Risk management engine requests additional strong authentication</t>
  </si>
  <si>
    <t>NAAR</t>
  </si>
  <si>
    <t>11 No additional authentication requested</t>
  </si>
  <si>
    <t>RMEU</t>
  </si>
  <si>
    <t>13 Risk management engine unavailable</t>
  </si>
  <si>
    <t>RMRA</t>
  </si>
  <si>
    <t>12 Risk management engine requests additional strong authentication</t>
  </si>
  <si>
    <t>CBFR</t>
  </si>
  <si>
    <t>3 (CB)</t>
  </si>
  <si>
    <t>MCRD</t>
  </si>
  <si>
    <t>2 Mastercard</t>
  </si>
  <si>
    <t>1 Visa</t>
  </si>
  <si>
    <t>ACFI</t>
  </si>
  <si>
    <t>Accepted file instruction</t>
  </si>
  <si>
    <t>COIP</t>
  </si>
  <si>
    <t>Cut-off in progress</t>
  </si>
  <si>
    <t>CWNR</t>
  </si>
  <si>
    <t>Continue with next remittance</t>
  </si>
  <si>
    <t>ETNS</t>
  </si>
  <si>
    <t>Echo test non supported</t>
  </si>
  <si>
    <t>FORE</t>
  </si>
  <si>
    <t>Format error</t>
  </si>
  <si>
    <t>INPT</t>
  </si>
  <si>
    <t>Invalid parameter table</t>
  </si>
  <si>
    <t>NOAI</t>
  </si>
  <si>
    <t>No additional information</t>
  </si>
  <si>
    <t>ODRS</t>
  </si>
  <si>
    <t>Open dialog but refused proposed service</t>
  </si>
  <si>
    <t>RERR</t>
  </si>
  <si>
    <t>Remittance recovery request</t>
  </si>
  <si>
    <t>RPTT</t>
  </si>
  <si>
    <t>Refused parameter table transfer</t>
  </si>
  <si>
    <t>TRRD</t>
  </si>
  <si>
    <t>Transmitted remittance delete</t>
  </si>
  <si>
    <t>ADDR</t>
  </si>
  <si>
    <t>Postal Address is the complete postal address.</t>
  </si>
  <si>
    <t>BIZZ</t>
  </si>
  <si>
    <t>Business Address is the business address.</t>
  </si>
  <si>
    <t>DLVY</t>
  </si>
  <si>
    <t>ON board sale</t>
  </si>
  <si>
    <t>HOME</t>
  </si>
  <si>
    <t>Residential Address is the home address.</t>
  </si>
  <si>
    <t>MLTO</t>
  </si>
  <si>
    <t>MailTo Address is the address to which mail is</t>
  </si>
  <si>
    <t>PBOX</t>
  </si>
  <si>
    <t>POBox Address is a postal office (PO) box.</t>
  </si>
  <si>
    <t>NPCE</t>
  </si>
  <si>
    <t>Service not Provided, acquirer identifier not found in the service data (Configuration Error) : 001</t>
  </si>
  <si>
    <t>NPFO</t>
  </si>
  <si>
    <t>Service not provided, Field length Over size : 004</t>
  </si>
  <si>
    <t>NPMN</t>
  </si>
  <si>
    <t>Service not Provided, field 33 and/or Main services optional criteria  Not verified : 002</t>
  </si>
  <si>
    <t>NPMO</t>
  </si>
  <si>
    <t>Service not Provided, Message length Over size : 003</t>
  </si>
  <si>
    <t>NPUS</t>
  </si>
  <si>
    <t>Service not provided, Unavailable Service</t>
  </si>
  <si>
    <t>NSPR</t>
  </si>
  <si>
    <t>Normal Service Provided : 000</t>
  </si>
  <si>
    <t>CSAC</t>
  </si>
  <si>
    <t>Call or service activation code</t>
  </si>
  <si>
    <t>DIMC</t>
  </si>
  <si>
    <t xml:space="preserve">Dialog management code
</t>
  </si>
  <si>
    <t>DSOR</t>
  </si>
  <si>
    <t>Dialog and service opening response code</t>
  </si>
  <si>
    <t>EMAC</t>
  </si>
  <si>
    <t>Error management code</t>
  </si>
  <si>
    <t>FCON</t>
  </si>
  <si>
    <t>Field conversion</t>
  </si>
  <si>
    <t>INCF</t>
  </si>
  <si>
    <t>Incorrect field</t>
  </si>
  <si>
    <t>MTTI</t>
  </si>
  <si>
    <t>Message to the transaction initiator</t>
  </si>
  <si>
    <t>RFPU</t>
  </si>
  <si>
    <t>Reserved for private use</t>
  </si>
  <si>
    <t>TMAC</t>
  </si>
  <si>
    <t>Transfer management code</t>
  </si>
  <si>
    <t>IDAR</t>
  </si>
  <si>
    <t>Acquirer Routing service</t>
  </si>
  <si>
    <t>IDNR</t>
  </si>
  <si>
    <t>Network Rerouting</t>
  </si>
  <si>
    <t>IDSC</t>
  </si>
  <si>
    <t>Scoring</t>
  </si>
  <si>
    <t>IDTK</t>
  </si>
  <si>
    <t>Tokenization service</t>
  </si>
  <si>
    <t>VEVI</t>
  </si>
  <si>
    <t>Visa Europe V.me Identifier</t>
  </si>
  <si>
    <t>CB</t>
  </si>
  <si>
    <t>DISC</t>
  </si>
  <si>
    <t>Discover</t>
  </si>
  <si>
    <t>JCBC</t>
  </si>
  <si>
    <t>JCB</t>
  </si>
  <si>
    <t>MACD</t>
  </si>
  <si>
    <t>MasterCard</t>
  </si>
  <si>
    <t>UPIC</t>
  </si>
  <si>
    <t>UPI</t>
  </si>
  <si>
    <t>ICAC</t>
  </si>
  <si>
    <t>Invalid checked Application Cryptogram</t>
  </si>
  <si>
    <t>NSBI</t>
  </si>
  <si>
    <t>Not sent by issuer (used only by international gateways)</t>
  </si>
  <si>
    <t>UCAC</t>
  </si>
  <si>
    <t>Unchecked Application Cryptogram</t>
  </si>
  <si>
    <t>VAAC</t>
  </si>
  <si>
    <t>Valid application cryptogram; ATC replay</t>
  </si>
  <si>
    <t>VCAC</t>
  </si>
  <si>
    <t>Valid checked Application Cryptogram</t>
  </si>
  <si>
    <t>CRHD</t>
  </si>
  <si>
    <t>Cardholder selection</t>
  </si>
  <si>
    <t>DEFT</t>
  </si>
  <si>
    <t>Selection by default</t>
  </si>
  <si>
    <t>Activated</t>
  </si>
  <si>
    <t>AWRE</t>
  </si>
  <si>
    <t>Activated with restrictions (see field 46 type DF57)</t>
  </si>
  <si>
    <t>DSAC</t>
  </si>
  <si>
    <t>Deactivated</t>
  </si>
  <si>
    <t>CLMD</t>
  </si>
  <si>
    <t>Contactless mode deactivated - 03</t>
  </si>
  <si>
    <t>COMD</t>
  </si>
  <si>
    <t>Contact mode deactivated - 02</t>
  </si>
  <si>
    <t>DFNS</t>
  </si>
  <si>
    <t>Deactivated functionality not specified - 00</t>
  </si>
  <si>
    <t>ONPD</t>
  </si>
  <si>
    <t>Online PIN deactivated - 01</t>
  </si>
  <si>
    <t>ATTD</t>
  </si>
  <si>
    <t>Attended - Attended payment, with an attendant.</t>
  </si>
  <si>
    <t>SATT</t>
  </si>
  <si>
    <t>Semi-attended - including self checkout. An attendant supervises several payment, and could be called to help the cardholder.</t>
  </si>
  <si>
    <t>UATT</t>
  </si>
  <si>
    <t>Unattended - Unattended payment, no attendant</t>
  </si>
  <si>
    <t>INVA</t>
  </si>
  <si>
    <t>Invalid audit trail</t>
  </si>
  <si>
    <t>VALI</t>
  </si>
  <si>
    <t>Valid audit trail</t>
  </si>
  <si>
    <t>CERT</t>
  </si>
  <si>
    <t>Certificate</t>
  </si>
  <si>
    <t>CYPA</t>
  </si>
  <si>
    <t>Cyber pass</t>
  </si>
  <si>
    <t>DKEY</t>
  </si>
  <si>
    <t>Digital key</t>
  </si>
  <si>
    <t>OTHE</t>
  </si>
  <si>
    <t>Other</t>
  </si>
  <si>
    <t>OTPW</t>
  </si>
  <si>
    <t>OTP</t>
  </si>
  <si>
    <t>BIOM</t>
  </si>
  <si>
    <t>Biometric</t>
  </si>
  <si>
    <t>CODE</t>
  </si>
  <si>
    <t>Code</t>
  </si>
  <si>
    <t>FAIR</t>
  </si>
  <si>
    <t>Forcing authorisation after issuer response</t>
  </si>
  <si>
    <t>FBAR</t>
  </si>
  <si>
    <t>Forcing before authorisation request</t>
  </si>
  <si>
    <t>MEOA</t>
  </si>
  <si>
    <t>Manual entry of the authorisation</t>
  </si>
  <si>
    <t>NOFO</t>
  </si>
  <si>
    <t>No forcing</t>
  </si>
  <si>
    <t>ACCD</t>
  </si>
  <si>
    <t xml:space="preserve"> Acceptor decision</t>
  </si>
  <si>
    <t>AFIP</t>
  </si>
  <si>
    <t xml:space="preserve"> Authorisation following issuer PIN request</t>
  </si>
  <si>
    <t>BINA</t>
  </si>
  <si>
    <t xml:space="preserve"> BIN not allowed </t>
  </si>
  <si>
    <t>BINM</t>
  </si>
  <si>
    <t xml:space="preserve"> BIN monitored</t>
  </si>
  <si>
    <t>BINR</t>
  </si>
  <si>
    <t xml:space="preserve"> BIN refused</t>
  </si>
  <si>
    <t>CADU</t>
  </si>
  <si>
    <t xml:space="preserve"> Card acceptor device unable to complete transaction</t>
  </si>
  <si>
    <t>CANA</t>
  </si>
  <si>
    <t xml:space="preserve"> Card not allowed</t>
  </si>
  <si>
    <t>CCAP</t>
  </si>
  <si>
    <t xml:space="preserve"> Cumulative/cardholder/application</t>
  </si>
  <si>
    <t>CCTM</t>
  </si>
  <si>
    <t xml:space="preserve"> Contactless chip transaction using magstripe data</t>
  </si>
  <si>
    <t>CFAC</t>
  </si>
  <si>
    <t xml:space="preserve"> Call following an ARQC issued by the card</t>
  </si>
  <si>
    <t>CFLE</t>
  </si>
  <si>
    <t xml:space="preserve"> Call floor limit exceeded</t>
  </si>
  <si>
    <t>CHDS</t>
  </si>
  <si>
    <t xml:space="preserve"> Cardholder decision</t>
  </si>
  <si>
    <t>CHTD</t>
  </si>
  <si>
    <t xml:space="preserve"> Cardholder or terminal decision</t>
  </si>
  <si>
    <t>CLCT</t>
  </si>
  <si>
    <t xml:space="preserve"> Call center</t>
  </si>
  <si>
    <t>CREF</t>
  </si>
  <si>
    <t xml:space="preserve"> Card refused</t>
  </si>
  <si>
    <t>CSCA</t>
  </si>
  <si>
    <t xml:space="preserve"> Customer cancellation</t>
  </si>
  <si>
    <t>CSDA</t>
  </si>
  <si>
    <t xml:space="preserve"> Card in SDA mode</t>
  </si>
  <si>
    <t>DEFA</t>
  </si>
  <si>
    <t xml:space="preserve"> Deferred authorisation</t>
  </si>
  <si>
    <t>FIFL</t>
  </si>
  <si>
    <t xml:space="preserve"> Forced by issuer (flow control)</t>
  </si>
  <si>
    <t>FNCU</t>
  </si>
  <si>
    <t xml:space="preserve"> Foreign currency</t>
  </si>
  <si>
    <t>MERS</t>
  </si>
  <si>
    <t xml:space="preserve"> Merchant suspicious</t>
  </si>
  <si>
    <t>OFCA</t>
  </si>
  <si>
    <t xml:space="preserve"> Online - forced by the card acceptor</t>
  </si>
  <si>
    <t>OFCU</t>
  </si>
  <si>
    <t xml:space="preserve"> Online - forced by card acceptor terminal for update</t>
  </si>
  <si>
    <t>OFIS</t>
  </si>
  <si>
    <t xml:space="preserve"> Online - forced by issuer (service code)</t>
  </si>
  <si>
    <t>OFOL</t>
  </si>
  <si>
    <t xml:space="preserve"> Offline - with online capability</t>
  </si>
  <si>
    <t>OFTL</t>
  </si>
  <si>
    <t xml:space="preserve"> Online - forced by the terminal</t>
  </si>
  <si>
    <t>PANM</t>
  </si>
  <si>
    <t xml:space="preserve"> PAN monitored</t>
  </si>
  <si>
    <t>PAUQ</t>
  </si>
  <si>
    <t xml:space="preserve"> Pre-authorisation request</t>
  </si>
  <si>
    <t>PCAM</t>
  </si>
  <si>
    <t xml:space="preserve"> Provision for cumulative amounts</t>
  </si>
  <si>
    <t>RATK</t>
  </si>
  <si>
    <t xml:space="preserve"> Relay attack detection processing</t>
  </si>
  <si>
    <t xml:space="preserve"> Random call (terminal)</t>
  </si>
  <si>
    <t>RRQI</t>
  </si>
  <si>
    <t xml:space="preserve"> Referral requested by issuer</t>
  </si>
  <si>
    <t>SATK</t>
  </si>
  <si>
    <t xml:space="preserve"> Suspected relay attack</t>
  </si>
  <si>
    <t>STOL</t>
  </si>
  <si>
    <t xml:space="preserve"> Strictly online</t>
  </si>
  <si>
    <t>TEDS</t>
  </si>
  <si>
    <t xml:space="preserve"> Terminal decision</t>
  </si>
  <si>
    <t>UNKB</t>
  </si>
  <si>
    <t xml:space="preserve"> Unknown BIN</t>
  </si>
  <si>
    <t>UTCC</t>
  </si>
  <si>
    <t xml:space="preserve"> Unknown transaction currency code</t>
  </si>
  <si>
    <t>ZADR</t>
  </si>
  <si>
    <t xml:space="preserve"> Zero Amount Debt Recovery Transaction</t>
  </si>
  <si>
    <t>APPR</t>
  </si>
  <si>
    <t>Approved</t>
  </si>
  <si>
    <t>Declined</t>
  </si>
  <si>
    <t>UNKW</t>
  </si>
  <si>
    <t>Unkown</t>
  </si>
  <si>
    <t>FORC</t>
  </si>
  <si>
    <t>No Data enrichment</t>
  </si>
  <si>
    <t>LCON</t>
  </si>
  <si>
    <t>Permanent connection</t>
  </si>
  <si>
    <t>NORU</t>
  </si>
  <si>
    <t>No rule</t>
  </si>
  <si>
    <t>ABUS</t>
  </si>
  <si>
    <t>Abusive</t>
  </si>
  <si>
    <t>AUTB</t>
  </si>
  <si>
    <t>Automatic blocking</t>
  </si>
  <si>
    <t>CNTF</t>
  </si>
  <si>
    <t>Counterfeit</t>
  </si>
  <si>
    <t>FRAU</t>
  </si>
  <si>
    <t>Fraudulent</t>
  </si>
  <si>
    <t>HRFR</t>
  </si>
  <si>
    <t>High risk fraudulent</t>
  </si>
  <si>
    <t>LOST</t>
  </si>
  <si>
    <t>Lost Card</t>
  </si>
  <si>
    <t>LSRN</t>
  </si>
  <si>
    <t>Lost or stolen during renewal</t>
  </si>
  <si>
    <t>STLN</t>
  </si>
  <si>
    <t>Stolen Card</t>
  </si>
  <si>
    <t>Lost card</t>
  </si>
  <si>
    <t>NDLC</t>
  </si>
  <si>
    <t>Not delivered card</t>
  </si>
  <si>
    <t>Stolen card</t>
  </si>
  <si>
    <t>JCB0</t>
  </si>
  <si>
    <t>Mastercard</t>
  </si>
  <si>
    <t>NONE</t>
  </si>
  <si>
    <t>No merchant scheme choice</t>
  </si>
  <si>
    <t>BRWS</t>
  </si>
  <si>
    <t>Browser-based payment</t>
  </si>
  <si>
    <t>INAP</t>
  </si>
  <si>
    <t>In-app payment</t>
  </si>
  <si>
    <t>DISP</t>
  </si>
  <si>
    <t>Dispute</t>
  </si>
  <si>
    <t>FRAL</t>
  </si>
  <si>
    <t>Fraud alert</t>
  </si>
  <si>
    <t>OSCP</t>
  </si>
  <si>
    <t>Out of scope</t>
  </si>
  <si>
    <t>3DSA</t>
  </si>
  <si>
    <t>3DS cardholder authentification</t>
  </si>
  <si>
    <t>ACIN</t>
  </si>
  <si>
    <t>Account inquiry</t>
  </si>
  <si>
    <t>ACQC</t>
  </si>
  <si>
    <t>Acquirer call</t>
  </si>
  <si>
    <t>ATMD</t>
  </si>
  <si>
    <t>ATM cash deposit</t>
  </si>
  <si>
    <t>BEXI</t>
  </si>
  <si>
    <t>Bug/exceptional incident</t>
  </si>
  <si>
    <t>CADI</t>
  </si>
  <si>
    <t>Cardholder dispute</t>
  </si>
  <si>
    <t>CBTI</t>
  </si>
  <si>
    <t>CB technical issue</t>
  </si>
  <si>
    <t>CNCE</t>
  </si>
  <si>
    <t>Cardholder not CE</t>
  </si>
  <si>
    <t>CNPF</t>
  </si>
  <si>
    <t>CE not PFM</t>
  </si>
  <si>
    <t>CODI</t>
  </si>
  <si>
    <t>Commercial dispute</t>
  </si>
  <si>
    <t>DSTR</t>
  </si>
  <si>
    <t>Dispute tracking</t>
  </si>
  <si>
    <t>DWCI</t>
  </si>
  <si>
    <t>Dispute withdrawn following CRC information</t>
  </si>
  <si>
    <t>FFRR</t>
  </si>
  <si>
    <t>Fraud related fees reimbursement request</t>
  </si>
  <si>
    <t>INFO</t>
  </si>
  <si>
    <t>Information</t>
  </si>
  <si>
    <t>INQR</t>
  </si>
  <si>
    <t>Inquiry (check / transfer / direct debit / private card)</t>
  </si>
  <si>
    <t>INSI</t>
  </si>
  <si>
    <t>Insurance information</t>
  </si>
  <si>
    <t>JREQ</t>
  </si>
  <si>
    <t>Juridical requisition</t>
  </si>
  <si>
    <t>OPPR</t>
  </si>
  <si>
    <t>Opposition request</t>
  </si>
  <si>
    <t>PEER</t>
  </si>
  <si>
    <t>Peer</t>
  </si>
  <si>
    <t>RMIN</t>
  </si>
  <si>
    <t>Reminder</t>
  </si>
  <si>
    <t>TRCK</t>
  </si>
  <si>
    <t>Tracking</t>
  </si>
  <si>
    <t>ACMA</t>
  </si>
  <si>
    <t>Account manager</t>
  </si>
  <si>
    <t>CAHO</t>
  </si>
  <si>
    <t>Cardholder</t>
  </si>
  <si>
    <t>LPSR</t>
  </si>
  <si>
    <t>Local payment systems representative</t>
  </si>
  <si>
    <t>NPFM</t>
  </si>
  <si>
    <t>Non-PFM branch</t>
  </si>
  <si>
    <t>TPAR</t>
  </si>
  <si>
    <t>Third party</t>
  </si>
  <si>
    <t>ADVI</t>
  </si>
  <si>
    <t>Advisor</t>
  </si>
  <si>
    <t>CLCE</t>
  </si>
  <si>
    <t>Call center</t>
  </si>
  <si>
    <t>ICNB</t>
  </si>
  <si>
    <t>Incorrect number</t>
  </si>
  <si>
    <t>MSGI</t>
  </si>
  <si>
    <t>Messaging</t>
  </si>
  <si>
    <t>OTHR</t>
  </si>
  <si>
    <t>PNDG</t>
  </si>
  <si>
    <t>Pending</t>
  </si>
  <si>
    <t>RESO</t>
  </si>
  <si>
    <t>Resolved</t>
  </si>
  <si>
    <t>RWIF</t>
  </si>
  <si>
    <t>Resolved with fraud</t>
  </si>
  <si>
    <t>RWOA</t>
  </si>
  <si>
    <t>Resolved without further action required</t>
  </si>
  <si>
    <t>RWOF</t>
  </si>
  <si>
    <t>Resolved without fraud</t>
  </si>
  <si>
    <t>TBPR</t>
  </si>
  <si>
    <t>To be processed</t>
  </si>
  <si>
    <t>UNRC</t>
  </si>
  <si>
    <t>Unreachable</t>
  </si>
  <si>
    <t>ACDC</t>
  </si>
  <si>
    <t xml:space="preserve">3  Activate data capture </t>
  </si>
  <si>
    <t>ACPD</t>
  </si>
  <si>
    <t xml:space="preserve">2  Activate parameters downloading </t>
  </si>
  <si>
    <t>ACRS</t>
  </si>
  <si>
    <t xml:space="preserve">5  Activate RKL session </t>
  </si>
  <si>
    <t>ACSD</t>
  </si>
  <si>
    <t xml:space="preserve">4  Activate software downloading </t>
  </si>
  <si>
    <t>NRCS</t>
  </si>
  <si>
    <t xml:space="preserve">1  No request for call or service activation </t>
  </si>
  <si>
    <t>ASMR</t>
  </si>
  <si>
    <t>Associated message rejected (CB2AF 17)</t>
  </si>
  <si>
    <t>DUPL</t>
  </si>
  <si>
    <t>Duplicate (CB2AF 26)</t>
  </si>
  <si>
    <t>EMPT</t>
  </si>
  <si>
    <t>Empty (CB2AF 27)</t>
  </si>
  <si>
    <t>IAOF</t>
  </si>
  <si>
    <t>Invalid absence of a field (CB2AF 24)</t>
  </si>
  <si>
    <t>IFFE</t>
  </si>
  <si>
    <t>Incorrect field: format error (CB2AF 23)</t>
  </si>
  <si>
    <t>IFVE</t>
  </si>
  <si>
    <t>Incorrect field: value error (non-specified value) (CB2AF 22)</t>
  </si>
  <si>
    <t>IPUF</t>
  </si>
  <si>
    <t>Incorrect presence of an unallowed field (CB2AF 25)</t>
  </si>
  <si>
    <t>NCPC</t>
  </si>
  <si>
    <t>Non-compliance with presence condition (CB2AF 28)</t>
  </si>
  <si>
    <t>NMTG</t>
  </si>
  <si>
    <t>Number of messages transferred greater than scheduled number (CB2AF 14)</t>
  </si>
  <si>
    <t>NMTL</t>
  </si>
  <si>
    <t>Number of messages transferred lower than scheduled number (CB2AF 15)</t>
  </si>
  <si>
    <t>NSER</t>
  </si>
  <si>
    <t>Non-specified error (CB2AF 04)</t>
  </si>
  <si>
    <t>PFEM</t>
  </si>
  <si>
    <t>Process flow error in messages in a file (CB2AF 11)</t>
  </si>
  <si>
    <t>SEER</t>
  </si>
  <si>
    <t>Sequence error (CB2AF 20)</t>
  </si>
  <si>
    <t>SINP</t>
  </si>
  <si>
    <t>Service not identified or not processed (CB2AF 21)</t>
  </si>
  <si>
    <t>TMER</t>
  </si>
  <si>
    <t>Too many errors (CB2AF 19)</t>
  </si>
  <si>
    <t>ULIM</t>
  </si>
  <si>
    <t>Unable to locate the initial message (CB2AF 16)</t>
  </si>
  <si>
    <t>2AAP</t>
  </si>
  <si>
    <t>Acceptor to Acquirer by API</t>
  </si>
  <si>
    <t>2AFI</t>
  </si>
  <si>
    <t>Acceptor to Acquirer by File</t>
  </si>
  <si>
    <t>2AME</t>
  </si>
  <si>
    <t>Acceptor to Acquirer by message (TLC)</t>
  </si>
  <si>
    <t>AUTO</t>
  </si>
  <si>
    <t>Autonomous</t>
  </si>
  <si>
    <t>DICL</t>
  </si>
  <si>
    <t>Distributed (clustered)</t>
  </si>
  <si>
    <t>DICO</t>
  </si>
  <si>
    <t>Distributed (concentrated)</t>
  </si>
  <si>
    <t>BRRQ</t>
  </si>
  <si>
    <t>Contract closure initiated by the branch/agency on  cutomer request</t>
  </si>
  <si>
    <t>CBLK</t>
  </si>
  <si>
    <t>Card blocked</t>
  </si>
  <si>
    <t>CLFB</t>
  </si>
  <si>
    <t>Card holder Or Customer left the bank</t>
  </si>
  <si>
    <t>CLNC</t>
  </si>
  <si>
    <t>Card cancellation requested by the Card Owner/holder</t>
  </si>
  <si>
    <t>CLST</t>
  </si>
  <si>
    <t>Card lost</t>
  </si>
  <si>
    <t>CLTD</t>
  </si>
  <si>
    <t>Account holder deceased</t>
  </si>
  <si>
    <t>CUPD</t>
  </si>
  <si>
    <t>Card agreement update</t>
  </si>
  <si>
    <t>LCCL</t>
  </si>
  <si>
    <t>Card agreement automatic cancellation</t>
  </si>
  <si>
    <t>CLOS</t>
  </si>
  <si>
    <t>Closed</t>
  </si>
  <si>
    <t>OPEN</t>
  </si>
  <si>
    <t>Open</t>
  </si>
  <si>
    <t>TOCL</t>
  </si>
  <si>
    <t>To_close</t>
  </si>
  <si>
    <t>VALD</t>
  </si>
  <si>
    <t>Validated</t>
  </si>
  <si>
    <t>EMV</t>
  </si>
  <si>
    <t>Contactless integrated circuit - magstripe context</t>
  </si>
  <si>
    <t>CBNL</t>
  </si>
  <si>
    <t>Card Blocking National List</t>
  </si>
  <si>
    <t>CBRL</t>
  </si>
  <si>
    <t>Card Blocking Regional List</t>
  </si>
  <si>
    <t>No Blocking List to transfer</t>
  </si>
  <si>
    <t>BRCD</t>
  </si>
  <si>
    <t>Bar code</t>
  </si>
  <si>
    <t>CCEC</t>
  </si>
  <si>
    <t>Contactless chip transaction using EMV chip data</t>
  </si>
  <si>
    <t>CCMD</t>
  </si>
  <si>
    <t>Contactless chip transaction using magstripe data</t>
  </si>
  <si>
    <t>COFT</t>
  </si>
  <si>
    <t>Card-on-File</t>
  </si>
  <si>
    <t>EDGR</t>
  </si>
  <si>
    <t>EMV downgraded</t>
  </si>
  <si>
    <t>EDRP</t>
  </si>
  <si>
    <t>Digital Secure Remote Payment using EMV</t>
  </si>
  <si>
    <t>ICCR</t>
  </si>
  <si>
    <t xml:space="preserve">Integrated circuit card reader </t>
  </si>
  <si>
    <t>MAAR</t>
  </si>
  <si>
    <t>Magstripe, after attempt to read chip</t>
  </si>
  <si>
    <t>MAGS</t>
  </si>
  <si>
    <t>Magstripe</t>
  </si>
  <si>
    <t>MANE</t>
  </si>
  <si>
    <t>Manual entry</t>
  </si>
  <si>
    <t>MFLB</t>
  </si>
  <si>
    <t>Manual fallback from an EMV capable terminal</t>
  </si>
  <si>
    <t>NOTS</t>
  </si>
  <si>
    <t>Not specified</t>
  </si>
  <si>
    <t>OCRD</t>
  </si>
  <si>
    <t>OCR</t>
  </si>
  <si>
    <t>PVBS</t>
  </si>
  <si>
    <t>Provided by a server</t>
  </si>
  <si>
    <t>Deferred</t>
  </si>
  <si>
    <t>DPIW</t>
  </si>
  <si>
    <t>Deferred Payment, Immediate Withdrawal</t>
  </si>
  <si>
    <t>IMMT</t>
  </si>
  <si>
    <t>Immediate</t>
  </si>
  <si>
    <t>NPAD</t>
  </si>
  <si>
    <t>Control was not performed or was not performed for all data elements</t>
  </si>
  <si>
    <t>PAFM</t>
  </si>
  <si>
    <t>Postcode and address fully match</t>
  </si>
  <si>
    <t>Postcode and address do not match</t>
  </si>
  <si>
    <t>PAPM</t>
  </si>
  <si>
    <t>Postcode and address partially match</t>
  </si>
  <si>
    <t>RTRY</t>
  </si>
  <si>
    <t>Retry (indeterminate outcome)</t>
  </si>
  <si>
    <t>AUTP</t>
  </si>
  <si>
    <t>1  Authentication by PIN</t>
  </si>
  <si>
    <t>EAOS</t>
  </si>
  <si>
    <t>2  Electronic analysis of signature</t>
  </si>
  <si>
    <t>NOEA</t>
  </si>
  <si>
    <t>0  No electronic authentication</t>
  </si>
  <si>
    <t>6  Other (default value)</t>
  </si>
  <si>
    <t>9  Reserved for private use</t>
  </si>
  <si>
    <t>ADVE</t>
  </si>
  <si>
    <t>Address verification</t>
  </si>
  <si>
    <t>ESIG</t>
  </si>
  <si>
    <t>Electronic signature</t>
  </si>
  <si>
    <t>MSIG</t>
  </si>
  <si>
    <t>Manual signature</t>
  </si>
  <si>
    <t>OMAM</t>
  </si>
  <si>
    <t>Other manual authentication methods</t>
  </si>
  <si>
    <t>PIMS</t>
  </si>
  <si>
    <t>PIN + manual signature</t>
  </si>
  <si>
    <t>PINE</t>
  </si>
  <si>
    <t>PIN</t>
  </si>
  <si>
    <t>None</t>
  </si>
  <si>
    <t>PIUP</t>
  </si>
  <si>
    <t>Pick-up possible</t>
  </si>
  <si>
    <t>CHNP</t>
  </si>
  <si>
    <t>Cardholder not present</t>
  </si>
  <si>
    <t>CHPR</t>
  </si>
  <si>
    <t>Cardholder present</t>
  </si>
  <si>
    <t>CNPA</t>
  </si>
  <si>
    <t>Cardholder not present, waiting for authorisation</t>
  </si>
  <si>
    <t>MAOS</t>
  </si>
  <si>
    <t>Mail-order sale</t>
  </si>
  <si>
    <t>RFFU</t>
  </si>
  <si>
    <t>TESA</t>
  </si>
  <si>
    <t>Telephone sale</t>
  </si>
  <si>
    <t>PAIU</t>
  </si>
  <si>
    <t>Payment only</t>
  </si>
  <si>
    <t>PARE</t>
  </si>
  <si>
    <t>Payment and withrawal</t>
  </si>
  <si>
    <t>Private</t>
  </si>
  <si>
    <t>RETU</t>
  </si>
  <si>
    <t>Withrawal only</t>
  </si>
  <si>
    <t>Test</t>
  </si>
  <si>
    <t>CASM</t>
  </si>
  <si>
    <t>Brandless card</t>
  </si>
  <si>
    <t>CNAP</t>
  </si>
  <si>
    <t>National card for payment</t>
  </si>
  <si>
    <t>CNAR</t>
  </si>
  <si>
    <t xml:space="preserve">National card for withrawal </t>
  </si>
  <si>
    <t>CNPR</t>
  </si>
  <si>
    <t>National card for withrawal and payment</t>
  </si>
  <si>
    <t>CPAS</t>
  </si>
  <si>
    <t>National card for payment having systematic authorization</t>
  </si>
  <si>
    <t>PRAS</t>
  </si>
  <si>
    <t>National card for payment and withrawal having systematic authorization</t>
  </si>
  <si>
    <t xml:space="preserve">Debit </t>
  </si>
  <si>
    <t>Range closed</t>
  </si>
  <si>
    <t>RESV</t>
  </si>
  <si>
    <t>Range reserved</t>
  </si>
  <si>
    <t>USED</t>
  </si>
  <si>
    <t>Range open, used, activ</t>
  </si>
  <si>
    <t>CCCR</t>
  </si>
  <si>
    <t xml:space="preserve">Contactless chip card reader </t>
  </si>
  <si>
    <t xml:space="preserve">Contactless chip card reader - EMV chip context </t>
  </si>
  <si>
    <t>CCMC</t>
  </si>
  <si>
    <t>Contactless chip card reader - magnetic stripe context</t>
  </si>
  <si>
    <t>KEYI</t>
  </si>
  <si>
    <t xml:space="preserve">Keypad input </t>
  </si>
  <si>
    <t>Magstripe reader</t>
  </si>
  <si>
    <t>MANU</t>
  </si>
  <si>
    <t>Manual, no terminal</t>
  </si>
  <si>
    <t>NCEC</t>
  </si>
  <si>
    <t>No card entry Capability</t>
  </si>
  <si>
    <t>PBAS</t>
  </si>
  <si>
    <t>REPV</t>
  </si>
  <si>
    <t xml:space="preserve">Reserved for private use </t>
  </si>
  <si>
    <t>REPL</t>
  </si>
  <si>
    <t>Replacement/Emergency card</t>
  </si>
  <si>
    <t>STND</t>
  </si>
  <si>
    <t>Standard card</t>
  </si>
  <si>
    <t>CardRiskLevelCodeset</t>
  </si>
  <si>
    <t>STRD</t>
  </si>
  <si>
    <t>Standard</t>
  </si>
  <si>
    <t>CVDC</t>
  </si>
  <si>
    <t>Card with dynamic card security code (CVD)</t>
  </si>
  <si>
    <t>CVDG</t>
  </si>
  <si>
    <t>Card with digitalcard security code</t>
  </si>
  <si>
    <t>CVST</t>
  </si>
  <si>
    <t>Card with static card security code</t>
  </si>
  <si>
    <t>CSCP</t>
  </si>
  <si>
    <t>Card security code present</t>
  </si>
  <si>
    <t>CSNI</t>
  </si>
  <si>
    <t>Cardholder has informed merchant that no card security code is printed on his card.</t>
  </si>
  <si>
    <t>CSPI</t>
  </si>
  <si>
    <t>Card security code present on cardholder's card, but illegible (therefore not sent)</t>
  </si>
  <si>
    <t>DCVF</t>
  </si>
  <si>
    <t>dCVV2 checked and failed; CVV2 validation performed (for Visa incoming only)</t>
  </si>
  <si>
    <t>DCVP</t>
  </si>
  <si>
    <t>dCVV2 validation performed (for Visa incoming only)</t>
  </si>
  <si>
    <t>NSTM</t>
  </si>
  <si>
    <t>Card security code is not sent by the merchant</t>
  </si>
  <si>
    <t>VRCR</t>
  </si>
  <si>
    <t>Card security code verification response code requested</t>
  </si>
  <si>
    <t>VRVR</t>
  </si>
  <si>
    <t>Card security code verification response code requested and 'Card security code verification results' requested</t>
  </si>
  <si>
    <t>CISS</t>
  </si>
  <si>
    <t>Card issuer</t>
  </si>
  <si>
    <t>STIN</t>
  </si>
  <si>
    <t>Stand-in</t>
  </si>
  <si>
    <t>AATA</t>
  </si>
  <si>
    <t>Activ_and_to_activ</t>
  </si>
  <si>
    <t>ACTV</t>
  </si>
  <si>
    <t>BLKD</t>
  </si>
  <si>
    <t>Blocked</t>
  </si>
  <si>
    <t>LATA</t>
  </si>
  <si>
    <t>Last_and_to_activ</t>
  </si>
  <si>
    <t>LCKD</t>
  </si>
  <si>
    <t>Locked</t>
  </si>
  <si>
    <t>TOAC</t>
  </si>
  <si>
    <t>To_activate</t>
  </si>
  <si>
    <t>ACIP</t>
  </si>
  <si>
    <t>Activation in progress</t>
  </si>
  <si>
    <t>BLIP</t>
  </si>
  <si>
    <t>Blocking in progress</t>
  </si>
  <si>
    <t>CREA</t>
  </si>
  <si>
    <t>Created/declared</t>
  </si>
  <si>
    <t>DCTD</t>
  </si>
  <si>
    <t>DEIP</t>
  </si>
  <si>
    <t>Deactivation in progress</t>
  </si>
  <si>
    <t>DGTL</t>
  </si>
  <si>
    <t>Digital</t>
  </si>
  <si>
    <t>PHSL</t>
  </si>
  <si>
    <t>Physical</t>
  </si>
  <si>
    <t>CTPP</t>
  </si>
  <si>
    <t>CTUN</t>
  </si>
  <si>
    <t>BANK</t>
  </si>
  <si>
    <t>Banking</t>
  </si>
  <si>
    <t>NCWC</t>
  </si>
  <si>
    <t>No card write capability</t>
  </si>
  <si>
    <t>ANLY</t>
  </si>
  <si>
    <t>Analysed</t>
  </si>
  <si>
    <t>AWCD</t>
  </si>
  <si>
    <t>Awaiting client document</t>
  </si>
  <si>
    <t>COMP</t>
  </si>
  <si>
    <t>Complete</t>
  </si>
  <si>
    <t>DERM</t>
  </si>
  <si>
    <t>Decided recovery methods</t>
  </si>
  <si>
    <t>INCO</t>
  </si>
  <si>
    <t>Incomplete</t>
  </si>
  <si>
    <t>PURG</t>
  </si>
  <si>
    <t>Purge</t>
  </si>
  <si>
    <t>RECA</t>
  </si>
  <si>
    <t>Acquirer recovered</t>
  </si>
  <si>
    <t>REOP</t>
  </si>
  <si>
    <t>Reopened</t>
  </si>
  <si>
    <t>CALL</t>
  </si>
  <si>
    <t>Call</t>
  </si>
  <si>
    <t>EMAI</t>
  </si>
  <si>
    <t>Email</t>
  </si>
  <si>
    <t>PHON</t>
  </si>
  <si>
    <t>Phone (unspecified)</t>
  </si>
  <si>
    <t>PMAI</t>
  </si>
  <si>
    <t>Postal mail</t>
  </si>
  <si>
    <t>PMAO</t>
  </si>
  <si>
    <t>Mail (other address)</t>
  </si>
  <si>
    <t>PMAU</t>
  </si>
  <si>
    <t>Mail (usual address)</t>
  </si>
  <si>
    <t>SMSE</t>
  </si>
  <si>
    <t>Sms</t>
  </si>
  <si>
    <t>ANFA</t>
  </si>
  <si>
    <t>Invoice cancellation</t>
  </si>
  <si>
    <t>ERRM</t>
  </si>
  <si>
    <t>Amount error</t>
  </si>
  <si>
    <t>ESDC</t>
  </si>
  <si>
    <t>Debit/Credit sign error</t>
  </si>
  <si>
    <t>IN2M</t>
  </si>
  <si>
    <t>Invoice date prior to 2 months</t>
  </si>
  <si>
    <t>NCCI</t>
  </si>
  <si>
    <t>Unknown merchant contract number</t>
  </si>
  <si>
    <t>RENT</t>
  </si>
  <si>
    <t>Unprocessed remittance</t>
  </si>
  <si>
    <t>SUQM</t>
  </si>
  <si>
    <t>Transaction amount &gt; 15 000 euros</t>
  </si>
  <si>
    <t>TRCF</t>
  </si>
  <si>
    <t>Collection received for a closed contract</t>
  </si>
  <si>
    <t>TRNT</t>
  </si>
  <si>
    <t>Unprocessed transaction(s)</t>
  </si>
  <si>
    <t>DERE</t>
  </si>
  <si>
    <t>Statement requests</t>
  </si>
  <si>
    <t>REBC</t>
  </si>
  <si>
    <t>Fellow banks claims  (DRA)</t>
  </si>
  <si>
    <t>RECO</t>
  </si>
  <si>
    <t>Merchant claim</t>
  </si>
  <si>
    <t>SFSV</t>
  </si>
  <si>
    <t>Functional suspense Smart Vigie</t>
  </si>
  <si>
    <t>REMI</t>
  </si>
  <si>
    <t>Remittance Level</t>
  </si>
  <si>
    <t>TRAN</t>
  </si>
  <si>
    <t>Transaction Level</t>
  </si>
  <si>
    <t>Bank</t>
  </si>
  <si>
    <t>Back office</t>
  </si>
  <si>
    <t>INHI</t>
  </si>
  <si>
    <t xml:space="preserve">Inhibited </t>
  </si>
  <si>
    <t>RJTD</t>
  </si>
  <si>
    <t>Rejected</t>
  </si>
  <si>
    <t>SPDD</t>
  </si>
  <si>
    <t>Suspended</t>
  </si>
  <si>
    <t>DCRD</t>
  </si>
  <si>
    <t>Discarded</t>
  </si>
  <si>
    <t>REJC</t>
  </si>
  <si>
    <t>AUDE</t>
  </si>
  <si>
    <t>Automat Decision</t>
  </si>
  <si>
    <t>BODE</t>
  </si>
  <si>
    <t>BackOffice Decision</t>
  </si>
  <si>
    <t>DEEX</t>
  </si>
  <si>
    <t>Decision Expired deadline</t>
  </si>
  <si>
    <t>PCCH</t>
  </si>
  <si>
    <t>Precompensation Checks</t>
  </si>
  <si>
    <t>CBWI</t>
  </si>
  <si>
    <t>Cancelled Branch Withdrawal</t>
  </si>
  <si>
    <t>CFCR</t>
  </si>
  <si>
    <t>Cancelled Financial Credit Operation</t>
  </si>
  <si>
    <t>CFDB</t>
  </si>
  <si>
    <t>Cancelled Financial Debit Operation</t>
  </si>
  <si>
    <t>IBWI</t>
  </si>
  <si>
    <t>Initial Branch Withdrawal</t>
  </si>
  <si>
    <t>IFCR</t>
  </si>
  <si>
    <t>Initial Financial Credit Operation</t>
  </si>
  <si>
    <t>IFDB</t>
  </si>
  <si>
    <t>Initial Financial Debit Operation</t>
  </si>
  <si>
    <t>NFOP</t>
  </si>
  <si>
    <t>Non Financial Operation</t>
  </si>
  <si>
    <t>ADDC</t>
  </si>
  <si>
    <t>Add card</t>
  </si>
  <si>
    <t>KEEP</t>
  </si>
  <si>
    <t>Keep card</t>
  </si>
  <si>
    <t>MAIL</t>
  </si>
  <si>
    <t>Mail - Courrier</t>
  </si>
  <si>
    <t>IVAT</t>
  </si>
  <si>
    <t>Intra Community VAT</t>
  </si>
  <si>
    <t>Other European National Identification</t>
  </si>
  <si>
    <t>SREN</t>
  </si>
  <si>
    <t>French Merchant Identification (SIREN)</t>
  </si>
  <si>
    <t>SRET</t>
  </si>
  <si>
    <t>French Point Of Sale Identification (SIRET)</t>
  </si>
  <si>
    <t>BIOB</t>
  </si>
  <si>
    <t>The customer used biometrics to authenticate the disputed payment, just like all the other previous payments.</t>
  </si>
  <si>
    <t>BIOC</t>
  </si>
  <si>
    <t>The customer used biometrics to authenticate the disputed payment, while some previous payments were validated by code.</t>
  </si>
  <si>
    <t>CODB</t>
  </si>
  <si>
    <t>The customer used the code to authenticate the disputed payment and validated the payment preceding the one they are disputing with biometrics.</t>
  </si>
  <si>
    <t>CODC</t>
  </si>
  <si>
    <t>The customer used the code to authenticate the disputed payment and validated the payment preceding the one they are disputing with the PIN, which has been disputed.</t>
  </si>
  <si>
    <t>The customer used the code to authenticate the disputed payment (previous operation with code was not disputed).</t>
  </si>
  <si>
    <t>ContactlessActivationChoiceCodeset</t>
  </si>
  <si>
    <t>Active</t>
  </si>
  <si>
    <t>ICTV</t>
  </si>
  <si>
    <t>Inactive</t>
  </si>
  <si>
    <t>NNTC</t>
  </si>
  <si>
    <t>No notice</t>
  </si>
  <si>
    <t>CCUP</t>
  </si>
  <si>
    <t>CUP Payment</t>
  </si>
  <si>
    <t>CWCM</t>
  </si>
  <si>
    <t>Cash Withdrawal &amp; Cash Management</t>
  </si>
  <si>
    <t>DCCP</t>
  </si>
  <si>
    <t>DCC Payment</t>
  </si>
  <si>
    <t>DFSP</t>
  </si>
  <si>
    <t>DFS Payment</t>
  </si>
  <si>
    <t>JCBP</t>
  </si>
  <si>
    <t>JCB Payment</t>
  </si>
  <si>
    <t>PMCW</t>
  </si>
  <si>
    <t>Payment and Counter Withdrawal</t>
  </si>
  <si>
    <t>AFRC</t>
  </si>
  <si>
    <t>Africa</t>
  </si>
  <si>
    <t>ASIA</t>
  </si>
  <si>
    <t>Asia</t>
  </si>
  <si>
    <t>EURO</t>
  </si>
  <si>
    <t>Europe (without France &amp; DOM-TOM)</t>
  </si>
  <si>
    <t>FRDT</t>
  </si>
  <si>
    <t>France &amp; DOM-TOM</t>
  </si>
  <si>
    <t>NOAM</t>
  </si>
  <si>
    <t>North America</t>
  </si>
  <si>
    <t>OCEA</t>
  </si>
  <si>
    <t>Oceania</t>
  </si>
  <si>
    <t>SOAM</t>
  </si>
  <si>
    <t>South America</t>
  </si>
  <si>
    <t>Created</t>
  </si>
  <si>
    <t>IPRG</t>
  </si>
  <si>
    <t>In progress</t>
  </si>
  <si>
    <t>AGEN</t>
  </si>
  <si>
    <t>Case created by branch</t>
  </si>
  <si>
    <t>Case created by ATM</t>
  </si>
  <si>
    <t>BACO</t>
  </si>
  <si>
    <t>Case created by the back office</t>
  </si>
  <si>
    <t>Case created by batch</t>
  </si>
  <si>
    <t>CRCD</t>
  </si>
  <si>
    <t>Case created by the crc</t>
  </si>
  <si>
    <t>EAGE</t>
  </si>
  <si>
    <t>Case created by E-agence</t>
  </si>
  <si>
    <t>EDID</t>
  </si>
  <si>
    <t>Case created by EDI</t>
  </si>
  <si>
    <t>Case created by email</t>
  </si>
  <si>
    <t>Case created by mail</t>
  </si>
  <si>
    <t>Case created by other</t>
  </si>
  <si>
    <t>SELP</t>
  </si>
  <si>
    <t>Case created by selfcare - phone</t>
  </si>
  <si>
    <t>SELW</t>
  </si>
  <si>
    <t>Case created by selfcare - web</t>
  </si>
  <si>
    <t>CVCC</t>
  </si>
  <si>
    <t>CVx checked and correct</t>
  </si>
  <si>
    <t>CVCI</t>
  </si>
  <si>
    <t>CVx checked and incorrect</t>
  </si>
  <si>
    <t>CVNC</t>
  </si>
  <si>
    <t>CVx not checked</t>
  </si>
  <si>
    <t>CVUN</t>
  </si>
  <si>
    <t>CVx checked and incorrect – invalid unpredictable number length</t>
  </si>
  <si>
    <t>Fraud</t>
  </si>
  <si>
    <t>Valid</t>
  </si>
  <si>
    <t>DDOL</t>
  </si>
  <si>
    <t>PDOL</t>
  </si>
  <si>
    <t>TDOL</t>
  </si>
  <si>
    <t xml:space="preserve">2  Dialog closure </t>
  </si>
  <si>
    <t>ERES</t>
  </si>
  <si>
    <t xml:space="preserve">1  Express request of dialog closure at the end of the service </t>
  </si>
  <si>
    <t>AOSR</t>
  </si>
  <si>
    <t>Acknowledgement of status report</t>
  </si>
  <si>
    <t>ASRD</t>
  </si>
  <si>
    <t>Acceptance system reference data</t>
  </si>
  <si>
    <t>Dialog closure</t>
  </si>
  <si>
    <t>DODS</t>
  </si>
  <si>
    <t>Dialog opening + Remote Parameter Downloading service</t>
  </si>
  <si>
    <t>DORS</t>
  </si>
  <si>
    <t>Dialog opening + Remote ? service</t>
  </si>
  <si>
    <t>ECTE</t>
  </si>
  <si>
    <t>Echo test</t>
  </si>
  <si>
    <t>FNAC</t>
  </si>
  <si>
    <t>File negative activation</t>
  </si>
  <si>
    <t>FPAC</t>
  </si>
  <si>
    <t>File positive activation</t>
  </si>
  <si>
    <t>FTDE</t>
  </si>
  <si>
    <t>File to delete</t>
  </si>
  <si>
    <t>FTMO</t>
  </si>
  <si>
    <t>File to modify</t>
  </si>
  <si>
    <t>FTRE</t>
  </si>
  <si>
    <t>File to replace</t>
  </si>
  <si>
    <t>ODCR</t>
  </si>
  <si>
    <t>Offer of dialog control right</t>
  </si>
  <si>
    <t>ORPD</t>
  </si>
  <si>
    <t>Opening of Remote Parameter Downloading service</t>
  </si>
  <si>
    <t>PASR</t>
  </si>
  <si>
    <t>Parameters, acceptance system status report</t>
  </si>
  <si>
    <t>PINO</t>
  </si>
  <si>
    <t>Protocol incident notification</t>
  </si>
  <si>
    <t>POAR</t>
  </si>
  <si>
    <t>Point of acceptance reference data</t>
  </si>
  <si>
    <t>RETA</t>
  </si>
  <si>
    <t>Record to add</t>
  </si>
  <si>
    <t>RETD</t>
  </si>
  <si>
    <t>Record to delete</t>
  </si>
  <si>
    <t>ACQU</t>
  </si>
  <si>
    <t>ISSU</t>
  </si>
  <si>
    <t>Issuer</t>
  </si>
  <si>
    <t>Biometrics Checkout Program</t>
  </si>
  <si>
    <t>C2PA</t>
  </si>
  <si>
    <t>Click to Pay</t>
  </si>
  <si>
    <t>NGEN</t>
  </si>
  <si>
    <t>Next Gen POI</t>
  </si>
  <si>
    <t>SQRX</t>
  </si>
  <si>
    <t>SQR</t>
  </si>
  <si>
    <t>PEPS</t>
  </si>
  <si>
    <t>04 PEPS</t>
  </si>
  <si>
    <t>Abusive Use</t>
  </si>
  <si>
    <t>ALPA</t>
  </si>
  <si>
    <t xml:space="preserve">Payment allocation </t>
  </si>
  <si>
    <t>CACO</t>
  </si>
  <si>
    <t>Counterfeit card</t>
  </si>
  <si>
    <t>Expired card</t>
  </si>
  <si>
    <t>Closed Account</t>
  </si>
  <si>
    <t>Card extorted with threats</t>
  </si>
  <si>
    <t>Card not delivered to the cardholder</t>
  </si>
  <si>
    <t>COMU</t>
  </si>
  <si>
    <t>Multiple counterfeiting</t>
  </si>
  <si>
    <t>COPA</t>
  </si>
  <si>
    <t>Payment  collaboration</t>
  </si>
  <si>
    <t>COPP</t>
  </si>
  <si>
    <t>Suspended card</t>
  </si>
  <si>
    <t>Stolen card without violence</t>
  </si>
  <si>
    <t>DCUP</t>
  </si>
  <si>
    <t>International case CUP</t>
  </si>
  <si>
    <t>Defect in merchandise/service</t>
  </si>
  <si>
    <t>Account jacking</t>
  </si>
  <si>
    <t>DEUF</t>
  </si>
  <si>
    <t>International case EUFISERV</t>
  </si>
  <si>
    <t>Duplicate processing</t>
  </si>
  <si>
    <t>FAID</t>
  </si>
  <si>
    <t>False identity</t>
  </si>
  <si>
    <t>Disputed invoice</t>
  </si>
  <si>
    <t>Differed fee</t>
  </si>
  <si>
    <t>Unpaid MC</t>
  </si>
  <si>
    <t>Unpaid payment CB</t>
  </si>
  <si>
    <t>Unpaid withrawal CB</t>
  </si>
  <si>
    <t>Incorrect amount</t>
  </si>
  <si>
    <t>PCVE</t>
  </si>
  <si>
    <t>Pre Compliance V sent</t>
  </si>
  <si>
    <t>PCVR</t>
  </si>
  <si>
    <t>Pre Compliance V received</t>
  </si>
  <si>
    <t>PRIN</t>
  </si>
  <si>
    <t>Non-existant cardholder</t>
  </si>
  <si>
    <t>RDRE</t>
  </si>
  <si>
    <t>Rapid Dispute Resolution</t>
  </si>
  <si>
    <t>RDRP</t>
  </si>
  <si>
    <t>REDO</t>
  </si>
  <si>
    <t>Domestic recourse</t>
  </si>
  <si>
    <t>REMC</t>
  </si>
  <si>
    <t>Recourse MC</t>
  </si>
  <si>
    <t>Undistributed withdrawal</t>
  </si>
  <si>
    <t>issuer ATM regulation before claim</t>
  </si>
  <si>
    <t>Partially distributed withdrawal</t>
  </si>
  <si>
    <t>BEDI</t>
  </si>
  <si>
    <t>Last before dispute</t>
  </si>
  <si>
    <t>Dispute - Payment</t>
  </si>
  <si>
    <t>Dispute - Commercial</t>
  </si>
  <si>
    <t>Operation not authorized by the cardhoder</t>
  </si>
  <si>
    <t>Operation wrongly executed.</t>
  </si>
  <si>
    <t>REGU</t>
  </si>
  <si>
    <t>Regularization</t>
  </si>
  <si>
    <t>ACMO</t>
  </si>
  <si>
    <t>Authentication cryptogram issued from a mobile  (CB2A 21)</t>
  </si>
  <si>
    <t>ACNO</t>
  </si>
  <si>
    <t>No authentication cryptogram  (CB2A 09)</t>
  </si>
  <si>
    <t>ACNS</t>
  </si>
  <si>
    <t>Legacy – Non-secured electronic commerce transaction (CB2A 08)</t>
  </si>
  <si>
    <t>ACXX</t>
  </si>
  <si>
    <t>Authentication cryptogram issued from a server (CB2A 20)</t>
  </si>
  <si>
    <t>BEEN</t>
  </si>
  <si>
    <t>Before enrolment</t>
  </si>
  <si>
    <t>CASE</t>
  </si>
  <si>
    <t>Cardart search</t>
  </si>
  <si>
    <t>DUEN</t>
  </si>
  <si>
    <t>During enrolment</t>
  </si>
  <si>
    <t>CPCE</t>
  </si>
  <si>
    <t>CPACE</t>
  </si>
  <si>
    <t>MC10</t>
  </si>
  <si>
    <t>M/CHIP 4 CVN 10</t>
  </si>
  <si>
    <t>V518</t>
  </si>
  <si>
    <t>VIS 1.5 CVN18</t>
  </si>
  <si>
    <t>V522</t>
  </si>
  <si>
    <t>VIS 1.5 CVN 22</t>
  </si>
  <si>
    <t>BA64</t>
  </si>
  <si>
    <t>BASE64</t>
  </si>
  <si>
    <t>3DES</t>
  </si>
  <si>
    <t>A128</t>
  </si>
  <si>
    <t>AES 128</t>
  </si>
  <si>
    <t>A192</t>
  </si>
  <si>
    <t>AES 192</t>
  </si>
  <si>
    <t>A256</t>
  </si>
  <si>
    <t>AES 256</t>
  </si>
  <si>
    <t>NENC</t>
  </si>
  <si>
    <t>No encryption</t>
  </si>
  <si>
    <t>APSM</t>
  </si>
  <si>
    <t>CB2A Fichier : 2 On acceptor's premises without monitoring</t>
  </si>
  <si>
    <t>APWM</t>
  </si>
  <si>
    <t>CB2A Fichier : 1 On acceptor's premises with monitoring</t>
  </si>
  <si>
    <t>CPWM</t>
  </si>
  <si>
    <t>CB2A Fichier : 5 On cardholder's premises without monitoring</t>
  </si>
  <si>
    <t>OAPM</t>
  </si>
  <si>
    <t>CB2A Fichier : 3 Outside acceptor's premises with monitoring</t>
  </si>
  <si>
    <t>OASM</t>
  </si>
  <si>
    <t>CB2A Fichier : 4 Outside acceptor's premises without monitoring</t>
  </si>
  <si>
    <t>CB2A Fichier : 9 Reserved for private use</t>
  </si>
  <si>
    <t>CB2A Fichier : 0 Unknown</t>
  </si>
  <si>
    <t>PRFE</t>
  </si>
  <si>
    <t xml:space="preserve">11  Process flow error </t>
  </si>
  <si>
    <t>SERR</t>
  </si>
  <si>
    <t>12  Syntax/Semantics error (the field in error may be indicated in field 44 type AA</t>
  </si>
  <si>
    <t>TGRO</t>
  </si>
  <si>
    <t xml:space="preserve">02  TGR time-out </t>
  </si>
  <si>
    <t>TNRO</t>
  </si>
  <si>
    <t xml:space="preserve">01  TNR time-out </t>
  </si>
  <si>
    <t>TRPE</t>
  </si>
  <si>
    <t xml:space="preserve">20  Transfer phase error </t>
  </si>
  <si>
    <t>TSIO</t>
  </si>
  <si>
    <t xml:space="preserve">03  TSI time-out </t>
  </si>
  <si>
    <t>TSMO</t>
  </si>
  <si>
    <t xml:space="preserve">04  TSM time-out </t>
  </si>
  <si>
    <t>SYCD</t>
  </si>
  <si>
    <t xml:space="preserve">2  Synchronization in “closed dialog” status </t>
  </si>
  <si>
    <t>SYLE</t>
  </si>
  <si>
    <t xml:space="preserve">1  Synchronization on the last exchange </t>
  </si>
  <si>
    <t>TERM</t>
  </si>
  <si>
    <t>Terminated</t>
  </si>
  <si>
    <t>WAIT</t>
  </si>
  <si>
    <t>Waiting</t>
  </si>
  <si>
    <t>NEXF</t>
  </si>
  <si>
    <t>Normal Exception File</t>
  </si>
  <si>
    <t>ECBR</t>
  </si>
  <si>
    <t>ECB Rate</t>
  </si>
  <si>
    <t>SCHR</t>
  </si>
  <si>
    <t>Scheme Rate</t>
  </si>
  <si>
    <t>IPRV</t>
  </si>
  <si>
    <t>Installment provider</t>
  </si>
  <si>
    <t>MKPL</t>
  </si>
  <si>
    <t>Market Place</t>
  </si>
  <si>
    <t>PAFA</t>
  </si>
  <si>
    <t>Payment Facilitator</t>
  </si>
  <si>
    <t>Standard merchant</t>
  </si>
  <si>
    <t>DIAC</t>
  </si>
  <si>
    <t xml:space="preserve">Display for the acceptor and the cardholder </t>
  </si>
  <si>
    <t>DIAO</t>
  </si>
  <si>
    <t xml:space="preserve">Display for acceptor only </t>
  </si>
  <si>
    <t xml:space="preserve">Display for cardholder only </t>
  </si>
  <si>
    <t xml:space="preserve">Display </t>
  </si>
  <si>
    <t>PDAC</t>
  </si>
  <si>
    <t xml:space="preserve">Print and display for the acceptor and the cardholder </t>
  </si>
  <si>
    <t>PDAO</t>
  </si>
  <si>
    <t xml:space="preserve">Print and display for the acceptor only </t>
  </si>
  <si>
    <t>PDCO</t>
  </si>
  <si>
    <t xml:space="preserve">Print and display for the cardholder only </t>
  </si>
  <si>
    <t xml:space="preserve">Print for the acceptor and the cardholder </t>
  </si>
  <si>
    <t>PRAO</t>
  </si>
  <si>
    <t xml:space="preserve">Print for acceptor only </t>
  </si>
  <si>
    <t>PRCO</t>
  </si>
  <si>
    <t xml:space="preserve">Print for cardholder only </t>
  </si>
  <si>
    <t>PRDI</t>
  </si>
  <si>
    <t xml:space="preserve">Print and display </t>
  </si>
  <si>
    <t>PRNT</t>
  </si>
  <si>
    <t xml:space="preserve">Print </t>
  </si>
  <si>
    <t>DAIL</t>
  </si>
  <si>
    <t>Daily</t>
  </si>
  <si>
    <t>Monthly</t>
  </si>
  <si>
    <t>ACNT</t>
  </si>
  <si>
    <t>Accumulation on contract</t>
  </si>
  <si>
    <t>ARIB</t>
  </si>
  <si>
    <t>Accumulation on RIB</t>
  </si>
  <si>
    <t>NPRO</t>
  </si>
  <si>
    <t>Not Provided</t>
  </si>
  <si>
    <t>ITMA</t>
  </si>
  <si>
    <t>Max Internal Transfer Pricing</t>
  </si>
  <si>
    <t>ITMI</t>
  </si>
  <si>
    <t>Min Internal Transfer Pricing</t>
  </si>
  <si>
    <t>ITPC</t>
  </si>
  <si>
    <t>OISA</t>
  </si>
  <si>
    <t>Optional Issuer ISA</t>
  </si>
  <si>
    <t>Discover gateway</t>
  </si>
  <si>
    <t>JCB gateway</t>
  </si>
  <si>
    <t>MasterCard gateway</t>
  </si>
  <si>
    <t>NTWK</t>
  </si>
  <si>
    <t>Authorisation network</t>
  </si>
  <si>
    <t>UPI gateway</t>
  </si>
  <si>
    <t>Visa gateway</t>
  </si>
  <si>
    <t>CACL</t>
  </si>
  <si>
    <t>Cancelled Cleared</t>
  </si>
  <si>
    <t>DGCP</t>
  </si>
  <si>
    <t>Degraded Capture</t>
  </si>
  <si>
    <t>MAIN</t>
  </si>
  <si>
    <t>Manual Input</t>
  </si>
  <si>
    <t>STCP</t>
  </si>
  <si>
    <t xml:space="preserve">Standard Capture </t>
  </si>
  <si>
    <t>FWNU</t>
  </si>
  <si>
    <t>Fixed word not used</t>
  </si>
  <si>
    <t>GLOC</t>
  </si>
  <si>
    <t>Global Count</t>
  </si>
  <si>
    <t>MONC</t>
  </si>
  <si>
    <t>Monthly count</t>
  </si>
  <si>
    <t>DEFO</t>
  </si>
  <si>
    <t>Default Outside</t>
  </si>
  <si>
    <t>INSIDE = ESTREEM</t>
  </si>
  <si>
    <t>CACM</t>
  </si>
  <si>
    <t>Commercial Card</t>
  </si>
  <si>
    <t>CAPR</t>
  </si>
  <si>
    <t>Prepaid Card</t>
  </si>
  <si>
    <t>FANA</t>
  </si>
  <si>
    <t>Forced authorisation not allowed</t>
  </si>
  <si>
    <t>FAUA</t>
  </si>
  <si>
    <t>Forced authorisation allowed</t>
  </si>
  <si>
    <t>BBCE</t>
  </si>
  <si>
    <t>B2B collaborative economy</t>
  </si>
  <si>
    <t>BCCE</t>
  </si>
  <si>
    <t>B2C collaborative economy</t>
  </si>
  <si>
    <t>CTCT</t>
  </si>
  <si>
    <t>Card to card transfer</t>
  </si>
  <si>
    <t>EPAU</t>
  </si>
  <si>
    <t>Electronic purse account unloading</t>
  </si>
  <si>
    <t>FTFR</t>
  </si>
  <si>
    <t>Funds transfer via funds receiver</t>
  </si>
  <si>
    <t>PAOW</t>
  </si>
  <si>
    <t>Payment of winnings</t>
  </si>
  <si>
    <t>PBIS</t>
  </si>
  <si>
    <t>Payment for business-to-individual services</t>
  </si>
  <si>
    <t>RPPC</t>
  </si>
  <si>
    <t>Refund for purchases not paid by card</t>
  </si>
  <si>
    <t>DTEC</t>
  </si>
  <si>
    <t>Detailed control</t>
  </si>
  <si>
    <t>NOCT</t>
  </si>
  <si>
    <t>No control</t>
  </si>
  <si>
    <t>PARC</t>
  </si>
  <si>
    <t>Partial control</t>
  </si>
  <si>
    <t>INTR</t>
  </si>
  <si>
    <t>International</t>
  </si>
  <si>
    <t>NTNL</t>
  </si>
  <si>
    <t>National</t>
  </si>
  <si>
    <t>MCBI</t>
  </si>
  <si>
    <t>Mastercard GCMS Bilateral Settlement Service</t>
  </si>
  <si>
    <t>MCIN</t>
  </si>
  <si>
    <t>Mastercard GCMS Intracurrency Settlement Service</t>
  </si>
  <si>
    <t>MCRG</t>
  </si>
  <si>
    <t>Mastercard GCMS Regional Settlement Service</t>
  </si>
  <si>
    <t>VEAN</t>
  </si>
  <si>
    <t>Visa Euro Area Net Settlement Service</t>
  </si>
  <si>
    <t>VISS</t>
  </si>
  <si>
    <t>Visa International Settlement Service</t>
  </si>
  <si>
    <t>VNCZ</t>
  </si>
  <si>
    <t>Visa National Net Settlement Service Czech Republic (CZK / Czech Crown)</t>
  </si>
  <si>
    <t>VNDK</t>
  </si>
  <si>
    <t>Visa National Net Settlement Service Denmark (DKK / Danish Krone)</t>
  </si>
  <si>
    <t>VNHU</t>
  </si>
  <si>
    <t>Visa National Net Settlement Service Hungary (HUF / Forints)</t>
  </si>
  <si>
    <t>VNNO</t>
  </si>
  <si>
    <t>Visa National Net Settlement Service Norway (NOK / Norwegian Krone)</t>
  </si>
  <si>
    <t>VNPL</t>
  </si>
  <si>
    <t>Visa National Net Settlement Service Poland (PLN / Zloty)</t>
  </si>
  <si>
    <t>VNRO</t>
  </si>
  <si>
    <t>Visa National Net Settlement Service Romania (RON / Leu)</t>
  </si>
  <si>
    <t>VNSK</t>
  </si>
  <si>
    <t>Visa National Net Settlement Service Sweden (SEK, Swedish Krona)</t>
  </si>
  <si>
    <t>VNUK</t>
  </si>
  <si>
    <t>Visa National Net Settlement Service UK (GBP, GB Pound)</t>
  </si>
  <si>
    <t>APRV</t>
  </si>
  <si>
    <t>RFPT</t>
  </si>
  <si>
    <t>RFST</t>
  </si>
  <si>
    <t>Reserved for sending transactions remittance</t>
  </si>
  <si>
    <t>FRER</t>
  </si>
  <si>
    <t>FRMT</t>
  </si>
  <si>
    <t>Format or match error detected by remote network</t>
  </si>
  <si>
    <t>MMFI</t>
  </si>
  <si>
    <t>Missing mandatory field</t>
  </si>
  <si>
    <t>VAER</t>
  </si>
  <si>
    <t>Value error</t>
  </si>
  <si>
    <t>WRPF</t>
  </si>
  <si>
    <t>Wrongly present in forbidden field</t>
  </si>
  <si>
    <t>CRC1</t>
  </si>
  <si>
    <t>CRC 16</t>
  </si>
  <si>
    <t>IASB</t>
  </si>
  <si>
    <t>Issuer and acquirer are the same bank</t>
  </si>
  <si>
    <t>IASG</t>
  </si>
  <si>
    <t>Issuer and acquirer belongs to the same group</t>
  </si>
  <si>
    <t>NFUS</t>
  </si>
  <si>
    <t>Not from us</t>
  </si>
  <si>
    <t>INPL</t>
  </si>
  <si>
    <t>In Place</t>
  </si>
  <si>
    <t>OTPL</t>
  </si>
  <si>
    <t>Out of Place</t>
  </si>
  <si>
    <t>CMPD</t>
  </si>
  <si>
    <t>Completed : EMV script execution acknowledged OK from the card</t>
  </si>
  <si>
    <t>CNLD</t>
  </si>
  <si>
    <t>Cancelled</t>
  </si>
  <si>
    <t>FAIL</t>
  </si>
  <si>
    <t>Failed : EMV script execution acknowledged KO from the card and maximum number of retry reached</t>
  </si>
  <si>
    <t>SENT</t>
  </si>
  <si>
    <t>Sent : EMV script sent and waiting to receive the acknowledgment from the card</t>
  </si>
  <si>
    <t>TSND</t>
  </si>
  <si>
    <t>To send: EMV script to send to the card, either for the first time or if the maximum number of retry is not reached</t>
  </si>
  <si>
    <t>Foreigner</t>
  </si>
  <si>
    <t>NATI</t>
  </si>
  <si>
    <t>LBGR</t>
  </si>
  <si>
    <t>Green labelling (Non-suspicious)</t>
  </si>
  <si>
    <t>LBPD</t>
  </si>
  <si>
    <t>Pending labelling (no color)</t>
  </si>
  <si>
    <t>LBPU</t>
  </si>
  <si>
    <t>Purple labelling (Unlabeled)</t>
  </si>
  <si>
    <t>LBRE</t>
  </si>
  <si>
    <t>Red labelling (Suspicious)</t>
  </si>
  <si>
    <t>RERE</t>
  </si>
  <si>
    <t>RERE -&gt;REissued REmittance (recyclage remise)</t>
  </si>
  <si>
    <t>RETR</t>
  </si>
  <si>
    <t>RETR -&gt;REissued TRansaction (recyclage transaction)</t>
  </si>
  <si>
    <t>EXPA</t>
  </si>
  <si>
    <t>exceptional payment</t>
  </si>
  <si>
    <t>EXTR</t>
  </si>
  <si>
    <t>exceptional withdrawal</t>
  </si>
  <si>
    <t>GLMS</t>
  </si>
  <si>
    <t>global mensual</t>
  </si>
  <si>
    <t>PT7J</t>
  </si>
  <si>
    <t>international payment during 7 days</t>
  </si>
  <si>
    <t>national payment during 7 days</t>
  </si>
  <si>
    <t>RE1J</t>
  </si>
  <si>
    <t>bank withdrawal during one day</t>
  </si>
  <si>
    <t>RE3J</t>
  </si>
  <si>
    <t>international withdrawal during 3 days</t>
  </si>
  <si>
    <t>RT3J</t>
  </si>
  <si>
    <t>national withdrawal during 3 days</t>
  </si>
  <si>
    <t>ARGI</t>
  </si>
  <si>
    <t>Invalid Request Argument (Code S3 : InvalidArgument)</t>
  </si>
  <si>
    <t>BKNM</t>
  </si>
  <si>
    <t>Invalid Bucket Name (Code S3 : InvalidBucketName)</t>
  </si>
  <si>
    <t>BODF</t>
  </si>
  <si>
    <t>Incomplete Upload (Code S3 : IncompleteBody)</t>
  </si>
  <si>
    <t>CHKS</t>
  </si>
  <si>
    <t>Invalid Checksum (Code S3 : BadDigest)</t>
  </si>
  <si>
    <t>CRDS</t>
  </si>
  <si>
    <t>Credentials Not Supported (Code S3 : CredentialsNotSupported)</t>
  </si>
  <si>
    <t>DENY</t>
  </si>
  <si>
    <t>Access Denied (Code S3 : AccessDenied)</t>
  </si>
  <si>
    <t>Duplicate Document (Code S3 : InvalidRequest)</t>
  </si>
  <si>
    <t>FULL</t>
  </si>
  <si>
    <t>Storage Capacity Full (Code S3 : ServiceUnavailable)</t>
  </si>
  <si>
    <t>FWBL</t>
  </si>
  <si>
    <t>Firewall or Proxy Blocking (Code S3 : AccessDenied)</t>
  </si>
  <si>
    <t>INLN</t>
  </si>
  <si>
    <t>Inline Data Too Large (Code S3 : InlineDataTooLarge)</t>
  </si>
  <si>
    <t>INTL</t>
  </si>
  <si>
    <t>Internal Server Error (Code S3 : InternalError)</t>
  </si>
  <si>
    <t>Invalid Access Key (Code S3 : InvalidAccessKeyId)</t>
  </si>
  <si>
    <t>LIMT</t>
  </si>
  <si>
    <t>Rate Limit Exceeded (Code S3 : LimitExceeded)</t>
  </si>
  <si>
    <t>MDIV</t>
  </si>
  <si>
    <t>Invalid Metadata Value (Code S3 : InvalidArgument)</t>
  </si>
  <si>
    <t>MDNF</t>
  </si>
  <si>
    <t>Missing Required Metadata (Code S3 : InvalidArgument)</t>
  </si>
  <si>
    <t>MISS</t>
  </si>
  <si>
    <t>Document Not Found (Code S3 : NoSuchKey)</t>
  </si>
  <si>
    <t>NBKT</t>
  </si>
  <si>
    <t>Bucket Does Not Exist (Code S3 : NoSuchBucket)</t>
  </si>
  <si>
    <t>NETF</t>
  </si>
  <si>
    <t>Network Failure (Code S3 : ServiceUnavailable)</t>
  </si>
  <si>
    <t>Retry Recommended (Code S3 : ServiceUnavailable)</t>
  </si>
  <si>
    <t>SIZE</t>
  </si>
  <si>
    <t xml:space="preserve"> File Too Large (Code S3 : EntityTooLarge)</t>
  </si>
  <si>
    <t>SMAL</t>
  </si>
  <si>
    <t>File Too Small (Code S3 : EntityTooSmall)</t>
  </si>
  <si>
    <t>SRVU</t>
  </si>
  <si>
    <t>Service Unavailable (Code S3 : ServiceUnavailable)</t>
  </si>
  <si>
    <t>STAT</t>
  </si>
  <si>
    <t>Invalid Document State (Code S3 : InvalidObjectState)</t>
  </si>
  <si>
    <t>TCON</t>
  </si>
  <si>
    <t>Connection Timeout (Code S3 : SlowDown)</t>
  </si>
  <si>
    <t>TIME</t>
  </si>
  <si>
    <t>Operation Timeout (Code S3 : SlowDown)</t>
  </si>
  <si>
    <t>TOKX</t>
  </si>
  <si>
    <t>Expired Token (Code S3 : ExpiredToken)</t>
  </si>
  <si>
    <t>UNAU</t>
  </si>
  <si>
    <t>Unauthorized User (Code S3 : AccessDenied)</t>
  </si>
  <si>
    <t>XMLB</t>
  </si>
  <si>
    <t>Invalid Metadata XML (Code S3 : MalformedXML)</t>
  </si>
  <si>
    <t>CLRQ</t>
  </si>
  <si>
    <t>Cardholder request</t>
  </si>
  <si>
    <t>Lost Card (or Card Temporary Lost)</t>
  </si>
  <si>
    <t>CHKN</t>
  </si>
  <si>
    <t>Check by network</t>
  </si>
  <si>
    <t>UCHK</t>
  </si>
  <si>
    <t>Uncheck by network</t>
  </si>
  <si>
    <t>ARCH</t>
  </si>
  <si>
    <t>A : Archiving available</t>
  </si>
  <si>
    <t>EDAR</t>
  </si>
  <si>
    <t>Y : Edition + Archiving</t>
  </si>
  <si>
    <t>N : No Archive</t>
  </si>
  <si>
    <t>Automatical</t>
  </si>
  <si>
    <t>Closure</t>
  </si>
  <si>
    <t>EMRP</t>
  </si>
  <si>
    <t>Emergency_pan</t>
  </si>
  <si>
    <t>EXTL</t>
  </si>
  <si>
    <t>External</t>
  </si>
  <si>
    <t>INIT</t>
  </si>
  <si>
    <t>Initialisation</t>
  </si>
  <si>
    <t>REQD</t>
  </si>
  <si>
    <t>Requested</t>
  </si>
  <si>
    <t>RNWL</t>
  </si>
  <si>
    <t>Renewal</t>
  </si>
  <si>
    <t>SUBS</t>
  </si>
  <si>
    <t>Subscription</t>
  </si>
  <si>
    <t>TCLS</t>
  </si>
  <si>
    <t>ACCP</t>
  </si>
  <si>
    <t>Accepted</t>
  </si>
  <si>
    <t>Close</t>
  </si>
  <si>
    <t>DEDO</t>
  </si>
  <si>
    <t>Declar_done</t>
  </si>
  <si>
    <t>DEPE</t>
  </si>
  <si>
    <t>Declar_pending</t>
  </si>
  <si>
    <t>MAND</t>
  </si>
  <si>
    <t>Manufactured</t>
  </si>
  <si>
    <t>NDCL</t>
  </si>
  <si>
    <t>Not_declared</t>
  </si>
  <si>
    <t>NMAN</t>
  </si>
  <si>
    <t>Not_manufactured</t>
  </si>
  <si>
    <t>RFSD</t>
  </si>
  <si>
    <t>Refused</t>
  </si>
  <si>
    <t>S001</t>
  </si>
  <si>
    <t>Generator Function, used for RSA encryption and RSA igital signature (PKCS #1 version 2.1) - (ASN.1 Object Identifier: id-mgf1). The DEPRECATED Message digest algorithm SHA-1 as defined in FIPS 180-1 - (ASN.1 Object Identifier: id-sha1).</t>
  </si>
  <si>
    <t>S256</t>
  </si>
  <si>
    <t>Generator Function, used for RSA encryption and RSA igital signature (PKCS #1 version 2.1) - (ASN.1 Object Identifier: id-mgf1).
Message digest algorithm SHA-256 as defined in FIPS 180-1 and 2 - (ASN.1 Object Identifier: id-sha256).</t>
  </si>
  <si>
    <t>S384</t>
  </si>
  <si>
    <t>Generator Function, used for RSA encryption and RSA igital signature (PKCS #1 version 2.1) - (ASN.1 Object Identifier: id-mgf1). Message digest algorithm SHA-384 as defined in FIPS 180-1 and 2 - (ASN.1 Object Identifier: id-sha384).</t>
  </si>
  <si>
    <t>S512</t>
  </si>
  <si>
    <t>Generator Function, used for RSA encryption and RSA igital signature (PKCS #1 version 2.1) - (ASN.1 Object Identifier: id-mgf1). Message digest algorithm SHA-512 as defined in FIPS 180-1 and 2 - (ASN.1 Object Identifier: id-sha512).</t>
  </si>
  <si>
    <t>ASPA</t>
  </si>
  <si>
    <t>Asia Pacific</t>
  </si>
  <si>
    <t>CNDA</t>
  </si>
  <si>
    <t>Canada</t>
  </si>
  <si>
    <t>DMST</t>
  </si>
  <si>
    <t>Domestic</t>
  </si>
  <si>
    <t>EMEA</t>
  </si>
  <si>
    <t>Europe Middle East Africa</t>
  </si>
  <si>
    <t>EUNS</t>
  </si>
  <si>
    <t>EU non SEPA</t>
  </si>
  <si>
    <t>EUSE</t>
  </si>
  <si>
    <t>EU SEPA</t>
  </si>
  <si>
    <t>LACA</t>
  </si>
  <si>
    <t>Latine American Central</t>
  </si>
  <si>
    <t>USAM</t>
  </si>
  <si>
    <t>United State of America</t>
  </si>
  <si>
    <t>REMD</t>
  </si>
  <si>
    <t>Remittance Date</t>
  </si>
  <si>
    <t>REMP</t>
  </si>
  <si>
    <t>Remittance Processing Date</t>
  </si>
  <si>
    <t>REMT</t>
  </si>
  <si>
    <t>Remittance Transmission Date</t>
  </si>
  <si>
    <t>SALD</t>
  </si>
  <si>
    <t>Sale Date</t>
  </si>
  <si>
    <t>AUTOMATIC RECEIPTS</t>
  </si>
  <si>
    <t>MANUAL RECEIPTS</t>
  </si>
  <si>
    <t>NOMA</t>
  </si>
  <si>
    <t>NO MAIL</t>
  </si>
  <si>
    <t>Card-On-File tokenization</t>
  </si>
  <si>
    <t>MSTO</t>
  </si>
  <si>
    <t>Merchant scheme tokenisation</t>
  </si>
  <si>
    <t>Display</t>
  </si>
  <si>
    <t>Print and display</t>
  </si>
  <si>
    <t>Print</t>
  </si>
  <si>
    <t>AUTE</t>
  </si>
  <si>
    <t>AuthorisationEvent</t>
  </si>
  <si>
    <t>AUTQ</t>
  </si>
  <si>
    <t>Payment Autorisation Request</t>
  </si>
  <si>
    <t>AUTR</t>
  </si>
  <si>
    <t>Payment Autorisation Response</t>
  </si>
  <si>
    <t>CAIP</t>
  </si>
  <si>
    <t>Card Information Response</t>
  </si>
  <si>
    <t>CAIQ</t>
  </si>
  <si>
    <t>Card Information Request</t>
  </si>
  <si>
    <t>EOFR</t>
  </si>
  <si>
    <t>End OF Remittance</t>
  </si>
  <si>
    <t>FADV</t>
  </si>
  <si>
    <t>Fraud Advice</t>
  </si>
  <si>
    <t>FFCQ</t>
  </si>
  <si>
    <t>Fraud First Control Request</t>
  </si>
  <si>
    <t>FFCR</t>
  </si>
  <si>
    <t>Fraud First Control Response</t>
  </si>
  <si>
    <t>FSCQ</t>
  </si>
  <si>
    <t>Fraud Second Control Request</t>
  </si>
  <si>
    <t>FSQR</t>
  </si>
  <si>
    <t>Fraud Second Control Response</t>
  </si>
  <si>
    <t>GCFS</t>
  </si>
  <si>
    <t>Gross Credit And Scheme Fees</t>
  </si>
  <si>
    <t>IFPQ</t>
  </si>
  <si>
    <t>Info pan Request</t>
  </si>
  <si>
    <t>IFPR</t>
  </si>
  <si>
    <t>Info pan Response</t>
  </si>
  <si>
    <t>MCRE</t>
  </si>
  <si>
    <t>Merchant Credit</t>
  </si>
  <si>
    <t>Native Transaction Proxi Capture Event</t>
  </si>
  <si>
    <t>NRCE</t>
  </si>
  <si>
    <t>Native Remittance Capture Event</t>
  </si>
  <si>
    <t>NVCE</t>
  </si>
  <si>
    <t>Native Transaction VAD Capture Event</t>
  </si>
  <si>
    <t>RECE</t>
  </si>
  <si>
    <t>Remittance Capture Event</t>
  </si>
  <si>
    <t>REVE</t>
  </si>
  <si>
    <t>Reversal Event</t>
  </si>
  <si>
    <t>RSTE</t>
  </si>
  <si>
    <t>Restitution Event</t>
  </si>
  <si>
    <t>TPCE</t>
  </si>
  <si>
    <t>Transaction Proxi Capture Event</t>
  </si>
  <si>
    <t>TRAC</t>
  </si>
  <si>
    <t>Traceability Event</t>
  </si>
  <si>
    <t>TVCE</t>
  </si>
  <si>
    <t>Transaction VAD Capture Event</t>
  </si>
  <si>
    <t>DFAO</t>
  </si>
  <si>
    <t>Display for acceptor only</t>
  </si>
  <si>
    <t>Display for the acceptor and the cardholder</t>
  </si>
  <si>
    <t>DSCO</t>
  </si>
  <si>
    <t>Display for cardholder only</t>
  </si>
  <si>
    <t>DSPL</t>
  </si>
  <si>
    <t>Print and display for the acceptor and the cardholder</t>
  </si>
  <si>
    <t>Print and display for the acceptor only</t>
  </si>
  <si>
    <t>Print and display for the cardholder only</t>
  </si>
  <si>
    <t>PFAO</t>
  </si>
  <si>
    <t>Print for acceptor only</t>
  </si>
  <si>
    <t>Print for the acceptor and the cardholder</t>
  </si>
  <si>
    <t>Print for cardholder only</t>
  </si>
  <si>
    <t>PRDS</t>
  </si>
  <si>
    <t>RSVD</t>
  </si>
  <si>
    <t>Reserved</t>
  </si>
  <si>
    <t>ACIM</t>
  </si>
  <si>
    <t>Authentication cryptogram issued from a mobile</t>
  </si>
  <si>
    <t>AUTC</t>
  </si>
  <si>
    <t>Authentication cryptogram</t>
  </si>
  <si>
    <t>NOAC</t>
  </si>
  <si>
    <t>No authentication cryptogram</t>
  </si>
  <si>
    <t>CRED</t>
  </si>
  <si>
    <t>Credit for cardholder current Account</t>
  </si>
  <si>
    <t>DEBI</t>
  </si>
  <si>
    <t>Debit for cardholder current Account</t>
  </si>
  <si>
    <t>P3FX</t>
  </si>
  <si>
    <t>Payment 3X for BNPL</t>
  </si>
  <si>
    <t>PCPT</t>
  </si>
  <si>
    <t>Cash Payment for BNPL</t>
  </si>
  <si>
    <t>RNVV</t>
  </si>
  <si>
    <t>Credit Payment for BNPL</t>
  </si>
  <si>
    <t>INTRA</t>
  </si>
  <si>
    <t xml:space="preserve">Acquirer private routing towards acquirer international </t>
  </si>
  <si>
    <t>AGAT</t>
  </si>
  <si>
    <t xml:space="preserve">Acquirer towards international acquirer gateway processor  </t>
  </si>
  <si>
    <t>DETO</t>
  </si>
  <si>
    <t xml:space="preserve">Explicit detokenization requested by the issuer </t>
  </si>
  <si>
    <t>ESAR</t>
  </si>
  <si>
    <t xml:space="preserve">Explicit score requested by an acquirer without routing </t>
  </si>
  <si>
    <t>ESIR</t>
  </si>
  <si>
    <t xml:space="preserve">Explicit score requested by an issuer without routing </t>
  </si>
  <si>
    <t>GATE</t>
  </si>
  <si>
    <t xml:space="preserve">Gateway  </t>
  </si>
  <si>
    <t>IGAT</t>
  </si>
  <si>
    <t xml:space="preserve">Issuer towards international issuer gateway processor </t>
  </si>
  <si>
    <t>INWR</t>
  </si>
  <si>
    <t xml:space="preserve">Interbank network routing </t>
  </si>
  <si>
    <t>ISAS</t>
  </si>
  <si>
    <t xml:space="preserve">Issuer private routing towards issuer authorisation server </t>
  </si>
  <si>
    <t>ONUS</t>
  </si>
  <si>
    <t xml:space="preserve">Acquirer private routing towards issuer (On-Us) </t>
  </si>
  <si>
    <t>PTCS</t>
  </si>
  <si>
    <t xml:space="preserve">Private routing between technical client systems </t>
  </si>
  <si>
    <t xml:space="preserve">Not determined </t>
  </si>
  <si>
    <t>NRIU</t>
  </si>
  <si>
    <t>Network will notify network risk service (LCLF) under conditions</t>
  </si>
  <si>
    <t>NRIX</t>
  </si>
  <si>
    <t>Network will notify network risk service (LCLF)</t>
  </si>
  <si>
    <t>ACSR</t>
  </si>
  <si>
    <t>CB2AF 1.6.5 Value : E4  ACS rejection</t>
  </si>
  <si>
    <t>AMCA</t>
  </si>
  <si>
    <t>CB2AF 1.6.5 Value : 58  The authentication method for the cardholder is not supported by your terminal's application.</t>
  </si>
  <si>
    <t>AMSC</t>
  </si>
  <si>
    <t>CB2AF 1.6.5 Value : 53  The authentication method supported by the card is not CDA, which is the only method supported.</t>
  </si>
  <si>
    <t>ARBR</t>
  </si>
  <si>
    <t>CB2AF 1.6.5 Value : 69  An authorisation request was sent and the issuing bank's response was negative.</t>
  </si>
  <si>
    <t>ARCF</t>
  </si>
  <si>
    <t>CB2AF 1.6.5 Value : 76  An authorisation request was sent and the issuing bank's response indicated that the PIN control failed</t>
  </si>
  <si>
    <t>ARCP</t>
  </si>
  <si>
    <t>CB2AF 1.6.5 Value : 70  An authorisation request was sent and the issuing bank's response contains a request for a card pick up</t>
  </si>
  <si>
    <t>ARNS</t>
  </si>
  <si>
    <t>CB2AF 1.6.5 Value : 88  Authorisation request not sent or Response not received (technical malfunction)</t>
  </si>
  <si>
    <t>ARRN</t>
  </si>
  <si>
    <t>CB2AF 1.6.5 Value : 84  An authorisation request was sent and the issuer bank’s response is negative.</t>
  </si>
  <si>
    <t>ARSR</t>
  </si>
  <si>
    <t>CB2AF 1.6.5 Value : 21  An authorisation request has been sent and the response from the issuer bank is negative.</t>
  </si>
  <si>
    <t>AUAE</t>
  </si>
  <si>
    <t>CB2AF 1.6.5 Value : E7  Authentication amount exceeded</t>
  </si>
  <si>
    <t>CAFT</t>
  </si>
  <si>
    <t>CB2AF 1.6.5 Value : 60  The cardholder authentication failed or the cardholder authentication is not compatible with those of the terminal.</t>
  </si>
  <si>
    <t>CAMS</t>
  </si>
  <si>
    <t>CB2AF 1.6.5 Value : 54  The card application's validity start date has not been reached and cannot be used.</t>
  </si>
  <si>
    <t>CANR</t>
  </si>
  <si>
    <t>CB2AF 1.6.5 Value : 22  The card is not allowed or refused in the response to an authorisation request, or the issuing bank's response requests 
a card pick up.</t>
  </si>
  <si>
    <t>CBNA</t>
  </si>
  <si>
    <t xml:space="preserve">CB2AF 1.6.5 Value : D1  Card brand not accepted by the point of acceptance 
(merchant decision) </t>
  </si>
  <si>
    <t>CBRA</t>
  </si>
  <si>
    <t>CB2AF 1.6.5 Value : 63  The card's BIN was refused or is not allowed in the 
application's BIN table.</t>
  </si>
  <si>
    <t>CCPA</t>
  </si>
  <si>
    <t>CB2AF 1.6.5 Value : 57  The card is not configured (AUC) for use at this point of acceptance.</t>
  </si>
  <si>
    <t>CECU</t>
  </si>
  <si>
    <t>CB2AF 1.6.5 Value : 17  The card has expired and cannot be used.</t>
  </si>
  <si>
    <t>CEVR</t>
  </si>
  <si>
    <t>CB2AF 1.6.5 Value : 55  The card has expired and cannot be used. Verification is based on EMV rules.</t>
  </si>
  <si>
    <t>CIEF</t>
  </si>
  <si>
    <t>CB2AF 1.6.5 Value : 18  Card is in exception file</t>
  </si>
  <si>
    <t>CLAD</t>
  </si>
  <si>
    <t>CB2AF 1.6.5 Value : 20  Card in the BIN list as 'not allowed' or 'declined'</t>
  </si>
  <si>
    <t>CNAC</t>
  </si>
  <si>
    <t>CB2AF 1.6.5 Value : D8  Card not accepted</t>
  </si>
  <si>
    <t>CNCL</t>
  </si>
  <si>
    <t>CB2AF 1.6.5 Value : 59  The card does not have a CVM list</t>
  </si>
  <si>
    <t>CNFD</t>
  </si>
  <si>
    <t>CB2AF 1.6.5 Value : 19  Card in the exception file as 'not allowed' or 'declined'</t>
  </si>
  <si>
    <t>COMF</t>
  </si>
  <si>
    <t>CB2AF 1.6.5 Value : 75  Contact mode fallback</t>
  </si>
  <si>
    <t>CPSA</t>
  </si>
  <si>
    <t>CB2AF 1.6.5 Value : 31  Card product not supported by point of acceptance (merchant decision)</t>
  </si>
  <si>
    <t>CPSR</t>
  </si>
  <si>
    <t>CB2AF 1.6.5 Value : 52  CDA processing area is smaller than the required size.</t>
  </si>
  <si>
    <t>CRCI</t>
  </si>
  <si>
    <t>CB2AF 1.6.5 Value : 64  The certificate received from the card cannot be interpreted</t>
  </si>
  <si>
    <t>CB2AF 1.6.5 Value : 32  Card removed during the transaction</t>
  </si>
  <si>
    <t>CRGM</t>
  </si>
  <si>
    <t>CB2AF 1.6.5 Value : 29  Card response error to the first or second Generate AC mode CDA (card error)</t>
  </si>
  <si>
    <t>CRIF</t>
  </si>
  <si>
    <t>CB2AF 1.6.5 Value : 66  The card requests a change in interface following an 
authentication failure (Visa). This decision is solely a card decision (Visa).</t>
  </si>
  <si>
    <t>CRSG</t>
  </si>
  <si>
    <t>CB2AF 1.6.5 Value : 28  Card response error to the first or second Generate AC mode SDA/DDA (card error)</t>
  </si>
  <si>
    <t>CRTA</t>
  </si>
  <si>
    <t>CB2AF 1.6.5 Value : 56  The card is a test card related to acceptance list.</t>
  </si>
  <si>
    <t>CTNA</t>
  </si>
  <si>
    <t>CB2AF 1.6.5 Value : 25  Credit transaction not accepted</t>
  </si>
  <si>
    <t>CTNF</t>
  </si>
  <si>
    <t>CB2AF 1.6.5 Value : 24  Cancellation transaction not accepted (transaction to be cancelled could not be found)</t>
  </si>
  <si>
    <t>CTOT</t>
  </si>
  <si>
    <t>CB2AF 1.6.5 Value : 72  The cancellation transaction was not accepted. This may be due to the data that was checked or the original transaction that was not found</t>
  </si>
  <si>
    <t>CTWA</t>
  </si>
  <si>
    <t>CB2AF 1.6.5 Value : 73  Credit transaction was not accepted.</t>
  </si>
  <si>
    <t>DDEI</t>
  </si>
  <si>
    <t>CB2AF 1.6.5 Value : 89  A downloaded data element is invalid, absent or inconsistent</t>
  </si>
  <si>
    <t>DECA</t>
  </si>
  <si>
    <t>CB2AF 1.6.5 Value : 51  Data elements used to check the card's signature are absent. The transaction cannot continue.</t>
  </si>
  <si>
    <t>DERC</t>
  </si>
  <si>
    <t>CB2AF 1.6.5 Value : D0  Delivery of electronic receipt to cardholder failed,</t>
  </si>
  <si>
    <t>DUSA</t>
  </si>
  <si>
    <t>CB2AF 1.6.5 Value : 16  Data used to check the card's signature is absent.</t>
  </si>
  <si>
    <t>ECDA</t>
  </si>
  <si>
    <t>CB2AF 1.6.5 Value : 61  Error during the card authentication (CDA)</t>
  </si>
  <si>
    <t>ECDR</t>
  </si>
  <si>
    <t>CB2AF 1.6.5 Value : 04  EMV card data element redundant</t>
  </si>
  <si>
    <t>ECEA</t>
  </si>
  <si>
    <t>CB2AF 1.6.5 Value : 01  EMV card data element absent</t>
  </si>
  <si>
    <t>EDCA</t>
  </si>
  <si>
    <t>CB2AF 1.6.5 Value : 06  Error during card authentication</t>
  </si>
  <si>
    <t>EDCR</t>
  </si>
  <si>
    <t>CB2AF 1.6.5 Value : 02  Error during card counters reading</t>
  </si>
  <si>
    <t>EDFC</t>
  </si>
  <si>
    <t>CB2AF 1.6.5 Value : 09  Error during the first cryptogram request to the card</t>
  </si>
  <si>
    <t>EDPC</t>
  </si>
  <si>
    <t>CB2AF 1.6.5 Value : 08  Error during offline PIN control</t>
  </si>
  <si>
    <t>EDPE</t>
  </si>
  <si>
    <t>CB2AF 1.6.5 Value : 77  Error during PIN encryption</t>
  </si>
  <si>
    <t>CB2AF 1.6.5 Value : 23  Error during receipt printing</t>
  </si>
  <si>
    <t>EDSC</t>
  </si>
  <si>
    <t>CB2AF 1.6.5 Value : 10  Error during the second cryptogram request to the card</t>
  </si>
  <si>
    <t>EDUP</t>
  </si>
  <si>
    <t>CB2AF 1.6.5 Value : 82  Error during receipt printing</t>
  </si>
  <si>
    <t>EDUR</t>
  </si>
  <si>
    <t>CB2AF 1.6.5 Value : 71  Error during receipt printing</t>
  </si>
  <si>
    <t>EROT</t>
  </si>
  <si>
    <t>CB2AF 1.6.5 Value : 26  Error in recording of transaction</t>
  </si>
  <si>
    <t>FCAU</t>
  </si>
  <si>
    <t xml:space="preserve">CB2AF 1.6.5 Value : E2  Failed cardholder authentication (3-D Secure) </t>
  </si>
  <si>
    <t>FECD</t>
  </si>
  <si>
    <t>CB2AF 1.6.5 Value : 05  Format error in card data</t>
  </si>
  <si>
    <t>ICAT</t>
  </si>
  <si>
    <t>CB2AF 1.6.5 Value : 13  Incorrect credit transaction approval (BIN not found in the BIN table and initial transaction not found)</t>
  </si>
  <si>
    <t>ICKC</t>
  </si>
  <si>
    <t>CB2AF 1.6.5 Value : 90  Incorrect contactless kernel configuration</t>
  </si>
  <si>
    <t>ICST</t>
  </si>
  <si>
    <t>CB2AF 1.6.5 Value : 15  Invalid card structure (invalid length, expiration date or Luhn key)</t>
  </si>
  <si>
    <t>ICTA</t>
  </si>
  <si>
    <t>CB2AF 1.6.5 Value : 14  Incorrect cancellation transaction approval</t>
  </si>
  <si>
    <t>INEM</t>
  </si>
  <si>
    <t>CB2AF 1.6.5 Value : 34  Invalid entry mode</t>
  </si>
  <si>
    <t>IRST</t>
  </si>
  <si>
    <t>CB2AF 1.6.5 Value : 83  Invalid response structure</t>
  </si>
  <si>
    <t>MCDA</t>
  </si>
  <si>
    <t>CB2AF 1.6.5 Value : 03  Mandatory card data absent</t>
  </si>
  <si>
    <t>MCDT</t>
  </si>
  <si>
    <t>CB2AF 1.6.5 Value : 50  Mandatory card data (AFL, AIP) absent. Transaction cannot continue.</t>
  </si>
  <si>
    <t>MTRE</t>
  </si>
  <si>
    <t>CB2AF 1.6.5 Value : A4  Misused TRA exemption</t>
  </si>
  <si>
    <t>NAPO</t>
  </si>
  <si>
    <t>CB2AF 1.6.5 Value : D4  Non-approved operator</t>
  </si>
  <si>
    <t>NBRA</t>
  </si>
  <si>
    <t>CB2AF 1.6.5 Value : E1  No BIN range</t>
  </si>
  <si>
    <t>NOAO</t>
  </si>
  <si>
    <t>CB2AF 1.6.5 Value : D3  Non-approved operator</t>
  </si>
  <si>
    <t>NRWR</t>
  </si>
  <si>
    <t>CB2AF 1.6.5 Value : 81  No response was received</t>
  </si>
  <si>
    <t>NSUS</t>
  </si>
  <si>
    <t>CB2AF 1.6.5 Value : D2  Non-supported service</t>
  </si>
  <si>
    <t>OTRE</t>
  </si>
  <si>
    <t>CB2AF 1.6.5 Value : E0  Other reason</t>
  </si>
  <si>
    <t>PANA</t>
  </si>
  <si>
    <t>CB2AF 1.6.5 Value : D9  Partial authorisation not allowed</t>
  </si>
  <si>
    <t>CB2AF 1.6.5 Value : 27  Partial authorisation rejected by the cardholder</t>
  </si>
  <si>
    <t>PAWC</t>
  </si>
  <si>
    <t>CB2AF 1.6.5 Value : DA  Partial authorisation rejected by the cardholder</t>
  </si>
  <si>
    <t>PAWR</t>
  </si>
  <si>
    <t>CB2AF 1.6.5 Value : 85  Partial authorisation was rejected by the cardholder,</t>
  </si>
  <si>
    <t>PDGS</t>
  </si>
  <si>
    <t>CB2AF 1.6.5 Value : 30  Problem with distribution of goods or services</t>
  </si>
  <si>
    <t>PMCA</t>
  </si>
  <si>
    <t>CB2AF 1.6.5 Value : 68  A problem was encountered in the mobile during the 
cardholder authentication phase. This may be due to an expired timeout.This decision is related to all kernels.</t>
  </si>
  <si>
    <t>PUCS</t>
  </si>
  <si>
    <t>CB2AF 1.6.5 Value : E9  Payment use case not supported</t>
  </si>
  <si>
    <t>PWDG</t>
  </si>
  <si>
    <t>CB2AF 1.6.5 Value : 74  Problem with distribution of goods or services</t>
  </si>
  <si>
    <t>RORP</t>
  </si>
  <si>
    <t>CB2AF 1.6.5 Value : E5  Revocation of a recurring payment</t>
  </si>
  <si>
    <t>RRCP</t>
  </si>
  <si>
    <t>CB2AF 1.6.5 Value : D5  Reservation and rental (PLBS) transaction to be closed not present</t>
  </si>
  <si>
    <t>RRPE</t>
  </si>
  <si>
    <t>CB2AF 1.6.5 Value : D6  Reservation and rental (PLBS) closing period expired</t>
  </si>
  <si>
    <t>SDWC</t>
  </si>
  <si>
    <t>CB2AF 1.6.5 Value : A1  Soft decline, 3DS with challenge required</t>
  </si>
  <si>
    <t>SHTE</t>
  </si>
  <si>
    <t>CB2AF 1.6.5 Value : E8  Shipment time exceeded</t>
  </si>
  <si>
    <t>TACD</t>
  </si>
  <si>
    <t>CB2AF 1.6.5 Value : 07  Transaction aborted by the cardholder during PIN entry</t>
  </si>
  <si>
    <t>TARA</t>
  </si>
  <si>
    <t>CB2AF 1.6.5 Value : 33  Transaction abort requested by the acceptor</t>
  </si>
  <si>
    <t>TCCE</t>
  </si>
  <si>
    <t>CB2AF 1.6.5 Value : 62  Transaction could not be completed because card is in exception file</t>
  </si>
  <si>
    <t>TEPD</t>
  </si>
  <si>
    <t>CB2AF 1.6.5 Value : 87  A timer expired prior to the presentation of the device or card.</t>
  </si>
  <si>
    <t>TMDA</t>
  </si>
  <si>
    <t>CB2AF 1.6.5 Value : E3  Technical malfunction during 3DS authentication,</t>
  </si>
  <si>
    <t>TRCC</t>
  </si>
  <si>
    <t>CB2AF 1.6.5 Value : 65  The expiry date is &lt; the local date. The transaction is refused due to the configuration of the card. This decision is solely a card decision (Visa).</t>
  </si>
  <si>
    <t>TRFG</t>
  </si>
  <si>
    <t>CB2AF 1.6.5 Value : 11  Transaction refused following the first Generate AC</t>
  </si>
  <si>
    <t>TRMC</t>
  </si>
  <si>
    <t>CB2AF 1.6.5 Value : 67  Transaction abort requested by merchant as part of 
cancellation. This decision is related to all kernels.</t>
  </si>
  <si>
    <t>TRSA</t>
  </si>
  <si>
    <t>CB2AF 1.6.5 Value : 12  Transaction refused following the second Generate AC</t>
  </si>
  <si>
    <t>TSCP</t>
  </si>
  <si>
    <t>CB2AF 1.6.5 Value : 80  The transaction was not sent because of communication problems.</t>
  </si>
  <si>
    <t>UCRP</t>
  </si>
  <si>
    <t>CB2AF 1.6.5 Value : D7  Unable to close reservation and payment (PLBS) transaction</t>
  </si>
  <si>
    <t>CLRA</t>
  </si>
  <si>
    <t xml:space="preserve"> Card limit raised</t>
  </si>
  <si>
    <t>CLRE</t>
  </si>
  <si>
    <t xml:space="preserve"> Card limit reduced</t>
  </si>
  <si>
    <t>FPLO</t>
  </si>
  <si>
    <t xml:space="preserve"> Foreign payment locked</t>
  </si>
  <si>
    <t>FPUL</t>
  </si>
  <si>
    <t xml:space="preserve"> Foreign payment unlocked</t>
  </si>
  <si>
    <t>RPLO</t>
  </si>
  <si>
    <t xml:space="preserve"> Remote payment locked</t>
  </si>
  <si>
    <t>RPUL</t>
  </si>
  <si>
    <t xml:space="preserve"> Remote payment unlocked</t>
  </si>
  <si>
    <t>WDLO</t>
  </si>
  <si>
    <t xml:space="preserve"> Withdrawal locked</t>
  </si>
  <si>
    <t>WDUN</t>
  </si>
  <si>
    <t xml:space="preserve"> Withdrawal unlocked</t>
  </si>
  <si>
    <t>COAU</t>
  </si>
  <si>
    <t xml:space="preserve">12  Correct authentication </t>
  </si>
  <si>
    <t>COIA</t>
  </si>
  <si>
    <t xml:space="preserve">10  Correct identification and authentication </t>
  </si>
  <si>
    <t>COID</t>
  </si>
  <si>
    <t xml:space="preserve">11  Correct identification </t>
  </si>
  <si>
    <t>FUNR</t>
  </si>
  <si>
    <t xml:space="preserve">25  Function type non-recognized by the acquiring system </t>
  </si>
  <si>
    <t>INAU</t>
  </si>
  <si>
    <t xml:space="preserve">22  Incorrect authentication </t>
  </si>
  <si>
    <t>INBM</t>
  </si>
  <si>
    <t xml:space="preserve">13  Incorrect billing mode – billing forced by the acquirer </t>
  </si>
  <si>
    <t>INIA</t>
  </si>
  <si>
    <t xml:space="preserve">20  Incorrect identification and authentication </t>
  </si>
  <si>
    <t>INID</t>
  </si>
  <si>
    <t xml:space="preserve">21  Incorrect identification </t>
  </si>
  <si>
    <t>NORA</t>
  </si>
  <si>
    <t xml:space="preserve">23  Non-recognized application  </t>
  </si>
  <si>
    <t xml:space="preserve">31  Other reason to reject </t>
  </si>
  <si>
    <t>TUNS</t>
  </si>
  <si>
    <t xml:space="preserve">30  Temporarily unavailable service </t>
  </si>
  <si>
    <t>AIM1</t>
  </si>
  <si>
    <t>Unpaid cancellation 1</t>
  </si>
  <si>
    <t>AIMP</t>
  </si>
  <si>
    <t>Unpaid cancellation </t>
  </si>
  <si>
    <t>ANRP</t>
  </si>
  <si>
    <t>Presentment cancellation</t>
  </si>
  <si>
    <t>ANTR</t>
  </si>
  <si>
    <t>Transaction cancellation</t>
  </si>
  <si>
    <t>IMP1</t>
  </si>
  <si>
    <t>1st Unpaid</t>
  </si>
  <si>
    <t>IMP2</t>
  </si>
  <si>
    <t>2nd Unpaid</t>
  </si>
  <si>
    <t>RPIM</t>
  </si>
  <si>
    <t>Presentment after unpaid</t>
  </si>
  <si>
    <t>TRIN</t>
  </si>
  <si>
    <t>Initial transaction : captured</t>
  </si>
  <si>
    <t>Abuse</t>
  </si>
  <si>
    <t>CONT</t>
  </si>
  <si>
    <t>Counterfake</t>
  </si>
  <si>
    <t>Lost</t>
  </si>
  <si>
    <t>NREC</t>
  </si>
  <si>
    <t>Not received</t>
  </si>
  <si>
    <t>Stolen</t>
  </si>
  <si>
    <t>BARC</t>
  </si>
  <si>
    <t>Barcode</t>
  </si>
  <si>
    <t>CHFG</t>
  </si>
  <si>
    <t xml:space="preserve">Chip mode with fallback to magstripe mode </t>
  </si>
  <si>
    <t>CHFM</t>
  </si>
  <si>
    <t xml:space="preserve">Chip mode with fallback to manual mode (incoming only) </t>
  </si>
  <si>
    <t>CHON</t>
  </si>
  <si>
    <t xml:space="preserve">Chip only </t>
  </si>
  <si>
    <t>CUCD</t>
  </si>
  <si>
    <t xml:space="preserve">Contactless using chip data </t>
  </si>
  <si>
    <t>CUMD</t>
  </si>
  <si>
    <t xml:space="preserve">Contactless using magstripe data </t>
  </si>
  <si>
    <t>DSRP</t>
  </si>
  <si>
    <t>PAN/Token entry via ECOM containing DSRP cryptogram</t>
  </si>
  <si>
    <t>FILE</t>
  </si>
  <si>
    <t xml:space="preserve">Card-on-file </t>
  </si>
  <si>
    <t>MAGO</t>
  </si>
  <si>
    <t xml:space="preserve">Magstripe only (incoming only) </t>
  </si>
  <si>
    <t xml:space="preserve">Magstripe only </t>
  </si>
  <si>
    <t xml:space="preserve">Manual </t>
  </si>
  <si>
    <t xml:space="preserve">Not specified (incoming only) </t>
  </si>
  <si>
    <t>OPTI</t>
  </si>
  <si>
    <t xml:space="preserve">Optical code (incoming only) </t>
  </si>
  <si>
    <t>SERV</t>
  </si>
  <si>
    <t xml:space="preserve">Provided by a server (wallet) </t>
  </si>
  <si>
    <t>CPDP</t>
  </si>
  <si>
    <t>05 : Chip dip</t>
  </si>
  <si>
    <t>CTST</t>
  </si>
  <si>
    <t>06 : Contactless tap</t>
  </si>
  <si>
    <t>01 : Manual input</t>
  </si>
  <si>
    <t>MOBA</t>
  </si>
  <si>
    <t>03 : Mobile bank application</t>
  </si>
  <si>
    <t>PCFS</t>
  </si>
  <si>
    <t>02 : Provided by a card-on-file server</t>
  </si>
  <si>
    <t>TOKN</t>
  </si>
  <si>
    <t>04 : Token</t>
  </si>
  <si>
    <t>EMV0</t>
  </si>
  <si>
    <t>SECM</t>
  </si>
  <si>
    <t>Secured electronic commerce</t>
  </si>
  <si>
    <t>DERS</t>
  </si>
  <si>
    <t>Deposit-refund system</t>
  </si>
  <si>
    <t>FTPM</t>
  </si>
  <si>
    <t>Funds transfer</t>
  </si>
  <si>
    <t>INST</t>
  </si>
  <si>
    <t>Instalment</t>
  </si>
  <si>
    <t>NPVC</t>
  </si>
  <si>
    <t>Non payment card validity check</t>
  </si>
  <si>
    <t>PREA</t>
  </si>
  <si>
    <t>Pre-authorisation (Other than Reservation and Rental)</t>
  </si>
  <si>
    <t>PTRL</t>
  </si>
  <si>
    <t>Indoor Petrol station pre-authorisation</t>
  </si>
  <si>
    <t>QCPM</t>
  </si>
  <si>
    <t>Quasi cah payment</t>
  </si>
  <si>
    <t>RCFX</t>
  </si>
  <si>
    <t>Recurring subscription - Fixed Amount and limited duration subscription</t>
  </si>
  <si>
    <t>RCOT</t>
  </si>
  <si>
    <t>Recurring subscription - Other subscription</t>
  </si>
  <si>
    <t>Reservation and rental payment</t>
  </si>
  <si>
    <t>SHIP</t>
  </si>
  <si>
    <t>Shipment payment</t>
  </si>
  <si>
    <t>SNGL</t>
  </si>
  <si>
    <t>Single payment</t>
  </si>
  <si>
    <t>GSRP</t>
  </si>
  <si>
    <t>Goods and services rental payment / PLBS</t>
  </si>
  <si>
    <t>Open Payment</t>
  </si>
  <si>
    <t>Preauthorisation</t>
  </si>
  <si>
    <t>SOFT</t>
  </si>
  <si>
    <t>SoftPos</t>
  </si>
  <si>
    <t>UTOT</t>
  </si>
  <si>
    <t>Unattended Terminal other than 2.2 Category</t>
  </si>
  <si>
    <t>Unattended Terminal 2.2 Category</t>
  </si>
  <si>
    <t>CPOC</t>
  </si>
  <si>
    <t>Smartphone/tablet without dongle, when the card is read in 
contactless mode using the NFC device and there is no PIN entry</t>
  </si>
  <si>
    <t>MPOC</t>
  </si>
  <si>
    <t>Smartphone/tablet without dongle, when the card is read in 
contactless mode with PIN entry on the device screen</t>
  </si>
  <si>
    <t>P2PE</t>
  </si>
  <si>
    <t>PINN</t>
  </si>
  <si>
    <t>PTSP</t>
  </si>
  <si>
    <t>PTS POI</t>
  </si>
  <si>
    <t>SPOC</t>
  </si>
  <si>
    <t>Smartphone/tablet with a PCI PTS dongle to read the card with PIN 
entry on the device screen</t>
  </si>
  <si>
    <t>BUSI</t>
  </si>
  <si>
    <t>Business</t>
  </si>
  <si>
    <t>DK09</t>
  </si>
  <si>
    <t>DUKPT2009</t>
  </si>
  <si>
    <t>DK17</t>
  </si>
  <si>
    <t>DUKPT2017</t>
  </si>
  <si>
    <t>TDES</t>
  </si>
  <si>
    <t>Triple DES</t>
  </si>
  <si>
    <t>ISO0</t>
  </si>
  <si>
    <t>PIN diversified with the card account number, conforming to the standard ISO 9564-2.</t>
  </si>
  <si>
    <t>ISO1</t>
  </si>
  <si>
    <t>PIN completed with random padding characters, conforming to the standard ISO 9564-2.</t>
  </si>
  <si>
    <t>ISO2</t>
  </si>
  <si>
    <t>PIN without diversification characters, conforming to the standard ISO 9564-2.</t>
  </si>
  <si>
    <t>ISO3</t>
  </si>
  <si>
    <t>PIN diversified with the card account number and random characters, conforming to the standard ISO 9564-2.</t>
  </si>
  <si>
    <t>ISO4</t>
  </si>
  <si>
    <t xml:space="preserve">PIN format used with AES encryption, conforming to the new ISO SC2 format. </t>
  </si>
  <si>
    <t>MPPI</t>
  </si>
  <si>
    <t xml:space="preserve">mPOS solution can accept PIN (incoming only) </t>
  </si>
  <si>
    <t>TACP</t>
  </si>
  <si>
    <t xml:space="preserve">Terminal can accept PIN </t>
  </si>
  <si>
    <t>TNOP</t>
  </si>
  <si>
    <t xml:space="preserve">Terminal cannot accept PIN </t>
  </si>
  <si>
    <t>EICH</t>
  </si>
  <si>
    <t>8 characters</t>
  </si>
  <si>
    <t>ELCH</t>
  </si>
  <si>
    <t>11 characters</t>
  </si>
  <si>
    <t>FICH</t>
  </si>
  <si>
    <t>5 characters</t>
  </si>
  <si>
    <t>FOCH</t>
  </si>
  <si>
    <t>4 characters</t>
  </si>
  <si>
    <t>NICH</t>
  </si>
  <si>
    <t>9 characters</t>
  </si>
  <si>
    <t>SECH</t>
  </si>
  <si>
    <t>7 characters</t>
  </si>
  <si>
    <t>SICH</t>
  </si>
  <si>
    <t>6 characters</t>
  </si>
  <si>
    <t>TECH</t>
  </si>
  <si>
    <t>10 characters</t>
  </si>
  <si>
    <t>TWCH</t>
  </si>
  <si>
    <t>12 characters</t>
  </si>
  <si>
    <t>PCOC</t>
  </si>
  <si>
    <t>PIN controlled and correct</t>
  </si>
  <si>
    <t>PCOI</t>
  </si>
  <si>
    <t>PIN controlled and incorrect</t>
  </si>
  <si>
    <t>PIMX</t>
  </si>
  <si>
    <t>PIN controlled and incorrect, maximum number of PIN entry tries reached</t>
  </si>
  <si>
    <t>PNCR</t>
  </si>
  <si>
    <t>PIN not controlled by the requester</t>
  </si>
  <si>
    <t>smartphone/tablet without dongle, when the card is read in contactless mode using the NFC device and there is no PIN entry</t>
  </si>
  <si>
    <t>smartphone/tablet without dongle, when the card is read in contactless mode with PIN entry on the device screen</t>
  </si>
  <si>
    <t>MPOS</t>
  </si>
  <si>
    <t>smartphone/tablet with a PCI PTS dongle to read the card with PIN entry on the dongle</t>
  </si>
  <si>
    <t>smartphone/tablet with a PCI PTS dongle to read the card with PIN entry on the device screen</t>
  </si>
  <si>
    <t>Normal</t>
  </si>
  <si>
    <t>REGI</t>
  </si>
  <si>
    <t>Registred</t>
  </si>
  <si>
    <t>SLOW</t>
  </si>
  <si>
    <t>Slow</t>
  </si>
  <si>
    <t>BUSN</t>
  </si>
  <si>
    <t>Business Date</t>
  </si>
  <si>
    <t>CALD</t>
  </si>
  <si>
    <t>Calendar Date</t>
  </si>
  <si>
    <t>WORK</t>
  </si>
  <si>
    <t>Working Date</t>
  </si>
  <si>
    <t>Display for acceptor only (CB2AF 08)</t>
  </si>
  <si>
    <t>DFCA</t>
  </si>
  <si>
    <t>Display for cardholder and acceptor (CB2AF 0B)</t>
  </si>
  <si>
    <t>DFCO</t>
  </si>
  <si>
    <t>Display for cardholder only (CB2AF 05)</t>
  </si>
  <si>
    <t>Display (CB2AF 02)</t>
  </si>
  <si>
    <t>PADC</t>
  </si>
  <si>
    <t>Print and display for cardholder only (CB2AF 06)</t>
  </si>
  <si>
    <t>PADO</t>
  </si>
  <si>
    <t>Print and display for acceptor only (CB2AF 09)</t>
  </si>
  <si>
    <t>PDCA</t>
  </si>
  <si>
    <t>Print and display for cardholder and acceptor (CB2AF 0C)</t>
  </si>
  <si>
    <t>Print for acceptor only (CB2AF 07)</t>
  </si>
  <si>
    <t>PFCA</t>
  </si>
  <si>
    <t>Print for cardholder and acceptor (CB2AF 0A)</t>
  </si>
  <si>
    <t>PFCO</t>
  </si>
  <si>
    <t>Print for cardholder only (CB2AF 04)</t>
  </si>
  <si>
    <t>PRAD</t>
  </si>
  <si>
    <t>Print and display (CB2AF 03)</t>
  </si>
  <si>
    <t>Print (CB2AF 01)</t>
  </si>
  <si>
    <t>Reserved (CB2AF 00)</t>
  </si>
  <si>
    <t>Reserved for private use (CB2AF 0F)</t>
  </si>
  <si>
    <t>APPE</t>
  </si>
  <si>
    <t>Call processing</t>
  </si>
  <si>
    <t>EMET</t>
  </si>
  <si>
    <t>Issuer claim</t>
  </si>
  <si>
    <t>LACQ</t>
  </si>
  <si>
    <t>Aquirer dispute</t>
  </si>
  <si>
    <t>RACQ</t>
  </si>
  <si>
    <t>Aquirer claim</t>
  </si>
  <si>
    <t>CCEN</t>
  </si>
  <si>
    <t xml:space="preserve">Clearing - Core Entry </t>
  </si>
  <si>
    <t>CCEX</t>
  </si>
  <si>
    <t>Clearing - Core Exit</t>
  </si>
  <si>
    <t>CRMR</t>
  </si>
  <si>
    <t>Clearing - Remittance manually rejected</t>
  </si>
  <si>
    <t>CRRJ</t>
  </si>
  <si>
    <t>Clearing - Remittance rejected</t>
  </si>
  <si>
    <t>CRSU</t>
  </si>
  <si>
    <t>Clearing - Remittance suspended</t>
  </si>
  <si>
    <t>CTCD</t>
  </si>
  <si>
    <t>Clearing - Transaction and its Cancelation discarded</t>
  </si>
  <si>
    <t>CTMR</t>
  </si>
  <si>
    <t>Clearing - Transaction manually rejected</t>
  </si>
  <si>
    <t>CTRE</t>
  </si>
  <si>
    <t>Clearing - Transaction rejected</t>
  </si>
  <si>
    <t>CTRQ</t>
  </si>
  <si>
    <t>Clearing - Transaction rejected post qualification</t>
  </si>
  <si>
    <t>CTSQ</t>
  </si>
  <si>
    <t>Clearing - Transaction suspended post qualification</t>
  </si>
  <si>
    <t>CTSU</t>
  </si>
  <si>
    <t>Clearing - Transaction suspended</t>
  </si>
  <si>
    <t>NCRE</t>
  </si>
  <si>
    <t>Clearing – Non completed/ajusted Remittance </t>
  </si>
  <si>
    <t>Authorised</t>
  </si>
  <si>
    <t>BAEX</t>
  </si>
  <si>
    <t>Bad execution</t>
  </si>
  <si>
    <t>Unauthorised</t>
  </si>
  <si>
    <t>CTLS</t>
  </si>
  <si>
    <t>Contactless</t>
  </si>
  <si>
    <t>ECOM</t>
  </si>
  <si>
    <t>Internet</t>
  </si>
  <si>
    <t>FFME</t>
  </si>
  <si>
    <t>Face to Face Manual Entry</t>
  </si>
  <si>
    <t>Mail</t>
  </si>
  <si>
    <t>PHNE</t>
  </si>
  <si>
    <t xml:space="preserve">Telephone </t>
  </si>
  <si>
    <t>RMEA</t>
  </si>
  <si>
    <t>Remote Manual Entry via Another type of order</t>
  </si>
  <si>
    <t>RMET</t>
  </si>
  <si>
    <t>Remote Manual Entry via Terminal</t>
  </si>
  <si>
    <t>RMTV</t>
  </si>
  <si>
    <t>Television</t>
  </si>
  <si>
    <t>ACCR</t>
  </si>
  <si>
    <t>Authorisation request forced following the acceptor's request  (CB2AF - 01)</t>
  </si>
  <si>
    <t>ACQD</t>
  </si>
  <si>
    <t>Authorisation request forced following the acquirer's decision  (CB2AF - 02)</t>
  </si>
  <si>
    <t>Acquirer (CB2AF- 4)</t>
  </si>
  <si>
    <t>Reserved for Discover</t>
  </si>
  <si>
    <t>SICB</t>
  </si>
  <si>
    <t>RECT</t>
  </si>
  <si>
    <t>Reconciliated, correct totals</t>
  </si>
  <si>
    <t>REIT</t>
  </si>
  <si>
    <t>Reconciliated, incorrect totals</t>
  </si>
  <si>
    <t>UNAT</t>
  </si>
  <si>
    <t>Unavailable totals</t>
  </si>
  <si>
    <t xml:space="preserve">Acquirer  </t>
  </si>
  <si>
    <t>AUTA</t>
  </si>
  <si>
    <t>Automatic acquirer</t>
  </si>
  <si>
    <t>CLDE</t>
  </si>
  <si>
    <t>Client debit</t>
  </si>
  <si>
    <t>INSU</t>
  </si>
  <si>
    <t>Insurance</t>
  </si>
  <si>
    <t>NORE</t>
  </si>
  <si>
    <t>Non recovered</t>
  </si>
  <si>
    <t>Non refundable</t>
  </si>
  <si>
    <t>Partially refundable</t>
  </si>
  <si>
    <t>RFDB</t>
  </si>
  <si>
    <t>Refundable</t>
  </si>
  <si>
    <t>CLNT</t>
  </si>
  <si>
    <t>Client</t>
  </si>
  <si>
    <t>ESTB</t>
  </si>
  <si>
    <t>Establishment</t>
  </si>
  <si>
    <t>BLCD</t>
  </si>
  <si>
    <t>Blocked card</t>
  </si>
  <si>
    <t>Broken card</t>
  </si>
  <si>
    <t>EACH</t>
  </si>
  <si>
    <t>Embossed area change</t>
  </si>
  <si>
    <t>LOCH</t>
  </si>
  <si>
    <t>Locked chip</t>
  </si>
  <si>
    <t>LSCD</t>
  </si>
  <si>
    <t>MARR</t>
  </si>
  <si>
    <t>Manufacturing error</t>
  </si>
  <si>
    <t>VICH</t>
  </si>
  <si>
    <t>Visual change</t>
  </si>
  <si>
    <t>COAJ</t>
  </si>
  <si>
    <t>Completed and Ajusted</t>
  </si>
  <si>
    <t>NOTA</t>
  </si>
  <si>
    <t>Not Ajusted</t>
  </si>
  <si>
    <t>NOTC</t>
  </si>
  <si>
    <t>Not Completed</t>
  </si>
  <si>
    <t>NOTF</t>
  </si>
  <si>
    <t>Frauded</t>
  </si>
  <si>
    <t>NOTU</t>
  </si>
  <si>
    <t>Not clearable, general meaning.</t>
  </si>
  <si>
    <t>EXCL</t>
  </si>
  <si>
    <t>Exclusion (insurance not applicable)</t>
  </si>
  <si>
    <t>NRSP</t>
  </si>
  <si>
    <t>Not Responsible</t>
  </si>
  <si>
    <t>RESP</t>
  </si>
  <si>
    <t>Responsible (insurance applicable)</t>
  </si>
  <si>
    <t>FIXD</t>
  </si>
  <si>
    <t>Fixed</t>
  </si>
  <si>
    <t>MAXI</t>
  </si>
  <si>
    <t>Maximum</t>
  </si>
  <si>
    <t>MINI</t>
  </si>
  <si>
    <t>Minimum</t>
  </si>
  <si>
    <t>AMNT</t>
  </si>
  <si>
    <t>Amount-based</t>
  </si>
  <si>
    <t>QTTY</t>
  </si>
  <si>
    <t>Quantity-based</t>
  </si>
  <si>
    <t>REGN</t>
  </si>
  <si>
    <t>Region-based</t>
  </si>
  <si>
    <t>STDD</t>
  </si>
  <si>
    <t>Standard-based</t>
  </si>
  <si>
    <t>TIER</t>
  </si>
  <si>
    <t>Tiered-based</t>
  </si>
  <si>
    <t>LNCE</t>
  </si>
  <si>
    <t>Licence</t>
  </si>
  <si>
    <t>OPER</t>
  </si>
  <si>
    <t>Operation</t>
  </si>
  <si>
    <t>PNLT</t>
  </si>
  <si>
    <t>Penalties</t>
  </si>
  <si>
    <t>PROC</t>
  </si>
  <si>
    <t>Processing</t>
  </si>
  <si>
    <t>SCGR</t>
  </si>
  <si>
    <t>Score green (Non-suspicious)</t>
  </si>
  <si>
    <t>SCOR</t>
  </si>
  <si>
    <t>Score orange (With moderate suspicion)</t>
  </si>
  <si>
    <t>SCPU</t>
  </si>
  <si>
    <t>Score purple (Unscored)</t>
  </si>
  <si>
    <t>SCRE</t>
  </si>
  <si>
    <t>Scrore red (With high suspicion)</t>
  </si>
  <si>
    <t>ECIE</t>
  </si>
  <si>
    <t>Integrity error (incorrect field 64 or 128) : 02</t>
  </si>
  <si>
    <t>ECKE</t>
  </si>
  <si>
    <t>Key already exists : 04</t>
  </si>
  <si>
    <t>ECKN</t>
  </si>
  <si>
    <t>Key does not exist : 01</t>
  </si>
  <si>
    <t>ECRE</t>
  </si>
  <si>
    <t>Reasonableness check error following decryption (due to an incorrect key) : 06</t>
  </si>
  <si>
    <t>ECSD</t>
  </si>
  <si>
    <t>Security error in server domain (for use by the Network only) : 05</t>
  </si>
  <si>
    <t>ECUL</t>
  </si>
  <si>
    <t>Unable to load key – maximum number of keys already loaded : 03</t>
  </si>
  <si>
    <t>ADCH</t>
  </si>
  <si>
    <t>Additional charges</t>
  </si>
  <si>
    <t>AGRE</t>
  </si>
  <si>
    <t>Aggregation</t>
  </si>
  <si>
    <t>AITC</t>
  </si>
  <si>
    <t>Acceptor Initiated Transaction following an internet CIT</t>
  </si>
  <si>
    <t>AITF</t>
  </si>
  <si>
    <t>Acceptor Initiated Transaction following a face-to-face or an unattended CIT</t>
  </si>
  <si>
    <t>AITI</t>
  </si>
  <si>
    <t>AITP</t>
  </si>
  <si>
    <t>ARES</t>
  </si>
  <si>
    <t>Additionnal Payment or charges</t>
  </si>
  <si>
    <t>CCPU</t>
  </si>
  <si>
    <t>Crypto-currency purchase</t>
  </si>
  <si>
    <t>Crypto Currency Purchase</t>
  </si>
  <si>
    <t>CDSM</t>
  </si>
  <si>
    <t>Cardholder data storage on merchant file </t>
  </si>
  <si>
    <t>Cardholder data storage on merchant file</t>
  </si>
  <si>
    <t>DBTR</t>
  </si>
  <si>
    <t>Debt recovery</t>
  </si>
  <si>
    <t>DREC</t>
  </si>
  <si>
    <t>Debt Recovery</t>
  </si>
  <si>
    <t>FREC</t>
  </si>
  <si>
    <t>First Recurring</t>
  </si>
  <si>
    <t>GUAR</t>
  </si>
  <si>
    <t>Guarantee</t>
  </si>
  <si>
    <t>IRES</t>
  </si>
  <si>
    <t>Initial Reservation or Pre-authorisation</t>
  </si>
  <si>
    <t>MPFP</t>
  </si>
  <si>
    <t>Multiple payment, first payment</t>
  </si>
  <si>
    <t>NOSH</t>
  </si>
  <si>
    <t>No-show</t>
  </si>
  <si>
    <t>PAUT</t>
  </si>
  <si>
    <t>Pre-authorisation</t>
  </si>
  <si>
    <t>PRES</t>
  </si>
  <si>
    <t>Payment after Reservation or Aggregation</t>
  </si>
  <si>
    <t>RPUN</t>
  </si>
  <si>
    <t>Recurring payment, unknown sequence number</t>
  </si>
  <si>
    <t>UNSN</t>
  </si>
  <si>
    <t>Recurring payment, unknown sequence number (reserved for international incoming flow)</t>
  </si>
  <si>
    <t>CPCA</t>
  </si>
  <si>
    <t xml:space="preserve">CBAE 1.5 Value : 05  Customer present, card not present (1) </t>
  </si>
  <si>
    <t>CUIV</t>
  </si>
  <si>
    <t xml:space="preserve">CBAE 1.5 Value : 10  Customer identity verified </t>
  </si>
  <si>
    <t>CUNP</t>
  </si>
  <si>
    <t xml:space="preserve">CBAE 1.5 Value : 01  Customer not present </t>
  </si>
  <si>
    <t>CUTE</t>
  </si>
  <si>
    <t xml:space="preserve">CBAE 1.5 Value : 15  Customer terminal (home terminal) </t>
  </si>
  <si>
    <t>FLCO</t>
  </si>
  <si>
    <t xml:space="preserve">CBAE 1.5 Value : 51  Flow control (memory card) (2) </t>
  </si>
  <si>
    <t>MAOR</t>
  </si>
  <si>
    <t xml:space="preserve">CBAE 1.5 Value : 52  Mail order </t>
  </si>
  <si>
    <t>MESU</t>
  </si>
  <si>
    <t xml:space="preserve">CBAE 1.5 Value : 03  Merchant suspicious </t>
  </si>
  <si>
    <t>MTOR</t>
  </si>
  <si>
    <t xml:space="preserve">CBAE 1.5 Value : 08  Mail/telephone order </t>
  </si>
  <si>
    <t>SERE</t>
  </si>
  <si>
    <t xml:space="preserve">CBAE 1.5 Value : 12  Security reasons </t>
  </si>
  <si>
    <t>STDR</t>
  </si>
  <si>
    <t xml:space="preserve">CBAE 1.5 Value : 00  Normal conditions </t>
  </si>
  <si>
    <t>SUFR</t>
  </si>
  <si>
    <t xml:space="preserve">CBAE 1.5 Value : 11  Suspected fraud </t>
  </si>
  <si>
    <t>TLDR</t>
  </si>
  <si>
    <t xml:space="preserve">CBAE 1.5 Value : 07  Telephone device request (via call centre) </t>
  </si>
  <si>
    <t>TLOR</t>
  </si>
  <si>
    <t xml:space="preserve">CBAE 1.5 Value : 53  Telephone order </t>
  </si>
  <si>
    <t>UTAR</t>
  </si>
  <si>
    <t xml:space="preserve">CBAE 1.5 Value : 02  Unattended terminal able to retain card </t>
  </si>
  <si>
    <t>UTUR</t>
  </si>
  <si>
    <t xml:space="preserve">CBAE 1.5 Value : 27  Unattended terminal unable to retain card </t>
  </si>
  <si>
    <t>REFU</t>
  </si>
  <si>
    <t>E256</t>
  </si>
  <si>
    <t>ECDSA using P-256 and SHA-256</t>
  </si>
  <si>
    <t>E384</t>
  </si>
  <si>
    <t>ECDSA using P-384 and SHA-384</t>
  </si>
  <si>
    <t>E512</t>
  </si>
  <si>
    <t>ECDSA using P-521 and SHA-512</t>
  </si>
  <si>
    <t>P256</t>
  </si>
  <si>
    <t>RSASSA-PSS using SHA-256 and MGF1 with SHA-256</t>
  </si>
  <si>
    <t>P384</t>
  </si>
  <si>
    <t>RSASSA-PSS using SHA-384 and MGF1 with SHA-384</t>
  </si>
  <si>
    <t>P512</t>
  </si>
  <si>
    <t>RSASSA-PSS using SHA-512 and MGF1 with SHA-512</t>
  </si>
  <si>
    <t>R256</t>
  </si>
  <si>
    <t>RSASSA-PKCS1-v1_5 using SHA-256</t>
  </si>
  <si>
    <t>R384</t>
  </si>
  <si>
    <t>RSASSA-PKCS1-v1_5 using SHA-384</t>
  </si>
  <si>
    <t>R512</t>
  </si>
  <si>
    <t>RSASSA-PKCS1-v1_5 using SHA-512</t>
  </si>
  <si>
    <t>SHA1 - The DEPRECATED Message digest algorithm SHA-1 as defined in FIPS 180-1 - (ASN.1 Object Identifier: id-sha1).</t>
  </si>
  <si>
    <t>SHA256 - Message digest algorithm SHA-256 as defined in FIPS 180-1 and 2 - (ASN.1 Object Identifier: id-sha256).</t>
  </si>
  <si>
    <t>S322</t>
  </si>
  <si>
    <t>SHA3-224 - Message digest algorithm SHA3-224 as defined in FIPS 202 - (ASN.1 Object Identifier: id-sha3-224).</t>
  </si>
  <si>
    <t>S325</t>
  </si>
  <si>
    <t>SHA3-256 - Message digest algorithm SHA3-256 as defined in FIPS 202 - (ASN.1 Object Identifier: id-sha3-256).</t>
  </si>
  <si>
    <t>S338</t>
  </si>
  <si>
    <t>SHA3-384 - Message digest algorithm SHA3-384 as defined in FIPS 202 - (ASN.1 Object Identifier: id-sha3-384).</t>
  </si>
  <si>
    <t>S351</t>
  </si>
  <si>
    <t>SHA3-512 - Message digest algorithm SHA3-512 as defined in FIPS 202 - (ASN.1 Object Identifier: id-sha3-512).</t>
  </si>
  <si>
    <t>SHA384 - Message digest algorithm SHA-384 as defined in FIPS 180-1 and 2 - (ASN.1 Object Identifier: id-sha384).</t>
  </si>
  <si>
    <t>SHA512 - Message digest algorithm SHA-512 as defined in FIPS 180-1 and 2 - (ASN.1 Object Identifier: id-sha512).</t>
  </si>
  <si>
    <t>SK12</t>
  </si>
  <si>
    <t>SHAKE128 - Message digest algorithm SHAKE-128 as defined in FIPS 202 - (ASN.1 Object Identifier: id-shake128).</t>
  </si>
  <si>
    <t>SK25</t>
  </si>
  <si>
    <t>SHAKE256 - Message digest algorithm SHAKE-256 as defined in FIPS 202 - (ASN.1 Object Identifier: id-shake256).</t>
  </si>
  <si>
    <t>ALDR</t>
  </si>
  <si>
    <t>All disputes resolved</t>
  </si>
  <si>
    <t>ALRD</t>
  </si>
  <si>
    <t>All recovrement decided</t>
  </si>
  <si>
    <t>APFC</t>
  </si>
  <si>
    <t>API Folder Creation</t>
  </si>
  <si>
    <t>AUAN</t>
  </si>
  <si>
    <t>Automatic analysis</t>
  </si>
  <si>
    <t>AUCL</t>
  </si>
  <si>
    <t>Automatic Closure</t>
  </si>
  <si>
    <t>AUFC</t>
  </si>
  <si>
    <t>Automatic Folder Creation</t>
  </si>
  <si>
    <t>AUPU</t>
  </si>
  <si>
    <t>Automatic purge</t>
  </si>
  <si>
    <t>FOCO</t>
  </si>
  <si>
    <t>Folder completion</t>
  </si>
  <si>
    <t>MAAN</t>
  </si>
  <si>
    <t>Manual Analysis</t>
  </si>
  <si>
    <t>MACL</t>
  </si>
  <si>
    <t>Manual Closure</t>
  </si>
  <si>
    <t>MAFC</t>
  </si>
  <si>
    <t xml:space="preserve">Manual Folder Creation </t>
  </si>
  <si>
    <t>MARE</t>
  </si>
  <si>
    <t>Manual reopening</t>
  </si>
  <si>
    <t>RECL</t>
  </si>
  <si>
    <t>Reclamation</t>
  </si>
  <si>
    <t>DISU</t>
  </si>
  <si>
    <t>Display unavailable</t>
  </si>
  <si>
    <t>PADU</t>
  </si>
  <si>
    <t>Print and display unavailable</t>
  </si>
  <si>
    <t>PRTU</t>
  </si>
  <si>
    <t>Print unavailable</t>
  </si>
  <si>
    <t>APIC</t>
  </si>
  <si>
    <t xml:space="preserve">API Capture Request </t>
  </si>
  <si>
    <t>ARCR</t>
  </si>
  <si>
    <t>Acknowledgement Remittance Completion Reconciliation Request</t>
  </si>
  <si>
    <t>ARNR</t>
  </si>
  <si>
    <t>Acknowledgement of remittance notification/reversal</t>
  </si>
  <si>
    <t>FICA</t>
  </si>
  <si>
    <t>File Capture Request</t>
  </si>
  <si>
    <t>FRMN</t>
  </si>
  <si>
    <t>Financial transaction remittance notification</t>
  </si>
  <si>
    <t>FRVN</t>
  </si>
  <si>
    <t>Financial transaction reversal notification</t>
  </si>
  <si>
    <t>IARQ</t>
  </si>
  <si>
    <t>Intern Authorisation Request</t>
  </si>
  <si>
    <t>IARS</t>
  </si>
  <si>
    <t>Intern Autorisation Response</t>
  </si>
  <si>
    <t>MARQ</t>
  </si>
  <si>
    <t>Merchant Autorisation Request</t>
  </si>
  <si>
    <t>MARS</t>
  </si>
  <si>
    <t>Merchant Autorisation Response</t>
  </si>
  <si>
    <t>NCTR</t>
  </si>
  <si>
    <t>Non-completed transaction remittance notification</t>
  </si>
  <si>
    <t>RCRR</t>
  </si>
  <si>
    <t>Remittance Completion Reconciliation Request</t>
  </si>
  <si>
    <t>RRTI</t>
  </si>
  <si>
    <t>Response to remittance transfer initialisation request</t>
  </si>
  <si>
    <t>RTIR</t>
  </si>
  <si>
    <t>RemittanceTransfer Initialisation Request</t>
  </si>
  <si>
    <t>SARQ</t>
  </si>
  <si>
    <t>SchemeAuthorisationRequest</t>
  </si>
  <si>
    <t>SARS</t>
  </si>
  <si>
    <t>SchemeAuthorisationResponse</t>
  </si>
  <si>
    <t>BIOO</t>
  </si>
  <si>
    <t>with biometrics only</t>
  </si>
  <si>
    <t>CRDM</t>
  </si>
  <si>
    <t>with the card reader method</t>
  </si>
  <si>
    <t>all other cases</t>
  </si>
  <si>
    <t>with the PIN code only</t>
  </si>
  <si>
    <t>SMSO</t>
  </si>
  <si>
    <t>with SMS only</t>
  </si>
  <si>
    <t>TTBI</t>
  </si>
  <si>
    <t>with the trusted terminal and biometrics</t>
  </si>
  <si>
    <t>TTPI</t>
  </si>
  <si>
    <t>with the trusted terminal and the PIN code</t>
  </si>
  <si>
    <t>TTSM</t>
  </si>
  <si>
    <t>with the trusted terminal and SMS</t>
  </si>
  <si>
    <t>CABL</t>
  </si>
  <si>
    <t>Card blocking</t>
  </si>
  <si>
    <t>COSU</t>
  </si>
  <si>
    <t>Contract surveillance</t>
  </si>
  <si>
    <t>ACPT</t>
  </si>
  <si>
    <t>Acceptor</t>
  </si>
  <si>
    <t>Authorised party</t>
  </si>
  <si>
    <t>NOAT</t>
  </si>
  <si>
    <t>Terminal</t>
  </si>
  <si>
    <t>ACPM</t>
  </si>
  <si>
    <t>Table: Acceptor message</t>
  </si>
  <si>
    <t>ACPP</t>
  </si>
  <si>
    <t>Table: Acceptor parameters</t>
  </si>
  <si>
    <t>AFDC</t>
  </si>
  <si>
    <t>Table: Additional EMV data for data capture</t>
  </si>
  <si>
    <t>AKIR</t>
  </si>
  <si>
    <t>Table: AID/kernel ID correspondence</t>
  </si>
  <si>
    <t>APPA</t>
  </si>
  <si>
    <t>Table: Application parameters</t>
  </si>
  <si>
    <t>AQRI</t>
  </si>
  <si>
    <t>Table: Acquirer risk</t>
  </si>
  <si>
    <t>Table: Authorisation telecommunication</t>
  </si>
  <si>
    <t>BIWL</t>
  </si>
  <si>
    <t>Table: BINs white list</t>
  </si>
  <si>
    <t>CAEI</t>
  </si>
  <si>
    <t>Table: Card acceptor extended pseudo-session identifier</t>
  </si>
  <si>
    <t>Table: Call</t>
  </si>
  <si>
    <t>CARM</t>
  </si>
  <si>
    <t>Table: Cardholder message</t>
  </si>
  <si>
    <t>CARP</t>
  </si>
  <si>
    <t>Table: Cardholder receipt printing</t>
  </si>
  <si>
    <t>CASI</t>
  </si>
  <si>
    <t>Table: Card acceptor pseudo-session identifier</t>
  </si>
  <si>
    <t>Table: Configuration of Open Payment platform</t>
  </si>
  <si>
    <t>CRRP</t>
  </si>
  <si>
    <t>Table: Configuration Relay Resistance Protocol</t>
  </si>
  <si>
    <t>CSTT</t>
  </si>
  <si>
    <t>Table: Configuration Single Ticket Transaction</t>
  </si>
  <si>
    <t>CURR</t>
  </si>
  <si>
    <t>Table: Currency</t>
  </si>
  <si>
    <t>DCTE</t>
  </si>
  <si>
    <t>Table: Data capture telecommunication</t>
  </si>
  <si>
    <t>DECP</t>
  </si>
  <si>
    <t>Table: Deactivation card products</t>
  </si>
  <si>
    <t>DOTE</t>
  </si>
  <si>
    <t>Table: Env 1 downloading telecommunication</t>
  </si>
  <si>
    <t>DOTT</t>
  </si>
  <si>
    <t>Table: Env 2 downloading telecommunication</t>
  </si>
  <si>
    <t>DPOR</t>
  </si>
  <si>
    <t>Table: Data to be printed on receipts</t>
  </si>
  <si>
    <t>ERAC</t>
  </si>
  <si>
    <t>Table: EMV random call</t>
  </si>
  <si>
    <t>EXFI</t>
  </si>
  <si>
    <t>Table: Exception file</t>
  </si>
  <si>
    <t>FUNC</t>
  </si>
  <si>
    <t xml:space="preserve">Table: Functions </t>
  </si>
  <si>
    <t>GMTT</t>
  </si>
  <si>
    <t xml:space="preserve">Table: GMT timestamp parameters </t>
  </si>
  <si>
    <t>LOAB</t>
  </si>
  <si>
    <t>Table: List of approved BINs</t>
  </si>
  <si>
    <t>LOEA</t>
  </si>
  <si>
    <t xml:space="preserve">Table: List of EMV AIDs </t>
  </si>
  <si>
    <t>LOED</t>
  </si>
  <si>
    <t>Table: List of EMV DOLs</t>
  </si>
  <si>
    <t>LOEP</t>
  </si>
  <si>
    <t>Table: List of EMV public authentication keys</t>
  </si>
  <si>
    <t>LOET</t>
  </si>
  <si>
    <t>Table: List of EMV TACs</t>
  </si>
  <si>
    <t>OTCU</t>
  </si>
  <si>
    <t>Table: Other currency</t>
  </si>
  <si>
    <t>PDRL</t>
  </si>
  <si>
    <t>Table: Parameters, Dynamic Reader Limits for contactless payment</t>
  </si>
  <si>
    <t>PDTE</t>
  </si>
  <si>
    <t>Table: Parameter downloading telecommunication</t>
  </si>
  <si>
    <t>PPFL</t>
  </si>
  <si>
    <t>Table: Parameters, printing first line of receipt</t>
  </si>
  <si>
    <t>PSCP</t>
  </si>
  <si>
    <t>Table: Payment scheme parameters</t>
  </si>
  <si>
    <t>PSEK</t>
  </si>
  <si>
    <t>Table: Parameters specific to contactless payment – extended kernels</t>
  </si>
  <si>
    <t>PSRP</t>
  </si>
  <si>
    <t>Table: Payment scheme risk parameters</t>
  </si>
  <si>
    <t>PTAB</t>
  </si>
  <si>
    <t>Private tables</t>
  </si>
  <si>
    <t>RKLT</t>
  </si>
  <si>
    <t>Table: RKL telecommunication</t>
  </si>
  <si>
    <t>RPRE</t>
  </si>
  <si>
    <t>Table: Receipt printing report</t>
  </si>
  <si>
    <t>SDBA</t>
  </si>
  <si>
    <t>Table: EMV specific data by AID</t>
  </si>
  <si>
    <t>SPFC</t>
  </si>
  <si>
    <t>Table: Specific parameters for contactless payment</t>
  </si>
  <si>
    <t>TERP</t>
  </si>
  <si>
    <t>Table: Terminal parameters</t>
  </si>
  <si>
    <t>AAAA</t>
  </si>
  <si>
    <t>Liste des Codeset a determiner</t>
  </si>
  <si>
    <t>GPRP</t>
  </si>
  <si>
    <t>GSMP</t>
  </si>
  <si>
    <t>LANP</t>
  </si>
  <si>
    <t>RNIB</t>
  </si>
  <si>
    <t>RNIS channel B (EBS)</t>
  </si>
  <si>
    <t>RNID</t>
  </si>
  <si>
    <t>RNIS channel D X25</t>
  </si>
  <si>
    <t>RTCN</t>
  </si>
  <si>
    <t>RTCP</t>
  </si>
  <si>
    <t>XSPL</t>
  </si>
  <si>
    <t>X25 specialised line</t>
  </si>
  <si>
    <t>COTL</t>
  </si>
  <si>
    <t>RFU</t>
  </si>
  <si>
    <t>HASI</t>
  </si>
  <si>
    <t>Handwritten signature</t>
  </si>
  <si>
    <t>NOAU</t>
  </si>
  <si>
    <t>No authentication (neither code nor signature)</t>
  </si>
  <si>
    <t>DNSA</t>
  </si>
  <si>
    <t>DNS (IP V4)</t>
  </si>
  <si>
    <t>IPAC</t>
  </si>
  <si>
    <t>IP V4</t>
  </si>
  <si>
    <t>X25A</t>
  </si>
  <si>
    <t>X25</t>
  </si>
  <si>
    <t>EBAM</t>
  </si>
  <si>
    <t>EMAT</t>
  </si>
  <si>
    <t>EMA</t>
  </si>
  <si>
    <t>NSAI</t>
  </si>
  <si>
    <t>Non-significant</t>
  </si>
  <si>
    <t>BAS1</t>
  </si>
  <si>
    <t>Backup server no.1</t>
  </si>
  <si>
    <t>BAS2</t>
  </si>
  <si>
    <t>Backup server no.2</t>
  </si>
  <si>
    <t>BAS3</t>
  </si>
  <si>
    <t>Backup server no.3</t>
  </si>
  <si>
    <t>NOSE</t>
  </si>
  <si>
    <t>Nominal server</t>
  </si>
  <si>
    <t>INTC</t>
  </si>
  <si>
    <t>Integrated circuit</t>
  </si>
  <si>
    <t xml:space="preserve"> Manual</t>
  </si>
  <si>
    <t>ADIN</t>
  </si>
  <si>
    <t>Additional invoice</t>
  </si>
  <si>
    <t>AREC</t>
  </si>
  <si>
    <t>All receipt</t>
  </si>
  <si>
    <t>CTRA</t>
  </si>
  <si>
    <t>Credit transaction</t>
  </si>
  <si>
    <t>Cancellation transaction</t>
  </si>
  <si>
    <t>DTRA</t>
  </si>
  <si>
    <t>Debit transaction</t>
  </si>
  <si>
    <t>Non-completed transaction</t>
  </si>
  <si>
    <t>TCAR</t>
  </si>
  <si>
    <t>Test card</t>
  </si>
  <si>
    <t>NPRI</t>
  </si>
  <si>
    <t>No print</t>
  </si>
  <si>
    <t>PACC</t>
  </si>
  <si>
    <t>Printing according to the Cardholder’s choice</t>
  </si>
  <si>
    <t>PAMC</t>
  </si>
  <si>
    <t>Printing according to the merchant’s configuration</t>
  </si>
  <si>
    <t>SPRI</t>
  </si>
  <si>
    <t>Systematically printed</t>
  </si>
  <si>
    <t>CAPA</t>
  </si>
  <si>
    <t>Called party</t>
  </si>
  <si>
    <t>CAPT</t>
  </si>
  <si>
    <t>Calling party</t>
  </si>
  <si>
    <t>CROC</t>
  </si>
  <si>
    <t>Credit or Cancellation</t>
  </si>
  <si>
    <t>PAYM</t>
  </si>
  <si>
    <t>Payment</t>
  </si>
  <si>
    <t>3DCH</t>
  </si>
  <si>
    <t>Challenge</t>
  </si>
  <si>
    <t>3DFR</t>
  </si>
  <si>
    <t>Frictionless</t>
  </si>
  <si>
    <t>3D12</t>
  </si>
  <si>
    <t>3DS 1.0.2 or prior; all authentication methods; or 3DS 1.0.2 frictionless flow</t>
  </si>
  <si>
    <t>AUTD</t>
  </si>
  <si>
    <t>04-Authentication required</t>
  </si>
  <si>
    <t>Authentication requested</t>
  </si>
  <si>
    <t>09-Authentication required</t>
  </si>
  <si>
    <t>NAAP</t>
  </si>
  <si>
    <t>No authentication: SCA already performed</t>
  </si>
  <si>
    <t>NADS</t>
  </si>
  <si>
    <t>No authentication: data share only</t>
  </si>
  <si>
    <t>NATR</t>
  </si>
  <si>
    <t>No authentication: transaction risk analysis already performed</t>
  </si>
  <si>
    <t>NAUW</t>
  </si>
  <si>
    <t>No authentication: whitelist</t>
  </si>
  <si>
    <t>NPDV</t>
  </si>
  <si>
    <t>No preference – default value if the data element is absent or not set to a value</t>
  </si>
  <si>
    <t>3DS1</t>
  </si>
  <si>
    <t>3DS version v1</t>
  </si>
  <si>
    <t>3DS2</t>
  </si>
  <si>
    <t>3DS version v2</t>
  </si>
  <si>
    <t>CADS</t>
  </si>
  <si>
    <t>Card absent from directory service cache (CRRes)</t>
  </si>
  <si>
    <t>CAMC</t>
  </si>
  <si>
    <t>Card absent from MasterCard cache (CRRes)</t>
  </si>
  <si>
    <t>CARE</t>
  </si>
  <si>
    <t>Card registered (VERes – 'Y' type)</t>
  </si>
  <si>
    <t>CAVC</t>
  </si>
  <si>
    <t>Card absent from Visa cache (CRRes)</t>
  </si>
  <si>
    <t>CNRA</t>
  </si>
  <si>
    <t>Card not registered in ACS (VERes – 'N' type)</t>
  </si>
  <si>
    <t>CNRM</t>
  </si>
  <si>
    <t>Card not registered in MasterCard (VERes – 'N' type)</t>
  </si>
  <si>
    <t>CNRV</t>
  </si>
  <si>
    <t>Card not registered in Visa (VERes – 'N' type)</t>
  </si>
  <si>
    <t>RFCU</t>
  </si>
  <si>
    <t>Reserved for CB use</t>
  </si>
  <si>
    <t>TVMD</t>
  </si>
  <si>
    <t>Timeout or VERes 'U' type when MasterCard Directory Server called</t>
  </si>
  <si>
    <t>TVTA</t>
  </si>
  <si>
    <t>Timeout or VERes - type 'U'' on Call to ACS</t>
  </si>
  <si>
    <t>TVTD</t>
  </si>
  <si>
    <t>Timeout or VERes - type 'U' on Call to Visa Directory Server</t>
  </si>
  <si>
    <t>NACP</t>
  </si>
  <si>
    <t>Not accepted</t>
  </si>
  <si>
    <t>SKPD</t>
  </si>
  <si>
    <t>Skipped</t>
  </si>
  <si>
    <t>COFL</t>
  </si>
  <si>
    <t>Card on file</t>
  </si>
  <si>
    <t>Ecommerce</t>
  </si>
  <si>
    <t>HCEM</t>
  </si>
  <si>
    <t>HCE</t>
  </si>
  <si>
    <t>QRCD</t>
  </si>
  <si>
    <t>QRC</t>
  </si>
  <si>
    <t>Secure element</t>
  </si>
  <si>
    <t>AXLR</t>
  </si>
  <si>
    <t>Auxiliary</t>
  </si>
  <si>
    <t>PRIM</t>
  </si>
  <si>
    <t>Primary</t>
  </si>
  <si>
    <t>ACFP</t>
  </si>
  <si>
    <t>A : Active for payment</t>
  </si>
  <si>
    <t>DEAP</t>
  </si>
  <si>
    <t>D : Deactivated permanently</t>
  </si>
  <si>
    <t>I  : Inactive for payment (not yet active)</t>
  </si>
  <si>
    <t>SUSP</t>
  </si>
  <si>
    <t>S  : Suspended</t>
  </si>
  <si>
    <t>ICCL</t>
  </si>
  <si>
    <t>Interchange calculation</t>
  </si>
  <si>
    <t>QUAL</t>
  </si>
  <si>
    <t>Qualification operation</t>
  </si>
  <si>
    <t>SFCL</t>
  </si>
  <si>
    <t>Scheme Fees calculation</t>
  </si>
  <si>
    <t>CARD</t>
  </si>
  <si>
    <t>Card</t>
  </si>
  <si>
    <t>TRFR</t>
  </si>
  <si>
    <t>Transfer</t>
  </si>
  <si>
    <t>ARBT</t>
  </si>
  <si>
    <t>Arbitration</t>
  </si>
  <si>
    <t>CHBK</t>
  </si>
  <si>
    <t>Chargeback</t>
  </si>
  <si>
    <t>FRST</t>
  </si>
  <si>
    <t>First presentment</t>
  </si>
  <si>
    <t>QUAR</t>
  </si>
  <si>
    <t>Quarantine (preclearing, technical reject)</t>
  </si>
  <si>
    <t>SECD</t>
  </si>
  <si>
    <t>Second presentment</t>
  </si>
  <si>
    <t>AICE</t>
  </si>
  <si>
    <t xml:space="preserve">Authorisation to issue a certificate - cf CB2A 1.6 Value : 15 </t>
  </si>
  <si>
    <t>ATMW</t>
  </si>
  <si>
    <t xml:space="preserve">ATM withdrawal  -  cf CBAE 1.5 Value : 01  </t>
  </si>
  <si>
    <t>AVFI</t>
  </si>
  <si>
    <t xml:space="preserve">Available funds inquiry  - cf CBAE 1.5 Value : 30  </t>
  </si>
  <si>
    <t>CACP</t>
  </si>
  <si>
    <t xml:space="preserve">Card capture - cf CBAE 1.5 Value : 14  </t>
  </si>
  <si>
    <t xml:space="preserve">Card return - cf CBAE 1.5 Value : 37  </t>
  </si>
  <si>
    <t xml:space="preserve">Credit - CBAE 1.5 Value : 20  </t>
  </si>
  <si>
    <t>FIMA</t>
  </si>
  <si>
    <t>File Management</t>
  </si>
  <si>
    <t>FTCR</t>
  </si>
  <si>
    <t xml:space="preserve">Funds transfer, credit - cf CBAE 1.5 Value : 42  </t>
  </si>
  <si>
    <t xml:space="preserve">Funds transfer, debit  - cf CBAE 1.5 Value : 41  </t>
  </si>
  <si>
    <t>FTWC</t>
  </si>
  <si>
    <t xml:space="preserve">Financial transaction without cash dispensing (e.g. bank transfer request ) - cf CB2A 1.6 Value : 10 </t>
  </si>
  <si>
    <t>MACA</t>
  </si>
  <si>
    <t xml:space="preserve">Manual cash - CBAE 1.5 Value : 17  </t>
  </si>
  <si>
    <t>PCSB</t>
  </si>
  <si>
    <t>Purchase with cashback</t>
  </si>
  <si>
    <t>PUGS</t>
  </si>
  <si>
    <t xml:space="preserve">Purchase of goods or  services : Cf CBAE 1.5 Value : 00   </t>
  </si>
  <si>
    <t>QCAR</t>
  </si>
  <si>
    <t>Quasi-cash refund - cf CBAE 1.5 Value : 28</t>
  </si>
  <si>
    <t>QUCA</t>
  </si>
  <si>
    <t xml:space="preserve">Quasi-cash - cf CBAE 1.5 Value : 11  </t>
  </si>
  <si>
    <t>VMAA</t>
  </si>
  <si>
    <t xml:space="preserve">VMAAS eligibility inquiry - cf CB2A 1.6 Value : 39 </t>
  </si>
  <si>
    <t>WCDI</t>
  </si>
  <si>
    <t xml:space="preserve">Balance Inquiry - copy - cf CB2A 1.6 Value : 36 </t>
  </si>
  <si>
    <t>CLRD</t>
  </si>
  <si>
    <t>Cleared</t>
  </si>
  <si>
    <t>DCLI</t>
  </si>
  <si>
    <t>RVRS</t>
  </si>
  <si>
    <t>Reversed</t>
  </si>
  <si>
    <t>E012</t>
  </si>
  <si>
    <t>Transaction not completed (empty area)</t>
  </si>
  <si>
    <t>E013</t>
  </si>
  <si>
    <t>Wrong transaction</t>
  </si>
  <si>
    <t>E017</t>
  </si>
  <si>
    <t>The transaction is already attached to a dispute case.</t>
  </si>
  <si>
    <t>E020</t>
  </si>
  <si>
    <t>Transaction carried out by another card</t>
  </si>
  <si>
    <t>E021</t>
  </si>
  <si>
    <t>Transaction type not allowed for case creation</t>
  </si>
  <si>
    <t>CALE</t>
  </si>
  <si>
    <t xml:space="preserve">01  Capacity limit exceeded </t>
  </si>
  <si>
    <t>COPR</t>
  </si>
  <si>
    <t xml:space="preserve">00  Correct processing </t>
  </si>
  <si>
    <t>FERR</t>
  </si>
  <si>
    <t xml:space="preserve">13  Format error in the received records </t>
  </si>
  <si>
    <t>FTNS</t>
  </si>
  <si>
    <t xml:space="preserve">02  File type not supported  </t>
  </si>
  <si>
    <t>ICNS</t>
  </si>
  <si>
    <t xml:space="preserve">20  Integrity calculation type not supported </t>
  </si>
  <si>
    <t>IFOR</t>
  </si>
  <si>
    <t xml:space="preserve">04  Invalid file; other reason </t>
  </si>
  <si>
    <t>INIV</t>
  </si>
  <si>
    <t xml:space="preserve">21  Incorrect integrity value </t>
  </si>
  <si>
    <t>INVN</t>
  </si>
  <si>
    <t xml:space="preserve">03  Incorrect version number </t>
  </si>
  <si>
    <t>IVNS</t>
  </si>
  <si>
    <t xml:space="preserve">22  Integrity verification not supported </t>
  </si>
  <si>
    <t>TMET</t>
  </si>
  <si>
    <t xml:space="preserve">12  Too many errors during the transfer </t>
  </si>
  <si>
    <t>TMHN</t>
  </si>
  <si>
    <t xml:space="preserve">14  Transferred message number higher than expected message number </t>
  </si>
  <si>
    <t>TMLN</t>
  </si>
  <si>
    <t xml:space="preserve">15  Transferred message number lower than expected message number </t>
  </si>
  <si>
    <t>failed</t>
  </si>
  <si>
    <t>SUCC</t>
  </si>
  <si>
    <t>success</t>
  </si>
  <si>
    <t>INDI</t>
  </si>
  <si>
    <t>Individual transaction treatment</t>
  </si>
  <si>
    <t>Batch Processing</t>
  </si>
  <si>
    <t>PAYL</t>
  </si>
  <si>
    <t>Paylib</t>
  </si>
  <si>
    <t>EREM</t>
  </si>
  <si>
    <t>Electronic receipt - email</t>
  </si>
  <si>
    <t>EROC</t>
  </si>
  <si>
    <t>Electronic receipt - other channel</t>
  </si>
  <si>
    <t>ERSM</t>
  </si>
  <si>
    <t xml:space="preserve">Electronic receipt - SMS </t>
  </si>
  <si>
    <t>HREC</t>
  </si>
  <si>
    <t>Handwritten receipt</t>
  </si>
  <si>
    <t>No receipt</t>
  </si>
  <si>
    <t>PAPR</t>
  </si>
  <si>
    <t>Paper receipt</t>
  </si>
  <si>
    <t>RMES</t>
  </si>
  <si>
    <t>Receipt managed by an external system</t>
  </si>
  <si>
    <t>DACA</t>
  </si>
  <si>
    <t>Data capture</t>
  </si>
  <si>
    <t>FABM</t>
  </si>
  <si>
    <t>Fallback mode</t>
  </si>
  <si>
    <t>FITR</t>
  </si>
  <si>
    <t>File transfer</t>
  </si>
  <si>
    <t>FLOD</t>
  </si>
  <si>
    <t>Floppy disk</t>
  </si>
  <si>
    <t>MATP</t>
  </si>
  <si>
    <t>Magnetic Tape</t>
  </si>
  <si>
    <t>ONCL</t>
  </si>
  <si>
    <t>Online computer link</t>
  </si>
  <si>
    <t>PPER</t>
  </si>
  <si>
    <t>Paper</t>
  </si>
  <si>
    <t>PDOM</t>
  </si>
  <si>
    <t>Purchase DOMestic</t>
  </si>
  <si>
    <t>PINT</t>
  </si>
  <si>
    <t>Purchase INTernational</t>
  </si>
  <si>
    <t>PTOT</t>
  </si>
  <si>
    <t>Purchase TOTal</t>
  </si>
  <si>
    <t>WGRD</t>
  </si>
  <si>
    <t>Withdrawal GRoup Domestic</t>
  </si>
  <si>
    <t>WGRI</t>
  </si>
  <si>
    <t>Withdrawal GRoup International</t>
  </si>
  <si>
    <t>WNGD</t>
  </si>
  <si>
    <t>Withdrawal Not Group Domestic</t>
  </si>
  <si>
    <t>WNGI</t>
  </si>
  <si>
    <t>Withdrawal Not Group International</t>
  </si>
  <si>
    <t>WTOT</t>
  </si>
  <si>
    <t>Withdrawal TOTal</t>
  </si>
  <si>
    <t>TEMP</t>
  </si>
  <si>
    <t>Temporary</t>
  </si>
  <si>
    <t>Amount</t>
  </si>
  <si>
    <t>NUBR</t>
  </si>
  <si>
    <t>Number</t>
  </si>
  <si>
    <t>DAYL</t>
  </si>
  <si>
    <t>By Day</t>
  </si>
  <si>
    <t>By Remittance</t>
  </si>
  <si>
    <t>Verification failed</t>
  </si>
  <si>
    <t>NOTP</t>
  </si>
  <si>
    <t>Verification not performed</t>
  </si>
  <si>
    <t>VERI</t>
  </si>
  <si>
    <t>Verification success</t>
  </si>
  <si>
    <t>Active : the virtual card has been activated (either on its creation or by using an activation service)</t>
  </si>
  <si>
    <t>EXPD</t>
  </si>
  <si>
    <t>Expired : the virtual card is expired</t>
  </si>
  <si>
    <t>RVOK</t>
  </si>
  <si>
    <t>Revoked : the virtual card has been deleted (either by using the virtual card deletion service or by deleting the enrollment of the card agreement)</t>
  </si>
  <si>
    <t>SPNT</t>
  </si>
  <si>
    <t>Spent : the virtual card has been fully used (no more transaction or amount available)</t>
  </si>
  <si>
    <t>Suspended : the virtual card has been suspended</t>
  </si>
  <si>
    <t>CBOT</t>
  </si>
  <si>
    <t>Nomenclature for CB and outgoing</t>
  </si>
  <si>
    <t>Mastercard nomenclature (incoming)</t>
  </si>
  <si>
    <t>APAY</t>
  </si>
  <si>
    <t>Apple Pay</t>
  </si>
  <si>
    <t>CPAY</t>
  </si>
  <si>
    <t>Click To Pay</t>
  </si>
  <si>
    <t>GPAY</t>
  </si>
  <si>
    <t>GooglePay</t>
  </si>
  <si>
    <t>GRAY</t>
  </si>
  <si>
    <t>Garmin Pay</t>
  </si>
  <si>
    <t>MAMA</t>
  </si>
  <si>
    <t>Masterpass by Mastercard</t>
  </si>
  <si>
    <t>MTOK</t>
  </si>
  <si>
    <t>Merchant scheme tokenization indicator</t>
  </si>
  <si>
    <t>RECP</t>
  </si>
  <si>
    <t>Remote commerce programs</t>
  </si>
  <si>
    <t>SPAY</t>
  </si>
  <si>
    <t>Samsung Pay</t>
  </si>
  <si>
    <t>uuidContainerCategory</t>
  </si>
  <si>
    <t>UUIDContainerCategoryCodeset</t>
  </si>
  <si>
    <t>Type of UUID Container</t>
  </si>
  <si>
    <t>RSB57_23_p1</t>
  </si>
  <si>
    <t>057-0023-p1</t>
  </si>
  <si>
    <t>059-0023-p1</t>
  </si>
  <si>
    <t>056-0023-p1</t>
  </si>
  <si>
    <t>uuidContainerValue</t>
  </si>
  <si>
    <t>Value of UUID Container</t>
  </si>
  <si>
    <t>RSB57_23_p2</t>
  </si>
  <si>
    <t>057-0023-p2</t>
  </si>
  <si>
    <t>059-0023 p2</t>
  </si>
  <si>
    <t>056-0023-p2</t>
  </si>
  <si>
    <t>ISO43_p2</t>
  </si>
  <si>
    <t>043 -p2</t>
  </si>
  <si>
    <t>043-p2</t>
  </si>
  <si>
    <t>DE 43</t>
  </si>
  <si>
    <t>Account - Usage</t>
  </si>
  <si>
    <t>[054]</t>
  </si>
  <si>
    <t>cardBrandApplied</t>
  </si>
  <si>
    <t>Brand selected</t>
  </si>
  <si>
    <t>originalUniqueIdentifier</t>
  </si>
  <si>
    <t>Debit unique reference identifier</t>
  </si>
  <si>
    <t>Comme RSB47_99</t>
  </si>
  <si>
    <t>RSB119_0047</t>
  </si>
  <si>
    <t>119-0047</t>
  </si>
  <si>
    <t>059-0047</t>
  </si>
  <si>
    <t>Original unique transaction identifier</t>
  </si>
  <si>
    <t>RSB47_99</t>
  </si>
  <si>
    <t>047-99</t>
  </si>
  <si>
    <t>primaryAccountNumberL4D</t>
  </si>
  <si>
    <t>Last four digits of PAN</t>
  </si>
  <si>
    <t>tracabilityEventID</t>
  </si>
  <si>
    <t xml:space="preserve">Traceability event (PC80) unique and non ambiguous  identifier. </t>
  </si>
  <si>
    <t>Remplacé par 3 valeurs distinctes</t>
  </si>
  <si>
    <t>statusLabel</t>
  </si>
  <si>
    <t>Label of the status</t>
  </si>
  <si>
    <t>merchantParameters</t>
  </si>
  <si>
    <t>paymentProtocolCategory</t>
  </si>
  <si>
    <t>PaymentProtocolCategoryCodeset</t>
  </si>
  <si>
    <t>Payment Protocol Category</t>
  </si>
  <si>
    <t>ERREUR</t>
  </si>
  <si>
    <t>paymentProtocolVersion</t>
  </si>
  <si>
    <t>PaymentProtocolVersionCodeset</t>
  </si>
  <si>
    <t>Payment Protocol version</t>
  </si>
  <si>
    <t>creditGroupingIndicator</t>
  </si>
  <si>
    <t>Credit grouping indicator</t>
  </si>
  <si>
    <t>transactionPaperStatementIndicator</t>
  </si>
  <si>
    <t>Transaction Paper Statement Indicator</t>
  </si>
  <si>
    <t>transactionNumericStatementIndicator</t>
  </si>
  <si>
    <t>Transaction Numeric Statement Indicator</t>
  </si>
  <si>
    <t>mainGroupingIdentifier</t>
  </si>
  <si>
    <t>MainGroupingIdentifierCodeset</t>
  </si>
  <si>
    <t xml:space="preserve">Main Grouping Identifier
</t>
  </si>
  <si>
    <t>secundaryGroupingIdentifier</t>
  </si>
  <si>
    <t>SecundaryGroupingIdentifierCodeset</t>
  </si>
  <si>
    <t>Secondary Grouping Identifier</t>
  </si>
  <si>
    <t>businessGroupingIdentifier</t>
  </si>
  <si>
    <t>Business grouping identifier</t>
  </si>
  <si>
    <t>blacklistDistributionIndicator</t>
  </si>
  <si>
    <t>Blacklist distribution indicator</t>
  </si>
  <si>
    <t>blacklistDistributionRegions</t>
  </si>
  <si>
    <t>BlacklistDistributionRegionsCodeset</t>
  </si>
  <si>
    <t>Blacklist distribution regions</t>
  </si>
  <si>
    <t>cardBlockingListDistributionIndicator</t>
  </si>
  <si>
    <t>Card blocking distribution Indicator</t>
  </si>
  <si>
    <t>ibanUse</t>
  </si>
  <si>
    <t>IbanUseCodeset</t>
  </si>
  <si>
    <t>Iban Use</t>
  </si>
  <si>
    <t>addressUse</t>
  </si>
  <si>
    <t>AddressUseCodeset</t>
  </si>
  <si>
    <t>Address Usage</t>
  </si>
  <si>
    <t>119-0204</t>
  </si>
  <si>
    <t>temp_commissionProcessingLevelCode</t>
  </si>
  <si>
    <t>temp_CommissionProcessingLevelCodeCodeset</t>
  </si>
  <si>
    <t xml:space="preserve">level of processing comission </t>
  </si>
  <si>
    <t>CNIVCU</t>
  </si>
  <si>
    <t>temp_genericMerchandIdCheckCode</t>
  </si>
  <si>
    <t>temp_GenericMerchandIdCheckCodeset</t>
  </si>
  <si>
    <t>Generic merchant id check code</t>
  </si>
  <si>
    <t>CEMIDG</t>
  </si>
  <si>
    <t>temp_bankGroup</t>
  </si>
  <si>
    <t>Code etablissement chef de file</t>
  </si>
  <si>
    <t>COETCF</t>
  </si>
  <si>
    <t>temp_maskedPrimaryAccountNumber</t>
  </si>
  <si>
    <t>Code carte bancaire</t>
  </si>
  <si>
    <t>COCART</t>
  </si>
  <si>
    <t>PRECOMP-PC03T</t>
  </si>
  <si>
    <t>temp_rangeUsage</t>
  </si>
  <si>
    <t>Usage de la plage (donnee VISA VI11)</t>
  </si>
  <si>
    <t>CEUSAG</t>
  </si>
  <si>
    <t>temp_anonymousDynamicPlaque</t>
  </si>
  <si>
    <t>Top ligne plaque dynamique</t>
  </si>
  <si>
    <t>TOPLPD</t>
  </si>
  <si>
    <t>temp_productIdMasterRepository</t>
  </si>
  <si>
    <t>Code produit + flux de l'operation : Code produit metier dans le referentiel maitre</t>
  </si>
  <si>
    <t>CTOPI2</t>
  </si>
  <si>
    <t>transaction</t>
  </si>
  <si>
    <t>temp_statusCode</t>
  </si>
  <si>
    <t>StatusCodeCodeset</t>
  </si>
  <si>
    <t>Code etat remise ou transaction</t>
  </si>
  <si>
    <t>CESTUT</t>
  </si>
  <si>
    <t>temp_merchantRemittanceNumber</t>
  </si>
  <si>
    <t>Merchant remittance Amount</t>
  </si>
  <si>
    <t>COREMC ou CONUMN</t>
  </si>
  <si>
    <t>temp_transactionsCount</t>
  </si>
  <si>
    <t>Nombre d'operations de la remise</t>
  </si>
  <si>
    <t>QTOPMR ou QTOPM8</t>
  </si>
  <si>
    <t>temp_companyRegistrationNumber</t>
  </si>
  <si>
    <t>SIRETde niveau transaction</t>
  </si>
  <si>
    <t>temp_merchantCategoryCode</t>
  </si>
  <si>
    <t>Code professionnel (ou MCC)</t>
  </si>
  <si>
    <t>CODMCC</t>
  </si>
  <si>
    <t>temp_reissuedTransactionIndicator</t>
  </si>
  <si>
    <t>Indcateur reemission transaction</t>
  </si>
  <si>
    <t>Annulé par PRECOMP</t>
  </si>
  <si>
    <t>temp_remittanceNumber</t>
  </si>
  <si>
    <t>Numero de remise commerçant</t>
  </si>
  <si>
    <t>CONUMN</t>
  </si>
  <si>
    <t>temp_schemeFeesCorrelationId</t>
  </si>
  <si>
    <t>identification traçabilite frais reseaux (corelation Id ?)</t>
  </si>
  <si>
    <t>electronicCommercelAuthentificationNature</t>
  </si>
  <si>
    <t>ElectronicCommercelAuthentificationNatureCodeset</t>
  </si>
  <si>
    <t>Electronic Commerce Authentification Type</t>
  </si>
  <si>
    <t>fileIdentification</t>
  </si>
  <si>
    <t>A rediscuter dans 2 jours</t>
  </si>
  <si>
    <t>numberOfNonCompletedRemittanceTransactions</t>
  </si>
  <si>
    <t>temp_alphabeticCodeOfCurrency1</t>
  </si>
  <si>
    <t>Alphabetic code of currency 1</t>
  </si>
  <si>
    <t>072-DF01-p2</t>
  </si>
  <si>
    <t>temp_languageAbbreviation</t>
  </si>
  <si>
    <t>language Abbreviation</t>
  </si>
  <si>
    <t>072-DF02-p2</t>
  </si>
  <si>
    <t>temp_targetPercentageForRandomSelection</t>
  </si>
  <si>
    <t xml:space="preserve">Target percentage for random selection </t>
  </si>
  <si>
    <t>072-DF08</t>
  </si>
  <si>
    <t>temp_signOfTimeDifference</t>
  </si>
  <si>
    <t>temp_SignOfTimeDifferenceCodeset</t>
  </si>
  <si>
    <t>Sign of time difference</t>
  </si>
  <si>
    <t>072-DF09-p4</t>
  </si>
  <si>
    <t>temp_supportedprotocolFunctions</t>
  </si>
  <si>
    <t>temp_SupportedprotocolFunctionsCodeset</t>
  </si>
  <si>
    <t>Supported Protocol Function</t>
  </si>
  <si>
    <t>047-16</t>
  </si>
  <si>
    <t>tableIdentifier</t>
  </si>
  <si>
    <t>046-DF58-p1</t>
  </si>
  <si>
    <t>046-DF058-p2</t>
  </si>
  <si>
    <t>tableValidity</t>
  </si>
  <si>
    <t>046-DF058-p3</t>
  </si>
  <si>
    <t>midManagementIndicator</t>
  </si>
  <si>
    <t>Merchant Identification Management Indicator</t>
  </si>
  <si>
    <t>genericMidIndicator</t>
  </si>
  <si>
    <t>Generic Merchant Identification Indicator</t>
  </si>
  <si>
    <t>genericMid</t>
  </si>
  <si>
    <t>Generic Merchant Identification</t>
  </si>
  <si>
    <t>pointOfSale</t>
  </si>
  <si>
    <t>Merchant Point Of Sale</t>
  </si>
  <si>
    <t>informationRequestIndicator</t>
  </si>
  <si>
    <t>Information Request Indicator</t>
  </si>
  <si>
    <t>merchantID</t>
  </si>
  <si>
    <t>Acceptor identification coming through the transaction</t>
  </si>
  <si>
    <t>postalCode</t>
  </si>
  <si>
    <t>Payer postalCode</t>
  </si>
  <si>
    <t>city</t>
  </si>
  <si>
    <t>Payer city</t>
  </si>
  <si>
    <t>108-2007</t>
  </si>
  <si>
    <t>stateProvince</t>
  </si>
  <si>
    <t>Payer stateProvince</t>
  </si>
  <si>
    <t>108-2008</t>
  </si>
  <si>
    <t>country</t>
  </si>
  <si>
    <t>Payer country</t>
  </si>
  <si>
    <t>108-2009</t>
  </si>
  <si>
    <t>Payee postalCode</t>
  </si>
  <si>
    <t>Payee city</t>
  </si>
  <si>
    <t>Payee stateProvince</t>
  </si>
  <si>
    <t>Payee country</t>
  </si>
  <si>
    <t>temp_settlementCurrencyCode</t>
  </si>
  <si>
    <t>Settlement Currency Code</t>
  </si>
  <si>
    <t>18</t>
  </si>
  <si>
    <t>merchantInternalName</t>
  </si>
  <si>
    <t>Merchant Internal Name</t>
  </si>
  <si>
    <t>merchantExternalName</t>
  </si>
  <si>
    <t>Merchant External Name</t>
  </si>
  <si>
    <t>iSO3AlphaNumericCountryCode</t>
  </si>
  <si>
    <t>Country Code (ISO3 AplhaNumeric)</t>
  </si>
  <si>
    <t>iSO2AlphaCountryCode</t>
  </si>
  <si>
    <t>Country Code (ISO2 AlphaNumeric)</t>
  </si>
  <si>
    <t>iSO3NumericCountryCode</t>
  </si>
  <si>
    <t>Country Code (ISO3 Numeric)</t>
  </si>
  <si>
    <t>iSO3NumericCurrencyCode</t>
  </si>
  <si>
    <t>Official Currency Name (ISO 3 Numeric)</t>
  </si>
  <si>
    <t>iSO3AlphaNumericCurrencyCode</t>
  </si>
  <si>
    <t>Official Currency Name (ISO 3 AplhaNumeric)</t>
  </si>
  <si>
    <t>Acknowledgement window</t>
  </si>
  <si>
    <t>070-p3</t>
  </si>
  <si>
    <t>pointOfSalePostalAddress</t>
  </si>
  <si>
    <t>technicalName</t>
  </si>
  <si>
    <t>Terminal technical name</t>
  </si>
  <si>
    <t>posPostalAddress</t>
  </si>
  <si>
    <t>Postal Address of Point of Sale</t>
  </si>
  <si>
    <t>posParameters</t>
  </si>
  <si>
    <t>allowedAllCountry</t>
  </si>
  <si>
    <t xml:space="preserve">Allowed all country </t>
  </si>
  <si>
    <t>allowedAllScheme</t>
  </si>
  <si>
    <t>distributionOffice</t>
  </si>
  <si>
    <t>Distribution Office</t>
  </si>
  <si>
    <t>Point Of Sale Processing Start Date</t>
  </si>
  <si>
    <t>Point Of Sale Processing End Date</t>
  </si>
  <si>
    <t>listOfOnlinePinKeysIdentifierLength</t>
  </si>
  <si>
    <t xml:space="preserve"> LIST OF ONLINE PIN KEYS is a TLV structure</t>
  </si>
  <si>
    <t>The identifier length data element may be set to a value from 2 to 15</t>
  </si>
  <si>
    <t>90-0001-P1</t>
  </si>
  <si>
    <t>090-0001-p1</t>
  </si>
  <si>
    <t>listOfOnlinePinKeysIdentifier</t>
  </si>
  <si>
    <t>90-0001-P2</t>
  </si>
  <si>
    <t>090-0001-p2</t>
  </si>
  <si>
    <t>listOfOnlinePinKeysVersion</t>
  </si>
  <si>
    <t>90-0001-P3</t>
  </si>
  <si>
    <t>090-0001-p3</t>
  </si>
  <si>
    <t>preauthorisationManualEntry</t>
  </si>
  <si>
    <t>Optional data used by the remote configuration service to enable
manual entry of a pre-Authorisation amount on the merchant's device</t>
  </si>
  <si>
    <t>Segment Message</t>
  </si>
  <si>
    <t>Objets associées aux traitements d'audit en Compensation</t>
  </si>
  <si>
    <t xml:space="preserve">Objets contenant des informations contextuelles à la transaction, comme les informations de contorles ou de résultatde controles. Ces information sont considérées comme contextuelle à la transaction sans faire partie des informations métiers critiques de la transaction </t>
  </si>
  <si>
    <t>Objets associées aux traitements d'édition en Compensation</t>
  </si>
  <si>
    <t>Objets stables d'une transaction à une autre.
La même carte fournira les mêmes informations
Le même commerçant fournira les mêmes informations.</t>
  </si>
  <si>
    <t>Objets contenant des informations de type référentiels métiers transverses (les codes devises, les codes pays, …)</t>
  </si>
  <si>
    <t>Objets contenant les informations caractéristiques de la transaction mais qui ne sont pas stables d'une transaction à l'autre à la différence des objets de l'enviornnement . Les montants, les dates et heures, etc …</t>
  </si>
  <si>
    <t>Identify the acquirer of the transaction</t>
  </si>
  <si>
    <t>Card performing the transaction</t>
  </si>
  <si>
    <t>Object to use to get, as a table, the complete list of country defined by ISO 3166</t>
  </si>
  <si>
    <t>Object to use to get, as a table, the complete list of currency defined by ISO 4217</t>
  </si>
  <si>
    <t>merchant that performing the transaction</t>
  </si>
  <si>
    <t>The party receiving funds</t>
  </si>
  <si>
    <t>The party providing source of funds</t>
  </si>
  <si>
    <t>Objet - Nom long</t>
  </si>
  <si>
    <t>Attribut - Nom long</t>
  </si>
  <si>
    <t>Objet - Nom Court</t>
  </si>
  <si>
    <t>Attribut- Nom long</t>
  </si>
  <si>
    <t xml:space="preserve">Type NoTimezoneDateTime </t>
  </si>
  <si>
    <t>Résultats du programme de test CheckDate1py</t>
  </si>
  <si>
    <t xml:space="preserve">Pattern </t>
  </si>
  <si>
    <t>AAAA-MM-DDTHH:MM:SS</t>
  </si>
  <si>
    <t>=== Valid ===</t>
  </si>
  <si>
    <t>2025-12-15T00:01:01 -&gt; True</t>
  </si>
  <si>
    <t>2025-12-15T00:00 -&gt; True</t>
  </si>
  <si>
    <t>2000-02-29T00:00 -&gt; True</t>
  </si>
  <si>
    <t>2025-12-24T11:52 -&gt; True</t>
  </si>
  <si>
    <t>2025-12-24T11:52:09 -&gt; True</t>
  </si>
  <si>
    <t>2096-02-29T23:59 -&gt; True</t>
  </si>
  <si>
    <t>=== Invalid ===</t>
  </si>
  <si>
    <t>2099-02-29T12:00  ====&gt;  regex error</t>
  </si>
  <si>
    <t>2099-02-29T12:00 -&gt; False</t>
  </si>
  <si>
    <t>2025-04-31T10:00  ====&gt;  regex error</t>
  </si>
  <si>
    <t>2025-04-31T10:00 -&gt; False</t>
  </si>
  <si>
    <t>2025-12-24T24:00  ====&gt;  regex error</t>
  </si>
  <si>
    <t>2025-12-24T24:00 -&gt; False</t>
  </si>
  <si>
    <t>2025-12-24T12:61  ====&gt;  regex error</t>
  </si>
  <si>
    <t>2025-12-24T12:61 -&gt; False</t>
  </si>
  <si>
    <t>2025-12-24T11:52:60  ====&gt;  regex error</t>
  </si>
  <si>
    <t>2025-12-24T11:52:60 -&gt; False</t>
  </si>
  <si>
    <t>2025-12-24T11:52:09.1  ====&gt;  regex error</t>
  </si>
  <si>
    <t>2025-12-24T11:52:09.1 -&gt; False</t>
  </si>
  <si>
    <t>1999-12-31T23:59  ====&gt;  regex error</t>
  </si>
  <si>
    <t>1999-12-31T23:59 -&gt; False</t>
  </si>
  <si>
    <t>2025-12-24 11:52  ====&gt;  regex error</t>
  </si>
  <si>
    <t>2025-12-24 11:52 -&gt; False</t>
  </si>
  <si>
    <t>2025-12-24T11:52Z  ====&gt;  regex error</t>
  </si>
  <si>
    <t>ISODateTime chez CAPE et ISOTime  chez ATICA</t>
  </si>
  <si>
    <t>XML Schema Part 2: Datatypes Second Edition - W3C Recommendation 28 October 2004"</t>
  </si>
  <si>
    <t>https://www.w3.org/TR/xmlschema-2/#dateTime</t>
  </si>
  <si>
    <t>The ·lexical space· of dateTime consists of finite-length sequences of characters of the form: '-'? yyyy '-' mm '-' dd 'T' hh ':' mm ':' ss ('.' s+)? (zzzzzz)?, where
    '-'? yyyy is a four-or-more digit optionally negative-signed numeral that represents the year; if more than four digits, leading zeros are prohibited, and '0000' is prohibited (see the Note above (§3.2.7); also note that a plus sign is not permitted);
    the remaining '-'s are separators between parts of the date portion;
    the first mm is a two-digit numeral that represents the month;
    dd is a two-digit numeral that represents the day;
    'T' is a separator indicating that time-of-day follows;
    hh is a two-digit numeral that represents the hour; '24' is permitted if the minutes and seconds represented are zero, and the dateTime value so represented is the first instant of the following day (the hour property of a dateTime object in the ·value space· cannot have a value greater than 23);
    ':' is a separator between parts of the time-of-day portion;
    the second mm is a two-digit numeral that represents the minute;
    ss is a two-integer-digit numeral that represents the whole seconds;
    '.' s+ (if present) represents the fractional seconds;
    zzzzzz (if present) represents the timezone (as described below).</t>
  </si>
  <si>
    <t>ISO 8601 duration format</t>
  </si>
  <si>
    <t>ISO 8601 Durations are expressed using the following format, where (n) is replaced by the value for each of the date and time elements that follow the (n):</t>
  </si>
  <si>
    <t>P(n)Y(n)M(n)DT(n)H(n)M(n)S</t>
  </si>
  <si>
    <t>Where:</t>
  </si>
  <si>
    <r>
      <t>P</t>
    </r>
    <r>
      <rPr>
        <sz val="11"/>
        <color theme="1"/>
        <rFont val="Calibri"/>
        <family val="2"/>
        <scheme val="minor"/>
      </rPr>
      <t xml:space="preserve"> is the duration designator (referred to as "period"), and is always placed at the beginning of the duration.</t>
    </r>
  </si>
  <si>
    <r>
      <t>Y</t>
    </r>
    <r>
      <rPr>
        <sz val="11"/>
        <color theme="1"/>
        <rFont val="Calibri"/>
        <family val="2"/>
        <scheme val="minor"/>
      </rPr>
      <t xml:space="preserve"> is the year designator that follows the value for the number of years.</t>
    </r>
  </si>
  <si>
    <r>
      <t>M</t>
    </r>
    <r>
      <rPr>
        <sz val="11"/>
        <color theme="1"/>
        <rFont val="Calibri"/>
        <family val="2"/>
        <scheme val="minor"/>
      </rPr>
      <t xml:space="preserve"> is the month designator that follows the value for the number of months.</t>
    </r>
  </si>
  <si>
    <r>
      <t>W</t>
    </r>
    <r>
      <rPr>
        <sz val="11"/>
        <color theme="1"/>
        <rFont val="Calibri"/>
        <family val="2"/>
        <scheme val="minor"/>
      </rPr>
      <t xml:space="preserve"> is the week designator that follows the value for the number of weeks.</t>
    </r>
  </si>
  <si>
    <r>
      <t>D</t>
    </r>
    <r>
      <rPr>
        <sz val="11"/>
        <color theme="1"/>
        <rFont val="Calibri"/>
        <family val="2"/>
        <scheme val="minor"/>
      </rPr>
      <t xml:space="preserve"> is the day designator that follows the value for the number of days.</t>
    </r>
  </si>
  <si>
    <r>
      <t>T</t>
    </r>
    <r>
      <rPr>
        <sz val="11"/>
        <color theme="1"/>
        <rFont val="Calibri"/>
        <family val="2"/>
        <scheme val="minor"/>
      </rPr>
      <t xml:space="preserve"> is the time designator that precedes the time components.</t>
    </r>
  </si>
  <si>
    <r>
      <t>H</t>
    </r>
    <r>
      <rPr>
        <sz val="11"/>
        <color theme="1"/>
        <rFont val="Calibri"/>
        <family val="2"/>
        <scheme val="minor"/>
      </rPr>
      <t xml:space="preserve"> is the hour designator that follows the value for the number of hours.</t>
    </r>
  </si>
  <si>
    <r>
      <t>M</t>
    </r>
    <r>
      <rPr>
        <sz val="11"/>
        <color theme="1"/>
        <rFont val="Calibri"/>
        <family val="2"/>
        <scheme val="minor"/>
      </rPr>
      <t xml:space="preserve"> is the minute designator that follows the value for the number of minutes.</t>
    </r>
  </si>
  <si>
    <r>
      <t>S</t>
    </r>
    <r>
      <rPr>
        <sz val="11"/>
        <color theme="1"/>
        <rFont val="Calibri"/>
        <family val="2"/>
        <scheme val="minor"/>
      </rPr>
      <t xml:space="preserve"> is the second designator that follows the value for the number of seconds.</t>
    </r>
  </si>
  <si>
    <t>For example:</t>
  </si>
  <si>
    <t>P3Y6M4DT12H30M5S</t>
  </si>
  <si>
    <t>Represents a duration of three years, six months, four days, twelve hours, thirty minutes, and five seconds.</t>
  </si>
  <si>
    <r>
      <rPr>
        <b/>
        <sz val="11"/>
        <color theme="1"/>
        <rFont val="Calibri"/>
        <family val="2"/>
        <scheme val="minor"/>
      </rPr>
      <t>Source</t>
    </r>
    <r>
      <rPr>
        <sz val="11"/>
        <color theme="1"/>
        <rFont val="Calibri"/>
        <family val="2"/>
        <scheme val="minor"/>
      </rPr>
      <t xml:space="preserve"> : https://www.iso.org/fr/iso-3166-country-codes.html</t>
    </r>
  </si>
  <si>
    <t>ISO 3166 comprend trois parties: codes de pays, codes pour les subdivisions de pays et codes pour les noms de pays antérieurement utilisés (anciens codes pour désigner des pays, qui ne sont plus utilisés).
Les codes de pays peuvent être représentés par un code à deux lettres (alpha-2) recommandé pour l’usage général, un code à trois lettres (alpha-3) associé plus étroitement au nom de pays, et un code à trois chiffres (numeric-3), utile lorsque les codes doivent être compris dans des pays n’utilisant pas l’alphabet latin.
Les codes pour les subdivisions de pays sont représentés par le code de pays alpha-2, suivi de trois caractères maximum. Exemple: ID-RI est la province Riau d’Indonésie et NG-RI est la province Rivers du Nigéria. Les noms et codes de subdivisions proviennent en règle générale de sources d’information nationales officielles.
Les codes pour les noms de pays antérieurement utilisés sont des codes à quatre lettres (alpha-4). La structure des codes alpha-4 dépend de la raison du retrait du nom de pays.
Pour en savoir plus sur les différents types de codes, lisez le Glossaire ISO 3166.</t>
  </si>
  <si>
    <t>contactlessTrack2</t>
  </si>
  <si>
    <t>track2</t>
  </si>
  <si>
    <t>merchantSettlementIban</t>
  </si>
  <si>
    <t>x509CountryName</t>
  </si>
  <si>
    <t>x509SubjectKeyIdentifier</t>
  </si>
  <si>
    <t>List of PKI elements (SKI)</t>
  </si>
  <si>
    <t>downgradeReason</t>
  </si>
  <si>
    <t>57_21</t>
  </si>
  <si>
    <t>tokenUpdateFirstUseIndicator</t>
  </si>
  <si>
    <t>112_0033</t>
  </si>
  <si>
    <t>authenticationDataQualityIndicator</t>
  </si>
  <si>
    <t>112_0040</t>
  </si>
  <si>
    <t>extendedAuthorisationIndicator</t>
  </si>
  <si>
    <t>112_0082</t>
  </si>
  <si>
    <t>maximumClearingDate</t>
  </si>
  <si>
    <t>112_0083</t>
  </si>
  <si>
    <t>merchantPaymentGatewayId</t>
  </si>
  <si>
    <t>112_0204</t>
  </si>
  <si>
    <t>almServiceData</t>
  </si>
  <si>
    <t>Exact30AlphaNumericText</t>
  </si>
  <si>
    <t>114_61</t>
  </si>
  <si>
    <t>merchantCountryOrigin</t>
  </si>
  <si>
    <t>119_0374</t>
  </si>
  <si>
    <t>cardholderVerificationMethodePos</t>
  </si>
  <si>
    <t>119_1022</t>
  </si>
  <si>
    <t>tokenAuthenticationAmount</t>
  </si>
  <si>
    <t>108_0154</t>
  </si>
  <si>
    <t>tokenAuthenticationFactorB</t>
  </si>
  <si>
    <t>108_0155</t>
  </si>
  <si>
    <t>108_0400</t>
  </si>
  <si>
    <t>digitalServiceProviderId</t>
  </si>
  <si>
    <t>108_0401</t>
  </si>
  <si>
    <t>appliedProductPlatform</t>
  </si>
  <si>
    <t>Applied Product Platform</t>
  </si>
  <si>
    <t>112_1001_p5</t>
  </si>
  <si>
    <t>appliedCardholderIdMethod</t>
  </si>
  <si>
    <t>Applied Cardholder ID Method</t>
  </si>
  <si>
    <t>112_1001_p6</t>
  </si>
  <si>
    <t>appliedAccountTypeFrom</t>
  </si>
  <si>
    <t>Applied Account Type From</t>
  </si>
  <si>
    <t>112_1001_p7</t>
  </si>
  <si>
    <t>21.10</t>
  </si>
  <si>
    <t>BK-9535</t>
  </si>
  <si>
    <t>Token Authentication Factor B</t>
  </si>
  <si>
    <t>Token Authentication Amount</t>
  </si>
  <si>
    <t>Digital Service Provider Id</t>
  </si>
  <si>
    <t>Counter of rejected transaction in a remittance by Capture</t>
  </si>
  <si>
    <t>Counter of rejected transaction in a remittance by Preclearing</t>
  </si>
  <si>
    <t>BK-9694</t>
  </si>
  <si>
    <t>Device token identifier chosen by the issuer (CB tokens only)</t>
  </si>
  <si>
    <t>Nous souhaitons l'ajout de ce champ token/device identifier,
 spécifique au contexte CB. Il est différent du 
paymentToken.tokenDeviceId(250924100001)</t>
  </si>
  <si>
    <t>BK-9691</t>
  </si>
  <si>
    <t>BK-9683</t>
  </si>
  <si>
    <t>issuerDeviceTokenIdentifier</t>
  </si>
  <si>
    <t>Exact9AlphaNumericText</t>
  </si>
  <si>
    <t>transitIndicator</t>
  </si>
  <si>
    <t>Code indicateur de transit</t>
  </si>
  <si>
    <t>59_706</t>
  </si>
  <si>
    <t>paymentByLinkIndicator</t>
  </si>
  <si>
    <t>Indicateur “Payment by Link”</t>
  </si>
  <si>
    <t>112_50</t>
  </si>
  <si>
    <t>deviceIndex</t>
  </si>
  <si>
    <t>108_0150</t>
  </si>
  <si>
    <t>tokenUserId</t>
  </si>
  <si>
    <t>108_0151</t>
  </si>
  <si>
    <t>tokenApplicationType</t>
  </si>
  <si>
    <t>108_0152</t>
  </si>
  <si>
    <t>tokenAuthenticationFactorA</t>
  </si>
  <si>
    <t>108_0153</t>
  </si>
  <si>
    <t>BK-9519</t>
  </si>
  <si>
    <t>fundsTranfertNomenclature</t>
  </si>
  <si>
    <t>Indicates the network</t>
  </si>
  <si>
    <t>118_0001</t>
  </si>
  <si>
    <t>labelOrMessage</t>
  </si>
  <si>
    <t>Max65AlphaNumericText</t>
  </si>
  <si>
    <t>Text or a message</t>
  </si>
  <si>
    <t>118_1004</t>
  </si>
  <si>
    <t>uniqueTransferReference</t>
  </si>
  <si>
    <t>Contains a unique reference to identify the funds transfer transaction</t>
  </si>
  <si>
    <t>118_1000</t>
  </si>
  <si>
    <t>sourceOfTheFunds</t>
  </si>
  <si>
    <t>Source of the funds</t>
  </si>
  <si>
    <t>118_1002</t>
  </si>
  <si>
    <t>customerLanguage</t>
  </si>
  <si>
    <t>Language used by the customer</t>
  </si>
  <si>
    <t xml:space="preserve"> 118_1005</t>
  </si>
  <si>
    <t>customerLanguageMessage</t>
  </si>
  <si>
    <t>Max50hexbinaryText</t>
  </si>
  <si>
    <t>Message in the customer’s language</t>
  </si>
  <si>
    <t>118_1006</t>
  </si>
  <si>
    <t>Payee’s phone number</t>
  </si>
  <si>
    <t>118_3010</t>
  </si>
  <si>
    <t>Number of the identity document used to identify the payee</t>
  </si>
  <si>
    <t>118_3016</t>
  </si>
  <si>
    <t>idCountryCode</t>
  </si>
  <si>
    <t>Issuing country code of the identity document used to identify the payee</t>
  </si>
  <si>
    <t>118_3017</t>
  </si>
  <si>
    <t>Nationality of the payee</t>
  </si>
  <si>
    <t>118_3018</t>
  </si>
  <si>
    <t>accountNumberType</t>
  </si>
  <si>
    <t>Account number type of the payee</t>
  </si>
  <si>
    <t>118_3019</t>
  </si>
  <si>
    <t>participantIdentifier</t>
  </si>
  <si>
    <t>Payer's participant identifier on the Payer side</t>
  </si>
  <si>
    <t>118_2000</t>
  </si>
  <si>
    <t>Payer's phone number</t>
  </si>
  <si>
    <t>118_2010</t>
  </si>
  <si>
    <t>sessionCorrelationId</t>
  </si>
  <si>
    <t>Session Id created by the first message after connexion</t>
  </si>
  <si>
    <t>IAR du 09/03/26</t>
  </si>
  <si>
    <t>visaReimbursementAttribute</t>
  </si>
  <si>
    <t>Suite de la BK 9457</t>
  </si>
  <si>
    <t>PRECOMP et CREDIT-COM</t>
  </si>
  <si>
    <t>Demande BPO pour homogénéité avec la même information issue de Capture</t>
  </si>
  <si>
    <t>temp_CallCaseSubReasonCodeset</t>
  </si>
  <si>
    <t>TDSA</t>
  </si>
  <si>
    <t>temp_CaptureOriginCodeset</t>
  </si>
  <si>
    <t>AAAP</t>
  </si>
  <si>
    <t>AAFI</t>
  </si>
  <si>
    <t>AAME</t>
  </si>
  <si>
    <t>temp_ThreeDsAuthenticationCategoryCodeset</t>
  </si>
  <si>
    <t>TD12</t>
  </si>
  <si>
    <t>TDFR</t>
  </si>
  <si>
    <t>TDCH</t>
  </si>
  <si>
    <t>TDS1</t>
  </si>
  <si>
    <t>TDS2</t>
  </si>
  <si>
    <t>temp_EncryptionAlgorithmCodeset</t>
  </si>
  <si>
    <t>NB Dico Complet</t>
  </si>
  <si>
    <t>NB Types Structurés</t>
  </si>
  <si>
    <t>String Text</t>
  </si>
  <si>
    <t>Demande en urgence du 12/03/26</t>
  </si>
  <si>
    <t>Suite à la création de endToEndTransId</t>
  </si>
  <si>
    <t>Issuing country code of the identity document used to identify the Payer</t>
  </si>
  <si>
    <t>118_2017</t>
  </si>
  <si>
    <t>Account number type of the payer</t>
  </si>
  <si>
    <t>118_2019</t>
  </si>
  <si>
    <t>Payee's birth date (MMDDYYYY format)</t>
  </si>
  <si>
    <t>118_3011</t>
  </si>
  <si>
    <t>Exact107AlphaNumericText</t>
  </si>
  <si>
    <t>Account owner</t>
  </si>
  <si>
    <t>119_0024</t>
  </si>
  <si>
    <t>remoteCommerceAcceptorIdentifier</t>
  </si>
  <si>
    <t>119_0028</t>
  </si>
  <si>
    <t>Remote commerce acceptor identifier</t>
  </si>
  <si>
    <t>fileUpdateCode</t>
  </si>
  <si>
    <t>File update code</t>
  </si>
  <si>
    <t>reasonForExceptionFile</t>
  </si>
  <si>
    <t>Reason for exception file</t>
  </si>
  <si>
    <t>117_1</t>
  </si>
  <si>
    <t>tokenExpiryDate</t>
  </si>
  <si>
    <t>30 alphanumeric  and special characters</t>
  </si>
  <si>
    <t>acceptanceModeCalculatedCode</t>
  </si>
  <si>
    <t>Acceptance Mode calculated by dispute engine</t>
  </si>
  <si>
    <t>[0-9A-Za-z]{30}</t>
  </si>
  <si>
    <t>091</t>
  </si>
  <si>
    <t>labellingComment</t>
  </si>
  <si>
    <t xml:space="preserve">Labelling Comment </t>
  </si>
  <si>
    <t>automaticlyRefundedIndicator</t>
  </si>
  <si>
    <t>9 alphanumeric  and special characters</t>
  </si>
  <si>
    <t>[0-9A-Za-z]{9}</t>
  </si>
  <si>
    <t>Dispute refunded by automatic process</t>
  </si>
  <si>
    <t>mailBrand</t>
  </si>
  <si>
    <t>Reference of mail brand used in this edition.</t>
  </si>
  <si>
    <t>Specifies an alphanumeric string with a minlength of 1 and maxlength of 65 digits</t>
  </si>
  <si>
    <t>[0-9A-Za-z]{1,65}</t>
  </si>
  <si>
    <t>claimComment</t>
  </si>
  <si>
    <t>Claim comment</t>
  </si>
  <si>
    <t>Max50HexbinaryText</t>
  </si>
  <si>
    <t>Identifies the credit contract linked to the customer’s credit reserve account</t>
  </si>
  <si>
    <t>Specifies a character string with a maximum length of 50 binary bytes (100 hexadecimal text characters)</t>
  </si>
  <si>
    <t>([0-9A-F][0-9A-F]){1,50}</t>
  </si>
  <si>
    <t>creditReserveContractNumber</t>
  </si>
  <si>
    <t>107 alphanumeric  and special characters</t>
  </si>
  <si>
    <t>[0-9A-Za-z]{107}</t>
  </si>
  <si>
    <t>Max115HexbinaryText</t>
  </si>
  <si>
    <t>Specifies a character string with a maximum length of 115 binary bytes (330 hexadecimal text characters)</t>
  </si>
  <si>
    <t>([0-9A-F][0-9A-F]){1,115}</t>
  </si>
  <si>
    <t>BK-9710</t>
  </si>
  <si>
    <t>BK-9655</t>
  </si>
  <si>
    <t>Suite à la BK-9691</t>
  </si>
  <si>
    <t>Bound device index</t>
  </si>
  <si>
    <t>Token user identifier</t>
  </si>
  <si>
    <t>Token user application type</t>
  </si>
  <si>
    <t>Token authentication factor A</t>
  </si>
  <si>
    <t>CardOrderDistributionMethodCodeset</t>
  </si>
  <si>
    <t>Distribution to the bank entity</t>
  </si>
  <si>
    <t>Distribution to the cardholder</t>
  </si>
  <si>
    <t>OWNR</t>
  </si>
  <si>
    <t>Distribution to the card agreement owner</t>
  </si>
  <si>
    <t>CardOrderManufacturingPlanCodeset</t>
  </si>
  <si>
    <t>BCKP</t>
  </si>
  <si>
    <t>Back-up manufacturing plan</t>
  </si>
  <si>
    <t>Regular daily manufacturing plan</t>
  </si>
  <si>
    <t>Renewal manufacturing plan</t>
  </si>
  <si>
    <t>URGT</t>
  </si>
  <si>
    <t>Urgent manufacturing plan</t>
  </si>
  <si>
    <t>CardOrderNatureCodeset</t>
  </si>
  <si>
    <t>Order of a card itself</t>
  </si>
  <si>
    <t>Order of the mailer associated to a card</t>
  </si>
  <si>
    <t>CardOrderOriginCodeset</t>
  </si>
  <si>
    <t>Normal manufacturing process</t>
  </si>
  <si>
    <t>Recycling manufacturing process</t>
  </si>
  <si>
    <t>CardOrderReasonCodeset</t>
  </si>
  <si>
    <t>CPRT</t>
  </si>
  <si>
    <t>Code reprint</t>
  </si>
  <si>
    <t>MACH</t>
  </si>
  <si>
    <t>Manufacturing change</t>
  </si>
  <si>
    <t>Requested (by the bank)</t>
  </si>
  <si>
    <t>CardOrderRecyclingReasonCodeset</t>
  </si>
  <si>
    <t>Requested by the bank</t>
  </si>
  <si>
    <t>BKGD</t>
  </si>
  <si>
    <t>Correction of card background</t>
  </si>
  <si>
    <t>CRTR</t>
  </si>
  <si>
    <t>Correction of character on a card line</t>
  </si>
  <si>
    <t>Correction of manufacturer</t>
  </si>
  <si>
    <t>Card order was rejected by the manufacturer</t>
  </si>
  <si>
    <t>CABM</t>
  </si>
  <si>
    <t>Cancelled before sending to manufacturer</t>
  </si>
  <si>
    <t>Cancelled and prepared to cancel the manufacturing</t>
  </si>
  <si>
    <t>CARJ</t>
  </si>
  <si>
    <t>Cancelled and rejected</t>
  </si>
  <si>
    <t>Created (the order is planned for a later date)</t>
  </si>
  <si>
    <t>Prepared for manufacturing</t>
  </si>
  <si>
    <t>Sent to manufacturer</t>
  </si>
  <si>
    <t>CardOrderSuspensionReasonCodeset</t>
  </si>
  <si>
    <t>Card background can not be determined</t>
  </si>
  <si>
    <t>Character not allowed on a card line</t>
  </si>
  <si>
    <t>Manufacturer can not be found for the card order</t>
  </si>
  <si>
    <t>CardSecretCodeMethodCodeset</t>
  </si>
  <si>
    <t>CHND</t>
  </si>
  <si>
    <t>Secret code chained</t>
  </si>
  <si>
    <t>CHSN</t>
  </si>
  <si>
    <t>Secret code chosen</t>
  </si>
  <si>
    <t>CLCD</t>
  </si>
  <si>
    <t>Secret code calculated</t>
  </si>
  <si>
    <t>ChipTechnologyCodeset</t>
  </si>
  <si>
    <t>EMV CDA</t>
  </si>
  <si>
    <t>EDDA</t>
  </si>
  <si>
    <t>EMV DDA</t>
  </si>
  <si>
    <t>ESDA</t>
  </si>
  <si>
    <t>EMV SDA</t>
  </si>
  <si>
    <t>Magnetic track</t>
  </si>
  <si>
    <t>EMBG</t>
  </si>
  <si>
    <t>Embossing</t>
  </si>
  <si>
    <t>PRTG</t>
  </si>
  <si>
    <t>Printing</t>
  </si>
  <si>
    <t>chipComponentCode</t>
  </si>
  <si>
    <t>Chip component code</t>
  </si>
  <si>
    <t>chipMaskCode</t>
  </si>
  <si>
    <t>Code of the chip mask</t>
  </si>
  <si>
    <t>Chip profile</t>
  </si>
  <si>
    <t>chipTechnology</t>
  </si>
  <si>
    <t>Chip technology</t>
  </si>
  <si>
    <t>chipVersion</t>
  </si>
  <si>
    <t>Version number of the chip</t>
  </si>
  <si>
    <t>manufacturingBackground</t>
  </si>
  <si>
    <t>Manufacturing background for the card</t>
  </si>
  <si>
    <t>secretCodeMethod</t>
  </si>
  <si>
    <t>Secret code determination method</t>
  </si>
  <si>
    <t>standardBackground</t>
  </si>
  <si>
    <t>Standard background for the card</t>
  </si>
  <si>
    <t>Technology present on the card</t>
  </si>
  <si>
    <t>cardOrder</t>
  </si>
  <si>
    <t>Card order creation date</t>
  </si>
  <si>
    <t>Identifier of a manufacturer of cards and mailers</t>
  </si>
  <si>
    <t>manufacturerName</t>
  </si>
  <si>
    <t>Name of the manufacturer</t>
  </si>
  <si>
    <t>manufacturingAcknowledgementDate</t>
  </si>
  <si>
    <t>Receipt date of the manufacturing acknowledgement</t>
  </si>
  <si>
    <t>manufacturingPlanCode</t>
  </si>
  <si>
    <t>Manufacturing plan of a card order</t>
  </si>
  <si>
    <t>manufacturingRealDate</t>
  </si>
  <si>
    <t>Manufacturing date of the card order</t>
  </si>
  <si>
    <t>nature</t>
  </si>
  <si>
    <t>Nature of a card order</t>
  </si>
  <si>
    <t>originCode</t>
  </si>
  <si>
    <t>Reason code of a card order</t>
  </si>
  <si>
    <t>recyclingDate</t>
  </si>
  <si>
    <t>Recycling date of a card order</t>
  </si>
  <si>
    <t>recyclingReasonCode</t>
  </si>
  <si>
    <t>Recycling reason of a card order</t>
  </si>
  <si>
    <t>shippingDate</t>
  </si>
  <si>
    <t>Shipping date of a card order</t>
  </si>
  <si>
    <t>shippingDistributionMethod</t>
  </si>
  <si>
    <t>Distribution method for shipping a card order</t>
  </si>
  <si>
    <t>shippingMode</t>
  </si>
  <si>
    <t>Shipping mode of a card order</t>
  </si>
  <si>
    <t>shippingOperator</t>
  </si>
  <si>
    <t>Name of the shipping operator</t>
  </si>
  <si>
    <t>shippingPostalAddress</t>
  </si>
  <si>
    <t>Shipping postal address of a card order</t>
  </si>
  <si>
    <t>shippingTrackingReference</t>
  </si>
  <si>
    <t>Shipping tracking reference of a card order</t>
  </si>
  <si>
    <t>status</t>
  </si>
  <si>
    <t>Status of a card order</t>
  </si>
  <si>
    <t>suspensionReasonCode</t>
  </si>
  <si>
    <t>Suspension reason of a card order</t>
  </si>
  <si>
    <t>Création:
260316110300 \\ Environment \\ card \\ chipComponentCode \\ Max10Text \\ DNS \\ Chip component code
260316110700 \\ Environment \\ card \\ chipMaskCode \\ Max10Text \\ DNS \\Code of the chip mask
260316110900 \\ Environment \\ card \\ chipProfilCode \\ Max10Text \\ DNS \\ Chip profile
260316111200 \\ Environment \\ card \\ chipTechnology \\ ChipTechnologyCodeset \\ DNS \\ Chip technology
260316111600 \\ Environment \\ card \\ chipVersion \\ Max10Text \\ DNS \\ Version number of the chip
260316111900 \\ Environment \\ card \\ lineCustomizationCode \\ LineCustomizationCodeset \\ DNS \\ Code identifying the type of customization of a line on a card
260316112200 \\ Environment \\ card \\ lineCustomizationIndex \\ Exact1NumericText \\ DNS \\ Index for the customization of a line on a card
260316112500 \\ Environment \\ card \\ lineCustomizationText \\ Max50Text \\DNS \\ Text for the customization of a line on a card
260316112900 \\ Environment \\ card \\ manufacturingBackground \\ Max10Text \\ DNS \\ Manufacturing background for the card
260316113300 \\ Environment \\ card \\ secretCodeMethod	CardSecretCodeMethodCodeset \\ DNS \\ Secret code determination method
260316113700 \\ Environment \\ card \\ standardBackground \\ Max10Text \\ DNS \\ Standard background for the card</t>
  </si>
  <si>
    <t>BK-9699</t>
  </si>
  <si>
    <t>BK-9716</t>
  </si>
  <si>
    <t>temp_panLengthInExceptionFile</t>
  </si>
  <si>
    <t>temp_panInExceptionFile</t>
  </si>
  <si>
    <t>visathreeDsIndicator</t>
  </si>
  <si>
    <t>Max10HexBinaryText</t>
  </si>
  <si>
    <t>visaProgramQualification</t>
  </si>
  <si>
    <t>Max1HexBinaryText</t>
  </si>
  <si>
    <t>Specifies a character string with a maximum length of 1 binary bytes (2 hexadecimal text characters)</t>
  </si>
  <si>
    <t>Specifies a character string with a maximum length of 10 binary bytes (20 hexadecimal text characters)</t>
  </si>
  <si>
    <t>TELEPARAM</t>
  </si>
  <si>
    <t>BK-9709</t>
  </si>
  <si>
    <t>Encrypted virtual card primary account number</t>
  </si>
  <si>
    <t>BK-9606</t>
  </si>
  <si>
    <t>verifiedSecuritycodeForm</t>
  </si>
  <si>
    <t>DGON</t>
  </si>
  <si>
    <t>PKDO</t>
  </si>
  <si>
    <t>DKPO</t>
  </si>
  <si>
    <t>PKDK</t>
  </si>
  <si>
    <t>Verification done with physical profile only</t>
  </si>
  <si>
    <t>Verification done with digital profile only</t>
  </si>
  <si>
    <t>Verification KO with physical profile but OK with digital profile</t>
  </si>
  <si>
    <t>Verification KO with digital profile but OK with physical profile</t>
  </si>
  <si>
    <t>Verification KO with both digital profile and physical profile</t>
  </si>
  <si>
    <t>VerifiedSecuritycodeFormCodeset</t>
  </si>
  <si>
    <t>Result of the physical and/or digital security code depending on the form of the card</t>
  </si>
  <si>
    <t>BK-9654</t>
  </si>
  <si>
    <t>BK-8908</t>
  </si>
  <si>
    <t>Value that allows a Token Service Provider to indicate the identification and verification performed</t>
  </si>
  <si>
    <t>track2EquivalentData</t>
  </si>
  <si>
    <t>Track2 of contactless - Forbidden in Kafka messages</t>
  </si>
  <si>
    <t>Track2 Equivalent Data   - Forbidden in Kafka messages</t>
  </si>
  <si>
    <t>Track2 - Forbidden in Kafka messages</t>
  </si>
  <si>
    <t>CustomisedLineCodeset</t>
  </si>
  <si>
    <t>chipProfileCode</t>
  </si>
  <si>
    <t>customisedLineCode</t>
  </si>
  <si>
    <t>Code identifying the type of customised line on a card</t>
  </si>
  <si>
    <t>customisedLineIndex</t>
  </si>
  <si>
    <t>customisedLineText</t>
  </si>
  <si>
    <t>fileIdentificationNumber</t>
  </si>
  <si>
    <t>Identification number of a batch file</t>
  </si>
  <si>
    <t>associatedCardOrderId</t>
  </si>
  <si>
    <t>Identifier of a card order associated to an order of mailer</t>
  </si>
  <si>
    <t>Identifier of a card order</t>
  </si>
  <si>
    <t>manufacturerId</t>
  </si>
  <si>
    <t>Origin of a card order</t>
  </si>
  <si>
    <t>recycledCardOrderId</t>
  </si>
  <si>
    <t>Identifier of a recycled card order</t>
  </si>
  <si>
    <t>Text of the customised line on a card</t>
  </si>
  <si>
    <t>Index of the customised line on a card</t>
  </si>
  <si>
    <t>Ajustements BK-9699</t>
  </si>
  <si>
    <t>Authentication data quality level</t>
  </si>
  <si>
    <t>VDCU token initial‑use status</t>
  </si>
  <si>
    <t>Transaction declassification reason</t>
  </si>
  <si>
    <t>Indicator “Extended Authorization”</t>
  </si>
  <si>
    <t>Clearing deadline</t>
  </si>
  <si>
    <t xml:space="preserve">Merchant payment gateway identifier
</t>
  </si>
  <si>
    <t>Alm data service</t>
  </si>
  <si>
    <t>Merchant country code</t>
  </si>
  <si>
    <t>Transaction CVM indicator</t>
  </si>
  <si>
    <t>Digital Authentication Data</t>
  </si>
  <si>
    <t>encryptedVirtualCardPrimaryAccountNumber</t>
  </si>
  <si>
    <t>Tmp_ThreeDsProtocolVersionCodeset</t>
  </si>
  <si>
    <t>CardOrderStatusCodeset</t>
  </si>
  <si>
    <r>
      <rPr>
        <b/>
        <sz val="11"/>
        <color theme="1"/>
        <rFont val="Calibri"/>
        <family val="2"/>
        <scheme val="minor"/>
      </rPr>
      <t>Modification du codeset:</t>
    </r>
    <r>
      <rPr>
        <sz val="11"/>
        <color theme="1"/>
        <rFont val="Calibri"/>
        <family val="2"/>
        <scheme val="minor"/>
      </rPr>
      <t xml:space="preserve">
</t>
    </r>
    <r>
      <rPr>
        <sz val="11"/>
        <color rgb="FFFF0000"/>
        <rFont val="Calibri"/>
        <family val="2"/>
        <scheme val="minor"/>
      </rPr>
      <t>LineCustomizationCodeset</t>
    </r>
    <r>
      <rPr>
        <sz val="11"/>
        <color theme="1"/>
        <rFont val="Calibri"/>
        <family val="2"/>
        <scheme val="minor"/>
      </rPr>
      <t xml:space="preserve"> ==&gt; </t>
    </r>
    <r>
      <rPr>
        <sz val="11"/>
        <color rgb="FF00B050"/>
        <rFont val="Calibri"/>
        <family val="2"/>
        <scheme val="minor"/>
      </rPr>
      <t xml:space="preserve">CustomisedLineCodeset
</t>
    </r>
    <r>
      <rPr>
        <b/>
        <sz val="11"/>
        <color theme="1"/>
        <rFont val="Calibri"/>
        <family val="2"/>
        <scheme val="minor"/>
      </rPr>
      <t xml:space="preserve">Modification sur les données:
</t>
    </r>
    <r>
      <rPr>
        <sz val="11"/>
        <color theme="1"/>
        <rFont val="Calibri"/>
        <family val="2"/>
        <scheme val="minor"/>
      </rPr>
      <t xml:space="preserve">260316110900 \\ Environment \\ card \\ </t>
    </r>
    <r>
      <rPr>
        <sz val="11"/>
        <color rgb="FFFF0000"/>
        <rFont val="Calibri"/>
        <family val="2"/>
        <scheme val="minor"/>
      </rPr>
      <t>chipProfilCode</t>
    </r>
    <r>
      <rPr>
        <sz val="11"/>
        <color theme="1"/>
        <rFont val="Calibri"/>
        <family val="2"/>
        <scheme val="minor"/>
      </rPr>
      <t xml:space="preserve"> \\ Max10Text \\ DNS \\ Chip profile ==&gt; 260316110900 \\ Environment \\ card \\ chipProfileCode \\ Max10Text \\ DNS \\ Chip profile
260316111900 \\ Environment \\ card \\ </t>
    </r>
    <r>
      <rPr>
        <sz val="11"/>
        <color rgb="FFFF0000"/>
        <rFont val="Calibri"/>
        <family val="2"/>
        <scheme val="minor"/>
      </rPr>
      <t>lineCustomizationCode</t>
    </r>
    <r>
      <rPr>
        <sz val="11"/>
        <color theme="1"/>
        <rFont val="Calibri"/>
        <family val="2"/>
        <scheme val="minor"/>
      </rPr>
      <t xml:space="preserve"> \\ </t>
    </r>
    <r>
      <rPr>
        <sz val="11"/>
        <color rgb="FFFF0000"/>
        <rFont val="Calibri"/>
        <family val="2"/>
        <scheme val="minor"/>
      </rPr>
      <t>LineCustomizationCodeset</t>
    </r>
    <r>
      <rPr>
        <sz val="11"/>
        <color theme="1"/>
        <rFont val="Calibri"/>
        <family val="2"/>
        <scheme val="minor"/>
      </rPr>
      <t xml:space="preserve"> \\ DNS \\</t>
    </r>
    <r>
      <rPr>
        <sz val="11"/>
        <color rgb="FFFF0000"/>
        <rFont val="Calibri"/>
        <family val="2"/>
        <scheme val="minor"/>
      </rPr>
      <t xml:space="preserve"> Code identifying the type of customization of a line on a card</t>
    </r>
    <r>
      <rPr>
        <sz val="11"/>
        <color theme="1"/>
        <rFont val="Calibri"/>
        <family val="2"/>
        <scheme val="minor"/>
      </rPr>
      <t xml:space="preserve"> ==&gt; 260316111900 \\ Environment \\ card \\ </t>
    </r>
    <r>
      <rPr>
        <sz val="11"/>
        <color rgb="FF00B050"/>
        <rFont val="Calibri"/>
        <family val="2"/>
        <scheme val="minor"/>
      </rPr>
      <t>customisedLineCode</t>
    </r>
    <r>
      <rPr>
        <sz val="11"/>
        <color theme="1"/>
        <rFont val="Calibri"/>
        <family val="2"/>
        <scheme val="minor"/>
      </rPr>
      <t xml:space="preserve">	</t>
    </r>
    <r>
      <rPr>
        <sz val="11"/>
        <color rgb="FF00B050"/>
        <rFont val="Calibri"/>
        <family val="2"/>
        <scheme val="minor"/>
      </rPr>
      <t>CustomisedLineCodeset</t>
    </r>
    <r>
      <rPr>
        <sz val="11"/>
        <color theme="1"/>
        <rFont val="Calibri"/>
        <family val="2"/>
        <scheme val="minor"/>
      </rPr>
      <t xml:space="preserve"> \\ DNS \\ </t>
    </r>
    <r>
      <rPr>
        <sz val="11"/>
        <color rgb="FF00B050"/>
        <rFont val="Calibri"/>
        <family val="2"/>
        <scheme val="minor"/>
      </rPr>
      <t>Code identifying the type of customised line on a card</t>
    </r>
    <r>
      <rPr>
        <sz val="11"/>
        <color theme="1"/>
        <rFont val="Calibri"/>
        <family val="2"/>
        <scheme val="minor"/>
      </rPr>
      <t xml:space="preserve">
260316112200 \\ Environment \\ card \\ </t>
    </r>
    <r>
      <rPr>
        <sz val="11"/>
        <color rgb="FFFF0000"/>
        <rFont val="Calibri"/>
        <family val="2"/>
        <scheme val="minor"/>
      </rPr>
      <t>lineCustomizationIndex</t>
    </r>
    <r>
      <rPr>
        <sz val="11"/>
        <color theme="1"/>
        <rFont val="Calibri"/>
        <family val="2"/>
        <scheme val="minor"/>
      </rPr>
      <t xml:space="preserve"> \\ Exact1NumericText \\ DNS \\</t>
    </r>
    <r>
      <rPr>
        <sz val="11"/>
        <color rgb="FFFF0000"/>
        <rFont val="Calibri"/>
        <family val="2"/>
        <scheme val="minor"/>
      </rPr>
      <t xml:space="preserve"> Index for the customization of a line on a card</t>
    </r>
    <r>
      <rPr>
        <sz val="11"/>
        <color theme="1"/>
        <rFont val="Calibri"/>
        <family val="2"/>
        <scheme val="minor"/>
      </rPr>
      <t xml:space="preserve"> ==&gt; 260316112200 \\ Environment \\ card \\ </t>
    </r>
    <r>
      <rPr>
        <sz val="11"/>
        <color rgb="FF00B050"/>
        <rFont val="Calibri"/>
        <family val="2"/>
        <scheme val="minor"/>
      </rPr>
      <t>customisedLineIndex</t>
    </r>
    <r>
      <rPr>
        <sz val="11"/>
        <color theme="1"/>
        <rFont val="Calibri"/>
        <family val="2"/>
        <scheme val="minor"/>
      </rPr>
      <t xml:space="preserve"> \\ Exact1NumericText \\ DNS \\ </t>
    </r>
    <r>
      <rPr>
        <sz val="11"/>
        <color rgb="FF00B050"/>
        <rFont val="Calibri"/>
        <family val="2"/>
        <scheme val="minor"/>
      </rPr>
      <t>Index of the customised line on a card</t>
    </r>
    <r>
      <rPr>
        <sz val="11"/>
        <color theme="1"/>
        <rFont val="Calibri"/>
        <family val="2"/>
        <scheme val="minor"/>
      </rPr>
      <t xml:space="preserve">
260316112500 \\ Environment \\ card \\ </t>
    </r>
    <r>
      <rPr>
        <sz val="11"/>
        <color rgb="FFFF0000"/>
        <rFont val="Calibri"/>
        <family val="2"/>
        <scheme val="minor"/>
      </rPr>
      <t>lineCustomizationText</t>
    </r>
    <r>
      <rPr>
        <sz val="11"/>
        <color theme="1"/>
        <rFont val="Calibri"/>
        <family val="2"/>
        <scheme val="minor"/>
      </rPr>
      <t xml:space="preserve"> \\ Max50Text \\ DNS \\ </t>
    </r>
    <r>
      <rPr>
        <sz val="11"/>
        <color rgb="FFFF0000"/>
        <rFont val="Calibri"/>
        <family val="2"/>
        <scheme val="minor"/>
      </rPr>
      <t>Text for the customization of a line on a card</t>
    </r>
    <r>
      <rPr>
        <sz val="11"/>
        <color theme="1"/>
        <rFont val="Calibri"/>
        <family val="2"/>
        <scheme val="minor"/>
      </rPr>
      <t xml:space="preserve"> ==&gt; 260316112500 \\ Environment \\ card \\ </t>
    </r>
    <r>
      <rPr>
        <sz val="11"/>
        <color rgb="FF00B050"/>
        <rFont val="Calibri"/>
        <family val="2"/>
        <scheme val="minor"/>
      </rPr>
      <t>customisedLineText</t>
    </r>
    <r>
      <rPr>
        <sz val="11"/>
        <color theme="1"/>
        <rFont val="Calibri"/>
        <family val="2"/>
        <scheme val="minor"/>
      </rPr>
      <t xml:space="preserve"> \\ Max50Text \\ DNS \\ </t>
    </r>
    <r>
      <rPr>
        <sz val="11"/>
        <color rgb="FF00B050"/>
        <rFont val="Calibri"/>
        <family val="2"/>
        <scheme val="minor"/>
      </rPr>
      <t>Text of the customised line on a card</t>
    </r>
    <r>
      <rPr>
        <sz val="11"/>
        <color theme="1"/>
        <rFont val="Calibri"/>
        <family val="2"/>
        <scheme val="minor"/>
      </rPr>
      <t xml:space="preserve">
260316114700 \\ Environment \\ cardOrder \\ </t>
    </r>
    <r>
      <rPr>
        <sz val="11"/>
        <color rgb="FFFF0000"/>
        <rFont val="Calibri"/>
        <family val="2"/>
        <scheme val="minor"/>
      </rPr>
      <t>batchIdentificationNumber</t>
    </r>
    <r>
      <rPr>
        <sz val="11"/>
        <color theme="1"/>
        <rFont val="Calibri"/>
        <family val="2"/>
        <scheme val="minor"/>
      </rPr>
      <t xml:space="preserve"> \\ Max15NumericText \\ DNS \\ </t>
    </r>
    <r>
      <rPr>
        <sz val="11"/>
        <color rgb="FFFF0000"/>
        <rFont val="Calibri"/>
        <family val="2"/>
        <scheme val="minor"/>
      </rPr>
      <t>Identification number of a batch</t>
    </r>
    <r>
      <rPr>
        <sz val="11"/>
        <color theme="1"/>
        <rFont val="Calibri"/>
        <family val="2"/>
        <scheme val="minor"/>
      </rPr>
      <t xml:space="preserve"> ==&gt; 260316114700 \\ Environment \\ cardOrder \\ </t>
    </r>
    <r>
      <rPr>
        <sz val="11"/>
        <color rgb="FF00B050"/>
        <rFont val="Calibri"/>
        <family val="2"/>
        <scheme val="minor"/>
      </rPr>
      <t>fileIdentificationNumber</t>
    </r>
    <r>
      <rPr>
        <sz val="11"/>
        <color theme="1"/>
        <rFont val="Calibri"/>
        <family val="2"/>
        <scheme val="minor"/>
      </rPr>
      <t xml:space="preserve"> \\ Max15NumericText \\ DNS \\ </t>
    </r>
    <r>
      <rPr>
        <sz val="11"/>
        <color rgb="FF00B050"/>
        <rFont val="Calibri"/>
        <family val="2"/>
        <scheme val="minor"/>
      </rPr>
      <t>Identification number of a batch file</t>
    </r>
    <r>
      <rPr>
        <sz val="11"/>
        <color theme="1"/>
        <rFont val="Calibri"/>
        <family val="2"/>
        <scheme val="minor"/>
      </rPr>
      <t xml:space="preserve">
260316115200 \\ Environment \\ cardOrder \\ </t>
    </r>
    <r>
      <rPr>
        <sz val="11"/>
        <color rgb="FFFF0000"/>
        <rFont val="Calibri"/>
        <family val="2"/>
        <scheme val="minor"/>
      </rPr>
      <t>cardAssociatedIdentificationNumber</t>
    </r>
    <r>
      <rPr>
        <sz val="11"/>
        <color theme="1"/>
        <rFont val="Calibri"/>
        <family val="2"/>
        <scheme val="minor"/>
      </rPr>
      <t xml:space="preserve"> \\ Max15NumericText \\ DNS \\ </t>
    </r>
    <r>
      <rPr>
        <sz val="11"/>
        <color rgb="FFFF0000"/>
        <rFont val="Calibri"/>
        <family val="2"/>
        <scheme val="minor"/>
      </rPr>
      <t>Identification number of a card order associated to an order of mailer</t>
    </r>
    <r>
      <rPr>
        <sz val="11"/>
        <color theme="1"/>
        <rFont val="Calibri"/>
        <family val="2"/>
        <scheme val="minor"/>
      </rPr>
      <t xml:space="preserve"> ==&gt; 260316115200 \\ Environment \\ cardOrder \\ </t>
    </r>
    <r>
      <rPr>
        <sz val="11"/>
        <color rgb="FF00B050"/>
        <rFont val="Calibri"/>
        <family val="2"/>
        <scheme val="minor"/>
      </rPr>
      <t>associatedCardOrderId</t>
    </r>
    <r>
      <rPr>
        <sz val="11"/>
        <color theme="1"/>
        <rFont val="Calibri"/>
        <family val="2"/>
        <scheme val="minor"/>
      </rPr>
      <t xml:space="preserve"> \\Max15NumericText \\ DNS \\ I</t>
    </r>
    <r>
      <rPr>
        <sz val="11"/>
        <color rgb="FF00B050"/>
        <rFont val="Calibri"/>
        <family val="2"/>
        <scheme val="minor"/>
      </rPr>
      <t>dentifier of a card order associated to an order of mailer</t>
    </r>
    <r>
      <rPr>
        <sz val="11"/>
        <color theme="1"/>
        <rFont val="Calibri"/>
        <family val="2"/>
        <scheme val="minor"/>
      </rPr>
      <t xml:space="preserve">
260316115900 \\ Environment \\ cardOrder \\</t>
    </r>
    <r>
      <rPr>
        <sz val="11"/>
        <color rgb="FFFF0000"/>
        <rFont val="Calibri"/>
        <family val="2"/>
        <scheme val="minor"/>
      </rPr>
      <t xml:space="preserve"> identificationNumber</t>
    </r>
    <r>
      <rPr>
        <sz val="11"/>
        <color theme="1"/>
        <rFont val="Calibri"/>
        <family val="2"/>
        <scheme val="minor"/>
      </rPr>
      <t xml:space="preserve"> \\ Max15NumericText \\ DNS \\ </t>
    </r>
    <r>
      <rPr>
        <sz val="11"/>
        <color rgb="FFFF0000"/>
        <rFont val="Calibri"/>
        <family val="2"/>
        <scheme val="minor"/>
      </rPr>
      <t>Identification number of a card order</t>
    </r>
    <r>
      <rPr>
        <sz val="11"/>
        <color theme="1"/>
        <rFont val="Calibri"/>
        <family val="2"/>
        <scheme val="minor"/>
      </rPr>
      <t xml:space="preserve"> ==&gt; 260316115900 \\ Environment \\ cardOrder \\ </t>
    </r>
    <r>
      <rPr>
        <sz val="11"/>
        <color rgb="FF00B050"/>
        <rFont val="Calibri"/>
        <family val="2"/>
        <scheme val="minor"/>
      </rPr>
      <t>id</t>
    </r>
    <r>
      <rPr>
        <sz val="11"/>
        <color theme="1"/>
        <rFont val="Calibri"/>
        <family val="2"/>
        <scheme val="minor"/>
      </rPr>
      <t xml:space="preserve"> \\ Max15NumericText \\ DNS \\ </t>
    </r>
    <r>
      <rPr>
        <sz val="11"/>
        <color rgb="FF00B050"/>
        <rFont val="Calibri"/>
        <family val="2"/>
        <scheme val="minor"/>
      </rPr>
      <t>Identifier of a card order</t>
    </r>
    <r>
      <rPr>
        <sz val="11"/>
        <color theme="1"/>
        <rFont val="Calibri"/>
        <family val="2"/>
        <scheme val="minor"/>
      </rPr>
      <t xml:space="preserve">
260316120000 \\ Environment \\ cardOrder \\ </t>
    </r>
    <r>
      <rPr>
        <sz val="11"/>
        <color rgb="FFFF0000"/>
        <rFont val="Calibri"/>
        <family val="2"/>
        <scheme val="minor"/>
      </rPr>
      <t>manufacturerCode</t>
    </r>
    <r>
      <rPr>
        <sz val="11"/>
        <color theme="1"/>
        <rFont val="Calibri"/>
        <family val="2"/>
        <scheme val="minor"/>
      </rPr>
      <t xml:space="preserve"> \\ Max10Text \\ DNS \\ Identifier of a manufacturer of cards and mailers ==&gt; 260316120000 \\ Environment \\ cardOrder \\ </t>
    </r>
    <r>
      <rPr>
        <sz val="11"/>
        <color rgb="FF00B050"/>
        <rFont val="Calibri"/>
        <family val="2"/>
        <scheme val="minor"/>
      </rPr>
      <t>manufacturerId</t>
    </r>
    <r>
      <rPr>
        <sz val="11"/>
        <color theme="1"/>
        <rFont val="Calibri"/>
        <family val="2"/>
        <scheme val="minor"/>
      </rPr>
      <t xml:space="preserve"> \\ Max10Text \\ DNS \\ Identifier of a manufacturer of cards and mailers
260316122300 \\ Environment \\ cardOrder \\ originCode \\ CardOrderOriginCodeset \\ DNS \\ </t>
    </r>
    <r>
      <rPr>
        <sz val="11"/>
        <color rgb="FFFF0000"/>
        <rFont val="Calibri"/>
        <family val="2"/>
        <scheme val="minor"/>
      </rPr>
      <t>Origine of a card order</t>
    </r>
    <r>
      <rPr>
        <sz val="11"/>
        <color theme="1"/>
        <rFont val="Calibri"/>
        <family val="2"/>
        <scheme val="minor"/>
      </rPr>
      <t xml:space="preserve"> ==&gt; 260316122300 \\ Environment \\ cardOrder \\ originCode \\ CardOrderOriginCodeset \\ DNS \\ </t>
    </r>
    <r>
      <rPr>
        <sz val="11"/>
        <color rgb="FF00B050"/>
        <rFont val="Calibri"/>
        <family val="2"/>
        <scheme val="minor"/>
      </rPr>
      <t>Origin of a card order</t>
    </r>
    <r>
      <rPr>
        <sz val="11"/>
        <color theme="1"/>
        <rFont val="Calibri"/>
        <family val="2"/>
        <scheme val="minor"/>
      </rPr>
      <t xml:space="preserve">
260316123200 \\ Environment \\ cardOrder \\ </t>
    </r>
    <r>
      <rPr>
        <sz val="11"/>
        <color rgb="FFFF0000"/>
        <rFont val="Calibri"/>
        <family val="2"/>
        <scheme val="minor"/>
      </rPr>
      <t>recycledIdentificationNumber</t>
    </r>
    <r>
      <rPr>
        <sz val="11"/>
        <color theme="1"/>
        <rFont val="Calibri"/>
        <family val="2"/>
        <scheme val="minor"/>
      </rPr>
      <t xml:space="preserve"> \\ Max15NumericText \\ DNS \\ </t>
    </r>
    <r>
      <rPr>
        <sz val="11"/>
        <color rgb="FFFF0000"/>
        <rFont val="Calibri"/>
        <family val="2"/>
        <scheme val="minor"/>
      </rPr>
      <t>Identification number of the recycled card order</t>
    </r>
    <r>
      <rPr>
        <sz val="11"/>
        <color theme="1"/>
        <rFont val="Calibri"/>
        <family val="2"/>
        <scheme val="minor"/>
      </rPr>
      <t xml:space="preserve"> ==&gt; 260316123200 \\ Environment \\ cardOrder \\ </t>
    </r>
    <r>
      <rPr>
        <sz val="11"/>
        <color rgb="FF00B050"/>
        <rFont val="Calibri"/>
        <family val="2"/>
        <scheme val="minor"/>
      </rPr>
      <t>recycledCardOrderId</t>
    </r>
    <r>
      <rPr>
        <sz val="11"/>
        <color theme="1"/>
        <rFont val="Calibri"/>
        <family val="2"/>
        <scheme val="minor"/>
      </rPr>
      <t xml:space="preserve"> \\ Max15NumericText \\ DNS \\</t>
    </r>
    <r>
      <rPr>
        <sz val="11"/>
        <color rgb="FF00B050"/>
        <rFont val="Calibri"/>
        <family val="2"/>
        <scheme val="minor"/>
      </rPr>
      <t xml:space="preserve"> Identifier of a recycled card order</t>
    </r>
    <r>
      <rPr>
        <sz val="11"/>
        <color theme="1"/>
        <rFont val="Calibri"/>
        <family val="2"/>
        <scheme val="minor"/>
      </rPr>
      <t xml:space="preserve">
</t>
    </r>
    <r>
      <rPr>
        <sz val="11"/>
        <color rgb="FF00B050"/>
        <rFont val="Calibri"/>
        <family val="2"/>
        <scheme val="minor"/>
      </rPr>
      <t xml:space="preserve">
                                                                                                                                                                                                                                                                                          </t>
    </r>
    <r>
      <rPr>
        <sz val="11"/>
        <color theme="1"/>
        <rFont val="Calibri"/>
        <family val="2"/>
        <scheme val="minor"/>
      </rPr>
      <t xml:space="preserve">
</t>
    </r>
  </si>
  <si>
    <r>
      <rPr>
        <b/>
        <sz val="11"/>
        <color theme="1"/>
        <rFont val="Calibri"/>
        <family val="2"/>
        <scheme val="minor"/>
      </rPr>
      <t xml:space="preserve">Création de 3 attributs Track2 en symétrie des maskedTrack2 pour permettre les échanges INTRA-EO, notamment entre AASC et les passerellles et entre CAPCONV et CAPCORE : </t>
    </r>
    <r>
      <rPr>
        <sz val="11"/>
        <color theme="1"/>
        <rFont val="Calibri"/>
        <family val="2"/>
        <scheme val="minor"/>
      </rPr>
      <t xml:space="preserve">
260317180000 // Environment // card // track2 // Max37Text // DSI //  // Track2 - Forbidden in Kafka messages //  // ISO35 // 035 // 035 // 
260317180100 // Environment // card // track2EquivalentData // Max37Text // DSI //  // Track2 Equivalent Data   - Forbidden in Kafka messages //  // RSB55_57 // 055-0057 //  // 055-0057
260317180200 // Transaction // eMV // contactlessTrack2 // Max37Text // DSI //  // Track2 of contactless - Forbidden in Kafka messages //  //  // 055-9F6B // 055-9F6B // 055-9F6B</t>
    </r>
  </si>
  <si>
    <r>
      <rPr>
        <b/>
        <sz val="11"/>
        <color theme="1"/>
        <rFont val="Calibri"/>
        <family val="2"/>
        <scheme val="minor"/>
      </rPr>
      <t>Modification du type de l'attribut contactlessMaskedTrack2 qui devient Max37Text comme les autres MaskedTrack2</t>
    </r>
    <r>
      <rPr>
        <sz val="11"/>
        <color theme="1"/>
        <rFont val="Calibri"/>
        <family val="2"/>
        <scheme val="minor"/>
      </rPr>
      <t xml:space="preserve">
250325134512 // Transaction // eMV // contactlessMaskedTrack2 // Max37Text // DNS //  // Track2 of contactless  masked</t>
    </r>
  </si>
  <si>
    <r>
      <t xml:space="preserve">Création:
</t>
    </r>
    <r>
      <rPr>
        <sz val="11"/>
        <color theme="1"/>
        <rFont val="Calibri"/>
        <family val="2"/>
        <scheme val="minor"/>
      </rPr>
      <t>260317111300 \\ Transaction \\ additionalResponseData \\ verifiedSecuritycodeForm \\ VerifiedSecuritycodeFormCodeset \\ DNS \\ Result of the physical and/or digital security code depending on the form of the card</t>
    </r>
  </si>
  <si>
    <r>
      <rPr>
        <b/>
        <sz val="11"/>
        <color theme="1"/>
        <rFont val="Calibri"/>
        <family val="2"/>
        <scheme val="minor"/>
      </rPr>
      <t xml:space="preserve">Création:
</t>
    </r>
    <r>
      <rPr>
        <sz val="11"/>
        <color theme="1"/>
        <rFont val="Calibri"/>
        <family val="2"/>
        <scheme val="minor"/>
      </rPr>
      <t>Création du codeset: VerifiedSecuritycodeFormCodeset
VerifiedSecuritycodeFormCodeset \\ Exact4Text \\ PHON \\ Verification done with physical profile only
VerifiedSecuritycodeFormCodeset \\ Exact4Text \\ DGON \\ Verification done with digital profile only
VerifiedSecuritycodeFormCodeset \\ Exact4Text \\ PKDO \\ Verification KO with physical profile but OK with digital profile
VerifiedSecuritycodeFormCodeset \\ Exact4Text \\ DKPO \\ Verification KO with digital profile but OK with physical profile
VerifiedSecuritycodeFormCodeset \\ Exact4Text \\ PKDK \\ Verification KO with both digital profile and physical profile</t>
    </r>
  </si>
  <si>
    <r>
      <rPr>
        <b/>
        <sz val="11"/>
        <color theme="1"/>
        <rFont val="Calibri"/>
        <family val="2"/>
        <scheme val="minor"/>
      </rPr>
      <t xml:space="preserve">Création:
</t>
    </r>
    <r>
      <rPr>
        <sz val="11"/>
        <color theme="1"/>
        <rFont val="Calibri"/>
        <family val="2"/>
        <scheme val="minor"/>
      </rPr>
      <t>260317094800 \\ Environment \\ card \\ encryptedVirtualCardPrimaryAccountNumber \\ JWECompact \\ DNS \\ Encrypted virtual card primary account number</t>
    </r>
  </si>
  <si>
    <r>
      <t xml:space="preserve">Modification:
</t>
    </r>
    <r>
      <rPr>
        <sz val="11"/>
        <color theme="1"/>
        <rFont val="Calibri"/>
        <family val="2"/>
        <scheme val="minor"/>
      </rPr>
      <t>Transformer la donnée temp_localTimeAutomaticCall en non temporaire
250425201024 \\ Context \\ pointOfServiceContext\\ localTimeAutomaticCall \\ Exact4NumericText \\ DNS \\ Local time , automatic call \\ 072-DF43-p7</t>
    </r>
  </si>
  <si>
    <r>
      <t xml:space="preserve">Suppression du codeset: 
</t>
    </r>
    <r>
      <rPr>
        <sz val="11"/>
        <color theme="1"/>
        <rFont val="Calibri"/>
        <family val="2"/>
        <scheme val="minor"/>
      </rPr>
      <t>ThreeDsIndicatorCodeset</t>
    </r>
  </si>
  <si>
    <r>
      <t xml:space="preserve">Modification du type des attributs:
</t>
    </r>
    <r>
      <rPr>
        <sz val="11"/>
        <color theme="1"/>
        <rFont val="Calibri"/>
        <family val="2"/>
        <scheme val="minor"/>
      </rPr>
      <t xml:space="preserve">241112000186 \\ Transaction \\ originalTransactionData \\ securedRemotePaymentArchitectureResult \\ </t>
    </r>
    <r>
      <rPr>
        <b/>
        <sz val="11"/>
        <color theme="1"/>
        <rFont val="Calibri"/>
        <family val="2"/>
        <scheme val="minor"/>
      </rPr>
      <t>Max4Text</t>
    </r>
    <r>
      <rPr>
        <sz val="11"/>
        <color theme="1"/>
        <rFont val="Calibri"/>
        <family val="2"/>
        <scheme val="minor"/>
      </rPr>
      <t xml:space="preserve"> \\ DNS \\ Result of using a secured remote payment architecture \\ RSB119_0420_ p4 \\ 119-0420-p4 \\ 058-0420-p4 ==&gt; 241112000186 \\ Transaction \\ originalTransactionData \\ securedRemotePaymentArchitectureResult \\ </t>
    </r>
    <r>
      <rPr>
        <b/>
        <sz val="11"/>
        <color theme="1"/>
        <rFont val="Calibri"/>
        <family val="2"/>
        <scheme val="minor"/>
      </rPr>
      <t>Max4HexBinaryText</t>
    </r>
    <r>
      <rPr>
        <sz val="11"/>
        <color theme="1"/>
        <rFont val="Calibri"/>
        <family val="2"/>
        <scheme val="minor"/>
      </rPr>
      <t xml:space="preserve"> \\ DNS \\ Result of using a secured remote payment architecture \\ RSB119_0420_ p4 \\ 119-0420-p4 \\ 058-0420-p4
241112000187 \\ Transaction \\ originalTransactionData \\ securedRemotePaymentArchitectureResultExtension \\ </t>
    </r>
    <r>
      <rPr>
        <b/>
        <sz val="11"/>
        <color theme="1"/>
        <rFont val="Calibri"/>
        <family val="2"/>
        <scheme val="minor"/>
      </rPr>
      <t>Max10Text</t>
    </r>
    <r>
      <rPr>
        <sz val="11"/>
        <color theme="1"/>
        <rFont val="Calibri"/>
        <family val="2"/>
        <scheme val="minor"/>
      </rPr>
      <t xml:space="preserve"> \\ DNS \\ Extension of result of using a secured payment architecture \\ Info liée à la 1ere transaction dans le cadre de paiements multiples. \\ RSB119_0420_ p5 \\ 119-0420-p5 \\ 058-0420-p5 \\059-0420-p5 ==&gt; 241112000187 \\ Transaction \\ originalTransactionData \\ securedRemotePaymentArchitectureResultExtension \\ </t>
    </r>
    <r>
      <rPr>
        <b/>
        <sz val="11"/>
        <color theme="1"/>
        <rFont val="Calibri"/>
        <family val="2"/>
        <scheme val="minor"/>
      </rPr>
      <t>Max10HexBinaryText</t>
    </r>
    <r>
      <rPr>
        <sz val="11"/>
        <color theme="1"/>
        <rFont val="Calibri"/>
        <family val="2"/>
        <scheme val="minor"/>
      </rPr>
      <t xml:space="preserve"> \\ DNS \\ Extension of result of using a secured payment architecture \\ Info liée à la 1ere transaction dans le cadre de paiements multiples. \\ RSB119_0420_ p5 \\ 119-0420-p5 \\ 058-0420-p5 \\059-0420-p5</t>
    </r>
  </si>
  <si>
    <r>
      <rPr>
        <b/>
        <sz val="11"/>
        <color theme="1"/>
        <rFont val="Calibri"/>
        <family val="2"/>
        <scheme val="minor"/>
      </rPr>
      <t xml:space="preserve">Modification des noms de des attributs et de leurs types:
</t>
    </r>
    <r>
      <rPr>
        <sz val="11"/>
        <color theme="1"/>
        <rFont val="Calibri"/>
        <family val="2"/>
        <scheme val="minor"/>
      </rPr>
      <t xml:space="preserve">250212174203 \\ Transaction \\ threeDs \\ </t>
    </r>
    <r>
      <rPr>
        <b/>
        <sz val="11"/>
        <color theme="1"/>
        <rFont val="Calibri"/>
        <family val="2"/>
        <scheme val="minor"/>
      </rPr>
      <t>threeDsIndicator</t>
    </r>
    <r>
      <rPr>
        <sz val="11"/>
        <color theme="1"/>
        <rFont val="Calibri"/>
        <family val="2"/>
        <scheme val="minor"/>
      </rPr>
      <t xml:space="preserve"> \\ </t>
    </r>
    <r>
      <rPr>
        <b/>
        <sz val="11"/>
        <color theme="1"/>
        <rFont val="Calibri"/>
        <family val="2"/>
        <scheme val="minor"/>
      </rPr>
      <t>ThreeDsIndicatorCodeset</t>
    </r>
    <r>
      <rPr>
        <sz val="11"/>
        <color theme="1"/>
        <rFont val="Calibri"/>
        <family val="2"/>
        <scheme val="minor"/>
      </rPr>
      <t xml:space="preserve"> \\ DNS \\ 3D-Secure indicator \\ VISA Uniquement \\ RSB119_0007 \\ 119-0007 \\ 126-20 ==&gt; 250212174203 \\ Transaction \\ threeDs \\ </t>
    </r>
    <r>
      <rPr>
        <b/>
        <sz val="11"/>
        <color theme="1"/>
        <rFont val="Calibri"/>
        <family val="2"/>
        <scheme val="minor"/>
      </rPr>
      <t>visathreeDsIndicator</t>
    </r>
    <r>
      <rPr>
        <sz val="11"/>
        <color theme="1"/>
        <rFont val="Calibri"/>
        <family val="2"/>
        <scheme val="minor"/>
      </rPr>
      <t xml:space="preserve"> \\ </t>
    </r>
    <r>
      <rPr>
        <b/>
        <sz val="11"/>
        <color theme="1"/>
        <rFont val="Calibri"/>
        <family val="2"/>
        <scheme val="minor"/>
      </rPr>
      <t>Exact1AlphaNumericText</t>
    </r>
    <r>
      <rPr>
        <sz val="11"/>
        <color theme="1"/>
        <rFont val="Calibri"/>
        <family val="2"/>
        <scheme val="minor"/>
      </rPr>
      <t xml:space="preserve"> \\ DNS \\ 3D-Secure indicator \\ VISA Uniquement \\ RSB119_0007 \\ 119-0007 \\ 126-20 
250901001208 \\ Transaction \\ transactionDetails \\ </t>
    </r>
    <r>
      <rPr>
        <b/>
        <sz val="11"/>
        <color theme="1"/>
        <rFont val="Calibri"/>
        <family val="2"/>
        <scheme val="minor"/>
      </rPr>
      <t>programQualification</t>
    </r>
    <r>
      <rPr>
        <sz val="11"/>
        <color theme="1"/>
        <rFont val="Calibri"/>
        <family val="2"/>
        <scheme val="minor"/>
      </rPr>
      <t xml:space="preserve"> \\ </t>
    </r>
    <r>
      <rPr>
        <b/>
        <sz val="11"/>
        <color theme="1"/>
        <rFont val="Calibri"/>
        <family val="2"/>
        <scheme val="minor"/>
      </rPr>
      <t>Max1AlphaNumericText</t>
    </r>
    <r>
      <rPr>
        <sz val="11"/>
        <color theme="1"/>
        <rFont val="Calibri"/>
        <family val="2"/>
        <scheme val="minor"/>
      </rPr>
      <t xml:space="preserve"> \\ DNS \\ Program qualification \\ RSB59_600 \\059-600 ==&gt; 250901001208 \\ Transaction \\ transactionDetails \\ </t>
    </r>
    <r>
      <rPr>
        <b/>
        <sz val="11"/>
        <color theme="1"/>
        <rFont val="Calibri"/>
        <family val="2"/>
        <scheme val="minor"/>
      </rPr>
      <t>visaProgramQualification</t>
    </r>
    <r>
      <rPr>
        <sz val="11"/>
        <color theme="1"/>
        <rFont val="Calibri"/>
        <family val="2"/>
        <scheme val="minor"/>
      </rPr>
      <t xml:space="preserve"> \\ </t>
    </r>
    <r>
      <rPr>
        <b/>
        <sz val="11"/>
        <color theme="1"/>
        <rFont val="Calibri"/>
        <family val="2"/>
        <scheme val="minor"/>
      </rPr>
      <t>Max1HexBinaryText</t>
    </r>
    <r>
      <rPr>
        <sz val="11"/>
        <color theme="1"/>
        <rFont val="Calibri"/>
        <family val="2"/>
        <scheme val="minor"/>
      </rPr>
      <t xml:space="preserve"> \\ DNS \\ Program qualification \\ RSB59_600 \\059-600</t>
    </r>
  </si>
  <si>
    <r>
      <rPr>
        <b/>
        <sz val="11"/>
        <color theme="1"/>
        <rFont val="Calibri"/>
        <family val="2"/>
        <scheme val="minor"/>
      </rPr>
      <t>Création des types simples:</t>
    </r>
    <r>
      <rPr>
        <sz val="11"/>
        <color theme="1"/>
        <rFont val="Calibri"/>
        <family val="2"/>
        <scheme val="minor"/>
      </rPr>
      <t xml:space="preserve">
Max1HexBinaryText 
Max1HexBinaryText</t>
    </r>
  </si>
  <si>
    <r>
      <rPr>
        <b/>
        <sz val="11"/>
        <color theme="1"/>
        <rFont val="Calibri"/>
        <family val="2"/>
        <scheme val="minor"/>
      </rPr>
      <t xml:space="preserve">Modification du type:
</t>
    </r>
    <r>
      <rPr>
        <sz val="11"/>
        <color theme="1"/>
        <rFont val="Calibri"/>
        <family val="2"/>
        <scheme val="minor"/>
      </rPr>
      <t xml:space="preserve">251027170312 \\ Reference \\ virtualCard \\ panFourLastDigits \\ </t>
    </r>
    <r>
      <rPr>
        <b/>
        <sz val="11"/>
        <color theme="1"/>
        <rFont val="Calibri"/>
        <family val="2"/>
        <scheme val="minor"/>
      </rPr>
      <t>Max4NumericText</t>
    </r>
    <r>
      <rPr>
        <sz val="11"/>
        <color theme="1"/>
        <rFont val="Calibri"/>
        <family val="2"/>
        <scheme val="minor"/>
      </rPr>
      <t xml:space="preserve"> \\ DNS \\ Last four digits of the PAN of the virtual card </t>
    </r>
    <r>
      <rPr>
        <b/>
        <sz val="11"/>
        <color theme="1"/>
        <rFont val="Calibri"/>
        <family val="2"/>
        <scheme val="minor"/>
      </rPr>
      <t>==&gt;</t>
    </r>
    <r>
      <rPr>
        <sz val="11"/>
        <color theme="1"/>
        <rFont val="Calibri"/>
        <family val="2"/>
        <scheme val="minor"/>
      </rPr>
      <t xml:space="preserve"> 251027170312 \\ Reference \\ virtualCard \\ panFourLastDigits \\ </t>
    </r>
    <r>
      <rPr>
        <b/>
        <sz val="11"/>
        <color theme="1"/>
        <rFont val="Calibri"/>
        <family val="2"/>
        <scheme val="minor"/>
      </rPr>
      <t>Exact4NumericText</t>
    </r>
    <r>
      <rPr>
        <sz val="11"/>
        <color theme="1"/>
        <rFont val="Calibri"/>
        <family val="2"/>
        <scheme val="minor"/>
      </rPr>
      <t xml:space="preserve"> \\ DNS \\ Last four digits of the PAN of the virtual card</t>
    </r>
  </si>
  <si>
    <r>
      <t xml:space="preserve">Création:
</t>
    </r>
    <r>
      <rPr>
        <sz val="11"/>
        <color theme="1"/>
        <rFont val="Calibri"/>
        <family val="2"/>
        <scheme val="minor"/>
      </rPr>
      <t xml:space="preserve">260316123200 \\ Environment \\ cardOrder \\ recycledIdentificationNumber \\ Max15NumericText \\ DNS \\ Identification number of the recycled card order
260316124200 \\ Environment \\ cardOrder \\ recyclingDate \\ ISODate \\ DNS \\ Recycling date of a card order
260316124700 \\ Environment \\ cardOrder \\ recyclingReasonCode \\ CardOrderRecyclingReasonCodeset \\ DNS \\ Recycling reason of a card order
260316124701 \\ Environment \\ cardOrder \\ shippingDate \\ ISODate \\ DNS \\ Shipping date of a card order
260316125000 \\ Environment \\ cardOrder \\ shippingDistributionMethod \\ CardOrderDistributionMethodCodeset \\ DNS \\ Distribution method for shipping a card order
260316125700 \\ Environment \\ cardOrder \\ shippingMode \\ Max2Text \\ DNS	\\ Shipping mode of a card order
260316125900 \\ Environment \\ cardOrder \\ shippingOperator \\ Max40Text \\ DNS \\ Name of the shipping operator
260316130000 \\ Environment \\ cardOrder \\ shippingPostalAddress \\ PostalAddressType \\DNS \\ Shipping postal address of a card order
260316130400 \\ Environment \\ cardOrder \\ shippingTrackingReference \\ Max40Text \\ DNS \\ Shipping tracking reference of a card order
260316131400 \\ Environment \\ cardOrder \\ status \\ CardOrderStatusCodeSet \\ DNS \\ Status of a card order
260316132400 \\ Environment \\ cardOrder \\ suspensionReasonCode \\ CardOrderSuspensionReasonCodeset \\ DNS \\ Suspension reason of a card order
</t>
    </r>
  </si>
  <si>
    <r>
      <t xml:space="preserve">Création:
</t>
    </r>
    <r>
      <rPr>
        <sz val="11"/>
        <color theme="1"/>
        <rFont val="Calibri"/>
        <family val="2"/>
        <scheme val="minor"/>
      </rPr>
      <t xml:space="preserve">260316114200 \\ Environment \\ card \\ technology \\ Exact1Text \\ DNS \\ Technology present on the card
260316114700 \\ Environment \\ cardOrder \\ batchIdentificationNumber \\ Max15NumericText \\ DNS \\ Identification number of a batch
260316115200 \\ Environment \\ cardOrder \\ cardAssociatedIdentificationNumber \\ Max15NumericText \\ DNS \\ Identification number of a card order associated to an order of mailer
260316115700 \\ Environment \\ cardOrder \\ creationDate \\ ISODate \\ DNS \\ Card order creation date
260316115900 \\ Environment \\ cardOrder \\ identificationNumber \\ Max15NumericText \\ DNS \\ Identification number of a card order
260316120000 \\ Environment \\ cardOrder \\ manufacturerCode \\ Max10Text \\ DNS \\Identifier of a manufacturer of cards and mailers
260316120500 \\ Environment \\ cardOrder \\ manufacturerName \\ Max40Text \\ DNS \\ Name of the manufacturer
260316120501 \\ Environment \\ cardOrder \\ manufacturingAcknowledgementDat \\ ISODate \\ DNS \\ Receipt date of the manufacturing acknowledgement
260316121500 \\ Environment \\ cardOrder \\ manufacturingPlanCode \\ CardOrderManufacturingPlanCodeset \\ DNS \\ Manufacturing plan of a card order
260316121501 \\ Environment \\ cardOrder \\ manufacturingRealDate \\ ISODate \\ DNS \\ Manufacturing date of the card order
260316121900 \\ Environment \\ cardOrder \\ nature \\ CardOrderNatureCodeset \\ DNS \\ Nature of a card order
260316122300 \\ Environment \\ cardOrder \\ originCode \\ CardOrderOriginCodeset \\ DNS \\ Origine of a card order
260316122700 \\ Environment \\ cardOrder \\ reasonCode \\ CardOrderReasonCodeset \\ DNS \\ Reason code of a card order
</t>
    </r>
  </si>
  <si>
    <r>
      <rPr>
        <b/>
        <sz val="11"/>
        <color theme="1"/>
        <rFont val="Calibri"/>
        <family val="2"/>
        <scheme val="minor"/>
      </rPr>
      <t xml:space="preserve">Création de l'objet:
</t>
    </r>
    <r>
      <rPr>
        <sz val="11"/>
        <color theme="1"/>
        <rFont val="Calibri"/>
        <family val="2"/>
        <scheme val="minor"/>
      </rPr>
      <t>Environment \\ cardOrder</t>
    </r>
  </si>
  <si>
    <r>
      <rPr>
        <b/>
        <sz val="11"/>
        <color theme="1"/>
        <rFont val="Calibri"/>
        <family val="2"/>
        <scheme val="minor"/>
      </rPr>
      <t xml:space="preserve">Création des codeset:
</t>
    </r>
    <r>
      <rPr>
        <sz val="11"/>
        <color theme="1"/>
        <rFont val="Calibri"/>
        <family val="2"/>
        <scheme val="minor"/>
      </rPr>
      <t>CardOrderRecyclingReasonCodeset \\ Exact4Text \\ BANK \\ Requested by the bank
CardOrderRecyclingReasonCodeset \\ Exact4Text \\ BKGD \\ Correction of card background
CardOrderRecyclingReasonCodeset \\ Exact4Text \\ CRTR \\ Correction of character on a card line
CardOrderRecyclingReasonCodeset \\ Exact4Text \\ MANU \\ Correction of manufacturer
CardOrderRecyclingReasonCodeset \\ Exact4Text \\ OTHR \\ Other
CardOrderRecyclingReasonCodeset \\ Exact4Text \\ RJTD \\ Card order was rejected by the manufacturer
CardOrderStatusCodeset \\ Exact4Text \\ ACCP \\ Accepted
CardOrderStatusCodeset \\ Exact4Text \\ CABM \\ Cancelled before sending to manufacturer
CardOrderStatusCodeset \\ Exact4Text \\ CAPR \\ Cancelled and prepared to cancel the manufacturing
CardOrderStatusCodeset \\ Exact4Text \\ CARJ \\ Cancelled and rejected
CardOrderStatusCodeset \\ Exact4Text \\ CREA \\ Created (the order is planned for a later date)
CardOrderStatusCodeset \\ Exact4Text \\ MANU \\ Manufactured
CardOrderStatusCodeset \\ Exact4Text \\ PREP \\ Prepared for manufacturing
CardOrderStatusCodeset \\ Exact4Text \\ RJTD \\ Rejected
CardOrderStatusCodeset \\ Exact4Text \\ SENT \\ Sent to manufacturer
CardOrderStatusCodeset \\ Exact4Text \\ SPDD \\ Suspended
CardOrderSuspensionReasonCodeset \\ Exact4Text \\ BKGD \\ Card background can not be determined
CardOrderSuspensionReasonCodeset \\ Exact4Text \\ CRTR \\ Character not allowed on a card line
CardOrderSuspensionReasonCodeset \\ Exact4Text \\ MANU \\ Manufacturer can not be found for the card order
CardSecretCodeMethodCodeset \\ Exact4Text \\ CHND \\ Secret code chained
CardSecretCodeMethodCodeset \\ Exact4Text \\ CHSN \\ Secret code chosen
CardSecretCodeMethodCodeset \\ Exact4Text \\ CLCD \\ Secret code calculated
ChipTechnologyCodeset \\ Exact4Text \\ ECDA \\ EMV CDA
ChipTechnologyCodeset \\ Exact4Text \\ EDDA \\ EMV DDA
ChipTechnologyCodeset \\ Exact4Text \\ ESDA \\ EMV SDA
ChipTechnologyCodeset \\ Exact4Text \\ TRCK \\ Magnetic track
LineCustomizationCodeset \\ Exact4Text \\ EMBG \\ Embossing
LineCustomizationCodeset \\ Exact4Text \\ PRTG \\ Printing</t>
    </r>
  </si>
  <si>
    <r>
      <rPr>
        <b/>
        <sz val="11"/>
        <color theme="1"/>
        <rFont val="Calibri"/>
        <family val="2"/>
        <scheme val="minor"/>
      </rPr>
      <t xml:space="preserve">Création des codeset:
</t>
    </r>
    <r>
      <rPr>
        <sz val="11"/>
        <color theme="1"/>
        <rFont val="Calibri"/>
        <family val="2"/>
        <scheme val="minor"/>
      </rPr>
      <t>CardOrderDistributionMethodCodeset \\ Exact4Text \\ BANK \\ Distribution to the bank entity
CardOrderDistributionMethodCodeset \\ Exact4Text \\ CRHD \\ Distribution to the cardholder
CardOrderDistributionMethodCodeset \\ Exact4Text \\ OWNR \\ Distribution to the card agreement owner
CardOrderManufacturingPlanCodeset \\ Exact4Text \\ BCKP \\ Back-up manufacturing plan
CardOrderManufacturingPlanCodeset \\ Exact4Text \\ DAIL \\ Regular daily manufacturing plan
CardOrderManufacturingPlanCodeset \\ Exact4Text \\ RNWL \\ Renewal manufacturing plan
CardOrderManufacturingPlanCodeset \\ Exact4Text \\ URGT \\ Urgent manufacturing plan
CardOrderNatureCodeset \\ Exact4Text \\ CARD \\ Order of a card itself
CardOrderNatureCodeset \\ Exact4Text \\ MAIL \\ Order of the mailer associated to a card
CardOrderOriginCodeset \\ Exact4Text \\ NORM \\ Normal manufacturing process
CardOrderOriginCodeset \\ Exact4Text \\ RECL \\ Recycling manufacturing process
CardOrderReasonCodeset \\ Exact4Text \\ BLCD \\ Blocked card
CardOrderReasonCodeset \\ Exact4Text \\ BRCD \\ Broken card
CardOrderReasonCodeset \\ Exact4Text \\ CPRT \\ Code reprint
CardOrderReasonCodeset \\ Exact4Text \\ MACH \\ Manufacturing change
CardOrderReasonCodeset \\ Exact4Text \\ REQD \\ Requested (by the bank)
CardOrderReasonCodeset \\ Exact4Text \\ RNWL \\ Renewal
CardOrderReasonCodeset \\ Exact4Text \\ SUBS \\ Subscription</t>
    </r>
  </si>
  <si>
    <r>
      <rPr>
        <b/>
        <sz val="11"/>
        <color theme="1"/>
        <rFont val="Calibri"/>
        <family val="2"/>
        <scheme val="minor"/>
      </rPr>
      <t xml:space="preserve">Création:
</t>
    </r>
    <r>
      <rPr>
        <sz val="11"/>
        <color theme="1"/>
        <rFont val="Calibri"/>
        <family val="2"/>
        <scheme val="minor"/>
      </rPr>
      <t>260309141900 \\ Environment \\ payee \\ accountNumberType \\ Exact2AlphaNumericText \\ DNS \\ Account number type of the payee \\ 118_3019
260309142900 \\ Environment \\ payer \\ participantIdentifier \\ Max35AlphaNumericText \\ DNS \\ Payer's participant identifier on the Payer side \\ 118_2000
260309144900 \\ Environment \\ payer \\ phoneNumber \\ Max20AlphaNumericText \\ DSP \\ Payer's phone number \\ 118_2010
260313120600 \\ Environment \\ payer \\ idCountryCode \\ Exact3AlphaNumericText \\ DNS \\ Issuing country code of the identity document used to identify the Payer \\ 118_2017
260313121600 \\ Environment \\ payer \\ accountNumberType \\ Exact2AlphaNumericText \\ DNS \\ Account number type of the payer \\ 118_2019
260313122600 \\ Environment \\ payee \\ birthDate \\ ISODate \\ DNS \\ Payee's birth date (MMDDYYYY format) \\ 118_3011
260313123600 \\ Transaction \\ originalTransactionData \\ accountOwner \\ Exact107AlphaNumericText \\ DNS \\ Account owner \\ 119_0024
260313124600 \\ Transaction \\ originalTransactionData \\ remoteCommerceAcceptorIdentifier \\ Max115HexbinaryText \\ DNS \\ Remote commerce acceptor identifier \\ 119_0028
260313125600 \\ Transaction \\ transactionDetails \\ fileUpdateCode \\ Exact1AlphaNumericText \\ DNS \\ File update code \\ 091
260313125900\\Context	\\ cardContext \\ reasonForExceptionFile \\ Exact2AlphaNumericText \\ DNS \\ Reason for exception file \\ 117_1
Création des types simples: Max65AlphaNumericText, Max50hexbinaryText, Exact107AlphaNumericText, Max115hexbinaryText</t>
    </r>
  </si>
  <si>
    <r>
      <rPr>
        <b/>
        <sz val="11"/>
        <color theme="1"/>
        <rFont val="Calibri"/>
        <family val="2"/>
        <scheme val="minor"/>
      </rPr>
      <t xml:space="preserve">Création
</t>
    </r>
    <r>
      <rPr>
        <sz val="11"/>
        <color theme="1"/>
        <rFont val="Calibri"/>
        <family val="2"/>
        <scheme val="minor"/>
      </rPr>
      <t>260309130900 \\ Environment \\ payee \\ fundsTranfertNomenclature \\ NetworkCodeset \\ DNS \\ Indicates the network \\ 118_0001
260309131500 \\ Environment \\ payee \\ labelOrMessage \\ Max65AlphaNumericText \\ DNS \\ Text or a message \\ 118_1004
260309131900 \\ Environment \\ payee \\ uniqueTransferReference \\ Max35AlphaNumericText \\ DNS \\ Contains a unique reference to identify the funds transfer transaction \\ 118_1000
260309132500 \\ Environment \\ payee \\ sourceOfTheFunds \\ Exact2NumericText \\ DNS \\ Source of the funds \\ 118_1002
260309133500 \\ Environment \\ payee \\ customerLanguage \\ Max3AlphaNumericText \\ DNS \\ Language used by the customer \\ 118_1005
260309133501 \\ Environment \\ payee \\ customerLanguageMessage \\ Max50HexbinaryText \\ DNS \\ Message in the customer’s language \\ 118_1006
260309134500 \\ Environment \\ payee \\ phoneNumber \\ Max20AlphaNumericText \\ DSP \\ Payee’s phone number \\ 118_3010
260309135500 \\ Environment \\ payee \\ idNumber \\Max35AlphaNumericText \\ DNS \\ Number of the identity document used to identify the payee \\ 118_3016
260309135900 \\ Environment \\ payee \\ idCountryCode \\ Exact3AlphaNumericText \\ DNS \\ Issuing country code of the identity document used to identify the payee \\ 118_3017
260309140900 \\ Environment \\ payee \\ nationality \\ Exact3AlphaNumericText \\ DNS \\ Nationality of the payee \\ 118_3018</t>
    </r>
  </si>
  <si>
    <r>
      <rPr>
        <b/>
        <u/>
        <sz val="11"/>
        <color theme="1"/>
        <rFont val="Calibri"/>
        <family val="2"/>
        <scheme val="minor"/>
      </rPr>
      <t xml:space="preserve">Création des objets / Attributs </t>
    </r>
    <r>
      <rPr>
        <sz val="11"/>
        <color theme="1"/>
        <rFont val="Calibri"/>
        <family val="2"/>
        <scheme val="minor"/>
      </rPr>
      <t xml:space="preserve">
260313162400 // Context // transactionContext // acceptanceModeCalculatedCode // Max2AlphaNumericText // DNS //  // Acceptance Mode calculated by dispute engine
260313162600 // Transaction // disputePrescore // labellingComment // Max255Text // DNS //  // Labelling Comment 
260313162700 // Transaction // disputeData // automaticlyRefundedIndicator // TrueFalseIndicator // DNS //  // Dispute refunded by automatic process
260313162800 // Edition // editionParameters // mailBrand // Max5AlphaNumericText // DNS //  // Reference of mail brand used in this edition.
260313163000 // Transaction // claimData // claimComment // Max3000Text // DNS //  // Claim comment
260313163200 // Environment // cardholder // creditReserveContractNumber // Max20Text // DNS //  // Identifies the credit contract linked to the customer’s credit reserve account</t>
    </r>
  </si>
  <si>
    <r>
      <rPr>
        <b/>
        <sz val="11"/>
        <color theme="1"/>
        <rFont val="Calibri"/>
        <family val="2"/>
        <scheme val="minor"/>
      </rPr>
      <t xml:space="preserve">Obsolescence : transactionIdentification.transactionReference est obsolète
</t>
    </r>
    <r>
      <rPr>
        <sz val="11"/>
        <color theme="1"/>
        <rFont val="Calibri"/>
        <family val="2"/>
        <scheme val="minor"/>
      </rPr>
      <t>241112000229 // transaction // transactionIdentification // transactionReference // Max35Text</t>
    </r>
  </si>
  <si>
    <r>
      <rPr>
        <b/>
        <sz val="11"/>
        <color theme="1"/>
        <rFont val="Calibri"/>
        <family val="2"/>
        <scheme val="minor"/>
      </rPr>
      <t xml:space="preserve">Modification du type : Passe de Max4NumericText à Exact4NumericText
</t>
    </r>
    <r>
      <rPr>
        <sz val="11"/>
        <color theme="1"/>
        <rFont val="Calibri"/>
        <family val="2"/>
        <scheme val="minor"/>
      </rPr>
      <t xml:space="preserve">250925144600 // Environment // card // panFourLastDigits // Exact4NumericText </t>
    </r>
  </si>
  <si>
    <r>
      <rPr>
        <b/>
        <sz val="11"/>
        <color theme="1"/>
        <rFont val="Calibri"/>
        <family val="2"/>
        <scheme val="minor"/>
      </rPr>
      <t xml:space="preserve">Ajustement du nom de l'attribut : rejectedTransactionsCounter remplacé par preclearingRejectedTransactionsCounter
</t>
    </r>
    <r>
      <rPr>
        <sz val="11"/>
        <color theme="1"/>
        <rFont val="Calibri"/>
        <family val="2"/>
        <scheme val="minor"/>
      </rPr>
      <t>251021103703 // Transaction // remittanceData // preclearingRejectedTransactionsCounter // Max10NumericText // DNS //   // Counter of rejected transaction in a remittance by preclearing</t>
    </r>
  </si>
  <si>
    <r>
      <rPr>
        <b/>
        <sz val="11"/>
        <color theme="1"/>
        <rFont val="Calibri"/>
        <family val="2"/>
        <scheme val="minor"/>
      </rPr>
      <t>Correction Coquille dans le nom de l'attribut visaReim</t>
    </r>
    <r>
      <rPr>
        <sz val="11"/>
        <color rgb="FF00B050"/>
        <rFont val="Calibri"/>
        <family val="2"/>
        <scheme val="minor"/>
      </rPr>
      <t>bursement</t>
    </r>
    <r>
      <rPr>
        <b/>
        <sz val="11"/>
        <color theme="1"/>
        <rFont val="Calibri"/>
        <family val="2"/>
        <scheme val="minor"/>
      </rPr>
      <t>Attribute au lieu de visaReim</t>
    </r>
    <r>
      <rPr>
        <b/>
        <sz val="11"/>
        <color rgb="FFFF0000"/>
        <rFont val="Calibri"/>
        <family val="2"/>
        <scheme val="minor"/>
      </rPr>
      <t>bursment</t>
    </r>
    <r>
      <rPr>
        <b/>
        <sz val="11"/>
        <color theme="1"/>
        <rFont val="Calibri"/>
        <family val="2"/>
        <scheme val="minor"/>
      </rPr>
      <t>Attribute</t>
    </r>
    <r>
      <rPr>
        <sz val="11"/>
        <color theme="1"/>
        <rFont val="Calibri"/>
        <family val="2"/>
        <scheme val="minor"/>
      </rPr>
      <t xml:space="preserve">
260108144400 // Transaction // interchange // visaReimburs</t>
    </r>
    <r>
      <rPr>
        <b/>
        <sz val="11"/>
        <color rgb="FF00B050"/>
        <rFont val="Calibri"/>
        <family val="2"/>
        <scheme val="minor"/>
      </rPr>
      <t>e</t>
    </r>
    <r>
      <rPr>
        <sz val="11"/>
        <color theme="1"/>
        <rFont val="Calibri"/>
        <family val="2"/>
        <scheme val="minor"/>
      </rPr>
      <t>mentAttribute // Exact1AlphaNumericText // DNS</t>
    </r>
  </si>
  <si>
    <r>
      <rPr>
        <b/>
        <sz val="11"/>
        <color theme="1"/>
        <rFont val="Calibri"/>
        <family val="2"/>
        <scheme val="minor"/>
      </rPr>
      <t>Création :</t>
    </r>
    <r>
      <rPr>
        <sz val="11"/>
        <color theme="1"/>
        <rFont val="Calibri"/>
        <family val="2"/>
        <scheme val="minor"/>
      </rPr>
      <t xml:space="preserve">
260310134600 // Header // headerFunctionalInfo // sessionCorrelationId // UUIDType // DNS //  // Session Id created by the first message after connexion
260310134700 // Header // headerFunctionalInfo // transactionDataCorrelationId // UUIDType // DNS //  // Id created for each transaction to associate nativ and Estreem format data.</t>
    </r>
  </si>
  <si>
    <r>
      <rPr>
        <b/>
        <sz val="11"/>
        <color theme="1"/>
        <rFont val="Calibri"/>
        <family val="2"/>
        <scheme val="minor"/>
      </rPr>
      <t xml:space="preserve">Création:
</t>
    </r>
    <r>
      <rPr>
        <sz val="11"/>
        <color theme="1"/>
        <rFont val="Calibri"/>
        <family val="2"/>
        <scheme val="minor"/>
      </rPr>
      <t>260309123000 \\ Environment \\ paymentToken \\ deviceIndex \\ Exact1HexBinaryText \\ DNS \\ Bound device index \\ 108_0150
260309124000 \\ Environment \\ paymentToken \\ tokenUserId \\ Max11NumericText \\ DNS \\ Token user identifier \\ 108_0151
260309125000 \\ Environment \\ paymentToken \\ tokenApplicationType \\ Exact1HexBinaryText \\ DNS \\ Token user application type \\ 108_0152
260309130000 \\ Environment \\ paymentToken \\ tokenAuthenticationFactorA \\ Exact1HexBinaryText \\ DNS \\ Token authentication factor A \\ 108_0153</t>
    </r>
  </si>
  <si>
    <r>
      <rPr>
        <b/>
        <sz val="11"/>
        <color theme="1"/>
        <rFont val="Calibri"/>
        <family val="2"/>
        <scheme val="minor"/>
      </rPr>
      <t>Création:</t>
    </r>
    <r>
      <rPr>
        <sz val="11"/>
        <color theme="1"/>
        <rFont val="Calibri"/>
        <family val="2"/>
        <scheme val="minor"/>
      </rPr>
      <t xml:space="preserve">
260309115900 \\ Context \\ transactionContext \\ transitIndicator \\ Exact2NumericText \\ DNS \\ Code indicateur de transit \\ 59_706
260309122000 \\ Transaction \\ transactionDetails \\ paymentByLinkIndicator \\ Exact1AlphaNumericText \\ DNS \\ Indicateur “Payment by Link” \\ 112_50
Création du type simple: Exact9AlphaNumericText   </t>
    </r>
  </si>
  <si>
    <r>
      <t xml:space="preserve">Modification:
</t>
    </r>
    <r>
      <rPr>
        <sz val="11"/>
        <color theme="1"/>
        <rFont val="Calibri"/>
        <family val="2"/>
        <scheme val="minor"/>
      </rPr>
      <t>260309105700 \\ Environment \\ paymentToken \\ deviceTokenIdentifier \\ Max64Text \\DNS \\ Device token identifier chosen by the issuer (CB tokens only) \\
Nous souhaitons l'ajout de ce champ token/device identifier,
spécifique au contexte CB. Il est différent du 
paymentToken.tokenDeviceId(250924100001) ==&gt; 260309105700 \\ Environment \\ paymentToken \\ issuerDeviceTokenIdentifier \\ Max64Text \\DNS \\ Device token identifier chosen by the issuer (CB tokens only) \\
Nous souhaitons l'ajout de ce champ token/device identifier,
spécifique au contexte CB. Il est différent du 
paymentToken.tokenDeviceId(250924100001)</t>
    </r>
  </si>
  <si>
    <r>
      <rPr>
        <b/>
        <sz val="11"/>
        <color theme="1"/>
        <rFont val="Calibri"/>
        <family val="2"/>
        <scheme val="minor"/>
      </rPr>
      <t xml:space="preserve">Ajout des codesets pour "BrandCodeset":
</t>
    </r>
    <r>
      <rPr>
        <sz val="11"/>
        <color theme="1"/>
        <rFont val="Calibri"/>
        <family val="2"/>
        <scheme val="minor"/>
      </rPr>
      <t>BrandCodeset \\ Exact4Text \\ VELC \\ Visa Electron
BrandCodeset \\ Exact4Text \\ VPAY \\ Visa Vpay
BrandCodeset \\ Exact4Text \\ MAES \\ Maestro de mastercard</t>
    </r>
  </si>
  <si>
    <r>
      <t xml:space="preserve">Création:
</t>
    </r>
    <r>
      <rPr>
        <sz val="11"/>
        <color theme="1"/>
        <rFont val="Calibri"/>
        <family val="2"/>
        <scheme val="minor"/>
      </rPr>
      <t>260309105700 \\ Environment \\ paymentToken \\ deviceTokenIdentifier \\ Max64Text \\DNS \\ Device token identifier chosen by the issuer (CB tokens only) \\
Nous souhaitons l'ajout de ce champ token/device identifier,
spécifique au contexte CB. Il est différent du 
paymentToken.tokenDeviceId(250924100001)</t>
    </r>
  </si>
  <si>
    <r>
      <t xml:space="preserve">Création:
</t>
    </r>
    <r>
      <rPr>
        <sz val="11"/>
        <color theme="1"/>
        <rFont val="Calibri"/>
        <family val="2"/>
        <scheme val="minor"/>
      </rPr>
      <t>260306100300 // Transaction // remittanceData // capturedRejectedTransactionsCounter // Max10NumericText // DNS //  // Counter of rejected transaction in a remittance by Capture</t>
    </r>
  </si>
  <si>
    <r>
      <t>Correction coquille : rem</t>
    </r>
    <r>
      <rPr>
        <b/>
        <sz val="11"/>
        <color rgb="FFFF0000"/>
        <rFont val="Calibri"/>
        <family val="2"/>
        <scheme val="minor"/>
      </rPr>
      <t>it</t>
    </r>
    <r>
      <rPr>
        <b/>
        <sz val="11"/>
        <color theme="1"/>
        <rFont val="Calibri"/>
        <family val="2"/>
        <scheme val="minor"/>
      </rPr>
      <t>anceData au lieu de rem</t>
    </r>
    <r>
      <rPr>
        <b/>
        <sz val="11"/>
        <color rgb="FFFF0000"/>
        <rFont val="Calibri"/>
        <family val="2"/>
        <scheme val="minor"/>
      </rPr>
      <t>itt</t>
    </r>
    <r>
      <rPr>
        <b/>
        <sz val="11"/>
        <color theme="1"/>
        <rFont val="Calibri"/>
        <family val="2"/>
        <scheme val="minor"/>
      </rPr>
      <t xml:space="preserve">anceData 
</t>
    </r>
    <r>
      <rPr>
        <sz val="11"/>
        <color theme="1"/>
        <rFont val="Calibri"/>
        <family val="2"/>
        <scheme val="minor"/>
      </rPr>
      <t>260217141500 // Transaction // remittanceData // includedPreClearingDateTime // ISODateTime // DNS //  // Date and time the remittance was included in the PreClearing process.</t>
    </r>
  </si>
  <si>
    <r>
      <t xml:space="preserve">Création:
</t>
    </r>
    <r>
      <rPr>
        <sz val="11"/>
        <color theme="1"/>
        <rFont val="Calibri"/>
        <family val="2"/>
        <scheme val="minor"/>
      </rPr>
      <t xml:space="preserve">260304143000 \\ Transaction \\ transactionDetails \\ cardholderVerificationMethodePos \\ Max4HexBinaryText \\ DNS \\ Transaction CVM indicator \\ 119_1022
260304147000 \\ Environment \\ paymentToken \\tokenAuthenticationAmount \\ Exact3HexBinaryText \\ DNS \\ Token Authentication Amount \\ 108_0154
260304150000 \\ Environment \\ paymentToken \\ tokenAuthenticationFactorB \\ Exact1HexBinaryText \\ DNS \\ Token Authentication Factor B \\ 108_0155
260304150700 \\ Environment \\ paymentToken \\ digitalAthenticationData \\ Max250AlphaNumericText \\ DNS \\ Digital Authentication Data \\ 108_0400
260304151200 \\ Environment	paymentToken \\ digitalServiceProviderId \\ Max25AlphaNumericText \\ DNS \\ Digital Service Provider Id \\ 108_0401
260304152200 \\ Transaction \\ additionalResponseData \\ appliedProductPlatform \\ Exact2AlphaNumericText \\ DNS \\ Applied Product Platform \\ 112_1001_p5
260304152700 \\ Transaction \\ additionalResponseData \\ appliedCardholderIdMethod \\ Exact1AlphaNumericText \\ DNS \\ Applied Cardholder ID Method \\ 112_1001_p6
260304154500 \\ Transaction \\ additionalResponseData \\ appliedAccountTypeFrom \\ Exact1AlphaNumericText \\ DNS \\ Applied Account Type From \\ 112_1001_p7
Création du type simple: Exact30AlphaNumericText   </t>
    </r>
  </si>
  <si>
    <r>
      <rPr>
        <b/>
        <sz val="11"/>
        <color theme="1"/>
        <rFont val="Calibri"/>
        <family val="2"/>
        <scheme val="minor"/>
      </rPr>
      <t>Création</t>
    </r>
    <r>
      <rPr>
        <sz val="11"/>
        <color theme="1"/>
        <rFont val="Calibri"/>
        <family val="2"/>
        <scheme val="minor"/>
      </rPr>
      <t>:
260304135100 \\ Transaction \\ transactionDetails \\ downgradeReason \\ Exact1NumericText \\ DNS \\Transaction declassification reason \\ 57_21
260304135700 \\ Context \\ transactionContext \\ tokenUpdateFirstUseIndicator \\ Exact1AlphaNumericText \\ DNS \\ VDCU token initial‑use status \\ 112_0033
260304140300 \\ Context \\transactionContext \\ authenticationDataQualityIndicator \\ Exact1AlphaNumericText \\ DNS \\ Authentication data quality level \\ 112_0040
260304141000 \\ Transaction \\ transactionDetails \\ extendedAuthorisationIndicator \\ Exact4NumericText \\ DNS \\ Indicator “Extended Authorization” \\ 112_0082
260304141700 \\ Transaction \\ transactionDetails \\ maximumClearingDate \\ Exact1AlphaNumericText \\ DNS \\ Clearing deadline \\ 112_0083
260304142000 \\ Context \\ transactionContext	merchantPaymentGatewayId	Exact11NumericText	DNS \\ Merchant payment gateway identifier
 \\ 112_0204
260304142300 \\ Context \\ transactionContext \\ almServiceData \\ Exact30AlphaNumericText \\ DNS \\ Alm date service  \\ 114_61
260304142700 \\ Context \\ transactionContext \\ merchantCountryOrigin \\ Exact3NumericText \\ DNS \\ Merchant country code \\ 119_0374</t>
    </r>
  </si>
  <si>
    <r>
      <rPr>
        <b/>
        <sz val="11"/>
        <color theme="1"/>
        <rFont val="Calibri"/>
        <family val="2"/>
        <scheme val="minor"/>
      </rPr>
      <t>Modification:</t>
    </r>
    <r>
      <rPr>
        <sz val="11"/>
        <color theme="1"/>
        <rFont val="Calibri"/>
        <family val="2"/>
        <scheme val="minor"/>
      </rPr>
      <t xml:space="preserve">
Pour l'attribut: 
250401135100 \\ Environment \\ acquirer \\ acquirerName \\ Max40Text \\ DNS \\ Acquirer Name \\ 112-0022 \\ field 34 Dataset ID 02 Tag C1 \\ N/A
==&gt; Précision dans les références protocolaire
CBAE: 112-0022
VISA: field 34 Dataset ID 02 Tag C1
MCD : N\A.
Pour l'attribut:
250418220112 \\ Environment \\ acquirer \\ postalAddress \\ PostalAddressType \\ DNS \\ Acquiring institution postal address \\ ISO19 \\ 019 \\ prm-asc
==&gt;Modification du libéllé et Précision dans les références protocolaire
CB2A: prm-asc
CBAE: 019
CIFO: ISO19</t>
    </r>
  </si>
  <si>
    <r>
      <rPr>
        <b/>
        <sz val="11"/>
        <color theme="1"/>
        <rFont val="Calibri"/>
        <family val="2"/>
        <scheme val="minor"/>
      </rPr>
      <t>Création:</t>
    </r>
    <r>
      <rPr>
        <sz val="11"/>
        <color theme="1"/>
        <rFont val="Calibri"/>
        <family val="2"/>
        <scheme val="minor"/>
      </rPr>
      <t xml:space="preserve">
260226092800 \\ Environment \\ accountOwner \\ birthCountryCode \\ ISO3NumericCountryCode \\ DNS \\ Account owner birth country code \\ 118-4013 \\ 56.05.90
2602260942 \\ Environment \\ acquirer \\ fullPostalAddress \\ PostalAddressType \\ DNS \\ Acquirer postal address \\ 112-002x \\ field 34 Dataset ID 02 Tag C6
2602260934 \\ Environment \\ accountOwner \\ birthDate \\ ISODate \\ DSP \\ Date of birth of account owner \\ 118-4015 \\ 56.05.92</t>
    </r>
  </si>
  <si>
    <r>
      <rPr>
        <b/>
        <sz val="11"/>
        <color theme="1"/>
        <rFont val="Calibri"/>
        <family val="2"/>
        <scheme val="minor"/>
      </rPr>
      <t>Création d'attributs:</t>
    </r>
    <r>
      <rPr>
        <sz val="11"/>
        <color theme="1"/>
        <rFont val="Calibri"/>
        <family val="2"/>
        <scheme val="minor"/>
      </rPr>
      <t xml:space="preserve">
260225201700 \\ Environment\\ paymentToken \\ applicationId \\ Max36Text \\ DNS \\ Application unique identifier
260225201900 \\ Environment \\ paymentToken \\ enrolmentDeviceType \\ Max100Text \\DNS \\ Device type in the VISA token enrolment context</t>
    </r>
  </si>
  <si>
    <r>
      <rPr>
        <b/>
        <sz val="11"/>
        <color theme="1"/>
        <rFont val="Calibri"/>
        <family val="2"/>
        <scheme val="minor"/>
      </rPr>
      <t>Création</t>
    </r>
    <r>
      <rPr>
        <sz val="11"/>
        <color theme="1"/>
        <rFont val="Calibri"/>
        <family val="2"/>
        <scheme val="minor"/>
      </rPr>
      <t xml:space="preserve">:
260225153200 \\ Reference \\ virtualCard \\ enrolmentId \\ Max32Text \\ DNS \\ Virtual card enrolment identifier
</t>
    </r>
    <r>
      <rPr>
        <b/>
        <sz val="11"/>
        <color theme="1"/>
        <rFont val="Calibri"/>
        <family val="2"/>
        <scheme val="minor"/>
      </rPr>
      <t>Modification du Data Comment du codeset</t>
    </r>
    <r>
      <rPr>
        <sz val="11"/>
        <color theme="1"/>
        <rFont val="Calibri"/>
        <family val="2"/>
        <scheme val="minor"/>
      </rPr>
      <t xml:space="preserve">
EligibilityCheckStepCodeset    Exact4Text    BEEN    Before enrollment =&gt; Before enrolment
EligibilityCheckStepCodeset    Exact4Text    DUEN    During enrollment =&gt; During enrolment
</t>
    </r>
    <r>
      <rPr>
        <b/>
        <sz val="11"/>
        <color theme="1"/>
        <rFont val="Calibri"/>
        <family val="2"/>
        <scheme val="minor"/>
      </rPr>
      <t>Modification du libellé de l'attribut:</t>
    </r>
    <r>
      <rPr>
        <sz val="11"/>
        <color theme="1"/>
        <rFont val="Calibri"/>
        <family val="2"/>
        <scheme val="minor"/>
      </rPr>
      <t xml:space="preserve">	
Attribut: 250717102632 \\ Environment \\ terminal \\ enrolmentCity \\ Max70Text	DNS	\\ City of enrollment
City of enrollment ==&gt; City of enrolment 
Attribut: 251125100015 \\ Context \\ cardContext\\ cardRiskLevel \\ Max10AlphaNumericText \\ DNS \\ Represent the level of risk linked to the card 	Modification	
Represent the level of risk linked to the card 	Modification ==&gt;Represents the level of risk linked to the card</t>
    </r>
  </si>
  <si>
    <r>
      <rPr>
        <b/>
        <u/>
        <sz val="11"/>
        <color theme="1"/>
        <rFont val="Calibri"/>
        <family val="2"/>
        <scheme val="minor"/>
      </rPr>
      <t xml:space="preserve">Modification de la référence 250418220114
</t>
    </r>
    <r>
      <rPr>
        <sz val="11"/>
        <color theme="1"/>
        <rFont val="Calibri"/>
        <family val="2"/>
        <scheme val="minor"/>
      </rPr>
      <t xml:space="preserve">250418220114 // Reference // cardRepository // accountFundingSource // AccountFundingSourceCodeset // DNS //  // Account Funding Source  // SICB - VI21
250418220114 // Reference // cardRepository // </t>
    </r>
    <r>
      <rPr>
        <b/>
        <sz val="11"/>
        <color theme="1"/>
        <rFont val="Calibri"/>
        <family val="2"/>
        <scheme val="minor"/>
      </rPr>
      <t>visaAccountFundingSource</t>
    </r>
    <r>
      <rPr>
        <sz val="11"/>
        <color theme="1"/>
        <rFont val="Calibri"/>
        <family val="2"/>
        <scheme val="minor"/>
      </rPr>
      <t xml:space="preserve"> // </t>
    </r>
    <r>
      <rPr>
        <b/>
        <sz val="11"/>
        <color theme="1"/>
        <rFont val="Calibri"/>
        <family val="2"/>
        <scheme val="minor"/>
      </rPr>
      <t>Exact1Text</t>
    </r>
    <r>
      <rPr>
        <sz val="11"/>
        <color theme="1"/>
        <rFont val="Calibri"/>
        <family val="2"/>
        <scheme val="minor"/>
      </rPr>
      <t xml:space="preserve"> // DNS //  // Visa Account Funding Source  // SICB - VI21</t>
    </r>
  </si>
  <si>
    <r>
      <rPr>
        <b/>
        <u/>
        <sz val="11"/>
        <color theme="1"/>
        <rFont val="Calibri"/>
        <family val="2"/>
        <scheme val="minor"/>
      </rPr>
      <t xml:space="preserve">Création du type NoTimezoneDateTime : </t>
    </r>
    <r>
      <rPr>
        <sz val="11"/>
        <color theme="1"/>
        <rFont val="Calibri"/>
        <family val="2"/>
        <scheme val="minor"/>
      </rPr>
      <t xml:space="preserve">
Ce type permet de gérer les attribut DateTime qui ne peuvent pas déterminer leur Timezone.
Si le Timezone est identifié, il faut utiliser le type ISODateTime
Format : AAAA-MM-DDTHH:MM:SS (SS facultatif)
Pattern de controle associé.</t>
    </r>
  </si>
  <si>
    <r>
      <rPr>
        <b/>
        <u/>
        <sz val="11"/>
        <color theme="1"/>
        <rFont val="Calibri"/>
        <family val="2"/>
        <scheme val="minor"/>
      </rPr>
      <t xml:space="preserve">Attribut devenant Obsolète </t>
    </r>
    <r>
      <rPr>
        <sz val="11"/>
        <color theme="1"/>
        <rFont val="Calibri"/>
        <family val="2"/>
        <scheme val="minor"/>
      </rPr>
      <t xml:space="preserve">
transactionDetails // issuerAuthorisationTransactionReference // Max50Text // DNS // Obsolète // Unique Transaction Reference
</t>
    </r>
    <r>
      <rPr>
        <b/>
        <u/>
        <sz val="11"/>
        <color theme="1"/>
        <rFont val="Calibri"/>
        <family val="2"/>
        <scheme val="minor"/>
      </rPr>
      <t xml:space="preserve">Utiliser dorénavant les 2 attributs ci-dessous 
</t>
    </r>
    <r>
      <rPr>
        <sz val="11"/>
        <color theme="1"/>
        <rFont val="Calibri"/>
        <family val="2"/>
        <scheme val="minor"/>
      </rPr>
      <t>additionalResponseData // uniqueTransactionIdNetwork // NetworkCodeset // DNS //  // Transaction Id network //  // RSB47_95_p1 // 047-95-p1 // 047-95-p1 // 047-95-p1
additionalResponseData // uniqueTransactionIdValue // Max49Text // DNS //  // Unique transaction Id value //  // RSB47_95_p2 // 047-95-p2 // 047-95-p2 // 047-95-p2</t>
    </r>
  </si>
  <si>
    <r>
      <rPr>
        <b/>
        <u/>
        <sz val="11"/>
        <color theme="1"/>
        <rFont val="Calibri"/>
        <family val="2"/>
        <scheme val="minor"/>
      </rPr>
      <t>Création des attributs :</t>
    </r>
    <r>
      <rPr>
        <sz val="11"/>
        <color theme="1"/>
        <rFont val="Calibri"/>
        <family val="2"/>
        <scheme val="minor"/>
      </rPr>
      <t xml:space="preserve"> 
Context//executionContractFinancialParameters//merchantSettlementIban//IBANIdentifier
Context//executionContractFinancialParameters//merchantFeesIban//IBANIdentifier</t>
    </r>
  </si>
  <si>
    <r>
      <rPr>
        <b/>
        <sz val="11"/>
        <color theme="1"/>
        <rFont val="Calibri"/>
        <family val="2"/>
        <scheme val="minor"/>
      </rPr>
      <t>Créations</t>
    </r>
    <r>
      <rPr>
        <sz val="11"/>
        <color theme="1"/>
        <rFont val="Calibri"/>
        <family val="2"/>
        <scheme val="minor"/>
      </rPr>
      <t xml:space="preserve"> :
transaction//transactionDetails//exchangeRateInformation // ExchangeRateInformationType
</t>
    </r>
    <r>
      <rPr>
        <b/>
        <sz val="11"/>
        <color theme="1"/>
        <rFont val="Calibri"/>
        <family val="2"/>
        <scheme val="minor"/>
      </rPr>
      <t xml:space="preserve">Création de la structure du type ExchangeRateInformationType  </t>
    </r>
    <r>
      <rPr>
        <sz val="11"/>
        <color theme="1"/>
        <rFont val="Calibri"/>
        <family val="2"/>
        <scheme val="minor"/>
      </rPr>
      <t xml:space="preserve">
ExchangeRateInformationType // network  // NetworkCodeset
ExchangeRateInformationType // exchangeRateOrigin  // ExchangeRateOriginCodeset
ExchangeRateInformationType // exchangeRateProvider  // Max70Text
ExchangeRateInformationType // exchangeRate // Base25OneRate
ExchangeRateInformationType // rateTableId // Max5AlphaNumericText
ExchangeRateInformationType // persistentFxEligibleIndicator // TrueFalseIndicator 
ExchangeRateInformationType // rateDiffSign // DebitCreditCodeset
 ExchangeRateInformationType // rateDiffPercent // Exact6NumericText
</t>
    </r>
    <r>
      <rPr>
        <b/>
        <sz val="11"/>
        <color theme="1"/>
        <rFont val="Calibri"/>
        <family val="2"/>
        <scheme val="minor"/>
      </rPr>
      <t xml:space="preserve">Création du codeset ExchangeRateOrigin 
Attributs Obsolétes :
Transaction // TrasactionDetails // currencyConversionRateNomenclature
Transaction // TrasactionDetails // mastercardCurrencyConversionRateData 
Transaction // TrasactionDetails // visaCurrencyConversionRateData </t>
    </r>
    <r>
      <rPr>
        <sz val="11"/>
        <color theme="1"/>
        <rFont val="Calibri"/>
        <family val="2"/>
        <scheme val="minor"/>
      </rPr>
      <t xml:space="preserve">
</t>
    </r>
  </si>
  <si>
    <r>
      <rPr>
        <b/>
        <u/>
        <sz val="11"/>
        <color theme="1"/>
        <rFont val="Calibri"/>
        <family val="2"/>
        <scheme val="minor"/>
      </rPr>
      <t>Creation de l'attribut : includedPreClearingDateTim dans remittanceData</t>
    </r>
    <r>
      <rPr>
        <sz val="11"/>
        <color theme="1"/>
        <rFont val="Calibri"/>
        <family val="2"/>
        <scheme val="minor"/>
      </rPr>
      <t xml:space="preserve">
260217141500 // Transaction // remittanceData // includedPreClearingDateTime // ISODateTime // DNS //  // Date and time the remittance was included in the PreClearing process.</t>
    </r>
  </si>
  <si>
    <r>
      <rPr>
        <b/>
        <u/>
        <sz val="11"/>
        <color theme="1"/>
        <rFont val="Calibri"/>
        <family val="2"/>
        <scheme val="minor"/>
      </rPr>
      <t xml:space="preserve">Complément pour le code set : ElectronicCommerceAuthenticationNatureCodeset </t>
    </r>
    <r>
      <rPr>
        <sz val="11"/>
        <color theme="1"/>
        <rFont val="Calibri"/>
        <family val="2"/>
        <scheme val="minor"/>
      </rPr>
      <t xml:space="preserve">
Ajout des valeurs du CB2A dans le libellé du Codeset.</t>
    </r>
  </si>
  <si>
    <r>
      <rPr>
        <b/>
        <u/>
        <sz val="11"/>
        <color theme="1"/>
        <rFont val="Calibri"/>
        <family val="2"/>
        <scheme val="minor"/>
      </rPr>
      <t>Creation de l'attribut : includedPreClearingDateTime dans ClearingData</t>
    </r>
    <r>
      <rPr>
        <sz val="11"/>
        <color theme="1"/>
        <rFont val="Calibri"/>
        <family val="2"/>
        <scheme val="minor"/>
      </rPr>
      <t xml:space="preserve">
260212175400 // Transaction // clearingData // includedPreClearingDateTime // ISODateTime // DNS //  // Date and time the transaction was included in the PreClearing process.</t>
    </r>
  </si>
  <si>
    <r>
      <rPr>
        <b/>
        <u/>
        <sz val="11"/>
        <color theme="1"/>
        <rFont val="Calibri"/>
        <family val="2"/>
        <scheme val="minor"/>
      </rPr>
      <t>Modification de l'attribut : includedDataTime devient includedClearingDateTime</t>
    </r>
    <r>
      <rPr>
        <sz val="11"/>
        <color theme="1"/>
        <rFont val="Calibri"/>
        <family val="2"/>
        <scheme val="minor"/>
      </rPr>
      <t xml:space="preserve">
251112091000 // Transaction // clearingData // includedClearingDateTime // ISODateTime // DNS //  // Date and time the transaction was included in the clearing process.</t>
    </r>
  </si>
  <si>
    <r>
      <rPr>
        <b/>
        <u/>
        <sz val="11"/>
        <color theme="1"/>
        <rFont val="Calibri"/>
        <family val="2"/>
        <scheme val="minor"/>
      </rPr>
      <t xml:space="preserve">Ajout d'une valeur de Codeset : </t>
    </r>
    <r>
      <rPr>
        <sz val="11"/>
        <color theme="1"/>
        <rFont val="Calibri"/>
        <family val="2"/>
        <scheme val="minor"/>
      </rPr>
      <t xml:space="preserve">
ProcessingStageCodeset // Exact4Text // NCRE // Clearing – Non completed // ajusted Remittance </t>
    </r>
  </si>
  <si>
    <r>
      <rPr>
        <b/>
        <u/>
        <sz val="11"/>
        <color theme="1"/>
        <rFont val="Calibri"/>
        <family val="2"/>
        <scheme val="minor"/>
      </rPr>
      <t>Création de captureFileId</t>
    </r>
    <r>
      <rPr>
        <sz val="11"/>
        <color theme="1"/>
        <rFont val="Calibri"/>
        <family val="2"/>
        <scheme val="minor"/>
      </rPr>
      <t xml:space="preserve">
260212084000  // Transaction  // fileData  // captureFileId  // UUIDType  // DNS  //   // File identification defined by capture process - Double information with stampingReference</t>
    </r>
  </si>
  <si>
    <r>
      <rPr>
        <b/>
        <u/>
        <sz val="11"/>
        <color theme="1"/>
        <rFont val="Calibri"/>
        <family val="2"/>
        <scheme val="minor"/>
      </rPr>
      <t xml:space="preserve">Modification du nom des attributs pour intégrer Error : </t>
    </r>
    <r>
      <rPr>
        <sz val="11"/>
        <color theme="1"/>
        <rFont val="Calibri"/>
        <family val="2"/>
        <scheme val="minor"/>
      </rPr>
      <t xml:space="preserve">
250915172700 // Transaction // remittanceData // captureErrorNumberOfRelevantField // Exact3AlphaNumericText // DNS //  // Capture Error Number Of Relevant Field //  //  //  // 047-0047-p2
250915172702 // Transaction // remittanceData // captureErrorTypeOfRelevantField // Exact4AlphaNumericText // DNS //  // Capture Error Type Of Relevant Field //  //  //  // 047-0047-p3*</t>
    </r>
  </si>
  <si>
    <r>
      <rPr>
        <b/>
        <u/>
        <sz val="11"/>
        <color theme="1"/>
        <rFont val="Calibri"/>
        <family val="2"/>
        <scheme val="minor"/>
      </rPr>
      <t xml:space="preserve">Attribut lengthOfDataElementToFollow est obsolète
</t>
    </r>
    <r>
      <rPr>
        <sz val="11"/>
        <color theme="1"/>
        <rFont val="Calibri"/>
        <family val="2"/>
        <scheme val="minor"/>
      </rPr>
      <t>L'attribut est finalement inutile.
250425201612 // Context // pointOfServiceContext // lengthOfDataElementToFollow // Max3NumericText // DNS // OBSOLETE // Length of data element to follow //  //  //  // 031-p2</t>
    </r>
  </si>
  <si>
    <r>
      <rPr>
        <b/>
        <u/>
        <sz val="11"/>
        <color theme="1"/>
        <rFont val="Calibri"/>
        <family val="2"/>
        <scheme val="minor"/>
      </rPr>
      <t xml:space="preserve">Modification de l'attribut dataCategory qui devient printDisplayDataCategory de type PrintDisplayDataCategoryCodeset
</t>
    </r>
    <r>
      <rPr>
        <sz val="11"/>
        <color theme="1"/>
        <rFont val="Calibri"/>
        <family val="2"/>
        <scheme val="minor"/>
      </rPr>
      <t xml:space="preserve">250425201611 // Context // pointOfServiceContext // printDisplayDataCategory // PrintDisplayDataCategoryCodeset // DNS //  // Data type to print or display on acceptor device//  //  //  // 031-p1
</t>
    </r>
  </si>
  <si>
    <r>
      <rPr>
        <b/>
        <u/>
        <sz val="11"/>
        <color theme="1"/>
        <rFont val="Calibri"/>
        <family val="2"/>
        <scheme val="minor"/>
      </rPr>
      <t xml:space="preserve">Modification de l'attribut printDispalyData qui devient printDisplayDataValue
</t>
    </r>
    <r>
      <rPr>
        <sz val="11"/>
        <color theme="1"/>
        <rFont val="Calibri"/>
        <family val="2"/>
        <scheme val="minor"/>
      </rPr>
      <t>260205110200 // Context // pointOfServiceContext // printDisplayDataValue // Max250AlphaNumericText // DNS //  // Data to print or display on acceptor device - Sensible data not accepted//  //  // 031-p3</t>
    </r>
  </si>
  <si>
    <r>
      <rPr>
        <b/>
        <u/>
        <sz val="11"/>
        <color theme="1"/>
        <rFont val="Calibri"/>
        <family val="2"/>
        <scheme val="minor"/>
      </rPr>
      <t xml:space="preserve">Création : 
</t>
    </r>
    <r>
      <rPr>
        <sz val="11"/>
        <color theme="1"/>
        <rFont val="Calibri"/>
        <family val="2"/>
        <scheme val="minor"/>
      </rPr>
      <t>260205112900 // Transaction // remittanceData // captureRemittanceId // UUIDType // DNS //  // Remittance identification defined by capture process - Double information with stampingReference</t>
    </r>
  </si>
  <si>
    <r>
      <rPr>
        <b/>
        <u/>
        <sz val="11"/>
        <color theme="1"/>
        <rFont val="Calibri"/>
        <family val="2"/>
        <scheme val="minor"/>
      </rPr>
      <t xml:space="preserve">Création : </t>
    </r>
    <r>
      <rPr>
        <sz val="11"/>
        <color theme="1"/>
        <rFont val="Calibri"/>
        <family val="2"/>
        <scheme val="minor"/>
      </rPr>
      <t xml:space="preserve">
260205111500 // Transaction // transactionDetails // nonrefundReasonTechnicalInternalId // Max19NumericText // DNS //  // Technical internal reference of the nonrefund of the dispute //  </t>
    </r>
  </si>
  <si>
    <r>
      <rPr>
        <b/>
        <u/>
        <sz val="11"/>
        <color theme="1"/>
        <rFont val="Calibri"/>
        <family val="2"/>
        <scheme val="minor"/>
      </rPr>
      <t xml:space="preserve">Création : </t>
    </r>
    <r>
      <rPr>
        <sz val="11"/>
        <color theme="1"/>
        <rFont val="Calibri"/>
        <family val="2"/>
        <scheme val="minor"/>
      </rPr>
      <t xml:space="preserve">
260205110200 // Context // pointOfServiceContext // printDisplayData // Max250AlphaNumericText // DNS //  // Data to print or display on acceptor device - Sensible data not accepted//  //  // 031-p3</t>
    </r>
  </si>
  <si>
    <r>
      <rPr>
        <b/>
        <u/>
        <sz val="11"/>
        <color theme="1"/>
        <rFont val="Calibri"/>
        <family val="2"/>
        <scheme val="minor"/>
      </rPr>
      <t xml:space="preserve">Officialisation des attributs dataCategory et lengthOfDataElementToFollow
Modification du type de lengthOfDataElementToFollow : longueur Max3NumericText bridée applicativement à 250
Modification de la référence du protocole CB2AF -&gt; 031-px à la place de 814-031-px
</t>
    </r>
    <r>
      <rPr>
        <sz val="11"/>
        <color theme="1"/>
        <rFont val="Calibri"/>
        <family val="2"/>
        <scheme val="minor"/>
      </rPr>
      <t>250425201611 // Context // pointOfServiceContext // dataCategory // DataCategoryCodeset // DNS //  // Data type //  //  //  // 031-p1
250425201612 // Context // pointOfServiceContext // lengthOfDataElementToFollow // Max3NumericText // DNS //  // Length of data element to follow //  //  //  // 031-p2</t>
    </r>
  </si>
  <si>
    <r>
      <rPr>
        <b/>
        <u/>
        <sz val="11"/>
        <color theme="1"/>
        <rFont val="Calibri"/>
        <family val="2"/>
        <scheme val="minor"/>
      </rPr>
      <t xml:space="preserve">Remplacement de l'objet transactionDetails par remittanceData (attributs pas encore utilisé dans des Contrats)
</t>
    </r>
    <r>
      <rPr>
        <sz val="11"/>
        <color theme="1"/>
        <rFont val="Calibri"/>
        <family val="2"/>
        <scheme val="minor"/>
      </rPr>
      <t>250915172600 // Transaction // remittanceData // captureErrorCode // CaptureErrorCodeCodeset // DNS //   // Capture Error code
250915172700 // Transaction // remittanceData // captureNumberOfRelevantField // Exact3AlphaNumericText // DNS //  // Capture Number Of Relevant Field
250915172702 // Transaction // remittanceData // captureTypeOfRelevantField // Exact4AlphaNumericText // DNS //  // Capture Type Of Relevant Field</t>
    </r>
  </si>
  <si>
    <r>
      <t xml:space="preserve">Créations :
</t>
    </r>
    <r>
      <rPr>
        <sz val="11"/>
        <color theme="1"/>
        <rFont val="Calibri"/>
        <family val="2"/>
        <scheme val="minor"/>
      </rPr>
      <t>Environment//terminal//additionalSerialNumberInformation//Max10Text</t>
    </r>
  </si>
  <si>
    <r>
      <rPr>
        <b/>
        <sz val="11"/>
        <color theme="1"/>
        <rFont val="Calibri"/>
        <family val="2"/>
        <scheme val="minor"/>
      </rPr>
      <t>Attribut utilisé pour transporter l'IBAN donc de sensibilité "DSS"</t>
    </r>
    <r>
      <rPr>
        <sz val="11"/>
        <color theme="1"/>
        <rFont val="Calibri"/>
        <family val="2"/>
        <scheme val="minor"/>
      </rPr>
      <t xml:space="preserve">
250331114313 // Environment // cardAgreement // cardAgreementAccountId // Max36IdentifierText // DSS //  // Account Id linked to the card</t>
    </r>
  </si>
  <si>
    <r>
      <rPr>
        <b/>
        <sz val="11"/>
        <color theme="1"/>
        <rFont val="Calibri"/>
        <family val="2"/>
        <scheme val="minor"/>
      </rPr>
      <t>Créations :</t>
    </r>
    <r>
      <rPr>
        <sz val="11"/>
        <color theme="1"/>
        <rFont val="Calibri"/>
        <family val="2"/>
        <scheme val="minor"/>
      </rPr>
      <t xml:space="preserve">
Environment//cardRepository//sicbProgramCode//Max5Text
Environment//cardRepository//programCode//Max255Text
Environment//cardRepository//programLabel//Max255Text
Environment//cardRepository//schemeProgramCode//Exact11Text
Environment//cardRepository//productCode//Max5Text
Environment//cardRepository//productLabel//Max255Text
Environment//cardRepository//schemeProductCode//Exact11Text
Reference//geographicZoneRepository//geographicalZone//Exact11Text
Reference//geographicZoneRepository//geographicalZoneLabel//Max255Text
Environment//cardRepository//cbProductRange//Exact1Text</t>
    </r>
  </si>
  <si>
    <r>
      <rPr>
        <b/>
        <sz val="11"/>
        <color theme="1"/>
        <rFont val="Calibri"/>
        <family val="2"/>
        <scheme val="minor"/>
      </rPr>
      <t>Modifications :</t>
    </r>
    <r>
      <rPr>
        <sz val="11"/>
        <color theme="1"/>
        <rFont val="Calibri"/>
        <family val="2"/>
        <scheme val="minor"/>
      </rPr>
      <t xml:space="preserve">
Modification du libellé de la donnée suivante : security.storageKeyIdentifier par 'Identification of a storage key used to cipher application keys'
Modification du libellé de la donnée security.tr31AdditionalData par 'number of optional blocks'
Le type de la donnée security.signature passe à Max800Text
</t>
    </r>
    <r>
      <rPr>
        <b/>
        <sz val="11"/>
        <color theme="1"/>
        <rFont val="Calibri"/>
        <family val="2"/>
        <scheme val="minor"/>
      </rPr>
      <t xml:space="preserve">Créations : 
</t>
    </r>
    <r>
      <rPr>
        <sz val="11"/>
        <color theme="1"/>
        <rFont val="Calibri"/>
        <family val="2"/>
        <scheme val="minor"/>
      </rPr>
      <t xml:space="preserve">Transaction // security // encryptedEphemeralTransportKey // Min256Max800Text // Ephemeral Symetric Transport Key encrypted by a public RSA key
Transaction // security // encryptedEphemeralSecurePinBlockKey // Max64Text // Ephemeral Symetric Secure PinBlock Key encrypted by ephemeral Transport Key
</t>
    </r>
  </si>
  <si>
    <r>
      <rPr>
        <b/>
        <sz val="11"/>
        <color theme="1"/>
        <rFont val="Calibri"/>
        <family val="2"/>
        <scheme val="minor"/>
      </rPr>
      <t>Remplacement de emailHeader par les attributs ci-dessous afin de permettre d'avoir les attributs, To, From, Cc et Cci répétables.</t>
    </r>
    <r>
      <rPr>
        <sz val="11"/>
        <color theme="1"/>
        <rFont val="Calibri"/>
        <family val="2"/>
        <scheme val="minor"/>
      </rPr>
      <t xml:space="preserve">
260122114000 // Edition // editionParameters // emailHeaderTo // EmailAddressType // DSP //  // Email header To
260122114001 // Edition // editionParameters // emailHeaderFrom // EmailAddressType // DSP //  // Email header From
260122114002 // Edition // editionParameters // emailHeaderObject // Max1000Text // DNS //  // Email header Object
260122114003 // Edition // editionParameters // emailHeaderCc // EmailAddressType // DSP //  // Email header Cc
260122114004 // Edition // editionParameters // emailHeaderCci // EmailAddressType // DSP //  // Email header Cci
260122114005 // Edition // editionParameters // emailHeaderDate // ISODateTime // DNS //  // Email header Date </t>
    </r>
  </si>
  <si>
    <r>
      <rPr>
        <b/>
        <sz val="11"/>
        <color theme="1"/>
        <rFont val="Calibri"/>
        <family val="2"/>
        <scheme val="minor"/>
      </rPr>
      <t xml:space="preserve">Décommissionnement </t>
    </r>
    <r>
      <rPr>
        <sz val="11"/>
        <color theme="1"/>
        <rFont val="Calibri"/>
        <family val="2"/>
        <scheme val="minor"/>
      </rPr>
      <t>de // Edition // editionParameters // emailHeader // EmailHearderType</t>
    </r>
  </si>
  <si>
    <r>
      <rPr>
        <b/>
        <sz val="11"/>
        <color theme="1"/>
        <rFont val="Calibri"/>
        <family val="2"/>
        <scheme val="minor"/>
      </rPr>
      <t xml:space="preserve">Modification du type des 2 attributs ci-dessous - Max36Text à Max70Text
</t>
    </r>
    <r>
      <rPr>
        <sz val="11"/>
        <color theme="1"/>
        <rFont val="Calibri"/>
        <family val="2"/>
        <scheme val="minor"/>
      </rPr>
      <t>250617090002 // Environment // cardAgreement // ownerFirstName // Max70Text // DSP //  // First name
250617090003 // Environment // cardAgreement // ownerLastName // Max70Text // DSP //  // Last name</t>
    </r>
  </si>
  <si>
    <r>
      <rPr>
        <b/>
        <sz val="11"/>
        <color theme="1"/>
        <rFont val="Calibri"/>
        <family val="2"/>
        <scheme val="minor"/>
      </rPr>
      <t>Modification du nom de l'attribut : disputeDataId devient disputeCaseId</t>
    </r>
    <r>
      <rPr>
        <sz val="11"/>
        <color theme="1"/>
        <rFont val="Calibri"/>
        <family val="2"/>
        <scheme val="minor"/>
      </rPr>
      <t xml:space="preserve">
250528103600 // Transaction // disputeData // disputeCaseId // Exact16AlphaNumericText</t>
    </r>
  </si>
  <si>
    <r>
      <rPr>
        <b/>
        <u/>
        <sz val="11"/>
        <color theme="1"/>
        <rFont val="Calibri"/>
        <family val="2"/>
        <scheme val="minor"/>
      </rPr>
      <t xml:space="preserve">Création d'un nouvel attribut </t>
    </r>
    <r>
      <rPr>
        <sz val="11"/>
        <color theme="1"/>
        <rFont val="Calibri"/>
        <family val="2"/>
        <scheme val="minor"/>
      </rPr>
      <t xml:space="preserve">
260121100000 // Transaction // remittanceData // remittanceFinalStatus // RemittanceFinalStatusCodeSet // DNS //  // Final status of the remittance
</t>
    </r>
    <r>
      <rPr>
        <b/>
        <u/>
        <sz val="11"/>
        <color theme="1"/>
        <rFont val="Calibri"/>
        <family val="2"/>
        <scheme val="minor"/>
      </rPr>
      <t>Création d'un nouveau Codeset</t>
    </r>
    <r>
      <rPr>
        <sz val="11"/>
        <color theme="1"/>
        <rFont val="Calibri"/>
        <family val="2"/>
        <scheme val="minor"/>
      </rPr>
      <t xml:space="preserve">
RemittanceFinalStatusCodeset // Exact4Text // COAJ // Completed and Ajusted
RemittanceFinalStatusCodeset // Exact4Text // NOTC // Not Completed
RemittanceFinalStatusCodeset // Exact4Text // NOTA // Not Ajusted
RemittanceFinalStatusCodeset // Exact4Text // NOTF // Frauded
RemittanceFinalStatusCodeset // Exact4Text // NOTU // Not clearable, general meaning </t>
    </r>
  </si>
  <si>
    <r>
      <rPr>
        <b/>
        <u/>
        <sz val="11"/>
        <color theme="1"/>
        <rFont val="Calibri"/>
        <family val="2"/>
        <scheme val="minor"/>
      </rPr>
      <t>Ajout d'une valeur à CardDebitTypeCodeset</t>
    </r>
    <r>
      <rPr>
        <sz val="11"/>
        <color theme="1"/>
        <rFont val="Calibri"/>
        <family val="2"/>
        <scheme val="minor"/>
      </rPr>
      <t xml:space="preserve">
CardDebitTypeCodeset // Exact4Text // DPIW // Deferred Payment, Immediate Withdrawal</t>
    </r>
  </si>
  <si>
    <r>
      <rPr>
        <b/>
        <sz val="11"/>
        <color theme="1"/>
        <rFont val="Calibri"/>
        <family val="2"/>
        <scheme val="minor"/>
      </rPr>
      <t xml:space="preserve">Ajustements de 3 valeurs du codeset VirtualCardStatusCodeset : 
</t>
    </r>
    <r>
      <rPr>
        <sz val="11"/>
        <color theme="1"/>
        <rFont val="Calibri"/>
        <family val="2"/>
        <scheme val="minor"/>
      </rPr>
      <t>- Suppression de DCTV : "Deactivated : the virtual card has been deactivated"
- Création de SUSP :  "Suspended : the virtual card has been suspended"
- Création de SPNT : "Spent : the virtual card has been fully used (no more transaction or amount available)"</t>
    </r>
  </si>
  <si>
    <r>
      <rPr>
        <b/>
        <u/>
        <sz val="11"/>
        <color theme="1"/>
        <rFont val="Calibri"/>
        <family val="2"/>
        <scheme val="minor"/>
      </rPr>
      <t xml:space="preserve">Création de 7 objet/atributs </t>
    </r>
    <r>
      <rPr>
        <sz val="11"/>
        <color theme="1"/>
        <rFont val="Calibri"/>
        <family val="2"/>
        <scheme val="minor"/>
      </rPr>
      <t xml:space="preserve">
260120121800 // Environment // paymentToken // cardholderPhoneNumber // PhoneNumberText // DSP //  // Cardholder Phone number //  //  // 107-01
260120121801 // Environment // paymentToken // deviceIpAddress // Min4Max45Text // DSP //  // IP address associated to the device //  //  // 107-04
260120121802 // Environment // paymentToken // walletProviderRiskAssessmentVersion // Max10AlphaNumericText // DNS //  // Version number of the wallet provider's risk assessment process. //  //  // 107-06
260120121803 // Context // transactionContext // deliveryAddress // PostalAddressType // DSP //  // Delivery postal address  // Field 57-0009 : This address includes the number and street name, postcode and country fields, separated by asterisks.  //  // 57-0009
260120121804 // Context // riskContext // accountDataCompromiseInformationSource // NetworkCodeset // DNS //  // Source of account data compromise information // Field 57-0035-p1 //  // 57-0035-p1
260120121805 // Context // riskContext // accountDataCompromiseInformation // Max30Text // DNS //  // Account data compromise information // Field 57-0035-p2 //  // 57-0035-p2
260120121806 // Context // riskContext // merchantNamePresentedForAuthentication // Max40Text // DNS //  // Name of the merchant presented for authentication.  //  //  // 57-0036</t>
    </r>
  </si>
  <si>
    <r>
      <rPr>
        <b/>
        <u/>
        <sz val="11"/>
        <color theme="1"/>
        <rFont val="Calibri"/>
        <family val="2"/>
        <scheme val="minor"/>
      </rPr>
      <t xml:space="preserve">Création d'un attribut : </t>
    </r>
    <r>
      <rPr>
        <sz val="11"/>
        <color theme="1"/>
        <rFont val="Calibri"/>
        <family val="2"/>
        <scheme val="minor"/>
      </rPr>
      <t xml:space="preserve">
260113135000 // Transaction // clearingData // linkedTransactionEndToEndTransId // UUIDType // DNS //  // Linked transaction endToEndTransId associated to the current transaction</t>
    </r>
  </si>
  <si>
    <r>
      <rPr>
        <b/>
        <sz val="11"/>
        <color theme="1"/>
        <rFont val="Calibri"/>
        <family val="2"/>
        <scheme val="minor"/>
      </rPr>
      <t xml:space="preserve">Modification de la sensibilité des informations ci-dessous : DSI vers DNS
</t>
    </r>
    <r>
      <rPr>
        <sz val="11"/>
        <color theme="1"/>
        <rFont val="Calibri"/>
        <family val="2"/>
        <scheme val="minor"/>
      </rPr>
      <t>security // pinBlockFormat // PinBlockFormatCodeset
eMV // applicationCryptogram // Exact8HexBinaryText
eMV // cryptogramInformationData // Exact1HexBinaryText
security // pinBlockEncryptionFormat // PinBlockEncryptionFormatCodeset</t>
    </r>
  </si>
  <si>
    <r>
      <rPr>
        <b/>
        <sz val="11"/>
        <color theme="1"/>
        <rFont val="Calibri"/>
        <family val="2"/>
        <scheme val="minor"/>
      </rPr>
      <t>Modification de la structure du type AuthenticationMethodType - Ajout de enrolmentChoiceIndicator</t>
    </r>
    <r>
      <rPr>
        <sz val="11"/>
        <color theme="1"/>
        <rFont val="Calibri"/>
        <family val="2"/>
        <scheme val="minor"/>
      </rPr>
      <t xml:space="preserve">
AuthenticationMethodType // category // Max20Text // Authentication method type. // 
AuthenticationMethodType // value // Max256Text // Authentication method value, linked to the authentication method type. // 
AuthenticationMethodType // additionalInformation // Max256Text // Authentication method additional informations. // 
</t>
    </r>
    <r>
      <rPr>
        <b/>
        <sz val="11"/>
        <color theme="1"/>
        <rFont val="Calibri"/>
        <family val="2"/>
        <scheme val="minor"/>
      </rPr>
      <t xml:space="preserve">AuthenticationMethodType // enrolmentChoiceIndicator // TrueFalseIndicator // Authentication method used for enrolment indicator // </t>
    </r>
  </si>
  <si>
    <r>
      <rPr>
        <b/>
        <sz val="11"/>
        <color theme="1"/>
        <rFont val="Calibri"/>
        <family val="2"/>
        <scheme val="minor"/>
      </rPr>
      <t>Modification de l'attribut :</t>
    </r>
    <r>
      <rPr>
        <sz val="11"/>
        <color theme="1"/>
        <rFont val="Calibri"/>
        <family val="2"/>
        <scheme val="minor"/>
      </rPr>
      <t xml:space="preserve"> 
Les attributs suivants ont été placés par erreur dans le sergment Context au lieu du segment AuditTrail.
Réaffectation dans la version.
AuditTrail//auditTrail//onlineBankingConnectionDateTime
AuditTrail//auditTrail//onlineBankingConnectionSuccessfulIndicator
AuditTrail//auditTrail//onlineBankingConnectionAuthenticationMethod
AuditTrail//auditTrail//lastPersonalChangeDateTime
AuditTrail//auditTrail//consistencyScore
AuditTrail//auditTrail//strengthScore
AuditTrail//auditTrail//usualIpAddressIndicator</t>
    </r>
  </si>
  <si>
    <r>
      <rPr>
        <b/>
        <u/>
        <sz val="11"/>
        <color theme="1"/>
        <rFont val="Calibri"/>
        <family val="2"/>
        <scheme val="minor"/>
      </rPr>
      <t xml:space="preserve">Création du champ 
</t>
    </r>
    <r>
      <rPr>
        <sz val="11"/>
        <color theme="1"/>
        <rFont val="Calibri"/>
        <family val="2"/>
        <scheme val="minor"/>
      </rPr>
      <t>260108144400 // transaction // interchange // visaReimbursmentAttribute // Exact1AlphaNumericText 
Afin d'alimenter le fichier OUTGOING VISA, il est nécessaire que le Scheme Pricing Engine puisse véhiculer en retour du service de calcul de l'interchange, la donnée Reimbursement Attribute</t>
    </r>
  </si>
  <si>
    <r>
      <rPr>
        <b/>
        <sz val="11"/>
        <color theme="1"/>
        <rFont val="Calibri"/>
        <family val="2"/>
        <scheme val="minor"/>
      </rPr>
      <t>Suppression d'un attribut obsolete :</t>
    </r>
    <r>
      <rPr>
        <sz val="11"/>
        <color theme="1"/>
        <rFont val="Calibri"/>
        <family val="2"/>
        <scheme val="minor"/>
      </rPr>
      <t xml:space="preserve"> 
250418220182 // Transaction // transactionDetails // temp_statusCode // StatusCodeCodeset // DNS // Obsolete // Code etat remise ou transaction</t>
    </r>
  </si>
  <si>
    <r>
      <rPr>
        <b/>
        <sz val="11"/>
        <color theme="1"/>
        <rFont val="Calibri"/>
        <family val="2"/>
        <scheme val="minor"/>
      </rPr>
      <t>Modification de l'attribut :</t>
    </r>
    <r>
      <rPr>
        <sz val="11"/>
        <color theme="1"/>
        <rFont val="Calibri"/>
        <family val="2"/>
        <scheme val="minor"/>
      </rPr>
      <t xml:space="preserve"> 
250324131114//Transaction//transactionDetails//statusLabel -&gt; 250324131114//Transaction//transactionDetails//settlementStatusLabel
</t>
    </r>
    <r>
      <rPr>
        <b/>
        <sz val="11"/>
        <color theme="1"/>
        <rFont val="Calibri"/>
        <family val="2"/>
        <scheme val="minor"/>
      </rPr>
      <t xml:space="preserve">Création des attributs : </t>
    </r>
    <r>
      <rPr>
        <sz val="11"/>
        <color theme="1"/>
        <rFont val="Calibri"/>
        <family val="2"/>
        <scheme val="minor"/>
      </rPr>
      <t xml:space="preserve">
Context//callingData//user
AuditTrail//auditTrail//enrolmentSuccessfulIndicator
AuditTrail//auditTrail//enrolmentPhoneNumber
AuditTrail//auditTrail//enrolmentEmail
AuditTrail//auditTrail//enrolmentTheoricalActivationDateTime
AuditTrail//auditTrail//enrolmentRealActivationDateTime
Context//transactionContext//disputeLink
Context//transactionContext//paymentAuthenticationDateTime
Context//transactionContext//paymentAuthenticationMean
Context//transactionContext//paymentAuthenticationMethod
Context//transactionContext//paymentAuthenticationSuccessfulIndicator
Context//auditTrail//onlineBankingConnectionDateTime
Context//auditTrail//onlineBankingConnectionSuccessfulIndicator
Context//auditTrail//onlineBankingConnectionAuthenticationMethod
Context//auditTrail//lastPersonalChangeDateTime
Context//auditTrail//consistencyScore
Context//auditTrail//strengthScore
Context//auditTrail//usualIpAddressIndicator
</t>
    </r>
    <r>
      <rPr>
        <b/>
        <sz val="11"/>
        <color theme="1"/>
        <rFont val="Calibri"/>
        <family val="2"/>
        <scheme val="minor"/>
      </rPr>
      <t xml:space="preserve">Création des codesets : </t>
    </r>
    <r>
      <rPr>
        <sz val="11"/>
        <color theme="1"/>
        <rFont val="Calibri"/>
        <family val="2"/>
        <scheme val="minor"/>
      </rPr>
      <t xml:space="preserve">
DisputeLinkCodeset
AuthenticationMeanCodeset
AuthenticationMethodCodeset</t>
    </r>
  </si>
  <si>
    <r>
      <rPr>
        <b/>
        <sz val="11"/>
        <color theme="1"/>
        <rFont val="Calibri"/>
        <family val="2"/>
        <scheme val="minor"/>
      </rPr>
      <t>Correction d'une coquille</t>
    </r>
    <r>
      <rPr>
        <sz val="11"/>
        <color theme="1"/>
        <rFont val="Calibri"/>
        <family val="2"/>
        <scheme val="minor"/>
      </rPr>
      <t xml:space="preserve">
TransactionLifeCycleCodeset : "First presentment" - La valeur "FIRST" fait 5 caractères, elle est remplacée par "FRST".</t>
    </r>
  </si>
  <si>
    <r>
      <rPr>
        <b/>
        <sz val="11"/>
        <color theme="1"/>
        <rFont val="Calibri"/>
        <family val="2"/>
        <scheme val="minor"/>
      </rPr>
      <t xml:space="preserve">Modifications : </t>
    </r>
    <r>
      <rPr>
        <sz val="11"/>
        <color theme="1"/>
        <rFont val="Calibri"/>
        <family val="2"/>
        <scheme val="minor"/>
      </rPr>
      <t xml:space="preserve">
Le type de crcCase.taskStatus devient TaskStatusCodeset
Le type de disputeData.caseAdvancementCode devient CaseStatusCodeset
Le type de disputeData.taskStatus devient TaskStatusCodeset
Le type de eventProcessingData.statusCode devient EventStatusCodeset
Le type de disputePrescore.scoring devient DecimalRate
L'attribut de transactionDetails.statusCode est renommé settlementStatus et son type devient SettlementStatusCodeset
transactionDetails.temp_statusCode devient obsolete
La valeur REFU de RefundDecisionCodeset devient RFDB
</t>
    </r>
    <r>
      <rPr>
        <b/>
        <sz val="11"/>
        <color theme="1"/>
        <rFont val="Calibri"/>
        <family val="2"/>
        <scheme val="minor"/>
      </rPr>
      <t>Split de StatusCodeCodeset :</t>
    </r>
    <r>
      <rPr>
        <sz val="11"/>
        <color theme="1"/>
        <rFont val="Calibri"/>
        <family val="2"/>
        <scheme val="minor"/>
      </rPr>
      <t xml:space="preserve">
CaseStatusCodeset : ["ANLY","CLOS","COMP","DERM","INCO","PURG","RECA","REOP"]
SettlementStatusCodeset : ["REFU","VALI"]
TaskStatusCodeset : ["TBPR","TERM","WAIT"]
EventStatusCodeset : ["TBPR","TERM","WAIT"]</t>
    </r>
  </si>
  <si>
    <r>
      <rPr>
        <b/>
        <u/>
        <sz val="11"/>
        <color theme="1"/>
        <rFont val="Calibri"/>
        <family val="2"/>
        <scheme val="minor"/>
      </rPr>
      <t xml:space="preserve">Ajustements concernant l'utilisation du champ 43
</t>
    </r>
    <r>
      <rPr>
        <sz val="11"/>
        <color theme="1"/>
        <rFont val="Calibri"/>
        <family val="2"/>
        <scheme val="minor"/>
      </rPr>
      <t xml:space="preserve">=&gt; transactionDetails.companyName est obsolète : Il faut utiliser executionContract.processingName à la place.
=&gt; merchantAgreement.companyName :  C'est une donnée référentielle qui est la raison sociale de l'entreprise. 
=&gt; </t>
    </r>
    <r>
      <rPr>
        <b/>
        <sz val="11"/>
        <color theme="1"/>
        <rFont val="Calibri"/>
        <family val="2"/>
        <scheme val="minor"/>
      </rPr>
      <t xml:space="preserve">executionContract.processingName </t>
    </r>
    <r>
      <rPr>
        <sz val="11"/>
        <color theme="1"/>
        <rFont val="Calibri"/>
        <family val="2"/>
        <scheme val="minor"/>
      </rPr>
      <t>: A prendre dans le champ 43-p1-1 comme dans l'exemple.
=&gt; posAgreement.officialPostalAddress :  A prendre dans les champs 43-p1-2 + 43-p1-3 + 43-p2  comme dans l'exemple
Exemple : je reçois dans le champ 43 CB2A : "DURAND '//' PARIS '//' 75007                    FR"
    Champ 43-p1-1 : DURAND ===&gt; executionContract.processingName : "DURAND"
    Champ 43-p1-2 : PARIS ===&gt;  posAgreement.officialPostalAddress.townName : "PARIS"
    Champ 43-p1-3 : 75007 ===&gt; posAgreement.officialPostalAddress.postCode : "75007"
    Champ 43-p2 : FR ===&gt; posAgreement.officialPostalAddress.countryCode : "250"</t>
    </r>
  </si>
  <si>
    <r>
      <rPr>
        <b/>
        <u/>
        <sz val="11"/>
        <color theme="1"/>
        <rFont val="Calibri"/>
        <family val="2"/>
        <scheme val="minor"/>
      </rPr>
      <t>Modifications relatifs à l'attribut  ExecutionContractId :</t>
    </r>
    <r>
      <rPr>
        <sz val="11"/>
        <color theme="1"/>
        <rFont val="Calibri"/>
        <family val="2"/>
        <scheme val="minor"/>
      </rPr>
      <t xml:space="preserve">
- Changement du nom de l'attribut ExecutionContractId qui devient ExecutionContractNumber
- Création d'un attribut ExecutionContractId : identifiant de ressource de l'executionContract dans ACOREP
</t>
    </r>
  </si>
  <si>
    <r>
      <rPr>
        <b/>
        <sz val="11"/>
        <color theme="1"/>
        <rFont val="Calibri"/>
        <family val="2"/>
        <scheme val="minor"/>
      </rPr>
      <t>Création :</t>
    </r>
    <r>
      <rPr>
        <sz val="11"/>
        <color theme="1"/>
        <rFont val="Calibri"/>
        <family val="2"/>
        <scheme val="minor"/>
      </rPr>
      <t xml:space="preserve">
Création du type simple JWECompact 
</t>
    </r>
    <r>
      <rPr>
        <b/>
        <sz val="11"/>
        <color theme="1"/>
        <rFont val="Calibri"/>
        <family val="2"/>
        <scheme val="minor"/>
      </rPr>
      <t xml:space="preserve">Modification :
</t>
    </r>
    <r>
      <rPr>
        <sz val="11"/>
        <color theme="1"/>
        <rFont val="Calibri"/>
        <family val="2"/>
        <scheme val="minor"/>
      </rPr>
      <t xml:space="preserve">Changement du type de encryptedPrimaryAccountNumber de Exact20HexBinaryText à JWECompact
Changement du type de encryptedCardSecurityCode de Max500Text à JWECompact
</t>
    </r>
  </si>
  <si>
    <r>
      <rPr>
        <b/>
        <sz val="11"/>
        <color theme="1"/>
        <rFont val="Calibri"/>
        <family val="2"/>
        <scheme val="minor"/>
      </rPr>
      <t>Création</t>
    </r>
    <r>
      <rPr>
        <sz val="11"/>
        <color theme="1"/>
        <rFont val="Calibri"/>
        <family val="2"/>
        <scheme val="minor"/>
      </rPr>
      <t xml:space="preserve">
Création de originalTransactionData.responseCode de type Max6AlpaNumericText
Création de transactionDetails.feesAdditionnalPercentage de type PercentageRate
</t>
    </r>
    <r>
      <rPr>
        <b/>
        <sz val="11"/>
        <color theme="1"/>
        <rFont val="Calibri"/>
        <family val="2"/>
        <scheme val="minor"/>
      </rPr>
      <t xml:space="preserve">Modifications : 
</t>
    </r>
    <r>
      <rPr>
        <sz val="11"/>
        <color theme="1"/>
        <rFont val="Calibri"/>
        <family val="2"/>
        <scheme val="minor"/>
      </rPr>
      <t xml:space="preserve">Les types de payer.accountNumber et payee.accountNumber passent de Max35AlphaNumericText à Max50AlphaNumericText
</t>
    </r>
    <r>
      <rPr>
        <strike/>
        <sz val="11"/>
        <color theme="1"/>
        <rFont val="Calibri"/>
        <family val="2"/>
        <scheme val="minor"/>
      </rPr>
      <t xml:space="preserve">Suppression de "inboud" dans l'attribut inboundReversalReason
</t>
    </r>
    <r>
      <rPr>
        <sz val="11"/>
        <color theme="1"/>
        <rFont val="Calibri"/>
        <family val="2"/>
        <scheme val="minor"/>
      </rPr>
      <t>La donnée transactionContext.operationReferenceId change de type : Max36Text devient UUIDType</t>
    </r>
  </si>
  <si>
    <r>
      <rPr>
        <b/>
        <u/>
        <sz val="11"/>
        <color theme="1"/>
        <rFont val="Calibri"/>
        <family val="2"/>
        <scheme val="minor"/>
      </rPr>
      <t xml:space="preserve">Erreur de référencement pour le CB2AF
</t>
    </r>
    <r>
      <rPr>
        <sz val="11"/>
        <color theme="1"/>
        <rFont val="Calibri"/>
        <family val="2"/>
        <scheme val="minor"/>
      </rPr>
      <t xml:space="preserve">251119094100 // Environment //terminal // cardAcceptorAppNatureAppSupplierId // Max10AlphaNumericText // DNS //  //  // Card Acceptor Application Type - Application Supplied Identifier - TASA-P1 // TASA-p1 - Base ISO 7816-5 // 59-020B-p1 //  // </t>
    </r>
    <r>
      <rPr>
        <sz val="11"/>
        <color rgb="FFFF0000"/>
        <rFont val="Calibri"/>
        <family val="2"/>
        <scheme val="minor"/>
      </rPr>
      <t>047-0048-p1</t>
    </r>
    <r>
      <rPr>
        <sz val="11"/>
        <color theme="1"/>
        <rFont val="Calibri"/>
        <family val="2"/>
        <scheme val="minor"/>
      </rPr>
      <t xml:space="preserve"> // 059-020B-p1
251119094200 // Environment //terminal // cardAcceptorAppNatureAppNatureId // Max22AlphaNumericText // DNS //  //  // Card Acceptor Application Type - Application TypeIdentifier - TASA-P2 // TASA-p2 - Base ISO 7816-5 // 59-020B-p2 //  //</t>
    </r>
    <r>
      <rPr>
        <sz val="11"/>
        <color rgb="FFFF0000"/>
        <rFont val="Calibri"/>
        <family val="2"/>
        <scheme val="minor"/>
      </rPr>
      <t xml:space="preserve"> 047-0048-p2</t>
    </r>
    <r>
      <rPr>
        <sz val="11"/>
        <color theme="1"/>
        <rFont val="Calibri"/>
        <family val="2"/>
        <scheme val="minor"/>
      </rPr>
      <t xml:space="preserve"> // 059-020B-p2</t>
    </r>
  </si>
  <si>
    <r>
      <rPr>
        <b/>
        <u/>
        <sz val="11"/>
        <color theme="1"/>
        <rFont val="Calibri"/>
        <family val="2"/>
        <scheme val="minor"/>
      </rPr>
      <t>BK-9388 :</t>
    </r>
    <r>
      <rPr>
        <b/>
        <sz val="11"/>
        <color theme="1"/>
        <rFont val="Calibri"/>
        <family val="2"/>
        <scheme val="minor"/>
      </rPr>
      <t xml:space="preserve"> 
Modification de codeset : 
</t>
    </r>
    <r>
      <rPr>
        <sz val="11"/>
        <color theme="1"/>
        <rFont val="Calibri"/>
        <family val="2"/>
        <scheme val="minor"/>
      </rPr>
      <t>Rajouter d'un "s" à "Good" : PaymentUseCodeset || GSRP ||Good</t>
    </r>
    <r>
      <rPr>
        <sz val="11"/>
        <color rgb="FFFF0000"/>
        <rFont val="Calibri"/>
        <family val="2"/>
        <scheme val="minor"/>
      </rPr>
      <t>s</t>
    </r>
    <r>
      <rPr>
        <sz val="11"/>
        <color theme="1"/>
        <rFont val="Calibri"/>
        <family val="2"/>
        <scheme val="minor"/>
      </rPr>
      <t xml:space="preserve"> and services rental payment / PLBS
Renommer le codeset acceptanceChannelCodeset en acceptanceModeCodeset
Rajout d'une valeur BATC au codeset "AcquiringAllowedServicesCodeset" : Batch Capture
</t>
    </r>
    <r>
      <rPr>
        <b/>
        <sz val="11"/>
        <color theme="1"/>
        <rFont val="Calibri"/>
        <family val="2"/>
        <scheme val="minor"/>
      </rPr>
      <t xml:space="preserve">Renommage de libellé : 
</t>
    </r>
    <r>
      <rPr>
        <sz val="11"/>
        <color theme="1"/>
        <rFont val="Calibri"/>
        <family val="2"/>
        <scheme val="minor"/>
      </rPr>
      <t xml:space="preserve">"Payment Acceptance Channel Mode" au lieu de "Payment Acceptance Channel"
</t>
    </r>
    <r>
      <rPr>
        <b/>
        <sz val="11"/>
        <color theme="1"/>
        <rFont val="Calibri"/>
        <family val="2"/>
        <scheme val="minor"/>
      </rPr>
      <t xml:space="preserve">Changement d'objet : 
</t>
    </r>
    <r>
      <rPr>
        <sz val="11"/>
        <color theme="1"/>
        <rFont val="Calibri"/>
        <family val="2"/>
        <scheme val="minor"/>
      </rPr>
      <t xml:space="preserve">Pour l'attribut newExecutionContractIndicator : "posAgreement" devient "executionContract"
</t>
    </r>
    <r>
      <rPr>
        <b/>
        <sz val="11"/>
        <color theme="1"/>
        <rFont val="Calibri"/>
        <family val="2"/>
        <scheme val="minor"/>
      </rPr>
      <t xml:space="preserve">Création d'un nouveau objet : </t>
    </r>
    <r>
      <rPr>
        <sz val="11"/>
        <color theme="1"/>
        <rFont val="Calibri"/>
        <family val="2"/>
        <scheme val="minor"/>
      </rPr>
      <t xml:space="preserve">
251212151300 || Contexte || acceptanceChannel || acceptanceChannelId || Exact8Text</t>
    </r>
  </si>
  <si>
    <r>
      <rPr>
        <b/>
        <sz val="11"/>
        <color theme="1"/>
        <rFont val="Calibri"/>
        <family val="2"/>
        <scheme val="minor"/>
      </rPr>
      <t>Changement de nom d'objet:</t>
    </r>
    <r>
      <rPr>
        <sz val="11"/>
        <color theme="1"/>
        <rFont val="Calibri"/>
        <family val="2"/>
        <scheme val="minor"/>
      </rPr>
      <t xml:space="preserve">
 sinisterFormularResponse =&gt; sinisterData</t>
    </r>
  </si>
  <si>
    <r>
      <rPr>
        <b/>
        <sz val="11"/>
        <color theme="1"/>
        <rFont val="Calibri"/>
        <family val="2"/>
        <scheme val="minor"/>
      </rPr>
      <t xml:space="preserve">Créations : </t>
    </r>
    <r>
      <rPr>
        <sz val="11"/>
        <color theme="1"/>
        <rFont val="Calibri"/>
        <family val="2"/>
        <scheme val="minor"/>
      </rPr>
      <t xml:space="preserve">
Création du ServiceAttributeCodeset
Création de transactionContext.topMultiApplicatif de type TopMultiApplicatifCodeset 
</t>
    </r>
    <r>
      <rPr>
        <b/>
        <sz val="11"/>
        <color theme="1"/>
        <rFont val="Calibri"/>
        <family val="2"/>
        <scheme val="minor"/>
      </rPr>
      <t xml:space="preserve">Modifications : 
</t>
    </r>
    <r>
      <rPr>
        <sz val="11"/>
        <color theme="1"/>
        <rFont val="Calibri"/>
        <family val="2"/>
        <scheme val="minor"/>
      </rPr>
      <t xml:space="preserve">Modification du type de transactionContext.institutionAuthenticationMethodLabel de Max250AlphaNumericText à Max250Text
Modification du type de transactionContext.cardProductClassLabel de Max50AlphaNumericText à Max50Text
Modification du type de card.cardProductClassLabel de Max50AlphaNumericText à Max50Text
Modification du type de editionParameters.documentTypeLabel de Max255AlphaNumericText à Max255Text
Modification du type de auditTrail.auditTrailRejectReason de Max255AlphaNumericText à Max255Text
Modification du type de auditTrail.alertMessage de Max255AlphaNumericText à Max255Text
Modification du type de terminal.friendlyName de Max255AlphaNumericText à Max255Text
Modification du type de auditTrail.notificationSubject de Max255AlphaNumericText à Max255Text
Modification du type de terminal.operatingSystem de Max255AlphaNumericText à Max255Text
</t>
    </r>
  </si>
  <si>
    <r>
      <rPr>
        <b/>
        <sz val="11"/>
        <color theme="1"/>
        <rFont val="Calibri"/>
        <family val="2"/>
        <scheme val="minor"/>
      </rPr>
      <t>Création des attributs :</t>
    </r>
    <r>
      <rPr>
        <sz val="11"/>
        <color theme="1"/>
        <rFont val="Calibri"/>
        <family val="2"/>
        <scheme val="minor"/>
      </rPr>
      <t xml:space="preserve">
Transaction//chargebackData//bankTransferDate
Transaction//disputeData//scoringEligibilityIndicator
Context//transactionContext//scoringEligibilityIndicator
Transaction//disputePrescore//scoringStatus
Transaction//disputePrescore//scoreLabelling
Transaction//disputePrescore//labellingDateTime
Transaction//transactionDetails//nonrefundReasonCode
Transaction//disputePrescore//ruleCode
Transaction//disputePrescore//ruleLabel
Transaction//disputePrescore//scoring
Transaction//disputePrescore//explicability
</t>
    </r>
    <r>
      <rPr>
        <b/>
        <sz val="11"/>
        <color theme="1"/>
        <rFont val="Calibri"/>
        <family val="2"/>
        <scheme val="minor"/>
      </rPr>
      <t>Modification de l'attribut :</t>
    </r>
    <r>
      <rPr>
        <sz val="11"/>
        <color theme="1"/>
        <rFont val="Calibri"/>
        <family val="2"/>
        <scheme val="minor"/>
      </rPr>
      <t xml:space="preserve">
250324131111//Transaction//transactionDetails//nonrefundReasonLabelnonRefundReason -&gt; nonrefundReasonLabel 
</t>
    </r>
    <r>
      <rPr>
        <b/>
        <sz val="11"/>
        <color theme="1"/>
        <rFont val="Calibri"/>
        <family val="2"/>
        <scheme val="minor"/>
      </rPr>
      <t>Création du codeset :</t>
    </r>
    <r>
      <rPr>
        <sz val="11"/>
        <color theme="1"/>
        <rFont val="Calibri"/>
        <family val="2"/>
        <scheme val="minor"/>
      </rPr>
      <t xml:space="preserve"> 
LabellingCodeset
</t>
    </r>
    <r>
      <rPr>
        <b/>
        <sz val="11"/>
        <color theme="1"/>
        <rFont val="Calibri"/>
        <family val="2"/>
        <scheme val="minor"/>
      </rPr>
      <t>Modification des valeurs des codesets :</t>
    </r>
    <r>
      <rPr>
        <sz val="11"/>
        <color theme="1"/>
        <rFont val="Calibri"/>
        <family val="2"/>
        <scheme val="minor"/>
      </rPr>
      <t xml:space="preserve">
CreationChannelCodeCodeset
RefundNatureCodeset
</t>
    </r>
    <r>
      <rPr>
        <b/>
        <sz val="11"/>
        <color theme="1"/>
        <rFont val="Calibri"/>
        <family val="2"/>
        <scheme val="minor"/>
      </rPr>
      <t xml:space="preserve">Modification du libellé : </t>
    </r>
    <r>
      <rPr>
        <sz val="11"/>
        <color theme="1"/>
        <rFont val="Calibri"/>
        <family val="2"/>
        <scheme val="minor"/>
      </rPr>
      <t xml:space="preserve">
250717102600//Transaction//disputeData//scoringStatus
</t>
    </r>
    <r>
      <rPr>
        <b/>
        <sz val="11"/>
        <color theme="1"/>
        <rFont val="Calibri"/>
        <family val="2"/>
        <scheme val="minor"/>
      </rPr>
      <t xml:space="preserve">Passage à obsolète de : </t>
    </r>
    <r>
      <rPr>
        <sz val="11"/>
        <color theme="1"/>
        <rFont val="Calibri"/>
        <family val="2"/>
        <scheme val="minor"/>
      </rPr>
      <t xml:space="preserve">
250528104030//Transaction//disputeData//rulesCode
250717102601//Transaction//disputeData//rulesLabel
250528104028//Transaction//disputeData//scoring
250528104029//Transaction//disputeData//explicability
</t>
    </r>
    <r>
      <rPr>
        <b/>
        <sz val="11"/>
        <color theme="1"/>
        <rFont val="Calibri"/>
        <family val="2"/>
        <scheme val="minor"/>
      </rPr>
      <t>Changement du type :</t>
    </r>
    <r>
      <rPr>
        <sz val="11"/>
        <color theme="1"/>
        <rFont val="Calibri"/>
        <family val="2"/>
        <scheme val="minor"/>
      </rPr>
      <t xml:space="preserve">
250528101650//Edition//editionParameters//modelLabel//Max200AlphaNumericText -&gt; Max200Text
250528144001//Edition//editionParameters//introductionContent//Max500AlphaNumericText -&gt; Max500Text
250528104052//Edition//editionParameters//departmentHead//Max50AlphaNumericText -&gt; Max50Text
250528104058//Edition//editionParameters//departmentHeadTitle//Max70AlphaNumericText -&gt; Max70Text
</t>
    </r>
  </si>
  <si>
    <r>
      <rPr>
        <b/>
        <u/>
        <sz val="11"/>
        <color theme="1"/>
        <rFont val="Calibri"/>
        <family val="2"/>
        <scheme val="minor"/>
      </rPr>
      <t xml:space="preserve">Ajout: </t>
    </r>
    <r>
      <rPr>
        <sz val="11"/>
        <color theme="1"/>
        <rFont val="Calibri"/>
        <family val="2"/>
        <scheme val="minor"/>
      </rPr>
      <t xml:space="preserve">
Environment.paymentToken.tokenTransactionIdentifier</t>
    </r>
  </si>
  <si>
    <r>
      <rPr>
        <b/>
        <u/>
        <sz val="11"/>
        <color theme="1"/>
        <rFont val="Calibri"/>
        <family val="2"/>
        <scheme val="minor"/>
      </rPr>
      <t>Champs créés:</t>
    </r>
    <r>
      <rPr>
        <sz val="11"/>
        <color theme="1"/>
        <rFont val="Calibri"/>
        <family val="2"/>
        <scheme val="minor"/>
      </rPr>
      <t xml:space="preserve">
Context.transactionContext.issuerAcquirerRelation
Context.transactionContext.geographicalOrigin
Transaction.transactionDetails inboundResponseCode
Transaction.transactionDetails inboundReversalReason
Transaction.issuerProcessingData.cardAvailableAmount
Transaction.transactionDetails.transactionFeeAmount
Transaction.transactionDetails.iccTransactionCcy
Environment.paymentToken.tokenDeviceOperatingSystem
Transaction.transactionDetails.currencyConversionRateNomenclature
Transaction.transactionDetails.visaCurrencyConversionRateData
Transaction.transactionDetails.mastercardCurrencyConversionRateData
Environment.payer.birthDate
Environment.payer.identityDocument
Environment.payer.idNumber
Environment.payer.nationality
Environment.payee.identityDocument 
Context.cardContext.cardRiskLevel
</t>
    </r>
    <r>
      <rPr>
        <b/>
        <i/>
        <u/>
        <sz val="11"/>
        <color theme="1"/>
        <rFont val="Calibri"/>
        <family val="2"/>
        <scheme val="minor"/>
      </rPr>
      <t>Codesets créés:</t>
    </r>
    <r>
      <rPr>
        <sz val="11"/>
        <color theme="1"/>
        <rFont val="Calibri"/>
        <family val="2"/>
        <scheme val="minor"/>
      </rPr>
      <t xml:space="preserve">
issuerAcquirerRelationCodeset
geographicalOriginCodeset
CardRiskLevelCodeset
</t>
    </r>
    <r>
      <rPr>
        <b/>
        <u/>
        <sz val="11"/>
        <color theme="1"/>
        <rFont val="Calibri"/>
        <family val="2"/>
        <scheme val="minor"/>
      </rPr>
      <t>Codesets modifiés:</t>
    </r>
    <r>
      <rPr>
        <sz val="11"/>
        <color theme="1"/>
        <rFont val="Calibri"/>
        <family val="2"/>
        <scheme val="minor"/>
      </rPr>
      <t xml:space="preserve">
AcquiringChannelCodeset
</t>
    </r>
    <r>
      <rPr>
        <b/>
        <u/>
        <sz val="11"/>
        <color theme="1"/>
        <rFont val="Calibri"/>
        <family val="2"/>
        <scheme val="minor"/>
      </rPr>
      <t>Types créés:</t>
    </r>
    <r>
      <rPr>
        <sz val="11"/>
        <color theme="1"/>
        <rFont val="Calibri"/>
        <family val="2"/>
        <scheme val="minor"/>
      </rPr>
      <t xml:space="preserve">
Max84AlphaNumericText</t>
    </r>
  </si>
  <si>
    <r>
      <rPr>
        <b/>
        <sz val="11"/>
        <color theme="1"/>
        <rFont val="Calibri"/>
        <family val="2"/>
        <scheme val="minor"/>
      </rPr>
      <t xml:space="preserve">Création de l'objet issuer et de 4 attributs
</t>
    </r>
    <r>
      <rPr>
        <sz val="11"/>
        <color theme="1"/>
        <rFont val="Calibri"/>
        <family val="2"/>
        <scheme val="minor"/>
      </rPr>
      <t xml:space="preserve">251121183900 // Environment // issuer // institutionId // Max5Text // DNS //  // Issuer institution Id //  // MFO11-p2
251121184000 // Environment // issuer // institutionName // Max35Text // DNS //  // Issuer institution Name //  // 
251121184100 // Environment // issuer // leadInstitutionId // Max5Text // DNS //  // Issuer Leader institution Id //  // MFO05
251121184200 // Environment // issuer // leadInstitutionName // Max35Text // DNS //  // Issuer Leader institution Name //  // 
</t>
    </r>
    <r>
      <rPr>
        <b/>
        <sz val="11"/>
        <color theme="1"/>
        <rFont val="Calibri"/>
        <family val="2"/>
        <scheme val="minor"/>
      </rPr>
      <t xml:space="preserve">Ces 4 objets/Attributs ont vocation à remplacer les 4 attributs card ci-dessous
Les 4 attributs ci-dessous seront rendus obsolètes après concertation avec les équipes acquisitions et Contestation.
</t>
    </r>
    <r>
      <rPr>
        <sz val="11"/>
        <color theme="1"/>
        <rFont val="Calibri"/>
        <family val="2"/>
        <scheme val="minor"/>
      </rPr>
      <t>241112000076 // Environment // card // issuerInstitutionId // Max35Text // DNS //  // Issuer Bank Reference
250528104053 // Environment // card // issuerInstitutionLabel // Max35Text // DNS //  // Label of cardholder institution
250212182200 // Environment // card // issuerLeaderInstitutionId // Max35Text // DNS //  // Bank Leader of Issuer
250528104056 // Environment // card // issuerLeaderInstitutionLabel // Max35Text // DNS //  // Leader institution  label</t>
    </r>
  </si>
  <si>
    <r>
      <rPr>
        <b/>
        <u/>
        <sz val="11"/>
        <color theme="1"/>
        <rFont val="Calibri"/>
        <family val="2"/>
        <scheme val="minor"/>
      </rPr>
      <t>Modification d'objet : De additionalResponseData à transactionDetails</t>
    </r>
    <r>
      <rPr>
        <sz val="11"/>
        <color theme="1"/>
        <rFont val="Calibri"/>
        <family val="2"/>
        <scheme val="minor"/>
      </rPr>
      <t xml:space="preserve">
250414121802 // Transaction // transactionDetails // additionalAuthenticationMethod // AdditionalAuthenticationMethodCodeset // DNS //  // Additional Authentication Method //  //  //  // 058-0414 p3.1 //  //  // 
250414121803 // Transaction // transactionDetails // additionalAuthenticationReasonCode // AdditionalAuthenticationReasonCodeCodeset // DNS //  // Additional Authentication Reason Code //  //  //  // 058-0414-p3.2 //  //  // 
250414121800 // Transaction // transactionDetails // additionalElectronicCommerceDataElementsNomenclature // AdditionalElectronicCommerceDataElementsCodeset // DNS //  // Nomenclature //  //  //  // 058-0414-p1 //  //  // 
250422151301 // Transaction // transactionDetails // typeOfAdditionalData // TypeOfAdditionalDataCodeset // DNS //  // Type of additional data //  //  //  // 058-0414-p2 //  //  // </t>
    </r>
  </si>
  <si>
    <r>
      <rPr>
        <b/>
        <sz val="11"/>
        <color theme="1"/>
        <rFont val="Calibri"/>
        <family val="2"/>
        <scheme val="minor"/>
      </rPr>
      <t xml:space="preserve">Changement de segment : </t>
    </r>
    <r>
      <rPr>
        <sz val="11"/>
        <color theme="1"/>
        <rFont val="Calibri"/>
        <family val="2"/>
        <scheme val="minor"/>
      </rPr>
      <t>Transaction -&gt; Environment
251027112310//Environment//insurance//excessAmount
251027112306//Environment//insurance//insuranceContractLabel
251027112308//Environment//insurance//maxAnnualInsuranceAmount
251027112309//Environment//insurance//maxSinisterInsuranceAmount</t>
    </r>
  </si>
  <si>
    <r>
      <rPr>
        <b/>
        <sz val="11"/>
        <color theme="1"/>
        <rFont val="Calibri"/>
        <family val="2"/>
        <scheme val="minor"/>
      </rPr>
      <t>Création des attributs :</t>
    </r>
    <r>
      <rPr>
        <sz val="11"/>
        <color theme="1"/>
        <rFont val="Calibri"/>
        <family val="2"/>
        <scheme val="minor"/>
      </rPr>
      <t xml:space="preserve">
Environment//insurance//cardPackageCode
Environment//insurance//insuranceContractNumber
Environment//insurance//insuranceSubscriptionDateTime
Environment//insurance//insuranceCoverageLimit
Transaction//sinisterFormularResponse//cardholderDisclosure
Transaction//sinisterFormularResponse//cardLending
Transaction//sinisterFormularResponse//PINWrittenDown
Transaction//sinisterFormularResponse//PINRecompositionOnRequest
Transaction//sinisterFormularResponse//delayedCardStop
Transaction//sinisterFormularResponse//implicitPINTheft
Transaction//sinisterFormularResponse//temporaryCardLoss
Transaction//sinisterFormularResponse//FamilyUse</t>
    </r>
  </si>
  <si>
    <r>
      <rPr>
        <b/>
        <u/>
        <sz val="11"/>
        <color theme="1"/>
        <rFont val="Calibri"/>
        <family val="2"/>
        <scheme val="minor"/>
      </rPr>
      <t>Modification du nom de l'attribut : walletId devient walletProvider
Modification du nom du Codeset : WallterIdCodeset devient WalletProviderCodeset</t>
    </r>
    <r>
      <rPr>
        <sz val="11"/>
        <color theme="1"/>
        <rFont val="Calibri"/>
        <family val="2"/>
        <scheme val="minor"/>
      </rPr>
      <t xml:space="preserve">
241112000152 // Environment // wallet // walletProvider // WalletProviderCodeset // DNS //  // Wallet Provider, Apple Pay, Samsung Pay, etc …</t>
    </r>
  </si>
  <si>
    <r>
      <rPr>
        <b/>
        <sz val="11"/>
        <color theme="1"/>
        <rFont val="Calibri"/>
        <family val="2"/>
        <scheme val="minor"/>
      </rPr>
      <t>Création de 4 nouveaux attributs en remplacement de la structure ci-dessous</t>
    </r>
    <r>
      <rPr>
        <sz val="11"/>
        <color theme="1"/>
        <rFont val="Calibri"/>
        <family val="2"/>
        <scheme val="minor"/>
      </rPr>
      <t xml:space="preserve">
Environment // acquirer // serviceSupportedPartialApprovalIndicator // TrueFalseIndicator // DNS //  // Acquirer Service supported : Partial Authorisation //  // RSB59_805 // 059-805-b1 //  // 059-805-b1
Environment // acquirer // serviceSupportedPurchaseApprovalIndicator // TrueFalseIndicator // DNS //  // Acquirer Service supported : Partial Autorisation, partial with Cashback  // RSB59_805 // 059-805-b2 //  // 059-805-b2
Environment // acquirer // serviceSupportedReversalIndicator // TrueFalseIndicator // DNS //  // Acquirer Service supported : Reversal //  // RSB59_805 // 059-805-b3 //  // 059-805-b3
Environment // acquirer // serviceSupportedSingleTapIndicator // TrueFalseIndicator // DNS //  // Acquirer Service supported : SingleTap //  // RSB59_805 // 059-805-b4 //  // 059-805-b4
</t>
    </r>
    <r>
      <rPr>
        <i/>
        <sz val="11"/>
        <color theme="1"/>
        <rFont val="Calibri"/>
        <family val="2"/>
        <scheme val="minor"/>
      </rPr>
      <t>WARNING : Ces attributs sont rattachés à la TRANSACTION.
L'objet/Attribut acceptanceChannel // partialAuthorisationIndicator est attaché au CONTEXT et référentiel commerçant.</t>
    </r>
  </si>
  <si>
    <r>
      <rPr>
        <b/>
        <u/>
        <sz val="11"/>
        <color theme="1"/>
        <rFont val="Calibri"/>
        <family val="2"/>
        <scheme val="minor"/>
      </rPr>
      <t xml:space="preserve">Attribut OBSOLETE
</t>
    </r>
    <r>
      <rPr>
        <sz val="11"/>
        <color theme="1"/>
        <rFont val="Calibri"/>
        <family val="2"/>
        <scheme val="minor"/>
      </rPr>
      <t xml:space="preserve">241112000071 // Environment // acquirer // </t>
    </r>
    <r>
      <rPr>
        <b/>
        <sz val="11"/>
        <color theme="1"/>
        <rFont val="Calibri"/>
        <family val="2"/>
        <scheme val="minor"/>
      </rPr>
      <t>optionalServicesSupported // OptionalServicesSupportedType</t>
    </r>
    <r>
      <rPr>
        <sz val="11"/>
        <color theme="1"/>
        <rFont val="Calibri"/>
        <family val="2"/>
        <scheme val="minor"/>
      </rPr>
      <t xml:space="preserve"> // DNS // Obsolète // Optional services supported (Acquirer domain) //  // RSB59_805 // 059-0805 //  // 059-805
Cf en lien avec la référence ci-dessous</t>
    </r>
  </si>
  <si>
    <r>
      <rPr>
        <b/>
        <u/>
        <sz val="11"/>
        <color theme="1"/>
        <rFont val="Calibri"/>
        <family val="2"/>
        <scheme val="minor"/>
      </rPr>
      <t xml:space="preserve">Type Structuré OBSOLETE
</t>
    </r>
    <r>
      <rPr>
        <b/>
        <sz val="11"/>
        <color theme="1"/>
        <rFont val="Calibri"/>
        <family val="2"/>
        <scheme val="minor"/>
      </rPr>
      <t>OptionalServicesSupportedType</t>
    </r>
    <r>
      <rPr>
        <sz val="11"/>
        <color theme="1"/>
        <rFont val="Calibri"/>
        <family val="2"/>
        <scheme val="minor"/>
      </rPr>
      <t xml:space="preserve"> // partialApprovalIndicator // Exact1NumericText // 59.805 subElement  (bit 1) - OBSOLETE //   // Exact1NumericText
OptionalServicesSupportedType // purchaseApprovalIndicator // Exact1NumericText // 59.805 subElement  (bit 2) - OBSOLETE //   // Exact1NumericText
OptionalServicesSupportedType // reversalIndicator // Exact1NumericText // 59.805 subElement  (bit 3) - OBSOLETE //   // Exact1NumericText
OptionalServicesSupportedType // singleTapIndicator // Exact1NumericText // 59.805 subElement  (bit 4) - OBSOLETE //   // Exact1NumericText</t>
    </r>
  </si>
  <si>
    <r>
      <t xml:space="preserve">Création d'attributs :
</t>
    </r>
    <r>
      <rPr>
        <sz val="11"/>
        <color theme="1"/>
        <rFont val="Calibri"/>
        <family val="2"/>
        <scheme val="minor"/>
      </rPr>
      <t>countryReferenceTable // CountryReferenceType</t>
    </r>
  </si>
  <si>
    <r>
      <rPr>
        <b/>
        <sz val="11"/>
        <color theme="1"/>
        <rFont val="Calibri"/>
        <family val="2"/>
        <scheme val="minor"/>
      </rPr>
      <t xml:space="preserve">Rendre les champs ci-dessous obsolète : </t>
    </r>
    <r>
      <rPr>
        <sz val="11"/>
        <color theme="1"/>
        <rFont val="Calibri"/>
        <family val="2"/>
        <scheme val="minor"/>
      </rPr>
      <t xml:space="preserve">
"preauthorisationManualEntry" remplacée par la nouvelle valeur de codeset "FFME"dans readingMode
"informationRequestIndicator" doublon avec "cardValidityCheck"
"cardBlockingListDistributionIndicator" couvert par "cardBlockingListDistribution"
"blacklistDistributionIndicator" couvert par "cardBlockingListDistribution"
"blacklistDistributionRegions" couvert par "cardBlockingListDistribution"</t>
    </r>
  </si>
  <si>
    <r>
      <rPr>
        <b/>
        <sz val="11"/>
        <color theme="1"/>
        <rFont val="Calibri"/>
        <family val="2"/>
        <scheme val="minor"/>
      </rPr>
      <t xml:space="preserve">Suppression des codeset suivants qui ne sont pas utilisés
</t>
    </r>
    <r>
      <rPr>
        <sz val="11"/>
        <color theme="1"/>
        <rFont val="Calibri"/>
        <family val="2"/>
        <scheme val="minor"/>
      </rPr>
      <t>BlackListDistributionRegionCodeset
IbanUseCodeset
UuidContainerCategorieCodeset
AddressUseCodeset
MainGroupingIdentifierCodeset
SecondaryGroupingIdentifierCodeset
Temp_CommissionProcessingLevelcodeset
Temp_GenericMerchantIdCheckCodeset
Temp_SignOfTimerDifferentCodeset
Temp_SupportedProtocolFunctionsCodeset</t>
    </r>
  </si>
  <si>
    <r>
      <rPr>
        <b/>
        <sz val="11"/>
        <color theme="1"/>
        <rFont val="Calibri"/>
        <family val="2"/>
        <scheme val="minor"/>
      </rPr>
      <t xml:space="preserve">Déplacement et renommage : token.tokenPrimaryAccountNumber devient card.primaryAccountNumberId
</t>
    </r>
    <r>
      <rPr>
        <sz val="11"/>
        <color theme="1"/>
        <rFont val="Calibri"/>
        <family val="2"/>
        <scheme val="minor"/>
      </rPr>
      <t xml:space="preserve">250423112000 // Environment // </t>
    </r>
    <r>
      <rPr>
        <b/>
        <sz val="11"/>
        <color theme="1"/>
        <rFont val="Calibri"/>
        <family val="2"/>
        <scheme val="minor"/>
      </rPr>
      <t>card // primaryAccountNumberId</t>
    </r>
    <r>
      <rPr>
        <sz val="11"/>
        <color theme="1"/>
        <rFont val="Calibri"/>
        <family val="2"/>
        <scheme val="minor"/>
      </rPr>
      <t xml:space="preserve"> // UUIDType // DNS //   //  // Primary Account Number ID</t>
    </r>
  </si>
  <si>
    <r>
      <rPr>
        <b/>
        <sz val="11"/>
        <color theme="1"/>
        <rFont val="Calibri"/>
        <family val="2"/>
        <scheme val="minor"/>
      </rPr>
      <t xml:space="preserve">Suppression de l'objet Token et déplacement de ses attributs dans paymentToken
</t>
    </r>
    <r>
      <rPr>
        <sz val="11"/>
        <color theme="1"/>
        <rFont val="Calibri"/>
        <family val="2"/>
        <scheme val="minor"/>
      </rPr>
      <t xml:space="preserve">241112000148 // Environment // </t>
    </r>
    <r>
      <rPr>
        <b/>
        <sz val="11"/>
        <color theme="1"/>
        <rFont val="Calibri"/>
        <family val="2"/>
        <scheme val="minor"/>
      </rPr>
      <t>paymentToken</t>
    </r>
    <r>
      <rPr>
        <sz val="11"/>
        <color theme="1"/>
        <rFont val="Calibri"/>
        <family val="2"/>
        <scheme val="minor"/>
      </rPr>
      <t xml:space="preserve"> // tokenAssuranceMethod // Max2NumericText // DNS //   //  // Value that allows a Token Service Provider to indicate the identification and verification
performed
241112000149 // Environment // </t>
    </r>
    <r>
      <rPr>
        <b/>
        <sz val="11"/>
        <color theme="1"/>
        <rFont val="Calibri"/>
        <family val="2"/>
        <scheme val="minor"/>
      </rPr>
      <t>paymentToken</t>
    </r>
    <r>
      <rPr>
        <sz val="11"/>
        <color theme="1"/>
        <rFont val="Calibri"/>
        <family val="2"/>
        <scheme val="minor"/>
      </rPr>
      <t xml:space="preserve"> // tokenProgramIndicator // Exact1Text // DNS //   //  // value that can identify transactions eligible for token services.
241112000150 // Environment // </t>
    </r>
    <r>
      <rPr>
        <b/>
        <sz val="11"/>
        <color theme="1"/>
        <rFont val="Calibri"/>
        <family val="2"/>
        <scheme val="minor"/>
      </rPr>
      <t>paymentToken</t>
    </r>
    <r>
      <rPr>
        <sz val="11"/>
        <color theme="1"/>
        <rFont val="Calibri"/>
        <family val="2"/>
        <scheme val="minor"/>
      </rPr>
      <t xml:space="preserve"> // tokenRequestorIdentification // Max35Text // DNS //   //  // Identifier of a token provider requestor
241112000151 // Environment // </t>
    </r>
    <r>
      <rPr>
        <b/>
        <sz val="11"/>
        <color theme="1"/>
        <rFont val="Calibri"/>
        <family val="2"/>
        <scheme val="minor"/>
      </rPr>
      <t>paymentToken</t>
    </r>
    <r>
      <rPr>
        <sz val="11"/>
        <color theme="1"/>
        <rFont val="Calibri"/>
        <family val="2"/>
        <scheme val="minor"/>
      </rPr>
      <t xml:space="preserve"> // trustedMerchantExemptionIndicator // Exact1AlphaNumericText // DNS //   //  // Trusted merchant exemption indicator</t>
    </r>
  </si>
  <si>
    <r>
      <rPr>
        <b/>
        <u/>
        <sz val="11"/>
        <color theme="1"/>
        <rFont val="Calibri"/>
        <family val="2"/>
        <scheme val="minor"/>
      </rPr>
      <t>Champ TASA obsolète</t>
    </r>
    <r>
      <rPr>
        <b/>
        <sz val="11"/>
        <color theme="1"/>
        <rFont val="Calibri"/>
        <family val="2"/>
        <scheme val="minor"/>
      </rPr>
      <t xml:space="preserve">
</t>
    </r>
    <r>
      <rPr>
        <sz val="11"/>
        <color theme="1"/>
        <rFont val="Calibri"/>
        <family val="2"/>
        <scheme val="minor"/>
      </rPr>
      <t xml:space="preserve">250415131000 // Environment // terminal // acceptanceSystemApplicationId // Max40Text // DNS //   // </t>
    </r>
    <r>
      <rPr>
        <b/>
        <sz val="11"/>
        <color theme="1"/>
        <rFont val="Calibri"/>
        <family val="2"/>
        <scheme val="minor"/>
      </rPr>
      <t>Obsolete</t>
    </r>
    <r>
      <rPr>
        <sz val="11"/>
        <color theme="1"/>
        <rFont val="Calibri"/>
        <family val="2"/>
        <scheme val="minor"/>
      </rPr>
      <t xml:space="preserve">  // Card Acceptor Application Type // TASA // 59-020B //   // 059-020B // 059-020B
</t>
    </r>
    <r>
      <rPr>
        <b/>
        <u/>
        <sz val="11"/>
        <color theme="1"/>
        <rFont val="Calibri"/>
        <family val="2"/>
        <scheme val="minor"/>
      </rPr>
      <t>Remplacé par les 2 champs suivants</t>
    </r>
    <r>
      <rPr>
        <b/>
        <sz val="11"/>
        <color theme="1"/>
        <rFont val="Calibri"/>
        <family val="2"/>
        <scheme val="minor"/>
      </rPr>
      <t xml:space="preserve">
</t>
    </r>
    <r>
      <rPr>
        <sz val="11"/>
        <color theme="1"/>
        <rFont val="Calibri"/>
        <family val="2"/>
        <scheme val="minor"/>
      </rPr>
      <t>251119094100 // Environment //terminal // cardAcceptorAppNatureAppSupplierId // Max10AlphaNumericText // DNS //  //  // Card Acceptor Application Type - Application Supplied Identifier - TASA-P1 // TASA-p1 - Base ISO 7816-5 // 59-020B-p1 //  // 059-020B-p1 // 059-020B-p1
251119094200 // Environment //terminal // cardAcceptorAppNatureAppNatureId // Max22AlphaNumericText // DNS //  //  // Card Acceptor Application Type - Application TypeIdentifier - TASA-P2 // TASA-p2 - Base ISO 7816-5 // 59-020B-p2 //  // 059-020B-p2 // 059-020B-p2</t>
    </r>
  </si>
  <si>
    <r>
      <rPr>
        <b/>
        <u/>
        <sz val="11"/>
        <color theme="1"/>
        <rFont val="Calibri"/>
        <family val="2"/>
        <scheme val="minor"/>
      </rPr>
      <t xml:space="preserve">Champ ITPSA obsolète
</t>
    </r>
    <r>
      <rPr>
        <sz val="11"/>
        <color theme="1"/>
        <rFont val="Calibri"/>
        <family val="2"/>
        <scheme val="minor"/>
      </rPr>
      <t xml:space="preserve">241112000138 // Environment // terminal // iTpsa // Exact12NumericText // DNS // </t>
    </r>
    <r>
      <rPr>
        <b/>
        <sz val="11"/>
        <color theme="1"/>
        <rFont val="Calibri"/>
        <family val="2"/>
        <scheme val="minor"/>
      </rPr>
      <t>Obsolete</t>
    </r>
    <r>
      <rPr>
        <sz val="11"/>
        <color theme="1"/>
        <rFont val="Calibri"/>
        <family val="2"/>
        <scheme val="minor"/>
      </rPr>
      <t xml:space="preserve">
</t>
    </r>
    <r>
      <rPr>
        <b/>
        <u/>
        <sz val="11"/>
        <color theme="1"/>
        <rFont val="Calibri"/>
        <family val="2"/>
        <scheme val="minor"/>
      </rPr>
      <t>Remplacé par les 4 champs suivants</t>
    </r>
    <r>
      <rPr>
        <sz val="11"/>
        <color theme="1"/>
        <rFont val="Calibri"/>
        <family val="2"/>
        <scheme val="minor"/>
      </rPr>
      <t xml:space="preserve">
251118181300 // Environment // terminal // acceptanceSysComponentIdManufacturerCode // Exact3Text // DNS //  //  Acceptance System Components Identifier (ex ITP SA) - Manufacturer Code // RSB59_201-p1 // 059-0201-p1 // 46-DF50-p1 // 059-0201
251118181400 // Environment // terminal // acceptanceSysComponentIdRefSpecVersion // Exact3Text // DNS //  //  Acceptance System Components Identifier (ex ITP SA) - Reference specification Version // RSB59_201-p2 // 059-0201-p2 // 46-DF50-p2 // 059-0201
251118181500 // Environment // terminal // acceptanceSysComponentIdTerminalModelReference // Exact3Text // DNS //  //  Acceptance System Components Identifier (ex ITP SA) - Terminal Model Reference // RSB59_201-p3 // 059-0201-p3 // 46-DF50-p3 // 059-0201
251118181600 // Environment // terminal // acceptanceSysComponentIdInterbankAppSoftVersion // Exact3Text // DNS //  //  Acceptance System Components Identifier (ex ITP SA) - Interbank Application Software Version // RSB59_201-p4 // 059-0201-p4 // 46-DF50-p4 // 059-0201</t>
    </r>
  </si>
  <si>
    <r>
      <rPr>
        <b/>
        <sz val="11"/>
        <color theme="1"/>
        <rFont val="Calibri"/>
        <family val="2"/>
        <scheme val="minor"/>
      </rPr>
      <t xml:space="preserve">Renommage d'objet : </t>
    </r>
    <r>
      <rPr>
        <sz val="11"/>
        <color theme="1"/>
        <rFont val="Calibri"/>
        <family val="2"/>
        <scheme val="minor"/>
      </rPr>
      <t xml:space="preserve">
acceptanceChannelParameters =&gt; acceptanceChannel</t>
    </r>
  </si>
  <si>
    <r>
      <rPr>
        <b/>
        <sz val="11"/>
        <color theme="1"/>
        <rFont val="Calibri"/>
        <family val="2"/>
        <scheme val="minor"/>
      </rPr>
      <t xml:space="preserve">Modification du libellé : </t>
    </r>
    <r>
      <rPr>
        <sz val="11"/>
        <color theme="1"/>
        <rFont val="Calibri"/>
        <family val="2"/>
        <scheme val="minor"/>
      </rPr>
      <t xml:space="preserve">
"The logical number ........ content of the enveloppe </t>
    </r>
    <r>
      <rPr>
        <b/>
        <sz val="11"/>
        <color theme="1"/>
        <rFont val="Calibri"/>
        <family val="2"/>
        <scheme val="minor"/>
      </rPr>
      <t>41</t>
    </r>
    <r>
      <rPr>
        <sz val="11"/>
        <color theme="1"/>
        <rFont val="Calibri"/>
        <family val="2"/>
        <scheme val="minor"/>
      </rPr>
      <t xml:space="preserve">" devient "The logical number …..... content of the enveloppe </t>
    </r>
    <r>
      <rPr>
        <b/>
        <sz val="11"/>
        <color theme="1"/>
        <rFont val="Calibri"/>
        <family val="2"/>
        <scheme val="minor"/>
      </rPr>
      <t>42</t>
    </r>
    <r>
      <rPr>
        <sz val="11"/>
        <color theme="1"/>
        <rFont val="Calibri"/>
        <family val="2"/>
        <scheme val="minor"/>
      </rPr>
      <t>" (Coquille)</t>
    </r>
  </si>
  <si>
    <r>
      <rPr>
        <b/>
        <u/>
        <sz val="11"/>
        <color theme="1"/>
        <rFont val="Calibri"/>
        <family val="2"/>
        <scheme val="minor"/>
      </rPr>
      <t xml:space="preserve">Correction coquilles sur 2 libellés et un pattern
</t>
    </r>
    <r>
      <rPr>
        <sz val="11"/>
        <color theme="1"/>
        <rFont val="Calibri"/>
        <family val="2"/>
        <scheme val="minor"/>
      </rPr>
      <t xml:space="preserve">250527100027 // // //finalAuthorisationIndicator : Correction libellé : autorisation =&gt; authorisation
250527100008 // Environment  // payer // postalAddress : Correction libellé : "Payer address of payer" =&gt; "Payer address"
Pattern (lg max) du type Max24HexBinaryText erroné : [0-9A-F][0-9A-F]){1,23} =&gt; [0-9A-F][0-9A-F]){1,24} </t>
    </r>
  </si>
  <si>
    <r>
      <rPr>
        <b/>
        <sz val="11"/>
        <color theme="1"/>
        <rFont val="Calibri"/>
        <family val="2"/>
        <scheme val="minor"/>
      </rPr>
      <t xml:space="preserve">Validation des codeset : </t>
    </r>
    <r>
      <rPr>
        <sz val="11"/>
        <color theme="1"/>
        <rFont val="Calibri"/>
        <family val="2"/>
        <scheme val="minor"/>
      </rPr>
      <t>AppliedRestrictionCodeset</t>
    </r>
  </si>
  <si>
    <r>
      <rPr>
        <b/>
        <sz val="11"/>
        <color theme="1"/>
        <rFont val="Calibri"/>
        <family val="2"/>
        <scheme val="minor"/>
      </rPr>
      <t xml:space="preserve">Création d'attributs : </t>
    </r>
    <r>
      <rPr>
        <sz val="11"/>
        <color theme="1"/>
        <rFont val="Calibri"/>
        <family val="2"/>
        <scheme val="minor"/>
      </rPr>
      <t xml:space="preserve">
Context//acceptanceChannelParameters//cardholderTicketPrintIndicator//TrueFalseIndicator
Context//acceptanceChannelParameters//merchantTicketFooterMessage//Max40Text
Context//acceptanceChannelParameters//cardholderTicketHeaderMessage//Max40Text
Context//acceptanceChannelParameters//cardholderTicketFooterMessage//Max40Text</t>
    </r>
  </si>
  <si>
    <r>
      <rPr>
        <b/>
        <sz val="11"/>
        <color theme="1"/>
        <rFont val="Calibri"/>
        <family val="2"/>
        <scheme val="minor"/>
      </rPr>
      <t xml:space="preserve">Renommage d'attributs : 
</t>
    </r>
    <r>
      <rPr>
        <sz val="11"/>
        <color theme="1"/>
        <rFont val="Calibri"/>
        <family val="2"/>
        <scheme val="minor"/>
      </rPr>
      <t>ticketPrintIndicator =&gt; merchantTicketPrintIndicator
acceptanceChannel =&gt; acceptanceMode</t>
    </r>
  </si>
  <si>
    <r>
      <rPr>
        <b/>
        <sz val="11"/>
        <color theme="1"/>
        <rFont val="Calibri"/>
        <family val="2"/>
        <scheme val="minor"/>
      </rPr>
      <t>Modification de types/Codesets :</t>
    </r>
    <r>
      <rPr>
        <sz val="11"/>
        <color theme="1"/>
        <rFont val="Calibri"/>
        <family val="2"/>
        <scheme val="minor"/>
      </rPr>
      <t xml:space="preserve">
Rajout d'une valeur "NONE" au codeset "BrandCodeset"
Renommer les valeurs du codeset "ReadingModeCodeset" :
- "MEVT" en "RMET" (Remote Manual Entry via Terminal)
- "MEOT" en "RMEA" (Remote Manual Entry via Another type of order)
Rajout d'une valeur "FFME" au codeset "ReadingModeCodeset"
Renommer les valeurs du codeset "CardBlockingListDistributionCodeset" :
- "CBRL" (Card Blocking Regional List)
- "CBNL" (Card Blocking National List)
- "NONE" (No Blocking List to transfer)
Rajout d'une valeur "GSRP" dans le codeset "PaymentUseCodeset"</t>
    </r>
  </si>
  <si>
    <r>
      <rPr>
        <b/>
        <sz val="11"/>
        <color theme="1"/>
        <rFont val="Calibri"/>
        <family val="2"/>
        <scheme val="minor"/>
      </rPr>
      <t xml:space="preserve">Déplacement de l'attribut : applicationsManagerSoftwareVersionNumber
</t>
    </r>
    <r>
      <rPr>
        <sz val="11"/>
        <color theme="1"/>
        <rFont val="Calibri"/>
        <family val="2"/>
        <scheme val="minor"/>
      </rPr>
      <t>Passe de Context / pointOfServiceContext vers Environment / Terminal comme les autres données CB2AF 614_46_xxx
250425201618 // Environment // terminal // applicationsManagerSoftwareVersionNumber // Max4Text // DNS // Applications manager software version number // CB2AF : 614_46-DF66-p2 &amp; 614_46-DF67-p2</t>
    </r>
  </si>
  <si>
    <r>
      <rPr>
        <b/>
        <sz val="11"/>
        <color theme="1"/>
        <rFont val="Calibri"/>
        <family val="2"/>
        <scheme val="minor"/>
      </rPr>
      <t xml:space="preserve">Modification du pattern du type simple ISODuration
</t>
    </r>
    <r>
      <rPr>
        <sz val="11"/>
        <color theme="1"/>
        <rFont val="Calibri"/>
        <family val="2"/>
        <scheme val="minor"/>
      </rPr>
      <t>Utilisation du format duration en JsonSchema  (idem email, date, time, uuid, ..)</t>
    </r>
  </si>
  <si>
    <r>
      <rPr>
        <b/>
        <sz val="11"/>
        <color theme="1"/>
        <rFont val="Calibri"/>
        <family val="2"/>
        <scheme val="minor"/>
      </rPr>
      <t xml:space="preserve">Modification des noms des attributs : track2 devient maskedTrack2 et passe de DSI à DNS
</t>
    </r>
    <r>
      <rPr>
        <sz val="11"/>
        <color theme="1"/>
        <rFont val="Calibri"/>
        <family val="2"/>
        <scheme val="minor"/>
      </rPr>
      <t xml:space="preserve">241112000098 // Environment // card // </t>
    </r>
    <r>
      <rPr>
        <b/>
        <sz val="11"/>
        <color theme="1"/>
        <rFont val="Calibri"/>
        <family val="2"/>
        <scheme val="minor"/>
      </rPr>
      <t>maskedTrack2</t>
    </r>
    <r>
      <rPr>
        <sz val="11"/>
        <color theme="1"/>
        <rFont val="Calibri"/>
        <family val="2"/>
        <scheme val="minor"/>
      </rPr>
      <t xml:space="preserve"> // Max37Text // DNS // Track2
250724094500 // Environment // card // </t>
    </r>
    <r>
      <rPr>
        <b/>
        <sz val="11"/>
        <color theme="1"/>
        <rFont val="Calibri"/>
        <family val="2"/>
        <scheme val="minor"/>
      </rPr>
      <t>maskedTrack2EquivalentData</t>
    </r>
    <r>
      <rPr>
        <sz val="11"/>
        <color theme="1"/>
        <rFont val="Calibri"/>
        <family val="2"/>
        <scheme val="minor"/>
      </rPr>
      <t xml:space="preserve"> // Max37Text // DNS // Track2 Equivalent Data
250325134512 // Transaction // eMV //</t>
    </r>
    <r>
      <rPr>
        <b/>
        <sz val="11"/>
        <color theme="1"/>
        <rFont val="Calibri"/>
        <family val="2"/>
        <scheme val="minor"/>
      </rPr>
      <t xml:space="preserve"> contactlessMaskedTrack2</t>
    </r>
    <r>
      <rPr>
        <sz val="11"/>
        <color theme="1"/>
        <rFont val="Calibri"/>
        <family val="2"/>
        <scheme val="minor"/>
      </rPr>
      <t xml:space="preserve"> // Max19HexBinaryText // DNS // Track2 of contactless</t>
    </r>
  </si>
  <si>
    <r>
      <rPr>
        <b/>
        <sz val="11"/>
        <color theme="1"/>
        <rFont val="Calibri"/>
        <family val="2"/>
        <scheme val="minor"/>
      </rPr>
      <t>Attribut changé d'objet de référence : De Environment/merchant vers Context / transactioncontext</t>
    </r>
    <r>
      <rPr>
        <sz val="11"/>
        <color theme="1"/>
        <rFont val="Calibri"/>
        <family val="2"/>
        <scheme val="minor"/>
      </rPr>
      <t xml:space="preserve">
241112000109 // Context // transactionContext // acceptanceSystemLogicalNumber // Max3NumericText // DNS</t>
    </r>
  </si>
  <si>
    <r>
      <rPr>
        <b/>
        <u/>
        <sz val="11"/>
        <color theme="1"/>
        <rFont val="Calibri"/>
        <family val="2"/>
        <scheme val="minor"/>
      </rPr>
      <t xml:space="preserve">Modification du libellé : </t>
    </r>
    <r>
      <rPr>
        <sz val="11"/>
        <color theme="1"/>
        <rFont val="Calibri"/>
        <family val="2"/>
        <scheme val="minor"/>
      </rPr>
      <t xml:space="preserve">
250613153500 // Environment // executionContract // executionContractId // Max15Text // DNS // </t>
    </r>
    <r>
      <rPr>
        <b/>
        <sz val="11"/>
        <color theme="1"/>
        <rFont val="Calibri"/>
        <family val="2"/>
        <scheme val="minor"/>
      </rPr>
      <t>Execution contract identifier for the acquiring services delivered at the Point of Sale</t>
    </r>
  </si>
  <si>
    <r>
      <rPr>
        <b/>
        <u/>
        <sz val="11"/>
        <color theme="1"/>
        <rFont val="Calibri"/>
        <family val="2"/>
        <scheme val="minor"/>
      </rPr>
      <t xml:space="preserve">Attribut renommé : bankIdentificationNumber devient acquirerReferenceIdentification
</t>
    </r>
    <r>
      <rPr>
        <sz val="11"/>
        <color theme="1"/>
        <rFont val="Calibri"/>
        <family val="2"/>
        <scheme val="minor"/>
      </rPr>
      <t>250617141811 // Environment // acquirer // acquirerReferenceIdentification remplace bankIdentificationNumber</t>
    </r>
  </si>
  <si>
    <r>
      <rPr>
        <b/>
        <u/>
        <sz val="11"/>
        <color theme="1"/>
        <rFont val="Calibri"/>
        <family val="2"/>
        <scheme val="minor"/>
      </rPr>
      <t xml:space="preserve">1 attributs changé d'objet Passe de transactionContext à verification
</t>
    </r>
    <r>
      <rPr>
        <sz val="11"/>
        <color theme="1"/>
        <rFont val="Calibri"/>
        <family val="2"/>
        <scheme val="minor"/>
      </rPr>
      <t>250414091403 // Context // verification // cardholderAuthenticationMethod // CardholderAuthenticationMethodCodeset //  //DNS</t>
    </r>
  </si>
  <si>
    <r>
      <rPr>
        <b/>
        <u/>
        <sz val="11"/>
        <color theme="1"/>
        <rFont val="Calibri"/>
        <family val="2"/>
        <scheme val="minor"/>
      </rPr>
      <t xml:space="preserve">2 objets / attributs OBSOLETES
</t>
    </r>
    <r>
      <rPr>
        <sz val="11"/>
        <color theme="1"/>
        <rFont val="Calibri"/>
        <family val="2"/>
        <scheme val="minor"/>
      </rPr>
      <t xml:space="preserve">241112000063 // Context // verification // cardholderAuthenticationMethod // CardholderAuthenticationMethodCodeset // </t>
    </r>
    <r>
      <rPr>
        <b/>
        <sz val="11"/>
        <color theme="1"/>
        <rFont val="Calibri"/>
        <family val="2"/>
        <scheme val="minor"/>
      </rPr>
      <t>OBSOLETE</t>
    </r>
    <r>
      <rPr>
        <sz val="11"/>
        <color theme="1"/>
        <rFont val="Calibri"/>
        <family val="2"/>
        <scheme val="minor"/>
      </rPr>
      <t xml:space="preserve"> //DNS
241112000180 // Transaction // originalTransactionData // cardholderAuthenticationMethod // CardholderAuthenticationMethodCodeset // </t>
    </r>
    <r>
      <rPr>
        <b/>
        <sz val="11"/>
        <color theme="1"/>
        <rFont val="Calibri"/>
        <family val="2"/>
        <scheme val="minor"/>
      </rPr>
      <t>OBSOLETE</t>
    </r>
    <r>
      <rPr>
        <sz val="11"/>
        <color theme="1"/>
        <rFont val="Calibri"/>
        <family val="2"/>
        <scheme val="minor"/>
      </rPr>
      <t xml:space="preserve"> //DNS
</t>
    </r>
    <r>
      <rPr>
        <b/>
        <u/>
        <sz val="11"/>
        <color theme="1"/>
        <rFont val="Calibri"/>
        <family val="2"/>
        <scheme val="minor"/>
      </rPr>
      <t xml:space="preserve">Remplacés par 
</t>
    </r>
    <r>
      <rPr>
        <sz val="11"/>
        <color theme="1"/>
        <rFont val="Calibri"/>
        <family val="2"/>
        <scheme val="minor"/>
      </rPr>
      <t>251118094500 // Context // verification // cardholderWalletAuthenticationMethod // Max2Text // DNS // // Cardholder authentication method Wallet// 58_410, 59_410
251118094600 // Transaction // originalTransactionData // cardholderWalletAuthenticationMethod // Max2Text // DNS//  // Cardholder authentication method Wallet // 58_420, 59_420 et 119_420_p2</t>
    </r>
  </si>
  <si>
    <r>
      <rPr>
        <b/>
        <sz val="11"/>
        <color theme="1"/>
        <rFont val="Calibri"/>
        <family val="2"/>
        <scheme val="minor"/>
      </rPr>
      <t>Déplacement d'un attribut d'un objet vers un autre objet</t>
    </r>
    <r>
      <rPr>
        <sz val="11"/>
        <color theme="1"/>
        <rFont val="Calibri"/>
        <family val="2"/>
        <scheme val="minor"/>
      </rPr>
      <t xml:space="preserve">
temp_amountUsedForTwoFactorCardholderAuthentication passe de Transaction // transactionDetails à context //transactionContext</t>
    </r>
  </si>
  <si>
    <r>
      <rPr>
        <b/>
        <sz val="11"/>
        <color theme="1"/>
        <rFont val="Calibri"/>
        <family val="2"/>
        <scheme val="minor"/>
      </rPr>
      <t>Déplacement d'un attribut d'un objet vers un autre objet</t>
    </r>
    <r>
      <rPr>
        <sz val="11"/>
        <color theme="1"/>
        <rFont val="Calibri"/>
        <family val="2"/>
        <scheme val="minor"/>
      </rPr>
      <t xml:space="preserve">
cardholderAuthenticationValue passe de Transaction // transactionDetails à context //transactionContext</t>
    </r>
  </si>
  <si>
    <r>
      <rPr>
        <b/>
        <sz val="11"/>
        <color theme="1"/>
        <rFont val="Calibri"/>
        <family val="2"/>
        <scheme val="minor"/>
      </rPr>
      <t>Déplacement d'un attribut d'un objet vers un autre objet</t>
    </r>
    <r>
      <rPr>
        <sz val="11"/>
        <color theme="1"/>
        <rFont val="Calibri"/>
        <family val="2"/>
        <scheme val="minor"/>
      </rPr>
      <t xml:space="preserve">
cardholderAuthenticationValueCalculationMethod passe de Context //verification à context //transactionContext</t>
    </r>
  </si>
  <si>
    <r>
      <rPr>
        <b/>
        <sz val="11"/>
        <color theme="1"/>
        <rFont val="Calibri"/>
        <family val="2"/>
        <scheme val="minor"/>
      </rPr>
      <t>Déplacement d'un attribut d'un objet vers un autre objet</t>
    </r>
    <r>
      <rPr>
        <sz val="11"/>
        <color theme="1"/>
        <rFont val="Calibri"/>
        <family val="2"/>
        <scheme val="minor"/>
      </rPr>
      <t xml:space="preserve">
cardholderAuthenticationValueProcessingInfo passe de Context //verification à context //transactionContext</t>
    </r>
  </si>
  <si>
    <r>
      <rPr>
        <b/>
        <sz val="11"/>
        <color theme="1"/>
        <rFont val="Calibri"/>
        <family val="2"/>
        <scheme val="minor"/>
      </rPr>
      <t>Revue de regex</t>
    </r>
    <r>
      <rPr>
        <sz val="11"/>
        <color theme="1"/>
        <rFont val="Calibri"/>
        <family val="2"/>
        <scheme val="minor"/>
      </rPr>
      <t xml:space="preserve">
Le regex de PhoneNumberText est revu pour mieux gérer les prefixes par pays : \+(\d{1,3})[-\s]?(\d{1,3})[-\s]?(\d{6,10})</t>
    </r>
  </si>
  <si>
    <r>
      <rPr>
        <b/>
        <sz val="11"/>
        <color theme="1"/>
        <rFont val="Calibri"/>
        <family val="2"/>
        <scheme val="minor"/>
      </rPr>
      <t>Création du codeset</t>
    </r>
    <r>
      <rPr>
        <sz val="11"/>
        <color theme="1"/>
        <rFont val="Calibri"/>
        <family val="2"/>
        <scheme val="minor"/>
      </rPr>
      <t xml:space="preserve"> : flowOperatorOriginatingCodeset</t>
    </r>
  </si>
  <si>
    <r>
      <rPr>
        <b/>
        <sz val="11"/>
        <color theme="1"/>
        <rFont val="Calibri"/>
        <family val="2"/>
        <scheme val="minor"/>
      </rPr>
      <t xml:space="preserve">Création de l'attribut suivant : </t>
    </r>
    <r>
      <rPr>
        <sz val="11"/>
        <color theme="1"/>
        <rFont val="Calibri"/>
        <family val="2"/>
        <scheme val="minor"/>
      </rPr>
      <t xml:space="preserve">
Context / transactionContext / flowOperatorOriginating / flowOperatorOriginatingCodeset / DNS / / Operator originating the flow</t>
    </r>
  </si>
  <si>
    <r>
      <rPr>
        <b/>
        <sz val="11"/>
        <color theme="1"/>
        <rFont val="Calibri"/>
        <family val="2"/>
        <scheme val="minor"/>
      </rPr>
      <t xml:space="preserve">Création de l'attribut suivant : </t>
    </r>
    <r>
      <rPr>
        <sz val="11"/>
        <color theme="1"/>
        <rFont val="Calibri"/>
        <family val="2"/>
        <scheme val="minor"/>
      </rPr>
      <t xml:space="preserve">
Context / transactionContext / internalReversalCounter / Max3NumericText / DNS / / Counter of reversal initiated by the composant.</t>
    </r>
  </si>
  <si>
    <r>
      <rPr>
        <b/>
        <sz val="11"/>
        <color theme="1"/>
        <rFont val="Calibri"/>
        <family val="2"/>
        <scheme val="minor"/>
      </rPr>
      <t>Adaptation des programmes EXCEL to JSON</t>
    </r>
    <r>
      <rPr>
        <sz val="11"/>
        <color theme="1"/>
        <rFont val="Calibri"/>
        <family val="2"/>
        <scheme val="minor"/>
      </rPr>
      <t xml:space="preserve"> pour intégrer les caractérisation Données sensibles dans la description.
L'information DNS, Donnée Non Sensible,  n'est pas reportée.
</t>
    </r>
    <r>
      <rPr>
        <b/>
        <sz val="11"/>
        <color theme="1"/>
        <rFont val="Calibri"/>
        <family val="2"/>
        <scheme val="minor"/>
      </rPr>
      <t>Version GENERATOR_JSON_OBJECT v13 et au dela
Version  GENERATOR_JSON_TYPO v10 et au dela</t>
    </r>
  </si>
  <si>
    <r>
      <rPr>
        <b/>
        <u/>
        <sz val="11"/>
        <color theme="1"/>
        <rFont val="Calibri"/>
        <family val="2"/>
        <scheme val="minor"/>
      </rPr>
      <t xml:space="preserve">Création des objets / attributs suivants </t>
    </r>
    <r>
      <rPr>
        <sz val="11"/>
        <color theme="1"/>
        <rFont val="Calibri"/>
        <family val="2"/>
        <scheme val="minor"/>
      </rPr>
      <t xml:space="preserve">
251112090000 // Transaction // remittanceData // merchantReferenceExchangeStatus // AdditionalDataType // DNS //  // Status of  exchange with merchant reference system
251112090100 // Transaction // transactionData // merchantReferenceExchangeStatus // AdditionalDataType // DNS //  // Status of  exchange with merchant reference system
251112090200 // Transaction // remittanceData // currencyReferenceExchangeStatus // AdditionalDataType // DNS //  // Status of  exchange with Currency reference system
251112090300 // Transaction // transactionData // currencyReferenceExchangeStatus // AdditionalDataType // DNS //  // Status of  exchange with Currency reference system
251112090400 // Transaction // remittanceData // institutionReferenceExchangeStatus // AdditionalDataType // DNS //  // Status of  exchange with Institution reference system
251112090500 // Transaction // transactionData // institutionReferenceExchangeStatus // AdditionalDataType // DNS //  // Status of  exchange with Institution reference system
251112090610 // Transaction // remittanceData // countryReferenceExchangeStatus // AdditionalDataType // DNS //  // Status of  exchange with country reference system
251112090710 // Transaction // transactionData // countryReferenceExchangeStatus // AdditionalDataType // DNS //  // Status of  exchange with country reference system
251112090800 // Transaction // clearingData // decisionVector // additionalDataType // DNS //  // Decision Vector 
251112090900 // Transaction // clearingData // authorisationReconciliation // TrueFalseIndicator // DNS //  // Transaction reconciliated with authorisation
251112091000 // Transaction // clearingData // includedDataTime // ISODateTime // DNS //  // Date and time the transaction was included in the clearing process.</t>
    </r>
  </si>
  <si>
    <r>
      <rPr>
        <b/>
        <u/>
        <sz val="11"/>
        <color theme="1"/>
        <rFont val="Calibri"/>
        <family val="2"/>
        <scheme val="minor"/>
      </rPr>
      <t xml:space="preserve">Modification du codeset : </t>
    </r>
    <r>
      <rPr>
        <sz val="11"/>
        <color theme="1"/>
        <rFont val="Calibri"/>
        <family val="2"/>
        <scheme val="minor"/>
      </rPr>
      <t xml:space="preserve"> "CardSupportTypecodeset" : La valeur "DUAL" est retirée, reste uniquement les valeurs "PHSL" et "DGTS"</t>
    </r>
  </si>
  <si>
    <r>
      <rPr>
        <b/>
        <u/>
        <sz val="11"/>
        <color theme="1"/>
        <rFont val="Calibri"/>
        <family val="2"/>
        <scheme val="minor"/>
      </rPr>
      <t>CodeSet créés:</t>
    </r>
    <r>
      <rPr>
        <sz val="11"/>
        <color theme="1"/>
        <rFont val="Calibri"/>
        <family val="2"/>
        <scheme val="minor"/>
      </rPr>
      <t xml:space="preserve">
CardAgreementClosingReasonCodeset
avec valeurs :
CLNC --&gt; Card cancellation requested by the Card Owner/holder
CLFB --&gt; Card holder Or Customer left the bank
CLTD --&gt; Account holder deceased
BRRQ --&gt; Contract closure initiated by the branch/agency on  cutomer request
CUPD --&gt; Card agreement update
LCCL --&gt; Card agreement automatic cancellation
CLST --&gt; Card lost
CBLK --&gt; Card blocked
OTHR --&gt; Other</t>
    </r>
  </si>
  <si>
    <r>
      <rPr>
        <b/>
        <u/>
        <sz val="11"/>
        <color theme="1"/>
        <rFont val="Calibri"/>
        <family val="2"/>
        <scheme val="minor"/>
      </rPr>
      <t>Champs Créés:</t>
    </r>
    <r>
      <rPr>
        <sz val="11"/>
        <color theme="1"/>
        <rFont val="Calibri"/>
        <family val="2"/>
        <scheme val="minor"/>
      </rPr>
      <t xml:space="preserve">
Transaction.eventProcessingData.eventServiceCategory
Transaction.eventProcessingData.eventNature
Transaction.eventProcessingData.eventDateTime
Context.cardContext.blockingReference</t>
    </r>
  </si>
  <si>
    <r>
      <rPr>
        <b/>
        <sz val="11"/>
        <color theme="1"/>
        <rFont val="Calibri"/>
        <family val="2"/>
        <scheme val="minor"/>
      </rPr>
      <t xml:space="preserve">Changement d'objets : </t>
    </r>
    <r>
      <rPr>
        <sz val="11"/>
        <color theme="1"/>
        <rFont val="Calibri"/>
        <family val="2"/>
        <scheme val="minor"/>
      </rPr>
      <t xml:space="preserve">
</t>
    </r>
    <r>
      <rPr>
        <b/>
        <sz val="11"/>
        <rFont val="Calibri"/>
        <family val="2"/>
        <scheme val="minor"/>
      </rPr>
      <t xml:space="preserve">1. </t>
    </r>
    <r>
      <rPr>
        <sz val="11"/>
        <color rgb="FFFF0000"/>
        <rFont val="Calibri"/>
        <family val="2"/>
        <scheme val="minor"/>
      </rPr>
      <t>Context // pointOfServiceContext</t>
    </r>
    <r>
      <rPr>
        <sz val="11"/>
        <color theme="1"/>
        <rFont val="Calibri"/>
        <family val="2"/>
        <scheme val="minor"/>
      </rPr>
      <t xml:space="preserve"> // applicationsManagerSoftwareVersionNumber </t>
    </r>
    <r>
      <rPr>
        <b/>
        <sz val="11"/>
        <color theme="1"/>
        <rFont val="Calibri"/>
        <family val="2"/>
        <scheme val="minor"/>
      </rPr>
      <t>=&gt;</t>
    </r>
    <r>
      <rPr>
        <sz val="11"/>
        <color theme="1"/>
        <rFont val="Calibri"/>
        <family val="2"/>
        <scheme val="minor"/>
      </rPr>
      <t xml:space="preserve"> </t>
    </r>
    <r>
      <rPr>
        <sz val="11"/>
        <color rgb="FFFF0000"/>
        <rFont val="Calibri"/>
        <family val="2"/>
        <scheme val="minor"/>
      </rPr>
      <t>Environnement // terminal</t>
    </r>
    <r>
      <rPr>
        <sz val="11"/>
        <color theme="1"/>
        <rFont val="Calibri"/>
        <family val="2"/>
        <scheme val="minor"/>
      </rPr>
      <t xml:space="preserve"> // applicationsManagerSoftwareVersionNumber
</t>
    </r>
    <r>
      <rPr>
        <b/>
        <sz val="11"/>
        <color theme="1"/>
        <rFont val="Calibri"/>
        <family val="2"/>
        <scheme val="minor"/>
      </rPr>
      <t xml:space="preserve">2. </t>
    </r>
    <r>
      <rPr>
        <sz val="11"/>
        <color rgb="FFFF0000"/>
        <rFont val="Calibri"/>
        <family val="2"/>
        <scheme val="minor"/>
      </rPr>
      <t>Context // pointOfServiceContext</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ramMemoryCapacity </t>
    </r>
    <r>
      <rPr>
        <b/>
        <sz val="11"/>
        <color theme="1"/>
        <rFont val="Calibri"/>
        <family val="2"/>
        <scheme val="minor"/>
      </rPr>
      <t>=&gt;</t>
    </r>
    <r>
      <rPr>
        <sz val="11"/>
        <color theme="1"/>
        <rFont val="Calibri"/>
        <family val="2"/>
        <scheme val="minor"/>
      </rPr>
      <t xml:space="preserve"> </t>
    </r>
    <r>
      <rPr>
        <sz val="11"/>
        <color rgb="FFFF0000"/>
        <rFont val="Calibri"/>
        <family val="2"/>
        <scheme val="minor"/>
      </rPr>
      <t>Environnement // terminal</t>
    </r>
    <r>
      <rPr>
        <sz val="11"/>
        <color theme="1"/>
        <rFont val="Calibri"/>
        <family val="2"/>
        <scheme val="minor"/>
      </rPr>
      <t xml:space="preserve"> // ramMemoryCapacity</t>
    </r>
  </si>
  <si>
    <r>
      <t xml:space="preserve">Modification de l'intitulé du champ CurrencyCodeN qui devient </t>
    </r>
    <r>
      <rPr>
        <b/>
        <sz val="11"/>
        <color theme="1"/>
        <rFont val="Calibri"/>
        <family val="2"/>
        <scheme val="minor"/>
      </rPr>
      <t>CurrencyCodeN3</t>
    </r>
    <r>
      <rPr>
        <sz val="11"/>
        <color theme="1"/>
        <rFont val="Calibri"/>
        <family val="2"/>
        <scheme val="minor"/>
      </rPr>
      <t xml:space="preserve"> dans la structure CurrencyReferenceType pour homogénéité avec CurrencyCodeAN3</t>
    </r>
  </si>
  <si>
    <r>
      <t xml:space="preserve">Modification de l'intitulé du champ CountryCodeN qui devient </t>
    </r>
    <r>
      <rPr>
        <b/>
        <sz val="11"/>
        <color theme="1"/>
        <rFont val="Calibri"/>
        <family val="2"/>
        <scheme val="minor"/>
      </rPr>
      <t>CountryCodeN3</t>
    </r>
    <r>
      <rPr>
        <sz val="11"/>
        <color theme="1"/>
        <rFont val="Calibri"/>
        <family val="2"/>
        <scheme val="minor"/>
      </rPr>
      <t xml:space="preserve"> dans la structure CountryReferenceType pour homogénéité avec CountryCodeAN2 et CountryCodeAN3</t>
    </r>
  </si>
  <si>
    <r>
      <rPr>
        <b/>
        <sz val="11"/>
        <color theme="1"/>
        <rFont val="Calibri"/>
        <family val="2"/>
        <scheme val="minor"/>
      </rPr>
      <t xml:space="preserve">Création des attributs  : </t>
    </r>
    <r>
      <rPr>
        <sz val="11"/>
        <color theme="1"/>
        <rFont val="Calibri"/>
        <family val="2"/>
        <scheme val="minor"/>
      </rPr>
      <t xml:space="preserve">
transactionIdentification.captureTransId de type UUIDType
transactionIdentification.endToEndTransId de type UUIDType</t>
    </r>
  </si>
  <si>
    <r>
      <rPr>
        <b/>
        <sz val="11"/>
        <color theme="1"/>
        <rFont val="Calibri"/>
        <family val="2"/>
        <scheme val="minor"/>
      </rPr>
      <t>Création de l'attribut :</t>
    </r>
    <r>
      <rPr>
        <sz val="11"/>
        <color theme="1"/>
        <rFont val="Calibri"/>
        <family val="2"/>
        <scheme val="minor"/>
      </rPr>
      <t xml:space="preserve">
Context.callingData.callNumber</t>
    </r>
  </si>
  <si>
    <r>
      <rPr>
        <b/>
        <u/>
        <sz val="11"/>
        <color theme="1"/>
        <rFont val="Calibri"/>
        <family val="2"/>
        <scheme val="minor"/>
      </rPr>
      <t>Champs créés:</t>
    </r>
    <r>
      <rPr>
        <sz val="11"/>
        <color theme="1"/>
        <rFont val="Calibri"/>
        <family val="2"/>
        <scheme val="minor"/>
      </rPr>
      <t xml:space="preserve">
Environment.card.issuerScriptCampaignIdentifier
Environment.card.emvImplementationCode
Environment.card.issuerScriptId
Environment.card.issuerScriptReference
Environment.card.issuerScriptCommands
Environment.card.issuerScriptModelId
Environment.card.issuerScriptPriority
Environment.card.issuerScriptSendingCounter
Environment.card.issuerScriptStatusCode
</t>
    </r>
    <r>
      <rPr>
        <b/>
        <u/>
        <sz val="11"/>
        <color theme="1"/>
        <rFont val="Calibri"/>
        <family val="2"/>
        <scheme val="minor"/>
      </rPr>
      <t>Types créés:</t>
    </r>
    <r>
      <rPr>
        <sz val="11"/>
        <color theme="1"/>
        <rFont val="Calibri"/>
        <family val="2"/>
        <scheme val="minor"/>
      </rPr>
      <t xml:space="preserve">
Max11AlphaNumericText
</t>
    </r>
    <r>
      <rPr>
        <b/>
        <u/>
        <sz val="11"/>
        <color theme="1"/>
        <rFont val="Calibri"/>
        <family val="2"/>
        <scheme val="minor"/>
      </rPr>
      <t xml:space="preserve">Codesets créés:  </t>
    </r>
    <r>
      <rPr>
        <sz val="11"/>
        <color theme="1"/>
        <rFont val="Calibri"/>
        <family val="2"/>
        <scheme val="minor"/>
      </rPr>
      <t xml:space="preserve">
EmvImplementationCodeset
IssuerScriptStatusCodeSet</t>
    </r>
  </si>
  <si>
    <r>
      <rPr>
        <b/>
        <sz val="11"/>
        <color theme="1"/>
        <rFont val="Calibri"/>
        <family val="2"/>
        <scheme val="minor"/>
      </rPr>
      <t xml:space="preserve">Création des attributs : </t>
    </r>
    <r>
      <rPr>
        <sz val="11"/>
        <color theme="1"/>
        <rFont val="Calibri"/>
        <family val="2"/>
        <scheme val="minor"/>
      </rPr>
      <t xml:space="preserve">
Transaction.disputeData.closureDateTime
Transaction.disputeData.reopeningDateTime
Transaction.disputeData.psdTypology
Transaction.disputeData.withoutAnalysysIndicator
Environment.cardholder.insuredIndicator
Transaction.Insurance.insuranceContractLabel
Environment.cardholder.ReponsabilityLevel
Transaction.Insurance.MaxAnnualInsuranceAmount
Transaction.Insurance.MaxSinisterInsuranceAmount
Transaction.Insurance.excessAmount
Transaction.disputeData.accountingTotalAmount
Transaction.disputeData.accoutingDateTime
Transaction.disputeData.creationCommentDateTime
Transaction.disputeData.screenLabel
Context.transactionContext.EEAIndicator
Context.transactionContext.acceptanceModeLabel
Transaction.eventProcessingData.eventProcessingNatureCode
Transaction.disputeData.taskCreationDateTime
Transaction.disputeData.taskLabel
Transaction.disputeData.taskStatus
Transaction.claimer.phoneType
Context.CRCcase.advisorEmail
Context.CRCcase.advisorPhoneNumber
Context.CRCcase.advisorName
Context.acceptanceChannelParameters.merchantCategoryCodeLabel
Context.transactionContext.regulatoryAndTechnicalEnvironmentLabel
Edition.editionParameters.mailDateTime
Context.crcCase.creationCommentDateTime
Context.crcCase.crcComment
Context.crcCase.screenLabel
Context.crcCase.taskCreationDateTime
Context.crcCase.taskLabel
Context.crcCase.taskStatus
Context.crcCase.taskAdvancement
Context.crcCase.additionnalData
Création des codesets : 
ReponsabilityLevelCodeset
PsdTypologyCodeset</t>
    </r>
  </si>
  <si>
    <r>
      <rPr>
        <b/>
        <sz val="11"/>
        <color theme="1"/>
        <rFont val="Calibri"/>
        <family val="2"/>
        <scheme val="minor"/>
      </rPr>
      <t xml:space="preserve">Création des attributs : </t>
    </r>
    <r>
      <rPr>
        <sz val="11"/>
        <color theme="1"/>
        <rFont val="Calibri"/>
        <family val="2"/>
        <scheme val="minor"/>
      </rPr>
      <t xml:space="preserve">
Context.callingData.callDateTime
Context.callingData.incomingCallIndicator
Context.callingData.internalEntityName
Context.callingData.callReason
Context.callingData.callSubReason
Context.callingData.callerCategory
Context.callingData.fraudAlertReference
Context.callingData.fraudAlertDateTime
Context.callingData.callResult
Context.crcCase.crcCaseId
Context.crcCase.crcStatus
Context.crcCase.crcResult
Context.crcCase.crcCaseTotalAmount
</t>
    </r>
    <r>
      <rPr>
        <b/>
        <sz val="11"/>
        <color theme="1"/>
        <rFont val="Calibri"/>
        <family val="2"/>
        <scheme val="minor"/>
      </rPr>
      <t xml:space="preserve">Création des codesets : </t>
    </r>
    <r>
      <rPr>
        <sz val="11"/>
        <color theme="1"/>
        <rFont val="Calibri"/>
        <family val="2"/>
        <scheme val="minor"/>
      </rPr>
      <t xml:space="preserve">
CallCaseReasonCodeset
CallCaseSubReasonCodeset
CallerCategoryCodeset
CallResultCodeset
CRCStatusCodeSet</t>
    </r>
  </si>
  <si>
    <r>
      <rPr>
        <b/>
        <sz val="11"/>
        <color theme="1"/>
        <rFont val="Calibri"/>
        <family val="2"/>
        <scheme val="minor"/>
      </rPr>
      <t>Remplacement des valeurs de UsageLimitCodeCodeset</t>
    </r>
    <r>
      <rPr>
        <sz val="11"/>
        <color theme="1"/>
        <rFont val="Calibri"/>
        <family val="2"/>
        <scheme val="minor"/>
      </rPr>
      <t xml:space="preserve">
PPDM	Domestic payment limit
PPIN	International payment limit
PPMT	Total payment limit
PRTL	Total Withrawal limit
</t>
    </r>
    <r>
      <rPr>
        <b/>
        <sz val="11"/>
        <color theme="1"/>
        <rFont val="Calibri"/>
        <family val="2"/>
        <scheme val="minor"/>
      </rPr>
      <t>Par</t>
    </r>
    <r>
      <rPr>
        <sz val="11"/>
        <color theme="1"/>
        <rFont val="Calibri"/>
        <family val="2"/>
        <scheme val="minor"/>
      </rPr>
      <t xml:space="preserve">
PDOM	Purchase DOMestic
PINT	Purchase INTernational
PTOT	Purchase TOTal
WGRD	Withdrawal GRoup Domestic
WNGD	Withdrawal Not Group Domestic
WGRI	Withdrawal GRoup International
WNGI	Withdrawal Not Group International
WTOT	Withdrawal TOTal
</t>
    </r>
  </si>
  <si>
    <r>
      <rPr>
        <b/>
        <u/>
        <sz val="11"/>
        <color theme="1"/>
        <rFont val="Calibri"/>
        <family val="2"/>
        <scheme val="minor"/>
      </rPr>
      <t>Création des objets et attributs suivants</t>
    </r>
    <r>
      <rPr>
        <b/>
        <sz val="11"/>
        <color theme="1"/>
        <rFont val="Calibri"/>
        <family val="2"/>
        <scheme val="minor"/>
      </rPr>
      <t xml:space="preserve"> :</t>
    </r>
    <r>
      <rPr>
        <sz val="11"/>
        <color theme="1"/>
        <rFont val="Calibri"/>
        <family val="2"/>
        <scheme val="minor"/>
      </rPr>
      <t xml:space="preserve"> 
</t>
    </r>
    <r>
      <rPr>
        <sz val="9"/>
        <color theme="1"/>
        <rFont val="Calibri"/>
        <family val="2"/>
        <scheme val="minor"/>
      </rPr>
      <t>251021103700 // Transaction // transactionDetails // clearingTempoRegisteredId // UUIDType // DNS //  // Transaction ID when registered in the tempo precompensation Transaction table
251021103701 // Transaction // remittanceData // clearingTempoRegisteredId // UUIDType // DNS //  // Remittance ID when registered in the tempo precompensation Remittance table
251021103702 // Transaction // remittanceData // discardedTransactionsCounter // Max10NumericText // DNS //  // Counter of discarded transaction in a remittance
251021103703 // Transaction // remittanceData // rejectedTransactionsCounter // Max10NumericText // DNS //  // Counter of rejected transaction in a remittance
251021103704 // Transaction // remittanceData // suspendedTransactionsCounter // Max10NumericText // DNS //  // Counter of suspended transaction in a remittance
251021103705 // Transaction // remittanceData // validatedTransactionsCounter // Max10NumericText // DNS //  // Counter of validated transaction in a remittance</t>
    </r>
  </si>
  <si>
    <r>
      <rPr>
        <b/>
        <u/>
        <sz val="11"/>
        <color theme="1"/>
        <rFont val="Calibri"/>
        <family val="2"/>
        <scheme val="minor"/>
      </rPr>
      <t xml:space="preserve">Création du type structuré : </t>
    </r>
    <r>
      <rPr>
        <sz val="11"/>
        <color theme="1"/>
        <rFont val="Calibri"/>
        <family val="2"/>
        <scheme val="minor"/>
      </rPr>
      <t xml:space="preserve">
OnlinePinKeysType (identifier, identifierLength, version)</t>
    </r>
  </si>
  <si>
    <r>
      <t xml:space="preserve">Création des attributs : 
</t>
    </r>
    <r>
      <rPr>
        <sz val="11"/>
        <color theme="1"/>
        <rFont val="Calibri"/>
        <family val="2"/>
        <scheme val="minor"/>
      </rPr>
      <t>onlinePinKeys de type OnlinePinKeysType
cardAcceptorIdentificationCode de type Exact15Text</t>
    </r>
  </si>
  <si>
    <r>
      <rPr>
        <b/>
        <u/>
        <sz val="11"/>
        <color theme="1"/>
        <rFont val="Calibri"/>
        <family val="2"/>
        <scheme val="minor"/>
      </rPr>
      <t xml:space="preserve">Lever le caractère temporaire (suppression de temp_) des attributs : </t>
    </r>
    <r>
      <rPr>
        <sz val="11"/>
        <color theme="1"/>
        <rFont val="Calibri"/>
        <family val="2"/>
        <scheme val="minor"/>
      </rPr>
      <t xml:space="preserve">
temp_appliedRestriction, temp_identifier, temp_identifierLength, temp_version</t>
    </r>
  </si>
  <si>
    <r>
      <rPr>
        <b/>
        <u/>
        <sz val="11"/>
        <color theme="1"/>
        <rFont val="Calibri"/>
        <family val="2"/>
        <scheme val="minor"/>
      </rPr>
      <t xml:space="preserve">Changement d'objet : terminalParameters -&gt; terminal : </t>
    </r>
    <r>
      <rPr>
        <sz val="11"/>
        <color theme="1"/>
        <rFont val="Calibri"/>
        <family val="2"/>
        <scheme val="minor"/>
      </rPr>
      <t xml:space="preserve">
Tous les types DF66 du champ 46</t>
    </r>
  </si>
  <si>
    <r>
      <rPr>
        <b/>
        <u/>
        <sz val="11"/>
        <color theme="1"/>
        <rFont val="Calibri"/>
        <family val="2"/>
        <scheme val="minor"/>
      </rPr>
      <t>libelés modifiés:</t>
    </r>
    <r>
      <rPr>
        <sz val="11"/>
        <color theme="1"/>
        <rFont val="Calibri"/>
        <family val="2"/>
        <scheme val="minor"/>
      </rPr>
      <t xml:space="preserve">
Transaction.transactionDetails.replacementAmount</t>
    </r>
  </si>
  <si>
    <r>
      <rPr>
        <b/>
        <u/>
        <sz val="11"/>
        <color theme="1"/>
        <rFont val="Calibri"/>
        <family val="2"/>
        <scheme val="minor"/>
      </rPr>
      <t>Champs modifiés:</t>
    </r>
    <r>
      <rPr>
        <sz val="11"/>
        <color theme="1"/>
        <rFont val="Calibri"/>
        <family val="2"/>
        <scheme val="minor"/>
      </rPr>
      <t xml:space="preserve">
Context.transactionContext.elligibilityIndicator   --&gt;  Context.transactionContext.eligibilityIndicator
Context.transactionContext.enrollmentPreparationDataDateTime  --&gt; Context.transactionContext.enrollmentDataPreparationDateTime
</t>
    </r>
    <r>
      <rPr>
        <b/>
        <u/>
        <sz val="11"/>
        <color theme="1"/>
        <rFont val="Calibri"/>
        <family val="2"/>
        <scheme val="minor"/>
      </rPr>
      <t>Codesets modifiés:</t>
    </r>
    <r>
      <rPr>
        <sz val="11"/>
        <color theme="1"/>
        <rFont val="Calibri"/>
        <family val="2"/>
        <scheme val="minor"/>
      </rPr>
      <t xml:space="preserve">
ElligibilityCheckStepCodeset    --&gt; EligibilityCheckStepCodeset
</t>
    </r>
    <r>
      <rPr>
        <b/>
        <u/>
        <sz val="11"/>
        <color theme="1"/>
        <rFont val="Calibri"/>
        <family val="2"/>
        <scheme val="minor"/>
      </rPr>
      <t>Libellés modifiés:</t>
    </r>
    <r>
      <rPr>
        <sz val="11"/>
        <color theme="1"/>
        <rFont val="Calibri"/>
        <family val="2"/>
        <scheme val="minor"/>
      </rPr>
      <t xml:space="preserve">
Context.transactionContext.enrollmentPreparationDataDateTime
Environment.wallet.intermediateCertificate</t>
    </r>
  </si>
  <si>
    <r>
      <rPr>
        <b/>
        <u/>
        <sz val="11"/>
        <color theme="1"/>
        <rFont val="Calibri"/>
        <family val="2"/>
        <scheme val="minor"/>
      </rPr>
      <t>Champs créés:</t>
    </r>
    <r>
      <rPr>
        <sz val="11"/>
        <color theme="1"/>
        <rFont val="Calibri"/>
        <family val="2"/>
        <scheme val="minor"/>
      </rPr>
      <t xml:space="preserve">
Context.transactionContext.tncStatus
Context.transactionContext.tncAcceptanceDate
</t>
    </r>
    <r>
      <rPr>
        <b/>
        <u/>
        <sz val="11"/>
        <color theme="1"/>
        <rFont val="Calibri"/>
        <family val="2"/>
        <scheme val="minor"/>
      </rPr>
      <t>Codesets créés:</t>
    </r>
    <r>
      <rPr>
        <sz val="11"/>
        <color theme="1"/>
        <rFont val="Calibri"/>
        <family val="2"/>
        <scheme val="minor"/>
      </rPr>
      <t xml:space="preserve">
TncStatusCodeset</t>
    </r>
  </si>
  <si>
    <r>
      <rPr>
        <b/>
        <u/>
        <sz val="11"/>
        <color theme="1"/>
        <rFont val="Calibri"/>
        <family val="2"/>
        <scheme val="minor"/>
      </rPr>
      <t>Champs modifiés:</t>
    </r>
    <r>
      <rPr>
        <sz val="11"/>
        <color theme="1"/>
        <rFont val="Calibri"/>
        <family val="2"/>
        <scheme val="minor"/>
      </rPr>
      <t xml:space="preserve">
Environment.paymentToken.tokenCategory     type:  Max2AlphaNumericText  ----&gt; TokenCategoryCodeset
</t>
    </r>
    <r>
      <rPr>
        <b/>
        <u/>
        <sz val="11"/>
        <color theme="1"/>
        <rFont val="Calibri"/>
        <family val="2"/>
        <scheme val="minor"/>
      </rPr>
      <t>Libellés modifiés:</t>
    </r>
    <r>
      <rPr>
        <sz val="11"/>
        <color theme="1"/>
        <rFont val="Calibri"/>
        <family val="2"/>
        <scheme val="minor"/>
      </rPr>
      <t xml:space="preserve">
Environment.transactionContext.elligibilityIndicator
</t>
    </r>
    <r>
      <rPr>
        <b/>
        <u/>
        <sz val="11"/>
        <color theme="1"/>
        <rFont val="Calibri"/>
        <family val="2"/>
        <scheme val="minor"/>
      </rPr>
      <t>Codesets créés:</t>
    </r>
    <r>
      <rPr>
        <sz val="11"/>
        <color theme="1"/>
        <rFont val="Calibri"/>
        <family val="2"/>
        <scheme val="minor"/>
      </rPr>
      <t xml:space="preserve">
TokenCategoryCodeset</t>
    </r>
  </si>
  <si>
    <r>
      <rPr>
        <b/>
        <u/>
        <sz val="11"/>
        <color theme="1"/>
        <rFont val="Calibri"/>
        <family val="2"/>
        <scheme val="minor"/>
      </rPr>
      <t>Champs ajoutés:</t>
    </r>
    <r>
      <rPr>
        <sz val="11"/>
        <color theme="1"/>
        <rFont val="Calibri"/>
        <family val="2"/>
        <scheme val="minor"/>
      </rPr>
      <t xml:space="preserve">
Environment.paymentToken.tokenDeviceId
Environment.paymentToken.tokenDeviceName
Environment.paymentToken.tokenQualifier
Environment.paymentToken.tokenCategory
Environment.paymentToken.tokenScheme
Environment.paymentToken.tokenDeviceInformation
Environment.paymentToken.tokenActivationDateTime
Environment.paymentToken.lastTokenStatusUpdatedDateTime
Environment.paymentToken.tokenClosureDateTime
Environment.paymentToken.tokenChainingReferenceId
Environment.paymentToken.suspensionReason
Environment.paymentToken.tokenRequestorSourceId
Environment.paymentToken.cardArtIdentification
Context.transactionContext.encryptedCardData
Context.transactionContext.encryptedActivationData
Context.transactionContext.enrollabilityIndicator
Context.transactionContext.strongAuthenticationSkippingIndicator
Context.transactionContext.otpValue
Context.transactionContext.eligibilityCheckStep
Context.transactionContext.elligibilityIndicator
Environment.paymentToken.authenticationMethod
Environment.wallet.walletUniqueIdentifier
Environment.wallet.nonce
Environment.wallet.signedNonce
Environment.wallet.partnerCertificate
Environment.wallet.intermediateCertificate
Environment.transactionContext.enrollmentPreparationDataTime
</t>
    </r>
    <r>
      <rPr>
        <b/>
        <u/>
        <sz val="11"/>
        <color theme="1"/>
        <rFont val="Calibri"/>
        <family val="2"/>
        <scheme val="minor"/>
      </rPr>
      <t>Champs modifiés:</t>
    </r>
    <r>
      <rPr>
        <sz val="11"/>
        <color theme="1"/>
        <rFont val="Calibri"/>
        <family val="2"/>
        <scheme val="minor"/>
      </rPr>
      <t xml:space="preserve">
Environment.cardAgreement.additionalInformationZone         ( type:   Max256Text  -----&gt;  Max200Text)
</t>
    </r>
    <r>
      <rPr>
        <b/>
        <u/>
        <sz val="11"/>
        <color theme="1"/>
        <rFont val="Calibri"/>
        <family val="2"/>
        <scheme val="minor"/>
      </rPr>
      <t>Types ajoutés:</t>
    </r>
    <r>
      <rPr>
        <sz val="11"/>
        <color theme="1"/>
        <rFont val="Calibri"/>
        <family val="2"/>
        <scheme val="minor"/>
      </rPr>
      <t xml:space="preserve">
AuthenticationMethodType
Max64AlphaNumericText
Max15AlphaNumericText
Max1000AlphaNumericText
Max7000Text
Max256AlphaNumericText
Max7000AlphaNumericText
</t>
    </r>
    <r>
      <rPr>
        <b/>
        <u/>
        <sz val="11"/>
        <color theme="1"/>
        <rFont val="Calibri"/>
        <family val="2"/>
        <scheme val="minor"/>
      </rPr>
      <t>Codesets ajoutés:</t>
    </r>
    <r>
      <rPr>
        <sz val="11"/>
        <color theme="1"/>
        <rFont val="Calibri"/>
        <family val="2"/>
        <scheme val="minor"/>
      </rPr>
      <t xml:space="preserve">
SuspensionReasonCodeset
TokenQualifierCodeset
ElligibilityCheckStepCodeset</t>
    </r>
  </si>
  <si>
    <r>
      <t xml:space="preserve">Création de nouveaux d'attributs (BK-9005) : 
</t>
    </r>
    <r>
      <rPr>
        <sz val="11"/>
        <color theme="1"/>
        <rFont val="Calibri"/>
        <family val="2"/>
        <scheme val="minor"/>
      </rPr>
      <t>acceptanceChannelParameters.preauthorisationManualEntry</t>
    </r>
    <r>
      <rPr>
        <b/>
        <u/>
        <sz val="11"/>
        <color theme="1"/>
        <rFont val="Calibri"/>
        <family val="2"/>
        <scheme val="minor"/>
      </rPr>
      <t xml:space="preserve">
</t>
    </r>
    <r>
      <rPr>
        <sz val="11"/>
        <color theme="1"/>
        <rFont val="Calibri"/>
        <family val="2"/>
        <scheme val="minor"/>
      </rPr>
      <t>acceptanceChannelParameters.cardValidityCheck</t>
    </r>
    <r>
      <rPr>
        <b/>
        <u/>
        <sz val="11"/>
        <color theme="1"/>
        <rFont val="Calibri"/>
        <family val="2"/>
        <scheme val="minor"/>
      </rPr>
      <t xml:space="preserve">
</t>
    </r>
    <r>
      <rPr>
        <sz val="11"/>
        <color theme="1"/>
        <rFont val="Calibri"/>
        <family val="2"/>
        <scheme val="minor"/>
      </rPr>
      <t>posAgreement.newExecutionContractIndicator
merchantAgreement.merchantAgreementId</t>
    </r>
  </si>
  <si>
    <r>
      <rPr>
        <b/>
        <u/>
        <sz val="11"/>
        <color theme="1"/>
        <rFont val="Calibri"/>
        <family val="2"/>
        <scheme val="minor"/>
      </rPr>
      <t xml:space="preserve">Modifications de types, d'attributs (BK-9005) : </t>
    </r>
    <r>
      <rPr>
        <sz val="11"/>
        <color theme="1"/>
        <rFont val="Calibri"/>
        <family val="2"/>
        <scheme val="minor"/>
      </rPr>
      <t xml:space="preserve">
posAgreement.posId     </t>
    </r>
    <r>
      <rPr>
        <b/>
        <i/>
        <sz val="11"/>
        <color theme="1"/>
        <rFont val="Calibri"/>
        <family val="2"/>
        <scheme val="minor"/>
      </rPr>
      <t>devient</t>
    </r>
    <r>
      <rPr>
        <sz val="11"/>
        <color theme="1"/>
        <rFont val="Calibri"/>
        <family val="2"/>
        <scheme val="minor"/>
      </rPr>
      <t xml:space="preserve">    posAgreement.posAgreementId</t>
    </r>
    <r>
      <rPr>
        <b/>
        <u/>
        <sz val="11"/>
        <color theme="1"/>
        <rFont val="Calibri"/>
        <family val="2"/>
        <scheme val="minor"/>
      </rPr>
      <t xml:space="preserve">
</t>
    </r>
    <r>
      <rPr>
        <sz val="11"/>
        <color theme="1"/>
        <rFont val="Calibri"/>
        <family val="2"/>
        <scheme val="minor"/>
      </rPr>
      <t xml:space="preserve">executionContract.merchantProcessingId   </t>
    </r>
    <r>
      <rPr>
        <b/>
        <i/>
        <sz val="11"/>
        <color theme="1"/>
        <rFont val="Calibri"/>
        <family val="2"/>
        <scheme val="minor"/>
      </rPr>
      <t>devient</t>
    </r>
    <r>
      <rPr>
        <sz val="11"/>
        <color theme="1"/>
        <rFont val="Calibri"/>
        <family val="2"/>
        <scheme val="minor"/>
      </rPr>
      <t xml:space="preserve">   executionContract.executionContractId
executionContract.merchantProcessingName   </t>
    </r>
    <r>
      <rPr>
        <b/>
        <i/>
        <sz val="11"/>
        <color theme="1"/>
        <rFont val="Calibri"/>
        <family val="2"/>
        <scheme val="minor"/>
      </rPr>
      <t>devient</t>
    </r>
    <r>
      <rPr>
        <sz val="11"/>
        <color theme="1"/>
        <rFont val="Calibri"/>
        <family val="2"/>
        <scheme val="minor"/>
      </rPr>
      <t xml:space="preserve">   executionContract.processingName</t>
    </r>
    <r>
      <rPr>
        <b/>
        <u/>
        <sz val="11"/>
        <color theme="1"/>
        <rFont val="Calibri"/>
        <family val="2"/>
        <scheme val="minor"/>
      </rPr>
      <t xml:space="preserve">
</t>
    </r>
    <r>
      <rPr>
        <sz val="11"/>
        <color theme="1"/>
        <rFont val="Calibri"/>
        <family val="2"/>
        <scheme val="minor"/>
      </rPr>
      <t xml:space="preserve">executionContract.allowedCountry    </t>
    </r>
    <r>
      <rPr>
        <b/>
        <i/>
        <sz val="11"/>
        <color theme="1"/>
        <rFont val="Calibri"/>
        <family val="2"/>
        <scheme val="minor"/>
      </rPr>
      <t>devient</t>
    </r>
    <r>
      <rPr>
        <sz val="11"/>
        <color theme="1"/>
        <rFont val="Calibri"/>
        <family val="2"/>
        <scheme val="minor"/>
      </rPr>
      <t xml:space="preserve">   executionContract.processingCountry
executionContract.merchantCategory    </t>
    </r>
    <r>
      <rPr>
        <b/>
        <i/>
        <sz val="11"/>
        <color theme="1"/>
        <rFont val="Calibri"/>
        <family val="2"/>
        <scheme val="minor"/>
      </rPr>
      <t>devient</t>
    </r>
    <r>
      <rPr>
        <sz val="11"/>
        <color theme="1"/>
        <rFont val="Calibri"/>
        <family val="2"/>
        <scheme val="minor"/>
      </rPr>
      <t xml:space="preserve">   executionContractCategory</t>
    </r>
    <r>
      <rPr>
        <b/>
        <u/>
        <sz val="11"/>
        <color theme="1"/>
        <rFont val="Calibri"/>
        <family val="2"/>
        <scheme val="minor"/>
      </rPr>
      <t xml:space="preserve">
</t>
    </r>
    <r>
      <rPr>
        <b/>
        <i/>
        <sz val="11"/>
        <color theme="1"/>
        <rFont val="Calibri"/>
        <family val="2"/>
        <scheme val="minor"/>
      </rPr>
      <t>Changement de type pour companyRegistrationNumber</t>
    </r>
    <r>
      <rPr>
        <sz val="11"/>
        <color theme="1"/>
        <rFont val="Calibri"/>
        <family val="2"/>
        <scheme val="minor"/>
      </rPr>
      <t xml:space="preserve"> : Max14AlphaNumericText   </t>
    </r>
    <r>
      <rPr>
        <b/>
        <i/>
        <sz val="11"/>
        <color theme="1"/>
        <rFont val="Calibri"/>
        <family val="2"/>
        <scheme val="minor"/>
      </rPr>
      <t>devient</t>
    </r>
    <r>
      <rPr>
        <sz val="11"/>
        <color theme="1"/>
        <rFont val="Calibri"/>
        <family val="2"/>
        <scheme val="minor"/>
      </rPr>
      <t xml:space="preserve">   Max25AlphaNumericText
</t>
    </r>
    <r>
      <rPr>
        <b/>
        <sz val="11"/>
        <color theme="1"/>
        <rFont val="Calibri"/>
        <family val="2"/>
        <scheme val="minor"/>
      </rPr>
      <t>Changement de type pour posRegistrationNumber</t>
    </r>
    <r>
      <rPr>
        <sz val="11"/>
        <color theme="1"/>
        <rFont val="Calibri"/>
        <family val="2"/>
        <scheme val="minor"/>
      </rPr>
      <t xml:space="preserve"> : Max14AlphaNumericText   </t>
    </r>
    <r>
      <rPr>
        <b/>
        <sz val="11"/>
        <color theme="1"/>
        <rFont val="Calibri"/>
        <family val="2"/>
        <scheme val="minor"/>
      </rPr>
      <t>devient</t>
    </r>
    <r>
      <rPr>
        <sz val="11"/>
        <color theme="1"/>
        <rFont val="Calibri"/>
        <family val="2"/>
        <scheme val="minor"/>
      </rPr>
      <t xml:space="preserve">   Max35AlphaNumericText
</t>
    </r>
    <r>
      <rPr>
        <b/>
        <sz val="11"/>
        <color theme="1"/>
        <rFont val="Calibri"/>
        <family val="2"/>
        <scheme val="minor"/>
      </rPr>
      <t xml:space="preserve">Changement de type pour executionContractCategory </t>
    </r>
    <r>
      <rPr>
        <sz val="11"/>
        <color theme="1"/>
        <rFont val="Calibri"/>
        <family val="2"/>
        <scheme val="minor"/>
      </rPr>
      <t xml:space="preserve">: merchantCategoryCodeset   </t>
    </r>
    <r>
      <rPr>
        <b/>
        <i/>
        <sz val="11"/>
        <color theme="1"/>
        <rFont val="Calibri"/>
        <family val="2"/>
        <scheme val="minor"/>
      </rPr>
      <t>devient</t>
    </r>
    <r>
      <rPr>
        <sz val="11"/>
        <color theme="1"/>
        <rFont val="Calibri"/>
        <family val="2"/>
        <scheme val="minor"/>
      </rPr>
      <t xml:space="preserve">   executionContractCategoryCodeset</t>
    </r>
  </si>
  <si>
    <r>
      <t xml:space="preserve">Correction du segment des attributs ci-dessous  :
</t>
    </r>
    <r>
      <rPr>
        <sz val="11"/>
        <color theme="1"/>
        <rFont val="Calibri"/>
        <family val="2"/>
        <scheme val="minor"/>
      </rPr>
      <t>Context.terminalParameters.downloadingParameterIndicator
Context.terminalParameters.downloadingParameterResponseCode
Context.terminalParameters.cardAcceptorExtendedPseudoSessionId</t>
    </r>
  </si>
  <si>
    <r>
      <rPr>
        <b/>
        <u/>
        <sz val="11"/>
        <color theme="1"/>
        <rFont val="Calibri"/>
        <family val="2"/>
        <scheme val="minor"/>
      </rPr>
      <t>Champs modifiés:</t>
    </r>
    <r>
      <rPr>
        <sz val="11"/>
        <color theme="1"/>
        <rFont val="Calibri"/>
        <family val="2"/>
        <scheme val="minor"/>
      </rPr>
      <t xml:space="preserve">
Context.cardContext.secretCodeKnownIndicator  --&gt; Context.cardContext.</t>
    </r>
    <r>
      <rPr>
        <b/>
        <sz val="11"/>
        <color theme="1"/>
        <rFont val="Calibri"/>
        <family val="2"/>
        <scheme val="minor"/>
      </rPr>
      <t>compromisedSecretCodeIndicator</t>
    </r>
    <r>
      <rPr>
        <sz val="11"/>
        <color theme="1"/>
        <rFont val="Calibri"/>
        <family val="2"/>
        <scheme val="minor"/>
      </rPr>
      <t xml:space="preserve">
</t>
    </r>
    <r>
      <rPr>
        <b/>
        <u/>
        <sz val="11"/>
        <color theme="1"/>
        <rFont val="Calibri"/>
        <family val="2"/>
        <scheme val="minor"/>
      </rPr>
      <t xml:space="preserve">Codesets modifiés:
</t>
    </r>
    <r>
      <rPr>
        <sz val="11"/>
        <color theme="1"/>
        <rFont val="Calibri"/>
        <family val="2"/>
        <scheme val="minor"/>
      </rPr>
      <t>CardAgreementStatusCodeset:                              VALID   (5 characters)--&gt;  VALD   (4 characters)
CardStatusCodeset:                                                VALID   (5 characters)--&gt;  VALD   (4 characters)  
                                                                                 ACTIV (5 characters)--&gt;  ACTV   (4 characters)</t>
    </r>
  </si>
  <si>
    <r>
      <rPr>
        <b/>
        <u/>
        <sz val="11"/>
        <color theme="1"/>
        <rFont val="Calibri"/>
        <family val="2"/>
        <scheme val="minor"/>
      </rPr>
      <t>Suppression de champ en doublon:</t>
    </r>
    <r>
      <rPr>
        <sz val="11"/>
        <color theme="1"/>
        <rFont val="Calibri"/>
        <family val="2"/>
        <scheme val="minor"/>
      </rPr>
      <t xml:space="preserve">
Transaction.transactionDetails.fastFundIndicator
</t>
    </r>
  </si>
  <si>
    <r>
      <rPr>
        <b/>
        <u/>
        <sz val="11"/>
        <color theme="1"/>
        <rFont val="Calibri"/>
        <family val="2"/>
        <scheme val="minor"/>
      </rPr>
      <t>changement de types:</t>
    </r>
    <r>
      <rPr>
        <sz val="11"/>
        <color theme="1"/>
        <rFont val="Calibri"/>
        <family val="2"/>
        <scheme val="minor"/>
      </rPr>
      <t xml:space="preserve">
Environment.paymentToken.tokenAddress:    (Max50AlphaNumericText)    ----&gt; (PostalAddressType)
</t>
    </r>
    <r>
      <rPr>
        <b/>
        <u/>
        <sz val="11"/>
        <color theme="1"/>
        <rFont val="Calibri"/>
        <family val="2"/>
        <scheme val="minor"/>
      </rPr>
      <t>changement de noms d'attributs:</t>
    </r>
    <r>
      <rPr>
        <sz val="11"/>
        <color theme="1"/>
        <rFont val="Calibri"/>
        <family val="2"/>
        <scheme val="minor"/>
      </rPr>
      <t xml:space="preserve">
Environment.paymentToken.cardholderVerificationMethodPOS  ---&gt;  Environment	paymentToken.cardholderVerificationMethodPos
Environment.paymentToken.walletAccountEmailAddress:   (Max32AlphaNumericText)    ----&gt; (EmailAddressType) 
Environment.paymentToken.walletAccountEmailAge :   (Max2AlphaNumericText)    ----&gt; (Max4NumericText)
Environment.paymentToken.tokenExpiryDate:   (Max4NumericText)    ----&gt; (ISOYearMonth) 
Transaction.transactionDetails.transactionIccOtherAmount :   (Max12AlphaNumericText)    ----&gt; (AmountType)
Transaction.additionalResponseData.minimumAmountAuthorisable: (Max12AlphaNumericText)    ----&gt; (AmountType)
Transaction.IssuerProcessingData.usageCurrentValueAmount: (Max20AlphaNumericText)    ----&gt; (AmountType)
Transaction.IssuerProcessingData.usageCurrentValueLimitAmount: (Max20AlphaNumericText)    ----&gt; (AmountType)
</t>
    </r>
    <r>
      <rPr>
        <b/>
        <u/>
        <sz val="11"/>
        <color theme="1"/>
        <rFont val="Calibri"/>
        <family val="2"/>
        <scheme val="minor"/>
      </rPr>
      <t>champs supprimés:</t>
    </r>
    <r>
      <rPr>
        <sz val="11"/>
        <color theme="1"/>
        <rFont val="Calibri"/>
        <family val="2"/>
        <scheme val="minor"/>
      </rPr>
      <t xml:space="preserve">
Environment.paymentToken.tokenPostCode   (inclus dans tokenAddress)
</t>
    </r>
  </si>
  <si>
    <r>
      <rPr>
        <b/>
        <u/>
        <sz val="11"/>
        <color theme="1"/>
        <rFont val="Calibri"/>
        <family val="2"/>
        <scheme val="minor"/>
      </rPr>
      <t>Nouveaux champs:</t>
    </r>
    <r>
      <rPr>
        <sz val="11"/>
        <color theme="1"/>
        <rFont val="Calibri"/>
        <family val="2"/>
        <scheme val="minor"/>
      </rPr>
      <t xml:space="preserve">
Transaction.security.rsaPemPublicKey
Transaction.transactionDetails.encryptedCardSecurityCode
Environment.transactionDetails.encryptedCardData
Transaction.IssuerProcessingData.controlCode
Transaction.IssuerProcessingData.controlResponseCode
Transaction.IssuerProcessingData.usageCurrentValueCode
Transaction.IssuerProcessingData.usageCurrentValueCategory
Transaction.IssuerProcessingData.usageCurrentValueLimitAmount
Transaction.IssuerProcessingData.usageCurrentValueLimitNumber
Transaction.IssuerProcessingData.usageCurrentValueAmount
Transaction.IssuerProcessingData.usageCurrentValueNumber		   .
Transaction.additionalResponseData.securityError
Transaction.additionalResponseData.minimumAmountAuthorisable
Transaction.transactionDetails.mastercardPointOfServiceChangeStatusCode
Transaction.transactionDetails.transactionIccOtherAmount
Transaction.transactionDetails.emvAquisitionMode
Transaction.transactionDetails.cardAuthenticationResultCode
Context.verificationValue.authenticationIndicator
Environment.card.virtualCardPrimaryAccountNumber
Transaction.transactionDetails.programQualification
Transaction.transactionDetails.validationCode
Environment.paymentToken.tokenValue
Environment.paymentToken.tokenExpiryDate
Environment.paymentToken.tokenLocation
Environment.paymentToken.tokenStatus
Environment.paymentToken.panReferenceId
Environment.paymentToken.tokenReferenceId
Environment.paymentToken.tspVerificationResult
Environment.paymentToken.cardholderVerificationMethodPOS
Environment.paymentToken.tokenProtectionMethod
Environment.paymentToken.deviceType
Environment.paymentToken.secureElementIdentifier
Environment.paymentToken.walletProviderRiskAssessmentResult
Environment.paymentToken.cardholderDeviceScore
Environment.paymentToken.cardholderAccountScore
Environment.paymentToken.walletProviderReasonCodes
Environment.paymentToken.panSource
Environment.paymentToken.walletAccountEmailAddress
Environment.paymentToken.walletAccountEmailAge
Environment.paymentToken.tokenVerificationResult
Environment.paymentToken.tokenAddress
Environment.paymentToken.tokenPostCode
Environment.paymentToken.tokenServiceProviderId
Transaction.transactionDetails.merchanProgram
Transaction.transactionDetails.SICBMovementIndicator
Context.cardContext.forcingFlagAndOrigin
Context.cardContext.lossTheftCountryCode
Context.cardContext.lossTheftDepartmentCode
Transaction.transactionDetails.fastFundIndicator
Transaction.transactionDetails.sessionId
</t>
    </r>
    <r>
      <rPr>
        <b/>
        <u/>
        <sz val="11"/>
        <color theme="1"/>
        <rFont val="Calibri"/>
        <family val="2"/>
        <scheme val="minor"/>
      </rPr>
      <t>Champs modifiés:</t>
    </r>
    <r>
      <rPr>
        <sz val="11"/>
        <color theme="1"/>
        <rFont val="Calibri"/>
        <family val="2"/>
        <scheme val="minor"/>
      </rPr>
      <t xml:space="preserve">
Environment	cardAgreement	requestId    ---&gt;  Environment	cardAgreement	taskId
</t>
    </r>
    <r>
      <rPr>
        <b/>
        <u/>
        <sz val="11"/>
        <color theme="1"/>
        <rFont val="Calibri"/>
        <family val="2"/>
        <scheme val="minor"/>
      </rPr>
      <t>Types ajoutés:</t>
    </r>
    <r>
      <rPr>
        <sz val="11"/>
        <color theme="1"/>
        <rFont val="Calibri"/>
        <family val="2"/>
        <scheme val="minor"/>
      </rPr>
      <t xml:space="preserve">
Min256Max800Text
Max8NumericText
Max32NumericText
Max48AlphaNumericText
Max8AlphaNumericText</t>
    </r>
  </si>
  <si>
    <r>
      <rPr>
        <b/>
        <sz val="11"/>
        <color theme="1"/>
        <rFont val="Calibri"/>
        <family val="2"/>
        <scheme val="minor"/>
      </rPr>
      <t xml:space="preserve">CREES dans  Context // pointOfServiceContext 
</t>
    </r>
    <r>
      <rPr>
        <sz val="11"/>
        <color theme="1"/>
        <rFont val="Calibri"/>
        <family val="2"/>
        <scheme val="minor"/>
      </rPr>
      <t>250813141500 // exceptionFilesize // Max6Text // Size of Exception File // Attention exprimé en centaines dans le protocole, pas ici // 614_046-DF66-p10
250813141600 // exceptionFileNature // ExceptionFileNatureCodeset // Type of ExceptionFile // 614_046-DF66-p11
250813110400 // numberOfPosManagedByAcceptanceSystem // Max3Text // Number of POSs managed by the Acceptance system // 614_046-DF66-p16
250813110500 // numberOfApplicationPrograms // Max2Text // Number of application program, online and offline, activ or inactiv. // 614_046-DF66-p17</t>
    </r>
  </si>
  <si>
    <r>
      <rPr>
        <b/>
        <sz val="11"/>
        <color theme="1"/>
        <rFont val="Calibri"/>
        <family val="2"/>
        <scheme val="minor"/>
      </rPr>
      <t xml:space="preserve">REGULARISE de temp dans  Context // pointOfServiceContext 
</t>
    </r>
    <r>
      <rPr>
        <sz val="11"/>
        <color theme="1"/>
        <rFont val="Calibri"/>
        <family val="2"/>
        <scheme val="minor"/>
      </rPr>
      <t>250425201617 // applicationSoftwarePublisherCode // Max3Text // Application software publisher code // 614_046-DF66-p01 &amp; 614_046-DF67-p01
250425201618 // applicationsManagerSoftwareVersionNumber // Max4Text // Applications manager software version number // 614_046-DF66-p02 &amp; 614_046-DF67-p02
250425201619 // applicationsManagerPublisherCode // Max3Text // Applications manager publisher code // 614_046-DF66-p03 &amp; 614_046-DF67-p03
250425201620 // kernelSoftwareVersionReference // Max4Text // Kernel software version reference // 614_046-DF66-p04 &amp; 614_046-DF67-p04
250425201703 // kernelEditorCode // Max3Text // Kernel editor code // 614_046-DF66-p05 &amp; 614_046-DF67-p13
250425201621 // softwareVersionNumberOfTheResident // Max12Text // Software version number of the resident // 614_046-DF66-p06 &amp; 614_046-DF67-p05
250425201622 // poiSerialNumber // Max12Text // POI serial number // 614_046-DF66-p07 &amp; 614_046-DF67-p06
250425201623 // memoryCardReaderNumber // Exact1Text // Memory card reader number // 614_046-DF66-p08 &amp; 614_046-DF67-p07
250425201624 // magstripeReaderNumber // Exact1Text // Magstripe reader number // 614_046-DF66-p09 &amp; 614_046-DF67-p08
250425201625 // flashMemoryCapacity // Max6Text // POI Flash memory capacity (KB) (Ko) // 614_046-DF66-p12 &amp; 614_046-DF67-p09
250425201700 // remainingFlashStorageCapacity // Max6Text // Card acceptor remaining FLASH storage capacity (KB) // 614_046-DF66-p13 &amp; 614_046-DF67-p10
250425201701 // ramMemoryCapacity // Max6Text // Card acceptor RAM memory capacity (KB) // 614_046-DF66-p14 &amp; 614_046-DF67-p11
250425201702 // remainingRamStorageCapacity // Max6Text // Card acceptor remaining RAM storage capacity (KB) // 614_046-DF66-p15 &amp; 614_046-DF67-p12
250425201704 // hardwareCouplerVersionNumber // Max4AlphaNumericText // Hardware coupler version number // 614_046-DF66-p18 &amp; 614_046-DF67-p14
250425201705 // softwareCouplerVersionNumber // Max4AlphaNumericText // Software coupler version number // 614_046-DF66-p19 &amp; 614_046-DF67-p15
250425201706 // couplerSpecificationsVersionNumber // Max4AlphaNumericText // Coupler specifications version number // 614_046-DF66-p20 &amp; 614_046-DF67-p16</t>
    </r>
  </si>
  <si>
    <r>
      <t xml:space="preserve">Retrait de " the" dans l'attribut </t>
    </r>
    <r>
      <rPr>
        <b/>
        <sz val="11"/>
        <color theme="1"/>
        <rFont val="Calibri"/>
        <family val="2"/>
        <scheme val="minor"/>
      </rPr>
      <t>temp_networkAddressOfAcquirerSystemOrDns</t>
    </r>
    <r>
      <rPr>
        <sz val="11"/>
        <color theme="1"/>
        <rFont val="Calibri"/>
        <family val="2"/>
        <scheme val="minor"/>
      </rPr>
      <t xml:space="preserve"> du type temp_ParametersAcquirerTelecommunicationCategoryType</t>
    </r>
  </si>
  <si>
    <r>
      <t>Correction coquille dans visaMainMember</t>
    </r>
    <r>
      <rPr>
        <sz val="11"/>
        <color rgb="FFFF0000"/>
        <rFont val="Calibri"/>
        <family val="2"/>
        <scheme val="minor"/>
      </rPr>
      <t>a</t>
    </r>
    <r>
      <rPr>
        <sz val="11"/>
        <color theme="1"/>
        <rFont val="Calibri"/>
        <family val="2"/>
        <scheme val="minor"/>
      </rPr>
      <t>ffectationInstitutionId =&gt; 'A'</t>
    </r>
  </si>
  <si>
    <r>
      <rPr>
        <b/>
        <sz val="11"/>
        <color rgb="FFC00000"/>
        <rFont val="Calibri"/>
        <family val="2"/>
        <scheme val="minor"/>
      </rPr>
      <t xml:space="preserve">REMPLACES par les 2 champs suivants plus excplicites
</t>
    </r>
    <r>
      <rPr>
        <sz val="11"/>
        <color theme="1"/>
        <rFont val="Calibri"/>
        <family val="2"/>
        <scheme val="minor"/>
      </rPr>
      <t xml:space="preserve">250724184000 // Context // transactionContext // dsTransactionId // Exact36Text //  // DS Transaction ID
250724184001 // Context // transactionContext // acsTransactionId // Exact36Text //  // ACS Transaction ID
CIFO : RSB57_23_p2_par_p1 // CBAE : 057-0023-p2-par-p1 // CB2AF : 059-0023-p2-par-p1 // CB2A : 056-0023-p2-par-p1
</t>
    </r>
  </si>
  <si>
    <r>
      <rPr>
        <b/>
        <sz val="11"/>
        <color rgb="FFC00000"/>
        <rFont val="Calibri"/>
        <family val="2"/>
        <scheme val="minor"/>
      </rPr>
      <t>Les 2 attributs suivants de transactionContext sont OBSOLETES</t>
    </r>
    <r>
      <rPr>
        <sz val="11"/>
        <color theme="1"/>
        <rFont val="Calibri"/>
        <family val="2"/>
        <scheme val="minor"/>
      </rPr>
      <t xml:space="preserve">. Mauvaise interpretation de la documentation
241112000060 // Context // transactionContext // uuidContainerCategory // UUIDContainerCategoryCodeset // Obsolète // Type of UUID Container
CIFO : RSB57_23_p1 // CBAE : 057-0023-p1 // CB2AF : 059-0023-p1 // CB2A : 056-0023-p1
241112000061 // Context // transactionContext // uuidContainerValue // Exact36Text // Obsolète // Value of UUID Container
CIFO : RSB57_23_p2 // CBAE : 057-0023-p2 // CB2AF : 059-0023-p2 // CB2A : 056-0023-p2
</t>
    </r>
  </si>
  <si>
    <r>
      <rPr>
        <b/>
        <sz val="11"/>
        <color rgb="FFC00000"/>
        <rFont val="Calibri"/>
        <family val="2"/>
        <scheme val="minor"/>
      </rPr>
      <t xml:space="preserve">
250425100311 - Attribut OBSOLETE</t>
    </r>
    <r>
      <rPr>
        <sz val="11"/>
        <color theme="1"/>
        <rFont val="Calibri"/>
        <family val="2"/>
        <scheme val="minor"/>
      </rPr>
      <t xml:space="preserve">
250425100311 // Context // transactionContext // electronicCommercelAuthentificationNature // ElectronicCommercelAuthentificationNatureCodeset // Obsolete // Electronic Commerce Authentification Type
</t>
    </r>
    <r>
      <rPr>
        <b/>
        <sz val="11"/>
        <color theme="1"/>
        <rFont val="Calibri"/>
        <family val="2"/>
        <scheme val="minor"/>
      </rPr>
      <t>241112000184 - AVANT</t>
    </r>
    <r>
      <rPr>
        <sz val="11"/>
        <color theme="1"/>
        <rFont val="Calibri"/>
        <family val="2"/>
        <scheme val="minor"/>
      </rPr>
      <t xml:space="preserve">
241112000184 // Transaction // originalTransactionData // electronicCommerceAuthentication // Exact2NumericText //  // Electronic commerce transaction authentication type
</t>
    </r>
    <r>
      <rPr>
        <b/>
        <sz val="11"/>
        <color theme="1"/>
        <rFont val="Calibri"/>
        <family val="2"/>
        <scheme val="minor"/>
      </rPr>
      <t>241112000184 - APRES</t>
    </r>
    <r>
      <rPr>
        <sz val="11"/>
        <color theme="1"/>
        <rFont val="Calibri"/>
        <family val="2"/>
        <scheme val="minor"/>
      </rPr>
      <t xml:space="preserve">
241112000184 // Transaction // originalTransactionData // electronicCommerceAuthenticationNature // ElectronicCommerceAuthenticationNatureCodeset //  // Electronic commerce transaction authentication type
</t>
    </r>
    <r>
      <rPr>
        <b/>
        <sz val="11"/>
        <color theme="1"/>
        <rFont val="Calibri"/>
        <family val="2"/>
        <scheme val="minor"/>
      </rPr>
      <t>241112000041 - AVANT</t>
    </r>
    <r>
      <rPr>
        <sz val="11"/>
        <color theme="1"/>
        <rFont val="Calibri"/>
        <family val="2"/>
        <scheme val="minor"/>
      </rPr>
      <t xml:space="preserve">
241112000041 // Context // transactionContext // electronicCommerceAuthentication // ElectronicCommerceAuthenticationNature //  // Electronic commerce transaction authentication type
</t>
    </r>
    <r>
      <rPr>
        <b/>
        <sz val="11"/>
        <color theme="1"/>
        <rFont val="Calibri"/>
        <family val="2"/>
        <scheme val="minor"/>
      </rPr>
      <t>241112000041 - APRES</t>
    </r>
    <r>
      <rPr>
        <sz val="11"/>
        <color theme="1"/>
        <rFont val="Calibri"/>
        <family val="2"/>
        <scheme val="minor"/>
      </rPr>
      <t xml:space="preserve">
241112000041 // Context // transactionContext // electronicCommerceAuthenticationNature // ElectronicCommerceAuthenticationNatureCodeset //  // Electronic commerce transaction authentication type</t>
    </r>
  </si>
  <si>
    <r>
      <rPr>
        <b/>
        <sz val="11"/>
        <color theme="1"/>
        <rFont val="Calibri"/>
        <family val="2"/>
        <scheme val="minor"/>
      </rPr>
      <t>Ajustement codeset</t>
    </r>
    <r>
      <rPr>
        <sz val="11"/>
        <color theme="1"/>
        <rFont val="Calibri"/>
        <family val="2"/>
        <scheme val="minor"/>
      </rPr>
      <t xml:space="preserve">
Nom du Codeset ElectronicCommercelAuthentificationNature devient ElectronicCommerceAuthenticationNatureCodeset
</t>
    </r>
    <r>
      <rPr>
        <b/>
        <sz val="11"/>
        <color theme="1"/>
        <rFont val="Calibri"/>
        <family val="2"/>
        <scheme val="minor"/>
      </rPr>
      <t>Codeset Conservé</t>
    </r>
    <r>
      <rPr>
        <sz val="11"/>
        <color theme="1"/>
        <rFont val="Calibri"/>
        <family val="2"/>
        <scheme val="minor"/>
      </rPr>
      <t xml:space="preserve">
ElectronicCommerceAuthenticationNatureCodeset // Exact4Text // ACMO // Authentication cryptogram issued from a mobile : CBAE 21 – CB2AF 21
ElectronicCommerceAuthenticationNatureCodeset // Exact4Text // ACNO // No authentication cryptogram : CBAE 09 – CB2AF 20
ElectronicCommerceAuthenticationNatureCodeset // Exact4Text // ACNS // Legacy – Non-secured electronic commerce transaction : CBAE 08
ElectronicCommerceAuthenticationNatureCodeset // Exact4Text // ACXX // Authentication cryptogram : CBAE 20 - CB2AF 20
</t>
    </r>
    <r>
      <rPr>
        <b/>
        <sz val="11"/>
        <color theme="1"/>
        <rFont val="Calibri"/>
        <family val="2"/>
        <scheme val="minor"/>
      </rPr>
      <t>Code set Abandonné</t>
    </r>
    <r>
      <rPr>
        <sz val="11"/>
        <color theme="1"/>
        <rFont val="Calibri"/>
        <family val="2"/>
        <scheme val="minor"/>
      </rPr>
      <t xml:space="preserve">
ElectronicCommercelAuthentificationNatureCodeset // Exact4Text // ACIS // Authentication cryptogram issued from a server
ElectronicCommercelAuthentificationNatureCodeset // Exact4Text // ACIX // Authentication cryptogram issued from a Xpay or token cryptogram with authentication delegated to device
ElectronicCommercelAuthentificationNatureCodeset // Exact4Text // NOAC // No authentication cryptogram</t>
    </r>
  </si>
  <si>
    <r>
      <t xml:space="preserve">241112000130 // Environment // merchant // poiIdByAcquirer // Max8Text devient 
241112000130 // </t>
    </r>
    <r>
      <rPr>
        <b/>
        <sz val="11"/>
        <color theme="1"/>
        <rFont val="Calibri"/>
        <family val="2"/>
        <scheme val="minor"/>
      </rPr>
      <t>Context // transactionContext</t>
    </r>
    <r>
      <rPr>
        <sz val="11"/>
        <color theme="1"/>
        <rFont val="Calibri"/>
        <family val="2"/>
        <scheme val="minor"/>
      </rPr>
      <t xml:space="preserve"> // poiIdByAcquirer // Max8Text</t>
    </r>
  </si>
  <si>
    <r>
      <rPr>
        <b/>
        <sz val="11"/>
        <color theme="1"/>
        <rFont val="Calibri"/>
        <family val="2"/>
        <scheme val="minor"/>
      </rPr>
      <t>Ajustements des codeset en relation avec Merchant</t>
    </r>
    <r>
      <rPr>
        <sz val="11"/>
        <color theme="1"/>
        <rFont val="Calibri"/>
        <family val="2"/>
        <scheme val="minor"/>
      </rPr>
      <t xml:space="preserve">
ContractCategoryCodeset // CCCB // PMCW // Payment and Counter Withdrawal // MODIFICATION
ContractCategoryCodeset // CCCP // CUPP // CUP Payment // MODIFICATION
ContractCategoryCodeset // CCDC // DCCP // DCC Payment // MODIFICATION
ContractCategoryCodeset // CCDF // DFSP // DFS Payment // MODIFICATION
ContractCategoryCodeset // CCJC // JCBP // JCB Payment // MODIFICATION
ContractCategoryCodeset CWCM // Cash Withdrawal &amp; Cash Management // CREATION
MerchantCategoryCodeset // PYFA // SUPPRESSION
MerchantCategoryCodeset // PYFS // SPMF // Standard Payment Facilitator // MODIFICATION
MerchantCategoryCodeset // SBMT // SUPPRESSION
BrandCodeset // REPV //  SUPPRESSION
CompanyRegistrationCategoryCodeset // INTS // SUPPRESSION
CompanyRegistrationCategoryCodeset // NATS // SUPPRESSION
CompanyRegistrationCategoryCodeset //  SRET // CREATION
CompanyRegistrationCategoryCodeset // SREN //  // CREATION
CompanyRegistrationCategoryCodeset // IVAT //  // CREATION
CompanyRegistrationCategoryCodeset // OTHR //  // CREATION</t>
    </r>
  </si>
  <si>
    <r>
      <rPr>
        <b/>
        <sz val="11"/>
        <color theme="1"/>
        <rFont val="Calibri"/>
        <family val="2"/>
        <scheme val="minor"/>
      </rPr>
      <t xml:space="preserve">Ajustements des codeset en relation avec Merchant
</t>
    </r>
    <r>
      <rPr>
        <sz val="11"/>
        <color theme="1"/>
        <rFont val="Calibri"/>
        <family val="2"/>
        <scheme val="minor"/>
      </rPr>
      <t>PaymentUseCodeset // PREA //  // CREATION
PaymentUseCodeset // QCPM //  // CREATION
PaymentUseCodeset // FTPM //  // CREATION
PaymentUseCodeset // OPEN //  // CREATION
PaymentUseCodeset // SOFT //  // CREATION
PaymentUseCodeset // UTPM //  // CREATION
PaymentUseCodeset // UTOT // CREATION
AllowedSchemeCodeset // CBFR //  // CREATION
AllowedSchemeCodeset // DISC //  // CREATION
AllowedSchemeCodeset // JCBC //  // CREATION
AllowedSchemeCodeset // MACD //  // CREATION
AllowedSchemeCodeset // UPIC //  // CREATION
AllowedSchemeCodeset // VISA //  // CREATION
AllowedSchemeCodeset // ALLS //  // CREATION
AcquiringAllowedServicesCodeset // PREC //  // SUPPRESSION
AcquiringAllowedServicesCodeset  // TARF //  // SUPPRESSION
AcquiringAllowedServicesCodeset  // ALLS //  // CREATION
CommunicationMediaCodeset // EMAI //  // CREATION
CommunicationMediaCodeset // MAIL //  // CREATION</t>
    </r>
  </si>
  <si>
    <r>
      <rPr>
        <b/>
        <sz val="11"/>
        <color theme="1"/>
        <rFont val="Calibri"/>
        <family val="2"/>
        <scheme val="minor"/>
      </rPr>
      <t xml:space="preserve">Modification de 3 attributs de l'objet MERCHANTPARAMETERS
</t>
    </r>
    <r>
      <rPr>
        <sz val="11"/>
        <color theme="1"/>
        <rFont val="Calibri"/>
        <family val="2"/>
        <scheme val="minor"/>
      </rPr>
      <t>250401135700 // merchantParameters // duplicationControlIndicator // TrueFalseIndicator // Indicator for duplicated transactions check
250408115400 // merchantParameters // transactionStatement // TrueFalseIndicator // Statement Indicator
250721161928 // merchantParameters // transactionStatementNature // CommunicationMediaCodeset // Transaction Statement Type</t>
    </r>
  </si>
  <si>
    <r>
      <rPr>
        <b/>
        <sz val="11"/>
        <color theme="1"/>
        <rFont val="Calibri"/>
        <family val="2"/>
        <scheme val="minor"/>
      </rPr>
      <t xml:space="preserve">Les attributs suivants de l'objet MERCHANTPARAMETERS (Section 2) sont déplacés dans de nouveaux objets 
</t>
    </r>
    <r>
      <rPr>
        <sz val="11"/>
        <color theme="1"/>
        <rFont val="Calibri"/>
        <family val="2"/>
        <scheme val="minor"/>
      </rPr>
      <t>250428082700 // posFinancialParameters // defferedClearingIndicator // TrueFalseIndicator // Deffered Clearing Indicator
250415120000 // posFinancialParameters // feesCumulLevel // FeesCumulLevelCodeset // Fees Cumul Level
250408115300 // posFinancialParameters // feesDeferredDebitIndicator // TrueFalseIndicator // Fees Deferred Debit Indicator
250408115200 // posFinancialParameters // grossAmountIndicator // TrueFalseIndicator // Gross Amount Indicator
250415120200 // posFinancialParameters // merchantCreditCalculationDate // MerchantCreditCalculationDateCodeset // Merchant credit calculation date
250415115100 // posFinancialParameters // merchantFeesAccounting // MerchantFeesAccountingCodeset // Merchant fees accounting frequency
250415120300 // posFinancialParameters // postingCalendar // PostingCalendarCodeset // Posting Calendar
250415120400 // posFinancialParameters // remittanceReceptionCutOff // Max6NumericText // Remittance Reception Cut Off
250415114400 // posParameters // blacklistDistributionIndicator // TrueFalseIndicator // Blacklist distribution indicator
250415114500 // posParameters // blacklistDistributionRegions // BlacklistDistributionRegionsCodeset // Blacklist distribution regions
250415114600 // posParameters // cardBlockingListDistributionIndicator // TrueFalseIndicator // Card blocking distribution Indicator
250408114500 // posParameters // contractCategory // ContractCategoryCodeset // Contract Category
250415115700 // posParameters // merchantSchemeChoice // BrandCodeset // Merchant Scheme Choice</t>
    </r>
  </si>
  <si>
    <r>
      <rPr>
        <b/>
        <sz val="11"/>
        <color theme="1"/>
        <rFont val="Calibri"/>
        <family val="2"/>
        <scheme val="minor"/>
      </rPr>
      <t xml:space="preserve">Les attributs suivants de l'objet MERCHANTPARAMETERS (Section 1) sont déplacés dans de nouveaux objets 
</t>
    </r>
    <r>
      <rPr>
        <sz val="11"/>
        <color theme="1"/>
        <rFont val="Calibri"/>
        <family val="2"/>
        <scheme val="minor"/>
      </rPr>
      <t>250428083000 // acceptanceChannelParameters // additionalInvoiceIndicator // TrueFalseIndicator // Additional Invoice Indicator
250428083400 // acceptanceChannelParameters // authorisationFloorLimit // AmountType // Autorisation Floor Limit
250428082600 // acceptanceChannelParameters // authorisationForcingIndicator // TrueFalseIndicator // Autorisation Forcing Indicator
250428083250 // acceptanceChannelParameters // contactlessCreditIndicator // TrueFalseIndicator // Contactless Credit Indicator
250415115300 // acceptanceChannelParameters // creditIndicator // TrueFalseIndicator // Credit Indicator
250415115400 // acceptanceChannelParameters // forbiddenCardProduct // ForbiddenCardProductCodeset // Forbidden Card Product
250428083100 // acceptanceChannelParameters // informationRequestIndicator // TrueFalseIndicator // Information Request Indicator
250428083500 // acceptanceChannelParameters // maximumAuthorisedAmount // AmountType // Maximum Authorised Amount
250401140000 // acceptanceChannelParameters // maximumAuthorisedCredit // AmountType // Credit maximum authorised amount and currency
250401135900 // acceptanceChannelParameters // maximumAuthorisedDebit // AmountType // Debit maximum authorised amount and currency
250401135500 // acceptanceChannelParameters // noShowIndicator // TrueFalseIndicator // No Show Indicator
250428082800 // acceptanceChannelParameters // panTruncationIndicator // TrueFalseIndicator // Pan Truncated Indicator
250428082900 // acceptanceChannelParameters // partialAuthorisationIndicator // TrueFalseIndicator // Partial Autorisation Indicator
250415115500 // acceptanceChannelParameters // paymentRiskProfile // Exact3Text // Payment Risk Profile
250428083300 // acceptanceChannelParameters // singleTapIndicator // TrueFalseIndicator // Single Tap Indicator
250415114700 // acceptanceChannelParameters // telecomIndicator // Exact2Text // Telecom Indicator
250428083550 // acceptanceChannelParameters // ticketPrintedMessage // Max40Text // Ticket Printed Message
250415115600 // acceptanceChannelParameters // ticketPrintIndicator // TrueFalseIndicator // Ticket Printed Indicator
250428083200 // acceptanceChannelParameters // whiteListeDistributionIndicator // TrueFalseIndicator // White List Distribution Indicator</t>
    </r>
  </si>
  <si>
    <r>
      <rPr>
        <b/>
        <sz val="11"/>
        <color theme="1"/>
        <rFont val="Calibri"/>
        <family val="2"/>
        <scheme val="minor"/>
      </rPr>
      <t xml:space="preserve">Les attributs suivants de l'objet MERCHANTPARAMETERS sont OBSOLETES
</t>
    </r>
    <r>
      <rPr>
        <sz val="11"/>
        <color theme="1"/>
        <rFont val="Calibri"/>
        <family val="2"/>
        <scheme val="minor"/>
      </rPr>
      <t>250408114800 // merchantParameters // businessGroupingIdentifier // Max35Text // Business grouping identifier
250401140100 // merchantParameters // creditGroupingIndicator // TrueFalseIndicator // Credit grouping indicator
250408114600 // merchantParameters // mainGroupingIdentifier // MainGroupingIdentifierCodeset // Main Grouping Identifier
250415131001 // merchantParameters // paymentGatewayId // Exact11Text // Gateway Payment Identifier
250401135200 // merchantParameters // paymentProtocolCategory // PaymentProtocolCategoryCodeset // Payment Protocol Category
250401135400 // merchantParameters // paymentProtocolVersion // PaymentProtocolVersionCodeset // Payment Protocol version
250408114700 // merchantParameters // secundaryGroupingIdentifier // SecundaryGroupingIdentifierCodeset // Secondary Grouping Identifier
250418220100 // merchantParameters // temp_commissionProcessingLevelCode // temp_commissionProcessingLevelCodeCodeset // level of processing comission 
250418220101 // merchantParameters // temp_genericMerchandIdCheckCode // temp_genericMerchandIdCheckCodeset // Generic merchant id check code
250401140500 // merchantParameters // transactionNumericStatementIndicator // TrueFalseIndicator // Transaction Numeric Statement Indicator
250401140400 // merchantParameters // transactionPaperStatementIndicator // TrueFalseIndicator // Transaction Paper Statement Indicator</t>
    </r>
  </si>
  <si>
    <r>
      <rPr>
        <b/>
        <sz val="11"/>
        <color theme="1"/>
        <rFont val="Calibri"/>
        <family val="2"/>
        <scheme val="minor"/>
      </rPr>
      <t xml:space="preserve">Les attributs suivants de l'objet MERCHANT (SECTION 1) ont été réaffectés à différents OBJETS
ATTENTION : Certains attributs et/ou types d'information ont été modifiés.
</t>
    </r>
    <r>
      <rPr>
        <sz val="11"/>
        <color theme="1"/>
        <rFont val="Calibri"/>
        <family val="2"/>
        <scheme val="minor"/>
      </rPr>
      <t>250401134500 // acceptanceChannelParameters // acceptanceChannel // AcceptanceChannelCodeset
250324112200 // posParameters // allowedCountry // ISO2NumericCountryCode
250324111900 // posParameters // allowedCurrency // ISO3NumericCurrencyCode
250324114000 // acceptanceChannelParameters // allowedScheme // AllowedSchemeCodeset
241112000110 // merchantParameters // anonymousIndicator // TrueFalseIndicator
250604110100 // posParameters // cardBlockingListDistribution // CardBlockingListDistributionCodeset
241112000111 // merchantAgreement // companyRegistrationNumber // Max14AlphaNumericText
241112000112 // merchantAgreement // companyRegistrationCategory // CompanyRegistrationCategoryCodeset
250408114900 // merchantAgreement // contact // ContactType
250704171400 // merchantParameters // groupingCriteria // Exact8Text
241112000113 // posParameters // cryptoCurrencyIndicator // TrueFalseIndicator
241112000114 // merchantParameters // dynamicNameIndicator // TrueFalseIndicator
250428082400 // merchantAgreement // genericMid // Min7Max15NumericText
241112000119 // merchantAgreement // merchantCategory // MerchantCategoryCodeset
241112000120 // acceptanceChannelParameters // merchantCategoryCode // ISO18245MerchantCategoryCode</t>
    </r>
  </si>
  <si>
    <r>
      <rPr>
        <b/>
        <sz val="11"/>
        <color theme="1"/>
        <rFont val="Calibri"/>
        <family val="2"/>
        <scheme val="minor"/>
      </rPr>
      <t xml:space="preserve">Les attributs suivants de l'objet MERCHANT (SECTION 2) ont été réaffectés à différents OBJETS 
ATTENTION : Certains attributs et/ou types d'information ont été modifiés.
</t>
    </r>
    <r>
      <rPr>
        <sz val="11"/>
        <color theme="1"/>
        <rFont val="Calibri"/>
        <family val="2"/>
        <scheme val="minor"/>
      </rPr>
      <t>250617141801 // merchantParameters // merchantCbId // Max15Text
250617141802 // merchantParameters // merchantCbName // Max12Text
250617141809 // merchantParameters // merchantExternalId // Max32Text
250617141807 // merchantParameters // merchantInternalId // Max9Text
250617141805 // merchantParameters // merchantMcId // Max11Text
250617141806 // merchantParameters // merchantMcName // Max12Text
250324114800 // merchantAgreement // ProcessingEndDate // ISODateTime
250613153500 // merchantAgreement // merchantProcessingId // Max15Text
250617141800 // merchantAgreement // merchantProcessingName // Max70Text
250324114700 // merchantAgreement // processingStartDate // ISODateTime
250617141803 // merchantParameters // merchantVisaId // Max8Text
250617141804 // merchantParameters // merchantVisaName // Max12Text
250401134800 // acceptanceChannelParameters // readingMode // ReadingModeCodeset
250401140200 // merchantAgreement // companyName // Max40Text
241112000132 // merchantParameters // singleContractIndicator // TrueFalseIndicator
250418220151 // posParameters // communicationMedia // CommunicationMediaCodeset
250418220152 // posFinancialParameters // merchantSettlementCurrency // ISO3NumericCurrencyCode
250418220154 // merchantParameters // visaMarketPlaceId // Max8Text</t>
    </r>
  </si>
  <si>
    <r>
      <rPr>
        <b/>
        <sz val="11"/>
        <color theme="1"/>
        <rFont val="Calibri"/>
        <family val="2"/>
        <scheme val="minor"/>
      </rPr>
      <t>Les attributs suivant de l'objet MERCHANT sont OBSOLETES</t>
    </r>
    <r>
      <rPr>
        <sz val="11"/>
        <color theme="1"/>
        <rFont val="Calibri"/>
        <family val="2"/>
        <scheme val="minor"/>
      </rPr>
      <t xml:space="preserve">
250415120100 // merchant // addressUse // AddressUseCodeset
250428082300 // merchant // genericMidIndicator // TrueFalseIndicator
250415114800 // merchant // ibanUse // IbanUseCodeset
250408114000 // merchant // internationalBankAccountNumber // IBANIdentifier
250617141810 // merchant // merchantExternalName // Max70Text
250617141808 // merchant // merchantInternalName // Max70Text
250428082200 // merchant // midManagementIndicator // TrueFalseIndicator
250428082500 // merchant // pointOfSale // PointOfSaleType
250708180900 // merchant // pointOfSalePostalAddress // PostalAddressType
241112000131 // merchant // postalAddress // PostalAddressType
250418220146 // merchant // temp_anonymousDynamicPlaque // TrueFalseIndicator
250418220153 // merchant // temp_productIdMasterRepository // Max6Text</t>
    </r>
  </si>
  <si>
    <r>
      <rPr>
        <b/>
        <sz val="11"/>
        <color theme="1"/>
        <rFont val="Calibri"/>
        <family val="2"/>
        <scheme val="minor"/>
      </rPr>
      <t>Creation des objets / attributs suivants dans CONTEXT</t>
    </r>
    <r>
      <rPr>
        <sz val="11"/>
        <color theme="1"/>
        <rFont val="Calibri"/>
        <family val="2"/>
        <scheme val="minor"/>
      </rPr>
      <t xml:space="preserve">
250721161927 // merchantParameters // mastercardInstallmentProviderId // Max6Text  //  Mastercard Installment Provider Id
250721161928 // merchantParameters // transactionStatementType // CommunicationMediaCodeset  //  Transaction Statement Type
250721161906 // posParameters // allowedAllCountry // TrueFalseIndicator  //  Allowed all country 
250721161907 // posParameters // allowedAllCurrency // TrueFalseIndicator  //  Allowed all currency
250721161908 // posParameters // allowedAllScheme // TrueFalseIndicator  //  Merchant allowed schemes
250721161919 // posParameters // distributionOffice // Max30AlphaNumericText  //  Distribution Office
250721161909 // acceptanceChannelParameters // merchantTicketNamePlate // Max20AlphaNumericText  //  Merchant Ticket Name Plate
250721161910 // acceptanceChannelParameters // merchantTicketLocalisationPlate // Max20AlphaNumericText  //  Merchant Ticket Localisation Plate
250721161911 // acceptanceChannelParameters // transactionCaptureTime // Max6NumericText  //  Transaction Capture Time
250721161912 // acceptanceChannelParameters // preauthorisationTimeLimit // Max6NumericText  //  Preauthorisation Time Limit
250721161913 // acceptanceChannelParameters // maxCumulAmount // Max12NumericText  //  Max Cumul Amount
250721161914 // acceptanceChannelParameters // authorisedOrEstimatedAmount // Max12NumericText  //  Authorised Or Estimated Amount
250721161915 // acceptanceChannelParameters // reversalFloorLimit // Max12NumericText  //  Reversal Floor Limit
250721161916 // acceptanceChannelParameters // maxOfflineDays // Max3NumericText  //  Max Offline Days
250721161917 // acceptanceChannelParameters // maxOfferAmount // Max12NumericText  //  Max Offer Amount
250721161918 // acceptanceChannelParameters // paymentUse // PaymentUseCodeset  //  Payment Use</t>
    </r>
  </si>
  <si>
    <r>
      <rPr>
        <b/>
        <sz val="11"/>
        <color theme="1"/>
        <rFont val="Calibri"/>
        <family val="2"/>
        <scheme val="minor"/>
      </rPr>
      <t>Creation des objets / attributs suivants dans ENVIRONMENT</t>
    </r>
    <r>
      <rPr>
        <sz val="11"/>
        <color theme="1"/>
        <rFont val="Calibri"/>
        <family val="2"/>
        <scheme val="minor"/>
      </rPr>
      <t xml:space="preserve">
250721161900 // merchantAgreement // officialPostalAddress // PostalAddressType  //  Official, main administrativ Postal Address
250721161901 // merchantAgreement // mailingPostalAddress // PostalAddressType  //  Postal Address used for mail
250721161902 // merchantAgreement // posPostalAddress // PostalAddressType  //  Postal Address of Point of Sale
250721161903 // posAgreement // officialPostalAddress // PostalAddressType  //  Official, main administrativ Postal Address
250721161904 // posAgreement // mailingPostalAddress // PostalAddressType  //  Postal Address used for mail
250721161905 // posAgreement // posPostalAddress // PostalAddressType  //  Postal Address of Point of Sale
250721161920 // posAgreement // posId // Max15Text  //  Point Of Sale Id
250721161921 // posAgreement // posName // Max70Text  //  Point Of Sale Name
250721161922 // posAgreement // contact // ContactType  //  Point Of Sale Contact
250721161923 // posAgreement // companyRegistrationNumber // Max14AlphaNumericText  //  Point Of Sale Compagny Registration Number
250721161924 // posAgreement // companyRegistrationCategory // CompanyRegistrationCategoryCodeset  //  Point Of Sale Compagny Registration Category
250721161925 // posAgreement // processingStartDate // ISODateTime  //  Point Of Sale Processing Start Date
250721161926 // posAgreement // processingEndDate // ISODateTime  //  Point Of Sale Processing End Date</t>
    </r>
  </si>
  <si>
    <r>
      <t xml:space="preserve">Remplacement des objets </t>
    </r>
    <r>
      <rPr>
        <b/>
        <sz val="11"/>
        <color theme="1"/>
        <rFont val="Calibri"/>
        <family val="2"/>
        <scheme val="minor"/>
      </rPr>
      <t>Card / tmp_xxxx</t>
    </r>
    <r>
      <rPr>
        <sz val="11"/>
        <color theme="1"/>
        <rFont val="Calibri"/>
        <family val="2"/>
        <scheme val="minor"/>
      </rPr>
      <t xml:space="preserve"> 
par les attributs suivant, sans tmp_ et associés à l'objet </t>
    </r>
    <r>
      <rPr>
        <b/>
        <sz val="11"/>
        <color theme="1"/>
        <rFont val="Calibri"/>
        <family val="2"/>
        <scheme val="minor"/>
      </rPr>
      <t>trsfCardRepository</t>
    </r>
    <r>
      <rPr>
        <sz val="11"/>
        <color theme="1"/>
        <rFont val="Calibri"/>
        <family val="2"/>
        <scheme val="minor"/>
      </rPr>
      <t xml:space="preserve">
- managerInstitutionId  //  Exact5NumericText  //  SICB - P7
- mastercardCashWithdrawalIndicator  //  Max2NumericText  //  SICB - EP33
- mastercardElectronicPaymentIndicator  //  Max2NumericText  //  SICB - EP53
- mastercardEuropeSubregionCode  //  Exact1Text  //  SICB - EP91
- mastercardInterchangeFeeRegion  //  Exact1Text  //  SICB - EP97
- mastercardProductId  //  Max3Text  //  SICB - EP93
- mastercardProductCategory  //  Exact1NumericText  //  SICB - EP95
- mastercardWithdrawalCardBrand  //  Max2NumericText  //  SICB - EP32-1
- mastercardPaymentCardBrand  //  Max2NumericText  //  SICB - EP52-1
- panLength  //  Max2AlphaNumericText  //  SICB - P3
- mastercardPayPassIndicator  //  Exact1Text  //  SICB - EP98
- mastercardProductNature  //  Exact1Text  //  SICB - EP101
- recipientInstitutionId  //  Exact5NumericText  //  SICB - P18
- visaCardSubNetwork  //  Max4AlphaNumericText  //  SICB - VI4
- visaCommercialRegion  //  Max2NumericText  //  SICB - VI8
- visaProductCode  //  Max2AlphaNumericText  //  SICB - VI20</t>
    </r>
  </si>
  <si>
    <r>
      <t xml:space="preserve">Remplacement des objets </t>
    </r>
    <r>
      <rPr>
        <b/>
        <sz val="11"/>
        <color theme="1"/>
        <rFont val="Calibri"/>
        <family val="2"/>
        <scheme val="minor"/>
      </rPr>
      <t>Card / tmp_xxxx</t>
    </r>
    <r>
      <rPr>
        <sz val="11"/>
        <color theme="1"/>
        <rFont val="Calibri"/>
        <family val="2"/>
        <scheme val="minor"/>
      </rPr>
      <t xml:space="preserve"> 
par les attributs suivant, sans tmp_ et associés à l'objet </t>
    </r>
    <r>
      <rPr>
        <b/>
        <sz val="11"/>
        <color theme="1"/>
        <rFont val="Calibri"/>
        <family val="2"/>
        <scheme val="minor"/>
      </rPr>
      <t>trsfCardRepository</t>
    </r>
    <r>
      <rPr>
        <sz val="11"/>
        <color theme="1"/>
        <rFont val="Calibri"/>
        <family val="2"/>
        <scheme val="minor"/>
      </rPr>
      <t xml:space="preserve">
- acceptanceLevelCode  //  AcceptanceLevelCodeCodeset  //  SICB - P8
- accountFundingSource  //  AccountFundingSourceCodeset  //  SICB - VI21
- affectationInstitutionId  //  Exact5NumericText  //  SICB - P4
- affectationCountryCode  //  iso3AlphaNumericCountryCode  //  SICB - P14
- cardRangeStatus  //  cardRangeStatusCodeset  //  SICB - P24
- cashWithdrawallAuthorized  //  TrueFalseIndicator  //  SICB - P10-1
- cbAccountNature  //  Exact1Text  //  SICB - N44
- cbProductNature  //  Exact1Text  //  SICB - N5
- electronicPaymentAuthorised  //  TrueFalseIndicator  //  SICB - P10-3
- nonElectronicPaymentAuthorised  //  TrueFalseIndicator  //  SICB - P10-2
- mastrecardIssuerCountry  //  iso3AlphaNumericCountryCode  //  SICB - EP100
- visaIssuerRegion  //  Max2NumericText  //  SICB - VI3
- luhnKeyCheckIndicator  //  LuhnKeyCheckIndicatorCodeset  //  SICB - P13
- visaMainMemberaffectationInstitutionId  //  Max5AlphaNumericText  //  SICB - VI34</t>
    </r>
  </si>
  <si>
    <r>
      <rPr>
        <b/>
        <sz val="11"/>
        <color theme="1"/>
        <rFont val="Calibri"/>
        <family val="2"/>
        <scheme val="minor"/>
      </rPr>
      <t xml:space="preserve">Création d'un codeset:
</t>
    </r>
    <r>
      <rPr>
        <sz val="11"/>
        <color theme="1"/>
        <rFont val="Calibri"/>
        <family val="2"/>
        <scheme val="minor"/>
      </rPr>
      <t xml:space="preserve">VerifiedSecuritycodeFormCodeset \\ Exact4Text \\ PHON \\ Verification done with physical profile only
VerifiedSecuritycodeFormCodeset \\ Exact4Text \\ DGON \\ Verification done with digital profile only
VerifiedSecuritycodeFormCodeset \\ Exact4Text \\ PKDO \\ Verification KO with physical profile but OK with digital profile
VerifiedSecuritycodeFormCodeset \\ Exact4Text \\ DKPO \\ Verification KO with digital profile but OK with physical profile
VerifiedSecuritycodeFormCodeset \\ Exact4Text \\ PKDK \\ Verification KO with both digital profile and physical profile
</t>
    </r>
    <r>
      <rPr>
        <b/>
        <sz val="11"/>
        <color theme="1"/>
        <rFont val="Calibri"/>
        <family val="2"/>
        <scheme val="minor"/>
      </rPr>
      <t xml:space="preserve">Création d'attribut:
</t>
    </r>
    <r>
      <rPr>
        <sz val="11"/>
        <color theme="1"/>
        <rFont val="Calibri"/>
        <family val="2"/>
        <scheme val="minor"/>
      </rPr>
      <t>260317111300 \\ Transaction \\ additionalResponseData \\ verifiedSecuritycodeForm \\ VerifiedSecuritycodeFormCodeset \\ DNS \\ Result of the physical and/or digital security code depending on the form of the card</t>
    </r>
  </si>
  <si>
    <t>21.11</t>
  </si>
  <si>
    <t>debitsAmount</t>
  </si>
  <si>
    <t>Debits, amount (Server)</t>
  </si>
  <si>
    <t>Debits, non completed number (server)</t>
  </si>
  <si>
    <t>Debits, reversal amount (Server)</t>
  </si>
  <si>
    <t>089 - Calculated</t>
  </si>
  <si>
    <t>088 - Calculated</t>
  </si>
  <si>
    <t>Debits, number (Server)</t>
  </si>
  <si>
    <t>076 - Calculated</t>
  </si>
  <si>
    <t>Debits, reversal number (Server)</t>
  </si>
  <si>
    <t>077 - Calculated</t>
  </si>
  <si>
    <t>debitsWithDeferredClearingAmount</t>
  </si>
  <si>
    <t>debitsWithDeferredClearingNumber</t>
  </si>
  <si>
    <t>086 - Calculated</t>
  </si>
  <si>
    <t>074 - Calculated</t>
  </si>
  <si>
    <r>
      <rPr>
        <b/>
        <sz val="11"/>
        <color theme="1"/>
        <rFont val="Calibri"/>
        <family val="2"/>
        <scheme val="minor"/>
      </rPr>
      <t>Les attributs suivants sont OBSOLETES</t>
    </r>
    <r>
      <rPr>
        <sz val="11"/>
        <color theme="1"/>
        <rFont val="Calibri"/>
        <family val="2"/>
        <scheme val="minor"/>
      </rPr>
      <t xml:space="preserve">
250707160806 // Context // transactionContext // debitReversalAmount // AmountType // Debits,Reversal amount (terminal)
250703155000 // Transaction // remittanceData // debitsReversalTotalAmount // AmountType // Debits, reversal total amount (server)
250703155100 // Transaction // remittanceData // debitsReversalTotalNumber // Max10NumericText // Debits, reversal total number (server)
250703155200 // Transaction // remittanceData // debitTotalAmount // AmountType // Debits, total amount  (server)
250709161800 // Transaction // remittanceData // creditAmount // AmountType // Credits, total amount  (server)</t>
    </r>
  </si>
  <si>
    <t>BK-9726</t>
  </si>
  <si>
    <r>
      <rPr>
        <b/>
        <sz val="11"/>
        <color theme="1"/>
        <rFont val="Calibri"/>
        <family val="2"/>
        <scheme val="minor"/>
      </rPr>
      <t xml:space="preserve">Modification : Remplacement de debitAmount par debitsAmount
</t>
    </r>
    <r>
      <rPr>
        <sz val="11"/>
        <color theme="1"/>
        <rFont val="Calibri"/>
        <family val="2"/>
        <scheme val="minor"/>
      </rPr>
      <t>250707160805 // Context // transactionContext // debitsAmount // AmountType // DNS // Debits,amount (terminal)
250425153908 // Transaction // remittanceData // debitsAmount // AmountType // DNS // Debits, amount (server)</t>
    </r>
  </si>
  <si>
    <r>
      <rPr>
        <b/>
        <sz val="11"/>
        <color theme="1"/>
        <rFont val="Calibri"/>
        <family val="2"/>
        <scheme val="minor"/>
      </rPr>
      <t xml:space="preserve">Modification : Remplacement de debitNonCompletedTotalNumber par debitsNonCompletedNumber et modification du type de Max10NumericText à Max6NumericText
</t>
    </r>
    <r>
      <rPr>
        <sz val="11"/>
        <color theme="1"/>
        <rFont val="Calibri"/>
        <family val="2"/>
        <scheme val="minor"/>
      </rPr>
      <t>250703153900 // Transaction // remittanceData // debitsNonCompletedNumber // Max6NumericText // DNS // Debits, non completed total number (server)</t>
    </r>
  </si>
  <si>
    <r>
      <rPr>
        <b/>
        <sz val="11"/>
        <color theme="1"/>
        <rFont val="Calibri"/>
        <family val="2"/>
        <scheme val="minor"/>
      </rPr>
      <t>Modification : Remplacement de debitReversalAmount par debitsReversalAmount</t>
    </r>
    <r>
      <rPr>
        <sz val="11"/>
        <color theme="1"/>
        <rFont val="Calibri"/>
        <family val="2"/>
        <scheme val="minor"/>
      </rPr>
      <t xml:space="preserve">
250425153909 // Transaction // remittanceData // debitsReversalAmount // AmountType // DNS // Debits, reversal amount (server)</t>
    </r>
  </si>
  <si>
    <r>
      <rPr>
        <b/>
        <sz val="11"/>
        <color theme="1"/>
        <rFont val="Calibri"/>
        <family val="2"/>
        <scheme val="minor"/>
      </rPr>
      <t>Modification : Remplacement de l'attribut totalAmountOfDebitTransactionsWithDeferredClearing par debitsWithDeferredClearingAmount</t>
    </r>
    <r>
      <rPr>
        <sz val="11"/>
        <color theme="1"/>
        <rFont val="Calibri"/>
        <family val="2"/>
        <scheme val="minor"/>
      </rPr>
      <t xml:space="preserve">
250422120104 // Transaction // remittanceData // debitsWithDeferredClearingAmount // AmountType // DNS //  Total amount of debit transactions with deferred clearing</t>
    </r>
  </si>
  <si>
    <r>
      <rPr>
        <b/>
        <sz val="11"/>
        <color theme="1"/>
        <rFont val="Calibri"/>
        <family val="2"/>
        <scheme val="minor"/>
      </rPr>
      <t>Modification : Remplacement de l'attribut totalNumberOfDebitTransactionsWithDeferredClearing par debitsWithDeferredClearingNumber et modification du type de Max10NumericText à Max6NumericText</t>
    </r>
    <r>
      <rPr>
        <sz val="11"/>
        <color theme="1"/>
        <rFont val="Calibri"/>
        <family val="2"/>
        <scheme val="minor"/>
      </rPr>
      <t xml:space="preserve">
250422120103 // Transaction // remittanceData // debitsWithDeferredClearingNumber // Max6NumericText // DNS  // Total number of debit transactions with deferred clearing</t>
    </r>
  </si>
  <si>
    <r>
      <rPr>
        <b/>
        <sz val="11"/>
        <color theme="1"/>
        <rFont val="Calibri"/>
        <family val="2"/>
        <scheme val="minor"/>
      </rPr>
      <t>Modification : Renseignement  des références CB2AF pour les attributs xxxxNumber et xxxxAmount dans transactionContext &amp; remittanceData</t>
    </r>
    <r>
      <rPr>
        <sz val="11"/>
        <color theme="1"/>
        <rFont val="Calibri"/>
        <family val="2"/>
        <scheme val="minor"/>
      </rPr>
      <t xml:space="preserve">
- Dans Context / transactionContext, la référence est celle du protocole, par exemple 086.
- Dans Transaction / remittanceData, la référence est identifiée par xxx calculated, par exemple 086 - Calculated</t>
    </r>
  </si>
  <si>
    <t>BK-9722</t>
  </si>
  <si>
    <t>ImpliedFeeCurrencyAndAmount</t>
  </si>
  <si>
    <t>\-?[0-9]{1,5}(\.?[0-9]{0,10})?</t>
  </si>
  <si>
    <t>Examples : 1.1234567891 
0.0987654321 or 0.12345 etc …</t>
  </si>
  <si>
    <r>
      <rPr>
        <b/>
        <sz val="11"/>
        <color theme="1"/>
        <rFont val="Calibri"/>
        <family val="2"/>
        <scheme val="minor"/>
      </rPr>
      <t>Création d'un type, ImpliedFeeCurrencyAndAmount, de montant particulier pour les montants de Fees et d'interchange</t>
    </r>
    <r>
      <rPr>
        <sz val="11"/>
        <color theme="1"/>
        <rFont val="Calibri"/>
        <family val="2"/>
        <scheme val="minor"/>
      </rPr>
      <t xml:space="preserve">
ImpliedFeeCurrencyAndAmount // Number of monetary units FOR FEE specified in a currency where the unit of currency is implied by the context and compliant with ISO 4217. The decimal separator is a dot. Less interger number of digit and until 10 digit for decimal number. 
// string // \-?[0-9]{1,5}(\.?[0-9]{0,10})? 
Examples : 1.1234567891 or 0.0987654321 or 0.12345 etc … // Taille max = 15</t>
    </r>
  </si>
  <si>
    <t>interchangeAmount</t>
  </si>
  <si>
    <t>FeeAmountType</t>
  </si>
  <si>
    <r>
      <rPr>
        <b/>
        <sz val="11"/>
        <color theme="1"/>
        <rFont val="Calibri"/>
        <family val="2"/>
        <scheme val="minor"/>
      </rPr>
      <t>Modification dans interchange : amount par interchangeAmount et AmountType par FeeAmountType</t>
    </r>
    <r>
      <rPr>
        <sz val="11"/>
        <color theme="1"/>
        <rFont val="Calibri"/>
        <family val="2"/>
        <scheme val="minor"/>
      </rPr>
      <t xml:space="preserve">
250317120008 // Transaction // interchange // interchangeAmount // FeeAmountType</t>
    </r>
  </si>
  <si>
    <t>originalFeeAmount</t>
  </si>
  <si>
    <t>feeAmount</t>
  </si>
  <si>
    <r>
      <rPr>
        <b/>
        <sz val="11"/>
        <color theme="1"/>
        <rFont val="Calibri"/>
        <family val="2"/>
        <scheme val="minor"/>
      </rPr>
      <t>Création du Type FeeAmountType pour intégrer les montants de type Fee</t>
    </r>
    <r>
      <rPr>
        <sz val="11"/>
        <color theme="1"/>
        <rFont val="Calibri"/>
        <family val="2"/>
        <scheme val="minor"/>
      </rPr>
      <t xml:space="preserve">
FeeAmountType // feeAmount // ImpliedFeeCurrencyAndAmount // 
FeeAmountType // amountDescription // Max35Text // Short description of amount
FeeAmountType // conversionDateTime // ISODateTime // 
FeeAmountType // currency // ISO3NumericCurrencyCode // 
FeeAmountType // exchangeRate // Base25OneRate // 
FeeAmountType // originalFeeAmount // ImpliedFeeCurrencyAndAmount // 
FeeAmountType // originalCurrency // ISO3NumericCurrencyCode // </t>
    </r>
  </si>
  <si>
    <r>
      <rPr>
        <b/>
        <sz val="11"/>
        <color theme="1"/>
        <rFont val="Calibri"/>
        <family val="2"/>
        <scheme val="minor"/>
      </rPr>
      <t xml:space="preserve">Ajout d'une valeur de Codeset à BrandCodeset </t>
    </r>
    <r>
      <rPr>
        <sz val="11"/>
        <color theme="1"/>
        <rFont val="Calibri"/>
        <family val="2"/>
        <scheme val="minor"/>
      </rPr>
      <t xml:space="preserve">
BrandCodeset // Exact4Text // VCOR // VISA Corporate</t>
    </r>
  </si>
  <si>
    <t>BK-9727</t>
  </si>
  <si>
    <t>Passerelle</t>
  </si>
  <si>
    <t>BK-9729</t>
  </si>
  <si>
    <r>
      <rPr>
        <b/>
        <sz val="11"/>
        <color theme="1"/>
        <rFont val="Calibri"/>
        <family val="2"/>
        <scheme val="minor"/>
      </rPr>
      <t>Modification du type du montant dans le type structuré FeesType (CBAE 119-010 et VISA 46)</t>
    </r>
    <r>
      <rPr>
        <sz val="11"/>
        <color theme="1"/>
        <rFont val="Calibri"/>
        <family val="2"/>
        <scheme val="minor"/>
      </rPr>
      <t xml:space="preserve">
amount devient FeesAmount
le type passe de ImpliedCurrencyAndAmount à ImpliedFeeCurrencyAndAmount
==&gt; FeesType // feesAmount // ImpliedFeeCurrencyAndAmount</t>
    </r>
  </si>
  <si>
    <t>fixedOrCalculatedAmountInfo</t>
  </si>
  <si>
    <t>schemeFeesAmountInfo</t>
  </si>
  <si>
    <r>
      <rPr>
        <b/>
        <sz val="11"/>
        <color theme="1"/>
        <rFont val="Calibri"/>
        <family val="2"/>
        <scheme val="minor"/>
      </rPr>
      <t xml:space="preserve">Modification de la structure SchemeFeesType </t>
    </r>
    <r>
      <rPr>
        <sz val="11"/>
        <color theme="1"/>
        <rFont val="Calibri"/>
        <family val="2"/>
        <scheme val="minor"/>
      </rPr>
      <t xml:space="preserve">
amount // AmountType devient fixedOrCalculatedAmountInfo // FeeAmountType
schemeFeesAmount // AmountType devient schemeFeesAmountInfo // FeeAmountType</t>
    </r>
  </si>
  <si>
    <t>Entity associated with PIN Online, maximum length of 5 characters</t>
  </si>
  <si>
    <t>047-02</t>
  </si>
  <si>
    <t>047-98-p2</t>
  </si>
  <si>
    <t>047-47-p1</t>
  </si>
  <si>
    <t>047-47-p2</t>
  </si>
  <si>
    <t>047-47-p3</t>
  </si>
  <si>
    <t>047-48</t>
  </si>
  <si>
    <t>047-48-p2</t>
  </si>
  <si>
    <t>047-48-p1</t>
  </si>
  <si>
    <t>059-47-p1</t>
  </si>
  <si>
    <t>059-47-p2</t>
  </si>
  <si>
    <t>047-99-p1</t>
  </si>
  <si>
    <t>047-99-p2</t>
  </si>
  <si>
    <t>Billing amount</t>
  </si>
  <si>
    <r>
      <rPr>
        <b/>
        <sz val="11"/>
        <color theme="1"/>
        <rFont val="Calibri"/>
        <family val="2"/>
        <scheme val="minor"/>
      </rPr>
      <t>Modification : Remplacement de l'attribut creditCounter par creditsNumber et modification du type de Max10NumericText à Max6NumericText</t>
    </r>
    <r>
      <rPr>
        <sz val="11"/>
        <color theme="1"/>
        <rFont val="Calibri"/>
        <family val="2"/>
        <scheme val="minor"/>
      </rPr>
      <t xml:space="preserve">
250624103900 // Context // clearingContext // creditsNumber // Max6NumericText // DNS // Total number of credit invoices contained in the remittance </t>
    </r>
  </si>
  <si>
    <t>[0-9A-Za-z]{1,38}</t>
  </si>
  <si>
    <t>msgReceivedDateTime</t>
  </si>
  <si>
    <t>msgSentDateTime</t>
  </si>
  <si>
    <t>msgReceivedFromIssuerDateTime</t>
  </si>
  <si>
    <t>msgSentToIssuerDateTime</t>
  </si>
  <si>
    <t>enrolmentStatus</t>
  </si>
  <si>
    <t>Virtual card agreement enrolment status</t>
  </si>
  <si>
    <t>enrolmentClosureDateTime</t>
  </si>
  <si>
    <t>enrolmentCreationDateTime</t>
  </si>
  <si>
    <t>Virtual card agreement enrolment closure date and time</t>
  </si>
  <si>
    <t>Virtual card agreement enrolment creation date and time</t>
  </si>
  <si>
    <r>
      <rPr>
        <b/>
        <sz val="11"/>
        <color theme="1"/>
        <rFont val="Calibri"/>
        <family val="2"/>
        <scheme val="minor"/>
      </rPr>
      <t>Attribut response.responseDateTime devient obsolète</t>
    </r>
    <r>
      <rPr>
        <sz val="11"/>
        <color theme="1"/>
        <rFont val="Calibri"/>
        <family val="2"/>
        <scheme val="minor"/>
      </rPr>
      <t xml:space="preserve">
241114154800 // Transaction // response // responseDateTime // ISODateTime // DNS // Obsolète // Response Date Time</t>
    </r>
  </si>
  <si>
    <r>
      <rPr>
        <b/>
        <sz val="11"/>
        <color theme="1"/>
        <rFont val="Calibri"/>
        <family val="2"/>
        <scheme val="minor"/>
      </rPr>
      <t>Attribut  headerFunctionalInfo.recipientPartyResponseCode devient obsolète</t>
    </r>
    <r>
      <rPr>
        <sz val="11"/>
        <color theme="1"/>
        <rFont val="Calibri"/>
        <family val="2"/>
        <scheme val="minor"/>
      </rPr>
      <t xml:space="preserve">
241112000156 // Header // headerFunctionalInfo // recipientPartyResponseCode // Exact5NumericText // DNS // Obsolète // Estreem internal response code</t>
    </r>
  </si>
  <si>
    <r>
      <rPr>
        <b/>
        <sz val="11"/>
        <color theme="1"/>
        <rFont val="Calibri"/>
        <family val="2"/>
        <scheme val="minor"/>
      </rPr>
      <t>Création de 4 attributs pour stocker les dates et heures des messages entrants et sortant</t>
    </r>
    <r>
      <rPr>
        <sz val="11"/>
        <color theme="1"/>
        <rFont val="Calibri"/>
        <family val="2"/>
        <scheme val="minor"/>
      </rPr>
      <t xml:space="preserve">
msgReceivedDateTime : Demande reçue d'un Scheme pour le SAE ou reçu pour le SAA
msgSentDateTime : Réponse renvoyé à un Scheme par le SAE ou par le SAA
msgSentToIssuerDateTime : Demande envoyée par la passerelle suivant le SAA vers un Issuer
msgReceivedFromIssuerDateTime : Réponse reçu d'un issuer par la passerelle utilisée par le SAA
260324180000 // Transaction // transactionDetails // msgReceivedDateTime // ISODateTime // DNS //  // Date Time EO solution has received a question
260324180100 // Transaction // transactionDetails // msgSentDateTime // ISODateTime // DNS //  // Date Time EO solution has sent a response
260324180300 // Transaction // transactionDetails // msgReceivedFromIssuerDateTime // ISODateTime // DNS //  // Date Time EO solution has received a response from Issuer
260324180400 // Transaction // transactionDetails // msgSentToIssuerDateTime // ISODateTime // DNS //  // Date Time EO solution has sent a question to Issuer</t>
    </r>
  </si>
  <si>
    <r>
      <rPr>
        <b/>
        <sz val="11"/>
        <color theme="1"/>
        <rFont val="Calibri"/>
        <family val="2"/>
        <scheme val="minor"/>
      </rPr>
      <t xml:space="preserve">Création:
</t>
    </r>
    <r>
      <rPr>
        <sz val="11"/>
        <color theme="1"/>
        <rFont val="Calibri"/>
        <family val="2"/>
        <scheme val="minor"/>
      </rPr>
      <t>260325093000 \\ Reference \\ virtualCard \\ enrolmentStatus	CardStatusCodeset \\ DNS \\ Virtual card agreement enrolment status
260325093200 \\ Reference \\ virtualCard \\ enrolmentClosureDateTime \\ ISODateTime	DNS \\ Virtual card agreement enrolment closure date and time
260325093700 \\ Reference \\ virtualCard \\ enrolmentCreationDateTime \\ ISODateTime \\ DNS \\ Virtual card agreement enrolment creation date and time</t>
    </r>
  </si>
  <si>
    <t>BK-9734</t>
  </si>
  <si>
    <r>
      <rPr>
        <b/>
        <sz val="11"/>
        <color theme="1"/>
        <rFont val="Calibri"/>
        <family val="2"/>
        <scheme val="minor"/>
      </rPr>
      <t xml:space="preserve">6 attributs obsolètes - Une seul référence dictionnaire conservée dans remittanceData et qui sera utilisée de 2 façons différentes à travers la simplification syntaxique.
</t>
    </r>
    <r>
      <rPr>
        <sz val="11"/>
        <color theme="1"/>
        <rFont val="Calibri"/>
        <family val="2"/>
        <scheme val="minor"/>
      </rPr>
      <t>250707160804 // Context // transactionContext // creditsAmount // AmountType // DNS // Obsolète // Credits,amount (terminal)
250707160802 // Context // transactionContext // creditsNumber // Max6NumericText // DNS // Obsolète // Credits, number (terminal)
250707160805 // Context // transactionContext // debitsAmount // AmountType // DNS // Obsolète // Debits,amount (terminal)
250707160803 // Context // transactionContext // debitsNumber // Max6NumericText // DNS // Obsolète // Debits, number (terminal)
250703154900 // Context // transactionContext // debitsReversalAmount // AmountType // DNS // Obsolète // Debits, reversal amount (terminal)
250707160800 // Context // transactionContext // debitsReversalNumber // Max6NumericText // DNS // Obsolète // Debits, reversal number (terminal)
250707160801 // Context // transactionContext // numberOfNonCompletedTransactions // Max6NumericText // DNS // Obsolète // Debits,non completed number (terminal)</t>
    </r>
  </si>
  <si>
    <t>Echanges BPO, LVA et MDE</t>
  </si>
  <si>
    <t>debitsWithDonationAmount</t>
  </si>
  <si>
    <t>debitsWithDonationNumber</t>
  </si>
  <si>
    <t>debitsWithTipAmount</t>
  </si>
  <si>
    <t>debitsWithTipNumber</t>
  </si>
  <si>
    <t>debits with donation , amount</t>
  </si>
  <si>
    <t>debits with donation , number</t>
  </si>
  <si>
    <t>debits with tip , number</t>
  </si>
  <si>
    <t>debits with tip , amount</t>
  </si>
  <si>
    <t>nonCompletedDebitsNumber</t>
  </si>
  <si>
    <r>
      <rPr>
        <b/>
        <sz val="11"/>
        <color theme="1"/>
        <rFont val="Calibri"/>
        <family val="2"/>
        <scheme val="minor"/>
      </rPr>
      <t>Modification des 4 attribtus - debitsWith à la place de debitwith</t>
    </r>
    <r>
      <rPr>
        <sz val="11"/>
        <color theme="1"/>
        <rFont val="Calibri"/>
        <family val="2"/>
        <scheme val="minor"/>
      </rPr>
      <t xml:space="preserve">
250425151002 // Transaction // remittanceData // debitsWithDonationAmount // AmountType
250425151001 // Transaction // remittanceData // debitsWithDonationNumber // Max6NumericText
250425150901 // Transaction // remittanceData // debitsWithTipAmount // AmountType
250425150900 // Transaction // remittanceData // debitsWithTipNumber // Max6NumericText</t>
    </r>
  </si>
  <si>
    <r>
      <rPr>
        <b/>
        <sz val="11"/>
        <color theme="1"/>
        <rFont val="Calibri"/>
        <family val="2"/>
        <scheme val="minor"/>
      </rPr>
      <t>Modification de l'attribut - nonCompletedDebitsNumber à la place de debitsNonCompletedNumber.</t>
    </r>
    <r>
      <rPr>
        <sz val="11"/>
        <color theme="1"/>
        <rFont val="Calibri"/>
        <family val="2"/>
        <scheme val="minor"/>
      </rPr>
      <t xml:space="preserve">
50703153900 // Transaction // remittanceData // nonCompletedDebitsNumber // Max6NumericText</t>
    </r>
  </si>
  <si>
    <t>Contrôle du CI Acquisition TC04-2</t>
  </si>
  <si>
    <t>automaticCallLocalTime</t>
  </si>
  <si>
    <t>Telepar</t>
  </si>
  <si>
    <r>
      <rPr>
        <b/>
        <sz val="11"/>
        <color theme="1"/>
        <rFont val="Calibri"/>
        <family val="2"/>
        <scheme val="minor"/>
      </rPr>
      <t xml:space="preserve">Modification de l'attribut - automaticCallLocalTime à la place de localTimeAutomaticCall
</t>
    </r>
    <r>
      <rPr>
        <sz val="11"/>
        <color theme="1"/>
        <rFont val="Calibri"/>
        <family val="2"/>
        <scheme val="minor"/>
      </rPr>
      <t>250425201024 // Context // pointOfServiceContext // automaticCallLocalTime // Exact4NumericText // DNS //  // Local time , automatic call</t>
    </r>
  </si>
  <si>
    <t>Contrôle du CI Acquisition UA07</t>
  </si>
  <si>
    <t>captureRejectedTransactionsCounter</t>
  </si>
  <si>
    <r>
      <rPr>
        <b/>
        <sz val="11"/>
        <color theme="1"/>
        <rFont val="Calibri"/>
        <family val="2"/>
        <scheme val="minor"/>
      </rPr>
      <t xml:space="preserve">Modification de l'attribut - captureRejected… à la place de capturedRejected….. (retrait du d de captured)
</t>
    </r>
    <r>
      <rPr>
        <sz val="11"/>
        <color theme="1"/>
        <rFont val="Calibri"/>
        <family val="2"/>
        <scheme val="minor"/>
      </rPr>
      <t>260306100300 // Transaction // remittanceData // captureRejectedTransactionsCounter // Max10NumericText</t>
    </r>
  </si>
  <si>
    <t>Contrôle CI</t>
  </si>
  <si>
    <t>Number of monetary units FOR FEE specified in a currency where the unit of currency is implied by the context and compliant with ISO 4217. The decimal separator is a dot.Less interger number of digit and until 10 digit for decimal number.</t>
  </si>
  <si>
    <r>
      <rPr>
        <b/>
        <sz val="11"/>
        <color theme="1"/>
        <rFont val="Calibri"/>
        <family val="2"/>
        <scheme val="minor"/>
      </rPr>
      <t xml:space="preserve">SUPPRESSION des 4 valeurs de codesets ci-dessous pour "BrandCodeset":
</t>
    </r>
    <r>
      <rPr>
        <sz val="11"/>
        <color theme="1"/>
        <rFont val="Calibri"/>
        <family val="2"/>
        <scheme val="minor"/>
      </rPr>
      <t>BrandCodeset \\ Exact4Text \\ VCOR \\ Visa Corporate
BrandCodeset \\ Exact4Text \\ VELC \\ Visa Electron
BrandCodeset \\ Exact4Text \\ VPAY \\ Visa Vpay
BrandCodeset \\ Exact4Text \\ MAES \\ Maestro de mastercard</t>
    </r>
  </si>
  <si>
    <t>preclearingRejectedTransactionsCounter</t>
  </si>
  <si>
    <r>
      <rPr>
        <b/>
        <sz val="11"/>
        <color theme="1"/>
        <rFont val="Calibri"/>
        <family val="2"/>
        <scheme val="minor"/>
      </rPr>
      <t>Modification:</t>
    </r>
    <r>
      <rPr>
        <sz val="11"/>
        <color theme="1"/>
        <rFont val="Calibri"/>
        <family val="2"/>
        <scheme val="minor"/>
      </rPr>
      <t xml:space="preserve">
251021103703 \\ Transaction \\ remittanceData \\ preclearinRejectedTransactionsCounter \\ Max10NumericText \\ DNS \\ Counter of rejected transaction in a remittance by Preclearing ==&gt; 251021103703 \\ Transaction \\ remittanceData \\ preclearin</t>
    </r>
    <r>
      <rPr>
        <sz val="11"/>
        <color rgb="FFFF0000"/>
        <rFont val="Calibri"/>
        <family val="2"/>
        <scheme val="minor"/>
      </rPr>
      <t>g</t>
    </r>
    <r>
      <rPr>
        <sz val="11"/>
        <color theme="1"/>
        <rFont val="Calibri"/>
        <family val="2"/>
        <scheme val="minor"/>
      </rPr>
      <t>RejectedTransactionsCounter \\ Max10NumericText \\ DNS \\ Counter of rejected transaction in a remittance by Preclearing</t>
    </r>
  </si>
  <si>
    <t>21.12</t>
  </si>
  <si>
    <t>BK-9751</t>
  </si>
  <si>
    <r>
      <rPr>
        <b/>
        <sz val="11"/>
        <color theme="1"/>
        <rFont val="Calibri"/>
        <family val="2"/>
        <scheme val="minor"/>
      </rPr>
      <t xml:space="preserve">ANNULATION de l'obsolescence de transactionIdentification.transactionReference
</t>
    </r>
    <r>
      <rPr>
        <sz val="11"/>
        <color theme="1"/>
        <rFont val="Calibri"/>
        <family val="2"/>
        <scheme val="minor"/>
      </rPr>
      <t>241112000229 // transaction // transactionIdentification // transactionReference // Max35Text</t>
    </r>
  </si>
  <si>
    <t>cardReferenceId</t>
  </si>
  <si>
    <t>Card reference identifier from the TSP</t>
  </si>
  <si>
    <r>
      <rPr>
        <b/>
        <sz val="11"/>
        <color theme="1"/>
        <rFont val="Calibri"/>
        <family val="2"/>
        <scheme val="minor"/>
      </rPr>
      <t xml:space="preserve">Création:
</t>
    </r>
    <r>
      <rPr>
        <sz val="11"/>
        <color theme="1"/>
        <rFont val="Calibri"/>
        <family val="2"/>
        <scheme val="minor"/>
      </rPr>
      <t>260402171900 \\ Environment \\ paymentToken \\ cardReferenceId \\ Max64AlphaNumericText \\ DNS \\ Card reference identifier from the TSP</t>
    </r>
  </si>
  <si>
    <t>BK-9743</t>
  </si>
  <si>
    <t>REVQ</t>
  </si>
  <si>
    <t>Reversal Request</t>
  </si>
  <si>
    <t>Reversal Response</t>
  </si>
  <si>
    <t>REVR</t>
  </si>
  <si>
    <r>
      <t xml:space="preserve">Modification:
</t>
    </r>
    <r>
      <rPr>
        <sz val="11"/>
        <color theme="1"/>
        <rFont val="Calibri"/>
        <family val="2"/>
        <scheme val="minor"/>
      </rPr>
      <t>Modification du Codeset MessageFunctionCodeset:
Ajout des deux valeurs: 
MessageFunctionCodeset \\ Exact4Text \\ REVQ \\ Reversal Request
MessageFunctionCodeset \\ Exact4Text \\ REVR \\ Reversal Response</t>
    </r>
  </si>
  <si>
    <t>BK-9768</t>
  </si>
  <si>
    <r>
      <t>Definition: A particular point in the progression of time defined by a mandatory date and a mandatory time component, expressed in either UTC time format (YYYY-MM-DDThh:mm:ss.sssZ), local time with UTC offset format (YYYY-MM-DDThh:mm:ss.sss+/-hh:mm), or local time format (YYYY-MM-DDThh:mm:ss.sss). 
These representations are defined in "</t>
    </r>
    <r>
      <rPr>
        <b/>
        <sz val="11"/>
        <color theme="1"/>
        <rFont val="Calibri"/>
        <family val="2"/>
        <scheme val="minor"/>
      </rPr>
      <t>XML Schema Part 2: Datatypes Second Edition - W3C Recommendation 28 October 2004</t>
    </r>
    <r>
      <rPr>
        <sz val="11"/>
        <color theme="1"/>
        <rFont val="Calibri"/>
        <family val="2"/>
        <scheme val="minor"/>
      </rPr>
      <t>" which is aligned with ISO 8601. (Voir ci-dessous)
Note on the time format:
1) beginning / end of calendar day
00:00:00 = the beginning of a calendar day
24:00:00 = the end of a calendar day
2) fractions of second in time format
Decimal fractions of seconds may be included. In this case, the involved parties shall agree on the maximum number of digits that are allowed.</t>
    </r>
  </si>
  <si>
    <t>Merchant Name used by all acquisition services.</t>
  </si>
  <si>
    <r>
      <rPr>
        <b/>
        <sz val="11"/>
        <color theme="1"/>
        <rFont val="Calibri"/>
        <family val="2"/>
        <scheme val="minor"/>
      </rPr>
      <t xml:space="preserve">Modification:
</t>
    </r>
    <r>
      <rPr>
        <sz val="11"/>
        <color theme="1"/>
        <rFont val="Calibri"/>
        <family val="2"/>
        <scheme val="minor"/>
      </rPr>
      <t xml:space="preserve">250617141800 \\ Environment \\ executionContract \\ processingName \\ Max70Text \\ DNS \\ </t>
    </r>
    <r>
      <rPr>
        <sz val="11"/>
        <color rgb="FFFF0000"/>
        <rFont val="Calibri"/>
        <family val="2"/>
        <scheme val="minor"/>
      </rPr>
      <t>Trade name or commercial brand of the merchant (at SIREN level). Used by all acquisition services.</t>
    </r>
    <r>
      <rPr>
        <sz val="11"/>
        <color theme="1"/>
        <rFont val="Calibri"/>
        <family val="2"/>
        <scheme val="minor"/>
      </rPr>
      <t xml:space="preserve"> \\ 043-p1-1 \\ 043-p1-1 \\ 043-p1-1 ==&gt; 250617141800 \\ Environment \\ executionContract \\ processingName \\ Max70Text \\ DNS \\ </t>
    </r>
    <r>
      <rPr>
        <sz val="11"/>
        <color rgb="FF00B050"/>
        <rFont val="Calibri"/>
        <family val="2"/>
        <scheme val="minor"/>
      </rPr>
      <t>Merchant Name used by all acquisition services.</t>
    </r>
    <r>
      <rPr>
        <sz val="11"/>
        <color theme="1"/>
        <rFont val="Calibri"/>
        <family val="2"/>
        <scheme val="minor"/>
      </rPr>
      <t xml:space="preserve"> \\ 043-p1-1 \\ 043-p1-1 \\ 043-p1-1</t>
    </r>
    <r>
      <rPr>
        <b/>
        <sz val="11"/>
        <color theme="1"/>
        <rFont val="Calibri"/>
        <family val="2"/>
        <scheme val="minor"/>
      </rPr>
      <t xml:space="preserve">
</t>
    </r>
  </si>
  <si>
    <t>Suite à la discussion dans le canal teams</t>
  </si>
  <si>
    <t>Claim handling indicator</t>
  </si>
  <si>
    <t>BK-9156</t>
  </si>
  <si>
    <r>
      <rPr>
        <b/>
        <sz val="11"/>
        <color theme="1"/>
        <rFont val="Calibri"/>
        <family val="2"/>
        <scheme val="minor"/>
      </rPr>
      <t>Modification:</t>
    </r>
    <r>
      <rPr>
        <sz val="11"/>
        <color theme="1"/>
        <rFont val="Calibri"/>
        <family val="2"/>
        <scheme val="minor"/>
      </rPr>
      <t xml:space="preserve">
251024104002 \\ Transaction \\ claimData \\ handlingIndicator \\ TrueFalseIndicator \\ DNS \\ </t>
    </r>
    <r>
      <rPr>
        <sz val="11"/>
        <color rgb="FFFF0000"/>
        <rFont val="Calibri"/>
        <family val="2"/>
        <scheme val="minor"/>
      </rPr>
      <t>Acceptance indicator of claim</t>
    </r>
    <r>
      <rPr>
        <sz val="11"/>
        <color theme="1"/>
        <rFont val="Calibri"/>
        <family val="2"/>
        <scheme val="minor"/>
      </rPr>
      <t xml:space="preserve"> ==&gt; 251024104002 \\ Transaction \\ claimData \\ handlingIndicator \\ TrueFalseIndicator \\ DNS \\ </t>
    </r>
    <r>
      <rPr>
        <sz val="11"/>
        <color rgb="FF00B050"/>
        <rFont val="Calibri"/>
        <family val="2"/>
        <scheme val="minor"/>
      </rPr>
      <t>Claim handling indicator</t>
    </r>
  </si>
  <si>
    <t>digitalAuthenticationData</t>
  </si>
  <si>
    <t>Mail de Stephane COUTANT</t>
  </si>
  <si>
    <r>
      <rPr>
        <b/>
        <sz val="11"/>
        <color theme="1"/>
        <rFont val="Calibri"/>
        <family val="2"/>
        <scheme val="minor"/>
      </rPr>
      <t>Modification</t>
    </r>
    <r>
      <rPr>
        <sz val="11"/>
        <color theme="1"/>
        <rFont val="Calibri"/>
        <family val="2"/>
        <scheme val="minor"/>
      </rPr>
      <t xml:space="preserve">:
260304150700 \\ Environment \\ paymentToken \\ </t>
    </r>
    <r>
      <rPr>
        <sz val="11"/>
        <color rgb="FFFF0000"/>
        <rFont val="Calibri"/>
        <family val="2"/>
        <scheme val="minor"/>
      </rPr>
      <t>digitalAthenticationData</t>
    </r>
    <r>
      <rPr>
        <sz val="11"/>
        <color theme="1"/>
        <rFont val="Calibri"/>
        <family val="2"/>
        <scheme val="minor"/>
      </rPr>
      <t xml:space="preserve"> \\ Max250AlphaNumericText \\ DNS \\ Digital Authentication Data \\ 108_0400 ==&gt; 260304150700 \\ Environment \\ paymentToken \\ </t>
    </r>
    <r>
      <rPr>
        <sz val="11"/>
        <color rgb="FF00B050"/>
        <rFont val="Calibri"/>
        <family val="2"/>
        <scheme val="minor"/>
      </rPr>
      <t>digitalAuthenticationData</t>
    </r>
    <r>
      <rPr>
        <sz val="11"/>
        <color theme="1"/>
        <rFont val="Calibri"/>
        <family val="2"/>
        <scheme val="minor"/>
      </rPr>
      <t xml:space="preserve"> \\ Max250AlphaNumericText \\ DNS \\ Digital Authentication Data \\ 108_0400</t>
    </r>
  </si>
  <si>
    <t>BK-9797</t>
  </si>
  <si>
    <t>cardCaptureCapabilities</t>
  </si>
  <si>
    <t>056-0046-p1</t>
  </si>
  <si>
    <t>Unknown or not specified</t>
  </si>
  <si>
    <t>Terminal has no card capture capabilities</t>
  </si>
  <si>
    <t>Terminal has card capture capabilities</t>
  </si>
  <si>
    <r>
      <rPr>
        <b/>
        <sz val="11"/>
        <color theme="1"/>
        <rFont val="Calibri"/>
        <family val="2"/>
        <scheme val="minor"/>
      </rPr>
      <t>Modification:</t>
    </r>
    <r>
      <rPr>
        <sz val="11"/>
        <color theme="1"/>
        <rFont val="Calibri"/>
        <family val="2"/>
        <scheme val="minor"/>
      </rPr>
      <t xml:space="preserve">
241112000204 \\ Context\\ transactionContext \\ ecommerceIndicator \\ Exact2AlphaNumericText \\ DNS \\ Electronic commerce indicator (VISA) \\ RSB59_416 \\ 059-0416 \\ 058-416 \\ 059-0416 \\ [60.8] \\ </t>
    </r>
    <r>
      <rPr>
        <sz val="11"/>
        <color rgb="FFFF0000"/>
        <rFont val="Calibri"/>
        <family val="2"/>
        <scheme val="minor"/>
      </rPr>
      <t>DE48 SE42 SF1</t>
    </r>
    <r>
      <rPr>
        <sz val="11"/>
        <color theme="1"/>
        <rFont val="Calibri"/>
        <family val="2"/>
        <scheme val="minor"/>
      </rPr>
      <t xml:space="preserve">
==&gt;Retirer DE 48 SE 42 SF 1 de la colonne MCD
 241112000041 \\ Context \\ transactionContext \\ electronicCommerceAuthenticationNature \\ ElectronicCommerceAuthenticationNatureCodeset \\ DNS \\ Electronic commerce transaction authentication type \\ RSB59_407 \\ 059-0407 \\ 058-FF47	059-0407 \\ </t>
    </r>
    <r>
      <rPr>
        <sz val="11"/>
        <color rgb="FFFF0000"/>
        <rFont val="Calibri"/>
        <family val="2"/>
        <scheme val="minor"/>
      </rPr>
      <t>DE 48 SE 42 SF 1</t>
    </r>
    <r>
      <rPr>
        <sz val="11"/>
        <color theme="1"/>
        <rFont val="Calibri"/>
        <family val="2"/>
        <scheme val="minor"/>
      </rPr>
      <t xml:space="preserve">
==&gt;Retirer DE 48 SE 42 SF 1 de la colonne MCD
241112000111 \\ Environment \\ merchantAgreement \\ companyRegistrationNumber \\ Max25AlphaNumericText \\ DNS \\ Company Registration Number \\ SIREN en France	RSB47_96 \\ 047-96 \\ 046-DF5D \\ 047-96 \\ 104 Usage 2 Dataset ID 63 Tag 05,  Field 34 Dataset ID 02 Tag CB \\ </t>
    </r>
    <r>
      <rPr>
        <sz val="11"/>
        <color rgb="FFFF0000"/>
        <rFont val="Calibri"/>
        <family val="2"/>
        <scheme val="minor"/>
      </rPr>
      <t xml:space="preserve">DE 112 SE 020
</t>
    </r>
    <r>
      <rPr>
        <sz val="11"/>
        <rFont val="Calibri"/>
        <family val="2"/>
        <scheme val="minor"/>
      </rPr>
      <t>==&gt;Retirer DE 48 SE 42 SF 1 de la colonne MCD</t>
    </r>
  </si>
  <si>
    <r>
      <rPr>
        <b/>
        <sz val="11"/>
        <color theme="1"/>
        <rFont val="Calibri"/>
        <family val="2"/>
        <scheme val="minor"/>
      </rPr>
      <t>Modification:</t>
    </r>
    <r>
      <rPr>
        <sz val="11"/>
        <color theme="1"/>
        <rFont val="Calibri"/>
        <family val="2"/>
        <scheme val="minor"/>
      </rPr>
      <t xml:space="preserve">
 250331125901 \\ Environment \\ terminal \\ </t>
    </r>
    <r>
      <rPr>
        <sz val="11"/>
        <color rgb="FFFF0000"/>
        <rFont val="Calibri"/>
        <family val="2"/>
        <scheme val="minor"/>
      </rPr>
      <t>cardholderPickUpCapabilities</t>
    </r>
    <r>
      <rPr>
        <sz val="11"/>
        <color theme="1"/>
        <rFont val="Calibri"/>
        <family val="2"/>
        <scheme val="minor"/>
      </rPr>
      <t xml:space="preserve">  \\ </t>
    </r>
    <r>
      <rPr>
        <sz val="11"/>
        <color rgb="FFFF0000"/>
        <rFont val="Calibri"/>
        <family val="2"/>
        <scheme val="minor"/>
      </rPr>
      <t>CardholderPickUpCapabilitiesCodeset</t>
    </r>
    <r>
      <rPr>
        <sz val="11"/>
        <color theme="1"/>
        <rFont val="Calibri"/>
        <family val="2"/>
        <scheme val="minor"/>
      </rPr>
      <t xml:space="preserve"> \\ DNS \\ Cardholder pick-up capability \\ 021-p3 ==&gt; 250331125901 \\ Environment \\ terminal \\ </t>
    </r>
    <r>
      <rPr>
        <sz val="11"/>
        <color rgb="FF00B050"/>
        <rFont val="Calibri"/>
        <family val="2"/>
        <scheme val="minor"/>
      </rPr>
      <t>cardCaptureCapabilities</t>
    </r>
    <r>
      <rPr>
        <sz val="11"/>
        <color theme="1"/>
        <rFont val="Calibri"/>
        <family val="2"/>
        <scheme val="minor"/>
      </rPr>
      <t xml:space="preserve">  \\ </t>
    </r>
    <r>
      <rPr>
        <sz val="11"/>
        <color rgb="FF00B050"/>
        <rFont val="Calibri"/>
        <family val="2"/>
        <scheme val="minor"/>
      </rPr>
      <t>cardCaptureCapabilitiesCodeset</t>
    </r>
    <r>
      <rPr>
        <sz val="11"/>
        <color theme="1"/>
        <rFont val="Calibri"/>
        <family val="2"/>
        <scheme val="minor"/>
      </rPr>
      <t xml:space="preserve"> \\ DNS \\ Cardholder pick-up capability \\ 021-p3
</t>
    </r>
    <r>
      <rPr>
        <b/>
        <sz val="11"/>
        <color theme="1"/>
        <rFont val="Calibri"/>
        <family val="2"/>
        <scheme val="minor"/>
      </rPr>
      <t xml:space="preserve">Création:
</t>
    </r>
    <r>
      <rPr>
        <sz val="11"/>
        <color theme="1"/>
        <rFont val="Calibri"/>
        <family val="2"/>
        <scheme val="minor"/>
      </rPr>
      <t xml:space="preserve">Création du Codeset: </t>
    </r>
    <r>
      <rPr>
        <sz val="11"/>
        <color rgb="FF00B050"/>
        <rFont val="Calibri"/>
        <family val="2"/>
        <scheme val="minor"/>
      </rPr>
      <t xml:space="preserve">cardCaptureCapabilitiesCodeset:
</t>
    </r>
    <r>
      <rPr>
        <sz val="11"/>
        <rFont val="Calibri"/>
        <family val="2"/>
        <scheme val="minor"/>
      </rPr>
      <t>cardCaptureCapabilitiesCodeset \\ Exact4Text \\ UNKN \\ Unknown or not specified
cardCaptureCapabilitiesCodeset \\ Exact4Text \\ NONE \\ Terminal has no card capture capabilities
cardCaptureCapabilitiesCodeset \\ Exact4Text \\ CAPT \\ Terminal has card capture capabilities</t>
    </r>
  </si>
  <si>
    <t>BK-9763</t>
  </si>
  <si>
    <t>DE 018</t>
  </si>
  <si>
    <t>DE 048 SE 48 SF 03</t>
  </si>
  <si>
    <t>DE 048 SE 48 SF 04</t>
  </si>
  <si>
    <t>DE 048 SE 48 SF 01</t>
  </si>
  <si>
    <t>DE 048 SE 48 SF 02</t>
  </si>
  <si>
    <t>DE 022 SF2</t>
  </si>
  <si>
    <t>DE 048 SE 22 SF1</t>
  </si>
  <si>
    <t>DE 048 SE 66 SF2</t>
  </si>
  <si>
    <t>DE 048 SE42 SF1</t>
  </si>
  <si>
    <t>DE 033</t>
  </si>
  <si>
    <t>DE 048 SE 77</t>
  </si>
  <si>
    <t>DE 022 SF1</t>
  </si>
  <si>
    <t>DE 061</t>
  </si>
  <si>
    <t>DE 061 SF10</t>
  </si>
  <si>
    <t>DE 03 SF1</t>
  </si>
  <si>
    <t>DE 048 SE61, DE 048 SE22 SF02</t>
  </si>
  <si>
    <t>DE 063 SF1</t>
  </si>
  <si>
    <t>DE 014</t>
  </si>
  <si>
    <t>DE 056</t>
  </si>
  <si>
    <t xml:space="preserve"> DE 048 SE 33 SF 6</t>
  </si>
  <si>
    <t>DE 048 SE 37 SF2</t>
  </si>
  <si>
    <t>DE 048 SE 37 SF1</t>
  </si>
  <si>
    <t>DE 026</t>
  </si>
  <si>
    <t>DE 041</t>
  </si>
  <si>
    <t>DE 048 SE 74 SF2</t>
  </si>
  <si>
    <t>DE 039</t>
  </si>
  <si>
    <t>DE 048 SE 84</t>
  </si>
  <si>
    <t>DE 038</t>
  </si>
  <si>
    <t>DE 048 SE63</t>
  </si>
  <si>
    <t>DE 090</t>
  </si>
  <si>
    <t>DE 048 SE 66 SF1</t>
  </si>
  <si>
    <t>DE 048 SE87</t>
  </si>
  <si>
    <t>DE 048 SE63, DE 0105 SE 001</t>
  </si>
  <si>
    <t>DE 095</t>
  </si>
  <si>
    <t>DE 037</t>
  </si>
  <si>
    <t>DE 015</t>
  </si>
  <si>
    <t>DE 012, DE 013</t>
  </si>
  <si>
    <t>DE 011</t>
  </si>
  <si>
    <t>DE 042</t>
  </si>
  <si>
    <t>DE 048 SE30</t>
  </si>
  <si>
    <t xml:space="preserve">DE 048 SE37 SF03 </t>
  </si>
  <si>
    <t>DE 061 SF 10, DE 048 SE 21 SF1</t>
  </si>
  <si>
    <t>DE 048 SE 61 SF05</t>
  </si>
  <si>
    <t>DE 048 SE89</t>
  </si>
  <si>
    <t>DE 003 SF2</t>
  </si>
  <si>
    <t>DE 003 SF3</t>
  </si>
  <si>
    <t>DE 48 SE60 SF01/02/03</t>
  </si>
  <si>
    <t>Additional service report sent to the acquirer by the network - Data</t>
  </si>
  <si>
    <t>Additional service report sent to the acquirer by the network - ID</t>
  </si>
  <si>
    <r>
      <rPr>
        <b/>
        <sz val="11"/>
        <color theme="1"/>
        <rFont val="Calibri"/>
        <family val="2"/>
        <scheme val="minor"/>
      </rPr>
      <t xml:space="preserve">Modification des libellés : 
</t>
    </r>
    <r>
      <rPr>
        <sz val="11"/>
        <color theme="1"/>
        <rFont val="Calibri"/>
        <family val="2"/>
        <scheme val="minor"/>
      </rPr>
      <t>250203172500/Transaction/additionalResponseData/addServiceReportData/AddServiceReportDataCodeset/DNS//Additional service report sent to the acquirer by the network - Data
250203170300/Transaction/additionalResponseData/addServiceReportId/AddServiceReportIDCodeset/DNS//Additional service report sent to the acquirer by the network - ID</t>
    </r>
  </si>
  <si>
    <t>BK-8909</t>
  </si>
  <si>
    <t>dynamicCardSecurityCodeIndicator</t>
  </si>
  <si>
    <t xml:space="preserve">Dynamic card security code indicator </t>
  </si>
  <si>
    <r>
      <rPr>
        <b/>
        <sz val="11"/>
        <color theme="1"/>
        <rFont val="Calibri"/>
        <family val="2"/>
        <scheme val="minor"/>
      </rPr>
      <t>Création:</t>
    </r>
    <r>
      <rPr>
        <sz val="11"/>
        <color theme="1"/>
        <rFont val="Calibri"/>
        <family val="2"/>
        <scheme val="minor"/>
      </rPr>
      <t xml:space="preserve">
260417094200 \\ Environment \\ card \\ dynamicCardSecurityCodeIndicator \\ TrueFalseIndicator \\ DNS \\ Dynamic card security code indicator</t>
    </r>
  </si>
  <si>
    <t>BK-9842</t>
  </si>
  <si>
    <t>maskedTrack1</t>
  </si>
  <si>
    <t>contactlessMaskedTrack1</t>
  </si>
  <si>
    <t>Track1 for contactless  - Forbidden in Kafka messages</t>
  </si>
  <si>
    <t>Track1 - Forbidden in Kafka messages</t>
  </si>
  <si>
    <t>Track1 masked</t>
  </si>
  <si>
    <t>Track1 of contactless  masked</t>
  </si>
  <si>
    <r>
      <rPr>
        <b/>
        <sz val="11"/>
        <color theme="1"/>
        <rFont val="Calibri"/>
        <family val="2"/>
        <scheme val="minor"/>
      </rPr>
      <t>Création de 2 données concernant track1 masquées</t>
    </r>
    <r>
      <rPr>
        <sz val="11"/>
        <color theme="1"/>
        <rFont val="Calibri"/>
        <family val="2"/>
        <scheme val="minor"/>
      </rPr>
      <t xml:space="preserve">
260420161500 / Environment / card / maskedTrack1 / Max76Text / DNS /  / Track1 masked
260420161600 / Transaction / eMV / contactlessMaskedTrack1 / Max76Text / DNS /  / Track1 of contactless  masked</t>
    </r>
  </si>
  <si>
    <t>WDWL</t>
  </si>
  <si>
    <t>Withdrawal</t>
  </si>
  <si>
    <t>MainServiceCodeset</t>
  </si>
  <si>
    <r>
      <rPr>
        <b/>
        <sz val="11"/>
        <color theme="1"/>
        <rFont val="Calibri"/>
        <family val="2"/>
        <scheme val="minor"/>
      </rPr>
      <t xml:space="preserve">Création d'un Codeset pour identifier les services de Payment, Withdrawal </t>
    </r>
    <r>
      <rPr>
        <sz val="11"/>
        <color theme="1"/>
        <rFont val="Calibri"/>
        <family val="2"/>
        <scheme val="minor"/>
      </rPr>
      <t xml:space="preserve">
MainServiceCodeset / Exact4Text / PAYM / Payment
MainServiceCodeset / Exact4Text / WDWL / Withdrawal</t>
    </r>
  </si>
  <si>
    <t>calculatedValueDate</t>
  </si>
  <si>
    <t>estimatedValueDate</t>
  </si>
  <si>
    <t>Crédit Commerçant</t>
  </si>
  <si>
    <t>BK-9854</t>
  </si>
  <si>
    <t>Demande Contestation</t>
  </si>
  <si>
    <t>Ajustement (BPO)</t>
  </si>
  <si>
    <r>
      <rPr>
        <b/>
        <sz val="11"/>
        <color theme="1"/>
        <rFont val="Calibri"/>
        <family val="2"/>
        <scheme val="minor"/>
      </rPr>
      <t>Création de 2 nouveaux attributs pour le Crédit Commercant (MESETI)</t>
    </r>
    <r>
      <rPr>
        <sz val="11"/>
        <color theme="1"/>
        <rFont val="Calibri"/>
        <family val="2"/>
        <scheme val="minor"/>
      </rPr>
      <t xml:space="preserve">
260420180000 / Transaction / remittanceData / calculatedValueDate / ISODate / DNS /  / value date calculated of the remittance based on the remittance reception cut off
260420180100 / Transaction / remittanceData / estimatedValueDate / ISODate / DNS /  / Value Date estimated of the remittance based on merchant credit calculation date and posting calendar</t>
    </r>
  </si>
  <si>
    <t>clearingProcessingMode</t>
  </si>
  <si>
    <t>ClearingProcessingModeCodeset</t>
  </si>
  <si>
    <t>Clearing Processing mode identification, ONUS, INTRA, ….</t>
  </si>
  <si>
    <t>NOGR</t>
  </si>
  <si>
    <t>Intra Lead Institution</t>
  </si>
  <si>
    <t>Banks of the same group</t>
  </si>
  <si>
    <t>Not in a Bank group pressed by Estreem</t>
  </si>
  <si>
    <t>Reason of the reopening of the dispute file</t>
  </si>
  <si>
    <t>emailRecipientNature</t>
  </si>
  <si>
    <t>Nature of the recipent owner the email</t>
  </si>
  <si>
    <t>PEBA</t>
  </si>
  <si>
    <t>MERC</t>
  </si>
  <si>
    <t>Merchant</t>
  </si>
  <si>
    <t>PeerBank</t>
  </si>
  <si>
    <t>serviceProviderBankContact</t>
  </si>
  <si>
    <t>EmailRecipientNatureCodeset</t>
  </si>
  <si>
    <t>Contact information of the bank service provider</t>
  </si>
  <si>
    <t>peerServiceAddress</t>
  </si>
  <si>
    <t>additionalContent</t>
  </si>
  <si>
    <t>emailComment</t>
  </si>
  <si>
    <t>requestedElement</t>
  </si>
  <si>
    <t>Free zone</t>
  </si>
  <si>
    <t>Email comment</t>
  </si>
  <si>
    <t>Requested element</t>
  </si>
  <si>
    <t>Remittance receipt</t>
  </si>
  <si>
    <t>Telecollection journal</t>
  </si>
  <si>
    <t>Transaction report</t>
  </si>
  <si>
    <t>Correspondence</t>
  </si>
  <si>
    <t>Amicable settlement processing</t>
  </si>
  <si>
    <t>AS15</t>
  </si>
  <si>
    <t>Processing for an amount exceeding EUR 15,245</t>
  </si>
  <si>
    <t>Processing for a closed merchant contract</t>
  </si>
  <si>
    <t>Processing for an unknown merchant contract</t>
  </si>
  <si>
    <t>TWPR</t>
  </si>
  <si>
    <t>Two POS receipts</t>
  </si>
  <si>
    <t>POSR</t>
  </si>
  <si>
    <t>Point-of-Sale receipt</t>
  </si>
  <si>
    <t>Delivery note signed by the cardholder</t>
  </si>
  <si>
    <t>RCAR</t>
  </si>
  <si>
    <t>POS receipt + contract agreement + receipt</t>
  </si>
  <si>
    <t>PORR</t>
  </si>
  <si>
    <t>POS receipt + receipt</t>
  </si>
  <si>
    <t>ATMR</t>
  </si>
  <si>
    <t>ATM receipt</t>
  </si>
  <si>
    <t>PRHR</t>
  </si>
  <si>
    <t>POS receipt + hotel registration form + receipt</t>
  </si>
  <si>
    <t>REMR</t>
  </si>
  <si>
    <t>TELC</t>
  </si>
  <si>
    <t>TRRE</t>
  </si>
  <si>
    <t>CORR</t>
  </si>
  <si>
    <t>AMPR</t>
  </si>
  <si>
    <t>PCCL</t>
  </si>
  <si>
    <t>PCUN</t>
  </si>
  <si>
    <t>DNSC</t>
  </si>
  <si>
    <t>previousLetterDate</t>
  </si>
  <si>
    <t>letterObject</t>
  </si>
  <si>
    <t>chargebackReasonTitleFieldName</t>
  </si>
  <si>
    <t>conclusionContent</t>
  </si>
  <si>
    <t>Final date for receipt of supporting documents</t>
  </si>
  <si>
    <t>Date of previous letter</t>
  </si>
  <si>
    <t>Letterhead</t>
  </si>
  <si>
    <t>Letter Object</t>
  </si>
  <si>
    <t>Name of field title for chargeback reason</t>
  </si>
  <si>
    <t>Conclusion zone</t>
  </si>
  <si>
    <t>Claim date</t>
  </si>
  <si>
    <t>Number of debit receipts</t>
  </si>
  <si>
    <t>Number of credit receipts</t>
  </si>
  <si>
    <t>Amount to reverse</t>
  </si>
  <si>
    <t>Amount to reprocess</t>
  </si>
  <si>
    <t xml:space="preserve">starting date for statement </t>
  </si>
  <si>
    <t xml:space="preserve">ending date for statement </t>
  </si>
  <si>
    <t>Total amount of transactions in the claim file</t>
  </si>
  <si>
    <t>Letter request date time</t>
  </si>
  <si>
    <t>vrolBundleCaseReference</t>
  </si>
  <si>
    <t>Amount of the transaction related to the dispute</t>
  </si>
  <si>
    <t>VISA Resolve Bundle case reference</t>
  </si>
  <si>
    <r>
      <rPr>
        <b/>
        <sz val="11"/>
        <color theme="1"/>
        <rFont val="Calibri"/>
        <family val="2"/>
        <scheme val="minor"/>
      </rPr>
      <t xml:space="preserve">Création des attributs suivants : 
</t>
    </r>
    <r>
      <rPr>
        <sz val="11"/>
        <color theme="1"/>
        <rFont val="Calibri"/>
        <family val="2"/>
        <scheme val="minor"/>
      </rPr>
      <t>260422140000 / Transaction / disputeData / reopenigReason / Max3000Text / DNS /  / Reason of the reopening of the dispute file
260422140100 / Transaction / claimData / documentInternalIdentification / Max19NumericText / DNS /  / Technical ID of the SMC document
260422140200 / Edition / editionParameters / emailRecipientNature / EmailRecipientNatureCodeset / DNS /  / Nature of the recipent owner the email
260422140300 / Edition / editionParameters / serviceProviderBankContact / ContactType / DNS /  / Contact information of the bank service provider
260422140400 / Edition / editionParameters / peerServiceAddress / PostalAddressType / DNS /  / Peer bank contact information
260422140500 / Edition / editionParameters / additionalContent / Max500Text / DNS /  / Free zone
260422140600 / Edition / editionParameters / emailComment / Max500Text / DNS /  / Email comment
260422140700 / Edition / editionParameters / requestedElement / RequestedElementCodeset  / DNS /  / Requested element
260422140800 / Edition / editionParameters / finalDateReceipt / ISODate / DNS /  / Final date for receipt of supporting documents
260422140900 / Edition / editionParameters / previousLetterDate / ISODate / DNS /  / Date of previous letter
260422141000 / Context / claimData / additionnalData / AdditionalDataType / DNS /  / Additionnal Data
260422141100 / Edition / editionParameters / emailLetterhead / EmailAddressType / DNS /  / Letterhead
260422141200 / Edition / editionParameters / letterObject / Max200Text / DNS /  / Letter Object
260422141300 / Edition / editionParameters / chargebackReasonTitleFieldName / Max50Text / DNS /  / Name of field title for chargeback reason
260422141400 / Edition / editionParameters / conclusionContent / Max500Text / DNS /  / Conclusion zone
260422141500 / Edition / editionParameters / finalDateReceipt / ISODate / DNS /  / Update date time</t>
    </r>
  </si>
  <si>
    <t>BK-9857</t>
  </si>
  <si>
    <t>claimCaseId</t>
  </si>
  <si>
    <t>Claim case reference</t>
  </si>
  <si>
    <r>
      <rPr>
        <b/>
        <sz val="11"/>
        <color theme="1"/>
        <rFont val="Calibri"/>
        <family val="2"/>
        <scheme val="minor"/>
      </rPr>
      <t>Modification de l'attribut de claimDataId devient claimCaseId</t>
    </r>
    <r>
      <rPr>
        <sz val="11"/>
        <color theme="1"/>
        <rFont val="Calibri"/>
        <family val="2"/>
        <scheme val="minor"/>
      </rPr>
      <t xml:space="preserve">
250528103500 / Transaction / claimData / claimCaseId / Exact16AlphaNumericText / DNS /  / Claim case reference</t>
    </r>
  </si>
  <si>
    <t>Reopening date time</t>
  </si>
  <si>
    <r>
      <rPr>
        <b/>
        <sz val="11"/>
        <color theme="1"/>
        <rFont val="Calibri"/>
        <family val="2"/>
        <scheme val="minor"/>
      </rPr>
      <t>Modification du libelle quie devient Reopenning date Time (perd le Last)</t>
    </r>
    <r>
      <rPr>
        <sz val="11"/>
        <color theme="1"/>
        <rFont val="Calibri"/>
        <family val="2"/>
        <scheme val="minor"/>
      </rPr>
      <t xml:space="preserve">
251027112302 / Transaction / disputeData / reopeningDateTime / ISODateTime / DNS /  / Reopening date time</t>
    </r>
  </si>
  <si>
    <t>TRTD</t>
  </si>
  <si>
    <t>Treated</t>
  </si>
  <si>
    <t>Constituted</t>
  </si>
  <si>
    <t>CONS</t>
  </si>
  <si>
    <r>
      <rPr>
        <b/>
        <sz val="11"/>
        <color theme="1"/>
        <rFont val="Calibri"/>
        <family val="2"/>
        <scheme val="minor"/>
      </rPr>
      <t xml:space="preserve">Ajout de 2 nouvelles valeurs à CaseAdvancementCodeset
</t>
    </r>
    <r>
      <rPr>
        <sz val="11"/>
        <color theme="1"/>
        <rFont val="Calibri"/>
        <family val="2"/>
        <scheme val="minor"/>
      </rPr>
      <t>TRTD : Treated
CONS : Constituted</t>
    </r>
  </si>
  <si>
    <t>BK-9861</t>
  </si>
  <si>
    <t>Most recent transaction of a remittance</t>
  </si>
  <si>
    <t>BK-9862</t>
  </si>
  <si>
    <t>056-0022</t>
  </si>
  <si>
    <t>3DS1 / 3DS2 voir Unknown.</t>
  </si>
  <si>
    <t>mostRecentTransactionDateTime</t>
  </si>
  <si>
    <r>
      <rPr>
        <b/>
        <sz val="11"/>
        <color theme="1"/>
        <rFont val="Calibri"/>
        <family val="2"/>
        <scheme val="minor"/>
      </rPr>
      <t>Création de l'attribut suivant :</t>
    </r>
    <r>
      <rPr>
        <sz val="11"/>
        <color theme="1"/>
        <rFont val="Calibri"/>
        <family val="2"/>
        <scheme val="minor"/>
      </rPr>
      <t xml:space="preserve">
260422150000 / Transaction / remittanceData / mostRecentTransactionDateTime / ISODateTime / DNS /  / Most recent transaction of a remittance</t>
    </r>
  </si>
  <si>
    <t>Erreur de format, remplacée par 260422171100</t>
  </si>
  <si>
    <t>BK-9805</t>
  </si>
  <si>
    <r>
      <rPr>
        <b/>
        <sz val="11"/>
        <color theme="1"/>
        <rFont val="Calibri"/>
        <family val="2"/>
        <scheme val="minor"/>
      </rPr>
      <t xml:space="preserve">Modification de Codeset
</t>
    </r>
    <r>
      <rPr>
        <sz val="11"/>
        <color theme="1"/>
        <rFont val="Calibri"/>
        <family val="2"/>
        <scheme val="minor"/>
      </rPr>
      <t>Ajout de la valeur UNKN au codeset CardholderAuthenticationMethodCodeset</t>
    </r>
  </si>
  <si>
    <t>Number of receipts covered by the claim.</t>
  </si>
  <si>
    <t>saleDate</t>
  </si>
  <si>
    <t>BK-9867</t>
  </si>
  <si>
    <t>Case Advancement Code</t>
  </si>
  <si>
    <r>
      <rPr>
        <b/>
        <sz val="11"/>
        <color theme="1"/>
        <rFont val="Calibri"/>
        <family val="2"/>
        <scheme val="minor"/>
      </rPr>
      <t xml:space="preserve">Création des attributs suivants : 
</t>
    </r>
    <r>
      <rPr>
        <sz val="11"/>
        <color theme="1"/>
        <rFont val="Calibri"/>
        <family val="2"/>
        <scheme val="minor"/>
      </rPr>
      <t>260423103400 / Context / claimData / receiptsNumber / Max6NumericText / DNS /  / Number of receipts covered by the claim.
260423103500 / Transaction / claimData / saleDate / ISODate / DNS /  / Sale Date
260423103600 / Edition / editionParameters / recourseRequestNature / MainServiceCodeset / DNS /  / amicable recourse request nature
260423103700 / Transaction / claimData / caseAdvancementCode / CaseAdvancementCodeset / DNS /  / Case Advancement Code</t>
    </r>
  </si>
  <si>
    <t>VPME</t>
  </si>
  <si>
    <t>MPAS</t>
  </si>
  <si>
    <r>
      <rPr>
        <b/>
        <sz val="11"/>
        <color theme="1"/>
        <rFont val="Calibri"/>
        <family val="2"/>
        <scheme val="minor"/>
      </rPr>
      <t>Ajout des valeurs suivantes au codest DigitalWalletNameCodeset</t>
    </r>
    <r>
      <rPr>
        <sz val="11"/>
        <color theme="1"/>
        <rFont val="Calibri"/>
        <family val="2"/>
        <scheme val="minor"/>
      </rPr>
      <t xml:space="preserve">
DigitalWalletNameCodeset / Exact4Text / PAYL / 04 PAYL (CB2AF 1.6.4 &amp; 1.6.5 et plus après)
DigitalWalletNameCodeset / Exact4Text / VPME / 02 V.ME (CB2AF 1.5.0 et plus à partir de 1.6.0)
DigitalWalletNameCodeset / Exact4Text / MPAS / 03 Masterpass (ex PPOL, jusqu'à 1.6.3 et plus après)</t>
    </r>
  </si>
  <si>
    <t>BK-9825</t>
  </si>
  <si>
    <r>
      <rPr>
        <b/>
        <sz val="11"/>
        <color theme="1"/>
        <rFont val="Calibri"/>
        <family val="2"/>
        <scheme val="minor"/>
      </rPr>
      <t>Ajout des valeurs suivantes au codest CardholderPresenceCodeset</t>
    </r>
    <r>
      <rPr>
        <sz val="11"/>
        <color theme="1"/>
        <rFont val="Calibri"/>
        <family val="2"/>
        <scheme val="minor"/>
      </rPr>
      <t xml:space="preserve">
CardholderPresenceCodeset / Exact4Text / VADS / Vad Sale</t>
    </r>
  </si>
  <si>
    <t>BK-9863</t>
  </si>
  <si>
    <r>
      <rPr>
        <b/>
        <sz val="11"/>
        <color theme="1"/>
        <rFont val="Calibri"/>
        <family val="2"/>
        <scheme val="minor"/>
      </rPr>
      <t>Création d'un attribut clearingSettlementDate</t>
    </r>
    <r>
      <rPr>
        <sz val="11"/>
        <color theme="1"/>
        <rFont val="Calibri"/>
        <family val="2"/>
        <scheme val="minor"/>
      </rPr>
      <t xml:space="preserve">
260423174500 / Transaction / transactionDetails / clearingSettlementDate / ISODate / DNS /  / Clearing Settlement Date calculated by P2SPen</t>
    </r>
  </si>
  <si>
    <t>BK-9837</t>
  </si>
  <si>
    <t>CardCaptureCapabilitiesCodeset</t>
  </si>
  <si>
    <t>RequestedElementCodeset</t>
  </si>
  <si>
    <t>03 Masterpass (ex PPOL, jusqu'a 1.6.3 et plus apres)</t>
  </si>
  <si>
    <t>04 PAYL (CB2AF 1.6.4 &amp; 1.6.5 et plus apres)</t>
  </si>
  <si>
    <t>02 V.ME (CB2AF 1.5.0 et plus a partir de 1.6.0)</t>
  </si>
  <si>
    <r>
      <rPr>
        <b/>
        <sz val="11"/>
        <color theme="1"/>
        <rFont val="Calibri"/>
        <family val="2"/>
        <scheme val="minor"/>
      </rPr>
      <t xml:space="preserve">Création des attributs suivants : 
</t>
    </r>
    <r>
      <rPr>
        <sz val="11"/>
        <color theme="1"/>
        <rFont val="Calibri"/>
        <family val="2"/>
        <scheme val="minor"/>
      </rPr>
      <t>260422141600 / Edition / editionParameters / previousLetterDate / ISODate / DNS /  / Claim date
260422141700 / Context / claimData / additionnalData / AdditionalDataType / DNS /  / Number of debit receipts
260422141800 / Edition / editionParameters / emailLetterhead / EmailAddressType / DNS /  / Number of credit receipts
260422141900 / Edition / editionParameters / letterObject / Max200Text / DNS /  / Amount to reverse
260422142000 / Edition / editionParameters / chargebackReasonTitleFieldName / Max50Text / DNS /  / Amount to reprocess
260422142100 / Edition / editionParameters / conclusionContent / Max500Text / DNS /  / starting date for statement 
260422142200 / Edition / editionParameters / finalDateReceipt / ISODate / DNS /  / ending date for statement 
260422142300 / Transaction / claimData / caseAdvancementLevel / Max2NumericText / DNS /  / Case Advancement level
260422142400 / Transaction / claimData / statusUpdateDateTime / ISODateTime / DNS /  / Update date time of the status
260422142500 / Transaction / claimData / taskAdvancement / Max255Text / DNS /  / Task Advancement
260422142600 / Transaction / claimData / totalAmount / AmountType / DNS /  / Total amount of transactions in the claim file
260422142700 / Edition / editionParameters / mailRequestDateTime / ISODateTime / DNS /  / Letter request date time
260422142800 / Transaction / disputeData / distributedAmount / AmountType / DNS /  / Amount of the transaction related to the dispute
260422142900 / Context / executionContractFinancialParameters / contractRetrievalMethod / Max1Text / DNS /  / Contract Retrieval Method
260422143000 / Transaction / transactionDetails / vrolBundleCaseReference / Max35AlphaNumericText / DNS /  / VISA Resolve Bundle case reference</t>
    </r>
  </si>
  <si>
    <t>cardFee</t>
  </si>
  <si>
    <t>cardFeeId</t>
  </si>
  <si>
    <t>referenceDate</t>
  </si>
  <si>
    <t>negotiationNature</t>
  </si>
  <si>
    <t>CardFeeNegotiationNatureCodeset</t>
  </si>
  <si>
    <t>exemptionReason</t>
  </si>
  <si>
    <t>CardFeeExemptionReasonCodeset</t>
  </si>
  <si>
    <t>calculationMethod</t>
  </si>
  <si>
    <t>CardFeeCalculationMethodCodeset</t>
  </si>
  <si>
    <t>standardAmount</t>
  </si>
  <si>
    <t>baseAmount</t>
  </si>
  <si>
    <t>standardRate</t>
  </si>
  <si>
    <t>periodStartDate</t>
  </si>
  <si>
    <t>periodEndDate</t>
  </si>
  <si>
    <t>firstPeriodCalculationCode</t>
  </si>
  <si>
    <t>CardFeePartialPeriodCodeset</t>
  </si>
  <si>
    <t>lastPeriodCalculationCode</t>
  </si>
  <si>
    <t>Unique identifier of the card fee</t>
  </si>
  <si>
    <t>Creation date and time of the card fee</t>
  </si>
  <si>
    <t>Reference date of the card fee</t>
  </si>
  <si>
    <t>Card fee negotiation conditions</t>
  </si>
  <si>
    <t>Reason for a card fee exemption (zero amount)</t>
  </si>
  <si>
    <t>Settlement date of the card fee</t>
  </si>
  <si>
    <t>Method used to calculate the card fee</t>
  </si>
  <si>
    <t>Standard amount to apply for a card fee</t>
  </si>
  <si>
    <t>Base amount used for the calculation of a card fee</t>
  </si>
  <si>
    <t>Standard rate to apply for a card fee</t>
  </si>
  <si>
    <t>Start date of the period of a recurring card fee</t>
  </si>
  <si>
    <t>End date of the period of a recurring card fee</t>
  </si>
  <si>
    <t>Code indicating the calculation mode of the first period of a recurring card fee</t>
  </si>
  <si>
    <t>Code indicating the calculation mode of the last period of a recurring card fee</t>
  </si>
  <si>
    <t>BK-9873</t>
  </si>
  <si>
    <t>payableAmount</t>
  </si>
  <si>
    <t>qualifCardBrand</t>
  </si>
  <si>
    <t>clearingNetwork</t>
  </si>
  <si>
    <t>Network for clearing - Scheme</t>
  </si>
  <si>
    <t>Brand defined by qualification.</t>
  </si>
  <si>
    <t>OBSOLETE</t>
  </si>
  <si>
    <t>QualificationBrandCodeset</t>
  </si>
  <si>
    <r>
      <rPr>
        <b/>
        <sz val="11"/>
        <color theme="1"/>
        <rFont val="Calibri"/>
        <family val="2"/>
        <scheme val="minor"/>
      </rPr>
      <t xml:space="preserve">Création de 2 attributs
</t>
    </r>
    <r>
      <rPr>
        <sz val="11"/>
        <color theme="1"/>
        <rFont val="Calibri"/>
        <family val="2"/>
        <scheme val="minor"/>
      </rPr>
      <t>260428104900 / Transaction / transactionDetails / qualifCardBrand / QualificationBrandCodeset / DNS /  / Brand defined by qualification.
260428105000 / Transaction / transactionDetails / clearingNetwork / NetworkCodeset / DNS /  / Network for clearing - Scheme</t>
    </r>
  </si>
  <si>
    <t>VPAY</t>
  </si>
  <si>
    <t>VISA VPAY</t>
  </si>
  <si>
    <t>VELC</t>
  </si>
  <si>
    <t>VISA ELECTRON</t>
  </si>
  <si>
    <t>MAES</t>
  </si>
  <si>
    <t>MAESTRO</t>
  </si>
  <si>
    <t>MASTERCARD</t>
  </si>
  <si>
    <t>DISCOVER</t>
  </si>
  <si>
    <t>AMEX</t>
  </si>
  <si>
    <r>
      <rPr>
        <b/>
        <sz val="11"/>
        <color theme="1"/>
        <rFont val="Calibri"/>
        <family val="2"/>
        <scheme val="minor"/>
      </rPr>
      <t>Création du codeset</t>
    </r>
    <r>
      <rPr>
        <sz val="11"/>
        <color theme="1"/>
        <rFont val="Calibri"/>
        <family val="2"/>
        <scheme val="minor"/>
      </rPr>
      <t xml:space="preserve">
QualificationBrandCodeset  /  Exact4Text  /  CBFR  /  CB
QualificationBrandCodeset  /  Exact4Text  /  VISA  /  VISA
QualificationBrandCodeset  /  Exact4Text  /  VPAY  /  VISA VPAY
QualificationBrandCodeset  /  Exact4Text  /  VELC  /  VISA ELECTRON
QualificationBrandCodeset  /  Exact4Text  /  MACD  /  MASTERCARD
QualificationBrandCodeset  /  Exact4Text  /  MAES  /  MAESTRO
QualificationBrandCodeset  /  Exact4Text  /  DISC  /  DISCOVER
QualificationBrandCodeset  /  Exact4Text  /  UPIC  /  UPI CHINA
QualificationBrandCodeset  /  Exact4Text  /  JCB0  /  JCB
QualificationBrandCodeset  /  Exact4Text  /  AMEX  /  AMEX
QualificationBrandCodeset  /  Exact4Text  /  UNKN  /  Unknown</t>
    </r>
  </si>
  <si>
    <t>UPI CHINA</t>
  </si>
  <si>
    <r>
      <rPr>
        <b/>
        <sz val="11"/>
        <color theme="1"/>
        <rFont val="Calibri"/>
        <family val="2"/>
        <scheme val="minor"/>
      </rPr>
      <t>Modification d'attribut</t>
    </r>
    <r>
      <rPr>
        <sz val="11"/>
        <color theme="1"/>
        <rFont val="Calibri"/>
        <family val="2"/>
        <scheme val="minor"/>
      </rPr>
      <t xml:space="preserve">
250528140504 / Transaction / transactionDetails / feesAmountPayable / AmountType / DNS /  / Fees Amount Payable
devient 
250528140504 / Transaction / transactionDetails / payableFeeAmount / FeeAmountType / DNS /  / Payable Fee Amount</t>
    </r>
  </si>
  <si>
    <r>
      <rPr>
        <b/>
        <sz val="11"/>
        <color theme="1"/>
        <rFont val="Calibri"/>
        <family val="2"/>
        <scheme val="minor"/>
      </rPr>
      <t>Création d'un objet cardFee et d'une série d'attributs dans le cadre du nouveau contrat Iss-CMS26_001 "Billing card events"</t>
    </r>
    <r>
      <rPr>
        <sz val="11"/>
        <color theme="1"/>
        <rFont val="Calibri"/>
        <family val="2"/>
        <scheme val="minor"/>
      </rPr>
      <t xml:space="preserve">
260424190000 / Environment / cardFee / cardFeeId / Max36IdentifierText / DNS /  / Unique identifier of the card fee
260424190100 / Environment / cardFee / creationDateTime / ISODateTime / DNS /  / Creation date and time of the card fee
260424190200 / Environment / cardFee / referenceDate / ISODate / DNS /  / Reference date of the card fee
260424190300 / Environment / cardFee / payableAmount / FeeAmountType / DNS /  / Payable card fee amount
260424190400 / Environment / cardFee / negotiationNature / CardFeeNegotiationNatureCodeset / DNS /  / Card fee negotiation conditions
260424190500 / Environment / cardFee / exemptionReason / CardFeeExemptionReasonCodeset / DNS /  / Reason for a card fee exemption (zero amount)
260424190600 / Environment / cardFee / settlementDate / ISODate / DNS /  / Settlement date of the card fee
260424190700 / Environment / cardFee / calculationMethod / CardFeeCalculationMethodCodeset / DNS /  / Method used to calculate the card fee
260424190800 / Environment / cardFee / standardAmount / FeeAmountType / DNS /  / Standard amount to apply for a card fee
260424190900 / Environment / cardFee / baseAmount / AmountType / DNS /  / Base amount used for the calculation of a card fee
260424191000 / Environment / cardFee / standardRate / PercentageRate / DNS /  / Standard rate to apply for a card fee
260424191100 / Environment / cardFee / periodStartDate / ISODate / DNS /  / Start date of the period of a recurring card fee
260424191200 / Environment / cardFee / periodEndDate / ISODate / DNS /  / End date of the period of a recurring card fee
260424191300 / Environment / cardFee / firstPeriodCalculationCode / CardFeePartialPeriodCodeset / DNS /  / Code indicating the calculation mode of the first period of a recurring card fee
260424191400 / Environment / cardFee / lastPeriodCalculationCode / CardFeePartialPeriodCodeset / DNS /  / Code indicating the calculation mode of the last period of a recurring card fee</t>
    </r>
  </si>
  <si>
    <t>payableFeeAmount</t>
  </si>
  <si>
    <t>Payable card fee amount</t>
  </si>
  <si>
    <t>Payable fee amount</t>
  </si>
  <si>
    <t>Clearing Settlement Date calculated by the Pre-Clearing Service.</t>
  </si>
  <si>
    <t>Unstructured list of tarification internal data as key values set</t>
  </si>
  <si>
    <t>Estimated remittance value date, based from the remittance reception cut off</t>
  </si>
  <si>
    <t>Estimated remittance value date, based on merchant credit calculation date and posting calendar</t>
  </si>
  <si>
    <t>Negotiated price with a discount</t>
  </si>
  <si>
    <t>EXPT</t>
  </si>
  <si>
    <t>Negotiated price with an explicit tariff</t>
  </si>
  <si>
    <t>Standard price (no negotiation)</t>
  </si>
  <si>
    <t>Fee exemption for the period</t>
  </si>
  <si>
    <t>Pricing fee exemption</t>
  </si>
  <si>
    <t>External price</t>
  </si>
  <si>
    <t>Fixed amount</t>
  </si>
  <si>
    <t>FREE</t>
  </si>
  <si>
    <t>Free price</t>
  </si>
  <si>
    <t>UNIT</t>
  </si>
  <si>
    <t>Unitary price</t>
  </si>
  <si>
    <t>PROP</t>
  </si>
  <si>
    <t>Proportional price</t>
  </si>
  <si>
    <t>Unitary and proportional price</t>
  </si>
  <si>
    <t>The period is fully charged</t>
  </si>
  <si>
    <t>The period is free</t>
  </si>
  <si>
    <t>Pro rata temporis over the period applied on the fee</t>
  </si>
  <si>
    <r>
      <rPr>
        <b/>
        <sz val="11"/>
        <color theme="1"/>
        <rFont val="Calibri"/>
        <family val="2"/>
        <scheme val="minor"/>
      </rPr>
      <t>Création des codeset pour les attributs de cardFee</t>
    </r>
    <r>
      <rPr>
        <sz val="11"/>
        <color theme="1"/>
        <rFont val="Calibri"/>
        <family val="2"/>
        <scheme val="minor"/>
      </rPr>
      <t xml:space="preserve">
CardFeeNegotiationNatureCodeset // Exact4Text // DISC // Negotiated price with a discount
CardFeeNegotiationNatureCodeset // Exact4Text // EXPT // Negotiated price with an explicit tariff
CardFeeNegotiationNatureCodeset // Exact4Text // STRD  // Standard price (no negotiation)
CardFeeExemptionReasonCodeset // Exact4Text // PERD  // Fee exemption for the period
CardFeeExemptionReasonCodeset // Exact4Text // PRCG  // Pricing fee exemption
CardFeeCalculationMethodCodeset // Exact4Text // EXTL  // External price
CardFeeCalculationMethodCodeset // Exact4Text // FIXD  // Fixed amount
CardFeeCalculationMethodCodeset // Exact4Text // FREE // Free price
CardFeeCalculationMethodCodeset // Exact4Text // UNIT // Unitary price
CardFeeCalculationMethodCodeset // Exact4Text // PROP // Proportional price
CardFeeCalculationMethodCodeset // Exact4Text // UNPR  // Unitary and proportional price
CardFeePartialPeriodCodeset // Exact4Text // FULL // The period is fully charged
CardFeePartialPeriodCodeset // Exact4Text // FREE // The period is free
CardFeePartialPeriodCodeset // Exact4Text // PRTP  // Pro rata temporis over the period applied on the fee</t>
    </r>
  </si>
  <si>
    <t>UNPR</t>
  </si>
  <si>
    <t>PERD</t>
  </si>
  <si>
    <t>PRCG</t>
  </si>
  <si>
    <t>PRTP</t>
  </si>
  <si>
    <t>21.13</t>
  </si>
  <si>
    <t>BK-9877</t>
  </si>
  <si>
    <t>ALWD</t>
  </si>
  <si>
    <t>Contract Manual Retrieval Method</t>
  </si>
  <si>
    <t>DecisionStatusCodeset</t>
  </si>
  <si>
    <t>decisionStatus</t>
  </si>
  <si>
    <t>Status of the dispute case indicating whether it has been accepted or rejected by the acquirer.</t>
  </si>
  <si>
    <r>
      <rPr>
        <b/>
        <sz val="11"/>
        <color theme="1"/>
        <rFont val="Calibri"/>
        <family val="2"/>
        <scheme val="minor"/>
      </rPr>
      <t xml:space="preserve">Création de objet/attribut : </t>
    </r>
    <r>
      <rPr>
        <sz val="11"/>
        <color theme="1"/>
        <rFont val="Calibri"/>
        <family val="2"/>
        <scheme val="minor"/>
      </rPr>
      <t xml:space="preserve">
260429111000 / Transaction / disputeData / decisionStatus / DecisionStatusCodeset / DNS /  / Status of the dispute case indicating whether it has been accepted or rejected by the acquirer.</t>
    </r>
  </si>
  <si>
    <t>statementStartDate</t>
  </si>
  <si>
    <t>statementEndDate</t>
  </si>
  <si>
    <t>valueDate</t>
  </si>
  <si>
    <t>amountToReverse</t>
  </si>
  <si>
    <t>amountToReprocess</t>
  </si>
  <si>
    <r>
      <rPr>
        <b/>
        <sz val="11"/>
        <color theme="1"/>
        <rFont val="Calibri"/>
        <family val="2"/>
        <scheme val="minor"/>
      </rPr>
      <t>Correction des 8 champs ci-dessous qui avaient été créés avec un contenu erroné (erreur de définition et defaut de controle lors de la création)</t>
    </r>
    <r>
      <rPr>
        <sz val="11"/>
        <color theme="1"/>
        <rFont val="Calibri"/>
        <family val="2"/>
        <scheme val="minor"/>
      </rPr>
      <t xml:space="preserve">
260422141500 / Transaction / claimData / updateDateTime / ISODateTime / DNS /  / Update date time
260422141600 / Transaction / claimData / valueDate / ISODate / DNS /  / Claim date
260422141700 / Transaction / claimData / debitsNumber / Max6NumericText / DNS /  / Number of debit receipts
260422141800 / Transaction / claimData / creditsNumber / Max6NumericText / DNS /  / Number of credit receipts
260422141900 / Transaction / claimData / amountToReverse / AmountType / DNS /  / Amount to reverse
260422142000 / Transaction / claimData / amountToReprocess / AmountType / DNS /  / Amount to reprocess
260422142100 / Transaction / claimData / statementStartDate / ISODate / DNS /  / starting date for statement 
260422142200 / Transaction / claimData / statementEndDate / ISODate / DNS /  / ending date for statement </t>
    </r>
  </si>
  <si>
    <t>BK9877</t>
  </si>
  <si>
    <t>BK9877 et rattrage de la BK-9873</t>
  </si>
  <si>
    <r>
      <rPr>
        <b/>
        <sz val="11"/>
        <color theme="1"/>
        <rFont val="Calibri"/>
        <family val="2"/>
        <scheme val="minor"/>
      </rPr>
      <t xml:space="preserve">Modification du nom de l'attribut
</t>
    </r>
    <r>
      <rPr>
        <sz val="11"/>
        <color theme="1"/>
        <rFont val="Calibri"/>
        <family val="2"/>
        <scheme val="minor"/>
      </rPr>
      <t>260423103600 / Edition / editionParameters / recourseRequestNature / MainServiceCodeset / DNS /  / Amicable recourse request nature
devient
260423103600 / Edition / editionParameters /</t>
    </r>
    <r>
      <rPr>
        <b/>
        <sz val="11"/>
        <color theme="1"/>
        <rFont val="Calibri"/>
        <family val="2"/>
        <scheme val="minor"/>
      </rPr>
      <t xml:space="preserve"> disputedPaymentNature</t>
    </r>
    <r>
      <rPr>
        <sz val="11"/>
        <color theme="1"/>
        <rFont val="Calibri"/>
        <family val="2"/>
        <scheme val="minor"/>
      </rPr>
      <t xml:space="preserve"> / MainServiceCodeset / DNS /  / Amicable recourse request nature</t>
    </r>
  </si>
  <si>
    <t>maxProofReceiptDate</t>
  </si>
  <si>
    <r>
      <rPr>
        <b/>
        <sz val="11"/>
        <color theme="1"/>
        <rFont val="Calibri"/>
        <family val="2"/>
        <scheme val="minor"/>
      </rPr>
      <t>Modification du nom de l'attribut</t>
    </r>
    <r>
      <rPr>
        <sz val="11"/>
        <color theme="1"/>
        <rFont val="Calibri"/>
        <family val="2"/>
        <scheme val="minor"/>
      </rPr>
      <t xml:space="preserve">
260422140800 / Edition / editionParameters / finalDateReceipt / ISODate / DNS /  / Final date for receipt of supporting documents
devient
260422140800 / Edition / editionParameters / </t>
    </r>
    <r>
      <rPr>
        <b/>
        <sz val="11"/>
        <color theme="1"/>
        <rFont val="Calibri"/>
        <family val="2"/>
        <scheme val="minor"/>
      </rPr>
      <t>maxProofReceiptDate</t>
    </r>
    <r>
      <rPr>
        <sz val="11"/>
        <color theme="1"/>
        <rFont val="Calibri"/>
        <family val="2"/>
        <scheme val="minor"/>
      </rPr>
      <t xml:space="preserve"> / ISODate / DNS /  / Final date for receipt of supporting documents</t>
    </r>
  </si>
  <si>
    <t>archivingCode</t>
  </si>
  <si>
    <t xml:space="preserve">Archiving code </t>
  </si>
  <si>
    <t>ArchivingCodeCodeset</t>
  </si>
  <si>
    <r>
      <rPr>
        <b/>
        <sz val="11"/>
        <color theme="1"/>
        <rFont val="Calibri"/>
        <family val="2"/>
        <scheme val="minor"/>
      </rPr>
      <t xml:space="preserve">Modification du nom du codeset : </t>
    </r>
    <r>
      <rPr>
        <sz val="11"/>
        <color theme="1"/>
        <rFont val="Calibri"/>
        <family val="2"/>
        <scheme val="minor"/>
      </rPr>
      <t xml:space="preserve">MailArchivingCodeCodeset devient </t>
    </r>
    <r>
      <rPr>
        <b/>
        <sz val="11"/>
        <color theme="1"/>
        <rFont val="Calibri"/>
        <family val="2"/>
        <scheme val="minor"/>
      </rPr>
      <t>ArchivingCodeCodeset</t>
    </r>
    <r>
      <rPr>
        <sz val="11"/>
        <color theme="1"/>
        <rFont val="Calibri"/>
        <family val="2"/>
        <scheme val="minor"/>
      </rPr>
      <t xml:space="preserve"> </t>
    </r>
  </si>
  <si>
    <r>
      <rPr>
        <b/>
        <sz val="11"/>
        <color theme="1"/>
        <rFont val="Calibri"/>
        <family val="2"/>
        <scheme val="minor"/>
      </rPr>
      <t>Modification du nom de l'attribut et du type</t>
    </r>
    <r>
      <rPr>
        <sz val="11"/>
        <color theme="1"/>
        <rFont val="Calibri"/>
        <family val="2"/>
        <scheme val="minor"/>
      </rPr>
      <t xml:space="preserve">
250528104020 / Edition / editionParameters / mailArchivingCode / MailArchivingCodeCodeset / DNS /  / Mail Archiving code 
250528104020 / Edition / editionParameters / a</t>
    </r>
    <r>
      <rPr>
        <b/>
        <sz val="11"/>
        <color theme="1"/>
        <rFont val="Calibri"/>
        <family val="2"/>
        <scheme val="minor"/>
      </rPr>
      <t>rchivingCode / ArchivingCodeCodeset</t>
    </r>
    <r>
      <rPr>
        <sz val="11"/>
        <color theme="1"/>
        <rFont val="Calibri"/>
        <family val="2"/>
        <scheme val="minor"/>
      </rPr>
      <t xml:space="preserve"> / DNS /  / </t>
    </r>
    <r>
      <rPr>
        <b/>
        <sz val="11"/>
        <color theme="1"/>
        <rFont val="Calibri"/>
        <family val="2"/>
        <scheme val="minor"/>
      </rPr>
      <t>Archiving code</t>
    </r>
    <r>
      <rPr>
        <sz val="11"/>
        <color theme="1"/>
        <rFont val="Calibri"/>
        <family val="2"/>
        <scheme val="minor"/>
      </rPr>
      <t xml:space="preserve"> </t>
    </r>
  </si>
  <si>
    <t>leaderInstitutionLetterheadEmail</t>
  </si>
  <si>
    <t>COWD</t>
  </si>
  <si>
    <t>RFPM</t>
  </si>
  <si>
    <t>RFPV</t>
  </si>
  <si>
    <t>UPMC</t>
  </si>
  <si>
    <t>Withdrawal allocation</t>
  </si>
  <si>
    <t>Withdrawal collaboration</t>
  </si>
  <si>
    <t>UPCB</t>
  </si>
  <si>
    <t>URCB</t>
  </si>
  <si>
    <t>Rapid Dispute Resolution Partial</t>
  </si>
  <si>
    <t>FRFP</t>
  </si>
  <si>
    <t>Followup RFP</t>
  </si>
  <si>
    <r>
      <rPr>
        <b/>
        <sz val="11"/>
        <color theme="1"/>
        <rFont val="Calibri"/>
        <family val="2"/>
        <scheme val="minor"/>
      </rPr>
      <t>Modification de valeurs de Codeset pour DisputeConditionCodeset</t>
    </r>
    <r>
      <rPr>
        <sz val="11"/>
        <color theme="1"/>
        <rFont val="Calibri"/>
        <family val="2"/>
        <scheme val="minor"/>
      </rPr>
      <t xml:space="preserve">
ALRE : Withrawal allocation -&gt; </t>
    </r>
    <r>
      <rPr>
        <b/>
        <sz val="11"/>
        <color theme="1"/>
        <rFont val="Calibri"/>
        <family val="2"/>
        <scheme val="minor"/>
      </rPr>
      <t>ALWD : Withdrawal allocation</t>
    </r>
    <r>
      <rPr>
        <sz val="11"/>
        <color theme="1"/>
        <rFont val="Calibri"/>
        <family val="2"/>
        <scheme val="minor"/>
      </rPr>
      <t xml:space="preserve">
CORE : Withrawal collaboration -&gt; </t>
    </r>
    <r>
      <rPr>
        <b/>
        <sz val="11"/>
        <color theme="1"/>
        <rFont val="Calibri"/>
        <family val="2"/>
        <scheme val="minor"/>
      </rPr>
      <t>COWD : Withdrawal collaboration</t>
    </r>
    <r>
      <rPr>
        <sz val="11"/>
        <color theme="1"/>
        <rFont val="Calibri"/>
        <family val="2"/>
        <scheme val="minor"/>
      </rPr>
      <t xml:space="preserve">
DDJM : DDJ MC -&gt; </t>
    </r>
    <r>
      <rPr>
        <b/>
        <sz val="11"/>
        <color theme="1"/>
        <rFont val="Calibri"/>
        <family val="2"/>
        <scheme val="minor"/>
      </rPr>
      <t>RFPM : RFP MC</t>
    </r>
    <r>
      <rPr>
        <sz val="11"/>
        <color theme="1"/>
        <rFont val="Calibri"/>
        <family val="2"/>
        <scheme val="minor"/>
      </rPr>
      <t xml:space="preserve">
DDJV : DDJ VISA -&gt; </t>
    </r>
    <r>
      <rPr>
        <b/>
        <sz val="11"/>
        <color theme="1"/>
        <rFont val="Calibri"/>
        <family val="2"/>
        <scheme val="minor"/>
      </rPr>
      <t>RFPV : RFP VISA</t>
    </r>
    <r>
      <rPr>
        <sz val="11"/>
        <color theme="1"/>
        <rFont val="Calibri"/>
        <family val="2"/>
        <scheme val="minor"/>
      </rPr>
      <t xml:space="preserve">
IMMC : Unpaid MC -&gt;</t>
    </r>
    <r>
      <rPr>
        <b/>
        <sz val="11"/>
        <color theme="1"/>
        <rFont val="Calibri"/>
        <family val="2"/>
        <scheme val="minor"/>
      </rPr>
      <t xml:space="preserve"> UPMC : Unpaid MC</t>
    </r>
    <r>
      <rPr>
        <sz val="11"/>
        <color theme="1"/>
        <rFont val="Calibri"/>
        <family val="2"/>
        <scheme val="minor"/>
      </rPr>
      <t xml:space="preserve">
IPCB : Unpaid payment CB -&gt; </t>
    </r>
    <r>
      <rPr>
        <b/>
        <sz val="11"/>
        <color theme="1"/>
        <rFont val="Calibri"/>
        <family val="2"/>
        <scheme val="minor"/>
      </rPr>
      <t>UPCB : Unpaid payment CB</t>
    </r>
    <r>
      <rPr>
        <sz val="11"/>
        <color theme="1"/>
        <rFont val="Calibri"/>
        <family val="2"/>
        <scheme val="minor"/>
      </rPr>
      <t xml:space="preserve">
IRCB : Unpaid withrawal CB -&gt; </t>
    </r>
    <r>
      <rPr>
        <b/>
        <sz val="11"/>
        <color theme="1"/>
        <rFont val="Calibri"/>
        <family val="2"/>
        <scheme val="minor"/>
      </rPr>
      <t>URCB : Unpaid withdrawal CB</t>
    </r>
    <r>
      <rPr>
        <sz val="11"/>
        <color theme="1"/>
        <rFont val="Calibri"/>
        <family val="2"/>
        <scheme val="minor"/>
      </rPr>
      <t xml:space="preserve">
RDRP : Rapid Dispute Resolution Partiel -&gt; </t>
    </r>
    <r>
      <rPr>
        <b/>
        <sz val="11"/>
        <color theme="1"/>
        <rFont val="Calibri"/>
        <family val="2"/>
        <scheme val="minor"/>
      </rPr>
      <t>RDRP : Rapid Dispute Resolution Partial</t>
    </r>
    <r>
      <rPr>
        <sz val="11"/>
        <color theme="1"/>
        <rFont val="Calibri"/>
        <family val="2"/>
        <scheme val="minor"/>
      </rPr>
      <t xml:space="preserve">
SDDJ : Followup DDJ -&gt; </t>
    </r>
    <r>
      <rPr>
        <b/>
        <sz val="11"/>
        <color theme="1"/>
        <rFont val="Calibri"/>
        <family val="2"/>
        <scheme val="minor"/>
      </rPr>
      <t>FRFP : Followup RFP</t>
    </r>
  </si>
  <si>
    <t>reopeningReason</t>
  </si>
  <si>
    <t>Validation Contestation</t>
  </si>
  <si>
    <r>
      <rPr>
        <b/>
        <sz val="11"/>
        <color theme="1"/>
        <rFont val="Calibri"/>
        <family val="2"/>
        <scheme val="minor"/>
      </rPr>
      <t>Modification du nom de l'attribut</t>
    </r>
    <r>
      <rPr>
        <sz val="11"/>
        <color theme="1"/>
        <rFont val="Calibri"/>
        <family val="2"/>
        <scheme val="minor"/>
      </rPr>
      <t xml:space="preserve">
260422141100 / Edition / editionParameters / emailLetterhead / EmailAddressType / DNS /  / Letterhead
devient
260422141100 / Edition / editionParameters / </t>
    </r>
    <r>
      <rPr>
        <b/>
        <sz val="11"/>
        <color theme="1"/>
        <rFont val="Calibri"/>
        <family val="2"/>
        <scheme val="minor"/>
      </rPr>
      <t>leaderInstitutionLetterheadEmail</t>
    </r>
    <r>
      <rPr>
        <sz val="11"/>
        <color theme="1"/>
        <rFont val="Calibri"/>
        <family val="2"/>
        <scheme val="minor"/>
      </rPr>
      <t xml:space="preserve"> / EmailAddressType / DNS /  / Email of leader institution in letterhead</t>
    </r>
  </si>
  <si>
    <r>
      <rPr>
        <b/>
        <sz val="11"/>
        <color theme="1"/>
        <rFont val="Calibri"/>
        <family val="2"/>
        <scheme val="minor"/>
      </rPr>
      <t xml:space="preserve">Création du Codeset : DecisionStatusCodeset : </t>
    </r>
    <r>
      <rPr>
        <sz val="11"/>
        <color theme="1"/>
        <rFont val="Calibri"/>
        <family val="2"/>
        <scheme val="minor"/>
      </rPr>
      <t xml:space="preserve">
DecisionStatusCodeset / Exact4Text / ACCP / Accepted
DecisionStatusCodeset / Exact4Text / RJTD / Rejected
DecisionStatusCodeset / Exact4Text / PNDG / Pending</t>
    </r>
  </si>
  <si>
    <r>
      <rPr>
        <b/>
        <sz val="11"/>
        <color theme="1"/>
        <rFont val="Calibri"/>
        <family val="2"/>
        <scheme val="minor"/>
      </rPr>
      <t>Modification du nom de l'attribut et du type</t>
    </r>
    <r>
      <rPr>
        <sz val="11"/>
        <color theme="1"/>
        <rFont val="Calibri"/>
        <family val="2"/>
        <scheme val="minor"/>
      </rPr>
      <t xml:space="preserve">
260423103400 / Transaction / claimData / receiptsNumber / Max6NumericText / DNS /  / Number of receipts covered by the claim.
devient
260423103400 / Transaction / claimData / </t>
    </r>
    <r>
      <rPr>
        <b/>
        <sz val="11"/>
        <color theme="1"/>
        <rFont val="Calibri"/>
        <family val="2"/>
        <scheme val="minor"/>
      </rPr>
      <t>transactionCounter / Max10NumericText</t>
    </r>
    <r>
      <rPr>
        <sz val="11"/>
        <color theme="1"/>
        <rFont val="Calibri"/>
        <family val="2"/>
        <scheme val="minor"/>
      </rPr>
      <t xml:space="preserve"> / DNS /  / Number of receipts covered by the claim.</t>
    </r>
  </si>
  <si>
    <r>
      <rPr>
        <b/>
        <sz val="11"/>
        <color theme="1"/>
        <rFont val="Calibri"/>
        <family val="2"/>
        <scheme val="minor"/>
      </rPr>
      <t xml:space="preserve">Création de objet/attribut </t>
    </r>
    <r>
      <rPr>
        <sz val="11"/>
        <color theme="1"/>
        <rFont val="Calibri"/>
        <family val="2"/>
        <scheme val="minor"/>
      </rPr>
      <t xml:space="preserve">
260429112400 / Transaction / claimData / contractManualRetrievalMethod / TrueFalseIndicator / DNS /  / Contract Manual Retrieval Method</t>
    </r>
  </si>
  <si>
    <r>
      <rPr>
        <b/>
        <sz val="11"/>
        <color theme="1"/>
        <rFont val="Calibri"/>
        <family val="2"/>
        <scheme val="minor"/>
      </rPr>
      <t xml:space="preserve">Modification de l'attribut "distributedAmount" devient "disputedAmount"
</t>
    </r>
    <r>
      <rPr>
        <sz val="11"/>
        <color theme="1"/>
        <rFont val="Calibri"/>
        <family val="2"/>
        <scheme val="minor"/>
      </rPr>
      <t xml:space="preserve">260422142800 / Transaction / disputeData / </t>
    </r>
    <r>
      <rPr>
        <b/>
        <sz val="11"/>
        <color theme="1"/>
        <rFont val="Calibri"/>
        <family val="2"/>
        <scheme val="minor"/>
      </rPr>
      <t>disputedAmount</t>
    </r>
    <r>
      <rPr>
        <sz val="11"/>
        <color theme="1"/>
        <rFont val="Calibri"/>
        <family val="2"/>
        <scheme val="minor"/>
      </rPr>
      <t xml:space="preserve"> / AmountType / DNS /  / Amount of the transaction related to the dispute
</t>
    </r>
  </si>
  <si>
    <t>disputedAmount</t>
  </si>
  <si>
    <r>
      <rPr>
        <b/>
        <sz val="11"/>
        <color theme="1"/>
        <rFont val="Calibri"/>
        <family val="2"/>
        <scheme val="minor"/>
      </rPr>
      <t>Correction faute de frappe  reopeni</t>
    </r>
    <r>
      <rPr>
        <b/>
        <sz val="11"/>
        <color rgb="FFC00000"/>
        <rFont val="Calibri"/>
        <family val="2"/>
        <scheme val="minor"/>
      </rPr>
      <t>n</t>
    </r>
    <r>
      <rPr>
        <b/>
        <sz val="11"/>
        <color theme="1"/>
        <rFont val="Calibri"/>
        <family val="2"/>
        <scheme val="minor"/>
      </rPr>
      <t>gReason</t>
    </r>
    <r>
      <rPr>
        <sz val="11"/>
        <color theme="1"/>
        <rFont val="Calibri"/>
        <family val="2"/>
        <scheme val="minor"/>
      </rPr>
      <t xml:space="preserve">
260422140000 / Transaction / disputeData / reopeningReason / Max3000Text</t>
    </r>
  </si>
  <si>
    <r>
      <rPr>
        <b/>
        <sz val="11"/>
        <color theme="1"/>
        <rFont val="Calibri"/>
        <family val="2"/>
        <scheme val="minor"/>
      </rPr>
      <t>Modification globale de la référence 260422142900 (objet, attribut, type et libellé)</t>
    </r>
    <r>
      <rPr>
        <sz val="11"/>
        <color theme="1"/>
        <rFont val="Calibri"/>
        <family val="2"/>
        <scheme val="minor"/>
      </rPr>
      <t xml:space="preserve">
260422142900/ Context / executionContractFinancialParameters / contractRetrievalMethod / Exact1Text / DNS /  / Contract Retrieval Method
devient
260422142900 / Transaction / disputeData / contractManualRetrievalMethod / TrueFalseIndicator / DNS /  / Contract Manual Retrieval Method</t>
    </r>
  </si>
  <si>
    <t xml:space="preserve">Company code </t>
  </si>
  <si>
    <r>
      <rPr>
        <b/>
        <sz val="11"/>
        <color theme="1"/>
        <rFont val="Calibri"/>
        <family val="2"/>
        <scheme val="minor"/>
      </rPr>
      <t xml:space="preserve">Modification de l'objet donc du segment
</t>
    </r>
    <r>
      <rPr>
        <sz val="11"/>
        <color theme="1"/>
        <rFont val="Calibri"/>
        <family val="2"/>
        <scheme val="minor"/>
      </rPr>
      <t xml:space="preserve">250528103030 / Edition / editionParameters / conditionLabel / Max255Text / DNS /  / Condition label for dispute / claim folder
devient
250528103030 / </t>
    </r>
    <r>
      <rPr>
        <b/>
        <sz val="11"/>
        <color theme="1"/>
        <rFont val="Calibri"/>
        <family val="2"/>
        <scheme val="minor"/>
      </rPr>
      <t>Transaction / disputeData</t>
    </r>
    <r>
      <rPr>
        <sz val="11"/>
        <color theme="1"/>
        <rFont val="Calibri"/>
        <family val="2"/>
        <scheme val="minor"/>
      </rPr>
      <t xml:space="preserve"> / conditionLabel / Max255Text / DNS /  / Condition label for dispute case</t>
    </r>
  </si>
  <si>
    <r>
      <rPr>
        <b/>
        <sz val="11"/>
        <color theme="1"/>
        <rFont val="Calibri"/>
        <family val="2"/>
        <scheme val="minor"/>
      </rPr>
      <t>Création de l'attribut</t>
    </r>
    <r>
      <rPr>
        <sz val="11"/>
        <color theme="1"/>
        <rFont val="Calibri"/>
        <family val="2"/>
        <scheme val="minor"/>
      </rPr>
      <t xml:space="preserve">
260429133200 / Transaction / claimData / conditionLabel / Max255Text / DNS /  / Condition label for claim case</t>
    </r>
  </si>
  <si>
    <t>Condition label for claim case</t>
  </si>
  <si>
    <t>Condition label for dispute case</t>
  </si>
  <si>
    <t>contractManualRetrievalIndicator</t>
  </si>
  <si>
    <r>
      <rPr>
        <b/>
        <sz val="11"/>
        <color theme="1"/>
        <rFont val="Calibri"/>
        <family val="2"/>
        <scheme val="minor"/>
      </rPr>
      <t>Modification d'attribut contractManualRetrievalMethod devient contractManualRetrievalIndicator dans les 2 attributs ci-dessous</t>
    </r>
    <r>
      <rPr>
        <sz val="11"/>
        <color theme="1"/>
        <rFont val="Calibri"/>
        <family val="2"/>
        <scheme val="minor"/>
      </rPr>
      <t xml:space="preserve">
260429112400 / Transaction / claimData / contractManualRetrievalIndicator / TrueFalseIndicator / DNS /  / Contract Manual Retrieval Indicator
260422142900 / Transaction / disputeData / contractManualRetrievalIndicator / TrueFalseIndicator / DNS /  / Contract Manual Retrieval Indicator</t>
    </r>
  </si>
  <si>
    <t>BK-9888</t>
  </si>
  <si>
    <t>Contract Manual Retrieval Indicator</t>
  </si>
  <si>
    <t>disputeLetterReason</t>
  </si>
  <si>
    <t>DisputeLetterReasonCodeset</t>
  </si>
  <si>
    <t>Dispute letter reason</t>
  </si>
  <si>
    <r>
      <rPr>
        <b/>
        <sz val="11"/>
        <color theme="1"/>
        <rFont val="Calibri"/>
        <family val="2"/>
        <scheme val="minor"/>
      </rPr>
      <t xml:space="preserve">Création de l'attribut </t>
    </r>
    <r>
      <rPr>
        <sz val="11"/>
        <color theme="1"/>
        <rFont val="Calibri"/>
        <family val="2"/>
        <scheme val="minor"/>
      </rPr>
      <t xml:space="preserve">
260430094000 / Edition / editionParameters / disputeLetterReason / DisputeLetterReasonCodeset / DNS /  / Dispute letter reason</t>
    </r>
  </si>
  <si>
    <t>Dispute Payment Nature</t>
  </si>
  <si>
    <t>Recourse</t>
  </si>
  <si>
    <t>REJE</t>
  </si>
  <si>
    <t>disputePaymentNature</t>
  </si>
  <si>
    <r>
      <rPr>
        <b/>
        <sz val="11"/>
        <color theme="1"/>
        <rFont val="Calibri"/>
        <family val="2"/>
        <scheme val="minor"/>
      </rPr>
      <t>Ajustement coquille sur l'attributs et modification du libellé</t>
    </r>
    <r>
      <rPr>
        <sz val="11"/>
        <color theme="1"/>
        <rFont val="Calibri"/>
        <family val="2"/>
        <scheme val="minor"/>
      </rPr>
      <t xml:space="preserve">
260423103600 / Edition / editionParameters / disputePaymentNature / MainServiceCodeset / DNS /  / Dispute Payment Nature</t>
    </r>
  </si>
  <si>
    <r>
      <rPr>
        <b/>
        <sz val="11"/>
        <color theme="1"/>
        <rFont val="Calibri"/>
        <family val="2"/>
        <scheme val="minor"/>
      </rPr>
      <t xml:space="preserve">Création du codeset DisputeLetterReasonCodeset
</t>
    </r>
    <r>
      <rPr>
        <sz val="11"/>
        <color theme="1"/>
        <rFont val="Calibri"/>
        <family val="2"/>
        <scheme val="minor"/>
      </rPr>
      <t>DisputeLetterReasonCodeset / Exact4Text / RECO / Recourse
DisputeLetterReasonCodeset / Exact4Text / REJE / Reject</t>
    </r>
  </si>
  <si>
    <t>Reject</t>
  </si>
  <si>
    <t>DPAY</t>
  </si>
  <si>
    <t>DCWD</t>
  </si>
  <si>
    <t>Dispute - Withdrawal</t>
  </si>
  <si>
    <r>
      <rPr>
        <b/>
        <sz val="11"/>
        <color theme="1"/>
        <rFont val="Calibri"/>
        <family val="2"/>
        <scheme val="minor"/>
      </rPr>
      <t xml:space="preserve">Ajustement sur DisputeQualificationCodeset </t>
    </r>
    <r>
      <rPr>
        <sz val="11"/>
        <color theme="1"/>
        <rFont val="Calibri"/>
        <family val="2"/>
        <scheme val="minor"/>
      </rPr>
      <t xml:space="preserve">
DisputeQualificationCodeset / Exact4Text / </t>
    </r>
    <r>
      <rPr>
        <b/>
        <sz val="11"/>
        <color theme="1"/>
        <rFont val="Calibri"/>
        <family val="2"/>
        <scheme val="minor"/>
      </rPr>
      <t>LIPA ==&gt; DPAY</t>
    </r>
    <r>
      <rPr>
        <sz val="11"/>
        <color theme="1"/>
        <rFont val="Calibri"/>
        <family val="2"/>
        <scheme val="minor"/>
      </rPr>
      <t xml:space="preserve"> / Dispute - Payment
DisputeQualificationCodeset / Exact4Text / </t>
    </r>
    <r>
      <rPr>
        <b/>
        <sz val="11"/>
        <color theme="1"/>
        <rFont val="Calibri"/>
        <family val="2"/>
        <scheme val="minor"/>
      </rPr>
      <t>LIRE =&gt; DCWD</t>
    </r>
    <r>
      <rPr>
        <sz val="11"/>
        <color theme="1"/>
        <rFont val="Calibri"/>
        <family val="2"/>
        <scheme val="minor"/>
      </rPr>
      <t xml:space="preserve"> / Dispute - </t>
    </r>
    <r>
      <rPr>
        <b/>
        <sz val="11"/>
        <color theme="1"/>
        <rFont val="Calibri"/>
        <family val="2"/>
        <scheme val="minor"/>
      </rPr>
      <t>Withdrawal</t>
    </r>
  </si>
  <si>
    <t>standardTariffCode</t>
  </si>
  <si>
    <t>Code defining a standard tariff</t>
  </si>
  <si>
    <t>negotiatedTariffCode</t>
  </si>
  <si>
    <t>Code defining a negotiated tariff</t>
  </si>
  <si>
    <t>Start date of the period of a negotiated tariff</t>
  </si>
  <si>
    <t>End date of the period of a negotiated tariff</t>
  </si>
  <si>
    <t>minimumFee</t>
  </si>
  <si>
    <t>Minimum fee applied for the calculation of a card fee</t>
  </si>
  <si>
    <t>maximumFee</t>
  </si>
  <si>
    <t>Maximum fee applied for the calculation of a card fee</t>
  </si>
  <si>
    <t>tariffRate</t>
  </si>
  <si>
    <t>Rate applied on the base amount</t>
  </si>
  <si>
    <t>tariffFixedAmount</t>
  </si>
  <si>
    <t>Fixed amount applied for the calculation of a card fee</t>
  </si>
  <si>
    <t>discountRate</t>
  </si>
  <si>
    <t>Discount applied on the standard tariff</t>
  </si>
  <si>
    <t>21.14</t>
  </si>
  <si>
    <t>renewalIndicator</t>
  </si>
  <si>
    <r>
      <rPr>
        <b/>
        <sz val="11"/>
        <color theme="1"/>
        <rFont val="Calibri"/>
        <family val="2"/>
        <scheme val="minor"/>
      </rPr>
      <t xml:space="preserve">Création d'attribut:
</t>
    </r>
    <r>
      <rPr>
        <sz val="11"/>
        <color theme="1"/>
        <rFont val="Calibri"/>
        <family val="2"/>
        <scheme val="minor"/>
      </rPr>
      <t>260518121500 \\ Context \\ cardContext \\ renewalIndicator \\ TrueFalseIndicator \\ DNS \\ renewalIndicator</t>
    </r>
  </si>
  <si>
    <t>merchantProgram</t>
  </si>
  <si>
    <r>
      <rPr>
        <b/>
        <sz val="11"/>
        <color theme="1"/>
        <rFont val="Calibri"/>
        <family val="2"/>
        <scheme val="minor"/>
      </rPr>
      <t>Modification d'attribut:</t>
    </r>
    <r>
      <rPr>
        <sz val="11"/>
        <color theme="1"/>
        <rFont val="Calibri"/>
        <family val="2"/>
        <scheme val="minor"/>
      </rPr>
      <t xml:space="preserve">
250901001232\\ Transaction \\ transactionDetails \\ merchanProgram \\ Max10AlphaNumericText ==&gt; 250901001232\\ Transaction \\ transactionDetails \\ merchan</t>
    </r>
    <r>
      <rPr>
        <sz val="11"/>
        <color rgb="FFFF0000"/>
        <rFont val="Calibri"/>
        <family val="2"/>
        <scheme val="minor"/>
      </rPr>
      <t>t</t>
    </r>
    <r>
      <rPr>
        <sz val="11"/>
        <color theme="1"/>
        <rFont val="Calibri"/>
        <family val="2"/>
        <scheme val="minor"/>
      </rPr>
      <t>Program \\ Max10AlphaNumericText</t>
    </r>
  </si>
  <si>
    <t>qualifScheme</t>
  </si>
  <si>
    <t>QualifSchemeCodeset</t>
  </si>
  <si>
    <t>clearingRoute</t>
  </si>
  <si>
    <t>ClearingRouteCodeset</t>
  </si>
  <si>
    <t>SCHE</t>
  </si>
  <si>
    <t>SCHEME</t>
  </si>
  <si>
    <r>
      <rPr>
        <b/>
        <sz val="11"/>
        <rFont val="Calibri"/>
        <family val="2"/>
        <scheme val="minor"/>
      </rPr>
      <t xml:space="preserve">Création de l'attribut:
</t>
    </r>
    <r>
      <rPr>
        <sz val="11"/>
        <rFont val="Calibri"/>
        <family val="2"/>
        <scheme val="minor"/>
      </rPr>
      <t>260518101800 // Environment // cardFee // standardTariffCode // Max70Text // DNS // Code defining a standard tariff
260518102200 // Environment // cardFee // negotiatedTariffCode // Max70Text // DNS // Code defining a negotiated tariff
260518102400 // Environment // cardFee // negociatedTariffStartDate // ISODate // DNS // Start date of the period of a negotiated tariff
260518102600 // Environment // cardFee // negociatedTariffEndDate // ISODate // DNS // End date of the period of a negotiated tariff
260518103000 // Environment // cardFee // minimumFee // FeeAmountType // DNS // Minimum fee applied for the calculation of a card fee
260518103200 // Environment // cardFee // maximumFee // FeeAmountType // DNS // Maximum fee applied for the calculation of a card fee
260518103400 // Environment // cardFee // tariffRate // PercentageRate // DNS // Rate applied on the base amount
260518103600 // Environment // cardFee // tariffFixedAmount	FeeAmountType // DNS // Fixed amount applied for the calculation of a card fee
260518105700 // Environment // cardFee // discountRate // FeeAmountType // DNS // Discount applied on the standard tariff</t>
    </r>
  </si>
  <si>
    <t>Scheme identification done by qualification.</t>
  </si>
  <si>
    <t>Identify the transaction clearing route (INTRA or SCHEME).</t>
  </si>
  <si>
    <r>
      <rPr>
        <b/>
        <sz val="11"/>
        <color theme="1"/>
        <rFont val="Calibri"/>
        <family val="2"/>
        <scheme val="minor"/>
      </rPr>
      <t>Création de l'attribut:</t>
    </r>
    <r>
      <rPr>
        <sz val="11"/>
        <color theme="1"/>
        <rFont val="Calibri"/>
        <family val="2"/>
        <scheme val="minor"/>
      </rPr>
      <t xml:space="preserve">
260519100200 // Context // transactionContext // qualifScheme // QualifSchemeCodeset // DNS // Scheme identification done by qualification.
</t>
    </r>
    <r>
      <rPr>
        <b/>
        <sz val="11"/>
        <color theme="1"/>
        <rFont val="Calibri"/>
        <family val="2"/>
        <scheme val="minor"/>
      </rPr>
      <t xml:space="preserve">Création du codeSet QualifSchemeCodeset:
</t>
    </r>
    <r>
      <rPr>
        <sz val="11"/>
        <color theme="1"/>
        <rFont val="Calibri"/>
        <family val="2"/>
        <scheme val="minor"/>
      </rPr>
      <t xml:space="preserve">QualifSchemeCodeset \\ Exact4Text \\ CBFR \\ CB
QualifSchemeCodeset \\ Exact4Text \\ MACD \\ MasterCard
QualifSchemeCodeset \\ Exact4Text \\ VISA \\ VISA
</t>
    </r>
  </si>
  <si>
    <t>BK-9858</t>
  </si>
  <si>
    <r>
      <rPr>
        <b/>
        <sz val="11"/>
        <color theme="1"/>
        <rFont val="Calibri"/>
        <family val="2"/>
        <scheme val="minor"/>
      </rPr>
      <t>Création de l'attribut:</t>
    </r>
    <r>
      <rPr>
        <sz val="11"/>
        <color theme="1"/>
        <rFont val="Calibri"/>
        <family val="2"/>
        <scheme val="minor"/>
      </rPr>
      <t xml:space="preserve">
260519101000 \\ Context \\ transactionContext \\ clearingRoute \\ ClearingRouteCodeset \\ DNS \\ Identify the transaction clearing route (INTRA or SCHEME).
</t>
    </r>
    <r>
      <rPr>
        <b/>
        <sz val="11"/>
        <color theme="1"/>
        <rFont val="Calibri"/>
        <family val="2"/>
        <scheme val="minor"/>
      </rPr>
      <t xml:space="preserve">Création du codeSet ClearingRouteCodeset: </t>
    </r>
    <r>
      <rPr>
        <sz val="11"/>
        <color theme="1"/>
        <rFont val="Calibri"/>
        <family val="2"/>
        <scheme val="minor"/>
      </rPr>
      <t xml:space="preserve">
ClearingRouteCodeset \\ Exact4Text \\ INTR \\ INTRA
ClearingRouteCodeset \\ Exact4Text \\ SCHE \\ SCHEME</t>
    </r>
  </si>
  <si>
    <t>BK-9903</t>
  </si>
  <si>
    <t>BK-9906</t>
  </si>
  <si>
    <t>BK-9923</t>
  </si>
  <si>
    <t>Date Time the processor has received a question</t>
  </si>
  <si>
    <t>Date Time the processor has sent a response</t>
  </si>
  <si>
    <t>Date Time the processor has received a response from Issuer</t>
  </si>
  <si>
    <t>Date Time the processor has sent a question to Issuer</t>
  </si>
  <si>
    <r>
      <rPr>
        <b/>
        <sz val="11"/>
        <color theme="1"/>
        <rFont val="Calibri"/>
        <family val="2"/>
        <scheme val="minor"/>
      </rPr>
      <t>Modification des attributs:</t>
    </r>
    <r>
      <rPr>
        <sz val="11"/>
        <color theme="1"/>
        <rFont val="Calibri"/>
        <family val="2"/>
        <scheme val="minor"/>
      </rPr>
      <t xml:space="preserve">
260324180000 // Transaction // transactionDetails // msgReceivedDateTime // ISODateTime // DNS //  // Date Time </t>
    </r>
    <r>
      <rPr>
        <sz val="11"/>
        <color rgb="FFFF0000"/>
        <rFont val="Calibri"/>
        <family val="2"/>
        <scheme val="minor"/>
      </rPr>
      <t>EO solution</t>
    </r>
    <r>
      <rPr>
        <sz val="11"/>
        <color theme="1"/>
        <rFont val="Calibri"/>
        <family val="2"/>
        <scheme val="minor"/>
      </rPr>
      <t xml:space="preserve"> has received a question ==&gt; 260324180000 // Transaction // transactionDetails // msgReceivedDateTime // ISODateTime // DNS //  // Date Time </t>
    </r>
    <r>
      <rPr>
        <sz val="11"/>
        <color rgb="FF00B050"/>
        <rFont val="Calibri"/>
        <family val="2"/>
        <scheme val="minor"/>
      </rPr>
      <t>the processor</t>
    </r>
    <r>
      <rPr>
        <sz val="11"/>
        <color theme="1"/>
        <rFont val="Calibri"/>
        <family val="2"/>
        <scheme val="minor"/>
      </rPr>
      <t xml:space="preserve"> has received a question
260324180100 // Transaction // transactionDetails // msgSentDateTime // ISODateTime // DNS //  // Date Time </t>
    </r>
    <r>
      <rPr>
        <sz val="11"/>
        <color rgb="FFFF0000"/>
        <rFont val="Calibri"/>
        <family val="2"/>
        <scheme val="minor"/>
      </rPr>
      <t>EO solution</t>
    </r>
    <r>
      <rPr>
        <sz val="11"/>
        <color theme="1"/>
        <rFont val="Calibri"/>
        <family val="2"/>
        <scheme val="minor"/>
      </rPr>
      <t xml:space="preserve"> has sent a response ==&gt; 260324180100 // Transaction // transactionDetails // msgSentDateTime // ISODateTime // DNS //  // Date Time </t>
    </r>
    <r>
      <rPr>
        <sz val="11"/>
        <color rgb="FF00B050"/>
        <rFont val="Calibri"/>
        <family val="2"/>
        <scheme val="minor"/>
      </rPr>
      <t>the processor</t>
    </r>
    <r>
      <rPr>
        <sz val="11"/>
        <color theme="1"/>
        <rFont val="Calibri"/>
        <family val="2"/>
        <scheme val="minor"/>
      </rPr>
      <t xml:space="preserve"> has sent a response
260324180300 // Transaction // transactionDetails // msgReceivedFromIssuerDateTime // ISODateTime // DNS //  // Date Time </t>
    </r>
    <r>
      <rPr>
        <sz val="11"/>
        <color rgb="FFFF0000"/>
        <rFont val="Calibri"/>
        <family val="2"/>
        <scheme val="minor"/>
      </rPr>
      <t>EO solution</t>
    </r>
    <r>
      <rPr>
        <sz val="11"/>
        <color theme="1"/>
        <rFont val="Calibri"/>
        <family val="2"/>
        <scheme val="minor"/>
      </rPr>
      <t xml:space="preserve"> has received a response from Issuer ==&gt; 260324180300 // Transaction // transactionDetails // msgReceivedFromIssuerDateTime // ISODateTime // DNS //  // Date Time </t>
    </r>
    <r>
      <rPr>
        <sz val="11"/>
        <color rgb="FF00B050"/>
        <rFont val="Calibri"/>
        <family val="2"/>
        <scheme val="minor"/>
      </rPr>
      <t>the processor</t>
    </r>
    <r>
      <rPr>
        <sz val="11"/>
        <color theme="1"/>
        <rFont val="Calibri"/>
        <family val="2"/>
        <scheme val="minor"/>
      </rPr>
      <t xml:space="preserve"> has received a response from Issuer
260324180400 // Transaction // transactionDetails // msgSentToIssuerDateTime // ISODateTime // DNS //  // Date Time </t>
    </r>
    <r>
      <rPr>
        <sz val="11"/>
        <color rgb="FFFF0000"/>
        <rFont val="Calibri"/>
        <family val="2"/>
        <scheme val="minor"/>
      </rPr>
      <t>EO solution</t>
    </r>
    <r>
      <rPr>
        <sz val="11"/>
        <color theme="1"/>
        <rFont val="Calibri"/>
        <family val="2"/>
        <scheme val="minor"/>
      </rPr>
      <t xml:space="preserve"> has sent a question to Issuer ==&gt; 260324180400 // Transaction // transactionDetails // msgSentToIssuerDateTime // ISODateTime // DNS //  // Date Time </t>
    </r>
    <r>
      <rPr>
        <sz val="11"/>
        <color rgb="FF00B050"/>
        <rFont val="Calibri"/>
        <family val="2"/>
        <scheme val="minor"/>
      </rPr>
      <t>the processor</t>
    </r>
    <r>
      <rPr>
        <sz val="11"/>
        <color theme="1"/>
        <rFont val="Calibri"/>
        <family val="2"/>
        <scheme val="minor"/>
      </rPr>
      <t xml:space="preserve"> has sent a question to Issuer</t>
    </r>
  </si>
  <si>
    <t>Message de Luc</t>
  </si>
  <si>
    <t>BK-9902</t>
  </si>
  <si>
    <t>cardTariff</t>
  </si>
  <si>
    <t>BK-9903(Commentaire Enguerran)</t>
  </si>
  <si>
    <t>clearingDateTime</t>
  </si>
  <si>
    <t>clearingSettlementDateTime</t>
  </si>
  <si>
    <r>
      <rPr>
        <b/>
        <sz val="11"/>
        <color theme="1"/>
        <rFont val="Calibri"/>
        <family val="2"/>
        <scheme val="minor"/>
      </rPr>
      <t>Modification des attributs:</t>
    </r>
    <r>
      <rPr>
        <sz val="11"/>
        <color theme="1"/>
        <rFont val="Calibri"/>
        <family val="2"/>
        <scheme val="minor"/>
      </rPr>
      <t xml:space="preserve">
250528104004 \\ Transaction \\ transactionDetails \\ </t>
    </r>
    <r>
      <rPr>
        <sz val="11"/>
        <color rgb="FFFF0000"/>
        <rFont val="Calibri"/>
        <family val="2"/>
        <scheme val="minor"/>
      </rPr>
      <t>clearingDate</t>
    </r>
    <r>
      <rPr>
        <sz val="11"/>
        <color theme="1"/>
        <rFont val="Calibri"/>
        <family val="2"/>
        <scheme val="minor"/>
      </rPr>
      <t xml:space="preserve"> \\ </t>
    </r>
    <r>
      <rPr>
        <sz val="11"/>
        <color rgb="FFFF0000"/>
        <rFont val="Calibri"/>
        <family val="2"/>
        <scheme val="minor"/>
      </rPr>
      <t>ISODate</t>
    </r>
    <r>
      <rPr>
        <sz val="11"/>
        <color theme="1"/>
        <rFont val="Calibri"/>
        <family val="2"/>
        <scheme val="minor"/>
      </rPr>
      <t xml:space="preserve"> \\ DNS \\ Expected Date of Clearing ==&gt; 250528104004 \\ Transaction \\ transactionDetails \\ </t>
    </r>
    <r>
      <rPr>
        <sz val="11"/>
        <color rgb="FF00B050"/>
        <rFont val="Calibri"/>
        <family val="2"/>
        <scheme val="minor"/>
      </rPr>
      <t>clearingDateTime</t>
    </r>
    <r>
      <rPr>
        <sz val="11"/>
        <color theme="1"/>
        <rFont val="Calibri"/>
        <family val="2"/>
        <scheme val="minor"/>
      </rPr>
      <t xml:space="preserve"> \\ </t>
    </r>
    <r>
      <rPr>
        <sz val="11"/>
        <color rgb="FF00B050"/>
        <rFont val="Calibri"/>
        <family val="2"/>
        <scheme val="minor"/>
      </rPr>
      <t>ISODateTime</t>
    </r>
    <r>
      <rPr>
        <sz val="11"/>
        <color theme="1"/>
        <rFont val="Calibri"/>
        <family val="2"/>
        <scheme val="minor"/>
      </rPr>
      <t xml:space="preserve"> \\ DNS \\ Expected Date of Clearing 
260423174500 \\ Transaction \\ transactionDetails \\ </t>
    </r>
    <r>
      <rPr>
        <sz val="11"/>
        <color rgb="FFFF0000"/>
        <rFont val="Calibri"/>
        <family val="2"/>
        <scheme val="minor"/>
      </rPr>
      <t>clearingSettlementDate</t>
    </r>
    <r>
      <rPr>
        <sz val="11"/>
        <color theme="1"/>
        <rFont val="Calibri"/>
        <family val="2"/>
        <scheme val="minor"/>
      </rPr>
      <t xml:space="preserve"> \\ </t>
    </r>
    <r>
      <rPr>
        <sz val="11"/>
        <color rgb="FFFF0000"/>
        <rFont val="Calibri"/>
        <family val="2"/>
        <scheme val="minor"/>
      </rPr>
      <t>ISODate</t>
    </r>
    <r>
      <rPr>
        <sz val="11"/>
        <color theme="1"/>
        <rFont val="Calibri"/>
        <family val="2"/>
        <scheme val="minor"/>
      </rPr>
      <t xml:space="preserve"> \\ DNS \\ Clearing Settlement Date calculated by the Pre-Clearing Service. ==&gt; 260423174500 \\ Transaction \\ transactionDetails \\ </t>
    </r>
    <r>
      <rPr>
        <sz val="11"/>
        <color rgb="FF00B050"/>
        <rFont val="Calibri"/>
        <family val="2"/>
        <scheme val="minor"/>
      </rPr>
      <t>clearingSettlementDateTime</t>
    </r>
    <r>
      <rPr>
        <sz val="11"/>
        <color theme="1"/>
        <rFont val="Calibri"/>
        <family val="2"/>
        <scheme val="minor"/>
      </rPr>
      <t xml:space="preserve"> \\ </t>
    </r>
    <r>
      <rPr>
        <sz val="11"/>
        <color rgb="FF00B050"/>
        <rFont val="Calibri"/>
        <family val="2"/>
        <scheme val="minor"/>
      </rPr>
      <t>ISODateTime</t>
    </r>
    <r>
      <rPr>
        <sz val="11"/>
        <color theme="1"/>
        <rFont val="Calibri"/>
        <family val="2"/>
        <scheme val="minor"/>
      </rPr>
      <t xml:space="preserve"> \\ DNS \\ Clearing Settlement Date calculated by the Pre-Clearing Service.</t>
    </r>
  </si>
  <si>
    <r>
      <rPr>
        <b/>
        <sz val="11"/>
        <color theme="1"/>
        <rFont val="Calibri"/>
        <family val="2"/>
        <scheme val="minor"/>
      </rPr>
      <t>Modification des attributs:</t>
    </r>
    <r>
      <rPr>
        <sz val="11"/>
        <color theme="1"/>
        <rFont val="Calibri"/>
        <family val="2"/>
        <scheme val="minor"/>
      </rPr>
      <t xml:space="preserve">
260304141000 \\ Transaction \\ transactionDetails \\ extendedAuthorisationIndicator \\ </t>
    </r>
    <r>
      <rPr>
        <sz val="11"/>
        <color rgb="FFFF0000"/>
        <rFont val="Calibri"/>
        <family val="2"/>
        <scheme val="minor"/>
      </rPr>
      <t>Exact4NumericText</t>
    </r>
    <r>
      <rPr>
        <sz val="11"/>
        <color theme="1"/>
        <rFont val="Calibri"/>
        <family val="2"/>
        <scheme val="minor"/>
      </rPr>
      <t xml:space="preserve"> \\ DNS \\ Indicator “Extended Authorization” ==&gt; 260304141000 \\ Transaction \\ transactionDetails \\ extendedAuthorisationIndicator \\ </t>
    </r>
    <r>
      <rPr>
        <sz val="11"/>
        <color rgb="FF00B050"/>
        <rFont val="Calibri"/>
        <family val="2"/>
        <scheme val="minor"/>
      </rPr>
      <t>Exact1AlphaNumericText</t>
    </r>
    <r>
      <rPr>
        <sz val="11"/>
        <color theme="1"/>
        <rFont val="Calibri"/>
        <family val="2"/>
        <scheme val="minor"/>
      </rPr>
      <t xml:space="preserve"> \\ DNS \\ Indicator “Extended Authorization”
260304141700 \\ Transaction \\ transactionDetails \\ maximumClearingDate \\ </t>
    </r>
    <r>
      <rPr>
        <sz val="11"/>
        <color rgb="FFFF0000"/>
        <rFont val="Calibri"/>
        <family val="2"/>
        <scheme val="minor"/>
      </rPr>
      <t>Exact1AlphaNumericText</t>
    </r>
    <r>
      <rPr>
        <sz val="11"/>
        <color theme="1"/>
        <rFont val="Calibri"/>
        <family val="2"/>
        <scheme val="minor"/>
      </rPr>
      <t xml:space="preserve"> \\ DNS \\ Clearing deadline \\ 112_0083 ==&gt; 260304141700 \\ Transaction \\ transactionDetails \\ maximumClearingDate \\ </t>
    </r>
    <r>
      <rPr>
        <sz val="11"/>
        <color rgb="FF00B050"/>
        <rFont val="Calibri"/>
        <family val="2"/>
        <scheme val="minor"/>
      </rPr>
      <t>Exact4NumericText</t>
    </r>
    <r>
      <rPr>
        <sz val="11"/>
        <color theme="1"/>
        <rFont val="Calibri"/>
        <family val="2"/>
        <scheme val="minor"/>
      </rPr>
      <t xml:space="preserve"> \\ DNS \\ Clearing deadline \\ 112_0083</t>
    </r>
  </si>
  <si>
    <t>BK-9907</t>
  </si>
  <si>
    <r>
      <rPr>
        <b/>
        <sz val="11"/>
        <color theme="1"/>
        <rFont val="Calibri"/>
        <family val="2"/>
        <scheme val="minor"/>
      </rPr>
      <t>Modification des attributs:</t>
    </r>
    <r>
      <rPr>
        <sz val="11"/>
        <color theme="1"/>
        <rFont val="Calibri"/>
        <family val="2"/>
        <scheme val="minor"/>
      </rPr>
      <t xml:space="preserve">
260518101800 // Environment // </t>
    </r>
    <r>
      <rPr>
        <sz val="11"/>
        <color rgb="FFFF0000"/>
        <rFont val="Calibri"/>
        <family val="2"/>
        <scheme val="minor"/>
      </rPr>
      <t>cardFee</t>
    </r>
    <r>
      <rPr>
        <sz val="11"/>
        <color theme="1"/>
        <rFont val="Calibri"/>
        <family val="2"/>
        <scheme val="minor"/>
      </rPr>
      <t xml:space="preserve"> // standardTariffCode // Max70Text // DNS // Code defining a standard tariff ==&gt; 260518101800 // Environment // </t>
    </r>
    <r>
      <rPr>
        <sz val="11"/>
        <color rgb="FF00B050"/>
        <rFont val="Calibri"/>
        <family val="2"/>
        <scheme val="minor"/>
      </rPr>
      <t>cardTariff</t>
    </r>
    <r>
      <rPr>
        <sz val="11"/>
        <color theme="1"/>
        <rFont val="Calibri"/>
        <family val="2"/>
        <scheme val="minor"/>
      </rPr>
      <t xml:space="preserve"> // standardTariffCode // Max70Text // DNS // Code defining a standard tariff
260518102200 // Environment // </t>
    </r>
    <r>
      <rPr>
        <sz val="11"/>
        <color rgb="FFFF0000"/>
        <rFont val="Calibri"/>
        <family val="2"/>
        <scheme val="minor"/>
      </rPr>
      <t>cardFee</t>
    </r>
    <r>
      <rPr>
        <sz val="11"/>
        <color theme="1"/>
        <rFont val="Calibri"/>
        <family val="2"/>
        <scheme val="minor"/>
      </rPr>
      <t xml:space="preserve"> // negotiatedTariffCode // Max70Text // DNS // Code defining a negotiated tariff ==&gt; 260518102200 // Environment // </t>
    </r>
    <r>
      <rPr>
        <sz val="11"/>
        <color rgb="FF00B050"/>
        <rFont val="Calibri"/>
        <family val="2"/>
        <scheme val="minor"/>
      </rPr>
      <t>cardTariff</t>
    </r>
    <r>
      <rPr>
        <sz val="11"/>
        <color theme="1"/>
        <rFont val="Calibri"/>
        <family val="2"/>
        <scheme val="minor"/>
      </rPr>
      <t xml:space="preserve"> // negotiatedTariffCode // Max70Text // DNS // Code defining a negotiated tariff
260518102400 // Environment // </t>
    </r>
    <r>
      <rPr>
        <sz val="11"/>
        <color rgb="FFFF0000"/>
        <rFont val="Calibri"/>
        <family val="2"/>
        <scheme val="minor"/>
      </rPr>
      <t>cardFee</t>
    </r>
    <r>
      <rPr>
        <sz val="11"/>
        <color theme="1"/>
        <rFont val="Calibri"/>
        <family val="2"/>
        <scheme val="minor"/>
      </rPr>
      <t xml:space="preserve"> // negociatedTariffStartDate // ISODate // DNS // Start date of the period of a negotiated tariff ==&gt; 260518102400 // Environment // </t>
    </r>
    <r>
      <rPr>
        <sz val="11"/>
        <color rgb="FF00B050"/>
        <rFont val="Calibri"/>
        <family val="2"/>
        <scheme val="minor"/>
      </rPr>
      <t>cardTariff</t>
    </r>
    <r>
      <rPr>
        <sz val="11"/>
        <color theme="1"/>
        <rFont val="Calibri"/>
        <family val="2"/>
        <scheme val="minor"/>
      </rPr>
      <t xml:space="preserve"> // negociatedTariffStartDate // ISODate // DNS // Start date of the period of a negotiated tariff
260518102600 // Environment // </t>
    </r>
    <r>
      <rPr>
        <sz val="11"/>
        <color rgb="FFFF0000"/>
        <rFont val="Calibri"/>
        <family val="2"/>
        <scheme val="minor"/>
      </rPr>
      <t>cardFee</t>
    </r>
    <r>
      <rPr>
        <sz val="11"/>
        <color theme="1"/>
        <rFont val="Calibri"/>
        <family val="2"/>
        <scheme val="minor"/>
      </rPr>
      <t xml:space="preserve"> // negociatedTariffEndDate // ISODate // DNS // End date of the period of a negotiated tariff ==&gt; 260518102600 // Environment // </t>
    </r>
    <r>
      <rPr>
        <sz val="11"/>
        <color rgb="FF00B050"/>
        <rFont val="Calibri"/>
        <family val="2"/>
        <scheme val="minor"/>
      </rPr>
      <t>cardTariff</t>
    </r>
    <r>
      <rPr>
        <sz val="11"/>
        <color theme="1"/>
        <rFont val="Calibri"/>
        <family val="2"/>
        <scheme val="minor"/>
      </rPr>
      <t xml:space="preserve"> // negociatedTariffEndDate // ISODate // DNS // End date of the period of a negotiated tariff
260518103000 // Environment // </t>
    </r>
    <r>
      <rPr>
        <sz val="11"/>
        <color rgb="FFFF0000"/>
        <rFont val="Calibri"/>
        <family val="2"/>
        <scheme val="minor"/>
      </rPr>
      <t>cardFee</t>
    </r>
    <r>
      <rPr>
        <sz val="11"/>
        <color theme="1"/>
        <rFont val="Calibri"/>
        <family val="2"/>
        <scheme val="minor"/>
      </rPr>
      <t xml:space="preserve"> // minimumFee // FeeAmountType // DNS // Minimum fee applied for the calculation of a card fee ==&gt; 260518103000 // Environment // </t>
    </r>
    <r>
      <rPr>
        <sz val="11"/>
        <color rgb="FF00B050"/>
        <rFont val="Calibri"/>
        <family val="2"/>
        <scheme val="minor"/>
      </rPr>
      <t>cardTariff</t>
    </r>
    <r>
      <rPr>
        <sz val="11"/>
        <color theme="1"/>
        <rFont val="Calibri"/>
        <family val="2"/>
        <scheme val="minor"/>
      </rPr>
      <t xml:space="preserve"> // minimumFee // FeeAmountType // DNS // Minimum fee applied for the calculation of a card fee
260518103200 // Environment // </t>
    </r>
    <r>
      <rPr>
        <sz val="11"/>
        <color rgb="FFFF0000"/>
        <rFont val="Calibri"/>
        <family val="2"/>
        <scheme val="minor"/>
      </rPr>
      <t>cardFee</t>
    </r>
    <r>
      <rPr>
        <sz val="11"/>
        <color theme="1"/>
        <rFont val="Calibri"/>
        <family val="2"/>
        <scheme val="minor"/>
      </rPr>
      <t xml:space="preserve"> // maximumFee // FeeAmountType // DNS // Maximum fee applied for the calculation of a card fee ==&gt; 260518103200 // Environment // </t>
    </r>
    <r>
      <rPr>
        <sz val="11"/>
        <color rgb="FF00B050"/>
        <rFont val="Calibri"/>
        <family val="2"/>
        <scheme val="minor"/>
      </rPr>
      <t>cardTariff</t>
    </r>
    <r>
      <rPr>
        <sz val="11"/>
        <color theme="1"/>
        <rFont val="Calibri"/>
        <family val="2"/>
        <scheme val="minor"/>
      </rPr>
      <t xml:space="preserve"> // maximumFee // FeeAmountType // DNS // Maximum fee applied for the calculation of a card fee
260518103400 // Environment // </t>
    </r>
    <r>
      <rPr>
        <sz val="11"/>
        <color rgb="FFFF0000"/>
        <rFont val="Calibri"/>
        <family val="2"/>
        <scheme val="minor"/>
      </rPr>
      <t>cardFee</t>
    </r>
    <r>
      <rPr>
        <sz val="11"/>
        <color theme="1"/>
        <rFont val="Calibri"/>
        <family val="2"/>
        <scheme val="minor"/>
      </rPr>
      <t xml:space="preserve"> // tariffRate // PercentageRate // DNS // Rate applied on the base amount ==&gt; 260518103400 // Environment // </t>
    </r>
    <r>
      <rPr>
        <sz val="11"/>
        <color rgb="FF00B050"/>
        <rFont val="Calibri"/>
        <family val="2"/>
        <scheme val="minor"/>
      </rPr>
      <t>cardTariff</t>
    </r>
    <r>
      <rPr>
        <sz val="11"/>
        <color theme="1"/>
        <rFont val="Calibri"/>
        <family val="2"/>
        <scheme val="minor"/>
      </rPr>
      <t xml:space="preserve"> // tariffRate // PercentageRate // DNS // Rate applied on the base amount
260518103600 // Environment // </t>
    </r>
    <r>
      <rPr>
        <sz val="11"/>
        <color rgb="FFFF0000"/>
        <rFont val="Calibri"/>
        <family val="2"/>
        <scheme val="minor"/>
      </rPr>
      <t>cardFee</t>
    </r>
    <r>
      <rPr>
        <sz val="11"/>
        <color theme="1"/>
        <rFont val="Calibri"/>
        <family val="2"/>
        <scheme val="minor"/>
      </rPr>
      <t xml:space="preserve"> // tariffFixedAmount // FeeAmountType // DNS // Fixed amount applied for the calculation of a card fee ==&gt; 260518103600 // Environment // </t>
    </r>
    <r>
      <rPr>
        <sz val="11"/>
        <color rgb="FF00B050"/>
        <rFont val="Calibri"/>
        <family val="2"/>
        <scheme val="minor"/>
      </rPr>
      <t>cardTariff</t>
    </r>
    <r>
      <rPr>
        <sz val="11"/>
        <color theme="1"/>
        <rFont val="Calibri"/>
        <family val="2"/>
        <scheme val="minor"/>
      </rPr>
      <t xml:space="preserve"> // tariffFixedAmount // FeeAmountType // DNS // Fixed amount applied for the calculation of a card fee
260518105700 // Environment // </t>
    </r>
    <r>
      <rPr>
        <sz val="11"/>
        <color rgb="FFFF0000"/>
        <rFont val="Calibri"/>
        <family val="2"/>
        <scheme val="minor"/>
      </rPr>
      <t>cardFee</t>
    </r>
    <r>
      <rPr>
        <sz val="11"/>
        <color theme="1"/>
        <rFont val="Calibri"/>
        <family val="2"/>
        <scheme val="minor"/>
      </rPr>
      <t xml:space="preserve"> // discountRate // FeeAmountType // DNS // Discount applied on the standard tariff ==&gt; 260518105700 // Environment // </t>
    </r>
    <r>
      <rPr>
        <sz val="11"/>
        <color rgb="FF00B050"/>
        <rFont val="Calibri"/>
        <family val="2"/>
        <scheme val="minor"/>
      </rPr>
      <t>cardTariff</t>
    </r>
    <r>
      <rPr>
        <sz val="11"/>
        <color theme="1"/>
        <rFont val="Calibri"/>
        <family val="2"/>
        <scheme val="minor"/>
      </rPr>
      <t xml:space="preserve"> // discountRate // FeeAmountType // DNS // Discount applied on the standard tariff
260424190700 // Environment // </t>
    </r>
    <r>
      <rPr>
        <sz val="11"/>
        <color rgb="FFFF0000"/>
        <rFont val="Calibri"/>
        <family val="2"/>
        <scheme val="minor"/>
      </rPr>
      <t>cardFee</t>
    </r>
    <r>
      <rPr>
        <sz val="11"/>
        <color theme="1"/>
        <rFont val="Calibri"/>
        <family val="2"/>
        <scheme val="minor"/>
      </rPr>
      <t xml:space="preserve"> // calculationMethod // CardFeeCalculationMethodCodeset // DNS // Method used to calculate the card fee ==&gt; 260424190700 // Environment // </t>
    </r>
    <r>
      <rPr>
        <sz val="11"/>
        <color rgb="FF00B050"/>
        <rFont val="Calibri"/>
        <family val="2"/>
        <scheme val="minor"/>
      </rPr>
      <t>cardTariff</t>
    </r>
    <r>
      <rPr>
        <sz val="11"/>
        <color theme="1"/>
        <rFont val="Calibri"/>
        <family val="2"/>
        <scheme val="minor"/>
      </rPr>
      <t xml:space="preserve"> // calculationMethod // CardFeeCalculationMethodCodeset // DNS // Method used to calculate the card fee</t>
    </r>
  </si>
  <si>
    <t>requestDateTime</t>
  </si>
  <si>
    <t>Edition request date time</t>
  </si>
  <si>
    <t>Additional Data</t>
  </si>
  <si>
    <t>walletEnrolmentChannel</t>
  </si>
  <si>
    <t>WalletEnrolmentChannelCodeset</t>
  </si>
  <si>
    <t>Indicates the channel through which the card was enrolled into the digital wallet.</t>
  </si>
  <si>
    <t>APBA</t>
  </si>
  <si>
    <t>APWA</t>
  </si>
  <si>
    <t>enrolment from the banking application</t>
  </si>
  <si>
    <t>enrolment from the wallet application</t>
  </si>
  <si>
    <t>walletEnrolmentAuthenticationMean</t>
  </si>
  <si>
    <t>Strong authentication method used for the enrolment of the card into a digital wallet</t>
  </si>
  <si>
    <t>walletEnrolmentDateTime</t>
  </si>
  <si>
    <t>Date and time when the card was enrolled into the digital wallet</t>
  </si>
  <si>
    <t>Indicates the technical method of strong authentication used during the card enrolment into the digital wallet</t>
  </si>
  <si>
    <t>walletEnrolmentAuthenticationSuccessfulIndicator</t>
  </si>
  <si>
    <t>Indicates whether the strong authentication process for the card enrollment into the digital wallet was completed successfully</t>
  </si>
  <si>
    <t>walletEnrolmentValidationMessage</t>
  </si>
  <si>
    <t>Message associated with the validation of the card enrollment into a digital wallet</t>
  </si>
  <si>
    <t>Technical name of the device</t>
  </si>
  <si>
    <t>CAEX</t>
  </si>
  <si>
    <t>ACLO</t>
  </si>
  <si>
    <t>CEWT</t>
  </si>
  <si>
    <t>CNDL</t>
  </si>
  <si>
    <t>CSUS</t>
  </si>
  <si>
    <t>SCWV</t>
  </si>
  <si>
    <t>DEMS</t>
  </si>
  <si>
    <t>AJAC</t>
  </si>
  <si>
    <t>DINV</t>
  </si>
  <si>
    <t>DIFF</t>
  </si>
  <si>
    <t>INAM</t>
  </si>
  <si>
    <t>NEXC</t>
  </si>
  <si>
    <t>Request for proof MC</t>
  </si>
  <si>
    <t>Request for proof VISA</t>
  </si>
  <si>
    <t>UNWD</t>
  </si>
  <si>
    <t>ARBC</t>
  </si>
  <si>
    <t>PDWD</t>
  </si>
  <si>
    <t>mobileDeviceStolen</t>
  </si>
  <si>
    <t>Client indicated that their mobile phone was stolen</t>
  </si>
  <si>
    <t>simSwapIndicator</t>
  </si>
  <si>
    <t>recentPortabilityIndicator</t>
  </si>
  <si>
    <t>Indicates whether a recent SIM swap has been detected or reported as part of the incident</t>
  </si>
  <si>
    <t>Indicates whether a recent mobile number portability has been detected or reported as part of the incident</t>
  </si>
  <si>
    <t>Indicates whether the customer’s device uses an eSIM at the time of the incident</t>
  </si>
  <si>
    <t>authenticationEnrolmentChannel</t>
  </si>
  <si>
    <t>AuthenticationEnrolmentChannelCodeset</t>
  </si>
  <si>
    <t>Indicates the channel through which the customer’s authentication device enrollment was performed</t>
  </si>
  <si>
    <t>WEBB</t>
  </si>
  <si>
    <t>In-App Banking</t>
  </si>
  <si>
    <t>Web Banking</t>
  </si>
  <si>
    <t>Postal Mail</t>
  </si>
  <si>
    <t>deviceUniqueIdentifier</t>
  </si>
  <si>
    <t>Technical identifier of the device, enabling its unique identification within the system</t>
  </si>
  <si>
    <t>WPAY</t>
  </si>
  <si>
    <t>Wero Pay</t>
  </si>
  <si>
    <t>OPAY</t>
  </si>
  <si>
    <t>isPaymentWallet</t>
  </si>
  <si>
    <t>Indicates whether this wallet corresponds to the one used for the payment associated with the transaction</t>
  </si>
  <si>
    <t>Defines the letter variant to be generated and allows adapting the layout and document subject</t>
  </si>
  <si>
    <t>City associated with the device</t>
  </si>
  <si>
    <t xml:space="preserve">Transaction </t>
  </si>
  <si>
    <t>initialThreeDsProtocolVersion</t>
  </si>
  <si>
    <t xml:space="preserve">3DS protocol major version </t>
  </si>
  <si>
    <t>annexTableName</t>
  </si>
  <si>
    <t>Name of the table annex</t>
  </si>
  <si>
    <t>annexTableColumn</t>
  </si>
  <si>
    <t>Column of the table annex</t>
  </si>
  <si>
    <t>annexTableData</t>
  </si>
  <si>
    <t>Data of the table annex</t>
  </si>
  <si>
    <t>DCOM</t>
  </si>
  <si>
    <t>threeDSAuthenticationDateTime</t>
  </si>
  <si>
    <t>Date and time of the authentication</t>
  </si>
  <si>
    <t>21.15</t>
  </si>
  <si>
    <r>
      <rPr>
        <b/>
        <sz val="11"/>
        <color theme="1"/>
        <rFont val="Calibri"/>
        <family val="2"/>
        <scheme val="minor"/>
      </rPr>
      <t>Modification d'attributs:</t>
    </r>
    <r>
      <rPr>
        <sz val="11"/>
        <color theme="1"/>
        <rFont val="Calibri"/>
        <family val="2"/>
        <scheme val="minor"/>
      </rPr>
      <t xml:space="preserve">
250617101500 \\ Transaction \\ chargebackData \\ additionalData \\ AdditionalDataType \\ DNS \\ Additionnal data ==&gt; 250617101500 \\ Transaction \\ chargebackData \\ additionalData \\ AdditionalDataType \\ DNS \\ Additional data
251027112335 \\ Context \\ crcCase \\ additionnalData \\ AdditionalDataType \\ DNS \\ Additionnal Data ==&gt; 251027112335 \\ Context \\ crcCase \\ additionalData \\ AdditionalDataType \\ DNS \\ Additional Data
260422141000 \\ Transaction	claimData \\ additionnalData \\ AdditionalDataType \\ DNS \\ Additionnal Data ==&gt; 260422141000 \\ Transaction \\ claimData \\ additionalData \\ AdditionalDataType \\ DNS \\ Additional Data
250324131105 \\ Transaction \\ disputeData \\ additionnalData \\ TrueFalseIndicator \\ DNS \\ Additionnal data ==&gt; 250324131105 \\ Transaction \\ disputeData \\ additionalData \\ TrueFalseIndicator \\ DNS \\ Additional data
250528104039 \\ AuditTrail \\ auditTrail \\ deviceTechnicalName \\ Max255Text \\ DNS \\ Enrolment terminal ==&gt; 250528104039 \\ AuditTrail \\ auditTrail \\ deviceTechnicalName \\ Max255Text \\ DNS		Technical name of the device
250717102632 \\ Environment \\ terminal \\ enrolmentCity \\ Max70Text \\ DNS \\ City of enrolment ==&gt; 250717102632 \\ Environment \\ terminal \\ city \\ Max70Text \\ DNS \\ City associated with the device</t>
    </r>
  </si>
  <si>
    <r>
      <rPr>
        <b/>
        <sz val="11"/>
        <color theme="1"/>
        <rFont val="Calibri"/>
        <family val="2"/>
        <scheme val="minor"/>
      </rPr>
      <t>Modification Codeset: RefundNatureCodeset</t>
    </r>
    <r>
      <rPr>
        <sz val="11"/>
        <color theme="1"/>
        <rFont val="Calibri"/>
        <family val="2"/>
        <scheme val="minor"/>
      </rPr>
      <t xml:space="preserve">
Retirer NTXS : Natixis
Ajouter ESTR : ESTREEM
</t>
    </r>
    <r>
      <rPr>
        <b/>
        <sz val="11"/>
        <color theme="1"/>
        <rFont val="Calibri"/>
        <family val="2"/>
        <scheme val="minor"/>
      </rPr>
      <t>Modification Codeset: DisputeQualificationCodeset</t>
    </r>
    <r>
      <rPr>
        <sz val="11"/>
        <color theme="1"/>
        <rFont val="Calibri"/>
        <family val="2"/>
        <scheme val="minor"/>
      </rPr>
      <t xml:space="preserve">
Modification des valeurs prises par le codeset DisputeQualificationCodeset :
OPME : Operation wrongly executed. -&gt; OPWE : Operation wrongly executed.
</t>
    </r>
    <r>
      <rPr>
        <b/>
        <sz val="11"/>
        <color theme="1"/>
        <rFont val="Calibri"/>
        <family val="2"/>
        <scheme val="minor"/>
      </rPr>
      <t>Modification Codeset: DisputeConditionCodeset</t>
    </r>
    <r>
      <rPr>
        <sz val="11"/>
        <color theme="1"/>
        <rFont val="Calibri"/>
        <family val="2"/>
        <scheme val="minor"/>
      </rPr>
      <t xml:space="preserve">
Modification des valeurs prises par le codeset DisputeConditionCodeset :
CAEC : Expired card -&gt; CAEX : Expired card
CCLO : Closed Account -&gt; ACLO : Closed Account
CEAM : Card extorted with threats -&gt; CEWT : Card extorted with threats
CNPA : Card not delivered to the cardholder -&gt; CNDL : Card not delivered to the cardholder
COPP : Suspended card -&gt; CSUS : Suspended card
CPER : Lost Card -&gt; CLST : Lost Card
CVSV : Stolen card without violence -&gt; SCWV : Stolen card without violence
DEMA : Defect in merchandise/service -&gt; DEMS : Defect in merchandise/service
DETC : Account jacking -&gt; AJAC : Account jacking
DOUB : Duplicate processing -&gt; DUPL : Duplicate processing
FCTC : Disputed invoice -&gt; DINV : Disputed invoice
FRDF : Differed fee -&gt; DIFF : Differed fee
MOER : Incorrect amount -&gt; INAM : Incorrect amount
PRIN : Non-existant cardholder -&gt; NEXC : Non-existant cardholder
RFPM : DDJ MC -&gt; RFPM : Request for proof MC 
RFPV : DDJ VISA -&gt; RFPV : Request for proof VISA
RNDI : Undistributed withdrawal -&gt; UNWD : Undistributed withdrawal
RPAR : issuer ATM regulation before claim -&gt; ARBC : issuer ATM regulation before claim
RPDI : Partially distributed withdrawal -&gt; PDWD : Partially distributed withdrawal
</t>
    </r>
    <r>
      <rPr>
        <b/>
        <sz val="11"/>
        <color theme="1"/>
        <rFont val="Calibri"/>
        <family val="2"/>
        <scheme val="minor"/>
      </rPr>
      <t>Modification Codeset: WalletProviderCodeset</t>
    </r>
    <r>
      <rPr>
        <sz val="11"/>
        <color theme="1"/>
        <rFont val="Calibri"/>
        <family val="2"/>
        <scheme val="minor"/>
      </rPr>
      <t xml:space="preserve">
Ajout des valeurs prises par le codeset WalletProviderCodeset :
WPAY : Wero Pay
OPAY : Open Payment</t>
    </r>
  </si>
  <si>
    <r>
      <rPr>
        <b/>
        <sz val="11"/>
        <color theme="1"/>
        <rFont val="Calibri"/>
        <family val="2"/>
        <scheme val="minor"/>
      </rPr>
      <t>Creation de codeset: WalletEnrolmentChannelCodeset</t>
    </r>
    <r>
      <rPr>
        <sz val="11"/>
        <color theme="1"/>
        <rFont val="Calibri"/>
        <family val="2"/>
        <scheme val="minor"/>
      </rPr>
      <t xml:space="preserve">
WalletEnrolmentChannelCodeset \\ Exact4Text \\ APBA \\ enrolment from the banking application
WalletEnrolmentChannelCodeset \\ Exact4Text \\ APWA \\ enrolment from the wallet application
</t>
    </r>
    <r>
      <rPr>
        <b/>
        <sz val="11"/>
        <color theme="1"/>
        <rFont val="Calibri"/>
        <family val="2"/>
        <scheme val="minor"/>
      </rPr>
      <t>Création du codeset: AuthenticationEnrolmentChannelCodeset</t>
    </r>
    <r>
      <rPr>
        <sz val="11"/>
        <color theme="1"/>
        <rFont val="Calibri"/>
        <family val="2"/>
        <scheme val="minor"/>
      </rPr>
      <t xml:space="preserve">
AuthenticationEnrolmentChannelCodeset \\ Exact4Text \\ INAP \\ In-App Banking
AuthenticationEnrolmentChannelCodeset \\ Exact4Text \\ WEBB \\ Web Banking
AuthenticationEnrolmentChannelCodeset \\ Exact4Text \\ CALL \\ Call Center
AuthenticationEnrolmentChannelCodeset \\ Exact4Text \\ MAIL \\ Postal Mail
AuthenticationEnrolmentChannelCodeset \\ Exact4Text \\ OTHR \\ Other</t>
    </r>
  </si>
  <si>
    <r>
      <rPr>
        <b/>
        <sz val="11"/>
        <color theme="1"/>
        <rFont val="Calibri"/>
        <family val="2"/>
        <scheme val="minor"/>
      </rPr>
      <t>Création d'attributs:</t>
    </r>
    <r>
      <rPr>
        <sz val="11"/>
        <color theme="1"/>
        <rFont val="Calibri"/>
        <family val="2"/>
        <scheme val="minor"/>
      </rPr>
      <t xml:space="preserve">
260528140500 \\ Edition \\ editionParameters \\ annexTableName \\ Max50Text \\ DNS \\ Name of the table annex
260528140700 \\ Edition \\ editionParameters \\ annexTableColumn \\ Max50Text \\ DNS \\ Column of the table annex
260528140800 \\ Edition \\ editionParameters \\ annexTableData \\ Max50Text \\ DNS \\ Data of the table annex
260528142000 \\ Transaction	threeDs	threeDSAuthenticationDateTime \\ ISODateTime \\ DNS \\ Date and time of the authentication
</t>
    </r>
    <r>
      <rPr>
        <b/>
        <sz val="11"/>
        <color theme="1"/>
        <rFont val="Calibri"/>
        <family val="2"/>
        <scheme val="minor"/>
      </rPr>
      <t>Modification des valeurs prises par le codeset DisputeQualificationCodeset :</t>
    </r>
    <r>
      <rPr>
        <sz val="11"/>
        <color theme="1"/>
        <rFont val="Calibri"/>
        <family val="2"/>
        <scheme val="minor"/>
      </rPr>
      <t xml:space="preserve">
LITC : Dispute - Commercial -&gt; DCOM : Dispute - Commercial
</t>
    </r>
    <r>
      <rPr>
        <b/>
        <sz val="11"/>
        <color theme="1"/>
        <rFont val="Calibri"/>
        <family val="2"/>
        <scheme val="minor"/>
      </rPr>
      <t>Suppression des champs:</t>
    </r>
    <r>
      <rPr>
        <sz val="11"/>
        <color theme="1"/>
        <rFont val="Calibri"/>
        <family val="2"/>
        <scheme val="minor"/>
      </rPr>
      <t xml:space="preserve">
260526110400 \\ Context \\ transactionContext \\ processorCode \\ NetworkCodeset \\ DNS \\Code identifying the transaction processing channel (internal or external network), derived from INTRA/ON-US indicator, card network, and operation type.
260526112000 \\ AuditTrail \\ auditTrail \\ acsAuthenticationDateTime \\ ISODateTime \\ DNS \\ Date and time of the transaction authentication </t>
    </r>
  </si>
  <si>
    <t>BK-9914</t>
  </si>
  <si>
    <t>variant</t>
  </si>
  <si>
    <r>
      <rPr>
        <b/>
        <sz val="11"/>
        <color theme="1"/>
        <rFont val="Calibri"/>
        <family val="2"/>
        <scheme val="minor"/>
      </rPr>
      <t>Modification d'attribut:</t>
    </r>
    <r>
      <rPr>
        <sz val="11"/>
        <color theme="1"/>
        <rFont val="Calibri"/>
        <family val="2"/>
        <scheme val="minor"/>
      </rPr>
      <t xml:space="preserve">
260526131700 \\ Edition \\ editionParameters \\ mailVariant \\ Max2Text \\ DNS \\ Defines the letter variant to be generated and allows adapting the layout and document subject ==&gt; 260526131700 \\ Edition \\ editionParameters \\ variant \\ Max2Text \\ DNS \\ Defines the letter variant to be generated and allows adapting the layout and document subject
260422142700 \\ Edition \\ editionParameters \\ mailRequestDateTime \\ ISODateTime \\ DNS \\ Letter request date time ==&gt; 260422142700 \\ Edition \\ editionParameters \\ requestDateTime \\ ISODateTime \\ DNS \\ Letter request date time</t>
    </r>
  </si>
  <si>
    <t>BK-9955</t>
  </si>
  <si>
    <t xml:space="preserve"> BK-9954</t>
  </si>
  <si>
    <t>Processor</t>
  </si>
  <si>
    <t>ESFI</t>
  </si>
  <si>
    <t xml:space="preserve">Establishment financing </t>
  </si>
  <si>
    <t>walletEnrolmentAuthenticationMethod</t>
  </si>
  <si>
    <r>
      <rPr>
        <b/>
        <sz val="11"/>
        <color theme="1"/>
        <rFont val="Calibri"/>
        <family val="2"/>
        <scheme val="minor"/>
      </rPr>
      <t>Modification des valeurs prises par le codeset RefundNatureCodeset :</t>
    </r>
    <r>
      <rPr>
        <sz val="11"/>
        <color theme="1"/>
        <rFont val="Calibri"/>
        <family val="2"/>
        <scheme val="minor"/>
      </rPr>
      <t xml:space="preserve">
Retirer BCFI et ESTR
Ajouter  PROC : Processor
Ajouter  ESFI : Establishment financing
</t>
    </r>
    <r>
      <rPr>
        <b/>
        <sz val="11"/>
        <color theme="1"/>
        <rFont val="Calibri"/>
        <family val="2"/>
        <scheme val="minor"/>
      </rPr>
      <t xml:space="preserve">Modification d'attribut:
</t>
    </r>
    <r>
      <rPr>
        <sz val="11"/>
        <color theme="1"/>
        <rFont val="Calibri"/>
        <family val="2"/>
        <scheme val="minor"/>
      </rPr>
      <t xml:space="preserve">260526111400 \\ AuditTrail \\ auditTrail \\ walletEnrolmentAuthenticationMean \\ AuthenticationMethodCodeset \\ DNS \\ Indicates the technical method of strong authentication used during the card enrolment into the digital wallet ==&gt; 260526111400 \\ AuditTrail \\ auditTrail \\ walletEnrolmentAuthenticationMethod \\ AuthenticationMethodCodeset \\ DNS \\ Indicates the technical method of strong authentication used during the card enrolment into the digital wallet	</t>
    </r>
  </si>
  <si>
    <r>
      <rPr>
        <b/>
        <sz val="11"/>
        <color theme="1"/>
        <rFont val="Calibri"/>
        <family val="2"/>
        <scheme val="minor"/>
      </rPr>
      <t xml:space="preserve">Modification d'attribut:
</t>
    </r>
    <r>
      <rPr>
        <sz val="11"/>
        <color theme="1"/>
        <rFont val="Calibri"/>
        <family val="2"/>
        <scheme val="minor"/>
      </rPr>
      <t xml:space="preserve">260518105700 \\ Environment \\ cardTariff \\ discountRate \\ </t>
    </r>
    <r>
      <rPr>
        <sz val="11"/>
        <color rgb="FFFF0000"/>
        <rFont val="Calibri"/>
        <family val="2"/>
        <scheme val="minor"/>
      </rPr>
      <t>FeeAmountType</t>
    </r>
    <r>
      <rPr>
        <sz val="11"/>
        <color theme="1"/>
        <rFont val="Calibri"/>
        <family val="2"/>
        <scheme val="minor"/>
      </rPr>
      <t xml:space="preserve"> \\ DNS \\ Discount applied on the standard tariff ==&gt; 260518105700 \\ Environment \\ cardTariff \\ discountRate \\ </t>
    </r>
    <r>
      <rPr>
        <sz val="11"/>
        <color rgb="FF00B050"/>
        <rFont val="Calibri"/>
        <family val="2"/>
        <scheme val="minor"/>
      </rPr>
      <t>PercentageRate</t>
    </r>
    <r>
      <rPr>
        <sz val="11"/>
        <color theme="1"/>
        <rFont val="Calibri"/>
        <family val="2"/>
        <scheme val="minor"/>
      </rPr>
      <t xml:space="preserve"> \\ DNS \\ Discount applied on the standard tariff</t>
    </r>
    <r>
      <rPr>
        <b/>
        <sz val="11"/>
        <color theme="1"/>
        <rFont val="Calibri"/>
        <family val="2"/>
        <scheme val="minor"/>
      </rPr>
      <t xml:space="preserve">
</t>
    </r>
  </si>
  <si>
    <t>Coquille(BK-9903)</t>
  </si>
  <si>
    <t>negotiatedTariffStartDate</t>
  </si>
  <si>
    <t>negotiatedTariffEndDate</t>
  </si>
  <si>
    <r>
      <rPr>
        <b/>
        <sz val="11"/>
        <color theme="1"/>
        <rFont val="Calibri"/>
        <family val="2"/>
        <scheme val="minor"/>
      </rPr>
      <t>Modification d'arttribut:</t>
    </r>
    <r>
      <rPr>
        <sz val="11"/>
        <color theme="1"/>
        <rFont val="Calibri"/>
        <family val="2"/>
        <scheme val="minor"/>
      </rPr>
      <t xml:space="preserve">
260518102400 \\ Environment \\ cardTariff \\ </t>
    </r>
    <r>
      <rPr>
        <sz val="11"/>
        <color rgb="FFFF0000"/>
        <rFont val="Calibri"/>
        <family val="2"/>
        <scheme val="minor"/>
      </rPr>
      <t>negociatedTariffStartDate</t>
    </r>
    <r>
      <rPr>
        <sz val="11"/>
        <color theme="1"/>
        <rFont val="Calibri"/>
        <family val="2"/>
        <scheme val="minor"/>
      </rPr>
      <t xml:space="preserve"> \\ ISODate \\ DNS \\ Start date of the period of a negotiated tariff ==&gt; 260518102400 \\ Environment \\ cardTariff \\ </t>
    </r>
    <r>
      <rPr>
        <sz val="11"/>
        <color rgb="FF00B050"/>
        <rFont val="Calibri"/>
        <family val="2"/>
        <scheme val="minor"/>
      </rPr>
      <t>negotiatedTariffStartDate</t>
    </r>
    <r>
      <rPr>
        <sz val="11"/>
        <color theme="1"/>
        <rFont val="Calibri"/>
        <family val="2"/>
        <scheme val="minor"/>
      </rPr>
      <t xml:space="preserve"> \\ ISODate \\ DNS \\ Start date of the period of a negotiated tariff
260518102600 \\ Environment \\ cardTariff \\ </t>
    </r>
    <r>
      <rPr>
        <sz val="11"/>
        <color rgb="FFFF0000"/>
        <rFont val="Calibri"/>
        <family val="2"/>
        <scheme val="minor"/>
      </rPr>
      <t>negociatedTariffEndDate</t>
    </r>
    <r>
      <rPr>
        <sz val="11"/>
        <color theme="1"/>
        <rFont val="Calibri"/>
        <family val="2"/>
        <scheme val="minor"/>
      </rPr>
      <t xml:space="preserve"> \\ ISODate \\ DNS \\ End date of the period of a negotiated tariff ==&gt; 260518102600 \\ Environment \\ cardTariff \\ </t>
    </r>
    <r>
      <rPr>
        <sz val="11"/>
        <color rgb="FF00B050"/>
        <rFont val="Calibri"/>
        <family val="2"/>
        <scheme val="minor"/>
      </rPr>
      <t>negotiatedTariffEndDate</t>
    </r>
    <r>
      <rPr>
        <sz val="11"/>
        <color theme="1"/>
        <rFont val="Calibri"/>
        <family val="2"/>
        <scheme val="minor"/>
      </rPr>
      <t xml:space="preserve"> \\ ISODate \\ DNS \\ End date of the period of a negotiated tariff
</t>
    </r>
  </si>
  <si>
    <t>eSimIndicator</t>
  </si>
  <si>
    <r>
      <rPr>
        <b/>
        <sz val="11"/>
        <color theme="1"/>
        <rFont val="Calibri"/>
        <family val="2"/>
        <scheme val="minor"/>
      </rPr>
      <t>Création d'attributs:</t>
    </r>
    <r>
      <rPr>
        <sz val="11"/>
        <color theme="1"/>
        <rFont val="Calibri"/>
        <family val="2"/>
        <scheme val="minor"/>
      </rPr>
      <t xml:space="preserve">
260526110000 \\ Edition	editionParameters \\ requestDateTime \\ ISODateTime \\ DNS \\ Edition request date time
260526110400 \\ Context \\ transactionContex t\\ processorCode \\ NetworkCodeset \\ DNS \\ Code identifying the transaction processing channel (internal or external network), derived from INTRA/ON-US indicator, card network, and operation type.
260526110800 \\ AuditTrail \\ auditTrail\\ walletEnrolmentChannel \\ WalletEnrolmentChannelCodeset \\ DNS \\ Indicates the channel through which the card was enrolled into the digital wallet.
260526111000 \\ AuditTrail \\ auditTrail\\ walletEnrolmentAuthenticationMean \\ AuthenticationMeanCodeset \\ DNS \\ Strong authentication method used for the enrolment of the card into a digital wallet
260526111200 \\ AuditTrail \\ auditTrail\\ walletEnrolmentDateTime \\ ISODateTime \\ DNS \\ Date and time when the card was enrolled into the digital wallet
260526111400 \\ AuditTrail \\ auditTrail\\ walletEnrolmentAuthenticationMean \\ AuthenticationMethodCodeset \\ DNS \\ Indicates the technical method of strong authentication used during the card enrolment into the digital wallet	
260526111600 \\ AuditTrail \\ auditTrail\\ walletEnrolmentAuthenticationSuccessfulIndicator \\ TrueFalseIndicator \\ DNS \\ Indicates whether the strong authentication process for the card enrollment into the digital wallet was completed successfully
260526111800 \\ AuditTrail \\ auditTrail\\ walletEnrolmentValidationMessage \\ Max255Text \\ DNS \\ Message associated with the validation of the card enrollment into a digital wallet
260526112000 \\ AuditTrail \\ auditTrail\\ acsAuthenticationDateTime \\ ISODateTime \\ DNS \\ Date and time of the transaction authentication 
260526112200 \\ AuditTrail \\ auditTrail\\ deviceTechnicalName \\ Max255Text \\ DNS \\ Technical name of the device
260526120800 \\ Transaction \\ sinisterData\\ mobileDeviceStolen \\ TrueFalseIndicator \\ DNS \\ Client indicated that their mobile phone was stolen
260526121000 \\ Transaction \\ sinisterData\\ simSwapIndicator \\ TrueFalseIndicator \\ DNS \\ Indicates whether a recent SIM swap has been detected or reported as part of the incident
260526121200 \\ Transaction \\ sinisterData\\ recentPortabilityIndicator \\ TrueFalseIndicator \\ DNS \\ Indicates whether a recent mobile number portability has been detected or reported as part of the incident
260526121400 \\ Transaction \\ sinisterData\\ eSimIndicator \\ TrueFalseIndicator \\ DNS \\ Indicates whether the customer’s device uses an eSIM at the time of the incident
260526130000 \\ AuditTrail \\ auditTrail \\ authenticationEnrolmentChannel \\ AuthenticationEnrolmentChannelCodeset \\ DNS \\ Indicates the channel through which the customer’s authentication device enrollment was performed	
260526130500 \\ Environment \\ terminal \\ deviceUniqueIdentifier \\ Max64AlphaNumericText \\ DNS \\ Technical identifier of the device, enabling its unique identification within the system
260526131600 \\ AuditTrail \\ auditTrail \\ isPaymentWallet \\ TrueFalseIndicator \\ DNS \\ Indicates whether this wallet corresponds to the one used for the payment associated with the transaction
260526131700 \\ Edition \\ editionParameters \\ mailVariant \\ Max2Text \\ DNS \\ Defines the letter variant to be generated and allows adapting the layout and document subject	
260422171100 \\ Transaction \\ originalTransactionData \\ initialThreeDsProtocolVersion \\ Max2NumericText \\ DNS \\ 3DS protocol major version \\ RSB119_0046_ p1 \\ 119-0046-p1 \\ 059-0046-p1 \\ 056-0046-p1</t>
    </r>
  </si>
  <si>
    <t>OPWE</t>
  </si>
  <si>
    <r>
      <t xml:space="preserve">Modification d'attribut:
260424190700 // Environment // </t>
    </r>
    <r>
      <rPr>
        <sz val="11"/>
        <color rgb="FFFF0000"/>
        <rFont val="Calibri"/>
        <family val="2"/>
        <scheme val="minor"/>
      </rPr>
      <t>cardTariff</t>
    </r>
    <r>
      <rPr>
        <sz val="11"/>
        <color theme="1"/>
        <rFont val="Calibri"/>
        <family val="2"/>
        <scheme val="minor"/>
      </rPr>
      <t xml:space="preserve"> // calculationMethod // CardFeeCalculationMethodCodeset // DNS // Method used to calculate the card fee ==&gt; 260424190700 // Environment // </t>
    </r>
    <r>
      <rPr>
        <sz val="11"/>
        <color rgb="FF00B050"/>
        <rFont val="Calibri"/>
        <family val="2"/>
        <scheme val="minor"/>
      </rPr>
      <t>cardFee</t>
    </r>
    <r>
      <rPr>
        <sz val="11"/>
        <color theme="1"/>
        <rFont val="Calibri"/>
        <family val="2"/>
        <scheme val="minor"/>
      </rPr>
      <t xml:space="preserve"> // calculationMethod // CardFeeCalculationMethodCodeset // DNS // Method used to calculate the card fee
Création d'attribut:
260529115100 // Environment // cardTariff // calculationMethod // CardFeeCalculationMethodCodeset // DNS // Method used to calculate the card fee</t>
    </r>
  </si>
  <si>
    <t>Sensitivty</t>
  </si>
  <si>
    <t>The dateTime is specified in the following form &lt;YYYY-MM-DDThh:mm:ss[Timezone]&gt; Ex : 2018-11-13T20:20:39+01:00  - 2018-11-13T20:20:39-04:00 - 2018-11-13T20:20:39+00:00 = 2018-11-13T20:20:39Z</t>
  </si>
  <si>
    <t>qualificationDesignation</t>
  </si>
  <si>
    <t>21.16</t>
  </si>
  <si>
    <r>
      <t xml:space="preserve">Modification de l'attribut:
250528140503 \\ Context \\ transactionContext \\ </t>
    </r>
    <r>
      <rPr>
        <sz val="11"/>
        <color rgb="FFFF0000"/>
        <rFont val="Calibri"/>
        <family val="2"/>
        <scheme val="minor"/>
      </rPr>
      <t>princingEngineDesignation</t>
    </r>
    <r>
      <rPr>
        <sz val="11"/>
        <color theme="1"/>
        <rFont val="Calibri"/>
        <family val="2"/>
        <scheme val="minor"/>
      </rPr>
      <t xml:space="preserve"> \\ Max200Text \\ DNS \\ Textual description of transaction nature with country, region, network, .. ==&gt; 250528140503 \\ Context \\ transactionContext \\ </t>
    </r>
    <r>
      <rPr>
        <sz val="11"/>
        <color rgb="FF00B050"/>
        <rFont val="Calibri"/>
        <family val="2"/>
        <scheme val="minor"/>
      </rPr>
      <t>qualificationDesignation</t>
    </r>
    <r>
      <rPr>
        <sz val="11"/>
        <color theme="1"/>
        <rFont val="Calibri"/>
        <family val="2"/>
        <scheme val="minor"/>
      </rPr>
      <t xml:space="preserve"> \\ Max200Text \\ DNS \\ Textual description of transaction nature with country, region, network, ..
</t>
    </r>
  </si>
  <si>
    <t>BK-9968</t>
  </si>
  <si>
    <t>Mastercard Wholesale Settlement Service</t>
  </si>
  <si>
    <t>Cartes bancaires TARGET2 Settlement Service</t>
  </si>
  <si>
    <r>
      <t xml:space="preserve">Modification du codeset: </t>
    </r>
    <r>
      <rPr>
        <b/>
        <sz val="11"/>
        <color theme="1"/>
        <rFont val="Calibri"/>
        <family val="2"/>
        <scheme val="minor"/>
      </rPr>
      <t>IcsSettlementServiceCodeset</t>
    </r>
    <r>
      <rPr>
        <sz val="11"/>
        <color theme="1"/>
        <rFont val="Calibri"/>
        <family val="2"/>
        <scheme val="minor"/>
      </rPr>
      <t xml:space="preserve">
Ajout des valeurs:
IcsSettlementServiceCodeset \\ Exact4Text \\ WSAL \\ Mastercard Wholesale Settlement Service
IcsSettlementServiceCodeset \\ Exact4Text \\ TRGT \\ Cartes bancaires TARGET2 Settlement Service</t>
    </r>
  </si>
  <si>
    <t>BK-9970</t>
  </si>
  <si>
    <t>captureFileReceivedDateTime</t>
  </si>
  <si>
    <t>File reception date calculated by capture</t>
  </si>
  <si>
    <t>captureErrorSequenceNumberOfMessage</t>
  </si>
  <si>
    <t>Sequence number of the relevant message in the file</t>
  </si>
  <si>
    <t>SERT</t>
  </si>
  <si>
    <t>Secure Remote Transaction</t>
  </si>
  <si>
    <t>transactionCorrelationId</t>
  </si>
  <si>
    <r>
      <rPr>
        <b/>
        <sz val="11"/>
        <color theme="1"/>
        <rFont val="Calibri"/>
        <family val="2"/>
        <scheme val="minor"/>
      </rPr>
      <t>Création d'attributs:</t>
    </r>
    <r>
      <rPr>
        <sz val="11"/>
        <color theme="1"/>
        <rFont val="Calibri"/>
        <family val="2"/>
        <scheme val="minor"/>
      </rPr>
      <t xml:space="preserve">
fileData \\ captureFileReceivedDateTime \\ ISODateTime \\ DNS \\ File reception date calculated by capture
fileData \\ captureErrorSequenceNumberOfMessage \\ Max10NumericText \\ DNS \\ Sequence number of the relevant message in the file
fileData \\ fileNumberOfMessages \\ Max10NumericText \\ DNS \\ Number of message in the file
</t>
    </r>
    <r>
      <rPr>
        <b/>
        <sz val="11"/>
        <color theme="1"/>
        <rFont val="Calibri"/>
        <family val="2"/>
        <scheme val="minor"/>
      </rPr>
      <t>Modification du codeset CardholderPresenceCodeset:</t>
    </r>
    <r>
      <rPr>
        <sz val="11"/>
        <color theme="1"/>
        <rFont val="Calibri"/>
        <family val="2"/>
        <scheme val="minor"/>
      </rPr>
      <t xml:space="preserve">
Remplacer le valeur VADS par SERT = Secure Remote Transaction
</t>
    </r>
    <r>
      <rPr>
        <b/>
        <sz val="11"/>
        <color theme="1"/>
        <rFont val="Calibri"/>
        <family val="2"/>
        <scheme val="minor"/>
      </rPr>
      <t xml:space="preserve">Modification d'attributs:
</t>
    </r>
    <r>
      <rPr>
        <sz val="11"/>
        <color theme="1"/>
        <rFont val="Calibri"/>
        <family val="2"/>
        <scheme val="minor"/>
      </rPr>
      <t xml:space="preserve">260310134700 \\ Header \\ headerFunctionalInfo \\ </t>
    </r>
    <r>
      <rPr>
        <sz val="11"/>
        <color rgb="FFFF0000"/>
        <rFont val="Calibri"/>
        <family val="2"/>
        <scheme val="minor"/>
      </rPr>
      <t>transactionDataCorrelationId</t>
    </r>
    <r>
      <rPr>
        <sz val="11"/>
        <color theme="1"/>
        <rFont val="Calibri"/>
        <family val="2"/>
        <scheme val="minor"/>
      </rPr>
      <t xml:space="preserve"> \\ UUIDType \\ DNS \\ Id created for each transaction to associate nativ and Estreem format data. ==&gt; 260310134700 \\ Header \\ headerFunctionalInfo \\ </t>
    </r>
    <r>
      <rPr>
        <sz val="11"/>
        <color rgb="FF00B050"/>
        <rFont val="Calibri"/>
        <family val="2"/>
        <scheme val="minor"/>
      </rPr>
      <t>transactionCorrelationId</t>
    </r>
    <r>
      <rPr>
        <sz val="11"/>
        <color theme="1"/>
        <rFont val="Calibri"/>
        <family val="2"/>
        <scheme val="minor"/>
      </rPr>
      <t xml:space="preserve"> \\ UUIDType \\ DNS \\ Id created for each transaction to associate nativ and Estreem format data.</t>
    </r>
  </si>
  <si>
    <t>BK-9975</t>
  </si>
  <si>
    <t>Id created for each transaction to associate native and Processor format data.</t>
  </si>
  <si>
    <r>
      <rPr>
        <b/>
        <sz val="11"/>
        <color theme="1"/>
        <rFont val="Calibri"/>
        <family val="2"/>
        <scheme val="minor"/>
      </rPr>
      <t>Modification d'attribut:</t>
    </r>
    <r>
      <rPr>
        <sz val="11"/>
        <color theme="1"/>
        <rFont val="Calibri"/>
        <family val="2"/>
        <scheme val="minor"/>
      </rPr>
      <t xml:space="preserve">
260310134700 \\ Header \\ headerFunctionalInfo \\ V \\ UUIDType \\ DNS \\ </t>
    </r>
    <r>
      <rPr>
        <sz val="11"/>
        <color rgb="FFFF0000"/>
        <rFont val="Calibri"/>
        <family val="2"/>
        <scheme val="minor"/>
      </rPr>
      <t>Id created for each transaction to associate nativ and Estreem format data</t>
    </r>
    <r>
      <rPr>
        <sz val="11"/>
        <color theme="1"/>
        <rFont val="Calibri"/>
        <family val="2"/>
        <scheme val="minor"/>
      </rPr>
      <t xml:space="preserve">. ==&gt; 260310134700 \\ Header \\ headerFunctionalInfo \\ transactionCorrelationId \\ UUIDType \\ DNS \\ </t>
    </r>
    <r>
      <rPr>
        <sz val="11"/>
        <color rgb="FF00B050"/>
        <rFont val="Calibri"/>
        <family val="2"/>
        <scheme val="minor"/>
      </rPr>
      <t>Id created for each transaction to associate native and Processor format data.</t>
    </r>
  </si>
  <si>
    <t>TRGT</t>
  </si>
  <si>
    <t>WSAL</t>
  </si>
  <si>
    <t>reservedUseData</t>
  </si>
  <si>
    <t>ReservedUseDataType</t>
  </si>
  <si>
    <t>21.17</t>
  </si>
  <si>
    <t>BK-9845</t>
  </si>
  <si>
    <t>Information on the reserve use data</t>
  </si>
  <si>
    <t>Name of the reserve use data</t>
  </si>
  <si>
    <t>Value of the reserve use data</t>
  </si>
  <si>
    <r>
      <rPr>
        <b/>
        <sz val="11"/>
        <color theme="1"/>
        <rFont val="Calibri"/>
        <family val="2"/>
        <scheme val="minor"/>
      </rPr>
      <t>Creation de la structure ReservedUseDataType:</t>
    </r>
    <r>
      <rPr>
        <sz val="11"/>
        <color theme="1"/>
        <rFont val="Calibri"/>
        <family val="2"/>
        <scheme val="minor"/>
      </rPr>
      <t xml:space="preserve">
ReservedUseDataType // complement // Max255Text // Information on the reserved use data
ReservedUseDataType // typeData // Max50Text // Name of the reserved use data
ReservedUseDataType // value // Max3000Text // Value of the reserved use data</t>
    </r>
  </si>
  <si>
    <t>Data and structure usable for reserved field</t>
  </si>
  <si>
    <r>
      <rPr>
        <b/>
        <sz val="11"/>
        <color theme="1"/>
        <rFont val="Calibri"/>
        <family val="2"/>
        <scheme val="minor"/>
      </rPr>
      <t>Creation de la donnée reservedUseData :</t>
    </r>
    <r>
      <rPr>
        <sz val="11"/>
        <color theme="1"/>
        <rFont val="Calibri"/>
        <family val="2"/>
        <scheme val="minor"/>
      </rPr>
      <t xml:space="preserve">
260608100200 // Transaction // transactionDetails // reservedUseData // ReservedUseDataType // DNS //  // Data and structure usable for reserved field</t>
    </r>
  </si>
  <si>
    <t>Number of messages  that the file sender can transmit without  waiting for an acknowledgement message (0370)</t>
  </si>
  <si>
    <t>Number of messages in the file - File action instructions - (0360)</t>
  </si>
  <si>
    <t>Pour la donnée (250827114300): changement du libellé :"These messages are file action instructions (0360)." ==&gt; "Number of messages in the file - File action instructions - 360" + Changement du mapping + Changement de type de "Max6NumericText" devient "Max10NumericText"
Pour la donnée (250827114500): Changement du libellé "The number of messages  that the file sender" ==&gt; "Number of messages  that the file sender can transmit without  waiting for an acknowledgement message (0370)" + changement du mapping
Pour la donnée (250827113500): Changement du mapping
Pour la donnée (250827114100): Changement du mapping
La donnée(250604103001) a été rendue obsolète
La donnée (260605091000) qui est en doublon a été supprimée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</si>
</sst>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98">
    <font>
      <sz val="11"/>
      <color theme="1"/>
      <name val="Calibri"/>
      <family val="2"/>
      <scheme val="minor"/>
    </font>
    <font>
      <sz val="11"/>
      <name val="Calibri"/>
      <family val="2"/>
      <scheme val="minor"/>
    </font>
    <font>
      <b/>
      <sz val="11"/>
      <color theme="1"/>
      <name val="Calibri"/>
      <family val="2"/>
      <scheme val="minor"/>
    </font>
    <font>
      <sz val="9"/>
      <color theme="1"/>
      <name val="Calibri"/>
      <family val="2"/>
      <scheme val="minor"/>
    </font>
    <font>
      <sz val="8"/>
      <name val="Calibri"/>
      <family val="2"/>
      <scheme val="minor"/>
    </font>
    <font>
      <b/>
      <sz val="11"/>
      <name val="Calibri"/>
      <family val="2"/>
      <scheme val="minor"/>
    </font>
    <font>
      <sz val="10"/>
      <color theme="1"/>
      <name val="Calibri"/>
      <family val="2"/>
      <scheme val="minor"/>
    </font>
    <font>
      <sz val="10"/>
      <name val="Arial"/>
      <family val="2"/>
    </font>
    <font>
      <b/>
      <sz val="9"/>
      <color indexed="81"/>
      <name val="Tahoma"/>
      <family val="2"/>
    </font>
    <font>
      <sz val="9"/>
      <color indexed="81"/>
      <name val="Tahoma"/>
      <family val="2"/>
    </font>
    <font>
      <sz val="11"/>
      <color theme="1"/>
      <name val="Calibri"/>
      <family val="2"/>
      <scheme val="minor"/>
    </font>
    <font>
      <sz val="9"/>
      <color rgb="FF000000"/>
      <name val="Calibri"/>
      <family val="2"/>
    </font>
    <font>
      <u/>
      <sz val="11"/>
      <color theme="10"/>
      <name val="Calibri"/>
      <family val="2"/>
      <scheme val="minor"/>
    </font>
    <font>
      <sz val="10"/>
      <color rgb="FF000000"/>
      <name val="Calibri"/>
      <family val="2"/>
    </font>
    <font>
      <strike/>
      <sz val="11"/>
      <color theme="1"/>
      <name val="Calibri"/>
      <family val="2"/>
      <scheme val="minor"/>
    </font>
    <font>
      <sz val="16"/>
      <color theme="1"/>
      <name val="Calibri"/>
      <family val="2"/>
      <scheme val="minor"/>
    </font>
    <font>
      <b/>
      <sz val="11"/>
      <color rgb="FFFF0000"/>
      <name val="Calibri"/>
      <family val="2"/>
      <scheme val="minor"/>
    </font>
    <font>
      <b/>
      <sz val="10"/>
      <color theme="1"/>
      <name val="Century Gothic"/>
      <family val="2"/>
    </font>
    <font>
      <sz val="10"/>
      <color theme="1"/>
      <name val="Century Gothic"/>
      <family val="2"/>
    </font>
    <font>
      <sz val="11"/>
      <color rgb="FFFF0000"/>
      <name val="Calibri"/>
      <family val="2"/>
      <scheme val="minor"/>
    </font>
    <font>
      <sz val="9"/>
      <color theme="1"/>
      <name val="Courier New"/>
      <family val="3"/>
    </font>
    <font>
      <sz val="9"/>
      <name val="Calibri"/>
      <family val="2"/>
      <scheme val="minor"/>
    </font>
    <font>
      <b/>
      <sz val="9"/>
      <color theme="0"/>
      <name val="Calibri"/>
      <family val="2"/>
      <scheme val="minor"/>
    </font>
    <font>
      <b/>
      <sz val="9"/>
      <color theme="1"/>
      <name val="Calibri"/>
      <family val="2"/>
      <scheme val="minor"/>
    </font>
    <font>
      <sz val="8"/>
      <color theme="1"/>
      <name val="Calibri"/>
      <family val="2"/>
      <scheme val="minor"/>
    </font>
    <font>
      <b/>
      <sz val="16"/>
      <color rgb="FFFFFF00"/>
      <name val="Calibri"/>
      <family val="2"/>
      <scheme val="minor"/>
    </font>
    <font>
      <sz val="8"/>
      <color rgb="FF000000"/>
      <name val="Calibri"/>
      <family val="2"/>
    </font>
    <font>
      <strike/>
      <sz val="10"/>
      <color rgb="FF000000"/>
      <name val="Calibri"/>
      <family val="2"/>
    </font>
    <font>
      <sz val="11"/>
      <color theme="1"/>
      <name val="Calibri"/>
      <family val="2"/>
    </font>
    <font>
      <sz val="10"/>
      <color theme="1"/>
      <name val="Calibri"/>
      <family val="2"/>
    </font>
    <font>
      <b/>
      <sz val="11"/>
      <color theme="1"/>
      <name val="Calibri"/>
      <family val="2"/>
    </font>
    <font>
      <b/>
      <sz val="11"/>
      <color rgb="FF000000"/>
      <name val="Calibri"/>
      <family val="2"/>
      <scheme val="minor"/>
    </font>
    <font>
      <sz val="11"/>
      <color rgb="FF000000"/>
      <name val="Calibri"/>
      <family val="2"/>
      <scheme val="minor"/>
    </font>
    <font>
      <sz val="10"/>
      <name val="Calibri"/>
      <family val="2"/>
      <scheme val="minor"/>
    </font>
    <font>
      <i/>
      <sz val="11"/>
      <color theme="1"/>
      <name val="Calibri"/>
      <family val="2"/>
      <scheme val="minor"/>
    </font>
    <font>
      <sz val="10"/>
      <color theme="5"/>
      <name val="Century Gothic"/>
      <family val="2"/>
    </font>
    <font>
      <strike/>
      <sz val="10"/>
      <color theme="1"/>
      <name val="Calibri"/>
      <family val="2"/>
      <scheme val="minor"/>
    </font>
    <font>
      <strike/>
      <sz val="9"/>
      <color rgb="FF000000"/>
      <name val="Calibri"/>
      <family val="2"/>
    </font>
    <font>
      <sz val="11"/>
      <name val="Aptos Narrow"/>
      <family val="2"/>
    </font>
    <font>
      <sz val="10"/>
      <color rgb="FFFF0000"/>
      <name val="Century Gothic"/>
      <family val="2"/>
    </font>
    <font>
      <sz val="10"/>
      <color rgb="FF000000"/>
      <name val="Century Gothic"/>
      <family val="2"/>
    </font>
    <font>
      <b/>
      <sz val="10"/>
      <color rgb="FF000000"/>
      <name val="Century Gothic"/>
      <family val="2"/>
    </font>
    <font>
      <b/>
      <sz val="9"/>
      <color theme="1"/>
      <name val="Courier New"/>
      <family val="3"/>
    </font>
    <font>
      <b/>
      <sz val="11"/>
      <color theme="1"/>
      <name val="Courier New"/>
      <family val="3"/>
    </font>
    <font>
      <sz val="11"/>
      <color rgb="FF000000"/>
      <name val="Calibri"/>
      <family val="2"/>
    </font>
    <font>
      <b/>
      <sz val="11"/>
      <color theme="0"/>
      <name val="Calibri"/>
      <family val="2"/>
      <scheme val="minor"/>
    </font>
    <font>
      <b/>
      <sz val="9"/>
      <name val="Calibri"/>
      <family val="2"/>
      <scheme val="minor"/>
    </font>
    <font>
      <b/>
      <u/>
      <sz val="10"/>
      <color rgb="FF000000"/>
      <name val="Century Gothic"/>
      <family val="2"/>
    </font>
    <font>
      <i/>
      <sz val="10"/>
      <color rgb="FF000000"/>
      <name val="Century Gothic"/>
      <family val="2"/>
    </font>
    <font>
      <u/>
      <sz val="10"/>
      <color rgb="FF000000"/>
      <name val="Century Gothic"/>
      <family val="2"/>
    </font>
    <font>
      <sz val="9"/>
      <color rgb="FFFF0000"/>
      <name val="Calibri"/>
      <family val="2"/>
      <scheme val="minor"/>
    </font>
    <font>
      <b/>
      <sz val="9"/>
      <color rgb="FF000000"/>
      <name val="Calibri"/>
      <family val="2"/>
    </font>
    <font>
      <b/>
      <sz val="16"/>
      <color theme="0"/>
      <name val="Calibri"/>
      <family val="2"/>
      <scheme val="minor"/>
    </font>
    <font>
      <b/>
      <i/>
      <u/>
      <sz val="10"/>
      <color theme="1"/>
      <name val="Century Gothic"/>
      <family val="2"/>
    </font>
    <font>
      <b/>
      <u/>
      <sz val="10"/>
      <color theme="1"/>
      <name val="Century Gothic"/>
      <family val="2"/>
    </font>
    <font>
      <b/>
      <sz val="10"/>
      <color rgb="FF00B050"/>
      <name val="Century Gothic"/>
      <family val="2"/>
    </font>
    <font>
      <b/>
      <sz val="11"/>
      <color rgb="FFC00000"/>
      <name val="Calibri"/>
      <family val="2"/>
      <scheme val="minor"/>
    </font>
    <font>
      <sz val="11"/>
      <color rgb="FF000000"/>
      <name val="Aptos Narrow"/>
      <family val="2"/>
    </font>
    <font>
      <sz val="7"/>
      <color rgb="FF172B4D"/>
      <name val="Segoe UI"/>
      <family val="2"/>
    </font>
    <font>
      <b/>
      <i/>
      <u/>
      <sz val="10"/>
      <color rgb="FF000000"/>
      <name val="Century Gothic"/>
      <family val="2"/>
    </font>
    <font>
      <b/>
      <u/>
      <sz val="11"/>
      <color theme="1"/>
      <name val="Calibri"/>
      <family val="2"/>
      <scheme val="minor"/>
    </font>
    <font>
      <sz val="11"/>
      <color rgb="FF242424"/>
      <name val="Aptos Narrow"/>
      <family val="2"/>
    </font>
    <font>
      <b/>
      <i/>
      <sz val="11"/>
      <color theme="1"/>
      <name val="Calibri"/>
      <family val="2"/>
      <scheme val="minor"/>
    </font>
    <font>
      <b/>
      <u/>
      <sz val="11"/>
      <color rgb="FF000000"/>
      <name val="Calibri"/>
      <family val="2"/>
      <scheme val="minor"/>
    </font>
    <font>
      <sz val="10"/>
      <color theme="1"/>
      <name val="Open Sans"/>
      <family val="2"/>
    </font>
    <font>
      <sz val="10"/>
      <color rgb="FF0070C0"/>
      <name val="Open Sans"/>
      <family val="2"/>
    </font>
    <font>
      <b/>
      <strike/>
      <sz val="9"/>
      <color theme="1"/>
      <name val="Calibri"/>
      <family val="2"/>
      <scheme val="minor"/>
    </font>
    <font>
      <sz val="8"/>
      <color rgb="FF172B4D"/>
      <name val="Segoe UI"/>
      <family val="2"/>
    </font>
    <font>
      <b/>
      <sz val="24"/>
      <color theme="1"/>
      <name val="Calibri"/>
      <family val="2"/>
      <scheme val="minor"/>
    </font>
    <font>
      <sz val="8"/>
      <color rgb="FFFF0000"/>
      <name val="Calibri"/>
      <family val="2"/>
    </font>
    <font>
      <b/>
      <i/>
      <u/>
      <sz val="11"/>
      <color theme="1"/>
      <name val="Calibri"/>
      <family val="2"/>
      <scheme val="minor"/>
    </font>
    <font>
      <sz val="10"/>
      <name val="Calibri"/>
      <family val="2"/>
    </font>
    <font>
      <sz val="9"/>
      <name val="Calibri"/>
      <family val="2"/>
    </font>
    <font>
      <sz val="9"/>
      <name val="Courier New"/>
      <family val="3"/>
    </font>
    <font>
      <sz val="10"/>
      <name val="Open Sans"/>
      <family val="2"/>
    </font>
    <font>
      <sz val="11"/>
      <name val="Calibri"/>
      <family val="2"/>
    </font>
    <font>
      <b/>
      <sz val="11"/>
      <color rgb="FF000000"/>
      <name val="Calibri"/>
      <family val="2"/>
    </font>
    <font>
      <sz val="12"/>
      <color theme="1"/>
      <name val="Aptos"/>
      <family val="2"/>
    </font>
    <font>
      <sz val="11"/>
      <color theme="1" tint="4.9989318521683403E-2"/>
      <name val="Calibri"/>
      <family val="2"/>
      <scheme val="minor"/>
    </font>
    <font>
      <sz val="9"/>
      <color rgb="FF000000"/>
      <name val="Calibri"/>
      <family val="2"/>
      <scheme val="minor"/>
    </font>
    <font>
      <sz val="10.5"/>
      <color rgb="FF172B4D"/>
      <name val="-apple-system"/>
    </font>
    <font>
      <sz val="9"/>
      <color rgb="FF172B4D"/>
      <name val="-apple-system"/>
    </font>
    <font>
      <sz val="11"/>
      <color rgb="FF172B4D"/>
      <name val="-apple-system"/>
    </font>
    <font>
      <sz val="11"/>
      <color rgb="FF00B050"/>
      <name val="Calibri"/>
      <family val="2"/>
      <scheme val="minor"/>
    </font>
    <font>
      <b/>
      <sz val="11"/>
      <color rgb="FF00B050"/>
      <name val="Calibri"/>
      <family val="2"/>
      <scheme val="minor"/>
    </font>
    <font>
      <sz val="10"/>
      <color theme="1"/>
      <name val="Open Sans"/>
      <family val="2"/>
    </font>
    <font>
      <sz val="11"/>
      <color rgb="FF000000"/>
      <name val="Calibri"/>
      <family val="2"/>
    </font>
    <font>
      <sz val="9"/>
      <color rgb="FF000000"/>
      <name val="Calibri"/>
      <family val="2"/>
    </font>
    <font>
      <sz val="10"/>
      <color theme="1"/>
      <name val="Century Gothic"/>
      <family val="2"/>
    </font>
    <font>
      <sz val="9"/>
      <color rgb="FF000000"/>
      <name val="Calibri"/>
      <family val="2"/>
    </font>
    <font>
      <sz val="11"/>
      <color rgb="FF172B4D"/>
      <name val="Segoe UI"/>
      <family val="2"/>
    </font>
    <font>
      <sz val="7"/>
      <color rgb="FF172B4D"/>
      <name val="Segoe UI"/>
      <family val="2"/>
    </font>
    <font>
      <sz val="11"/>
      <color rgb="FF242424"/>
      <name val="Aptos Narrow"/>
      <family val="2"/>
    </font>
    <font>
      <sz val="10"/>
      <color rgb="FF000000"/>
      <name val="Century Gothic"/>
      <family val="2"/>
    </font>
    <font>
      <sz val="10"/>
      <color theme="1"/>
      <name val="Open Sans"/>
      <family val="2"/>
    </font>
    <font>
      <sz val="10"/>
      <color rgb="FF000000"/>
      <name val="Calibri"/>
      <family val="2"/>
    </font>
    <font>
      <sz val="10"/>
      <color theme="1"/>
      <name val="Century Gothic"/>
      <family val="2"/>
    </font>
    <font>
      <sz val="10"/>
      <color theme="1"/>
      <name val="Open Sans"/>
      <family val="2"/>
    </font>
  </fonts>
  <fills count="14">
    <fill>
      <patternFill patternType="none"/>
    </fill>
    <fill>
      <patternFill patternType="gray125"/>
    </fill>
    <fill>
      <patternFill patternType="solid">
        <fgColor rgb="FFFFFF00"/>
        <bgColor indexed="64"/>
      </patternFill>
    </fill>
    <fill>
      <patternFill patternType="solid">
        <fgColor theme="8" tint="0.79998168889431442"/>
        <bgColor theme="8" tint="0.79998168889431442"/>
      </patternFill>
    </fill>
    <fill>
      <patternFill patternType="solid">
        <fgColor theme="0"/>
        <bgColor indexed="64"/>
      </patternFill>
    </fill>
    <fill>
      <patternFill patternType="solid">
        <fgColor theme="9" tint="0.79998168889431442"/>
        <bgColor theme="9" tint="0.79998168889431442"/>
      </patternFill>
    </fill>
    <fill>
      <patternFill patternType="solid">
        <fgColor theme="8"/>
        <bgColor theme="8"/>
      </patternFill>
    </fill>
    <fill>
      <patternFill patternType="solid">
        <fgColor rgb="FFFF000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6"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theme="8" tint="0.39997558519241921"/>
      </top>
      <bottom style="thin">
        <color theme="8"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indexed="64"/>
      </left>
      <right style="thin">
        <color indexed="64"/>
      </right>
      <top/>
      <bottom style="thin">
        <color indexed="64"/>
      </bottom>
      <diagonal/>
    </border>
    <border>
      <left/>
      <right/>
      <top style="thin">
        <color rgb="FF92CDDC"/>
      </top>
      <bottom/>
      <diagonal/>
    </border>
    <border>
      <left/>
      <right style="thin">
        <color theme="8" tint="0.39997558519241921"/>
      </right>
      <top style="thin">
        <color theme="8" tint="0.39997558519241921"/>
      </top>
      <bottom style="thin">
        <color theme="8"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top style="thin">
        <color rgb="FF44B3E1"/>
      </top>
      <bottom style="thin">
        <color rgb="FF44B3E1"/>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diagonal/>
    </border>
    <border>
      <left/>
      <right style="thin">
        <color theme="8" tint="0.39997558519241921"/>
      </right>
      <top style="thin">
        <color theme="8" tint="0.39997558519241921"/>
      </top>
      <bottom/>
      <diagonal/>
    </border>
    <border>
      <left/>
      <right/>
      <top style="medium">
        <color rgb="FF92CDDC"/>
      </top>
      <bottom style="medium">
        <color rgb="FF92CDDC"/>
      </bottom>
      <diagonal/>
    </border>
    <border>
      <left/>
      <right/>
      <top style="thin">
        <color theme="8" tint="0.39997558519241921"/>
      </top>
      <bottom style="medium">
        <color rgb="FF92CDDC"/>
      </bottom>
      <diagonal/>
    </border>
    <border>
      <left style="thin">
        <color theme="8" tint="0.39997558519241921"/>
      </left>
      <right/>
      <top style="thin">
        <color theme="8" tint="0.39997558519241921"/>
      </top>
      <bottom/>
      <diagonal/>
    </border>
    <border>
      <left/>
      <right/>
      <top style="thin">
        <color rgb="FFF1A983"/>
      </top>
      <bottom style="thin">
        <color rgb="FFF1A983"/>
      </bottom>
      <diagonal/>
    </border>
    <border>
      <left/>
      <right/>
      <top/>
      <bottom style="thick">
        <color theme="3" tint="-0.499984740745262"/>
      </bottom>
      <diagonal/>
    </border>
    <border>
      <left/>
      <right/>
      <top style="thick">
        <color theme="3" tint="-0.499984740745262"/>
      </top>
      <bottom/>
      <diagonal/>
    </border>
    <border>
      <left/>
      <right/>
      <top style="thick">
        <color rgb="FFFF0000"/>
      </top>
      <bottom/>
      <diagonal/>
    </border>
    <border>
      <left/>
      <right/>
      <top/>
      <bottom style="thick">
        <color rgb="FFFF0000"/>
      </bottom>
      <diagonal/>
    </border>
    <border>
      <left/>
      <right/>
      <top style="thick">
        <color theme="9" tint="-0.249977111117893"/>
      </top>
      <bottom/>
      <diagonal/>
    </border>
    <border>
      <left/>
      <right/>
      <top/>
      <bottom style="thick">
        <color theme="9" tint="-0.249977111117893"/>
      </bottom>
      <diagonal/>
    </border>
    <border>
      <left/>
      <right/>
      <top/>
      <bottom style="thick">
        <color theme="5" tint="-0.249977111117893"/>
      </bottom>
      <diagonal/>
    </border>
    <border>
      <left/>
      <right/>
      <top style="thick">
        <color theme="5" tint="-0.249977111117893"/>
      </top>
      <bottom/>
      <diagonal/>
    </border>
    <border>
      <left/>
      <right/>
      <top style="thick">
        <color theme="9" tint="-0.249977111117893"/>
      </top>
      <bottom style="thick">
        <color theme="9" tint="-0.249977111117893"/>
      </bottom>
      <diagonal/>
    </border>
    <border>
      <left/>
      <right/>
      <top/>
      <bottom style="medium">
        <color theme="5" tint="-0.249977111117893"/>
      </bottom>
      <diagonal/>
    </border>
    <border>
      <left/>
      <right/>
      <top/>
      <bottom style="thick">
        <color rgb="FFC00000"/>
      </bottom>
      <diagonal/>
    </border>
    <border>
      <left/>
      <right/>
      <top style="thick">
        <color rgb="FFC00000"/>
      </top>
      <bottom/>
      <diagonal/>
    </border>
    <border>
      <left/>
      <right/>
      <top/>
      <bottom style="medium">
        <color rgb="FFFF0000"/>
      </bottom>
      <diagonal/>
    </border>
    <border>
      <left style="thin">
        <color rgb="FFFF0000"/>
      </left>
      <right style="thin">
        <color theme="0" tint="-0.34998626667073579"/>
      </right>
      <top/>
      <bottom style="thin">
        <color theme="0" tint="-0.34998626667073579"/>
      </bottom>
      <diagonal/>
    </border>
    <border>
      <left/>
      <right/>
      <top/>
      <bottom style="medium">
        <color rgb="FFC00000"/>
      </bottom>
      <diagonal/>
    </border>
    <border>
      <left/>
      <right/>
      <top style="thin">
        <color theme="4" tint="0.39997558519241921"/>
      </top>
      <bottom style="thin">
        <color theme="4" tint="0.39997558519241921"/>
      </bottom>
      <diagonal/>
    </border>
  </borders>
  <cellStyleXfs count="5">
    <xf numFmtId="0" fontId="0" fillId="0" borderId="0"/>
    <xf numFmtId="0" fontId="7" fillId="0" borderId="0"/>
    <xf numFmtId="164" fontId="7" fillId="0" borderId="0" applyFont="0" applyFill="0" applyBorder="0" applyAlignment="0" applyProtection="0"/>
    <xf numFmtId="0" fontId="12" fillId="0" borderId="0" applyNumberFormat="0" applyFill="0" applyBorder="0" applyAlignment="0" applyProtection="0"/>
    <xf numFmtId="0" fontId="10" fillId="0" borderId="0"/>
  </cellStyleXfs>
  <cellXfs count="363">
    <xf numFmtId="0" fontId="0" fillId="0" borderId="0" xfId="0"/>
    <xf numFmtId="0" fontId="3" fillId="0" borderId="0" xfId="0" applyFont="1" applyAlignment="1">
      <alignment horizontal="left" vertical="top"/>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0" xfId="0" applyAlignment="1">
      <alignment horizontal="left" vertical="top"/>
    </xf>
    <xf numFmtId="0" fontId="5" fillId="0" borderId="0" xfId="0" applyFont="1" applyAlignment="1">
      <alignment vertical="top"/>
    </xf>
    <xf numFmtId="0" fontId="1" fillId="0" borderId="0" xfId="0" applyFont="1" applyAlignment="1">
      <alignment vertical="top"/>
    </xf>
    <xf numFmtId="0" fontId="11" fillId="0" borderId="0" xfId="0" applyFont="1" applyAlignment="1">
      <alignment vertical="top"/>
    </xf>
    <xf numFmtId="0" fontId="0" fillId="0" borderId="0" xfId="0" applyAlignment="1">
      <alignment wrapText="1"/>
    </xf>
    <xf numFmtId="0" fontId="0" fillId="0" borderId="0" xfId="0" applyAlignment="1">
      <alignment horizontal="left" vertical="top" wrapText="1"/>
    </xf>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horizontal="left" vertical="top"/>
    </xf>
    <xf numFmtId="0" fontId="6" fillId="2" borderId="0" xfId="0" applyFont="1" applyFill="1" applyAlignment="1">
      <alignment vertical="top"/>
    </xf>
    <xf numFmtId="0" fontId="0" fillId="0" borderId="0" xfId="0" applyAlignment="1">
      <alignment horizontal="center" vertical="top" wrapText="1"/>
    </xf>
    <xf numFmtId="0" fontId="0" fillId="0" borderId="0" xfId="0" applyAlignment="1">
      <alignment horizontal="center" vertical="center" wrapText="1"/>
    </xf>
    <xf numFmtId="0" fontId="14" fillId="0" borderId="0" xfId="0" applyFont="1" applyAlignment="1">
      <alignment vertical="top"/>
    </xf>
    <xf numFmtId="49" fontId="0" fillId="0" borderId="0" xfId="0" applyNumberFormat="1" applyAlignment="1">
      <alignment wrapText="1"/>
    </xf>
    <xf numFmtId="0" fontId="12" fillId="0" borderId="0" xfId="3"/>
    <xf numFmtId="0" fontId="12" fillId="0" borderId="0" xfId="3" applyAlignment="1">
      <alignment horizontal="left" vertical="top" wrapText="1"/>
    </xf>
    <xf numFmtId="0" fontId="15" fillId="2" borderId="0" xfId="0" applyFont="1" applyFill="1"/>
    <xf numFmtId="0" fontId="15" fillId="2" borderId="0" xfId="0" applyFont="1" applyFill="1" applyAlignment="1">
      <alignment wrapText="1"/>
    </xf>
    <xf numFmtId="49" fontId="0" fillId="0" borderId="0" xfId="0" applyNumberFormat="1" applyAlignment="1">
      <alignment horizontal="left" vertical="top"/>
    </xf>
    <xf numFmtId="0" fontId="0" fillId="3" borderId="2" xfId="0" applyFill="1" applyBorder="1" applyAlignment="1">
      <alignment vertical="top"/>
    </xf>
    <xf numFmtId="0" fontId="2" fillId="0" borderId="2" xfId="0" applyFont="1" applyBorder="1" applyAlignment="1">
      <alignment vertical="top"/>
    </xf>
    <xf numFmtId="0" fontId="0" fillId="0" borderId="2" xfId="0" applyBorder="1" applyAlignment="1">
      <alignment vertical="top"/>
    </xf>
    <xf numFmtId="0" fontId="0" fillId="0" borderId="1" xfId="0" applyBorder="1"/>
    <xf numFmtId="0" fontId="19" fillId="0" borderId="0" xfId="0" applyFont="1" applyAlignment="1">
      <alignment horizontal="left" vertical="top"/>
    </xf>
    <xf numFmtId="1" fontId="20" fillId="0" borderId="0" xfId="0" applyNumberFormat="1" applyFont="1" applyAlignment="1">
      <alignment horizontal="left" vertical="top"/>
    </xf>
    <xf numFmtId="0" fontId="2" fillId="0" borderId="0" xfId="0" applyFont="1" applyAlignment="1">
      <alignment horizontal="center" vertical="top"/>
    </xf>
    <xf numFmtId="0" fontId="0" fillId="0" borderId="0" xfId="0" applyAlignment="1">
      <alignment horizontal="center" vertical="top"/>
    </xf>
    <xf numFmtId="0" fontId="3" fillId="0" borderId="0" xfId="0" applyFont="1" applyAlignment="1">
      <alignment horizontal="center" vertical="center"/>
    </xf>
    <xf numFmtId="0" fontId="3" fillId="0" borderId="0" xfId="0" applyFont="1" applyAlignment="1">
      <alignment horizontal="center" vertical="center" wrapText="1"/>
    </xf>
    <xf numFmtId="0" fontId="24" fillId="0" borderId="0" xfId="0" applyFont="1"/>
    <xf numFmtId="0" fontId="3" fillId="8" borderId="0" xfId="0" applyFont="1" applyFill="1" applyAlignment="1">
      <alignment horizontal="center" vertical="center" wrapText="1"/>
    </xf>
    <xf numFmtId="0" fontId="21" fillId="9" borderId="0" xfId="0" applyFont="1" applyFill="1" applyAlignment="1">
      <alignment horizontal="center" vertical="center" wrapText="1"/>
    </xf>
    <xf numFmtId="0" fontId="26" fillId="0" borderId="0" xfId="0" applyFont="1" applyAlignment="1">
      <alignment vertical="top"/>
    </xf>
    <xf numFmtId="0" fontId="0" fillId="0" borderId="5" xfId="0" applyBorder="1" applyAlignment="1">
      <alignment wrapText="1"/>
    </xf>
    <xf numFmtId="0" fontId="0" fillId="0" borderId="0" xfId="0" applyAlignment="1">
      <alignment vertical="center"/>
    </xf>
    <xf numFmtId="0" fontId="28" fillId="0" borderId="0" xfId="0" applyFont="1" applyAlignment="1">
      <alignment vertical="top"/>
    </xf>
    <xf numFmtId="0" fontId="29" fillId="0" borderId="0" xfId="0" applyFont="1" applyAlignment="1">
      <alignment horizontal="center" vertical="top"/>
    </xf>
    <xf numFmtId="0" fontId="29" fillId="0" borderId="0" xfId="0" applyFont="1" applyAlignment="1">
      <alignment horizontal="left" vertical="top"/>
    </xf>
    <xf numFmtId="0" fontId="30" fillId="0" borderId="0" xfId="0" applyFont="1" applyAlignment="1">
      <alignment vertical="top"/>
    </xf>
    <xf numFmtId="0" fontId="2" fillId="0" borderId="0" xfId="0" applyFont="1"/>
    <xf numFmtId="0" fontId="0" fillId="0" borderId="0" xfId="0" applyAlignment="1">
      <alignment vertical="center" wrapText="1"/>
    </xf>
    <xf numFmtId="0" fontId="32" fillId="0" borderId="0" xfId="0" applyFont="1" applyAlignment="1">
      <alignment vertical="top"/>
    </xf>
    <xf numFmtId="0" fontId="0" fillId="0" borderId="0" xfId="0" applyAlignment="1">
      <alignment horizontal="center"/>
    </xf>
    <xf numFmtId="0" fontId="33" fillId="0" borderId="0" xfId="0" applyFont="1" applyAlignment="1">
      <alignment vertical="top"/>
    </xf>
    <xf numFmtId="0" fontId="0" fillId="10" borderId="0" xfId="0" applyFill="1"/>
    <xf numFmtId="0" fontId="6" fillId="0" borderId="0" xfId="0" applyFont="1" applyAlignment="1">
      <alignment horizontal="left" vertical="top" wrapText="1"/>
    </xf>
    <xf numFmtId="0" fontId="14" fillId="0" borderId="0" xfId="0" applyFont="1" applyAlignment="1">
      <alignment horizontal="center" vertical="top"/>
    </xf>
    <xf numFmtId="0" fontId="36" fillId="0" borderId="0" xfId="0" applyFont="1" applyAlignment="1">
      <alignment horizontal="left" vertical="top"/>
    </xf>
    <xf numFmtId="0" fontId="0" fillId="0" borderId="0" xfId="0" applyAlignment="1">
      <alignment horizontal="left"/>
    </xf>
    <xf numFmtId="0" fontId="0" fillId="0" borderId="8" xfId="0" applyBorder="1" applyAlignment="1">
      <alignment horizontal="left" vertical="top"/>
    </xf>
    <xf numFmtId="0" fontId="0" fillId="0" borderId="9" xfId="0" applyBorder="1" applyAlignment="1">
      <alignment horizontal="left" vertical="top"/>
    </xf>
    <xf numFmtId="0" fontId="0" fillId="0" borderId="3" xfId="0" applyBorder="1" applyAlignment="1">
      <alignment horizontal="left" vertical="top"/>
    </xf>
    <xf numFmtId="0" fontId="11" fillId="0" borderId="0" xfId="0" applyFont="1" applyAlignment="1">
      <alignment horizontal="center" vertical="top"/>
    </xf>
    <xf numFmtId="0" fontId="16" fillId="2" borderId="0" xfId="0" applyFont="1" applyFill="1" applyAlignment="1">
      <alignment horizontal="center" vertical="top" wrapText="1"/>
    </xf>
    <xf numFmtId="0" fontId="2" fillId="11" borderId="0" xfId="0" applyFont="1" applyFill="1" applyAlignment="1">
      <alignment vertical="top"/>
    </xf>
    <xf numFmtId="0" fontId="0" fillId="11" borderId="0" xfId="0" applyFill="1" applyAlignment="1">
      <alignment horizontal="center" vertical="top"/>
    </xf>
    <xf numFmtId="1" fontId="42" fillId="0" borderId="0" xfId="0" applyNumberFormat="1" applyFont="1" applyAlignment="1">
      <alignment vertical="top"/>
    </xf>
    <xf numFmtId="0" fontId="6" fillId="0" borderId="0" xfId="0" applyFont="1" applyAlignment="1">
      <alignment horizontal="center" vertical="top"/>
    </xf>
    <xf numFmtId="1" fontId="43" fillId="0" borderId="0" xfId="0" applyNumberFormat="1" applyFont="1" applyAlignment="1">
      <alignment vertical="top"/>
    </xf>
    <xf numFmtId="0" fontId="44" fillId="0" borderId="0" xfId="0" applyFont="1" applyAlignment="1">
      <alignment vertical="top"/>
    </xf>
    <xf numFmtId="0" fontId="45" fillId="6" borderId="11" xfId="0" applyFont="1" applyFill="1" applyBorder="1" applyAlignment="1">
      <alignment vertical="top"/>
    </xf>
    <xf numFmtId="1" fontId="20" fillId="3" borderId="11" xfId="0" applyNumberFormat="1" applyFont="1" applyFill="1" applyBorder="1" applyAlignment="1">
      <alignment horizontal="left" vertical="top"/>
    </xf>
    <xf numFmtId="0" fontId="2" fillId="3" borderId="2" xfId="0" applyFont="1" applyFill="1" applyBorder="1" applyAlignment="1">
      <alignment vertical="top"/>
    </xf>
    <xf numFmtId="0" fontId="0" fillId="3" borderId="2" xfId="0" applyFill="1" applyBorder="1" applyAlignment="1">
      <alignment horizontal="center" vertical="top"/>
    </xf>
    <xf numFmtId="1" fontId="20" fillId="0" borderId="11" xfId="0" applyNumberFormat="1" applyFont="1" applyBorder="1" applyAlignment="1">
      <alignment horizontal="left" vertical="top"/>
    </xf>
    <xf numFmtId="0" fontId="0" fillId="0" borderId="2" xfId="0" applyBorder="1" applyAlignment="1">
      <alignment horizontal="center" vertical="top"/>
    </xf>
    <xf numFmtId="49" fontId="11" fillId="0" borderId="0" xfId="0" applyNumberFormat="1" applyFont="1" applyAlignment="1">
      <alignment horizontal="left" vertical="top"/>
    </xf>
    <xf numFmtId="49" fontId="3" fillId="0" borderId="0" xfId="0" applyNumberFormat="1" applyFont="1" applyAlignment="1">
      <alignment horizontal="center" vertical="center"/>
    </xf>
    <xf numFmtId="49" fontId="13" fillId="0" borderId="0" xfId="0" applyNumberFormat="1" applyFont="1" applyAlignment="1">
      <alignment vertical="top"/>
    </xf>
    <xf numFmtId="49" fontId="11" fillId="0" borderId="0" xfId="0" applyNumberFormat="1" applyFont="1" applyAlignment="1">
      <alignment vertical="top"/>
    </xf>
    <xf numFmtId="49" fontId="27" fillId="0" borderId="0" xfId="0" applyNumberFormat="1" applyFont="1" applyAlignment="1">
      <alignment vertical="top"/>
    </xf>
    <xf numFmtId="49" fontId="37" fillId="0" borderId="0" xfId="0" applyNumberFormat="1" applyFont="1" applyAlignment="1">
      <alignment vertical="top"/>
    </xf>
    <xf numFmtId="49" fontId="44" fillId="0" borderId="0" xfId="0" applyNumberFormat="1" applyFont="1" applyAlignment="1">
      <alignment vertical="top"/>
    </xf>
    <xf numFmtId="49" fontId="6" fillId="0" borderId="0" xfId="0" applyNumberFormat="1" applyFont="1" applyAlignment="1">
      <alignment vertical="top"/>
    </xf>
    <xf numFmtId="49" fontId="0" fillId="0" borderId="0" xfId="0" applyNumberFormat="1"/>
    <xf numFmtId="49" fontId="11" fillId="0" borderId="10" xfId="0" applyNumberFormat="1" applyFont="1" applyBorder="1" applyAlignment="1">
      <alignment vertical="top"/>
    </xf>
    <xf numFmtId="49" fontId="0" fillId="0" borderId="0" xfId="0" applyNumberFormat="1" applyAlignment="1">
      <alignment vertical="top"/>
    </xf>
    <xf numFmtId="0" fontId="6" fillId="11" borderId="0" xfId="0" applyFont="1" applyFill="1" applyAlignment="1">
      <alignment horizontal="center" vertical="top"/>
    </xf>
    <xf numFmtId="0" fontId="6" fillId="10" borderId="0" xfId="0" applyFont="1" applyFill="1" applyAlignment="1">
      <alignment horizontal="left" vertical="top"/>
    </xf>
    <xf numFmtId="0" fontId="3" fillId="12" borderId="0" xfId="0" applyFont="1" applyFill="1" applyAlignment="1">
      <alignment horizontal="center" vertical="center"/>
    </xf>
    <xf numFmtId="0" fontId="3" fillId="12" borderId="0" xfId="0" applyFont="1" applyFill="1" applyAlignment="1">
      <alignment horizontal="center" vertical="center" wrapText="1"/>
    </xf>
    <xf numFmtId="0" fontId="50" fillId="0" borderId="0" xfId="0" applyFont="1" applyAlignment="1">
      <alignment horizontal="center" vertical="center"/>
    </xf>
    <xf numFmtId="0" fontId="51"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6" fillId="0" borderId="0" xfId="0" applyFont="1" applyAlignment="1">
      <alignment horizontal="left" vertical="center"/>
    </xf>
    <xf numFmtId="0" fontId="19" fillId="0" borderId="0" xfId="0" applyFont="1" applyAlignment="1">
      <alignment horizontal="center" vertical="top"/>
    </xf>
    <xf numFmtId="0" fontId="6" fillId="0" borderId="0" xfId="0" applyFont="1" applyAlignment="1">
      <alignment horizontal="left" vertical="center" wrapText="1"/>
    </xf>
    <xf numFmtId="0" fontId="45" fillId="8" borderId="0" xfId="0" applyFont="1" applyFill="1" applyAlignment="1">
      <alignment horizontal="center" vertical="top"/>
    </xf>
    <xf numFmtId="0" fontId="46" fillId="13" borderId="2" xfId="0" applyFont="1" applyFill="1" applyBorder="1" applyAlignment="1">
      <alignment horizontal="center" vertical="center" wrapText="1"/>
    </xf>
    <xf numFmtId="49" fontId="6" fillId="3" borderId="0" xfId="0" applyNumberFormat="1" applyFont="1" applyFill="1" applyAlignment="1">
      <alignment vertical="top"/>
    </xf>
    <xf numFmtId="49" fontId="11" fillId="3" borderId="0" xfId="0" applyNumberFormat="1" applyFont="1" applyFill="1" applyAlignment="1">
      <alignment vertical="top"/>
    </xf>
    <xf numFmtId="49" fontId="11" fillId="0" borderId="12" xfId="0" applyNumberFormat="1" applyFont="1" applyBorder="1" applyAlignment="1">
      <alignment vertical="top"/>
    </xf>
    <xf numFmtId="1" fontId="42" fillId="11" borderId="0" xfId="0" applyNumberFormat="1" applyFont="1" applyFill="1" applyAlignment="1">
      <alignment vertical="top"/>
    </xf>
    <xf numFmtId="1" fontId="43" fillId="11" borderId="0" xfId="0" applyNumberFormat="1" applyFont="1" applyFill="1" applyAlignment="1">
      <alignment vertical="top"/>
    </xf>
    <xf numFmtId="0" fontId="0" fillId="0" borderId="14" xfId="0" applyBorder="1" applyAlignment="1">
      <alignment vertical="top"/>
    </xf>
    <xf numFmtId="0" fontId="0" fillId="0" borderId="15" xfId="0" applyBorder="1" applyAlignment="1">
      <alignment vertical="top"/>
    </xf>
    <xf numFmtId="0" fontId="0" fillId="0" borderId="12" xfId="0" applyBorder="1" applyAlignment="1">
      <alignment vertical="top"/>
    </xf>
    <xf numFmtId="49" fontId="11" fillId="0" borderId="2" xfId="0" applyNumberFormat="1" applyFont="1" applyBorder="1" applyAlignment="1">
      <alignment vertical="top"/>
    </xf>
    <xf numFmtId="1" fontId="20" fillId="3" borderId="0" xfId="0" applyNumberFormat="1" applyFont="1" applyFill="1" applyAlignment="1">
      <alignment horizontal="left" vertical="top"/>
    </xf>
    <xf numFmtId="1" fontId="20" fillId="0" borderId="16" xfId="0" applyNumberFormat="1" applyFont="1" applyBorder="1" applyAlignment="1">
      <alignment horizontal="left" vertical="top"/>
    </xf>
    <xf numFmtId="0" fontId="31" fillId="0" borderId="0" xfId="0" applyFont="1" applyAlignment="1">
      <alignment vertical="top"/>
    </xf>
    <xf numFmtId="1" fontId="0" fillId="0" borderId="0" xfId="0" applyNumberFormat="1" applyAlignment="1">
      <alignment horizontal="center" vertical="top"/>
    </xf>
    <xf numFmtId="1" fontId="6" fillId="0" borderId="0" xfId="0" applyNumberFormat="1" applyFont="1" applyAlignment="1">
      <alignment vertical="top"/>
    </xf>
    <xf numFmtId="0" fontId="44" fillId="0" borderId="0" xfId="0" applyFont="1" applyAlignment="1">
      <alignment vertical="top" wrapText="1"/>
    </xf>
    <xf numFmtId="0" fontId="0" fillId="0" borderId="0" xfId="0" applyAlignment="1">
      <alignment vertical="top" wrapText="1"/>
    </xf>
    <xf numFmtId="0" fontId="1" fillId="0" borderId="0" xfId="0" applyFont="1" applyAlignment="1">
      <alignment horizontal="left" vertical="center" wrapText="1"/>
    </xf>
    <xf numFmtId="0" fontId="38" fillId="0" borderId="0" xfId="0" applyFont="1" applyAlignment="1">
      <alignment horizontal="left" vertical="top"/>
    </xf>
    <xf numFmtId="0" fontId="38" fillId="0" borderId="0" xfId="0" applyFont="1" applyAlignment="1">
      <alignment horizontal="left" vertical="top" wrapText="1"/>
    </xf>
    <xf numFmtId="0" fontId="38" fillId="0" borderId="0" xfId="0" applyFont="1" applyAlignment="1">
      <alignment vertical="center"/>
    </xf>
    <xf numFmtId="0" fontId="1" fillId="0" borderId="2" xfId="0" applyFont="1" applyBorder="1" applyAlignment="1">
      <alignment vertical="top"/>
    </xf>
    <xf numFmtId="0" fontId="0" fillId="0" borderId="6" xfId="0" applyBorder="1" applyAlignment="1">
      <alignment vertical="top"/>
    </xf>
    <xf numFmtId="0" fontId="0" fillId="2" borderId="0" xfId="0" applyFill="1" applyAlignment="1">
      <alignment vertical="top"/>
    </xf>
    <xf numFmtId="0" fontId="19" fillId="2" borderId="0" xfId="0" applyFont="1" applyFill="1" applyAlignment="1">
      <alignment horizontal="center" vertical="top"/>
    </xf>
    <xf numFmtId="14" fontId="0" fillId="0" borderId="0" xfId="0" applyNumberFormat="1" applyAlignment="1">
      <alignment horizontal="center" vertical="top"/>
    </xf>
    <xf numFmtId="0" fontId="0" fillId="0" borderId="0" xfId="0" applyAlignment="1">
      <alignment horizontal="left" vertical="center" indent="1"/>
    </xf>
    <xf numFmtId="0" fontId="3" fillId="9" borderId="0" xfId="0" applyFont="1" applyFill="1" applyAlignment="1">
      <alignment horizontal="center" vertical="top"/>
    </xf>
    <xf numFmtId="0" fontId="58" fillId="0" borderId="0" xfId="0" applyFont="1"/>
    <xf numFmtId="0" fontId="0" fillId="0" borderId="18" xfId="0" applyBorder="1" applyAlignment="1">
      <alignment horizontal="center" vertical="top"/>
    </xf>
    <xf numFmtId="0" fontId="0" fillId="0" borderId="19" xfId="0" applyBorder="1" applyAlignment="1">
      <alignment horizontal="center" vertical="top"/>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23" xfId="0" applyBorder="1" applyAlignment="1">
      <alignment horizontal="center" vertical="top"/>
    </xf>
    <xf numFmtId="0" fontId="0" fillId="0" borderId="22" xfId="0" applyBorder="1" applyAlignment="1">
      <alignment horizontal="left" vertical="top"/>
    </xf>
    <xf numFmtId="0" fontId="0" fillId="0" borderId="23" xfId="0" applyBorder="1" applyAlignment="1">
      <alignment horizontal="left" vertical="top" wrapText="1"/>
    </xf>
    <xf numFmtId="0" fontId="0" fillId="0" borderId="27" xfId="0" applyBorder="1" applyAlignment="1">
      <alignment horizontal="center" vertical="top"/>
    </xf>
    <xf numFmtId="0" fontId="0" fillId="2" borderId="0" xfId="0" applyFill="1"/>
    <xf numFmtId="0" fontId="61" fillId="0" borderId="0" xfId="0" applyFont="1"/>
    <xf numFmtId="0" fontId="14" fillId="0" borderId="0" xfId="0" applyFont="1" applyAlignment="1">
      <alignment horizontal="left" vertical="top"/>
    </xf>
    <xf numFmtId="0" fontId="64" fillId="0" borderId="0" xfId="0" applyFont="1" applyAlignment="1">
      <alignment horizontal="center" vertical="center" wrapText="1"/>
    </xf>
    <xf numFmtId="0" fontId="64" fillId="0" borderId="0" xfId="0" applyFont="1" applyAlignment="1">
      <alignment horizontal="center" vertical="center"/>
    </xf>
    <xf numFmtId="0" fontId="65" fillId="0" borderId="0" xfId="0" applyFont="1" applyAlignment="1">
      <alignment horizontal="center" vertical="center" wrapText="1"/>
    </xf>
    <xf numFmtId="1" fontId="20" fillId="0" borderId="0" xfId="0" applyNumberFormat="1" applyFont="1" applyAlignment="1">
      <alignment horizontal="center" vertical="top"/>
    </xf>
    <xf numFmtId="0" fontId="0" fillId="0" borderId="2" xfId="0" applyBorder="1"/>
    <xf numFmtId="0" fontId="61" fillId="0" borderId="0" xfId="0" applyFont="1" applyAlignment="1">
      <alignment horizontal="left" vertical="top"/>
    </xf>
    <xf numFmtId="0" fontId="64" fillId="0" borderId="0" xfId="0" applyFont="1" applyAlignment="1">
      <alignment horizontal="left" vertical="center"/>
    </xf>
    <xf numFmtId="0" fontId="0" fillId="0" borderId="28" xfId="0" applyBorder="1" applyAlignment="1">
      <alignment horizontal="center" vertical="top"/>
    </xf>
    <xf numFmtId="49" fontId="13" fillId="0" borderId="2" xfId="0" applyNumberFormat="1" applyFont="1" applyBorder="1" applyAlignment="1">
      <alignment vertical="top"/>
    </xf>
    <xf numFmtId="0" fontId="68" fillId="0" borderId="0" xfId="0" applyFont="1" applyAlignment="1">
      <alignment vertical="center"/>
    </xf>
    <xf numFmtId="0" fontId="2" fillId="0" borderId="0" xfId="0" applyFont="1" applyAlignment="1">
      <alignment horizontal="left" vertical="center" indent="1"/>
    </xf>
    <xf numFmtId="0" fontId="0" fillId="3" borderId="2" xfId="0" applyFill="1" applyBorder="1"/>
    <xf numFmtId="0" fontId="16" fillId="2" borderId="2" xfId="0" applyFont="1" applyFill="1" applyBorder="1" applyAlignment="1">
      <alignment horizontal="center" vertical="top" wrapText="1"/>
    </xf>
    <xf numFmtId="0" fontId="22" fillId="6" borderId="2" xfId="0" applyFont="1" applyFill="1" applyBorder="1" applyAlignment="1">
      <alignment horizontal="center" vertical="center" wrapText="1"/>
    </xf>
    <xf numFmtId="0" fontId="45" fillId="6" borderId="2" xfId="0" applyFont="1" applyFill="1" applyBorder="1" applyAlignment="1">
      <alignment horizontal="center" vertical="center" wrapText="1"/>
    </xf>
    <xf numFmtId="0" fontId="22" fillId="6" borderId="2" xfId="0" applyFont="1" applyFill="1" applyBorder="1" applyAlignment="1">
      <alignment horizontal="center" vertical="center"/>
    </xf>
    <xf numFmtId="49" fontId="22" fillId="6" borderId="2" xfId="0" applyNumberFormat="1" applyFont="1" applyFill="1" applyBorder="1" applyAlignment="1">
      <alignment horizontal="center" vertical="center"/>
    </xf>
    <xf numFmtId="0" fontId="22" fillId="6" borderId="7" xfId="0" applyFont="1" applyFill="1" applyBorder="1" applyAlignment="1">
      <alignment horizontal="center" vertical="top" wrapText="1"/>
    </xf>
    <xf numFmtId="0" fontId="22" fillId="6" borderId="2" xfId="0" applyFont="1" applyFill="1" applyBorder="1" applyAlignment="1">
      <alignment horizontal="left" vertical="top"/>
    </xf>
    <xf numFmtId="0" fontId="22" fillId="6" borderId="7" xfId="0" applyFont="1" applyFill="1" applyBorder="1" applyAlignment="1">
      <alignment horizontal="left" vertical="top"/>
    </xf>
    <xf numFmtId="1" fontId="42" fillId="3" borderId="2" xfId="0" applyNumberFormat="1" applyFont="1" applyFill="1" applyBorder="1" applyAlignment="1">
      <alignment vertical="top"/>
    </xf>
    <xf numFmtId="0" fontId="64" fillId="3" borderId="2" xfId="0" applyFont="1" applyFill="1" applyBorder="1" applyAlignment="1">
      <alignment horizontal="center" vertical="center"/>
    </xf>
    <xf numFmtId="0" fontId="6" fillId="3" borderId="2" xfId="0" applyFont="1" applyFill="1" applyBorder="1" applyAlignment="1">
      <alignment horizontal="center" vertical="top"/>
    </xf>
    <xf numFmtId="0" fontId="19" fillId="2" borderId="2" xfId="0" applyFont="1" applyFill="1" applyBorder="1" applyAlignment="1">
      <alignment horizontal="center" vertical="top"/>
    </xf>
    <xf numFmtId="0" fontId="0" fillId="3" borderId="2" xfId="0" applyFill="1" applyBorder="1" applyAlignment="1">
      <alignment horizontal="left" vertical="top"/>
    </xf>
    <xf numFmtId="0" fontId="6" fillId="3" borderId="2" xfId="0" applyFont="1" applyFill="1" applyBorder="1" applyAlignment="1">
      <alignment horizontal="left" vertical="top"/>
    </xf>
    <xf numFmtId="49" fontId="13" fillId="3" borderId="2" xfId="0" applyNumberFormat="1" applyFont="1" applyFill="1" applyBorder="1" applyAlignment="1">
      <alignment vertical="top"/>
    </xf>
    <xf numFmtId="49" fontId="11" fillId="3" borderId="2" xfId="0" applyNumberFormat="1" applyFont="1" applyFill="1" applyBorder="1" applyAlignment="1">
      <alignment vertical="top"/>
    </xf>
    <xf numFmtId="0" fontId="11" fillId="3" borderId="2" xfId="0" applyFont="1" applyFill="1" applyBorder="1" applyAlignment="1">
      <alignment horizontal="center" vertical="top"/>
    </xf>
    <xf numFmtId="0" fontId="11" fillId="3" borderId="2" xfId="0" applyFont="1" applyFill="1" applyBorder="1" applyAlignment="1">
      <alignment vertical="top"/>
    </xf>
    <xf numFmtId="0" fontId="11" fillId="3" borderId="7" xfId="0" applyFont="1" applyFill="1" applyBorder="1" applyAlignment="1">
      <alignment vertical="top"/>
    </xf>
    <xf numFmtId="0" fontId="64" fillId="0" borderId="2" xfId="0" applyFont="1" applyBorder="1" applyAlignment="1">
      <alignment horizontal="center" vertical="center" wrapText="1"/>
    </xf>
    <xf numFmtId="0" fontId="0" fillId="11" borderId="2" xfId="0" applyFill="1" applyBorder="1" applyAlignment="1">
      <alignment horizontal="center" vertical="top"/>
    </xf>
    <xf numFmtId="0" fontId="44" fillId="0" borderId="2" xfId="0" applyFont="1" applyBorder="1" applyAlignment="1">
      <alignment vertical="top"/>
    </xf>
    <xf numFmtId="0" fontId="6" fillId="0" borderId="2" xfId="0" applyFont="1" applyBorder="1" applyAlignment="1">
      <alignment horizontal="left" vertical="top"/>
    </xf>
    <xf numFmtId="0" fontId="11" fillId="0" borderId="2" xfId="0" applyFont="1" applyBorder="1" applyAlignment="1">
      <alignment horizontal="center" vertical="top"/>
    </xf>
    <xf numFmtId="0" fontId="11" fillId="0" borderId="2" xfId="0" applyFont="1" applyBorder="1" applyAlignment="1">
      <alignment vertical="top"/>
    </xf>
    <xf numFmtId="0" fontId="11" fillId="0" borderId="7" xfId="0" applyFont="1" applyBorder="1" applyAlignment="1">
      <alignment vertical="top"/>
    </xf>
    <xf numFmtId="0" fontId="64" fillId="3" borderId="2" xfId="0" applyFont="1" applyFill="1" applyBorder="1" applyAlignment="1">
      <alignment horizontal="center" vertical="center" wrapText="1"/>
    </xf>
    <xf numFmtId="0" fontId="44" fillId="3" borderId="2" xfId="0" applyFont="1" applyFill="1" applyBorder="1" applyAlignment="1">
      <alignment vertical="top"/>
    </xf>
    <xf numFmtId="0" fontId="2" fillId="11" borderId="2" xfId="0" applyFont="1" applyFill="1" applyBorder="1" applyAlignment="1">
      <alignment vertical="top"/>
    </xf>
    <xf numFmtId="0" fontId="1" fillId="3" borderId="2" xfId="0" applyFont="1" applyFill="1" applyBorder="1" applyAlignment="1">
      <alignment vertical="top"/>
    </xf>
    <xf numFmtId="0" fontId="44" fillId="3" borderId="2" xfId="0" applyFont="1" applyFill="1" applyBorder="1" applyAlignment="1">
      <alignment vertical="top" wrapText="1"/>
    </xf>
    <xf numFmtId="0" fontId="6" fillId="3" borderId="2" xfId="0" applyFont="1" applyFill="1" applyBorder="1" applyAlignment="1">
      <alignment vertical="top"/>
    </xf>
    <xf numFmtId="0" fontId="64" fillId="0" borderId="2" xfId="0" applyFont="1" applyBorder="1" applyAlignment="1">
      <alignment horizontal="center" vertical="center"/>
    </xf>
    <xf numFmtId="0" fontId="44" fillId="0" borderId="2" xfId="0" applyFont="1" applyBorder="1" applyAlignment="1">
      <alignment vertical="top" wrapText="1"/>
    </xf>
    <xf numFmtId="0" fontId="36" fillId="0" borderId="2" xfId="0" applyFont="1" applyBorder="1" applyAlignment="1">
      <alignment horizontal="left" vertical="top"/>
    </xf>
    <xf numFmtId="49" fontId="37" fillId="0" borderId="2" xfId="0" applyNumberFormat="1" applyFont="1" applyBorder="1" applyAlignment="1">
      <alignment vertical="top"/>
    </xf>
    <xf numFmtId="1" fontId="42" fillId="0" borderId="2" xfId="0" applyNumberFormat="1" applyFont="1" applyBorder="1" applyAlignment="1">
      <alignment vertical="top"/>
    </xf>
    <xf numFmtId="0" fontId="6" fillId="0" borderId="2" xfId="0" applyFont="1" applyBorder="1" applyAlignment="1">
      <alignment horizontal="center" vertical="top"/>
    </xf>
    <xf numFmtId="0" fontId="0" fillId="0" borderId="2" xfId="0" applyBorder="1" applyAlignment="1">
      <alignment horizontal="left" vertical="top"/>
    </xf>
    <xf numFmtId="0" fontId="6" fillId="0" borderId="2" xfId="0" applyFont="1" applyBorder="1" applyAlignment="1">
      <alignment horizontal="left" vertical="top" wrapText="1"/>
    </xf>
    <xf numFmtId="0" fontId="6" fillId="0" borderId="2" xfId="0" applyFont="1" applyBorder="1" applyAlignment="1">
      <alignment vertical="top"/>
    </xf>
    <xf numFmtId="0" fontId="6" fillId="11" borderId="2" xfId="0" applyFont="1" applyFill="1" applyBorder="1" applyAlignment="1">
      <alignment horizontal="center" vertical="top"/>
    </xf>
    <xf numFmtId="0" fontId="0" fillId="0" borderId="2" xfId="0" applyBorder="1" applyAlignment="1">
      <alignment vertical="top" wrapText="1"/>
    </xf>
    <xf numFmtId="0" fontId="0" fillId="2" borderId="2" xfId="0" applyFill="1" applyBorder="1" applyAlignment="1">
      <alignment horizontal="center" vertical="top"/>
    </xf>
    <xf numFmtId="0" fontId="2" fillId="3" borderId="0" xfId="0" applyFont="1" applyFill="1" applyAlignment="1">
      <alignment vertical="top"/>
    </xf>
    <xf numFmtId="0" fontId="1" fillId="3" borderId="0" xfId="0" applyFont="1" applyFill="1" applyAlignment="1">
      <alignment vertical="top"/>
    </xf>
    <xf numFmtId="0" fontId="0" fillId="3" borderId="0" xfId="0" applyFill="1" applyAlignment="1">
      <alignment vertical="top"/>
    </xf>
    <xf numFmtId="0" fontId="64" fillId="3" borderId="0" xfId="0" applyFont="1" applyFill="1" applyAlignment="1">
      <alignment horizontal="center" vertical="center" wrapText="1"/>
    </xf>
    <xf numFmtId="0" fontId="44" fillId="3" borderId="0" xfId="0" applyFont="1" applyFill="1" applyAlignment="1">
      <alignment vertical="top" wrapText="1"/>
    </xf>
    <xf numFmtId="0" fontId="6" fillId="3" borderId="0" xfId="0" applyFont="1" applyFill="1" applyAlignment="1">
      <alignment vertical="top"/>
    </xf>
    <xf numFmtId="49" fontId="13" fillId="3" borderId="0" xfId="0" applyNumberFormat="1" applyFont="1" applyFill="1" applyAlignment="1">
      <alignment vertical="top"/>
    </xf>
    <xf numFmtId="0" fontId="11" fillId="3" borderId="0" xfId="0" applyFont="1" applyFill="1" applyAlignment="1">
      <alignment horizontal="center" vertical="top"/>
    </xf>
    <xf numFmtId="0" fontId="11" fillId="3" borderId="0" xfId="0" applyFont="1" applyFill="1" applyAlignment="1">
      <alignment vertical="top"/>
    </xf>
    <xf numFmtId="0" fontId="0" fillId="3" borderId="0" xfId="0" applyFill="1" applyAlignment="1">
      <alignment horizontal="center" vertical="top"/>
    </xf>
    <xf numFmtId="0" fontId="19" fillId="2" borderId="0" xfId="0" applyFont="1" applyFill="1"/>
    <xf numFmtId="0" fontId="19" fillId="2" borderId="0" xfId="0" applyFont="1" applyFill="1" applyAlignment="1">
      <alignment horizontal="left"/>
    </xf>
    <xf numFmtId="0" fontId="69" fillId="2" borderId="0" xfId="0" applyFont="1" applyFill="1" applyAlignment="1">
      <alignment vertical="top"/>
    </xf>
    <xf numFmtId="49" fontId="57" fillId="0" borderId="0" xfId="0" applyNumberFormat="1" applyFont="1"/>
    <xf numFmtId="49" fontId="57" fillId="0" borderId="0" xfId="0" applyNumberFormat="1" applyFont="1" applyAlignment="1">
      <alignment horizontal="left" vertical="center"/>
    </xf>
    <xf numFmtId="0" fontId="0" fillId="0" borderId="0" xfId="0" applyAlignment="1">
      <alignment horizontal="center" vertical="center"/>
    </xf>
    <xf numFmtId="0" fontId="0" fillId="0" borderId="26" xfId="0" applyBorder="1" applyAlignment="1">
      <alignment horizontal="center" vertical="center"/>
    </xf>
    <xf numFmtId="0" fontId="0" fillId="0" borderId="23"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18" xfId="0" applyBorder="1" applyAlignment="1">
      <alignment horizontal="center" vertical="center"/>
    </xf>
    <xf numFmtId="0" fontId="0" fillId="0" borderId="27" xfId="0" applyBorder="1" applyAlignment="1">
      <alignment horizontal="center" vertical="center"/>
    </xf>
    <xf numFmtId="0" fontId="14" fillId="0" borderId="0" xfId="0" applyFont="1" applyAlignment="1">
      <alignment horizontal="center" vertical="center"/>
    </xf>
    <xf numFmtId="0" fontId="0" fillId="0" borderId="22"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14" fontId="0" fillId="0" borderId="28" xfId="0" applyNumberFormat="1" applyBorder="1" applyAlignment="1">
      <alignment horizontal="center" vertical="top"/>
    </xf>
    <xf numFmtId="14" fontId="0" fillId="0" borderId="29" xfId="0" applyNumberFormat="1" applyBorder="1" applyAlignment="1">
      <alignment horizontal="center" vertical="top"/>
    </xf>
    <xf numFmtId="14" fontId="0" fillId="0" borderId="18" xfId="0" applyNumberFormat="1" applyBorder="1" applyAlignment="1">
      <alignment horizontal="center" vertical="top"/>
    </xf>
    <xf numFmtId="14" fontId="0" fillId="0" borderId="27" xfId="0" applyNumberFormat="1" applyBorder="1" applyAlignment="1">
      <alignment horizontal="center" vertical="top"/>
    </xf>
    <xf numFmtId="14" fontId="0" fillId="0" borderId="23" xfId="0" applyNumberFormat="1" applyBorder="1" applyAlignment="1">
      <alignment horizontal="center" vertical="top"/>
    </xf>
    <xf numFmtId="14" fontId="14" fillId="0" borderId="0" xfId="0" applyNumberFormat="1" applyFont="1" applyAlignment="1">
      <alignment horizontal="center" vertical="top"/>
    </xf>
    <xf numFmtId="14" fontId="0" fillId="0" borderId="26" xfId="0" applyNumberFormat="1" applyBorder="1" applyAlignment="1">
      <alignment horizontal="center" vertical="top"/>
    </xf>
    <xf numFmtId="14" fontId="0" fillId="0" borderId="22" xfId="0" applyNumberFormat="1" applyBorder="1" applyAlignment="1">
      <alignment horizontal="center" vertical="top"/>
    </xf>
    <xf numFmtId="14" fontId="0" fillId="0" borderId="19" xfId="0" applyNumberFormat="1" applyBorder="1" applyAlignment="1">
      <alignment horizontal="center" vertical="top"/>
    </xf>
    <xf numFmtId="14" fontId="0" fillId="0" borderId="25" xfId="0" applyNumberFormat="1" applyBorder="1" applyAlignment="1">
      <alignment horizontal="center" vertical="top"/>
    </xf>
    <xf numFmtId="14" fontId="0" fillId="0" borderId="24" xfId="0" applyNumberFormat="1" applyBorder="1" applyAlignment="1">
      <alignment horizontal="center" vertical="top"/>
    </xf>
    <xf numFmtId="14" fontId="0" fillId="0" borderId="20" xfId="0" applyNumberFormat="1" applyBorder="1" applyAlignment="1">
      <alignment horizontal="center" vertical="top"/>
    </xf>
    <xf numFmtId="14" fontId="0" fillId="0" borderId="21" xfId="0" applyNumberFormat="1" applyBorder="1" applyAlignment="1">
      <alignment horizontal="center" vertical="top"/>
    </xf>
    <xf numFmtId="0" fontId="0" fillId="0" borderId="19" xfId="0" applyBorder="1" applyAlignment="1">
      <alignment horizontal="center" vertical="center"/>
    </xf>
    <xf numFmtId="0" fontId="0" fillId="0" borderId="0" xfId="0" applyAlignment="1">
      <alignment horizontal="left" wrapText="1"/>
    </xf>
    <xf numFmtId="0" fontId="0" fillId="0" borderId="28" xfId="0" applyBorder="1" applyAlignment="1">
      <alignment horizontal="left"/>
    </xf>
    <xf numFmtId="0" fontId="32" fillId="0" borderId="0" xfId="0" applyFont="1" applyAlignment="1">
      <alignment horizontal="left" wrapText="1"/>
    </xf>
    <xf numFmtId="0" fontId="2" fillId="0" borderId="0" xfId="0" applyFont="1" applyAlignment="1">
      <alignment horizontal="left"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0" borderId="0" xfId="0" applyFont="1" applyAlignment="1">
      <alignment horizontal="left" vertical="top" wrapText="1"/>
    </xf>
    <xf numFmtId="0" fontId="60" fillId="0" borderId="0" xfId="0" applyFont="1" applyAlignment="1">
      <alignment horizontal="left" vertical="top" wrapText="1"/>
    </xf>
    <xf numFmtId="0" fontId="32" fillId="0" borderId="0" xfId="0" applyFont="1" applyAlignment="1">
      <alignment horizontal="left" vertical="top" wrapText="1"/>
    </xf>
    <xf numFmtId="0" fontId="0" fillId="0" borderId="18" xfId="0" applyBorder="1" applyAlignment="1">
      <alignment horizontal="left" vertical="top" wrapText="1"/>
    </xf>
    <xf numFmtId="0" fontId="0" fillId="0" borderId="27" xfId="0" applyBorder="1" applyAlignment="1">
      <alignment horizontal="left" vertical="top" wrapText="1"/>
    </xf>
    <xf numFmtId="0" fontId="0" fillId="0" borderId="22" xfId="0" applyBorder="1" applyAlignment="1">
      <alignment horizontal="left" wrapText="1"/>
    </xf>
    <xf numFmtId="0" fontId="0" fillId="0" borderId="18" xfId="0" applyBorder="1" applyAlignment="1">
      <alignment horizontal="left" vertical="top"/>
    </xf>
    <xf numFmtId="0" fontId="0" fillId="0" borderId="19" xfId="0" applyBorder="1" applyAlignment="1">
      <alignment horizontal="left" vertical="top" wrapText="1"/>
    </xf>
    <xf numFmtId="0" fontId="0" fillId="0" borderId="24" xfId="0" applyBorder="1" applyAlignment="1">
      <alignment horizontal="left"/>
    </xf>
    <xf numFmtId="0" fontId="0" fillId="0" borderId="25" xfId="0" applyBorder="1" applyAlignment="1">
      <alignment horizontal="left" vertical="top" wrapText="1"/>
    </xf>
    <xf numFmtId="0" fontId="0" fillId="0" borderId="22"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8" xfId="0" applyBorder="1" applyAlignment="1">
      <alignment horizontal="left" wrapText="1"/>
    </xf>
    <xf numFmtId="0" fontId="33" fillId="0" borderId="0" xfId="0" applyFont="1" applyAlignment="1">
      <alignment horizontal="left" vertical="top"/>
    </xf>
    <xf numFmtId="49" fontId="71" fillId="0" borderId="0" xfId="0" applyNumberFormat="1" applyFont="1" applyAlignment="1">
      <alignment vertical="top"/>
    </xf>
    <xf numFmtId="49" fontId="72" fillId="0" borderId="0" xfId="0" applyNumberFormat="1" applyFont="1" applyAlignment="1">
      <alignment vertical="top"/>
    </xf>
    <xf numFmtId="1" fontId="73" fillId="0" borderId="0" xfId="0" applyNumberFormat="1" applyFont="1" applyAlignment="1">
      <alignment horizontal="left" vertical="top"/>
    </xf>
    <xf numFmtId="0" fontId="5" fillId="0" borderId="0" xfId="0" applyFont="1"/>
    <xf numFmtId="0" fontId="74" fillId="0" borderId="0" xfId="0" applyFont="1" applyAlignment="1">
      <alignment horizontal="center" vertical="center" wrapText="1"/>
    </xf>
    <xf numFmtId="0" fontId="1" fillId="0" borderId="0" xfId="0" applyFont="1" applyAlignment="1">
      <alignment horizontal="center" vertical="top"/>
    </xf>
    <xf numFmtId="0" fontId="75" fillId="0" borderId="0" xfId="0" applyFont="1" applyAlignment="1">
      <alignment vertical="top"/>
    </xf>
    <xf numFmtId="14" fontId="0" fillId="0" borderId="0" xfId="0" applyNumberFormat="1" applyAlignment="1">
      <alignment horizontal="center" vertical="center"/>
    </xf>
    <xf numFmtId="49" fontId="11" fillId="0" borderId="13" xfId="0" applyNumberFormat="1" applyFont="1" applyBorder="1" applyAlignment="1">
      <alignment vertical="top"/>
    </xf>
    <xf numFmtId="0" fontId="44" fillId="0" borderId="12" xfId="0" applyFont="1" applyBorder="1" applyAlignment="1">
      <alignment vertical="top"/>
    </xf>
    <xf numFmtId="49" fontId="0" fillId="0" borderId="0" xfId="0" applyNumberFormat="1" applyAlignment="1">
      <alignment horizontal="center" vertical="top"/>
    </xf>
    <xf numFmtId="49" fontId="6" fillId="0" borderId="0" xfId="0" applyNumberFormat="1" applyFont="1" applyAlignment="1">
      <alignment horizontal="left" vertical="top"/>
    </xf>
    <xf numFmtId="49" fontId="11" fillId="0" borderId="0" xfId="0" applyNumberFormat="1" applyFont="1" applyAlignment="1">
      <alignment horizontal="center" vertical="top"/>
    </xf>
    <xf numFmtId="49" fontId="64" fillId="0" borderId="0" xfId="0" applyNumberFormat="1" applyFont="1" applyAlignment="1">
      <alignment horizontal="center" vertical="center" wrapText="1"/>
    </xf>
    <xf numFmtId="49" fontId="67" fillId="0" borderId="0" xfId="0" applyNumberFormat="1" applyFont="1"/>
    <xf numFmtId="0" fontId="24" fillId="0" borderId="0" xfId="0" applyFont="1" applyAlignment="1">
      <alignment horizontal="center" vertical="top"/>
    </xf>
    <xf numFmtId="0" fontId="24" fillId="0" borderId="0" xfId="0" applyFont="1" applyAlignment="1">
      <alignment horizontal="center"/>
    </xf>
    <xf numFmtId="49" fontId="11" fillId="0" borderId="0" xfId="0" applyNumberFormat="1" applyFont="1" applyAlignment="1">
      <alignment vertical="top" wrapText="1"/>
    </xf>
    <xf numFmtId="0" fontId="64" fillId="0" borderId="0" xfId="0" applyFont="1" applyAlignment="1">
      <alignment horizontal="center" vertical="top" wrapText="1"/>
    </xf>
    <xf numFmtId="0" fontId="18" fillId="0" borderId="0" xfId="0" applyFont="1" applyAlignment="1">
      <alignment horizontal="center" vertical="top" wrapText="1"/>
    </xf>
    <xf numFmtId="0" fontId="6" fillId="0" borderId="12" xfId="0" applyFont="1" applyBorder="1" applyAlignment="1">
      <alignment horizontal="left" vertical="top"/>
    </xf>
    <xf numFmtId="0" fontId="2" fillId="0" borderId="0" xfId="0" applyFont="1" applyAlignment="1">
      <alignment horizontal="left" vertical="top" wrapText="1"/>
    </xf>
    <xf numFmtId="49" fontId="13" fillId="0" borderId="12" xfId="0" applyNumberFormat="1" applyFont="1" applyBorder="1" applyAlignment="1">
      <alignment vertical="top"/>
    </xf>
    <xf numFmtId="0" fontId="77" fillId="0" borderId="0" xfId="0" applyFont="1" applyAlignment="1">
      <alignment vertical="top"/>
    </xf>
    <xf numFmtId="0" fontId="0" fillId="2" borderId="0" xfId="0" applyFill="1" applyAlignment="1">
      <alignment horizontal="center" vertical="top"/>
    </xf>
    <xf numFmtId="0" fontId="32" fillId="0" borderId="0" xfId="0" applyFont="1"/>
    <xf numFmtId="0" fontId="78" fillId="0" borderId="0" xfId="0" applyFont="1"/>
    <xf numFmtId="0" fontId="79" fillId="0" borderId="0" xfId="0" applyFont="1"/>
    <xf numFmtId="0" fontId="57" fillId="0" borderId="0" xfId="0" applyFont="1"/>
    <xf numFmtId="0" fontId="80" fillId="0" borderId="0" xfId="0" applyFont="1"/>
    <xf numFmtId="0" fontId="80" fillId="0" borderId="0" xfId="0" applyFont="1" applyAlignment="1">
      <alignment vertical="center"/>
    </xf>
    <xf numFmtId="0" fontId="81" fillId="0" borderId="0" xfId="0" applyFont="1"/>
    <xf numFmtId="0" fontId="82" fillId="0" borderId="0" xfId="0" applyFont="1"/>
    <xf numFmtId="0" fontId="82" fillId="0" borderId="0" xfId="0" applyFont="1" applyAlignment="1">
      <alignment vertical="top"/>
    </xf>
    <xf numFmtId="0" fontId="0" fillId="0" borderId="30" xfId="0" applyBorder="1" applyAlignment="1">
      <alignment horizontal="center" vertical="top"/>
    </xf>
    <xf numFmtId="0" fontId="0" fillId="0" borderId="30" xfId="0" applyBorder="1" applyAlignment="1">
      <alignment horizontal="left" wrapText="1"/>
    </xf>
    <xf numFmtId="14" fontId="0" fillId="0" borderId="30" xfId="0" applyNumberFormat="1" applyBorder="1" applyAlignment="1">
      <alignment horizontal="center" vertical="top"/>
    </xf>
    <xf numFmtId="0" fontId="0" fillId="0" borderId="31" xfId="0" applyBorder="1" applyAlignment="1">
      <alignment horizontal="center" vertical="top"/>
    </xf>
    <xf numFmtId="0" fontId="0" fillId="2" borderId="0" xfId="0" applyFill="1" applyAlignment="1">
      <alignment horizontal="left" vertical="top"/>
    </xf>
    <xf numFmtId="0" fontId="57" fillId="0" borderId="0" xfId="0" applyFont="1" applyAlignment="1">
      <alignment horizontal="left" vertical="top"/>
    </xf>
    <xf numFmtId="0" fontId="57" fillId="0" borderId="0" xfId="0" applyFont="1" applyAlignment="1">
      <alignment wrapText="1"/>
    </xf>
    <xf numFmtId="0" fontId="38" fillId="0" borderId="0" xfId="0" applyFont="1" applyAlignment="1">
      <alignment vertical="top"/>
    </xf>
    <xf numFmtId="0" fontId="57" fillId="0" borderId="0" xfId="0" applyFont="1" applyAlignment="1">
      <alignment vertical="top"/>
    </xf>
    <xf numFmtId="0" fontId="2" fillId="0" borderId="12" xfId="0" applyFont="1" applyBorder="1" applyAlignment="1">
      <alignment vertical="top"/>
    </xf>
    <xf numFmtId="0" fontId="86" fillId="0" borderId="0" xfId="0" applyFont="1" applyAlignment="1">
      <alignment vertical="top"/>
    </xf>
    <xf numFmtId="0" fontId="85" fillId="0" borderId="0" xfId="0" applyFont="1" applyAlignment="1">
      <alignment horizontal="center" vertical="center" wrapText="1"/>
    </xf>
    <xf numFmtId="49" fontId="87" fillId="0" borderId="0" xfId="0" applyNumberFormat="1" applyFont="1" applyAlignment="1">
      <alignment vertical="top"/>
    </xf>
    <xf numFmtId="0" fontId="85" fillId="0" borderId="0" xfId="0" applyFont="1" applyAlignment="1">
      <alignment horizontal="left" vertical="center" wrapText="1"/>
    </xf>
    <xf numFmtId="0" fontId="80" fillId="0" borderId="0" xfId="0" applyFont="1" applyAlignment="1">
      <alignment vertical="center" wrapText="1"/>
    </xf>
    <xf numFmtId="0" fontId="0" fillId="5" borderId="0" xfId="0" applyFill="1" applyAlignment="1">
      <alignment horizontal="left" vertical="top"/>
    </xf>
    <xf numFmtId="0" fontId="0" fillId="0" borderId="4" xfId="0" applyBorder="1" applyAlignment="1">
      <alignment horizontal="left" vertical="top"/>
    </xf>
    <xf numFmtId="0" fontId="0" fillId="0" borderId="4" xfId="0" applyBorder="1" applyAlignment="1">
      <alignment horizontal="left" vertical="top" wrapText="1"/>
    </xf>
    <xf numFmtId="0" fontId="0" fillId="5" borderId="0" xfId="0" applyFill="1" applyAlignment="1">
      <alignment horizontal="left" vertical="top" wrapText="1"/>
    </xf>
    <xf numFmtId="0" fontId="0" fillId="0" borderId="3" xfId="0" applyBorder="1" applyAlignment="1">
      <alignment horizontal="left" vertical="top" wrapText="1"/>
    </xf>
    <xf numFmtId="0" fontId="0" fillId="0" borderId="17" xfId="0" applyBorder="1" applyAlignment="1">
      <alignment horizontal="left" vertical="top" wrapText="1"/>
    </xf>
    <xf numFmtId="0" fontId="0" fillId="0" borderId="9" xfId="0" applyBorder="1" applyAlignment="1">
      <alignment horizontal="left" vertical="top" wrapText="1"/>
    </xf>
    <xf numFmtId="0" fontId="0" fillId="0" borderId="4" xfId="0" applyBorder="1" applyAlignment="1">
      <alignment wrapText="1"/>
    </xf>
    <xf numFmtId="0" fontId="88" fillId="0" borderId="0" xfId="0" applyFont="1" applyAlignment="1">
      <alignment horizontal="center" vertical="top"/>
    </xf>
    <xf numFmtId="0" fontId="88" fillId="0" borderId="0" xfId="0" applyFont="1" applyAlignment="1">
      <alignment horizontal="center" vertical="top" wrapText="1"/>
    </xf>
    <xf numFmtId="0" fontId="88" fillId="0" borderId="28" xfId="0" applyFont="1" applyBorder="1" applyAlignment="1">
      <alignment horizontal="center" vertical="top" wrapText="1"/>
    </xf>
    <xf numFmtId="0" fontId="89" fillId="0" borderId="0" xfId="0" applyFont="1" applyAlignment="1">
      <alignment vertical="center" wrapText="1"/>
    </xf>
    <xf numFmtId="0" fontId="90" fillId="0" borderId="0" xfId="0" applyFont="1" applyAlignment="1">
      <alignment horizontal="left" vertical="top"/>
    </xf>
    <xf numFmtId="0" fontId="88" fillId="0" borderId="28" xfId="0" applyFont="1" applyBorder="1" applyAlignment="1">
      <alignment horizontal="center" vertical="top"/>
    </xf>
    <xf numFmtId="0" fontId="88" fillId="0" borderId="0" xfId="0" applyFont="1" applyAlignment="1">
      <alignment horizontal="center" vertical="center"/>
    </xf>
    <xf numFmtId="0" fontId="91" fillId="0" borderId="0" xfId="0" applyFont="1" applyAlignment="1">
      <alignment horizontal="left" vertical="top"/>
    </xf>
    <xf numFmtId="0" fontId="92" fillId="0" borderId="0" xfId="0" applyFont="1" applyAlignment="1">
      <alignment horizontal="left" vertical="top"/>
    </xf>
    <xf numFmtId="0" fontId="88" fillId="0" borderId="0" xfId="0" applyFont="1" applyAlignment="1">
      <alignment horizontal="left" vertical="top" wrapText="1"/>
    </xf>
    <xf numFmtId="0" fontId="93" fillId="0" borderId="0" xfId="0" applyFont="1" applyAlignment="1">
      <alignment horizontal="left" vertical="top" wrapText="1"/>
    </xf>
    <xf numFmtId="0" fontId="12" fillId="0" borderId="0" xfId="3" applyAlignment="1">
      <alignment horizontal="center" vertical="top" wrapText="1"/>
    </xf>
    <xf numFmtId="0" fontId="88" fillId="0" borderId="30" xfId="0" applyFont="1" applyBorder="1" applyAlignment="1">
      <alignment horizontal="center" vertical="top" wrapText="1"/>
    </xf>
    <xf numFmtId="0" fontId="12" fillId="0" borderId="0" xfId="3" applyAlignment="1">
      <alignment wrapText="1"/>
    </xf>
    <xf numFmtId="0" fontId="12" fillId="0" borderId="0" xfId="3" applyAlignment="1">
      <alignment horizontal="left" vertical="center" wrapText="1"/>
    </xf>
    <xf numFmtId="0" fontId="88" fillId="4" borderId="0" xfId="0" applyFont="1" applyFill="1" applyAlignment="1">
      <alignment horizontal="center" vertical="top" wrapText="1"/>
    </xf>
    <xf numFmtId="0" fontId="16" fillId="0" borderId="0" xfId="0" applyFont="1" applyAlignment="1">
      <alignment horizontal="center" vertical="top"/>
    </xf>
    <xf numFmtId="0" fontId="91" fillId="0" borderId="0" xfId="0" applyFont="1"/>
    <xf numFmtId="0" fontId="94" fillId="0" borderId="0" xfId="0" applyFont="1" applyAlignment="1">
      <alignment horizontal="center" vertical="center" wrapText="1"/>
    </xf>
    <xf numFmtId="49" fontId="95" fillId="0" borderId="0" xfId="0" applyNumberFormat="1" applyFont="1" applyAlignment="1">
      <alignment vertical="top"/>
    </xf>
    <xf numFmtId="49" fontId="89" fillId="0" borderId="0" xfId="0" applyNumberFormat="1" applyFont="1" applyAlignment="1">
      <alignment vertical="top"/>
    </xf>
    <xf numFmtId="0" fontId="96" fillId="0" borderId="0" xfId="0" applyFont="1" applyAlignment="1">
      <alignment horizontal="center" vertical="top" wrapText="1"/>
    </xf>
    <xf numFmtId="0" fontId="0" fillId="0" borderId="32" xfId="0" applyBorder="1" applyAlignment="1">
      <alignment horizontal="center" vertical="top"/>
    </xf>
    <xf numFmtId="14" fontId="0" fillId="0" borderId="32" xfId="0" applyNumberFormat="1" applyBorder="1" applyAlignment="1">
      <alignment horizontal="center" vertical="top"/>
    </xf>
    <xf numFmtId="0" fontId="0" fillId="0" borderId="32" xfId="0" applyBorder="1" applyAlignment="1">
      <alignment horizontal="left" vertical="top" wrapText="1"/>
    </xf>
    <xf numFmtId="0" fontId="18" fillId="0" borderId="32" xfId="0" applyFont="1" applyBorder="1" applyAlignment="1">
      <alignment horizontal="center" vertical="top" wrapText="1"/>
    </xf>
    <xf numFmtId="0" fontId="0" fillId="4" borderId="0" xfId="0" applyFill="1" applyAlignment="1">
      <alignment horizontal="center" vertical="top"/>
    </xf>
    <xf numFmtId="0" fontId="90" fillId="0" borderId="0" xfId="0" applyFont="1"/>
    <xf numFmtId="0" fontId="97" fillId="0" borderId="0" xfId="0" applyFont="1" applyAlignment="1">
      <alignment horizontal="center" vertical="center" wrapText="1"/>
    </xf>
    <xf numFmtId="1" fontId="30" fillId="0" borderId="0" xfId="0" applyNumberFormat="1" applyFont="1" applyAlignment="1">
      <alignment vertical="top"/>
    </xf>
    <xf numFmtId="0" fontId="28" fillId="0" borderId="0" xfId="0" applyFont="1" applyAlignment="1">
      <alignment horizontal="center" vertical="center" wrapText="1"/>
    </xf>
    <xf numFmtId="0" fontId="28" fillId="0" borderId="0" xfId="0" applyFont="1" applyAlignment="1">
      <alignment horizontal="center" vertical="top"/>
    </xf>
    <xf numFmtId="0" fontId="28" fillId="0" borderId="0" xfId="0" applyFont="1" applyAlignment="1">
      <alignment horizontal="left" vertical="top"/>
    </xf>
    <xf numFmtId="0" fontId="0" fillId="0" borderId="2" xfId="0" applyBorder="1" applyAlignment="1">
      <alignment horizontal="left"/>
    </xf>
    <xf numFmtId="0" fontId="80" fillId="0" borderId="2" xfId="0" applyFont="1" applyBorder="1"/>
    <xf numFmtId="0" fontId="32" fillId="0" borderId="2" xfId="0" applyFont="1" applyBorder="1" applyAlignment="1">
      <alignment horizontal="left"/>
    </xf>
    <xf numFmtId="0" fontId="0" fillId="0" borderId="12" xfId="0" applyBorder="1" applyAlignment="1">
      <alignment horizontal="left" vertical="top"/>
    </xf>
    <xf numFmtId="0" fontId="57" fillId="0" borderId="12" xfId="0" applyFont="1" applyBorder="1" applyAlignment="1">
      <alignment vertical="top" wrapText="1"/>
    </xf>
    <xf numFmtId="0" fontId="0" fillId="0" borderId="32" xfId="0" applyBorder="1" applyAlignment="1">
      <alignment horizontal="center" vertical="top" wrapText="1"/>
    </xf>
    <xf numFmtId="0" fontId="0" fillId="0" borderId="32" xfId="0" applyBorder="1" applyAlignment="1">
      <alignment horizontal="left" wrapText="1"/>
    </xf>
    <xf numFmtId="0" fontId="1" fillId="0" borderId="33" xfId="0" applyFont="1" applyBorder="1" applyAlignment="1">
      <alignment wrapText="1"/>
    </xf>
    <xf numFmtId="0" fontId="64" fillId="0" borderId="0" xfId="0" applyFont="1" applyAlignment="1">
      <alignment horizontal="left" vertical="top" wrapText="1"/>
    </xf>
    <xf numFmtId="0" fontId="1" fillId="0" borderId="32" xfId="0" applyFont="1" applyBorder="1" applyAlignment="1">
      <alignment horizontal="left" vertical="top" wrapText="1"/>
    </xf>
    <xf numFmtId="0" fontId="1" fillId="0" borderId="32" xfId="0" applyFont="1" applyBorder="1" applyAlignment="1">
      <alignment horizontal="center" vertical="top"/>
    </xf>
    <xf numFmtId="1" fontId="42" fillId="0" borderId="0" xfId="0" applyNumberFormat="1" applyFont="1" applyAlignment="1">
      <alignment horizontal="left" vertical="top"/>
    </xf>
    <xf numFmtId="0" fontId="32" fillId="0" borderId="0" xfId="0" applyFont="1" applyAlignment="1">
      <alignment horizontal="left" vertical="top"/>
    </xf>
    <xf numFmtId="0" fontId="0" fillId="0" borderId="32" xfId="0" applyBorder="1" applyAlignment="1">
      <alignment horizontal="left" vertical="top"/>
    </xf>
    <xf numFmtId="14" fontId="0" fillId="0" borderId="0" xfId="0" applyNumberFormat="1" applyAlignment="1">
      <alignment horizontal="left" vertical="top" wrapText="1"/>
    </xf>
    <xf numFmtId="0" fontId="25" fillId="7" borderId="0" xfId="0" applyFont="1" applyFill="1" applyAlignment="1">
      <alignment horizontal="center" vertical="top" wrapText="1"/>
    </xf>
    <xf numFmtId="0" fontId="52" fillId="8" borderId="2" xfId="0" applyFont="1" applyFill="1" applyBorder="1" applyAlignment="1">
      <alignment horizontal="center" vertical="center" wrapText="1"/>
    </xf>
  </cellXfs>
  <cellStyles count="5">
    <cellStyle name="Lien hypertexte" xfId="3" builtinId="8"/>
    <cellStyle name="Monétaire 2" xfId="2" xr:uid="{817C612C-3717-4094-9793-AF6AB742B6A3}"/>
    <cellStyle name="Normal" xfId="0" builtinId="0"/>
    <cellStyle name="Normal 2" xfId="1" xr:uid="{6A4B01E1-FF95-4729-B025-F4849A86F14B}"/>
    <cellStyle name="Normal 2 2" xfId="4" xr:uid="{1EA03915-6DFF-4DD7-A9E8-0F97E0E75E2C}"/>
  </cellStyles>
  <dxfs count="102">
    <dxf>
      <font>
        <color rgb="FF9C0006"/>
      </font>
      <fill>
        <patternFill>
          <bgColor rgb="FFFFC7CE"/>
        </patternFill>
      </fill>
    </dxf>
    <dxf>
      <font>
        <color rgb="FF9C0006"/>
      </font>
      <fill>
        <patternFill>
          <bgColor rgb="FFFFC7CE"/>
        </patternFill>
      </fill>
    </dxf>
    <dxf>
      <font>
        <b/>
        <i val="0"/>
        <strike val="0"/>
        <color theme="0"/>
      </font>
      <fill>
        <patternFill>
          <bgColor rgb="FFFF0000"/>
        </patternFill>
      </fill>
    </dxf>
    <dxf>
      <font>
        <b/>
        <i val="0"/>
        <strike val="0"/>
        <color theme="0"/>
      </font>
      <fill>
        <patternFill>
          <bgColor rgb="FFFF0000"/>
        </patternFill>
      </fill>
    </dxf>
    <dxf>
      <font>
        <b/>
        <i val="0"/>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dxf>
    <dxf>
      <font>
        <strike val="0"/>
        <outline val="0"/>
        <shadow val="0"/>
        <u val="none"/>
        <vertAlign val="baseline"/>
        <sz val="8"/>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alignment horizontal="left" vertical="bottom" textRotation="0" wrapText="0" indent="1"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vertical="top" textRotation="0" indent="0" justifyLastLine="0" shrinkToFit="0" readingOrder="0"/>
    </dxf>
    <dxf>
      <font>
        <b/>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0" formatCode="General"/>
      <alignment vertical="top" textRotation="0" indent="0" justifyLastLine="0" shrinkToFit="0" readingOrder="0"/>
    </dxf>
    <dxf>
      <font>
        <b/>
        <i val="0"/>
        <strike val="0"/>
        <condense val="0"/>
        <extend val="0"/>
        <outline val="0"/>
        <shadow val="0"/>
        <u val="none"/>
        <vertAlign val="baseline"/>
        <sz val="11"/>
        <color theme="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9"/>
        <color theme="1"/>
        <name val="Courier New"/>
        <family val="3"/>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rgb="FF000000"/>
        <name val="Calibri"/>
        <family val="2"/>
        <scheme val="none"/>
      </font>
      <numFmt numFmtId="0" formatCode="General"/>
      <alignment vertical="top" textRotation="0" indent="0" justifyLastLine="0" shrinkToFit="0" readingOrder="0"/>
    </dxf>
    <dxf>
      <font>
        <strike val="0"/>
        <outline val="0"/>
        <shadow val="0"/>
        <u val="none"/>
        <vertAlign val="baseline"/>
        <color rgb="FFFF0000"/>
        <name val="Calibri"/>
        <family val="2"/>
        <scheme val="minor"/>
      </font>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horizontal="center"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horizontal="center"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indent="0" justifyLastLine="0" shrinkToFit="0" readingOrder="0"/>
    </dxf>
    <dxf>
      <font>
        <b/>
        <i val="0"/>
        <strike val="0"/>
        <condense val="0"/>
        <extend val="0"/>
        <outline val="0"/>
        <shadow val="0"/>
        <u val="none"/>
        <vertAlign val="baseline"/>
        <sz val="9"/>
        <color rgb="FF000000"/>
        <name val="Calibri"/>
        <family val="2"/>
        <scheme val="none"/>
      </font>
      <alignment horizontal="left" vertical="center" textRotation="0" wrapText="0" indent="0" justifyLastLine="0" shrinkToFit="0" readingOrder="0"/>
    </dxf>
    <dxf>
      <font>
        <b/>
        <i val="0"/>
        <strike val="0"/>
        <condense val="0"/>
        <extend val="0"/>
        <outline val="0"/>
        <shadow val="0"/>
        <u val="none"/>
        <vertAlign val="baseline"/>
        <sz val="9"/>
        <color theme="1"/>
        <name val="Courier New"/>
        <family val="3"/>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Century Gothic"/>
        <family val="2"/>
        <scheme val="none"/>
      </font>
      <alignment horizontal="center" vertical="top" textRotation="0" wrapText="1" indent="0" justifyLastLine="0" shrinkToFit="0" readingOrder="0"/>
    </dxf>
    <dxf>
      <alignment horizontal="left" textRotation="0" indent="0" justifyLastLine="0" shrinkToFit="0" readingOrder="0"/>
    </dxf>
    <dxf>
      <alignment horizontal="center" vertical="center" textRotation="0" indent="0" justifyLastLine="0" shrinkToFit="0" readingOrder="0"/>
    </dxf>
    <dxf>
      <alignment horizontal="center" vertical="top" textRotation="0" wrapText="0" indent="0"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10"/>
        <color rgb="FF000000"/>
        <name val="Calibri"/>
        <family val="2"/>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top"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dxf>
    <dxf>
      <font>
        <sz val="10"/>
        <name val="Open Sans"/>
        <family val="2"/>
        <scheme val="none"/>
      </font>
      <alignment horizontal="center" vertical="center" textRotation="0" wrapText="1" indent="0" justifyLastLine="0" shrinkToFit="0" readingOrder="0"/>
    </dxf>
    <dxf>
      <font>
        <strike val="0"/>
        <outline val="0"/>
        <shadow val="0"/>
        <u val="none"/>
        <vertAlign val="baseline"/>
        <sz val="11"/>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vertical="top" textRotation="0" indent="0" justifyLastLine="0" shrinkToFit="0" readingOrder="0"/>
    </dxf>
    <dxf>
      <font>
        <b val="0"/>
        <i val="0"/>
        <strike val="0"/>
        <condense val="0"/>
        <extend val="0"/>
        <outline val="0"/>
        <shadow val="0"/>
        <u val="none"/>
        <vertAlign val="baseline"/>
        <sz val="11"/>
        <color theme="1"/>
        <name val="Calibri"/>
        <family val="2"/>
        <scheme val="minor"/>
      </font>
      <alignment vertical="top" textRotation="0" indent="0" justifyLastLine="0" shrinkToFit="0" readingOrder="0"/>
    </dxf>
    <dxf>
      <font>
        <b/>
        <i val="0"/>
        <strike val="0"/>
        <condense val="0"/>
        <extend val="0"/>
        <outline val="0"/>
        <shadow val="0"/>
        <u val="none"/>
        <vertAlign val="baseline"/>
        <sz val="9"/>
        <color theme="1"/>
        <name val="Calibri"/>
        <family val="2"/>
        <scheme val="minor"/>
      </font>
      <alignment vertical="top" textRotation="0" indent="0" justifyLastLine="0" shrinkToFit="0" readingOrder="0"/>
    </dxf>
    <dxf>
      <font>
        <b/>
        <i val="0"/>
        <strike val="0"/>
        <condense val="0"/>
        <extend val="0"/>
        <outline val="0"/>
        <shadow val="0"/>
        <u val="none"/>
        <vertAlign val="baseline"/>
        <sz val="9"/>
        <color theme="1"/>
        <name val="Courier New"/>
        <family val="3"/>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9"/>
        <color theme="1"/>
        <name val="Courier New"/>
        <family val="3"/>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horizontal="left" vertical="top" textRotation="0" wrapText="0" indent="0" justifyLastLine="0" shrinkToFit="0" readingOrder="0"/>
    </dxf>
  </dxfs>
  <tableStyles count="0" defaultTableStyle="TableStyleMedium2" defaultPivotStyle="PivotStyleLight16"/>
  <colors>
    <mruColors>
      <color rgb="FF00FF00"/>
      <color rgb="FF99FF66"/>
      <color rgb="FF99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30134</xdr:colOff>
      <xdr:row>5</xdr:row>
      <xdr:rowOff>116973</xdr:rowOff>
    </xdr:from>
    <xdr:ext cx="6054799" cy="1782924"/>
    <xdr:sp macro="" textlink="">
      <xdr:nvSpPr>
        <xdr:cNvPr id="45" name="Rectangle 1">
          <a:extLst>
            <a:ext uri="{FF2B5EF4-FFF2-40B4-BE49-F238E27FC236}">
              <a16:creationId xmlns:a16="http://schemas.microsoft.com/office/drawing/2014/main" id="{B00E8441-A2AD-2937-7D53-36A3704FE8AE}"/>
            </a:ext>
          </a:extLst>
        </xdr:cNvPr>
        <xdr:cNvSpPr/>
      </xdr:nvSpPr>
      <xdr:spPr>
        <a:xfrm>
          <a:off x="1554134" y="1069473"/>
          <a:ext cx="6054799" cy="1782924"/>
        </a:xfrm>
        <a:prstGeom prst="rect">
          <a:avLst/>
        </a:prstGeom>
        <a:solidFill>
          <a:schemeClr val="accent6">
            <a:lumMod val="20000"/>
            <a:lumOff val="80000"/>
          </a:schemeClr>
        </a:solidFill>
      </xdr:spPr>
      <xdr:style>
        <a:lnRef idx="2">
          <a:schemeClr val="accent2"/>
        </a:lnRef>
        <a:fillRef idx="1">
          <a:schemeClr val="lt1"/>
        </a:fillRef>
        <a:effectRef idx="0">
          <a:schemeClr val="accent2"/>
        </a:effectRef>
        <a:fontRef idx="minor">
          <a:schemeClr val="dk1"/>
        </a:fontRef>
      </xdr:style>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Les</a:t>
          </a:r>
          <a:r>
            <a:rPr lang="fr-FR" sz="5400" b="1" cap="none" spc="0" baseline="0">
              <a:ln w="22225">
                <a:solidFill>
                  <a:schemeClr val="accent2"/>
                </a:solidFill>
                <a:prstDash val="solid"/>
              </a:ln>
              <a:solidFill>
                <a:schemeClr val="accent2">
                  <a:lumMod val="40000"/>
                  <a:lumOff val="60000"/>
                </a:schemeClr>
              </a:solidFill>
              <a:effectLst/>
            </a:rPr>
            <a:t> o</a:t>
          </a:r>
          <a:r>
            <a:rPr lang="fr-FR" sz="5400" b="1" cap="none" spc="0">
              <a:ln w="22225">
                <a:solidFill>
                  <a:schemeClr val="accent2"/>
                </a:solidFill>
                <a:prstDash val="solid"/>
              </a:ln>
              <a:solidFill>
                <a:schemeClr val="accent2">
                  <a:lumMod val="40000"/>
                  <a:lumOff val="60000"/>
                </a:schemeClr>
              </a:solidFill>
              <a:effectLst/>
            </a:rPr>
            <a:t>nglets suivants </a:t>
          </a:r>
        </a:p>
        <a:p>
          <a:pPr algn="ctr"/>
          <a:r>
            <a:rPr lang="fr-FR" sz="5400" b="1" cap="none" spc="0">
              <a:ln w="22225">
                <a:solidFill>
                  <a:schemeClr val="accent2"/>
                </a:solidFill>
                <a:prstDash val="solid"/>
              </a:ln>
              <a:solidFill>
                <a:schemeClr val="accent2">
                  <a:lumMod val="40000"/>
                  <a:lumOff val="60000"/>
                </a:schemeClr>
              </a:solidFill>
              <a:effectLst/>
            </a:rPr>
            <a:t>sont des Annexes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xdr:row>
      <xdr:rowOff>66675</xdr:rowOff>
    </xdr:from>
    <xdr:to>
      <xdr:col>17</xdr:col>
      <xdr:colOff>552450</xdr:colOff>
      <xdr:row>24</xdr:row>
      <xdr:rowOff>0</xdr:rowOff>
    </xdr:to>
    <xdr:pic>
      <xdr:nvPicPr>
        <xdr:cNvPr id="2" name="Image 1">
          <a:extLst>
            <a:ext uri="{FF2B5EF4-FFF2-40B4-BE49-F238E27FC236}">
              <a16:creationId xmlns:a16="http://schemas.microsoft.com/office/drawing/2014/main" id="{10E8432A-9B3B-A4AF-7211-9AD49C4A36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257175"/>
          <a:ext cx="13192125" cy="431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D95088-216E-4273-B80B-E8F94405C347}" name="Tableau91913" displayName="Tableau91913" ref="A1:F1506" totalsRowShown="0">
  <autoFilter ref="A1:F1506" xr:uid="{8DD95088-216E-4273-B80B-E8F94405C347}"/>
  <tableColumns count="6">
    <tableColumn id="1" xr3:uid="{474CDA8E-A4C9-4752-8BB9-433E8D661777}" name="Version" dataDxfId="81"/>
    <tableColumn id="2" xr3:uid="{23751709-4E05-448D-9270-E6F345D4CF6C}" name="Auteur" dataDxfId="80"/>
    <tableColumn id="3" xr3:uid="{1B77B682-AF2A-4432-85CB-BD8C9D6E0AE9}" name="Date" dataDxfId="79"/>
    <tableColumn id="5" xr3:uid="{D5629F5A-F6E9-4179-B91C-7B6352DA32BE}" name="Domaine" dataDxfId="78"/>
    <tableColumn id="4" xr3:uid="{A858B495-60D9-4D70-BE95-FD5A1DAB4E0F}" name="Description" dataDxfId="77"/>
    <tableColumn id="6" xr3:uid="{04ED331F-CB4A-48D4-B02D-F6FE527046A1}" name="Origine" dataDxfId="76"/>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A682633-088D-4C34-80FB-D17DDC7B0B51}" name="Tableau1613182" displayName="Tableau1613182" ref="A1:U1833" totalsRowShown="0" headerRowDxfId="75" dataDxfId="74">
  <autoFilter ref="A1:U1833" xr:uid="{0C078221-17BE-431B-A6BA-26006589A8DD}"/>
  <tableColumns count="21">
    <tableColumn id="6" xr3:uid="{B90620B3-0F9B-4093-9FDB-B613FFE3BDB5}" name="Référence" dataDxfId="73"/>
    <tableColumn id="16382" xr3:uid="{74479FF6-0439-4DA6-9D7E-6313C8C55E60}" name="Segment" dataDxfId="72"/>
    <tableColumn id="3" xr3:uid="{9AF55AED-A21D-4BBE-BB6A-919592BABD72}" name="Object" dataDxfId="71"/>
    <tableColumn id="7" xr3:uid="{4553B881-84C8-4EC0-8577-98C3C21BB0A0}" name="Attribute" dataDxfId="70"/>
    <tableColumn id="17" xr3:uid="{331F536E-BFF0-4FE6-BA35-AC1AD1867443}" name="Type" dataDxfId="69"/>
    <tableColumn id="1" xr3:uid="{4A6EEF17-CC12-453B-8EE2-7313D741191B}" name="Libellé" dataDxfId="68"/>
    <tableColumn id="4" xr3:uid="{CBAC3723-0970-46F3-BC3E-69ACBD0B2EF7}" name="Description" dataDxfId="67"/>
    <tableColumn id="2" xr3:uid="{56033E60-F986-46F9-9E1D-CBD320976112}" name="Obligatoire" dataDxfId="66"/>
    <tableColumn id="5" xr3:uid="{96D480A6-CAD3-4248-B496-2350C0E0F1A1}" name="Répétable" dataDxfId="65"/>
    <tableColumn id="9" xr3:uid="{8E2C11D9-9D9D-4834-9B4F-C4A7CFF8CAAA}" name="Liste de valeurs du codeset" dataDxfId="64"/>
    <tableColumn id="20" xr3:uid="{A84D3E6E-9F7C-4872-BDEA-2739BF91E4B7}" name="Ancien Flux" dataDxfId="63"/>
    <tableColumn id="10" xr3:uid="{4D971A8B-2B7C-4FCC-BD64-70F91199F190}" name="Ancien Nom" dataDxfId="62"/>
    <tableColumn id="11" xr3:uid="{D733556C-455C-45BF-BA01-6F43961B9745}" name="Ancien Format" dataDxfId="61"/>
    <tableColumn id="14" xr3:uid="{9B732771-12B3-4D79-891B-AD4A78A2E613}" name="TLP" dataDxfId="60"/>
    <tableColumn id="12" xr3:uid="{9672E9E9-A964-42A1-834C-849F732396F4}" name="Autor" dataDxfId="59"/>
    <tableColumn id="13" xr3:uid="{E3B23301-2460-430D-AD1B-EC1E96B01D00}" name="Capture" dataDxfId="58"/>
    <tableColumn id="15" xr3:uid="{0A7CD3E6-B848-4542-A25C-59F7DEE68CB8}" name="Precomp" dataDxfId="57"/>
    <tableColumn id="18" xr3:uid="{BC4EEF62-AE75-4251-ACD7-05DB8D6FB193}" name="Compens" dataDxfId="56"/>
    <tableColumn id="16" xr3:uid="{C13A6254-30BD-4071-84BB-423AE764894E}" name="Litiges" dataDxfId="55"/>
    <tableColumn id="19" xr3:uid="{CFFE3875-65DE-4D5B-BD30-02217440D6BB}" name="MàJ" dataDxfId="54"/>
    <tableColumn id="8" xr3:uid="{A12A637B-5EFF-4468-A494-DA9B93F80B3D}" name="Obsolete" dataDxfId="53">
      <calculatedColumnFormula>IF(VLOOKUP($A2,DICO_Complet!A:R,9,FALSE)&lt;&gt;0,VLOOKUP($A2,DICO_Complet!A:R,9,FALSE),"")</calculatedColumnFormula>
    </tableColumn>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4BEC657-58FD-4A32-A514-7779ACE32829}" name="Tableau161920" displayName="Tableau161920" ref="A2:U1833" totalsRowShown="0" headerRowDxfId="52" dataDxfId="51">
  <autoFilter ref="A2:U1833" xr:uid="{35998B1D-C431-4171-B973-8EC8329D0862}"/>
  <tableColumns count="21">
    <tableColumn id="8" xr3:uid="{A13D482A-0CC8-4FE1-8A65-679B9B118AAB}" name="Référence" dataDxfId="50"/>
    <tableColumn id="15" xr3:uid="{2085F7F1-3C9B-43C3-B755-F4CEABE008EC}" name="O/N" dataDxfId="49">
      <calculatedColumnFormula>IF(ISNA(VLOOKUP(Tableau161920[[#This Row],[Référence]],MON_MSG!A:B,2,FALSE)),"N",IF($I3="Obsolete","N","O"))</calculatedColumnFormula>
    </tableColumn>
    <tableColumn id="22" xr3:uid="{35973DE0-993B-4BC9-B81A-C844B50FF5EC}" name="Segment_x000a_Message" dataDxfId="48">
      <calculatedColumnFormula>VLOOKUP($A3,DICO_Complet!A:R,3,FALSE)</calculatedColumnFormula>
    </tableColumn>
    <tableColumn id="3" xr3:uid="{85BAF918-6F4A-4E9E-997B-E55A6AFF99AB}" name="Object" dataDxfId="47">
      <calculatedColumnFormula>VLOOKUP($A3,DICO_Complet!$A$2:$R$1824,4,FALSE)</calculatedColumnFormula>
    </tableColumn>
    <tableColumn id="7" xr3:uid="{48C6B827-3FCF-477F-9A23-8F7904C90F36}" name="Attribute" dataDxfId="46">
      <calculatedColumnFormula>VLOOKUP($A3,DICO_Complet!A:R,5,FALSE)</calculatedColumnFormula>
    </tableColumn>
    <tableColumn id="1" xr3:uid="{C46F5772-5206-4CF4-AAB6-D9465929DA08}" name="Type" dataDxfId="45">
      <calculatedColumnFormula>VLOOKUP($A3,DICO_Complet!A:R,6,FALSE)</calculatedColumnFormula>
    </tableColumn>
    <tableColumn id="16" xr3:uid="{345E1D09-303A-45DD-B961-3F3E48EAE761}" name="Sensitivty" dataDxfId="44">
      <calculatedColumnFormula>VLOOKUP($A3,DICO_Complet!$A$2:$R$1824,7,FALSE)</calculatedColumnFormula>
    </tableColumn>
    <tableColumn id="17" xr3:uid="{53697E20-B1C0-4CE1-9980-FFD2A09D0ADF}" name="Colonne2" dataDxfId="43">
      <calculatedColumnFormula>VLOOKUP($A3,DICO_Complet!$A$2:$R$1824,8,FALSE)</calculatedColumnFormula>
    </tableColumn>
    <tableColumn id="2" xr3:uid="{9C35C9E7-BFFD-4F54-860E-58F80E2BD7CA}" name="Obsolete" dataDxfId="42">
      <calculatedColumnFormula>IF(VLOOKUP($A3,DICO_Complet!$A$2:$R$1824,9,FALSE)&lt;&gt;0,VLOOKUP($A3,DICO_Complet!$A$2:$R$1824,9,FALSE),"")</calculatedColumnFormula>
    </tableColumn>
    <tableColumn id="18" xr3:uid="{ED49142C-C507-4DA7-8EB6-AB95AD49636B}" name="Libellé" dataDxfId="41">
      <calculatedColumnFormula>VLOOKUP($A3,DICO_Complet!A:R,10,FALSE)</calculatedColumnFormula>
    </tableColumn>
    <tableColumn id="4" xr3:uid="{C8E79AE3-782B-4530-B631-1DFFA2B20E38}" name="Description fonctionnelle" dataDxfId="40">
      <calculatedColumnFormula>IF(OR(ISNA(VLOOKUP(Tableau161920[[#This Row],[Référence]],MON_MSG!A:H,7,FALSE)),ISBLANK(VLOOKUP(Tableau161920[[#This Row],[Référence]],MON_MSG!A:H,7,FALSE))),"",VLOOKUP(Tableau161920[[#This Row],[Référence]],MON_MSG!A:H,7,FALSE))</calculatedColumnFormula>
    </tableColumn>
    <tableColumn id="5" xr3:uid="{4CEE3D27-3320-4697-8EAA-8992FDC91244}" name="Obligatoire" dataDxfId="39">
      <calculatedColumnFormula>IF(OR(ISNA(VLOOKUP(Tableau161920[[#This Row],[Référence]],MON_MSG!A:I,8,FALSE)),ISBLANK(VLOOKUP(Tableau161920[[#This Row],[Référence]],MON_MSG!A:I,8,FALSE))),"",VLOOKUP(Tableau161920[[#This Row],[Référence]],MON_MSG!A:I,8,FALSE))</calculatedColumnFormula>
    </tableColumn>
    <tableColumn id="6" xr3:uid="{FB87B268-966D-43B9-8913-C37D6A1337BE}" name="Repetable" dataDxfId="38">
      <calculatedColumnFormula>IF(OR(ISNA(VLOOKUP(Tableau161920[[#This Row],[Référence]],MON_MSG!A:J,9,FALSE)),ISBLANK(VLOOKUP(Tableau161920[[#This Row],[Référence]],MON_MSG!A:J,9,FALSE))),"",VLOOKUP(Tableau161920[[#This Row],[Référence]],MON_MSG!A:J,9,FALSE))</calculatedColumnFormula>
    </tableColumn>
    <tableColumn id="14" xr3:uid="{618BE538-E7D2-4596-8711-08FB785B752A}" name="CIFO" dataDxfId="37">
      <calculatedColumnFormula>IF(VLOOKUP($A3,DICO_Complet!$A$2:$R$1824,12,FALSE)=0,"",VLOOKUP($A3,DICO_Complet!$A$2:$R$1824,12,FALSE))</calculatedColumnFormula>
    </tableColumn>
    <tableColumn id="13" xr3:uid="{6DB6CE03-F60A-4EE5-9419-29436F47FAB8}" name="CBAE" dataDxfId="36">
      <calculatedColumnFormula>IF(VLOOKUP($A3,DICO_Complet!$A$2:$R$1824,13,FALSE)=0,"",VLOOKUP($A3,DICO_Complet!$A$2:$R$1824,13,FALSE))</calculatedColumnFormula>
    </tableColumn>
    <tableColumn id="10" xr3:uid="{47E2049B-0466-49EC-BF5B-4EDAB277063D}" name="CB2AF" dataDxfId="35">
      <calculatedColumnFormula>IF(VLOOKUP($A3,DICO_Complet!$A$2:$R$1824,14,FALSE)=0,"",VLOOKUP($A3,DICO_Complet!$A$2:$R$1824,14,FALSE))</calculatedColumnFormula>
    </tableColumn>
    <tableColumn id="23" xr3:uid="{777CE1B3-6856-491E-9F4F-F3C9E6CBFE83}" name="CB2A" dataDxfId="34">
      <calculatedColumnFormula>IF(VLOOKUP($A3,DICO_Complet!$A$2:$R$1824,15,FALSE)=0,"",VLOOKUP($A3,DICO_Complet!$A$2:$R$1824,15,FALSE))</calculatedColumnFormula>
    </tableColumn>
    <tableColumn id="21" xr3:uid="{9F9D1364-733A-4337-8993-277D2AE02FCB}" name="VISA" dataDxfId="33">
      <calculatedColumnFormula>IF(VLOOKUP($A3,DICO_Complet!$A$2:$R$1824,16,FALSE)=0,"",VLOOKUP($A3,DICO_Complet!$A$2:$R$1824,16,FALSE))</calculatedColumnFormula>
    </tableColumn>
    <tableColumn id="20" xr3:uid="{1F3C6ED4-08B7-4597-99B5-3C8F02E2CDCB}" name="MCD" dataDxfId="32">
      <calculatedColumnFormula>IF(VLOOKUP($A3,DICO_Complet!$A$2:$R$1824,17,FALSE)=0,"",VLOOKUP($A3,DICO_Complet!$A$2:$R$1824,17,FALSE))</calculatedColumnFormula>
    </tableColumn>
    <tableColumn id="19" xr3:uid="{FE1BFABA-66E8-4A35-9BD6-6D9BF3D01F3F}" name="Mainframe" dataDxfId="31">
      <calculatedColumnFormula>IF(VLOOKUP($A3,DICO_Complet!$A$2:$R$1824,18,FALSE)=0,"",VLOOKUP($A3,DICO_Complet!$A$2:$R$1824,18,FALSE))</calculatedColumnFormula>
    </tableColumn>
    <tableColumn id="11" xr3:uid="{814B7FAE-1453-4AAA-8884-9E56366AAB0A}" name="." dataDxfId="30"/>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5DCB133-8D2C-49CA-A943-33CDDC58EF75}" name="Tableau161318" displayName="Tableau161318" ref="A1:R1832" totalsRowShown="0" headerRowDxfId="101" dataDxfId="100">
  <autoFilter ref="A1:R1832" xr:uid="{A5DCB133-8D2C-49CA-A943-33CDDC58EF75}"/>
  <tableColumns count="18">
    <tableColumn id="8" xr3:uid="{FCCE167B-E88E-47B2-94BB-1FBC16355FF8}" name="Reference" dataDxfId="99"/>
    <tableColumn id="15" xr3:uid="{C0AF18D4-B37B-415E-A395-464D1D2EE924}" name="N/A" dataDxfId="98"/>
    <tableColumn id="22" xr3:uid="{CD15613D-0223-4D52-AA55-66920932ACF7}" name="Segment Message" dataDxfId="97"/>
    <tableColumn id="3" xr3:uid="{E0F63DFF-972D-49E2-BC62-BD75B110047E}" name="Object" dataDxfId="96"/>
    <tableColumn id="7" xr3:uid="{629E2A1A-1700-433F-8A51-D2906907E0B9}" name="Attribute" dataDxfId="95"/>
    <tableColumn id="17" xr3:uid="{6482F923-3466-4B78-9C85-F77835F71C9C}" name="Type" dataDxfId="94"/>
    <tableColumn id="24" xr3:uid="{8C03B414-F2C6-4166-8A35-78D965220E45}" name="Sensitivity" dataDxfId="93"/>
    <tableColumn id="2" xr3:uid="{D85E4080-DDB0-4FD8-9C69-8D9EE32B4C01}" name="Colonne2" dataDxfId="92"/>
    <tableColumn id="18" xr3:uid="{04E435BE-6635-4229-A4FC-A73497747E9E}" name="Obsolete" dataDxfId="91"/>
    <tableColumn id="1" xr3:uid="{F3F24A63-21A9-4ACB-B908-C4F17B3A6622}" name="Libellé" dataDxfId="90"/>
    <tableColumn id="4" xr3:uid="{436FFB3A-2E30-472C-9618-448C865A8AA9}" name="Commentaire" dataDxfId="89"/>
    <tableColumn id="9" xr3:uid="{E5EE2BEA-DFE8-4EBC-9834-6216F42572FD}" name="CIFO" dataDxfId="88"/>
    <tableColumn id="11" xr3:uid="{38501B68-3CF9-4B6F-B02D-36182B761DDE}" name="CBAE" dataDxfId="87"/>
    <tableColumn id="21" xr3:uid="{59F5910A-1B2A-46E4-B037-49BC5CA37413}" name="CB2AF" dataDxfId="86"/>
    <tableColumn id="13" xr3:uid="{4F9F1DBF-63FF-4326-816B-F0E68971746B}" name="CB2A" dataDxfId="85"/>
    <tableColumn id="19" xr3:uid="{D5FC8410-C64B-4B1D-AF6E-AF9FF76BF74A}" name="VISA " dataDxfId="84"/>
    <tableColumn id="20" xr3:uid="{5EEF173E-4343-4D5B-96CB-32CC03A26F91}" name="MCD" dataDxfId="83"/>
    <tableColumn id="23" xr3:uid="{2EC4C7D4-A33E-432F-90F9-22C183956067}" name="Mainframe" dataDxfId="82"/>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2E13657-8C6B-4986-B09F-B7178F7A5B80}" name="Tableau11516" displayName="Tableau11516" ref="A1:I241" totalsRowShown="0" headerRowDxfId="29" dataDxfId="28">
  <autoFilter ref="A1:I241" xr:uid="{A2E13657-8C6B-4986-B09F-B7178F7A5B80}"/>
  <tableColumns count="9">
    <tableColumn id="8" xr3:uid="{699A48D9-CD24-4AE6-BF41-D7C3139682AE}" name=" Libellés" dataDxfId="27"/>
    <tableColumn id="2" xr3:uid="{A8D2A897-2EFE-4F8E-B43E-CE5032372A57}" name="Définiton" dataDxfId="26"/>
    <tableColumn id="3" xr3:uid="{5D0B6490-670F-45C5-AE72-CDBC47825584}" name="Type" dataDxfId="25"/>
    <tableColumn id="4" xr3:uid="{059680B6-2A45-4A6B-8F28-C80B22C71842}" name="Pattern" dataDxfId="24"/>
    <tableColumn id="1" xr3:uid="{CC063B5E-DFC1-4EAA-99F2-E2258F73FE89}" name="FractionD" dataDxfId="23"/>
    <tableColumn id="9" xr3:uid="{64165440-81B4-405D-98D7-2A134EC4E8D2}" name="TotalD" dataDxfId="22"/>
    <tableColumn id="5" xr3:uid="{32F8AF3E-388E-4446-9AAF-E7662B9FDC22}" name="minLength /mininclusive" dataDxfId="21"/>
    <tableColumn id="6" xr3:uid="{846A8301-44AD-4387-B52A-85C8FEC46D70}" name="maxLength" dataDxfId="20"/>
    <tableColumn id="7" xr3:uid="{23FB1CE0-90A8-4FAD-A4F2-DB51ED2998DD}" name="Commentaire" dataDxfId="1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5E3A0A-CCC6-4B27-ABFB-EDCFA2E2B26C}" name="Tableau3" displayName="Tableau3" ref="A1:E150" totalsRowShown="0">
  <autoFilter ref="A1:E150" xr:uid="{F35E3A0A-CCC6-4B27-ABFB-EDCFA2E2B26C}"/>
  <sortState xmlns:xlrd2="http://schemas.microsoft.com/office/spreadsheetml/2017/richdata2" ref="A2:E150">
    <sortCondition ref="A1:A150"/>
    <sortCondition ref="B1:B150"/>
  </sortState>
  <tableColumns count="5">
    <tableColumn id="1" xr3:uid="{6253C83E-A75E-4025-8C71-7BA386D39BEA}" name="Structure"/>
    <tableColumn id="2" xr3:uid="{C27EF083-6233-432B-911F-35A055BE0C1A}" name="Attributes"/>
    <tableColumn id="4" xr3:uid="{0B3838B4-B0E2-4239-8604-92617F1ABD78}" name="Typologie" dataDxfId="18"/>
    <tableColumn id="3" xr3:uid="{64574244-F848-4E50-8884-0B9E1DE28742}" name="Explication"/>
    <tableColumn id="5" xr3:uid="{BF21895E-3C62-4EB7-AAC2-990A27CC8C27}" name="Commentaires" dataDxfId="17"/>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77619C-21BE-4603-A67B-A5026609A413}" name="Tableau2" displayName="Tableau2" ref="A1:E1729" totalsRowShown="0">
  <autoFilter ref="A1:E1729" xr:uid="{8077619C-21BE-4603-A67B-A5026609A413}"/>
  <tableColumns count="5">
    <tableColumn id="1" xr3:uid="{224C4F1E-4780-4420-B995-94A9E8494D2A}" name="Codeset"/>
    <tableColumn id="2" xr3:uid="{90FEF1F5-7C8A-41E7-826A-D030512D3A17}" name="Format"/>
    <tableColumn id="3" xr3:uid="{7BB3774A-C6D9-40B3-A0E3-D922140BD570}" name="Data"/>
    <tableColumn id="4" xr3:uid="{702F0922-5779-4F3A-AEF6-353B55AF3C09}" name="Data Comment" totalsRowDxfId="16"/>
    <tableColumn id="5" xr3:uid="{F4067839-C3D3-401F-A1B7-AF9B6FF57448}" name="Ctrl Nbcar" dataDxfId="15" totalsRowDxfId="14">
      <calculatedColumnFormula>LEN(C2)</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2D787A-774A-4AAC-8D58-E2F82898847A}" name="Tableau5" displayName="Tableau5" ref="A1:B9" totalsRowShown="0" headerRowDxfId="13">
  <autoFilter ref="A1:B9" xr:uid="{622D787A-774A-4AAC-8D58-E2F82898847A}"/>
  <tableColumns count="2">
    <tableColumn id="1" xr3:uid="{6DE04FA8-6B2B-4343-A10B-2A8579EEF090}" name="Segment Message" dataDxfId="12"/>
    <tableColumn id="3" xr3:uid="{3F12B0DB-252A-40C2-8784-8D79E59F2CC7}" name="Description" dataDxfId="11"/>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836DBB-F075-409B-9CFE-A8BE18377C80}" name="Tableau56" displayName="Tableau56" ref="A1:C73" totalsRowShown="0" headerRowDxfId="10">
  <autoFilter ref="A1:C73" xr:uid="{622D787A-774A-4AAC-8D58-E2F82898847A}"/>
  <tableColumns count="3">
    <tableColumn id="1" xr3:uid="{F29AB0D4-9B92-4E44-B0D4-059E3C7C0B69}" name="Segment Message" dataDxfId="9"/>
    <tableColumn id="2" xr3:uid="{916E76C8-C99B-4126-B595-31C1446EDC50}" name="Object" dataDxfId="8"/>
    <tableColumn id="3" xr3:uid="{EA463996-FFCE-4C75-84AB-896F90BA26C8}" name="Description"/>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1178E0-C163-4872-BAB4-F1009302F71B}" name="Tableau4" displayName="Tableau4" ref="A2:D1685" totalsRowShown="0">
  <autoFilter ref="A2:D1685" xr:uid="{3B1178E0-C163-4872-BAB4-F1009302F71B}"/>
  <tableColumns count="4">
    <tableColumn id="1" xr3:uid="{EBFCBDBB-277E-4700-A754-88FC0B70B641}" name="Objet - Nom long">
      <calculatedColumnFormula>#REF!</calculatedColumnFormula>
    </tableColumn>
    <tableColumn id="2" xr3:uid="{99A8CAF8-237F-416B-BBDB-414FC1859157}" name="Attribut - Nom long">
      <calculatedColumnFormula>#REF!</calculatedColumnFormula>
    </tableColumn>
    <tableColumn id="5" xr3:uid="{2BD91442-1371-4EBE-B3A9-6EBCBB8C4DE9}" name="Objet - Nom Court">
      <calculatedColumnFormula>LEFT(A3,1)&amp;SUBSTITUTE(SUBSTITUTE(SUBSTITUTE(SUBSTITUTE(SUBSTITUTE(SUBSTITUTE(SUBSTITUTE(RIGHT(A3,LEN(A3)-1),"a"," "),"e"," "),"i"," "),"o"," "),"u"," "),"y"," ")," ","")</calculatedColumnFormula>
    </tableColumn>
    <tableColumn id="6" xr3:uid="{5551B0AE-F0F6-4358-B1FE-684BDF1E4EE5}" name="Attribut- Nom long">
      <calculatedColumnFormula>LEFT(B3,1)&amp;SUBSTITUTE(SUBSTITUTE(SUBSTITUTE(SUBSTITUTE(SUBSTITUTE(SUBSTITUTE(SUBSTITUTE(RIGHT(B3,LEN(B3)-1),"a"," "),"e"," "),"i"," "),"o"," "),"u"," "),"y"," ")," ","")</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jira.partecis.eu/browse/BK-9479" TargetMode="External"/><Relationship Id="rId7" Type="http://schemas.openxmlformats.org/officeDocument/2006/relationships/hyperlink" Target="https://jira.partecis.eu/browse/BK-9694" TargetMode="External"/><Relationship Id="rId2" Type="http://schemas.openxmlformats.org/officeDocument/2006/relationships/hyperlink" Target="https://jira.partecis.eu/browse/BK-9309" TargetMode="External"/><Relationship Id="rId1" Type="http://schemas.openxmlformats.org/officeDocument/2006/relationships/hyperlink" Target="https://jira.partecis.eu/browse/BK-9520" TargetMode="External"/><Relationship Id="rId6" Type="http://schemas.openxmlformats.org/officeDocument/2006/relationships/hyperlink" Target="https://jira.partecis.eu/browse/BK-8902" TargetMode="External"/><Relationship Id="rId5" Type="http://schemas.openxmlformats.org/officeDocument/2006/relationships/hyperlink" Target="https://jira.partecis.eu/browse/BK-9575" TargetMode="External"/><Relationship Id="rId4" Type="http://schemas.openxmlformats.org/officeDocument/2006/relationships/hyperlink" Target="https://jira.partecis.eu/browse/BK-9605"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w3.org/TR/xmlschema-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C211-0DCD-4CBC-9D85-62D68575890C}">
  <sheetPr codeName="Feuil1"/>
  <dimension ref="A1:F1506"/>
  <sheetViews>
    <sheetView zoomScaleNormal="100" workbookViewId="0">
      <selection activeCell="E6" sqref="E6"/>
    </sheetView>
  </sheetViews>
  <sheetFormatPr baseColWidth="10" defaultRowHeight="14.5"/>
  <cols>
    <col min="4" max="4" width="16.453125" customWidth="1"/>
    <col min="5" max="5" width="169.1796875" bestFit="1" customWidth="1"/>
    <col min="6" max="6" width="20.54296875" customWidth="1"/>
  </cols>
  <sheetData>
    <row r="1" spans="1:6">
      <c r="A1" s="31" t="s">
        <v>0</v>
      </c>
      <c r="B1" s="208" t="s">
        <v>1</v>
      </c>
      <c r="C1" s="31" t="s">
        <v>2</v>
      </c>
      <c r="D1" s="208" t="s">
        <v>3</v>
      </c>
      <c r="E1" s="53" t="s">
        <v>4</v>
      </c>
      <c r="F1" s="313" t="s">
        <v>5</v>
      </c>
    </row>
    <row r="2" spans="1:6" ht="116">
      <c r="A2" s="31" t="s">
        <v>11198</v>
      </c>
      <c r="B2" s="10" t="s">
        <v>7</v>
      </c>
      <c r="C2" s="119">
        <v>46180</v>
      </c>
      <c r="D2" s="10" t="s">
        <v>24</v>
      </c>
      <c r="E2" s="235" t="s">
        <v>11208</v>
      </c>
      <c r="F2" s="275"/>
    </row>
    <row r="3" spans="1:6" ht="29">
      <c r="A3" s="31" t="s">
        <v>11198</v>
      </c>
      <c r="B3" s="10" t="s">
        <v>12</v>
      </c>
      <c r="C3" s="119">
        <v>46181</v>
      </c>
      <c r="D3" s="10" t="s">
        <v>24</v>
      </c>
      <c r="E3" s="235" t="s">
        <v>11205</v>
      </c>
      <c r="F3" s="275" t="s">
        <v>11199</v>
      </c>
    </row>
    <row r="4" spans="1:6" ht="58.5" thickBot="1">
      <c r="A4" s="335" t="s">
        <v>11198</v>
      </c>
      <c r="B4" s="337" t="s">
        <v>12</v>
      </c>
      <c r="C4" s="336">
        <v>46181</v>
      </c>
      <c r="D4" s="337" t="s">
        <v>24</v>
      </c>
      <c r="E4" s="352" t="s">
        <v>11203</v>
      </c>
      <c r="F4" s="338" t="s">
        <v>11199</v>
      </c>
    </row>
    <row r="5" spans="1:6" ht="43.5">
      <c r="A5" s="31" t="s">
        <v>11176</v>
      </c>
      <c r="B5" s="10" t="s">
        <v>7</v>
      </c>
      <c r="C5" s="119">
        <v>46178</v>
      </c>
      <c r="D5" s="10" t="s">
        <v>24</v>
      </c>
      <c r="E5" s="235" t="s">
        <v>11193</v>
      </c>
      <c r="F5" s="275" t="s">
        <v>11067</v>
      </c>
    </row>
    <row r="6" spans="1:6" ht="159.5">
      <c r="A6" s="31" t="s">
        <v>11176</v>
      </c>
      <c r="B6" s="10" t="s">
        <v>7</v>
      </c>
      <c r="C6" s="119">
        <v>46178</v>
      </c>
      <c r="D6" s="10" t="s">
        <v>24</v>
      </c>
      <c r="E6" s="235" t="s">
        <v>11190</v>
      </c>
      <c r="F6" s="275" t="s">
        <v>11191</v>
      </c>
    </row>
    <row r="7" spans="1:6" ht="58">
      <c r="A7" s="15" t="s">
        <v>11176</v>
      </c>
      <c r="B7" s="10" t="s">
        <v>7</v>
      </c>
      <c r="C7" s="360">
        <v>46177</v>
      </c>
      <c r="D7" s="10" t="s">
        <v>24</v>
      </c>
      <c r="E7" s="235" t="s">
        <v>11181</v>
      </c>
      <c r="F7" s="275" t="s">
        <v>11182</v>
      </c>
    </row>
    <row r="8" spans="1:6" ht="58.5" thickBot="1">
      <c r="A8" s="335" t="s">
        <v>11176</v>
      </c>
      <c r="B8" s="335" t="s">
        <v>7</v>
      </c>
      <c r="C8" s="336">
        <v>46176</v>
      </c>
      <c r="D8" s="335" t="s">
        <v>24</v>
      </c>
      <c r="E8" s="337" t="s">
        <v>11177</v>
      </c>
      <c r="F8" s="335" t="s">
        <v>11178</v>
      </c>
    </row>
    <row r="9" spans="1:6" ht="87">
      <c r="A9" s="31" t="s">
        <v>11149</v>
      </c>
      <c r="B9" s="208"/>
      <c r="C9" s="119">
        <v>45806</v>
      </c>
      <c r="D9" s="31" t="s">
        <v>8</v>
      </c>
      <c r="E9" s="235" t="s">
        <v>11172</v>
      </c>
      <c r="F9" s="275" t="s">
        <v>11165</v>
      </c>
    </row>
    <row r="10" spans="1:6" ht="87">
      <c r="A10" s="31" t="s">
        <v>11149</v>
      </c>
      <c r="B10" s="31" t="s">
        <v>7</v>
      </c>
      <c r="C10" s="119">
        <v>45806</v>
      </c>
      <c r="D10" s="31" t="s">
        <v>8</v>
      </c>
      <c r="E10" s="235" t="s">
        <v>11168</v>
      </c>
      <c r="F10" s="275" t="s">
        <v>11067</v>
      </c>
    </row>
    <row r="11" spans="1:6" ht="101.5">
      <c r="A11" s="31" t="s">
        <v>11149</v>
      </c>
      <c r="B11" s="31" t="s">
        <v>7</v>
      </c>
      <c r="C11" s="119">
        <v>46171</v>
      </c>
      <c r="D11" s="31" t="s">
        <v>8</v>
      </c>
      <c r="E11" s="235" t="s">
        <v>11164</v>
      </c>
      <c r="F11" s="275" t="s">
        <v>11165</v>
      </c>
    </row>
    <row r="12" spans="1:6" ht="130.5">
      <c r="A12" s="31" t="s">
        <v>11149</v>
      </c>
      <c r="B12" s="31" t="s">
        <v>7</v>
      </c>
      <c r="C12" s="119">
        <v>46170</v>
      </c>
      <c r="D12" s="5" t="s">
        <v>15</v>
      </c>
      <c r="E12" s="235" t="s">
        <v>11163</v>
      </c>
      <c r="F12" s="275"/>
    </row>
    <row r="13" spans="1:6" ht="87">
      <c r="A13" s="31" t="s">
        <v>11149</v>
      </c>
      <c r="B13" s="31" t="s">
        <v>7</v>
      </c>
      <c r="C13" s="119">
        <v>46170</v>
      </c>
      <c r="D13" s="5" t="s">
        <v>15</v>
      </c>
      <c r="E13" s="235" t="s">
        <v>11156</v>
      </c>
      <c r="F13" s="275" t="s">
        <v>11157</v>
      </c>
    </row>
    <row r="14" spans="1:6" ht="203">
      <c r="A14" s="31" t="s">
        <v>11149</v>
      </c>
      <c r="B14" s="31" t="s">
        <v>7</v>
      </c>
      <c r="C14" s="119">
        <v>46170</v>
      </c>
      <c r="D14" s="5" t="s">
        <v>15</v>
      </c>
      <c r="E14" s="235" t="s">
        <v>11153</v>
      </c>
      <c r="F14" s="275" t="s">
        <v>11158</v>
      </c>
    </row>
    <row r="15" spans="1:6" ht="159.5">
      <c r="A15" s="31" t="s">
        <v>11149</v>
      </c>
      <c r="B15" s="31" t="s">
        <v>7</v>
      </c>
      <c r="C15" s="119">
        <v>46168</v>
      </c>
      <c r="D15" s="31" t="s">
        <v>15</v>
      </c>
      <c r="E15" s="235" t="s">
        <v>11152</v>
      </c>
      <c r="F15" s="275" t="s">
        <v>11154</v>
      </c>
    </row>
    <row r="16" spans="1:6" ht="409.5">
      <c r="A16" s="31" t="s">
        <v>11149</v>
      </c>
      <c r="B16" s="31" t="s">
        <v>7</v>
      </c>
      <c r="C16" s="119">
        <v>46168</v>
      </c>
      <c r="D16" s="31" t="s">
        <v>15</v>
      </c>
      <c r="E16" s="10" t="s">
        <v>11151</v>
      </c>
      <c r="F16" s="275" t="s">
        <v>11154</v>
      </c>
    </row>
    <row r="17" spans="1:6" ht="188.5">
      <c r="A17" s="31" t="s">
        <v>11149</v>
      </c>
      <c r="B17" s="31" t="s">
        <v>7</v>
      </c>
      <c r="C17" s="119">
        <v>46168</v>
      </c>
      <c r="D17" s="31" t="s">
        <v>15</v>
      </c>
      <c r="E17" s="235" t="s">
        <v>11150</v>
      </c>
      <c r="F17" s="275" t="s">
        <v>11154</v>
      </c>
    </row>
    <row r="18" spans="1:6" ht="392" thickBot="1">
      <c r="A18" s="335" t="s">
        <v>11149</v>
      </c>
      <c r="B18" s="335" t="s">
        <v>7</v>
      </c>
      <c r="C18" s="336">
        <v>46168</v>
      </c>
      <c r="D18" s="359" t="s">
        <v>15</v>
      </c>
      <c r="E18" s="337" t="s">
        <v>11170</v>
      </c>
      <c r="F18" s="275" t="s">
        <v>11154</v>
      </c>
    </row>
    <row r="19" spans="1:6" ht="87">
      <c r="A19" s="31" t="s">
        <v>11042</v>
      </c>
      <c r="B19" s="31" t="s">
        <v>7</v>
      </c>
      <c r="C19" s="119">
        <v>46162</v>
      </c>
      <c r="D19" s="31" t="s">
        <v>135</v>
      </c>
      <c r="E19" s="235" t="s">
        <v>11074</v>
      </c>
      <c r="F19" s="275" t="s">
        <v>11075</v>
      </c>
    </row>
    <row r="20" spans="1:6" ht="304.5">
      <c r="A20" s="31" t="s">
        <v>11042</v>
      </c>
      <c r="B20" s="31" t="s">
        <v>7</v>
      </c>
      <c r="C20" s="119">
        <v>46162</v>
      </c>
      <c r="D20" s="31" t="s">
        <v>8</v>
      </c>
      <c r="E20" s="10" t="s">
        <v>11076</v>
      </c>
      <c r="F20" s="275" t="s">
        <v>11070</v>
      </c>
    </row>
    <row r="21" spans="1:6" ht="87">
      <c r="A21" s="31" t="s">
        <v>11042</v>
      </c>
      <c r="B21" s="31" t="s">
        <v>7</v>
      </c>
      <c r="C21" s="119">
        <v>46161</v>
      </c>
      <c r="D21" s="31" t="s">
        <v>24</v>
      </c>
      <c r="E21" s="235" t="s">
        <v>11073</v>
      </c>
      <c r="F21" s="275" t="s">
        <v>11068</v>
      </c>
    </row>
    <row r="22" spans="1:6" ht="174">
      <c r="A22" s="31" t="s">
        <v>11042</v>
      </c>
      <c r="B22" s="31" t="s">
        <v>7</v>
      </c>
      <c r="C22" s="119">
        <v>46161</v>
      </c>
      <c r="D22" s="31" t="s">
        <v>13</v>
      </c>
      <c r="E22" s="235" t="s">
        <v>11066</v>
      </c>
      <c r="F22" s="275" t="s">
        <v>11067</v>
      </c>
    </row>
    <row r="23" spans="1:6" ht="72.5">
      <c r="A23" s="31" t="s">
        <v>11042</v>
      </c>
      <c r="B23" s="31" t="s">
        <v>7</v>
      </c>
      <c r="C23" s="119">
        <v>46161</v>
      </c>
      <c r="D23" s="31" t="s">
        <v>24</v>
      </c>
      <c r="E23" s="235" t="s">
        <v>11058</v>
      </c>
      <c r="F23" s="275" t="s">
        <v>11057</v>
      </c>
    </row>
    <row r="24" spans="1:6" ht="101.5">
      <c r="A24" s="31" t="s">
        <v>11042</v>
      </c>
      <c r="B24" s="31" t="s">
        <v>7</v>
      </c>
      <c r="C24" s="119">
        <v>46161</v>
      </c>
      <c r="D24" s="31" t="s">
        <v>24</v>
      </c>
      <c r="E24" s="235" t="s">
        <v>11056</v>
      </c>
      <c r="F24" s="275" t="s">
        <v>11057</v>
      </c>
    </row>
    <row r="25" spans="1:6" ht="43.5">
      <c r="A25" s="31" t="s">
        <v>11042</v>
      </c>
      <c r="B25" s="31" t="s">
        <v>7</v>
      </c>
      <c r="C25" s="119">
        <v>46161</v>
      </c>
      <c r="D25" s="31" t="s">
        <v>26</v>
      </c>
      <c r="E25" s="10" t="s">
        <v>11046</v>
      </c>
      <c r="F25" s="275" t="s">
        <v>11061</v>
      </c>
    </row>
    <row r="26" spans="1:6" ht="29">
      <c r="A26" s="31" t="s">
        <v>11042</v>
      </c>
      <c r="B26" s="31" t="s">
        <v>7</v>
      </c>
      <c r="C26" s="119">
        <v>46160</v>
      </c>
      <c r="D26" s="31" t="s">
        <v>8</v>
      </c>
      <c r="E26" s="235" t="s">
        <v>11044</v>
      </c>
      <c r="F26" s="275" t="s">
        <v>11060</v>
      </c>
    </row>
    <row r="27" spans="1:6" ht="145.5" thickBot="1">
      <c r="A27" s="335" t="s">
        <v>11042</v>
      </c>
      <c r="B27" s="356" t="s">
        <v>7</v>
      </c>
      <c r="C27" s="336">
        <v>46160</v>
      </c>
      <c r="D27" s="356" t="s">
        <v>8</v>
      </c>
      <c r="E27" s="355" t="s">
        <v>11053</v>
      </c>
      <c r="F27" s="351" t="s">
        <v>11059</v>
      </c>
    </row>
    <row r="28" spans="1:6" ht="43.5">
      <c r="A28" s="31" t="s">
        <v>10955</v>
      </c>
      <c r="B28" s="31" t="s">
        <v>12</v>
      </c>
      <c r="C28" s="119">
        <v>46142</v>
      </c>
      <c r="D28" s="15" t="s">
        <v>15</v>
      </c>
      <c r="E28" s="235" t="s">
        <v>11025</v>
      </c>
      <c r="F28" s="275" t="s">
        <v>11009</v>
      </c>
    </row>
    <row r="29" spans="1:6" ht="43.5">
      <c r="A29" s="31" t="s">
        <v>10955</v>
      </c>
      <c r="B29" s="31" t="s">
        <v>12</v>
      </c>
      <c r="C29" s="119">
        <v>46142</v>
      </c>
      <c r="D29" s="15" t="s">
        <v>15</v>
      </c>
      <c r="E29" s="235" t="s">
        <v>11020</v>
      </c>
      <c r="F29" s="275" t="s">
        <v>11009</v>
      </c>
    </row>
    <row r="30" spans="1:6" ht="29">
      <c r="A30" s="31" t="s">
        <v>10955</v>
      </c>
      <c r="B30" s="31" t="s">
        <v>12</v>
      </c>
      <c r="C30" s="119">
        <v>46142</v>
      </c>
      <c r="D30" s="15" t="s">
        <v>15</v>
      </c>
      <c r="E30" s="235" t="s">
        <v>11019</v>
      </c>
      <c r="F30" s="275" t="s">
        <v>11009</v>
      </c>
    </row>
    <row r="31" spans="1:6" ht="29">
      <c r="A31" s="31" t="s">
        <v>10955</v>
      </c>
      <c r="B31" s="31" t="s">
        <v>12</v>
      </c>
      <c r="C31" s="119">
        <v>46142</v>
      </c>
      <c r="D31" s="15" t="s">
        <v>15</v>
      </c>
      <c r="E31" s="235" t="s">
        <v>11014</v>
      </c>
      <c r="F31" s="275" t="s">
        <v>11009</v>
      </c>
    </row>
    <row r="32" spans="1:6" ht="43.5">
      <c r="A32" s="31" t="s">
        <v>10955</v>
      </c>
      <c r="B32" s="31" t="s">
        <v>12</v>
      </c>
      <c r="C32" s="119">
        <v>46142</v>
      </c>
      <c r="D32" s="15" t="s">
        <v>15</v>
      </c>
      <c r="E32" s="235" t="s">
        <v>11008</v>
      </c>
      <c r="F32" s="275" t="s">
        <v>11009</v>
      </c>
    </row>
    <row r="33" spans="1:6" ht="29">
      <c r="A33" s="31" t="s">
        <v>10955</v>
      </c>
      <c r="B33" s="31" t="s">
        <v>12</v>
      </c>
      <c r="C33" s="119">
        <v>46141</v>
      </c>
      <c r="D33" s="15" t="s">
        <v>15</v>
      </c>
      <c r="E33" s="235" t="s">
        <v>11000</v>
      </c>
      <c r="F33" s="275" t="s">
        <v>10993</v>
      </c>
    </row>
    <row r="34" spans="1:6" ht="58">
      <c r="A34" s="31" t="s">
        <v>10955</v>
      </c>
      <c r="B34" s="31" t="s">
        <v>12</v>
      </c>
      <c r="C34" s="119">
        <v>46141</v>
      </c>
      <c r="D34" s="15" t="s">
        <v>15</v>
      </c>
      <c r="E34" s="235" t="s">
        <v>10994</v>
      </c>
      <c r="F34" s="275" t="s">
        <v>10969</v>
      </c>
    </row>
    <row r="35" spans="1:6" ht="58">
      <c r="A35" s="31" t="s">
        <v>10955</v>
      </c>
      <c r="B35" s="31" t="s">
        <v>12</v>
      </c>
      <c r="C35" s="119">
        <v>46141</v>
      </c>
      <c r="D35" s="15" t="s">
        <v>15</v>
      </c>
      <c r="E35" s="235" t="s">
        <v>11003</v>
      </c>
      <c r="F35" s="275" t="s">
        <v>10969</v>
      </c>
    </row>
    <row r="36" spans="1:6" ht="29">
      <c r="A36" s="31" t="s">
        <v>10955</v>
      </c>
      <c r="B36" s="31" t="s">
        <v>12</v>
      </c>
      <c r="C36" s="119">
        <v>46141</v>
      </c>
      <c r="D36" s="15" t="s">
        <v>15</v>
      </c>
      <c r="E36" s="235" t="s">
        <v>11004</v>
      </c>
      <c r="F36" s="275" t="s">
        <v>10969</v>
      </c>
    </row>
    <row r="37" spans="1:6">
      <c r="A37" s="31" t="s">
        <v>10955</v>
      </c>
      <c r="B37" s="31" t="s">
        <v>12</v>
      </c>
      <c r="C37" s="119">
        <v>46141</v>
      </c>
      <c r="D37" s="15" t="s">
        <v>15</v>
      </c>
      <c r="E37" s="235" t="s">
        <v>10977</v>
      </c>
      <c r="F37" s="275" t="s">
        <v>10969</v>
      </c>
    </row>
    <row r="38" spans="1:6" ht="43.5">
      <c r="A38" s="31" t="s">
        <v>10955</v>
      </c>
      <c r="B38" s="31" t="s">
        <v>12</v>
      </c>
      <c r="C38" s="119">
        <v>46141</v>
      </c>
      <c r="D38" s="15" t="s">
        <v>15</v>
      </c>
      <c r="E38" s="235" t="s">
        <v>10978</v>
      </c>
      <c r="F38" s="275" t="s">
        <v>10969</v>
      </c>
    </row>
    <row r="39" spans="1:6" ht="58">
      <c r="A39" s="31" t="s">
        <v>10955</v>
      </c>
      <c r="B39" s="31" t="s">
        <v>12</v>
      </c>
      <c r="C39" s="119">
        <v>46141</v>
      </c>
      <c r="D39" s="15" t="s">
        <v>15</v>
      </c>
      <c r="E39" s="235" t="s">
        <v>10973</v>
      </c>
      <c r="F39" s="275" t="s">
        <v>10969</v>
      </c>
    </row>
    <row r="40" spans="1:6" ht="58">
      <c r="A40" s="31" t="s">
        <v>10955</v>
      </c>
      <c r="B40" s="31" t="s">
        <v>12</v>
      </c>
      <c r="C40" s="119">
        <v>46141</v>
      </c>
      <c r="D40" s="15" t="s">
        <v>15</v>
      </c>
      <c r="E40" s="235" t="s">
        <v>10971</v>
      </c>
      <c r="F40" s="275" t="s">
        <v>10969</v>
      </c>
    </row>
    <row r="41" spans="1:6" ht="130.5">
      <c r="A41" s="31" t="s">
        <v>10955</v>
      </c>
      <c r="B41" s="31" t="s">
        <v>12</v>
      </c>
      <c r="C41" s="119">
        <v>46141</v>
      </c>
      <c r="D41" s="15" t="s">
        <v>15</v>
      </c>
      <c r="E41" s="235" t="s">
        <v>10968</v>
      </c>
      <c r="F41" s="275" t="s">
        <v>10970</v>
      </c>
    </row>
    <row r="42" spans="1:6" ht="58">
      <c r="A42" s="31" t="s">
        <v>10955</v>
      </c>
      <c r="B42" s="31" t="s">
        <v>12</v>
      </c>
      <c r="C42" s="119">
        <v>46141</v>
      </c>
      <c r="D42" s="15" t="s">
        <v>15</v>
      </c>
      <c r="E42" s="235" t="s">
        <v>10996</v>
      </c>
      <c r="F42" s="275" t="s">
        <v>10969</v>
      </c>
    </row>
    <row r="43" spans="1:6" ht="29">
      <c r="A43" s="31" t="s">
        <v>10955</v>
      </c>
      <c r="B43" s="31" t="s">
        <v>12</v>
      </c>
      <c r="C43" s="119">
        <v>46141</v>
      </c>
      <c r="D43" s="15" t="s">
        <v>15</v>
      </c>
      <c r="E43" s="235" t="s">
        <v>10997</v>
      </c>
      <c r="F43" s="275" t="s">
        <v>10956</v>
      </c>
    </row>
    <row r="44" spans="1:6" ht="58">
      <c r="A44" s="31" t="s">
        <v>10955</v>
      </c>
      <c r="B44" s="31" t="s">
        <v>12</v>
      </c>
      <c r="C44" s="119">
        <v>46141</v>
      </c>
      <c r="D44" s="15" t="s">
        <v>15</v>
      </c>
      <c r="E44" s="235" t="s">
        <v>10995</v>
      </c>
      <c r="F44" s="275" t="s">
        <v>10956</v>
      </c>
    </row>
    <row r="45" spans="1:6" ht="29">
      <c r="A45" s="31" t="s">
        <v>10955</v>
      </c>
      <c r="B45" s="31" t="s">
        <v>12</v>
      </c>
      <c r="C45" s="119">
        <v>46141</v>
      </c>
      <c r="D45" s="15" t="s">
        <v>15</v>
      </c>
      <c r="E45" s="10" t="s">
        <v>10962</v>
      </c>
      <c r="F45" s="275" t="s">
        <v>10956</v>
      </c>
    </row>
    <row r="46" spans="1:6" ht="58">
      <c r="A46" s="31" t="s">
        <v>10955</v>
      </c>
      <c r="B46" s="31" t="s">
        <v>12</v>
      </c>
      <c r="C46" s="119">
        <v>46141</v>
      </c>
      <c r="D46" s="15" t="s">
        <v>15</v>
      </c>
      <c r="E46" s="235" t="s">
        <v>11001</v>
      </c>
      <c r="F46" s="275" t="s">
        <v>10956</v>
      </c>
    </row>
    <row r="47" spans="1:6" ht="145">
      <c r="A47" s="31" t="s">
        <v>10955</v>
      </c>
      <c r="B47" s="31" t="s">
        <v>12</v>
      </c>
      <c r="C47" s="119">
        <v>46141</v>
      </c>
      <c r="D47" s="15" t="s">
        <v>15</v>
      </c>
      <c r="E47" s="235" t="s">
        <v>10991</v>
      </c>
      <c r="F47" s="275" t="s">
        <v>10956</v>
      </c>
    </row>
    <row r="48" spans="1:6" ht="44" thickBot="1">
      <c r="A48" s="335" t="s">
        <v>10955</v>
      </c>
      <c r="B48" s="335" t="s">
        <v>12</v>
      </c>
      <c r="C48" s="336">
        <v>46141</v>
      </c>
      <c r="D48" s="351" t="s">
        <v>15</v>
      </c>
      <c r="E48" s="352" t="s">
        <v>10998</v>
      </c>
      <c r="F48" s="338" t="s">
        <v>10956</v>
      </c>
    </row>
    <row r="49" spans="1:6" ht="174">
      <c r="A49" s="31" t="s">
        <v>10650</v>
      </c>
      <c r="B49" s="31" t="s">
        <v>12</v>
      </c>
      <c r="C49" s="119">
        <v>46140</v>
      </c>
      <c r="D49" s="15" t="s">
        <v>24</v>
      </c>
      <c r="E49" s="235" t="s">
        <v>10921</v>
      </c>
      <c r="F49" s="275"/>
    </row>
    <row r="50" spans="1:6" ht="43.5">
      <c r="A50" s="31" t="s">
        <v>10650</v>
      </c>
      <c r="B50" s="31" t="s">
        <v>12</v>
      </c>
      <c r="C50" s="119">
        <v>46140</v>
      </c>
      <c r="D50" s="15" t="s">
        <v>24</v>
      </c>
      <c r="E50" s="235" t="s">
        <v>10911</v>
      </c>
      <c r="F50" s="275"/>
    </row>
    <row r="51" spans="1:6" ht="58">
      <c r="A51" s="31" t="s">
        <v>10650</v>
      </c>
      <c r="B51" s="31" t="s">
        <v>12</v>
      </c>
      <c r="C51" s="119">
        <v>46140</v>
      </c>
      <c r="D51" s="15" t="s">
        <v>8</v>
      </c>
      <c r="E51" s="235" t="s">
        <v>10923</v>
      </c>
      <c r="F51" s="275"/>
    </row>
    <row r="52" spans="1:6" ht="217.5">
      <c r="A52" s="31" t="s">
        <v>10650</v>
      </c>
      <c r="B52" s="31" t="s">
        <v>12</v>
      </c>
      <c r="C52" s="119">
        <v>46136</v>
      </c>
      <c r="D52" s="15" t="s">
        <v>8</v>
      </c>
      <c r="E52" s="235" t="s">
        <v>10950</v>
      </c>
      <c r="F52" s="275" t="s">
        <v>10903</v>
      </c>
    </row>
    <row r="53" spans="1:6" ht="232">
      <c r="A53" s="31" t="s">
        <v>10650</v>
      </c>
      <c r="B53" s="31" t="s">
        <v>12</v>
      </c>
      <c r="C53" s="119">
        <v>46136</v>
      </c>
      <c r="D53" s="15" t="s">
        <v>8</v>
      </c>
      <c r="E53" s="235" t="s">
        <v>10924</v>
      </c>
      <c r="F53" s="275" t="s">
        <v>10903</v>
      </c>
    </row>
    <row r="54" spans="1:6" ht="29">
      <c r="A54" s="31" t="s">
        <v>10650</v>
      </c>
      <c r="B54" s="31" t="s">
        <v>12</v>
      </c>
      <c r="C54" s="119">
        <v>46135</v>
      </c>
      <c r="D54" s="15" t="s">
        <v>24</v>
      </c>
      <c r="E54" s="235" t="s">
        <v>10864</v>
      </c>
      <c r="F54" s="275" t="s">
        <v>10865</v>
      </c>
    </row>
    <row r="55" spans="1:6" ht="29">
      <c r="A55" s="31" t="s">
        <v>10650</v>
      </c>
      <c r="B55" s="31" t="s">
        <v>12</v>
      </c>
      <c r="C55" s="119">
        <v>46135</v>
      </c>
      <c r="D55" s="15" t="s">
        <v>24</v>
      </c>
      <c r="E55" s="235" t="s">
        <v>10862</v>
      </c>
      <c r="F55" s="275" t="s">
        <v>10863</v>
      </c>
    </row>
    <row r="56" spans="1:6" ht="58">
      <c r="A56" s="31" t="s">
        <v>10650</v>
      </c>
      <c r="B56" s="31" t="s">
        <v>12</v>
      </c>
      <c r="C56" s="119">
        <v>46135</v>
      </c>
      <c r="D56" s="15" t="s">
        <v>24</v>
      </c>
      <c r="E56" s="235" t="s">
        <v>10860</v>
      </c>
      <c r="F56" s="275" t="s">
        <v>10861</v>
      </c>
    </row>
    <row r="57" spans="1:6" ht="72.5">
      <c r="A57" s="31" t="s">
        <v>10650</v>
      </c>
      <c r="B57" s="31" t="s">
        <v>12</v>
      </c>
      <c r="C57" s="119">
        <v>46135</v>
      </c>
      <c r="D57" s="15" t="s">
        <v>15</v>
      </c>
      <c r="E57" s="235" t="s">
        <v>10857</v>
      </c>
      <c r="F57" s="275" t="s">
        <v>10855</v>
      </c>
    </row>
    <row r="58" spans="1:6" ht="29">
      <c r="A58" s="31" t="s">
        <v>10650</v>
      </c>
      <c r="B58" s="31" t="s">
        <v>12</v>
      </c>
      <c r="C58" s="119">
        <v>46135</v>
      </c>
      <c r="D58" s="15" t="s">
        <v>15</v>
      </c>
      <c r="E58" s="235" t="s">
        <v>10852</v>
      </c>
      <c r="F58" s="275" t="s">
        <v>10851</v>
      </c>
    </row>
    <row r="59" spans="1:6" ht="29">
      <c r="A59" s="31" t="s">
        <v>10650</v>
      </c>
      <c r="B59" s="31" t="s">
        <v>12</v>
      </c>
      <c r="C59" s="119">
        <v>46134</v>
      </c>
      <c r="D59" s="15" t="s">
        <v>24</v>
      </c>
      <c r="E59" s="235" t="s">
        <v>10849</v>
      </c>
      <c r="F59" s="275" t="s">
        <v>10845</v>
      </c>
    </row>
    <row r="60" spans="1:6" ht="43.5">
      <c r="A60" s="31" t="s">
        <v>10650</v>
      </c>
      <c r="B60" s="31" t="s">
        <v>12</v>
      </c>
      <c r="C60" s="119">
        <v>46134</v>
      </c>
      <c r="D60" s="15" t="s">
        <v>15</v>
      </c>
      <c r="E60" s="235" t="s">
        <v>10842</v>
      </c>
      <c r="F60" s="275" t="s">
        <v>10843</v>
      </c>
    </row>
    <row r="61" spans="1:6" ht="29">
      <c r="A61" s="31" t="s">
        <v>10650</v>
      </c>
      <c r="B61" s="31" t="s">
        <v>12</v>
      </c>
      <c r="C61" s="119">
        <v>46134</v>
      </c>
      <c r="D61" s="15" t="s">
        <v>15</v>
      </c>
      <c r="E61" s="235" t="s">
        <v>10837</v>
      </c>
      <c r="F61" s="275" t="s">
        <v>10832</v>
      </c>
    </row>
    <row r="62" spans="1:6" ht="29">
      <c r="A62" s="31" t="s">
        <v>10650</v>
      </c>
      <c r="B62" s="31" t="s">
        <v>12</v>
      </c>
      <c r="C62" s="119">
        <v>46134</v>
      </c>
      <c r="D62" s="15" t="s">
        <v>15</v>
      </c>
      <c r="E62" s="235" t="s">
        <v>10835</v>
      </c>
      <c r="F62" s="275" t="s">
        <v>10832</v>
      </c>
    </row>
    <row r="63" spans="1:6" ht="232">
      <c r="A63" s="31" t="s">
        <v>10650</v>
      </c>
      <c r="B63" s="31" t="s">
        <v>12</v>
      </c>
      <c r="C63" s="119">
        <v>46134</v>
      </c>
      <c r="D63" s="15" t="s">
        <v>15</v>
      </c>
      <c r="E63" s="235" t="s">
        <v>10871</v>
      </c>
      <c r="F63" s="275" t="s">
        <v>10832</v>
      </c>
    </row>
    <row r="64" spans="1:6" ht="246.5">
      <c r="A64" s="31" t="s">
        <v>10650</v>
      </c>
      <c r="B64" s="31" t="s">
        <v>12</v>
      </c>
      <c r="C64" s="119">
        <v>46134</v>
      </c>
      <c r="D64" s="15" t="s">
        <v>15</v>
      </c>
      <c r="E64" s="235" t="s">
        <v>10831</v>
      </c>
      <c r="F64" s="275" t="s">
        <v>10832</v>
      </c>
    </row>
    <row r="65" spans="1:6" ht="43.5">
      <c r="A65" s="31" t="s">
        <v>10650</v>
      </c>
      <c r="B65" s="31" t="s">
        <v>12</v>
      </c>
      <c r="C65" s="119">
        <v>46132</v>
      </c>
      <c r="D65" s="15" t="s">
        <v>10750</v>
      </c>
      <c r="E65" s="10" t="s">
        <v>10754</v>
      </c>
      <c r="F65" s="275" t="s">
        <v>10751</v>
      </c>
    </row>
    <row r="66" spans="1:6" ht="43.5">
      <c r="A66" s="31" t="s">
        <v>10650</v>
      </c>
      <c r="B66" s="31" t="s">
        <v>12</v>
      </c>
      <c r="C66" s="119">
        <v>46132</v>
      </c>
      <c r="D66" s="31" t="s">
        <v>13</v>
      </c>
      <c r="E66" s="235" t="s">
        <v>10747</v>
      </c>
      <c r="F66" s="275" t="s">
        <v>10752</v>
      </c>
    </row>
    <row r="67" spans="1:6" ht="43.5">
      <c r="A67" s="31" t="s">
        <v>10650</v>
      </c>
      <c r="B67" s="31" t="s">
        <v>12</v>
      </c>
      <c r="C67" s="119">
        <v>46132</v>
      </c>
      <c r="D67" s="31" t="s">
        <v>13</v>
      </c>
      <c r="E67" s="235" t="s">
        <v>10743</v>
      </c>
      <c r="F67" s="275" t="s">
        <v>10753</v>
      </c>
    </row>
    <row r="68" spans="1:6" ht="29">
      <c r="A68" s="31" t="s">
        <v>10650</v>
      </c>
      <c r="B68" s="31" t="s">
        <v>7</v>
      </c>
      <c r="C68" s="119">
        <v>46129</v>
      </c>
      <c r="D68" s="31" t="s">
        <v>8</v>
      </c>
      <c r="E68" s="235" t="s">
        <v>10735</v>
      </c>
      <c r="F68" s="275" t="s">
        <v>10736</v>
      </c>
    </row>
    <row r="69" spans="1:6" ht="43.5">
      <c r="A69" s="31" t="s">
        <v>10650</v>
      </c>
      <c r="B69" s="31" t="s">
        <v>12</v>
      </c>
      <c r="C69" s="119">
        <v>46128</v>
      </c>
      <c r="D69" s="31" t="s">
        <v>58</v>
      </c>
      <c r="E69" s="10" t="s">
        <v>10731</v>
      </c>
      <c r="F69" s="275" t="s">
        <v>10732</v>
      </c>
    </row>
    <row r="70" spans="1:6" ht="116">
      <c r="A70" s="31" t="s">
        <v>10650</v>
      </c>
      <c r="B70" s="31" t="s">
        <v>7</v>
      </c>
      <c r="C70" s="119">
        <v>46121</v>
      </c>
      <c r="D70" s="31"/>
      <c r="E70" s="235" t="s">
        <v>10680</v>
      </c>
      <c r="F70" s="275" t="s">
        <v>10681</v>
      </c>
    </row>
    <row r="71" spans="1:6" ht="145">
      <c r="A71" s="31" t="s">
        <v>10650</v>
      </c>
      <c r="B71" s="31" t="s">
        <v>7</v>
      </c>
      <c r="C71" s="119">
        <v>46119</v>
      </c>
      <c r="D71" s="31" t="s">
        <v>13</v>
      </c>
      <c r="E71" s="235" t="s">
        <v>10679</v>
      </c>
      <c r="F71" s="275" t="s">
        <v>10673</v>
      </c>
    </row>
    <row r="72" spans="1:6" ht="43.5">
      <c r="A72" s="31" t="s">
        <v>10650</v>
      </c>
      <c r="B72" s="31" t="s">
        <v>7</v>
      </c>
      <c r="C72" s="119">
        <v>46119</v>
      </c>
      <c r="D72" s="31" t="s">
        <v>13</v>
      </c>
      <c r="E72" s="235" t="s">
        <v>10672</v>
      </c>
      <c r="F72" s="275" t="s">
        <v>10671</v>
      </c>
    </row>
    <row r="73" spans="1:6" ht="43.5">
      <c r="A73" s="31" t="s">
        <v>10650</v>
      </c>
      <c r="B73" s="31" t="s">
        <v>7</v>
      </c>
      <c r="C73" s="119">
        <v>46119</v>
      </c>
      <c r="D73" s="31" t="s">
        <v>15</v>
      </c>
      <c r="E73" s="10" t="s">
        <v>10669</v>
      </c>
      <c r="F73" s="275" t="s">
        <v>10668</v>
      </c>
    </row>
    <row r="74" spans="1:6" ht="72.5">
      <c r="A74" s="31" t="s">
        <v>10650</v>
      </c>
      <c r="B74" s="31" t="s">
        <v>7</v>
      </c>
      <c r="C74" s="119">
        <v>46119</v>
      </c>
      <c r="D74" s="31" t="s">
        <v>24</v>
      </c>
      <c r="E74" s="235" t="s">
        <v>10665</v>
      </c>
      <c r="F74" s="275" t="s">
        <v>10666</v>
      </c>
    </row>
    <row r="75" spans="1:6" ht="72.5">
      <c r="A75" s="31" t="s">
        <v>10650</v>
      </c>
      <c r="B75" s="31" t="s">
        <v>7</v>
      </c>
      <c r="C75" s="119">
        <v>46114</v>
      </c>
      <c r="D75" s="31" t="s">
        <v>135</v>
      </c>
      <c r="E75" s="238" t="s">
        <v>10661</v>
      </c>
      <c r="F75" s="275" t="s">
        <v>10662</v>
      </c>
    </row>
    <row r="76" spans="1:6" ht="29">
      <c r="A76" s="31" t="s">
        <v>10650</v>
      </c>
      <c r="B76" s="31" t="s">
        <v>7</v>
      </c>
      <c r="C76" s="119">
        <v>46114</v>
      </c>
      <c r="D76" s="31" t="s">
        <v>8</v>
      </c>
      <c r="E76" s="10" t="s">
        <v>10655</v>
      </c>
      <c r="F76" s="275" t="s">
        <v>10656</v>
      </c>
    </row>
    <row r="77" spans="1:6" ht="29">
      <c r="A77" s="293" t="s">
        <v>10650</v>
      </c>
      <c r="B77" s="31" t="s">
        <v>20</v>
      </c>
      <c r="C77" s="119">
        <v>46113</v>
      </c>
      <c r="D77" s="15" t="s">
        <v>13</v>
      </c>
      <c r="E77" s="235" t="s">
        <v>10652</v>
      </c>
      <c r="F77" s="314"/>
    </row>
    <row r="78" spans="1:6" ht="44" thickBot="1">
      <c r="A78" s="335" t="s">
        <v>10650</v>
      </c>
      <c r="B78" s="335" t="s">
        <v>7</v>
      </c>
      <c r="C78" s="336">
        <v>46111</v>
      </c>
      <c r="D78" s="335" t="s">
        <v>24</v>
      </c>
      <c r="E78" s="337" t="s">
        <v>10649</v>
      </c>
      <c r="F78" s="338" t="s">
        <v>10651</v>
      </c>
    </row>
    <row r="79" spans="1:6" ht="72.5">
      <c r="A79" s="31" t="s">
        <v>10552</v>
      </c>
      <c r="B79" s="31" t="s">
        <v>20</v>
      </c>
      <c r="C79" s="119">
        <v>46107</v>
      </c>
      <c r="D79" s="31" t="s">
        <v>24</v>
      </c>
      <c r="E79" s="235" t="s">
        <v>10647</v>
      </c>
      <c r="F79" s="275" t="s">
        <v>10645</v>
      </c>
    </row>
    <row r="80" spans="1:6" ht="29">
      <c r="A80" s="31" t="s">
        <v>10552</v>
      </c>
      <c r="B80" s="31" t="s">
        <v>20</v>
      </c>
      <c r="C80" s="119">
        <v>46107</v>
      </c>
      <c r="D80" s="31" t="s">
        <v>24</v>
      </c>
      <c r="E80" s="235" t="s">
        <v>10644</v>
      </c>
      <c r="F80" s="275" t="s">
        <v>10645</v>
      </c>
    </row>
    <row r="81" spans="1:6" ht="29">
      <c r="A81" s="31" t="s">
        <v>10552</v>
      </c>
      <c r="B81" s="31" t="s">
        <v>20</v>
      </c>
      <c r="C81" s="119">
        <v>46107</v>
      </c>
      <c r="D81" s="31" t="s">
        <v>10640</v>
      </c>
      <c r="E81" s="235" t="s">
        <v>10641</v>
      </c>
      <c r="F81" s="334" t="s">
        <v>10642</v>
      </c>
    </row>
    <row r="82" spans="1:6" ht="29">
      <c r="A82" s="31" t="s">
        <v>10552</v>
      </c>
      <c r="B82" s="31" t="s">
        <v>20</v>
      </c>
      <c r="C82" s="119">
        <v>46107</v>
      </c>
      <c r="D82" s="31" t="s">
        <v>24</v>
      </c>
      <c r="E82" s="235" t="s">
        <v>10637</v>
      </c>
      <c r="F82" s="314" t="s">
        <v>10638</v>
      </c>
    </row>
    <row r="83" spans="1:6" ht="72.5">
      <c r="A83" s="31" t="s">
        <v>10552</v>
      </c>
      <c r="B83" s="31" t="s">
        <v>20</v>
      </c>
      <c r="C83" s="119">
        <v>46107</v>
      </c>
      <c r="D83" s="31" t="s">
        <v>24</v>
      </c>
      <c r="E83" s="235" t="s">
        <v>10636</v>
      </c>
      <c r="F83" s="275" t="s">
        <v>10638</v>
      </c>
    </row>
    <row r="84" spans="1:6" ht="116">
      <c r="A84" s="31" t="s">
        <v>10552</v>
      </c>
      <c r="B84" s="31" t="s">
        <v>20</v>
      </c>
      <c r="C84" s="119">
        <v>46107</v>
      </c>
      <c r="D84" s="31" t="s">
        <v>24</v>
      </c>
      <c r="E84" s="235" t="s">
        <v>10625</v>
      </c>
      <c r="F84" s="275" t="s">
        <v>10626</v>
      </c>
    </row>
    <row r="85" spans="1:6" ht="58">
      <c r="A85" s="31" t="s">
        <v>10552</v>
      </c>
      <c r="B85" s="31" t="s">
        <v>7</v>
      </c>
      <c r="C85" s="119">
        <v>46106</v>
      </c>
      <c r="D85" s="31" t="s">
        <v>8</v>
      </c>
      <c r="E85" s="10" t="s">
        <v>10623</v>
      </c>
      <c r="F85" s="275" t="s">
        <v>10624</v>
      </c>
    </row>
    <row r="86" spans="1:6" ht="29">
      <c r="A86" s="31" t="s">
        <v>10552</v>
      </c>
      <c r="B86" s="31" t="s">
        <v>20</v>
      </c>
      <c r="C86" s="119">
        <v>46105</v>
      </c>
      <c r="D86" s="31" t="s">
        <v>13</v>
      </c>
      <c r="E86" s="235" t="s">
        <v>10621</v>
      </c>
      <c r="F86" s="275"/>
    </row>
    <row r="87" spans="1:6" ht="29">
      <c r="A87" s="31" t="s">
        <v>10552</v>
      </c>
      <c r="B87" s="31" t="s">
        <v>20</v>
      </c>
      <c r="C87" s="119">
        <v>46104</v>
      </c>
      <c r="D87" s="31" t="s">
        <v>13</v>
      </c>
      <c r="E87" s="235" t="s">
        <v>10620</v>
      </c>
      <c r="F87" s="314"/>
    </row>
    <row r="88" spans="1:6" ht="130.5">
      <c r="A88" s="31" t="s">
        <v>10552</v>
      </c>
      <c r="B88" s="31" t="s">
        <v>20</v>
      </c>
      <c r="C88" s="119">
        <v>46104</v>
      </c>
      <c r="D88" s="31" t="s">
        <v>13</v>
      </c>
      <c r="E88" s="235" t="s">
        <v>10622</v>
      </c>
      <c r="F88" s="275"/>
    </row>
    <row r="89" spans="1:6" ht="58">
      <c r="A89" s="31" t="s">
        <v>10552</v>
      </c>
      <c r="B89" s="31" t="s">
        <v>20</v>
      </c>
      <c r="C89" s="119">
        <v>46104</v>
      </c>
      <c r="D89" s="31" t="s">
        <v>10588</v>
      </c>
      <c r="E89" s="235" t="s">
        <v>10590</v>
      </c>
      <c r="F89" s="275" t="s">
        <v>10589</v>
      </c>
    </row>
    <row r="90" spans="1:6" ht="29">
      <c r="A90" s="31" t="s">
        <v>10552</v>
      </c>
      <c r="B90" s="31" t="s">
        <v>20</v>
      </c>
      <c r="C90" s="119">
        <v>46104</v>
      </c>
      <c r="D90" s="31" t="s">
        <v>24</v>
      </c>
      <c r="E90" s="235" t="s">
        <v>10586</v>
      </c>
      <c r="F90" s="275" t="s">
        <v>10587</v>
      </c>
    </row>
    <row r="91" spans="1:6" ht="43.5">
      <c r="A91" s="31" t="s">
        <v>10552</v>
      </c>
      <c r="B91" s="31" t="s">
        <v>20</v>
      </c>
      <c r="C91" s="119">
        <v>46104</v>
      </c>
      <c r="D91" s="31" t="s">
        <v>24</v>
      </c>
      <c r="E91" s="235" t="s">
        <v>10593</v>
      </c>
      <c r="F91" s="275" t="s">
        <v>10575</v>
      </c>
    </row>
    <row r="92" spans="1:6" ht="116">
      <c r="A92" s="31" t="s">
        <v>10552</v>
      </c>
      <c r="B92" s="31" t="s">
        <v>20</v>
      </c>
      <c r="C92" s="119">
        <v>46104</v>
      </c>
      <c r="D92" s="31" t="s">
        <v>24</v>
      </c>
      <c r="E92" s="235" t="s">
        <v>10585</v>
      </c>
      <c r="F92" s="275" t="s">
        <v>10575</v>
      </c>
    </row>
    <row r="93" spans="1:6" ht="29">
      <c r="A93" s="31" t="s">
        <v>10552</v>
      </c>
      <c r="B93" s="31" t="s">
        <v>20</v>
      </c>
      <c r="C93" s="119">
        <v>46104</v>
      </c>
      <c r="D93" s="31" t="s">
        <v>24</v>
      </c>
      <c r="E93" s="235" t="s">
        <v>10582</v>
      </c>
      <c r="F93" s="275" t="s">
        <v>10575</v>
      </c>
    </row>
    <row r="94" spans="1:6" ht="72.5">
      <c r="A94" s="31" t="s">
        <v>10552</v>
      </c>
      <c r="B94" s="31" t="s">
        <v>20</v>
      </c>
      <c r="C94" s="119">
        <v>46104</v>
      </c>
      <c r="D94" s="31" t="s">
        <v>24</v>
      </c>
      <c r="E94" s="235" t="s">
        <v>10579</v>
      </c>
      <c r="F94" s="275" t="s">
        <v>10575</v>
      </c>
    </row>
    <row r="95" spans="1:6" ht="43.5">
      <c r="A95" s="31" t="s">
        <v>10552</v>
      </c>
      <c r="B95" s="31" t="s">
        <v>20</v>
      </c>
      <c r="C95" s="119">
        <v>46104</v>
      </c>
      <c r="D95" s="31" t="s">
        <v>24</v>
      </c>
      <c r="E95" s="235" t="s">
        <v>10574</v>
      </c>
      <c r="F95" s="275" t="s">
        <v>10568</v>
      </c>
    </row>
    <row r="96" spans="1:6" ht="29">
      <c r="A96" s="31" t="s">
        <v>10552</v>
      </c>
      <c r="B96" s="31" t="s">
        <v>20</v>
      </c>
      <c r="C96" s="119">
        <v>46104</v>
      </c>
      <c r="D96" s="31" t="s">
        <v>24</v>
      </c>
      <c r="E96" s="235" t="s">
        <v>10608</v>
      </c>
      <c r="F96" s="275" t="s">
        <v>10568</v>
      </c>
    </row>
    <row r="97" spans="1:6" ht="43.5">
      <c r="A97" s="31" t="s">
        <v>10552</v>
      </c>
      <c r="B97" s="31" t="s">
        <v>20</v>
      </c>
      <c r="C97" s="119">
        <v>46104</v>
      </c>
      <c r="D97" s="31" t="s">
        <v>24</v>
      </c>
      <c r="E97" s="235" t="s">
        <v>10573</v>
      </c>
      <c r="F97" s="275" t="s">
        <v>10568</v>
      </c>
    </row>
    <row r="98" spans="1:6" ht="29">
      <c r="A98" s="31" t="s">
        <v>10552</v>
      </c>
      <c r="B98" s="31" t="s">
        <v>20</v>
      </c>
      <c r="C98" s="119">
        <v>46104</v>
      </c>
      <c r="D98" s="31" t="s">
        <v>24</v>
      </c>
      <c r="E98" s="235" t="s">
        <v>10572</v>
      </c>
      <c r="F98" s="275" t="s">
        <v>10568</v>
      </c>
    </row>
    <row r="99" spans="1:6" ht="29">
      <c r="A99" s="31" t="s">
        <v>10552</v>
      </c>
      <c r="B99" s="31" t="s">
        <v>20</v>
      </c>
      <c r="C99" s="119">
        <v>46104</v>
      </c>
      <c r="D99" s="31" t="s">
        <v>24</v>
      </c>
      <c r="E99" s="235" t="s">
        <v>10571</v>
      </c>
      <c r="F99" s="275" t="s">
        <v>10568</v>
      </c>
    </row>
    <row r="100" spans="1:6" ht="29">
      <c r="A100" s="31" t="s">
        <v>10552</v>
      </c>
      <c r="B100" s="31" t="s">
        <v>20</v>
      </c>
      <c r="C100" s="119">
        <v>46104</v>
      </c>
      <c r="D100" s="31" t="s">
        <v>24</v>
      </c>
      <c r="E100" s="10" t="s">
        <v>10570</v>
      </c>
      <c r="F100" s="275" t="s">
        <v>10568</v>
      </c>
    </row>
    <row r="101" spans="1:6" ht="43.5">
      <c r="A101" s="31" t="s">
        <v>10552</v>
      </c>
      <c r="B101" s="31" t="s">
        <v>20</v>
      </c>
      <c r="C101" s="119">
        <v>46104</v>
      </c>
      <c r="D101" s="31" t="s">
        <v>24</v>
      </c>
      <c r="E101" s="10" t="s">
        <v>10569</v>
      </c>
      <c r="F101" s="275" t="s">
        <v>10568</v>
      </c>
    </row>
    <row r="102" spans="1:6" ht="87.5" thickBot="1">
      <c r="A102" s="290" t="s">
        <v>10552</v>
      </c>
      <c r="B102" s="290" t="s">
        <v>12</v>
      </c>
      <c r="C102" s="292">
        <v>46104</v>
      </c>
      <c r="D102" s="290" t="s">
        <v>24</v>
      </c>
      <c r="E102" s="291" t="s">
        <v>10567</v>
      </c>
      <c r="F102" s="325" t="s">
        <v>10568</v>
      </c>
    </row>
    <row r="103" spans="1:6" ht="130.5">
      <c r="A103" s="31" t="s">
        <v>10049</v>
      </c>
      <c r="B103" s="31" t="s">
        <v>7</v>
      </c>
      <c r="C103" s="119">
        <v>46100</v>
      </c>
      <c r="D103" s="31" t="s">
        <v>8</v>
      </c>
      <c r="E103" s="10" t="s">
        <v>10551</v>
      </c>
      <c r="F103" s="314" t="s">
        <v>10332</v>
      </c>
    </row>
    <row r="104" spans="1:6" ht="391.5">
      <c r="A104" s="31" t="s">
        <v>10049</v>
      </c>
      <c r="B104" s="31" t="s">
        <v>7</v>
      </c>
      <c r="C104" s="119">
        <v>46099</v>
      </c>
      <c r="D104" s="31" t="s">
        <v>8</v>
      </c>
      <c r="E104" s="10" t="s">
        <v>10370</v>
      </c>
      <c r="F104" s="314" t="s">
        <v>10356</v>
      </c>
    </row>
    <row r="105" spans="1:6" ht="58">
      <c r="A105" s="31" t="s">
        <v>10049</v>
      </c>
      <c r="B105" s="31" t="s">
        <v>12</v>
      </c>
      <c r="C105" s="119">
        <v>46098</v>
      </c>
      <c r="D105" s="31" t="s">
        <v>24</v>
      </c>
      <c r="E105" s="235" t="s">
        <v>10371</v>
      </c>
      <c r="F105" s="314" t="s">
        <v>10333</v>
      </c>
    </row>
    <row r="106" spans="1:6" ht="29">
      <c r="A106" s="31" t="s">
        <v>10049</v>
      </c>
      <c r="B106" s="31" t="s">
        <v>12</v>
      </c>
      <c r="C106" s="119">
        <v>46098</v>
      </c>
      <c r="D106" s="31" t="s">
        <v>24</v>
      </c>
      <c r="E106" s="235" t="s">
        <v>10372</v>
      </c>
      <c r="F106" s="314" t="s">
        <v>10333</v>
      </c>
    </row>
    <row r="107" spans="1:6" ht="43.5">
      <c r="A107" s="31" t="s">
        <v>10049</v>
      </c>
      <c r="B107" s="31" t="s">
        <v>7</v>
      </c>
      <c r="C107" s="119">
        <v>46098</v>
      </c>
      <c r="D107" s="31" t="s">
        <v>8</v>
      </c>
      <c r="E107" s="238" t="s">
        <v>10373</v>
      </c>
      <c r="F107" s="314" t="s">
        <v>10332</v>
      </c>
    </row>
    <row r="108" spans="1:6" ht="101.5">
      <c r="A108" s="31" t="s">
        <v>10049</v>
      </c>
      <c r="B108" s="31" t="s">
        <v>7</v>
      </c>
      <c r="C108" s="119">
        <v>46098</v>
      </c>
      <c r="D108" s="31" t="s">
        <v>8</v>
      </c>
      <c r="E108" s="235" t="s">
        <v>10374</v>
      </c>
      <c r="F108" s="314" t="s">
        <v>10332</v>
      </c>
    </row>
    <row r="109" spans="1:6" ht="29">
      <c r="A109" s="31" t="s">
        <v>10049</v>
      </c>
      <c r="B109" s="31" t="s">
        <v>7</v>
      </c>
      <c r="C109" s="119">
        <v>46098</v>
      </c>
      <c r="D109" s="31" t="s">
        <v>8</v>
      </c>
      <c r="E109" s="10" t="s">
        <v>10375</v>
      </c>
      <c r="F109" s="314" t="s">
        <v>10319</v>
      </c>
    </row>
    <row r="110" spans="1:6" ht="43.5">
      <c r="A110" s="31" t="s">
        <v>10049</v>
      </c>
      <c r="B110" s="31" t="s">
        <v>7</v>
      </c>
      <c r="C110" s="119">
        <v>46097</v>
      </c>
      <c r="D110" s="31" t="s">
        <v>10316</v>
      </c>
      <c r="E110" s="238" t="s">
        <v>10376</v>
      </c>
      <c r="F110" s="314" t="s">
        <v>10317</v>
      </c>
    </row>
    <row r="111" spans="1:6" ht="29">
      <c r="A111" s="31" t="s">
        <v>10049</v>
      </c>
      <c r="B111" s="31" t="s">
        <v>7</v>
      </c>
      <c r="C111" s="119">
        <v>46097</v>
      </c>
      <c r="D111" s="31" t="s">
        <v>135</v>
      </c>
      <c r="E111" s="277" t="s">
        <v>10377</v>
      </c>
      <c r="F111" s="314" t="s">
        <v>10077</v>
      </c>
    </row>
    <row r="112" spans="1:6" ht="116">
      <c r="A112" s="31" t="s">
        <v>10049</v>
      </c>
      <c r="B112" s="31" t="s">
        <v>7</v>
      </c>
      <c r="C112" s="119">
        <v>46097</v>
      </c>
      <c r="D112" s="31" t="s">
        <v>135</v>
      </c>
      <c r="E112" s="277" t="s">
        <v>10378</v>
      </c>
      <c r="F112" s="314" t="s">
        <v>10077</v>
      </c>
    </row>
    <row r="113" spans="1:6" ht="87">
      <c r="A113" s="31" t="s">
        <v>10049</v>
      </c>
      <c r="B113" s="31" t="s">
        <v>7</v>
      </c>
      <c r="C113" s="119">
        <v>46097</v>
      </c>
      <c r="D113" s="31" t="s">
        <v>135</v>
      </c>
      <c r="E113" s="235" t="s">
        <v>10379</v>
      </c>
      <c r="F113" s="314" t="s">
        <v>10077</v>
      </c>
    </row>
    <row r="114" spans="1:6" ht="43.5">
      <c r="A114" s="31" t="s">
        <v>10049</v>
      </c>
      <c r="B114" s="31" t="s">
        <v>7</v>
      </c>
      <c r="C114" s="119">
        <v>46097</v>
      </c>
      <c r="D114" s="31" t="s">
        <v>135</v>
      </c>
      <c r="E114" s="235" t="s">
        <v>10380</v>
      </c>
      <c r="F114" s="314" t="s">
        <v>10077</v>
      </c>
    </row>
    <row r="115" spans="1:6" ht="43.5">
      <c r="A115" s="31" t="s">
        <v>10049</v>
      </c>
      <c r="B115" s="31" t="s">
        <v>7</v>
      </c>
      <c r="C115" s="119">
        <v>46097</v>
      </c>
      <c r="D115" s="31" t="s">
        <v>8</v>
      </c>
      <c r="E115" s="235" t="s">
        <v>10381</v>
      </c>
      <c r="F115" s="314" t="s">
        <v>10307</v>
      </c>
    </row>
    <row r="116" spans="1:6" ht="188.5">
      <c r="A116" s="31" t="s">
        <v>10049</v>
      </c>
      <c r="B116" s="31" t="s">
        <v>7</v>
      </c>
      <c r="C116" s="119">
        <v>46097</v>
      </c>
      <c r="D116" s="31" t="s">
        <v>8</v>
      </c>
      <c r="E116" s="238" t="s">
        <v>10382</v>
      </c>
      <c r="F116" s="314" t="s">
        <v>10306</v>
      </c>
    </row>
    <row r="117" spans="1:6" ht="217.5">
      <c r="A117" s="31" t="s">
        <v>10049</v>
      </c>
      <c r="B117" s="31" t="s">
        <v>7</v>
      </c>
      <c r="C117" s="119">
        <v>46097</v>
      </c>
      <c r="D117" s="31" t="s">
        <v>8</v>
      </c>
      <c r="E117" s="238" t="s">
        <v>10383</v>
      </c>
      <c r="F117" s="314" t="s">
        <v>10306</v>
      </c>
    </row>
    <row r="118" spans="1:6" ht="174">
      <c r="A118" s="31" t="s">
        <v>10049</v>
      </c>
      <c r="B118" s="31" t="s">
        <v>7</v>
      </c>
      <c r="C118" s="119">
        <v>46097</v>
      </c>
      <c r="D118" s="31" t="s">
        <v>8</v>
      </c>
      <c r="E118" s="235" t="s">
        <v>10305</v>
      </c>
      <c r="F118" s="314" t="s">
        <v>10306</v>
      </c>
    </row>
    <row r="119" spans="1:6" ht="29">
      <c r="A119" s="31" t="s">
        <v>10049</v>
      </c>
      <c r="B119" s="208" t="s">
        <v>7</v>
      </c>
      <c r="C119" s="119">
        <v>46097</v>
      </c>
      <c r="D119" s="208" t="s">
        <v>8</v>
      </c>
      <c r="E119" s="235" t="s">
        <v>10384</v>
      </c>
      <c r="F119" s="314" t="s">
        <v>10306</v>
      </c>
    </row>
    <row r="120" spans="1:6" ht="409.5">
      <c r="A120" s="31" t="s">
        <v>10049</v>
      </c>
      <c r="B120" s="31" t="s">
        <v>7</v>
      </c>
      <c r="C120" s="119">
        <v>46097</v>
      </c>
      <c r="D120" s="31" t="s">
        <v>8</v>
      </c>
      <c r="E120" s="235" t="s">
        <v>10385</v>
      </c>
      <c r="F120" s="314" t="s">
        <v>10306</v>
      </c>
    </row>
    <row r="121" spans="1:6" ht="275.5">
      <c r="A121" s="31" t="s">
        <v>10049</v>
      </c>
      <c r="B121" s="31" t="s">
        <v>7</v>
      </c>
      <c r="C121" s="119">
        <v>46097</v>
      </c>
      <c r="D121" s="31" t="s">
        <v>8</v>
      </c>
      <c r="E121" s="235" t="s">
        <v>10386</v>
      </c>
      <c r="F121" s="314" t="s">
        <v>10306</v>
      </c>
    </row>
    <row r="122" spans="1:6" ht="203">
      <c r="A122" s="31" t="s">
        <v>10049</v>
      </c>
      <c r="B122" s="31" t="s">
        <v>7</v>
      </c>
      <c r="C122" s="119">
        <v>46094</v>
      </c>
      <c r="D122" s="31" t="s">
        <v>135</v>
      </c>
      <c r="E122" s="235" t="s">
        <v>10387</v>
      </c>
      <c r="F122" s="314" t="s">
        <v>10186</v>
      </c>
    </row>
    <row r="123" spans="1:6" ht="159.5">
      <c r="A123" s="31" t="s">
        <v>10049</v>
      </c>
      <c r="B123" s="31" t="s">
        <v>7</v>
      </c>
      <c r="C123" s="119">
        <v>46094</v>
      </c>
      <c r="D123" s="31" t="s">
        <v>135</v>
      </c>
      <c r="E123" s="235" t="s">
        <v>10388</v>
      </c>
      <c r="F123" s="314" t="s">
        <v>10186</v>
      </c>
    </row>
    <row r="124" spans="1:6" ht="101.5">
      <c r="A124" s="31" t="s">
        <v>10049</v>
      </c>
      <c r="B124" s="31" t="s">
        <v>20</v>
      </c>
      <c r="C124" s="119">
        <v>46094</v>
      </c>
      <c r="D124" s="15" t="s">
        <v>15</v>
      </c>
      <c r="E124" s="235" t="s">
        <v>10389</v>
      </c>
      <c r="F124" s="314" t="s">
        <v>10185</v>
      </c>
    </row>
    <row r="125" spans="1:6" ht="29">
      <c r="A125" s="293" t="s">
        <v>10049</v>
      </c>
      <c r="B125" s="31" t="s">
        <v>20</v>
      </c>
      <c r="C125" s="119">
        <v>46093</v>
      </c>
      <c r="D125" s="15" t="s">
        <v>13</v>
      </c>
      <c r="E125" s="235" t="s">
        <v>10390</v>
      </c>
      <c r="F125" s="314" t="s">
        <v>10139</v>
      </c>
    </row>
    <row r="126" spans="1:6" ht="29">
      <c r="A126" s="31" t="s">
        <v>10049</v>
      </c>
      <c r="B126" s="31" t="s">
        <v>20</v>
      </c>
      <c r="C126" s="119">
        <v>46093</v>
      </c>
      <c r="D126" s="15" t="s">
        <v>121</v>
      </c>
      <c r="E126" s="235" t="s">
        <v>10391</v>
      </c>
      <c r="F126" s="314" t="s">
        <v>10138</v>
      </c>
    </row>
    <row r="127" spans="1:6" ht="50">
      <c r="A127" s="293" t="s">
        <v>10049</v>
      </c>
      <c r="B127" s="31" t="s">
        <v>20</v>
      </c>
      <c r="C127" s="119">
        <v>46092</v>
      </c>
      <c r="D127" s="15" t="s">
        <v>10120</v>
      </c>
      <c r="E127" s="10" t="s">
        <v>10392</v>
      </c>
      <c r="F127" s="314" t="s">
        <v>10121</v>
      </c>
    </row>
    <row r="128" spans="1:6" ht="29">
      <c r="A128" s="31" t="s">
        <v>10049</v>
      </c>
      <c r="B128" s="31" t="s">
        <v>20</v>
      </c>
      <c r="C128" s="119">
        <v>46092</v>
      </c>
      <c r="D128" s="31" t="s">
        <v>75</v>
      </c>
      <c r="E128" s="235" t="s">
        <v>10393</v>
      </c>
      <c r="F128" s="314" t="s">
        <v>10119</v>
      </c>
    </row>
    <row r="129" spans="1:6" ht="43.5">
      <c r="A129" s="293" t="s">
        <v>10049</v>
      </c>
      <c r="B129" s="31" t="s">
        <v>20</v>
      </c>
      <c r="C129" s="119">
        <v>46091</v>
      </c>
      <c r="D129" s="31" t="s">
        <v>13</v>
      </c>
      <c r="E129" s="235" t="s">
        <v>10394</v>
      </c>
      <c r="F129" s="314" t="s">
        <v>10117</v>
      </c>
    </row>
    <row r="130" spans="1:6" ht="72.5">
      <c r="A130" s="31" t="s">
        <v>10049</v>
      </c>
      <c r="B130" s="31" t="s">
        <v>7</v>
      </c>
      <c r="C130" s="119">
        <v>46090</v>
      </c>
      <c r="D130" s="31" t="s">
        <v>135</v>
      </c>
      <c r="E130" s="10" t="s">
        <v>10395</v>
      </c>
      <c r="F130" s="314" t="s">
        <v>10077</v>
      </c>
    </row>
    <row r="131" spans="1:6" ht="58">
      <c r="A131" s="31" t="s">
        <v>10049</v>
      </c>
      <c r="B131" s="31" t="s">
        <v>7</v>
      </c>
      <c r="C131" s="119">
        <v>46090</v>
      </c>
      <c r="D131" s="31" t="s">
        <v>135</v>
      </c>
      <c r="E131" s="235" t="s">
        <v>10396</v>
      </c>
      <c r="F131" s="314" t="s">
        <v>10077</v>
      </c>
    </row>
    <row r="132" spans="1:6" ht="130.5">
      <c r="A132" s="31" t="s">
        <v>10049</v>
      </c>
      <c r="B132" s="31" t="s">
        <v>7</v>
      </c>
      <c r="C132" s="119">
        <v>46090</v>
      </c>
      <c r="D132" s="31" t="s">
        <v>8</v>
      </c>
      <c r="E132" s="277" t="s">
        <v>10397</v>
      </c>
      <c r="F132" s="314" t="s">
        <v>10187</v>
      </c>
    </row>
    <row r="133" spans="1:6" ht="58">
      <c r="A133" s="31" t="s">
        <v>10049</v>
      </c>
      <c r="B133" s="31" t="s">
        <v>7</v>
      </c>
      <c r="C133" s="119">
        <v>46090</v>
      </c>
      <c r="D133" s="31" t="s">
        <v>24</v>
      </c>
      <c r="E133" s="235" t="s">
        <v>10398</v>
      </c>
      <c r="F133" s="314" t="s">
        <v>10060</v>
      </c>
    </row>
    <row r="134" spans="1:6" ht="72.5">
      <c r="A134" s="31" t="s">
        <v>10049</v>
      </c>
      <c r="B134" s="31" t="s">
        <v>7</v>
      </c>
      <c r="C134" s="119">
        <v>46090</v>
      </c>
      <c r="D134" s="31" t="s">
        <v>8</v>
      </c>
      <c r="E134" s="277" t="s">
        <v>10399</v>
      </c>
      <c r="F134" s="314" t="s">
        <v>10059</v>
      </c>
    </row>
    <row r="135" spans="1:6" ht="29">
      <c r="A135" s="293" t="s">
        <v>10049</v>
      </c>
      <c r="B135" s="31" t="s">
        <v>20</v>
      </c>
      <c r="C135" s="119">
        <v>46087</v>
      </c>
      <c r="D135" s="31" t="s">
        <v>26</v>
      </c>
      <c r="E135" s="277" t="s">
        <v>10400</v>
      </c>
      <c r="F135" s="324" t="s">
        <v>10056</v>
      </c>
    </row>
    <row r="136" spans="1:6" ht="29">
      <c r="A136" s="293" t="s">
        <v>10049</v>
      </c>
      <c r="B136" s="31" t="s">
        <v>20</v>
      </c>
      <c r="C136" s="119">
        <v>46087</v>
      </c>
      <c r="D136" s="31" t="s">
        <v>26</v>
      </c>
      <c r="E136" s="277" t="s">
        <v>10401</v>
      </c>
      <c r="F136" s="314"/>
    </row>
    <row r="137" spans="1:6" ht="145">
      <c r="A137" s="293" t="s">
        <v>10049</v>
      </c>
      <c r="B137" s="31" t="s">
        <v>7</v>
      </c>
      <c r="C137" s="119">
        <v>46085</v>
      </c>
      <c r="D137" s="31" t="s">
        <v>135</v>
      </c>
      <c r="E137" s="277" t="s">
        <v>10402</v>
      </c>
      <c r="F137" s="314" t="s">
        <v>10050</v>
      </c>
    </row>
    <row r="138" spans="1:6" ht="145.5" thickBot="1">
      <c r="A138" s="290" t="s">
        <v>10049</v>
      </c>
      <c r="B138" s="290" t="s">
        <v>7</v>
      </c>
      <c r="C138" s="292">
        <v>46085</v>
      </c>
      <c r="D138" s="290" t="s">
        <v>135</v>
      </c>
      <c r="E138" s="291" t="s">
        <v>10403</v>
      </c>
      <c r="F138" s="325" t="s">
        <v>10050</v>
      </c>
    </row>
    <row r="139" spans="1:6" ht="203">
      <c r="A139" s="31" t="s">
        <v>6</v>
      </c>
      <c r="B139" s="31" t="s">
        <v>7</v>
      </c>
      <c r="C139" s="119">
        <v>46078</v>
      </c>
      <c r="D139" s="31" t="s">
        <v>8</v>
      </c>
      <c r="E139" s="235" t="s">
        <v>10404</v>
      </c>
      <c r="F139" s="314" t="s">
        <v>9</v>
      </c>
    </row>
    <row r="140" spans="1:6" ht="58">
      <c r="A140" s="31" t="s">
        <v>6</v>
      </c>
      <c r="B140" s="31" t="s">
        <v>7</v>
      </c>
      <c r="C140" s="119">
        <v>46079</v>
      </c>
      <c r="D140" s="31" t="s">
        <v>8</v>
      </c>
      <c r="E140" s="235" t="s">
        <v>10405</v>
      </c>
      <c r="F140" s="314" t="s">
        <v>9</v>
      </c>
    </row>
    <row r="141" spans="1:6" ht="43.5">
      <c r="A141" s="31" t="s">
        <v>6</v>
      </c>
      <c r="B141" s="31" t="s">
        <v>7</v>
      </c>
      <c r="C141" s="119">
        <v>46078</v>
      </c>
      <c r="D141" s="31" t="s">
        <v>8</v>
      </c>
      <c r="E141" s="235" t="s">
        <v>10406</v>
      </c>
      <c r="F141" s="314" t="s">
        <v>10</v>
      </c>
    </row>
    <row r="142" spans="1:6" ht="203">
      <c r="A142" s="31" t="s">
        <v>6</v>
      </c>
      <c r="B142" s="31" t="s">
        <v>7</v>
      </c>
      <c r="C142" s="119">
        <v>46078</v>
      </c>
      <c r="D142" s="31" t="s">
        <v>8</v>
      </c>
      <c r="E142" s="235" t="s">
        <v>10407</v>
      </c>
      <c r="F142" s="314" t="s">
        <v>11</v>
      </c>
    </row>
    <row r="143" spans="1:6" ht="43.5">
      <c r="A143" s="31" t="s">
        <v>6</v>
      </c>
      <c r="B143" s="31" t="s">
        <v>12</v>
      </c>
      <c r="C143" s="119">
        <v>46078</v>
      </c>
      <c r="D143" s="31" t="s">
        <v>13</v>
      </c>
      <c r="E143" s="235" t="s">
        <v>10408</v>
      </c>
      <c r="F143" s="314"/>
    </row>
    <row r="144" spans="1:6" ht="72.5">
      <c r="A144" s="31" t="s">
        <v>6</v>
      </c>
      <c r="B144" s="31" t="s">
        <v>12</v>
      </c>
      <c r="C144" s="119">
        <v>46078</v>
      </c>
      <c r="D144" s="31" t="s">
        <v>13</v>
      </c>
      <c r="E144" s="10" t="s">
        <v>10409</v>
      </c>
      <c r="F144" s="314" t="s">
        <v>14</v>
      </c>
    </row>
    <row r="145" spans="1:6" ht="130.5">
      <c r="A145" s="31" t="s">
        <v>6</v>
      </c>
      <c r="B145" s="31" t="s">
        <v>7</v>
      </c>
      <c r="C145" s="119">
        <v>46077</v>
      </c>
      <c r="D145" s="31" t="s">
        <v>15</v>
      </c>
      <c r="E145" s="10" t="s">
        <v>16</v>
      </c>
      <c r="F145" s="314" t="s">
        <v>17</v>
      </c>
    </row>
    <row r="146" spans="1:6" ht="145">
      <c r="A146" s="31" t="s">
        <v>6</v>
      </c>
      <c r="B146" s="31" t="s">
        <v>7</v>
      </c>
      <c r="C146" s="119">
        <v>46077</v>
      </c>
      <c r="D146" s="31" t="s">
        <v>15</v>
      </c>
      <c r="E146" s="10" t="s">
        <v>18</v>
      </c>
      <c r="F146" s="314" t="s">
        <v>17</v>
      </c>
    </row>
    <row r="147" spans="1:6" ht="333.5">
      <c r="A147" s="31" t="s">
        <v>6</v>
      </c>
      <c r="B147" s="31" t="s">
        <v>7</v>
      </c>
      <c r="C147" s="119">
        <v>46077</v>
      </c>
      <c r="D147" s="31" t="s">
        <v>15</v>
      </c>
      <c r="E147" s="10" t="s">
        <v>19</v>
      </c>
      <c r="F147" s="314" t="s">
        <v>17</v>
      </c>
    </row>
    <row r="148" spans="1:6" ht="72.5">
      <c r="A148" s="31" t="s">
        <v>6</v>
      </c>
      <c r="B148" s="31" t="s">
        <v>20</v>
      </c>
      <c r="C148" s="119">
        <v>46070</v>
      </c>
      <c r="D148" s="15" t="s">
        <v>21</v>
      </c>
      <c r="E148" s="235" t="s">
        <v>10410</v>
      </c>
      <c r="F148" s="314" t="s">
        <v>22</v>
      </c>
    </row>
    <row r="149" spans="1:6" ht="43.5">
      <c r="A149" s="31" t="s">
        <v>6</v>
      </c>
      <c r="B149" s="208" t="s">
        <v>23</v>
      </c>
      <c r="C149" s="263">
        <v>46077</v>
      </c>
      <c r="D149" s="208" t="s">
        <v>24</v>
      </c>
      <c r="E149" s="235" t="s">
        <v>10411</v>
      </c>
      <c r="F149" s="314"/>
    </row>
    <row r="150" spans="1:6" ht="246.5">
      <c r="A150" s="31" t="s">
        <v>6</v>
      </c>
      <c r="B150" s="31" t="s">
        <v>7</v>
      </c>
      <c r="C150" s="119">
        <v>46076</v>
      </c>
      <c r="D150" s="31" t="s">
        <v>8</v>
      </c>
      <c r="E150" s="10" t="s">
        <v>10412</v>
      </c>
      <c r="F150" s="314" t="s">
        <v>25</v>
      </c>
    </row>
    <row r="151" spans="1:6" ht="29">
      <c r="A151" s="31" t="s">
        <v>6</v>
      </c>
      <c r="B151" s="31" t="s">
        <v>20</v>
      </c>
      <c r="C151" s="119">
        <v>46070</v>
      </c>
      <c r="D151" s="31" t="s">
        <v>26</v>
      </c>
      <c r="E151" s="235" t="s">
        <v>10413</v>
      </c>
      <c r="F151" s="314" t="s">
        <v>27</v>
      </c>
    </row>
    <row r="152" spans="1:6" ht="29">
      <c r="A152" s="31" t="s">
        <v>6</v>
      </c>
      <c r="B152" s="31" t="s">
        <v>20</v>
      </c>
      <c r="C152" s="119">
        <v>46066</v>
      </c>
      <c r="D152" s="31" t="s">
        <v>28</v>
      </c>
      <c r="E152" s="10" t="s">
        <v>10414</v>
      </c>
      <c r="F152" s="314" t="s">
        <v>29</v>
      </c>
    </row>
    <row r="153" spans="1:6">
      <c r="A153" s="31" t="s">
        <v>6</v>
      </c>
      <c r="B153" s="31" t="s">
        <v>30</v>
      </c>
      <c r="C153" s="119">
        <v>46066</v>
      </c>
      <c r="D153" s="31" t="s">
        <v>31</v>
      </c>
      <c r="E153" s="235" t="s">
        <v>32</v>
      </c>
      <c r="F153" s="314" t="s">
        <v>33</v>
      </c>
    </row>
    <row r="154" spans="1:6" ht="29">
      <c r="A154" s="31" t="s">
        <v>6</v>
      </c>
      <c r="B154" s="31" t="s">
        <v>20</v>
      </c>
      <c r="C154" s="119">
        <v>46065</v>
      </c>
      <c r="D154" s="31" t="s">
        <v>26</v>
      </c>
      <c r="E154" s="235" t="s">
        <v>10415</v>
      </c>
      <c r="F154" s="314" t="s">
        <v>27</v>
      </c>
    </row>
    <row r="155" spans="1:6" ht="29">
      <c r="A155" s="31" t="s">
        <v>6</v>
      </c>
      <c r="B155" s="31" t="s">
        <v>20</v>
      </c>
      <c r="C155" s="119">
        <v>46065</v>
      </c>
      <c r="D155" s="31" t="s">
        <v>26</v>
      </c>
      <c r="E155" s="235" t="s">
        <v>10416</v>
      </c>
      <c r="F155" s="314" t="s">
        <v>27</v>
      </c>
    </row>
    <row r="156" spans="1:6" ht="29.5" thickBot="1">
      <c r="A156" s="144" t="s">
        <v>6</v>
      </c>
      <c r="B156" s="144" t="s">
        <v>12</v>
      </c>
      <c r="C156" s="221">
        <v>46065</v>
      </c>
      <c r="D156" s="144" t="s">
        <v>26</v>
      </c>
      <c r="E156" s="239" t="s">
        <v>10417</v>
      </c>
      <c r="F156" s="315" t="s">
        <v>27</v>
      </c>
    </row>
    <row r="157" spans="1:6" ht="50.5" thickTop="1">
      <c r="A157" s="31" t="s">
        <v>34</v>
      </c>
      <c r="B157" s="31" t="s">
        <v>20</v>
      </c>
      <c r="C157" s="119">
        <v>46065</v>
      </c>
      <c r="D157" s="31" t="s">
        <v>28</v>
      </c>
      <c r="E157" s="235" t="s">
        <v>10418</v>
      </c>
      <c r="F157" s="314" t="s">
        <v>35</v>
      </c>
    </row>
    <row r="158" spans="1:6" ht="43.5">
      <c r="A158" s="31" t="s">
        <v>34</v>
      </c>
      <c r="B158" s="31" t="s">
        <v>20</v>
      </c>
      <c r="C158" s="119">
        <v>46064</v>
      </c>
      <c r="D158" s="31" t="s">
        <v>28</v>
      </c>
      <c r="E158" s="235" t="s">
        <v>10419</v>
      </c>
      <c r="F158" s="314" t="s">
        <v>36</v>
      </c>
    </row>
    <row r="159" spans="1:6" ht="43.5">
      <c r="A159" s="31" t="s">
        <v>34</v>
      </c>
      <c r="B159" s="31" t="s">
        <v>20</v>
      </c>
      <c r="C159" s="119">
        <v>46064</v>
      </c>
      <c r="D159" s="31" t="s">
        <v>28</v>
      </c>
      <c r="E159" s="235" t="s">
        <v>10420</v>
      </c>
      <c r="F159" s="314" t="s">
        <v>36</v>
      </c>
    </row>
    <row r="160" spans="1:6" ht="43.5">
      <c r="A160" s="31" t="s">
        <v>34</v>
      </c>
      <c r="B160" s="31" t="s">
        <v>20</v>
      </c>
      <c r="C160" s="119">
        <v>46064</v>
      </c>
      <c r="D160" s="31" t="s">
        <v>28</v>
      </c>
      <c r="E160" s="235" t="s">
        <v>10421</v>
      </c>
      <c r="F160" s="314" t="s">
        <v>36</v>
      </c>
    </row>
    <row r="161" spans="1:6" ht="43.5">
      <c r="A161" s="31" t="s">
        <v>34</v>
      </c>
      <c r="B161" s="31" t="s">
        <v>20</v>
      </c>
      <c r="C161" s="119">
        <v>46064</v>
      </c>
      <c r="D161" s="31" t="s">
        <v>28</v>
      </c>
      <c r="E161" s="235" t="s">
        <v>10422</v>
      </c>
      <c r="F161" s="314" t="s">
        <v>36</v>
      </c>
    </row>
    <row r="162" spans="1:6">
      <c r="A162" s="31" t="s">
        <v>34</v>
      </c>
      <c r="B162" s="31" t="s">
        <v>30</v>
      </c>
      <c r="C162" s="119">
        <v>46064</v>
      </c>
      <c r="D162" s="208" t="s">
        <v>8</v>
      </c>
      <c r="E162" s="53" t="s">
        <v>37</v>
      </c>
      <c r="F162" s="326" t="s">
        <v>38</v>
      </c>
    </row>
    <row r="163" spans="1:6" ht="29">
      <c r="A163" s="31" t="s">
        <v>34</v>
      </c>
      <c r="B163" s="31" t="s">
        <v>30</v>
      </c>
      <c r="C163" s="119">
        <v>46064</v>
      </c>
      <c r="D163" s="208" t="s">
        <v>8</v>
      </c>
      <c r="E163" s="235" t="s">
        <v>39</v>
      </c>
      <c r="F163" s="327" t="s">
        <v>40</v>
      </c>
    </row>
    <row r="164" spans="1:6" ht="72.5">
      <c r="A164" s="31" t="s">
        <v>34</v>
      </c>
      <c r="B164" s="31" t="s">
        <v>30</v>
      </c>
      <c r="C164" s="119">
        <v>46064</v>
      </c>
      <c r="D164" s="31" t="s">
        <v>41</v>
      </c>
      <c r="E164" s="235" t="s">
        <v>42</v>
      </c>
      <c r="F164" s="327" t="s">
        <v>43</v>
      </c>
    </row>
    <row r="165" spans="1:6" ht="159.5">
      <c r="A165" s="31" t="s">
        <v>34</v>
      </c>
      <c r="B165" s="31" t="s">
        <v>30</v>
      </c>
      <c r="C165" s="119">
        <v>46062</v>
      </c>
      <c r="D165" s="31" t="s">
        <v>44</v>
      </c>
      <c r="E165" s="235" t="s">
        <v>45</v>
      </c>
      <c r="F165" s="314" t="s">
        <v>46</v>
      </c>
    </row>
    <row r="166" spans="1:6" ht="29">
      <c r="A166" s="31" t="s">
        <v>34</v>
      </c>
      <c r="B166" s="31" t="s">
        <v>20</v>
      </c>
      <c r="C166" s="119">
        <v>46058</v>
      </c>
      <c r="D166" s="31" t="s">
        <v>28</v>
      </c>
      <c r="E166" s="235" t="s">
        <v>10423</v>
      </c>
      <c r="F166" s="314" t="s">
        <v>47</v>
      </c>
    </row>
    <row r="167" spans="1:6" ht="29">
      <c r="A167" s="31" t="s">
        <v>34</v>
      </c>
      <c r="B167" s="31" t="s">
        <v>20</v>
      </c>
      <c r="C167" s="119">
        <v>46058</v>
      </c>
      <c r="D167" s="31" t="s">
        <v>15</v>
      </c>
      <c r="E167" s="235" t="s">
        <v>10424</v>
      </c>
      <c r="F167" s="314" t="s">
        <v>48</v>
      </c>
    </row>
    <row r="168" spans="1:6" ht="43.5">
      <c r="A168" s="31" t="s">
        <v>34</v>
      </c>
      <c r="B168" s="31" t="s">
        <v>20</v>
      </c>
      <c r="C168" s="119">
        <v>46058</v>
      </c>
      <c r="D168" s="31" t="s">
        <v>28</v>
      </c>
      <c r="E168" s="235" t="s">
        <v>10425</v>
      </c>
      <c r="F168" s="314" t="s">
        <v>47</v>
      </c>
    </row>
    <row r="169" spans="1:6">
      <c r="A169" s="31" t="s">
        <v>34</v>
      </c>
      <c r="B169" s="31" t="s">
        <v>20</v>
      </c>
      <c r="C169" s="119">
        <v>46058</v>
      </c>
      <c r="D169" s="31" t="s">
        <v>28</v>
      </c>
      <c r="E169" s="10" t="s">
        <v>49</v>
      </c>
      <c r="F169" s="314" t="s">
        <v>47</v>
      </c>
    </row>
    <row r="170" spans="1:6" ht="72.5">
      <c r="A170" s="31" t="s">
        <v>34</v>
      </c>
      <c r="B170" s="31" t="s">
        <v>20</v>
      </c>
      <c r="C170" s="119">
        <v>46058</v>
      </c>
      <c r="D170" s="31" t="s">
        <v>28</v>
      </c>
      <c r="E170" s="235" t="s">
        <v>10426</v>
      </c>
      <c r="F170" s="314" t="s">
        <v>47</v>
      </c>
    </row>
    <row r="171" spans="1:6">
      <c r="A171" s="31" t="s">
        <v>34</v>
      </c>
      <c r="B171" s="31" t="s">
        <v>20</v>
      </c>
      <c r="C171" s="119">
        <v>46058</v>
      </c>
      <c r="D171" s="31" t="s">
        <v>28</v>
      </c>
      <c r="E171" s="10" t="s">
        <v>50</v>
      </c>
      <c r="F171" s="314" t="s">
        <v>47</v>
      </c>
    </row>
    <row r="172" spans="1:6" ht="58">
      <c r="A172" s="31" t="s">
        <v>34</v>
      </c>
      <c r="B172" s="31" t="s">
        <v>20</v>
      </c>
      <c r="C172" s="119">
        <v>46058</v>
      </c>
      <c r="D172" s="31" t="s">
        <v>28</v>
      </c>
      <c r="E172" s="10" t="s">
        <v>10427</v>
      </c>
      <c r="F172" s="314" t="s">
        <v>47</v>
      </c>
    </row>
    <row r="173" spans="1:6" ht="29">
      <c r="A173" s="31" t="s">
        <v>34</v>
      </c>
      <c r="B173" s="208" t="s">
        <v>7</v>
      </c>
      <c r="C173" s="119">
        <v>46055</v>
      </c>
      <c r="D173" s="208" t="s">
        <v>51</v>
      </c>
      <c r="E173" s="277" t="s">
        <v>10428</v>
      </c>
      <c r="F173" s="314"/>
    </row>
    <row r="174" spans="1:6" ht="72.5">
      <c r="A174" s="31" t="s">
        <v>34</v>
      </c>
      <c r="B174" s="31" t="s">
        <v>30</v>
      </c>
      <c r="C174" s="119">
        <v>46052</v>
      </c>
      <c r="D174" s="31" t="s">
        <v>51</v>
      </c>
      <c r="E174" s="235" t="s">
        <v>52</v>
      </c>
      <c r="F174" s="327" t="s">
        <v>53</v>
      </c>
    </row>
    <row r="175" spans="1:6" ht="15" thickBot="1">
      <c r="A175" s="144" t="s">
        <v>34</v>
      </c>
      <c r="B175" s="144" t="s">
        <v>30</v>
      </c>
      <c r="C175" s="221">
        <v>46052</v>
      </c>
      <c r="D175" s="144" t="s">
        <v>54</v>
      </c>
      <c r="E175" s="239" t="s">
        <v>55</v>
      </c>
      <c r="F175" s="239" t="s">
        <v>56</v>
      </c>
    </row>
    <row r="176" spans="1:6" ht="29.5" thickTop="1">
      <c r="A176" s="31" t="s">
        <v>57</v>
      </c>
      <c r="B176" s="31" t="s">
        <v>20</v>
      </c>
      <c r="C176" s="119">
        <v>46051</v>
      </c>
      <c r="D176" s="31" t="s">
        <v>58</v>
      </c>
      <c r="E176" s="235" t="s">
        <v>10429</v>
      </c>
      <c r="F176" s="314" t="s">
        <v>59</v>
      </c>
    </row>
    <row r="177" spans="1:6" ht="159.5">
      <c r="A177" s="31" t="s">
        <v>57</v>
      </c>
      <c r="B177" s="31" t="s">
        <v>30</v>
      </c>
      <c r="C177" s="119">
        <v>46050</v>
      </c>
      <c r="D177" s="31" t="s">
        <v>44</v>
      </c>
      <c r="E177" s="235" t="s">
        <v>10430</v>
      </c>
      <c r="F177" s="327" t="s">
        <v>60</v>
      </c>
    </row>
    <row r="178" spans="1:6" ht="116">
      <c r="A178" s="31" t="s">
        <v>57</v>
      </c>
      <c r="B178" s="31" t="s">
        <v>30</v>
      </c>
      <c r="C178" s="119">
        <v>46049</v>
      </c>
      <c r="D178" s="31" t="s">
        <v>31</v>
      </c>
      <c r="E178" s="235" t="s">
        <v>10431</v>
      </c>
      <c r="F178" s="314" t="s">
        <v>61</v>
      </c>
    </row>
    <row r="179" spans="1:6" ht="29">
      <c r="A179" s="31" t="s">
        <v>62</v>
      </c>
      <c r="B179" s="31" t="s">
        <v>20</v>
      </c>
      <c r="C179" s="119">
        <v>46045</v>
      </c>
      <c r="D179" s="31" t="s">
        <v>58</v>
      </c>
      <c r="E179" s="235" t="s">
        <v>63</v>
      </c>
      <c r="F179" s="314" t="s">
        <v>64</v>
      </c>
    </row>
    <row r="180" spans="1:6" ht="29">
      <c r="A180" s="31" t="s">
        <v>62</v>
      </c>
      <c r="B180" s="31" t="s">
        <v>20</v>
      </c>
      <c r="C180" s="119">
        <v>46045</v>
      </c>
      <c r="D180" s="31" t="s">
        <v>58</v>
      </c>
      <c r="E180" s="316" t="s">
        <v>65</v>
      </c>
      <c r="F180" s="314" t="s">
        <v>66</v>
      </c>
    </row>
    <row r="181" spans="1:6" ht="101.5">
      <c r="A181" s="31" t="s">
        <v>62</v>
      </c>
      <c r="B181" s="31" t="s">
        <v>20</v>
      </c>
      <c r="C181" s="119">
        <v>46044</v>
      </c>
      <c r="D181" s="31" t="s">
        <v>15</v>
      </c>
      <c r="E181" s="235" t="s">
        <v>10432</v>
      </c>
      <c r="F181" s="314" t="s">
        <v>67</v>
      </c>
    </row>
    <row r="182" spans="1:6">
      <c r="A182" s="31" t="s">
        <v>62</v>
      </c>
      <c r="B182" s="31" t="s">
        <v>20</v>
      </c>
      <c r="C182" s="119">
        <v>46044</v>
      </c>
      <c r="D182" s="31" t="s">
        <v>15</v>
      </c>
      <c r="E182" s="235" t="s">
        <v>10433</v>
      </c>
      <c r="F182" s="314" t="s">
        <v>67</v>
      </c>
    </row>
    <row r="183" spans="1:6" ht="50">
      <c r="A183" s="31" t="s">
        <v>62</v>
      </c>
      <c r="B183" s="31" t="s">
        <v>20</v>
      </c>
      <c r="C183" s="119">
        <v>46043</v>
      </c>
      <c r="D183" s="31" t="s">
        <v>8</v>
      </c>
      <c r="E183" s="235" t="s">
        <v>10434</v>
      </c>
      <c r="F183" s="314" t="s">
        <v>68</v>
      </c>
    </row>
    <row r="184" spans="1:6" ht="29">
      <c r="A184" s="31" t="s">
        <v>62</v>
      </c>
      <c r="B184" s="31" t="s">
        <v>20</v>
      </c>
      <c r="C184" s="119">
        <v>46043</v>
      </c>
      <c r="D184" s="31" t="s">
        <v>15</v>
      </c>
      <c r="E184" s="235" t="s">
        <v>10435</v>
      </c>
      <c r="F184" s="314" t="s">
        <v>67</v>
      </c>
    </row>
    <row r="185" spans="1:6" ht="125">
      <c r="A185" s="31" t="s">
        <v>62</v>
      </c>
      <c r="B185" s="31" t="s">
        <v>20</v>
      </c>
      <c r="C185" s="119">
        <v>46043</v>
      </c>
      <c r="D185" s="31" t="s">
        <v>24</v>
      </c>
      <c r="E185" s="10" t="s">
        <v>10436</v>
      </c>
      <c r="F185" s="314" t="s">
        <v>69</v>
      </c>
    </row>
    <row r="186" spans="1:6" ht="29">
      <c r="A186" s="31" t="s">
        <v>62</v>
      </c>
      <c r="B186" s="31" t="s">
        <v>20</v>
      </c>
      <c r="C186" s="119">
        <v>46042</v>
      </c>
      <c r="D186" s="31" t="s">
        <v>8</v>
      </c>
      <c r="E186" s="235" t="s">
        <v>10437</v>
      </c>
      <c r="F186" s="314" t="s">
        <v>70</v>
      </c>
    </row>
    <row r="187" spans="1:6" ht="58">
      <c r="A187" s="31" t="s">
        <v>62</v>
      </c>
      <c r="B187" s="31" t="s">
        <v>20</v>
      </c>
      <c r="C187" s="119">
        <v>46042</v>
      </c>
      <c r="D187" s="31" t="s">
        <v>8</v>
      </c>
      <c r="E187" s="235" t="s">
        <v>10438</v>
      </c>
      <c r="F187" s="314" t="s">
        <v>71</v>
      </c>
    </row>
    <row r="188" spans="1:6" ht="159.5">
      <c r="A188" s="31" t="s">
        <v>62</v>
      </c>
      <c r="B188" s="31" t="s">
        <v>20</v>
      </c>
      <c r="C188" s="119">
        <v>46042</v>
      </c>
      <c r="D188" s="31" t="s">
        <v>8</v>
      </c>
      <c r="E188" s="10" t="s">
        <v>10439</v>
      </c>
      <c r="F188" s="314" t="s">
        <v>72</v>
      </c>
    </row>
    <row r="189" spans="1:6" ht="43.5">
      <c r="A189" s="31" t="s">
        <v>62</v>
      </c>
      <c r="B189" s="31" t="s">
        <v>20</v>
      </c>
      <c r="C189" s="119">
        <v>46034</v>
      </c>
      <c r="D189" s="31" t="s">
        <v>73</v>
      </c>
      <c r="E189" s="235" t="s">
        <v>74</v>
      </c>
      <c r="F189" s="314"/>
    </row>
    <row r="190" spans="1:6" ht="29">
      <c r="A190" s="31" t="s">
        <v>62</v>
      </c>
      <c r="B190" s="31" t="s">
        <v>20</v>
      </c>
      <c r="C190" s="119">
        <v>46035</v>
      </c>
      <c r="D190" s="31" t="s">
        <v>26</v>
      </c>
      <c r="E190" s="235" t="s">
        <v>10440</v>
      </c>
      <c r="F190" s="314"/>
    </row>
    <row r="191" spans="1:6" ht="72.5">
      <c r="A191" s="31" t="s">
        <v>62</v>
      </c>
      <c r="B191" s="31" t="s">
        <v>20</v>
      </c>
      <c r="C191" s="119">
        <v>46034</v>
      </c>
      <c r="D191" s="31" t="s">
        <v>8</v>
      </c>
      <c r="E191" s="235" t="s">
        <v>10441</v>
      </c>
      <c r="F191" s="314"/>
    </row>
    <row r="192" spans="1:6" ht="72.5">
      <c r="A192" s="31" t="s">
        <v>62</v>
      </c>
      <c r="B192" s="31" t="s">
        <v>20</v>
      </c>
      <c r="C192" s="119">
        <v>46031</v>
      </c>
      <c r="D192" s="31" t="s">
        <v>8</v>
      </c>
      <c r="E192" s="235" t="s">
        <v>10442</v>
      </c>
      <c r="F192" s="314"/>
    </row>
    <row r="193" spans="1:6" ht="145">
      <c r="A193" s="31" t="s">
        <v>62</v>
      </c>
      <c r="B193" s="31" t="s">
        <v>20</v>
      </c>
      <c r="C193" s="119">
        <v>46031</v>
      </c>
      <c r="D193" s="31" t="s">
        <v>15</v>
      </c>
      <c r="E193" s="235" t="s">
        <v>10443</v>
      </c>
      <c r="F193" s="314"/>
    </row>
    <row r="194" spans="1:6" ht="44" thickBot="1">
      <c r="A194" s="144" t="s">
        <v>62</v>
      </c>
      <c r="B194" s="144" t="s">
        <v>20</v>
      </c>
      <c r="C194" s="221">
        <v>46030</v>
      </c>
      <c r="D194" s="144" t="s">
        <v>75</v>
      </c>
      <c r="E194" s="239" t="s">
        <v>10444</v>
      </c>
      <c r="F194" s="239"/>
    </row>
    <row r="195" spans="1:6" ht="29.5" thickTop="1">
      <c r="A195" s="31" t="s">
        <v>76</v>
      </c>
      <c r="B195" s="31" t="s">
        <v>12</v>
      </c>
      <c r="C195" s="119">
        <v>46030</v>
      </c>
      <c r="D195" s="31" t="s">
        <v>26</v>
      </c>
      <c r="E195" s="235" t="s">
        <v>10445</v>
      </c>
      <c r="F195" s="314"/>
    </row>
    <row r="196" spans="1:6" ht="391.5">
      <c r="A196" s="31" t="s">
        <v>76</v>
      </c>
      <c r="B196" s="31" t="s">
        <v>77</v>
      </c>
      <c r="C196" s="119">
        <v>46029</v>
      </c>
      <c r="D196" s="31" t="s">
        <v>15</v>
      </c>
      <c r="E196" s="235" t="s">
        <v>10446</v>
      </c>
      <c r="F196" s="314"/>
    </row>
    <row r="197" spans="1:6">
      <c r="A197" s="31" t="s">
        <v>76</v>
      </c>
      <c r="B197" s="208" t="s">
        <v>20</v>
      </c>
      <c r="C197" s="119">
        <v>46026</v>
      </c>
      <c r="D197" s="208" t="s">
        <v>13</v>
      </c>
      <c r="E197" s="53" t="s">
        <v>78</v>
      </c>
      <c r="F197" s="314"/>
    </row>
    <row r="198" spans="1:6" ht="29">
      <c r="A198" s="31" t="s">
        <v>76</v>
      </c>
      <c r="B198" s="31" t="s">
        <v>20</v>
      </c>
      <c r="C198" s="119">
        <v>46026</v>
      </c>
      <c r="D198" s="31" t="s">
        <v>24</v>
      </c>
      <c r="E198" s="235" t="s">
        <v>10447</v>
      </c>
      <c r="F198" s="314"/>
    </row>
    <row r="199" spans="1:6" ht="217.5">
      <c r="A199" s="31" t="s">
        <v>76</v>
      </c>
      <c r="B199" s="31" t="s">
        <v>30</v>
      </c>
      <c r="C199" s="119">
        <v>46024</v>
      </c>
      <c r="D199" s="208" t="s">
        <v>15</v>
      </c>
      <c r="E199" s="235" t="s">
        <v>10448</v>
      </c>
      <c r="F199" s="314"/>
    </row>
    <row r="200" spans="1:6">
      <c r="A200" s="31" t="s">
        <v>76</v>
      </c>
      <c r="B200" s="31" t="s">
        <v>30</v>
      </c>
      <c r="C200" s="119">
        <v>46022</v>
      </c>
      <c r="D200" s="208" t="s">
        <v>79</v>
      </c>
      <c r="E200" s="53" t="s">
        <v>80</v>
      </c>
      <c r="F200" s="314"/>
    </row>
    <row r="201" spans="1:6">
      <c r="A201" s="31" t="s">
        <v>76</v>
      </c>
      <c r="B201" s="31" t="s">
        <v>20</v>
      </c>
      <c r="C201" s="119">
        <v>46015</v>
      </c>
      <c r="D201" s="208" t="s">
        <v>24</v>
      </c>
      <c r="E201" s="235" t="s">
        <v>81</v>
      </c>
      <c r="F201" s="314"/>
    </row>
    <row r="202" spans="1:6" ht="145.5" thickBot="1">
      <c r="A202" s="144" t="s">
        <v>76</v>
      </c>
      <c r="B202" s="144" t="s">
        <v>20</v>
      </c>
      <c r="C202" s="221">
        <v>46015</v>
      </c>
      <c r="D202" s="144" t="s">
        <v>24</v>
      </c>
      <c r="E202" s="239" t="s">
        <v>10449</v>
      </c>
      <c r="F202" s="314"/>
    </row>
    <row r="203" spans="1:6" ht="58.5" thickTop="1">
      <c r="A203" s="31" t="s">
        <v>82</v>
      </c>
      <c r="B203" s="31" t="s">
        <v>23</v>
      </c>
      <c r="C203" s="119">
        <v>46009</v>
      </c>
      <c r="D203" s="208" t="s">
        <v>24</v>
      </c>
      <c r="E203" s="235" t="s">
        <v>10450</v>
      </c>
      <c r="F203" s="314"/>
    </row>
    <row r="204" spans="1:6" ht="87">
      <c r="A204" s="31" t="s">
        <v>82</v>
      </c>
      <c r="B204" s="31" t="s">
        <v>30</v>
      </c>
      <c r="C204" s="119">
        <v>46009</v>
      </c>
      <c r="D204" s="208" t="s">
        <v>83</v>
      </c>
      <c r="E204" s="235" t="s">
        <v>10451</v>
      </c>
      <c r="F204" s="314"/>
    </row>
    <row r="205" spans="1:6" ht="29">
      <c r="A205" s="31" t="s">
        <v>82</v>
      </c>
      <c r="B205" s="31" t="s">
        <v>30</v>
      </c>
      <c r="C205" s="119">
        <v>46009</v>
      </c>
      <c r="D205" s="208" t="s">
        <v>84</v>
      </c>
      <c r="E205" s="235" t="s">
        <v>85</v>
      </c>
      <c r="F205" s="314"/>
    </row>
    <row r="206" spans="1:6">
      <c r="A206" s="31" t="s">
        <v>82</v>
      </c>
      <c r="B206" s="31" t="s">
        <v>30</v>
      </c>
      <c r="C206" s="119">
        <v>46008</v>
      </c>
      <c r="D206" s="208" t="s">
        <v>24</v>
      </c>
      <c r="E206" s="53" t="s">
        <v>86</v>
      </c>
      <c r="F206" s="314"/>
    </row>
    <row r="207" spans="1:6" ht="101.5">
      <c r="A207" s="31" t="s">
        <v>82</v>
      </c>
      <c r="B207" s="31" t="s">
        <v>30</v>
      </c>
      <c r="C207" s="119">
        <v>46008</v>
      </c>
      <c r="D207" s="208" t="s">
        <v>8</v>
      </c>
      <c r="E207" s="10" t="s">
        <v>10452</v>
      </c>
      <c r="F207" s="314"/>
    </row>
    <row r="208" spans="1:6" ht="73" thickBot="1">
      <c r="A208" s="144" t="s">
        <v>82</v>
      </c>
      <c r="B208" s="144" t="s">
        <v>20</v>
      </c>
      <c r="C208" s="221">
        <v>46006</v>
      </c>
      <c r="D208" s="211" t="s">
        <v>24</v>
      </c>
      <c r="E208" s="239" t="s">
        <v>10453</v>
      </c>
      <c r="F208" s="314"/>
    </row>
    <row r="209" spans="1:6" ht="160" thickTop="1">
      <c r="A209" s="208" t="s">
        <v>87</v>
      </c>
      <c r="B209" s="208" t="s">
        <v>23</v>
      </c>
      <c r="C209" s="263">
        <v>46003</v>
      </c>
      <c r="D209" s="208" t="s">
        <v>24</v>
      </c>
      <c r="E209" s="235" t="s">
        <v>10454</v>
      </c>
      <c r="F209" s="314"/>
    </row>
    <row r="210" spans="1:6" ht="29">
      <c r="A210" s="31" t="s">
        <v>88</v>
      </c>
      <c r="B210" s="208" t="s">
        <v>30</v>
      </c>
      <c r="C210" s="119">
        <v>46001</v>
      </c>
      <c r="D210" s="208" t="s">
        <v>15</v>
      </c>
      <c r="E210" s="235" t="s">
        <v>89</v>
      </c>
      <c r="F210" s="314"/>
    </row>
    <row r="211" spans="1:6" ht="203">
      <c r="A211" s="208" t="s">
        <v>88</v>
      </c>
      <c r="B211" s="31" t="s">
        <v>90</v>
      </c>
      <c r="C211" s="119">
        <v>46001</v>
      </c>
      <c r="D211" s="31" t="s">
        <v>8</v>
      </c>
      <c r="E211" s="243" t="s">
        <v>91</v>
      </c>
      <c r="F211" s="314"/>
    </row>
    <row r="212" spans="1:6" ht="72.5">
      <c r="A212" s="208" t="s">
        <v>88</v>
      </c>
      <c r="B212" s="208" t="s">
        <v>90</v>
      </c>
      <c r="C212" s="263">
        <v>45999</v>
      </c>
      <c r="D212" s="208" t="s">
        <v>8</v>
      </c>
      <c r="E212" s="235" t="s">
        <v>92</v>
      </c>
      <c r="F212" s="314"/>
    </row>
    <row r="213" spans="1:6" ht="29">
      <c r="A213" s="208" t="s">
        <v>88</v>
      </c>
      <c r="B213" s="208" t="s">
        <v>23</v>
      </c>
      <c r="C213" s="263">
        <v>45996</v>
      </c>
      <c r="D213" s="208" t="s">
        <v>15</v>
      </c>
      <c r="E213" s="235" t="s">
        <v>10455</v>
      </c>
      <c r="F213" s="314"/>
    </row>
    <row r="214" spans="1:6">
      <c r="A214" s="31" t="s">
        <v>88</v>
      </c>
      <c r="B214" s="208" t="s">
        <v>90</v>
      </c>
      <c r="C214" s="119">
        <v>45995</v>
      </c>
      <c r="D214" s="208" t="s">
        <v>8</v>
      </c>
      <c r="E214" s="53" t="s">
        <v>93</v>
      </c>
      <c r="F214" s="314"/>
    </row>
    <row r="215" spans="1:6">
      <c r="A215" s="31" t="s">
        <v>88</v>
      </c>
      <c r="B215" s="208" t="s">
        <v>30</v>
      </c>
      <c r="C215" s="119">
        <v>45995</v>
      </c>
      <c r="D215" s="208" t="s">
        <v>8</v>
      </c>
      <c r="E215" s="53" t="s">
        <v>94</v>
      </c>
      <c r="F215" s="314"/>
    </row>
    <row r="216" spans="1:6">
      <c r="A216" s="31" t="s">
        <v>88</v>
      </c>
      <c r="B216" s="208" t="s">
        <v>30</v>
      </c>
      <c r="C216" s="119">
        <v>45994</v>
      </c>
      <c r="D216" s="208" t="s">
        <v>95</v>
      </c>
      <c r="E216" s="53" t="s">
        <v>96</v>
      </c>
      <c r="F216" s="314"/>
    </row>
    <row r="217" spans="1:6" ht="232">
      <c r="A217" s="31" t="s">
        <v>88</v>
      </c>
      <c r="B217" s="208" t="s">
        <v>30</v>
      </c>
      <c r="C217" s="119">
        <v>45994</v>
      </c>
      <c r="D217" s="208" t="s">
        <v>15</v>
      </c>
      <c r="E217" s="235" t="s">
        <v>10456</v>
      </c>
      <c r="F217" s="314"/>
    </row>
    <row r="218" spans="1:6" ht="409.5">
      <c r="A218" s="31" t="s">
        <v>88</v>
      </c>
      <c r="B218" s="208" t="s">
        <v>77</v>
      </c>
      <c r="C218" s="119">
        <v>45993</v>
      </c>
      <c r="D218" s="208" t="s">
        <v>15</v>
      </c>
      <c r="E218" s="235" t="s">
        <v>10457</v>
      </c>
      <c r="F218" s="314"/>
    </row>
    <row r="219" spans="1:6">
      <c r="A219" s="31"/>
      <c r="B219" s="208"/>
      <c r="C219" s="119">
        <v>45989</v>
      </c>
      <c r="D219" s="208" t="s">
        <v>84</v>
      </c>
      <c r="E219" s="53" t="s">
        <v>97</v>
      </c>
      <c r="F219" s="314"/>
    </row>
    <row r="220" spans="1:6" ht="58">
      <c r="A220" s="31" t="s">
        <v>88</v>
      </c>
      <c r="B220" s="208" t="s">
        <v>90</v>
      </c>
      <c r="C220" s="119">
        <v>45988</v>
      </c>
      <c r="D220" s="208" t="s">
        <v>8</v>
      </c>
      <c r="E220" s="237" t="s">
        <v>98</v>
      </c>
      <c r="F220" s="314"/>
    </row>
    <row r="221" spans="1:6">
      <c r="A221" s="31" t="s">
        <v>99</v>
      </c>
      <c r="B221" s="208" t="s">
        <v>30</v>
      </c>
      <c r="C221" s="119">
        <v>45987</v>
      </c>
      <c r="D221" s="208" t="s">
        <v>13</v>
      </c>
      <c r="E221" s="10" t="s">
        <v>100</v>
      </c>
      <c r="F221" s="314"/>
    </row>
    <row r="222" spans="1:6" ht="29.5" thickBot="1">
      <c r="A222" s="144" t="s">
        <v>99</v>
      </c>
      <c r="B222" s="211" t="s">
        <v>90</v>
      </c>
      <c r="C222" s="221">
        <v>45987</v>
      </c>
      <c r="D222" s="211" t="s">
        <v>8</v>
      </c>
      <c r="E222" s="254" t="s">
        <v>10458</v>
      </c>
      <c r="F222" s="314"/>
    </row>
    <row r="223" spans="1:6" ht="15" thickTop="1">
      <c r="A223" s="31" t="s">
        <v>101</v>
      </c>
      <c r="B223" s="208" t="s">
        <v>30</v>
      </c>
      <c r="C223" s="119">
        <v>45986</v>
      </c>
      <c r="D223" s="208" t="s">
        <v>8</v>
      </c>
      <c r="E223" s="53" t="s">
        <v>102</v>
      </c>
      <c r="F223" s="314"/>
    </row>
    <row r="224" spans="1:6" ht="72.5">
      <c r="A224" s="31" t="s">
        <v>101</v>
      </c>
      <c r="B224" s="208" t="s">
        <v>30</v>
      </c>
      <c r="C224" s="119">
        <v>45986</v>
      </c>
      <c r="D224" s="208" t="s">
        <v>13</v>
      </c>
      <c r="E224" s="10" t="s">
        <v>103</v>
      </c>
      <c r="F224" s="314"/>
    </row>
    <row r="225" spans="1:6" ht="409.5">
      <c r="A225" s="31" t="s">
        <v>101</v>
      </c>
      <c r="B225" s="208" t="s">
        <v>90</v>
      </c>
      <c r="C225" s="119">
        <v>45986</v>
      </c>
      <c r="D225" s="208" t="s">
        <v>8</v>
      </c>
      <c r="E225" s="235" t="s">
        <v>10459</v>
      </c>
      <c r="F225" s="314"/>
    </row>
    <row r="226" spans="1:6" ht="174">
      <c r="A226" s="31" t="s">
        <v>101</v>
      </c>
      <c r="B226" s="208" t="s">
        <v>20</v>
      </c>
      <c r="C226" s="119">
        <v>45982</v>
      </c>
      <c r="D226" s="208" t="s">
        <v>13</v>
      </c>
      <c r="E226" s="235" t="s">
        <v>10460</v>
      </c>
      <c r="F226" s="314"/>
    </row>
    <row r="227" spans="1:6" ht="15" thickBot="1">
      <c r="A227" s="144" t="s">
        <v>101</v>
      </c>
      <c r="B227" s="211" t="s">
        <v>30</v>
      </c>
      <c r="C227" s="221">
        <v>45982</v>
      </c>
      <c r="D227" s="211" t="s">
        <v>24</v>
      </c>
      <c r="E227" s="236" t="s">
        <v>104</v>
      </c>
      <c r="F227" s="314"/>
    </row>
    <row r="228" spans="1:6" ht="131" thickTop="1">
      <c r="A228" s="31">
        <v>21</v>
      </c>
      <c r="B228" s="208" t="s">
        <v>90</v>
      </c>
      <c r="C228" s="119">
        <v>45981</v>
      </c>
      <c r="D228" s="208" t="s">
        <v>8</v>
      </c>
      <c r="E228" s="237" t="s">
        <v>105</v>
      </c>
      <c r="F228" s="314"/>
    </row>
    <row r="229" spans="1:6" ht="116">
      <c r="A229" s="31">
        <v>21</v>
      </c>
      <c r="B229" s="208" t="s">
        <v>20</v>
      </c>
      <c r="C229" s="119">
        <v>45981</v>
      </c>
      <c r="D229" s="208" t="s">
        <v>24</v>
      </c>
      <c r="E229" s="235" t="s">
        <v>10461</v>
      </c>
      <c r="F229" s="314"/>
    </row>
    <row r="230" spans="1:6" ht="72.5">
      <c r="A230" s="31">
        <v>21</v>
      </c>
      <c r="B230" s="208" t="s">
        <v>77</v>
      </c>
      <c r="C230" s="119">
        <v>45981</v>
      </c>
      <c r="D230" s="208" t="s">
        <v>15</v>
      </c>
      <c r="E230" s="235" t="s">
        <v>10462</v>
      </c>
      <c r="F230" s="314"/>
    </row>
    <row r="231" spans="1:6" ht="188.5">
      <c r="A231" s="31">
        <v>21</v>
      </c>
      <c r="B231" s="208" t="s">
        <v>77</v>
      </c>
      <c r="C231" s="119">
        <v>45981</v>
      </c>
      <c r="D231" s="208" t="s">
        <v>15</v>
      </c>
      <c r="E231" s="235" t="s">
        <v>10463</v>
      </c>
      <c r="F231" s="314"/>
    </row>
    <row r="232" spans="1:6" ht="43.5">
      <c r="A232" s="31">
        <v>21</v>
      </c>
      <c r="B232" s="208" t="s">
        <v>20</v>
      </c>
      <c r="C232" s="119">
        <v>45981</v>
      </c>
      <c r="D232" s="208" t="s">
        <v>8</v>
      </c>
      <c r="E232" s="235" t="s">
        <v>10464</v>
      </c>
      <c r="F232" s="314"/>
    </row>
    <row r="233" spans="1:6" ht="130.5">
      <c r="A233" s="31">
        <v>21</v>
      </c>
      <c r="B233" s="208" t="s">
        <v>20</v>
      </c>
      <c r="C233" s="119">
        <v>45981</v>
      </c>
      <c r="D233" s="208" t="s">
        <v>13</v>
      </c>
      <c r="E233" s="235" t="s">
        <v>10465</v>
      </c>
      <c r="F233" s="314"/>
    </row>
    <row r="234" spans="1:6" ht="58">
      <c r="A234" s="31">
        <v>21</v>
      </c>
      <c r="B234" s="208" t="s">
        <v>20</v>
      </c>
      <c r="C234" s="119">
        <v>45981</v>
      </c>
      <c r="D234" s="208" t="s">
        <v>13</v>
      </c>
      <c r="E234" s="10" t="s">
        <v>10466</v>
      </c>
      <c r="F234" s="314"/>
    </row>
    <row r="235" spans="1:6" ht="72.5">
      <c r="A235" s="31">
        <v>21</v>
      </c>
      <c r="B235" s="208" t="s">
        <v>20</v>
      </c>
      <c r="C235" s="119">
        <v>45981</v>
      </c>
      <c r="D235" s="208" t="s">
        <v>13</v>
      </c>
      <c r="E235" s="10" t="s">
        <v>10467</v>
      </c>
      <c r="F235" s="314"/>
    </row>
    <row r="236" spans="1:6" ht="29">
      <c r="A236" s="31">
        <v>21</v>
      </c>
      <c r="B236" s="208" t="s">
        <v>30</v>
      </c>
      <c r="C236" s="119">
        <v>45981</v>
      </c>
      <c r="D236" s="208" t="s">
        <v>54</v>
      </c>
      <c r="E236" s="235" t="s">
        <v>106</v>
      </c>
      <c r="F236" s="314"/>
    </row>
    <row r="237" spans="1:6" ht="29">
      <c r="A237" s="31">
        <v>21</v>
      </c>
      <c r="B237" s="208" t="s">
        <v>23</v>
      </c>
      <c r="C237" s="119">
        <v>45980</v>
      </c>
      <c r="D237" s="208" t="s">
        <v>24</v>
      </c>
      <c r="E237" s="238" t="s">
        <v>10468</v>
      </c>
      <c r="F237" s="314"/>
    </row>
    <row r="238" spans="1:6" ht="87">
      <c r="A238" s="31">
        <v>21</v>
      </c>
      <c r="B238" s="208" t="s">
        <v>23</v>
      </c>
      <c r="C238" s="119">
        <v>45980</v>
      </c>
      <c r="D238" s="208" t="s">
        <v>24</v>
      </c>
      <c r="E238" s="235" t="s">
        <v>10469</v>
      </c>
      <c r="F238" s="314"/>
    </row>
    <row r="239" spans="1:6">
      <c r="A239" s="31">
        <v>21</v>
      </c>
      <c r="B239" s="208" t="s">
        <v>20</v>
      </c>
      <c r="C239" s="119">
        <v>45980</v>
      </c>
      <c r="D239" s="208" t="s">
        <v>13</v>
      </c>
      <c r="E239" s="238" t="s">
        <v>107</v>
      </c>
      <c r="F239" s="314"/>
    </row>
    <row r="240" spans="1:6" ht="159.5">
      <c r="A240" s="31">
        <v>21</v>
      </c>
      <c r="B240" s="208" t="s">
        <v>20</v>
      </c>
      <c r="C240" s="119">
        <v>45980</v>
      </c>
      <c r="D240" s="208" t="s">
        <v>13</v>
      </c>
      <c r="E240" s="235" t="s">
        <v>10470</v>
      </c>
      <c r="F240" s="314"/>
    </row>
    <row r="241" spans="1:6" ht="29">
      <c r="A241" s="31">
        <v>21</v>
      </c>
      <c r="B241" s="208" t="s">
        <v>20</v>
      </c>
      <c r="C241" s="119">
        <v>45980</v>
      </c>
      <c r="D241" s="208" t="s">
        <v>8</v>
      </c>
      <c r="E241" s="235" t="s">
        <v>10471</v>
      </c>
      <c r="F241" s="314"/>
    </row>
    <row r="242" spans="1:6" ht="101.5">
      <c r="A242" s="31">
        <v>21</v>
      </c>
      <c r="B242" s="208" t="s">
        <v>20</v>
      </c>
      <c r="C242" s="119">
        <v>45980</v>
      </c>
      <c r="D242" s="208" t="s">
        <v>8</v>
      </c>
      <c r="E242" s="10" t="s">
        <v>10472</v>
      </c>
      <c r="F242" s="314"/>
    </row>
    <row r="243" spans="1:6" ht="101.5">
      <c r="A243" s="31">
        <v>21</v>
      </c>
      <c r="B243" s="208" t="s">
        <v>20</v>
      </c>
      <c r="C243" s="119">
        <v>45980</v>
      </c>
      <c r="D243" s="208" t="s">
        <v>24</v>
      </c>
      <c r="E243" s="235" t="s">
        <v>10473</v>
      </c>
      <c r="F243" s="314"/>
    </row>
    <row r="244" spans="1:6" ht="159.5">
      <c r="A244" s="31">
        <v>21</v>
      </c>
      <c r="B244" s="208" t="s">
        <v>20</v>
      </c>
      <c r="C244" s="119">
        <v>45979</v>
      </c>
      <c r="D244" s="208" t="s">
        <v>24</v>
      </c>
      <c r="E244" s="235" t="s">
        <v>10474</v>
      </c>
      <c r="F244" s="314"/>
    </row>
    <row r="245" spans="1:6" ht="29">
      <c r="A245" s="31">
        <v>21</v>
      </c>
      <c r="B245" s="208" t="s">
        <v>23</v>
      </c>
      <c r="C245" s="119">
        <v>45979</v>
      </c>
      <c r="D245" s="208" t="s">
        <v>24</v>
      </c>
      <c r="E245" s="235" t="s">
        <v>10475</v>
      </c>
      <c r="F245" s="314"/>
    </row>
    <row r="246" spans="1:6" ht="29">
      <c r="A246" s="31">
        <v>21</v>
      </c>
      <c r="B246" s="208" t="s">
        <v>20</v>
      </c>
      <c r="C246" s="119">
        <v>45979</v>
      </c>
      <c r="D246" s="208" t="s">
        <v>24</v>
      </c>
      <c r="E246" s="235" t="s">
        <v>10476</v>
      </c>
      <c r="F246" s="314"/>
    </row>
    <row r="247" spans="1:6" ht="58">
      <c r="A247" s="31">
        <v>21</v>
      </c>
      <c r="B247" s="208" t="s">
        <v>20</v>
      </c>
      <c r="C247" s="119">
        <v>45979</v>
      </c>
      <c r="D247" s="208" t="s">
        <v>8</v>
      </c>
      <c r="E247" s="235" t="s">
        <v>10477</v>
      </c>
      <c r="F247" s="314"/>
    </row>
    <row r="248" spans="1:6">
      <c r="A248" s="31">
        <v>21</v>
      </c>
      <c r="B248" s="208" t="s">
        <v>20</v>
      </c>
      <c r="C248" s="119">
        <v>45979</v>
      </c>
      <c r="D248" s="208" t="s">
        <v>24</v>
      </c>
      <c r="E248" s="235" t="s">
        <v>10478</v>
      </c>
      <c r="F248" s="314"/>
    </row>
    <row r="249" spans="1:6" ht="72.5">
      <c r="A249" s="31">
        <v>21</v>
      </c>
      <c r="B249" s="208" t="s">
        <v>23</v>
      </c>
      <c r="C249" s="119">
        <v>45979</v>
      </c>
      <c r="D249" s="208" t="s">
        <v>24</v>
      </c>
      <c r="E249" s="235" t="s">
        <v>10479</v>
      </c>
      <c r="F249" s="314"/>
    </row>
    <row r="250" spans="1:6" ht="43.5">
      <c r="A250" s="31">
        <v>21</v>
      </c>
      <c r="B250" s="208" t="s">
        <v>23</v>
      </c>
      <c r="C250" s="119">
        <v>45979</v>
      </c>
      <c r="D250" s="208" t="s">
        <v>24</v>
      </c>
      <c r="E250" s="235" t="s">
        <v>10480</v>
      </c>
      <c r="F250" s="314"/>
    </row>
    <row r="251" spans="1:6" ht="159.5">
      <c r="A251" s="31">
        <v>21</v>
      </c>
      <c r="B251" s="208" t="s">
        <v>23</v>
      </c>
      <c r="C251" s="119">
        <v>45979</v>
      </c>
      <c r="D251" s="208" t="s">
        <v>24</v>
      </c>
      <c r="E251" s="235" t="s">
        <v>10481</v>
      </c>
      <c r="F251" s="314"/>
    </row>
    <row r="252" spans="1:6" ht="58">
      <c r="A252" s="31">
        <v>21</v>
      </c>
      <c r="B252" s="208" t="s">
        <v>20</v>
      </c>
      <c r="C252" s="119">
        <v>45979</v>
      </c>
      <c r="D252" s="208" t="s">
        <v>24</v>
      </c>
      <c r="E252" s="235" t="s">
        <v>10482</v>
      </c>
      <c r="F252" s="314"/>
    </row>
    <row r="253" spans="1:6" ht="29">
      <c r="A253" s="31">
        <v>21</v>
      </c>
      <c r="B253" s="208" t="s">
        <v>20</v>
      </c>
      <c r="C253" s="119">
        <v>45979</v>
      </c>
      <c r="D253" s="208" t="s">
        <v>13</v>
      </c>
      <c r="E253" s="235" t="s">
        <v>10483</v>
      </c>
      <c r="F253" s="314"/>
    </row>
    <row r="254" spans="1:6" ht="58">
      <c r="A254" s="31">
        <v>21</v>
      </c>
      <c r="B254" s="208" t="s">
        <v>20</v>
      </c>
      <c r="C254" s="119">
        <v>45979</v>
      </c>
      <c r="D254" s="208" t="s">
        <v>24</v>
      </c>
      <c r="E254" s="235" t="s">
        <v>10484</v>
      </c>
      <c r="F254" s="314"/>
    </row>
    <row r="255" spans="1:6" ht="29">
      <c r="A255" s="31">
        <v>21</v>
      </c>
      <c r="B255" s="208" t="s">
        <v>20</v>
      </c>
      <c r="C255" s="119">
        <v>45979</v>
      </c>
      <c r="D255" s="208" t="s">
        <v>24</v>
      </c>
      <c r="E255" s="235" t="s">
        <v>10485</v>
      </c>
      <c r="F255" s="314"/>
    </row>
    <row r="256" spans="1:6" ht="29">
      <c r="A256" s="31">
        <v>21</v>
      </c>
      <c r="B256" s="208" t="s">
        <v>20</v>
      </c>
      <c r="C256" s="119">
        <v>45979</v>
      </c>
      <c r="D256" s="208" t="s">
        <v>24</v>
      </c>
      <c r="E256" s="235" t="s">
        <v>10486</v>
      </c>
      <c r="F256" s="314"/>
    </row>
    <row r="257" spans="1:6" ht="29">
      <c r="A257" s="31">
        <v>21</v>
      </c>
      <c r="B257" s="208" t="s">
        <v>20</v>
      </c>
      <c r="C257" s="119">
        <v>45979</v>
      </c>
      <c r="D257" s="208" t="s">
        <v>24</v>
      </c>
      <c r="E257" s="235" t="s">
        <v>10487</v>
      </c>
      <c r="F257" s="314"/>
    </row>
    <row r="258" spans="1:6" ht="29">
      <c r="A258" s="31">
        <v>21</v>
      </c>
      <c r="B258" s="208" t="s">
        <v>20</v>
      </c>
      <c r="C258" s="119">
        <v>45979</v>
      </c>
      <c r="D258" s="208" t="s">
        <v>24</v>
      </c>
      <c r="E258" s="235" t="s">
        <v>10488</v>
      </c>
      <c r="F258" s="314"/>
    </row>
    <row r="259" spans="1:6" ht="101.5">
      <c r="A259" s="31">
        <v>21</v>
      </c>
      <c r="B259" s="208" t="s">
        <v>20</v>
      </c>
      <c r="C259" s="119">
        <v>45979</v>
      </c>
      <c r="D259" s="208" t="s">
        <v>24</v>
      </c>
      <c r="E259" s="235" t="s">
        <v>10489</v>
      </c>
      <c r="F259" s="314"/>
    </row>
    <row r="260" spans="1:6" ht="29">
      <c r="A260" s="31">
        <v>21</v>
      </c>
      <c r="B260" s="208" t="s">
        <v>20</v>
      </c>
      <c r="C260" s="119">
        <v>45979</v>
      </c>
      <c r="D260" s="208" t="s">
        <v>24</v>
      </c>
      <c r="E260" s="10" t="s">
        <v>10490</v>
      </c>
      <c r="F260" s="314"/>
    </row>
    <row r="261" spans="1:6" ht="29">
      <c r="A261" s="31">
        <v>21</v>
      </c>
      <c r="B261" s="208" t="s">
        <v>20</v>
      </c>
      <c r="C261" s="119">
        <v>45979</v>
      </c>
      <c r="D261" s="208" t="s">
        <v>24</v>
      </c>
      <c r="E261" s="10" t="s">
        <v>10491</v>
      </c>
      <c r="F261" s="314"/>
    </row>
    <row r="262" spans="1:6" ht="29">
      <c r="A262" s="31">
        <v>21</v>
      </c>
      <c r="B262" s="208" t="s">
        <v>20</v>
      </c>
      <c r="C262" s="119">
        <v>45979</v>
      </c>
      <c r="D262" s="208" t="s">
        <v>24</v>
      </c>
      <c r="E262" s="10" t="s">
        <v>10492</v>
      </c>
      <c r="F262" s="314"/>
    </row>
    <row r="263" spans="1:6" ht="29">
      <c r="A263" s="31">
        <v>21</v>
      </c>
      <c r="B263" s="208" t="s">
        <v>20</v>
      </c>
      <c r="C263" s="119">
        <v>45979</v>
      </c>
      <c r="D263" s="208" t="s">
        <v>24</v>
      </c>
      <c r="E263" s="10" t="s">
        <v>10493</v>
      </c>
      <c r="F263" s="314"/>
    </row>
    <row r="264" spans="1:6" ht="29">
      <c r="A264" s="31">
        <v>21</v>
      </c>
      <c r="B264" s="208" t="s">
        <v>20</v>
      </c>
      <c r="C264" s="119">
        <v>45975</v>
      </c>
      <c r="D264" s="208" t="s">
        <v>13</v>
      </c>
      <c r="E264" s="10" t="s">
        <v>10494</v>
      </c>
      <c r="F264" s="314"/>
    </row>
    <row r="265" spans="1:6">
      <c r="A265" s="31">
        <v>21</v>
      </c>
      <c r="B265" s="208" t="s">
        <v>20</v>
      </c>
      <c r="C265" s="119">
        <v>45975</v>
      </c>
      <c r="D265" s="208" t="s">
        <v>108</v>
      </c>
      <c r="E265" s="10" t="s">
        <v>10495</v>
      </c>
      <c r="F265" s="314"/>
    </row>
    <row r="266" spans="1:6" ht="29">
      <c r="A266" s="31">
        <v>21</v>
      </c>
      <c r="B266" s="208" t="s">
        <v>20</v>
      </c>
      <c r="C266" s="119">
        <v>45975</v>
      </c>
      <c r="D266" s="208" t="s">
        <v>108</v>
      </c>
      <c r="E266" s="10" t="s">
        <v>10496</v>
      </c>
      <c r="F266" s="314"/>
    </row>
    <row r="267" spans="1:6" ht="29">
      <c r="A267" s="31">
        <v>21</v>
      </c>
      <c r="B267" s="208" t="s">
        <v>20</v>
      </c>
      <c r="C267" s="119">
        <v>45975</v>
      </c>
      <c r="D267" s="208" t="s">
        <v>108</v>
      </c>
      <c r="E267" s="10" t="s">
        <v>10497</v>
      </c>
      <c r="F267" s="314"/>
    </row>
    <row r="268" spans="1:6" ht="58">
      <c r="A268" s="31">
        <v>21</v>
      </c>
      <c r="B268" s="208" t="s">
        <v>20</v>
      </c>
      <c r="C268" s="119">
        <v>45973</v>
      </c>
      <c r="D268" s="208" t="s">
        <v>13</v>
      </c>
      <c r="E268" s="10" t="s">
        <v>10498</v>
      </c>
      <c r="F268" s="314"/>
    </row>
    <row r="269" spans="1:6">
      <c r="A269" s="31">
        <v>21</v>
      </c>
      <c r="B269" s="208" t="s">
        <v>20</v>
      </c>
      <c r="C269" s="119">
        <v>45975</v>
      </c>
      <c r="D269" s="208" t="s">
        <v>13</v>
      </c>
      <c r="E269" s="10" t="s">
        <v>109</v>
      </c>
      <c r="F269" s="314"/>
    </row>
    <row r="270" spans="1:6" ht="174">
      <c r="A270" s="31">
        <v>21</v>
      </c>
      <c r="B270" s="208" t="s">
        <v>12</v>
      </c>
      <c r="C270" s="119">
        <v>45974</v>
      </c>
      <c r="D270" s="208" t="s">
        <v>26</v>
      </c>
      <c r="E270" s="10" t="s">
        <v>10499</v>
      </c>
      <c r="F270" s="314"/>
    </row>
    <row r="271" spans="1:6">
      <c r="A271" s="31">
        <v>21</v>
      </c>
      <c r="B271" s="208" t="s">
        <v>12</v>
      </c>
      <c r="C271" s="119">
        <v>45974</v>
      </c>
      <c r="D271" s="208" t="s">
        <v>8</v>
      </c>
      <c r="E271" s="5" t="s">
        <v>10500</v>
      </c>
      <c r="F271" s="314"/>
    </row>
    <row r="272" spans="1:6" ht="189" thickBot="1">
      <c r="A272" s="144">
        <v>21</v>
      </c>
      <c r="B272" s="211" t="s">
        <v>90</v>
      </c>
      <c r="C272" s="221">
        <v>45973</v>
      </c>
      <c r="D272" s="211" t="s">
        <v>8</v>
      </c>
      <c r="E272" s="239" t="s">
        <v>10501</v>
      </c>
      <c r="F272" s="314"/>
    </row>
    <row r="273" spans="1:6" ht="29.5" thickTop="1">
      <c r="A273" s="31" t="s">
        <v>110</v>
      </c>
      <c r="B273" s="208" t="s">
        <v>30</v>
      </c>
      <c r="C273" s="119">
        <v>45971</v>
      </c>
      <c r="D273" s="208" t="s">
        <v>8</v>
      </c>
      <c r="E273" s="10" t="s">
        <v>111</v>
      </c>
      <c r="F273" s="314"/>
    </row>
    <row r="274" spans="1:6" ht="58">
      <c r="A274" s="31" t="s">
        <v>110</v>
      </c>
      <c r="B274" s="208" t="s">
        <v>30</v>
      </c>
      <c r="C274" s="119">
        <v>45971</v>
      </c>
      <c r="D274" s="208" t="s">
        <v>15</v>
      </c>
      <c r="E274" s="10" t="s">
        <v>112</v>
      </c>
      <c r="F274" s="314"/>
    </row>
    <row r="275" spans="1:6" ht="130.5">
      <c r="A275" s="31" t="s">
        <v>110</v>
      </c>
      <c r="B275" s="208" t="s">
        <v>30</v>
      </c>
      <c r="C275" s="119">
        <v>45971</v>
      </c>
      <c r="D275" s="208" t="s">
        <v>8</v>
      </c>
      <c r="E275" s="10" t="s">
        <v>113</v>
      </c>
      <c r="F275" s="314"/>
    </row>
    <row r="276" spans="1:6" ht="72.5">
      <c r="A276" s="31" t="s">
        <v>110</v>
      </c>
      <c r="B276" s="208" t="s">
        <v>90</v>
      </c>
      <c r="C276" s="119">
        <v>45971</v>
      </c>
      <c r="D276" s="208" t="s">
        <v>8</v>
      </c>
      <c r="E276" s="10" t="s">
        <v>10502</v>
      </c>
      <c r="F276" s="314"/>
    </row>
    <row r="277" spans="1:6" ht="43.5">
      <c r="A277" s="31" t="s">
        <v>110</v>
      </c>
      <c r="B277" s="208" t="s">
        <v>23</v>
      </c>
      <c r="C277" s="119">
        <v>45967</v>
      </c>
      <c r="D277" s="208" t="s">
        <v>114</v>
      </c>
      <c r="E277" s="10" t="s">
        <v>10503</v>
      </c>
      <c r="F277" s="314"/>
    </row>
    <row r="278" spans="1:6" ht="16.5">
      <c r="A278" s="31" t="s">
        <v>110</v>
      </c>
      <c r="B278" s="208" t="s">
        <v>30</v>
      </c>
      <c r="C278" s="119">
        <v>45967</v>
      </c>
      <c r="D278" s="208" t="s">
        <v>8</v>
      </c>
      <c r="E278" s="317" t="s">
        <v>115</v>
      </c>
      <c r="F278" s="314"/>
    </row>
    <row r="279" spans="1:6">
      <c r="A279" s="31" t="s">
        <v>110</v>
      </c>
      <c r="B279" s="208" t="s">
        <v>12</v>
      </c>
      <c r="C279" s="119">
        <v>45966</v>
      </c>
      <c r="D279" s="208" t="s">
        <v>54</v>
      </c>
      <c r="E279" s="10" t="s">
        <v>10504</v>
      </c>
      <c r="F279" s="314"/>
    </row>
    <row r="280" spans="1:6">
      <c r="A280" s="31" t="s">
        <v>110</v>
      </c>
      <c r="B280" s="208" t="s">
        <v>12</v>
      </c>
      <c r="C280" s="119">
        <v>45966</v>
      </c>
      <c r="D280" s="208" t="s">
        <v>54</v>
      </c>
      <c r="E280" s="10" t="s">
        <v>10505</v>
      </c>
      <c r="F280" s="314"/>
    </row>
    <row r="281" spans="1:6" ht="43.5">
      <c r="A281" s="31" t="s">
        <v>110</v>
      </c>
      <c r="B281" s="208" t="s">
        <v>12</v>
      </c>
      <c r="C281" s="119">
        <v>45966</v>
      </c>
      <c r="D281" s="208" t="s">
        <v>13</v>
      </c>
      <c r="E281" s="10" t="s">
        <v>10506</v>
      </c>
      <c r="F281" s="314"/>
    </row>
    <row r="282" spans="1:6" ht="29.5" thickBot="1">
      <c r="A282" s="318" t="s">
        <v>110</v>
      </c>
      <c r="B282" s="208" t="s">
        <v>77</v>
      </c>
      <c r="C282" s="119">
        <v>45959</v>
      </c>
      <c r="D282" s="211" t="s">
        <v>15</v>
      </c>
      <c r="E282" s="10" t="s">
        <v>10507</v>
      </c>
      <c r="F282" s="314"/>
    </row>
    <row r="283" spans="1:6" ht="29.5" thickTop="1">
      <c r="A283" s="313" t="s">
        <v>116</v>
      </c>
      <c r="B283" s="212" t="s">
        <v>30</v>
      </c>
      <c r="C283" s="222">
        <v>45957</v>
      </c>
      <c r="D283" s="208" t="s">
        <v>117</v>
      </c>
      <c r="E283" s="240" t="s">
        <v>118</v>
      </c>
      <c r="F283" s="314"/>
    </row>
    <row r="284" spans="1:6" ht="203">
      <c r="A284" s="313" t="s">
        <v>116</v>
      </c>
      <c r="B284" s="319" t="s">
        <v>30</v>
      </c>
      <c r="C284" s="119">
        <v>45957</v>
      </c>
      <c r="D284" s="319" t="s">
        <v>8</v>
      </c>
      <c r="E284" s="10" t="s">
        <v>119</v>
      </c>
      <c r="F284" s="314"/>
    </row>
    <row r="285" spans="1:6" ht="246.5">
      <c r="A285" s="313" t="s">
        <v>116</v>
      </c>
      <c r="B285" s="208" t="s">
        <v>90</v>
      </c>
      <c r="C285" s="119">
        <v>45957</v>
      </c>
      <c r="D285" s="208" t="s">
        <v>8</v>
      </c>
      <c r="E285" s="10" t="s">
        <v>10508</v>
      </c>
      <c r="F285" s="314"/>
    </row>
    <row r="286" spans="1:6" ht="409.5">
      <c r="A286" s="313" t="s">
        <v>116</v>
      </c>
      <c r="B286" s="208" t="s">
        <v>77</v>
      </c>
      <c r="C286" s="119">
        <v>45957</v>
      </c>
      <c r="D286" s="208" t="s">
        <v>15</v>
      </c>
      <c r="E286" s="10" t="s">
        <v>10509</v>
      </c>
      <c r="F286" s="314"/>
    </row>
    <row r="287" spans="1:6" ht="290">
      <c r="A287" s="313" t="s">
        <v>116</v>
      </c>
      <c r="B287" s="208" t="s">
        <v>77</v>
      </c>
      <c r="C287" s="119">
        <v>45954</v>
      </c>
      <c r="D287" s="208" t="s">
        <v>15</v>
      </c>
      <c r="E287" s="10" t="s">
        <v>10510</v>
      </c>
      <c r="F287" s="314"/>
    </row>
    <row r="288" spans="1:6" ht="101.5">
      <c r="A288" s="313" t="s">
        <v>116</v>
      </c>
      <c r="B288" s="208" t="s">
        <v>30</v>
      </c>
      <c r="C288" s="119">
        <v>45954</v>
      </c>
      <c r="D288" s="208" t="s">
        <v>15</v>
      </c>
      <c r="E288" s="10" t="s">
        <v>120</v>
      </c>
      <c r="F288" s="314"/>
    </row>
    <row r="289" spans="1:6" ht="217.5">
      <c r="A289" s="313" t="s">
        <v>116</v>
      </c>
      <c r="B289" s="208" t="s">
        <v>30</v>
      </c>
      <c r="C289" s="119">
        <v>45953</v>
      </c>
      <c r="D289" s="208" t="s">
        <v>121</v>
      </c>
      <c r="E289" s="10" t="s">
        <v>10511</v>
      </c>
      <c r="F289" s="314"/>
    </row>
    <row r="290" spans="1:6">
      <c r="A290" s="313" t="s">
        <v>116</v>
      </c>
      <c r="B290" s="208" t="s">
        <v>23</v>
      </c>
      <c r="C290" s="119">
        <v>45953</v>
      </c>
      <c r="D290" s="208" t="s">
        <v>122</v>
      </c>
      <c r="E290" s="1" t="s">
        <v>123</v>
      </c>
      <c r="F290" s="314"/>
    </row>
    <row r="291" spans="1:6">
      <c r="A291" s="313" t="s">
        <v>116</v>
      </c>
      <c r="B291" s="208" t="s">
        <v>30</v>
      </c>
      <c r="C291" s="119">
        <v>45953</v>
      </c>
      <c r="D291" s="208" t="s">
        <v>121</v>
      </c>
      <c r="E291" s="320" t="s">
        <v>124</v>
      </c>
      <c r="F291" s="314"/>
    </row>
    <row r="292" spans="1:6" ht="26.5">
      <c r="A292" s="313" t="s">
        <v>116</v>
      </c>
      <c r="B292" s="208" t="s">
        <v>23</v>
      </c>
      <c r="C292" s="119">
        <v>45953</v>
      </c>
      <c r="D292" s="208" t="s">
        <v>122</v>
      </c>
      <c r="E292" s="241" t="s">
        <v>125</v>
      </c>
      <c r="F292" s="314"/>
    </row>
    <row r="293" spans="1:6" ht="62.5">
      <c r="A293" s="313" t="s">
        <v>116</v>
      </c>
      <c r="B293" s="208" t="s">
        <v>23</v>
      </c>
      <c r="C293" s="119">
        <v>45952</v>
      </c>
      <c r="D293" s="208" t="s">
        <v>122</v>
      </c>
      <c r="E293" s="242" t="s">
        <v>126</v>
      </c>
      <c r="F293" s="314"/>
    </row>
    <row r="294" spans="1:6" ht="242.5">
      <c r="A294" s="313" t="s">
        <v>116</v>
      </c>
      <c r="B294" s="208" t="s">
        <v>23</v>
      </c>
      <c r="C294" s="119">
        <v>45952</v>
      </c>
      <c r="D294" s="208" t="s">
        <v>122</v>
      </c>
      <c r="E294" s="242" t="s">
        <v>127</v>
      </c>
      <c r="F294" s="314"/>
    </row>
    <row r="295" spans="1:6" ht="86.5">
      <c r="A295" s="313" t="s">
        <v>116</v>
      </c>
      <c r="B295" s="208" t="s">
        <v>12</v>
      </c>
      <c r="C295" s="119">
        <v>45951</v>
      </c>
      <c r="D295" s="208" t="s">
        <v>26</v>
      </c>
      <c r="E295" s="10" t="s">
        <v>10512</v>
      </c>
      <c r="F295" s="314"/>
    </row>
    <row r="296" spans="1:6" ht="29">
      <c r="A296" s="313" t="s">
        <v>116</v>
      </c>
      <c r="B296" s="208" t="s">
        <v>23</v>
      </c>
      <c r="C296" s="119">
        <v>45950</v>
      </c>
      <c r="D296" s="208" t="s">
        <v>114</v>
      </c>
      <c r="E296" s="10" t="s">
        <v>10513</v>
      </c>
      <c r="F296" s="314"/>
    </row>
    <row r="297" spans="1:6" ht="43.5">
      <c r="A297" s="313" t="s">
        <v>116</v>
      </c>
      <c r="B297" s="208" t="s">
        <v>23</v>
      </c>
      <c r="C297" s="119">
        <v>45950</v>
      </c>
      <c r="D297" s="208" t="s">
        <v>114</v>
      </c>
      <c r="E297" s="242" t="s">
        <v>10514</v>
      </c>
      <c r="F297" s="314"/>
    </row>
    <row r="298" spans="1:6" ht="29">
      <c r="A298" s="313" t="s">
        <v>116</v>
      </c>
      <c r="B298" s="208" t="s">
        <v>23</v>
      </c>
      <c r="C298" s="119">
        <v>45950</v>
      </c>
      <c r="D298" s="208" t="s">
        <v>114</v>
      </c>
      <c r="E298" s="10" t="s">
        <v>10515</v>
      </c>
      <c r="F298" s="314"/>
    </row>
    <row r="299" spans="1:6" ht="29">
      <c r="A299" s="313" t="s">
        <v>116</v>
      </c>
      <c r="B299" s="208" t="s">
        <v>23</v>
      </c>
      <c r="C299" s="119">
        <v>45950</v>
      </c>
      <c r="D299" s="208" t="s">
        <v>114</v>
      </c>
      <c r="E299" s="10" t="s">
        <v>10516</v>
      </c>
      <c r="F299" s="314"/>
    </row>
    <row r="300" spans="1:6" ht="29">
      <c r="A300" s="313" t="s">
        <v>116</v>
      </c>
      <c r="B300" s="208" t="s">
        <v>90</v>
      </c>
      <c r="C300" s="119">
        <v>45946</v>
      </c>
      <c r="D300" s="208" t="s">
        <v>8</v>
      </c>
      <c r="E300" s="10" t="s">
        <v>10517</v>
      </c>
      <c r="F300" s="314"/>
    </row>
    <row r="301" spans="1:6" ht="232">
      <c r="A301" s="313" t="s">
        <v>116</v>
      </c>
      <c r="B301" s="208" t="s">
        <v>90</v>
      </c>
      <c r="C301" s="119">
        <v>45944</v>
      </c>
      <c r="D301" s="208" t="s">
        <v>8</v>
      </c>
      <c r="E301" s="243" t="s">
        <v>128</v>
      </c>
      <c r="F301" s="314"/>
    </row>
    <row r="302" spans="1:6">
      <c r="A302" s="313" t="s">
        <v>116</v>
      </c>
      <c r="B302" s="208" t="s">
        <v>30</v>
      </c>
      <c r="C302" s="119">
        <v>45938</v>
      </c>
      <c r="D302" s="208" t="s">
        <v>129</v>
      </c>
      <c r="E302" s="5" t="s">
        <v>130</v>
      </c>
      <c r="F302" s="314"/>
    </row>
    <row r="303" spans="1:6">
      <c r="A303" s="313" t="s">
        <v>116</v>
      </c>
      <c r="B303" s="208" t="s">
        <v>20</v>
      </c>
      <c r="C303" s="119">
        <v>45938</v>
      </c>
      <c r="D303" s="208" t="s">
        <v>131</v>
      </c>
      <c r="E303" s="5" t="s">
        <v>132</v>
      </c>
      <c r="F303" s="314"/>
    </row>
    <row r="304" spans="1:6">
      <c r="A304" s="313" t="s">
        <v>116</v>
      </c>
      <c r="B304" s="208" t="s">
        <v>20</v>
      </c>
      <c r="C304" s="119">
        <v>45938</v>
      </c>
      <c r="D304" s="208" t="s">
        <v>8</v>
      </c>
      <c r="E304" s="5" t="s">
        <v>133</v>
      </c>
      <c r="F304" s="314"/>
    </row>
    <row r="305" spans="1:6">
      <c r="A305" s="313" t="s">
        <v>116</v>
      </c>
      <c r="B305" s="208" t="s">
        <v>20</v>
      </c>
      <c r="C305" s="119">
        <v>45938</v>
      </c>
      <c r="D305" s="208" t="s">
        <v>15</v>
      </c>
      <c r="E305" s="5" t="s">
        <v>134</v>
      </c>
      <c r="F305" s="314"/>
    </row>
    <row r="306" spans="1:6" ht="15" thickBot="1">
      <c r="A306" s="123" t="s">
        <v>116</v>
      </c>
      <c r="B306" s="213" t="s">
        <v>30</v>
      </c>
      <c r="C306" s="223">
        <v>45938</v>
      </c>
      <c r="D306" s="213" t="s">
        <v>135</v>
      </c>
      <c r="E306" s="244" t="s">
        <v>136</v>
      </c>
      <c r="F306" s="314"/>
    </row>
    <row r="307" spans="1:6" ht="145.5" thickTop="1">
      <c r="A307" s="31" t="s">
        <v>137</v>
      </c>
      <c r="B307" s="208" t="s">
        <v>90</v>
      </c>
      <c r="C307" s="119">
        <v>45930</v>
      </c>
      <c r="D307" s="208" t="s">
        <v>8</v>
      </c>
      <c r="E307" s="10" t="s">
        <v>10518</v>
      </c>
      <c r="F307" s="314"/>
    </row>
    <row r="308" spans="1:6" ht="15" thickBot="1">
      <c r="A308" s="133" t="s">
        <v>137</v>
      </c>
      <c r="B308" s="214" t="s">
        <v>30</v>
      </c>
      <c r="C308" s="224">
        <v>45930</v>
      </c>
      <c r="D308" s="214" t="s">
        <v>54</v>
      </c>
      <c r="E308" s="245" t="s">
        <v>138</v>
      </c>
      <c r="F308" s="314"/>
    </row>
    <row r="309" spans="1:6" ht="87.5" thickBot="1">
      <c r="A309" s="130" t="s">
        <v>139</v>
      </c>
      <c r="B309" s="210" t="s">
        <v>90</v>
      </c>
      <c r="C309" s="225">
        <v>45926</v>
      </c>
      <c r="D309" s="210" t="s">
        <v>8</v>
      </c>
      <c r="E309" s="132" t="s">
        <v>10519</v>
      </c>
      <c r="F309" s="314"/>
    </row>
    <row r="310" spans="1:6" ht="15" thickTop="1">
      <c r="A310" s="31" t="s">
        <v>140</v>
      </c>
      <c r="B310" s="208" t="s">
        <v>30</v>
      </c>
      <c r="C310" s="119">
        <v>45925</v>
      </c>
      <c r="D310" s="208" t="s">
        <v>8</v>
      </c>
      <c r="E310" s="5" t="s">
        <v>141</v>
      </c>
      <c r="F310" s="314"/>
    </row>
    <row r="311" spans="1:6" ht="87">
      <c r="A311" s="31" t="s">
        <v>140</v>
      </c>
      <c r="B311" s="208" t="s">
        <v>90</v>
      </c>
      <c r="C311" s="119">
        <v>45925</v>
      </c>
      <c r="D311" s="208" t="s">
        <v>142</v>
      </c>
      <c r="E311" s="10" t="s">
        <v>10520</v>
      </c>
      <c r="F311" s="314"/>
    </row>
    <row r="312" spans="1:6">
      <c r="A312" s="31" t="s">
        <v>140</v>
      </c>
      <c r="B312" s="208" t="s">
        <v>30</v>
      </c>
      <c r="C312" s="119">
        <v>45925</v>
      </c>
      <c r="D312" s="208" t="s">
        <v>143</v>
      </c>
      <c r="E312" s="5" t="s">
        <v>144</v>
      </c>
      <c r="F312" s="314"/>
    </row>
    <row r="313" spans="1:6" ht="15" thickBot="1">
      <c r="A313" s="133" t="s">
        <v>140</v>
      </c>
      <c r="B313" s="214" t="s">
        <v>30</v>
      </c>
      <c r="C313" s="224">
        <v>45925</v>
      </c>
      <c r="D313" s="214" t="s">
        <v>84</v>
      </c>
      <c r="E313" s="245" t="s">
        <v>145</v>
      </c>
      <c r="F313" s="314"/>
    </row>
    <row r="314" spans="1:6">
      <c r="A314" s="31" t="s">
        <v>146</v>
      </c>
      <c r="B314" s="208" t="s">
        <v>30</v>
      </c>
      <c r="C314" s="119">
        <v>45924</v>
      </c>
      <c r="D314" s="208" t="s">
        <v>147</v>
      </c>
      <c r="E314" s="5" t="s">
        <v>148</v>
      </c>
      <c r="F314" s="314"/>
    </row>
    <row r="315" spans="1:6" ht="29">
      <c r="A315" s="31" t="s">
        <v>146</v>
      </c>
      <c r="B315" s="208" t="s">
        <v>30</v>
      </c>
      <c r="C315" s="119">
        <v>45924</v>
      </c>
      <c r="D315" s="208" t="s">
        <v>84</v>
      </c>
      <c r="E315" s="10" t="s">
        <v>149</v>
      </c>
      <c r="F315" s="314"/>
    </row>
    <row r="316" spans="1:6" ht="29">
      <c r="A316" s="31" t="s">
        <v>146</v>
      </c>
      <c r="B316" s="208" t="s">
        <v>30</v>
      </c>
      <c r="C316" s="119">
        <v>45924</v>
      </c>
      <c r="D316" s="208" t="s">
        <v>84</v>
      </c>
      <c r="E316" s="10" t="s">
        <v>150</v>
      </c>
      <c r="F316" s="314"/>
    </row>
    <row r="317" spans="1:6" ht="409.5">
      <c r="A317" s="31" t="s">
        <v>146</v>
      </c>
      <c r="B317" s="208" t="s">
        <v>90</v>
      </c>
      <c r="C317" s="119">
        <v>45924</v>
      </c>
      <c r="D317" s="208" t="s">
        <v>142</v>
      </c>
      <c r="E317" s="10" t="s">
        <v>10521</v>
      </c>
      <c r="F317" s="314"/>
    </row>
    <row r="318" spans="1:6">
      <c r="A318" s="31" t="s">
        <v>146</v>
      </c>
      <c r="B318" s="208" t="s">
        <v>30</v>
      </c>
      <c r="C318" s="119">
        <v>45923</v>
      </c>
      <c r="D318" s="208" t="s">
        <v>51</v>
      </c>
      <c r="E318" s="5" t="s">
        <v>151</v>
      </c>
      <c r="F318" s="314"/>
    </row>
    <row r="319" spans="1:6" ht="15" thickBot="1">
      <c r="A319" s="130" t="s">
        <v>146</v>
      </c>
      <c r="B319" s="210" t="s">
        <v>30</v>
      </c>
      <c r="C319" s="225">
        <v>45923</v>
      </c>
      <c r="D319" s="210" t="s">
        <v>147</v>
      </c>
      <c r="E319" s="132" t="s">
        <v>152</v>
      </c>
      <c r="F319" s="314"/>
    </row>
    <row r="320" spans="1:6" ht="15" thickTop="1">
      <c r="A320" s="31" t="s">
        <v>153</v>
      </c>
      <c r="B320" s="208" t="s">
        <v>30</v>
      </c>
      <c r="C320" s="119">
        <v>45922</v>
      </c>
      <c r="D320" s="208" t="s">
        <v>154</v>
      </c>
      <c r="E320" s="5" t="s">
        <v>155</v>
      </c>
      <c r="F320" s="314"/>
    </row>
    <row r="321" spans="1:6" ht="29">
      <c r="A321" s="31" t="s">
        <v>153</v>
      </c>
      <c r="B321" s="208" t="s">
        <v>30</v>
      </c>
      <c r="C321" s="119">
        <v>45922</v>
      </c>
      <c r="D321" s="208" t="s">
        <v>156</v>
      </c>
      <c r="E321" s="10" t="s">
        <v>157</v>
      </c>
      <c r="F321" s="314"/>
    </row>
    <row r="322" spans="1:6" ht="72.5">
      <c r="A322" s="31" t="s">
        <v>153</v>
      </c>
      <c r="B322" s="208" t="s">
        <v>23</v>
      </c>
      <c r="C322" s="119">
        <v>45917</v>
      </c>
      <c r="D322" s="208" t="s">
        <v>158</v>
      </c>
      <c r="E322" s="242" t="s">
        <v>10522</v>
      </c>
      <c r="F322" s="314"/>
    </row>
    <row r="323" spans="1:6" ht="131" thickBot="1">
      <c r="A323" s="130" t="s">
        <v>153</v>
      </c>
      <c r="B323" s="210" t="s">
        <v>23</v>
      </c>
      <c r="C323" s="225">
        <v>45917</v>
      </c>
      <c r="D323" s="210" t="s">
        <v>158</v>
      </c>
      <c r="E323" s="132" t="s">
        <v>10523</v>
      </c>
      <c r="F323" s="314"/>
    </row>
    <row r="324" spans="1:6" ht="15" thickTop="1">
      <c r="A324" s="31" t="s">
        <v>159</v>
      </c>
      <c r="B324" s="208" t="s">
        <v>30</v>
      </c>
      <c r="C324" s="119">
        <v>45917</v>
      </c>
      <c r="D324" s="208" t="s">
        <v>156</v>
      </c>
      <c r="E324" s="5" t="s">
        <v>160</v>
      </c>
      <c r="F324" s="314"/>
    </row>
    <row r="325" spans="1:6">
      <c r="A325" s="31" t="s">
        <v>159</v>
      </c>
      <c r="B325" s="208" t="s">
        <v>30</v>
      </c>
      <c r="C325" s="119">
        <v>45917</v>
      </c>
      <c r="D325" s="208" t="s">
        <v>54</v>
      </c>
      <c r="E325" s="5" t="s">
        <v>161</v>
      </c>
      <c r="F325" s="314"/>
    </row>
    <row r="326" spans="1:6" ht="58">
      <c r="A326" s="31" t="s">
        <v>159</v>
      </c>
      <c r="B326" s="208" t="s">
        <v>23</v>
      </c>
      <c r="C326" s="119">
        <v>45917</v>
      </c>
      <c r="D326" s="208" t="s">
        <v>162</v>
      </c>
      <c r="E326" s="242" t="s">
        <v>10524</v>
      </c>
      <c r="F326" s="314"/>
    </row>
    <row r="327" spans="1:6" ht="409.5">
      <c r="A327" s="31" t="s">
        <v>159</v>
      </c>
      <c r="B327" s="208" t="s">
        <v>23</v>
      </c>
      <c r="C327" s="119">
        <v>45917</v>
      </c>
      <c r="D327" s="208" t="s">
        <v>158</v>
      </c>
      <c r="E327" s="243" t="s">
        <v>163</v>
      </c>
      <c r="F327" s="314"/>
    </row>
    <row r="328" spans="1:6" ht="116">
      <c r="A328" s="31" t="s">
        <v>159</v>
      </c>
      <c r="B328" s="208" t="s">
        <v>164</v>
      </c>
      <c r="C328" s="119">
        <v>45919</v>
      </c>
      <c r="D328" s="208" t="s">
        <v>142</v>
      </c>
      <c r="E328" s="10" t="s">
        <v>10525</v>
      </c>
      <c r="F328" s="314"/>
    </row>
    <row r="329" spans="1:6">
      <c r="A329" s="31" t="s">
        <v>159</v>
      </c>
      <c r="B329" s="208" t="s">
        <v>165</v>
      </c>
      <c r="C329" s="119">
        <v>45916</v>
      </c>
      <c r="D329" s="208" t="s">
        <v>162</v>
      </c>
      <c r="E329" s="5" t="s">
        <v>166</v>
      </c>
      <c r="F329" s="314"/>
    </row>
    <row r="330" spans="1:6">
      <c r="A330" s="31" t="s">
        <v>159</v>
      </c>
      <c r="B330" s="208" t="s">
        <v>165</v>
      </c>
      <c r="C330" s="119">
        <v>45916</v>
      </c>
      <c r="D330" s="208" t="s">
        <v>162</v>
      </c>
      <c r="E330" s="321" t="s">
        <v>167</v>
      </c>
      <c r="F330" s="314"/>
    </row>
    <row r="331" spans="1:6">
      <c r="A331" s="31" t="s">
        <v>159</v>
      </c>
      <c r="B331" s="208" t="s">
        <v>165</v>
      </c>
      <c r="C331" s="119">
        <v>45915</v>
      </c>
      <c r="D331" s="208" t="s">
        <v>168</v>
      </c>
      <c r="E331" s="5" t="s">
        <v>169</v>
      </c>
      <c r="F331" s="314"/>
    </row>
    <row r="332" spans="1:6">
      <c r="A332" s="31" t="s">
        <v>159</v>
      </c>
      <c r="B332" s="208" t="s">
        <v>165</v>
      </c>
      <c r="C332" s="119">
        <v>45915</v>
      </c>
      <c r="D332" s="208" t="s">
        <v>168</v>
      </c>
      <c r="E332" s="5" t="s">
        <v>170</v>
      </c>
      <c r="F332" s="314"/>
    </row>
    <row r="333" spans="1:6">
      <c r="A333" s="31" t="s">
        <v>159</v>
      </c>
      <c r="B333" s="208" t="s">
        <v>165</v>
      </c>
      <c r="C333" s="119">
        <v>45915</v>
      </c>
      <c r="D333" s="208" t="s">
        <v>168</v>
      </c>
      <c r="E333" s="5" t="s">
        <v>171</v>
      </c>
      <c r="F333" s="314"/>
    </row>
    <row r="334" spans="1:6">
      <c r="A334" s="31" t="s">
        <v>159</v>
      </c>
      <c r="B334" s="208" t="s">
        <v>165</v>
      </c>
      <c r="C334" s="119">
        <v>45915</v>
      </c>
      <c r="D334" s="208" t="s">
        <v>168</v>
      </c>
      <c r="E334" s="5" t="s">
        <v>172</v>
      </c>
      <c r="F334" s="314"/>
    </row>
    <row r="335" spans="1:6">
      <c r="A335" s="31" t="s">
        <v>159</v>
      </c>
      <c r="B335" s="208" t="s">
        <v>165</v>
      </c>
      <c r="C335" s="119">
        <v>45915</v>
      </c>
      <c r="D335" s="208" t="s">
        <v>168</v>
      </c>
      <c r="E335" s="5" t="s">
        <v>173</v>
      </c>
      <c r="F335" s="314"/>
    </row>
    <row r="336" spans="1:6">
      <c r="A336" s="31" t="s">
        <v>159</v>
      </c>
      <c r="B336" s="208" t="s">
        <v>165</v>
      </c>
      <c r="C336" s="119">
        <v>45915</v>
      </c>
      <c r="D336" s="208" t="s">
        <v>168</v>
      </c>
      <c r="E336" s="5" t="s">
        <v>174</v>
      </c>
      <c r="F336" s="314"/>
    </row>
    <row r="337" spans="1:6">
      <c r="A337" s="31" t="s">
        <v>159</v>
      </c>
      <c r="B337" s="208" t="s">
        <v>165</v>
      </c>
      <c r="C337" s="119">
        <v>45915</v>
      </c>
      <c r="D337" s="208" t="s">
        <v>168</v>
      </c>
      <c r="E337" s="5" t="s">
        <v>175</v>
      </c>
      <c r="F337" s="314"/>
    </row>
    <row r="338" spans="1:6">
      <c r="A338" s="31" t="s">
        <v>159</v>
      </c>
      <c r="B338" s="208" t="s">
        <v>165</v>
      </c>
      <c r="C338" s="119">
        <v>45912</v>
      </c>
      <c r="D338" s="208" t="s">
        <v>162</v>
      </c>
      <c r="E338" s="5" t="s">
        <v>176</v>
      </c>
      <c r="F338" s="314"/>
    </row>
    <row r="339" spans="1:6">
      <c r="A339" s="31" t="s">
        <v>159</v>
      </c>
      <c r="B339" s="208" t="s">
        <v>165</v>
      </c>
      <c r="C339" s="119">
        <v>45912</v>
      </c>
      <c r="D339" s="208" t="s">
        <v>162</v>
      </c>
      <c r="E339" s="5" t="s">
        <v>177</v>
      </c>
      <c r="F339" s="314"/>
    </row>
    <row r="340" spans="1:6">
      <c r="A340" s="31" t="s">
        <v>159</v>
      </c>
      <c r="B340" s="208" t="s">
        <v>165</v>
      </c>
      <c r="C340" s="119">
        <v>45912</v>
      </c>
      <c r="D340" s="208" t="s">
        <v>162</v>
      </c>
      <c r="E340" s="5" t="s">
        <v>178</v>
      </c>
      <c r="F340" s="314"/>
    </row>
    <row r="341" spans="1:6">
      <c r="A341" s="31" t="s">
        <v>159</v>
      </c>
      <c r="B341" s="208" t="s">
        <v>165</v>
      </c>
      <c r="C341" s="119">
        <v>45912</v>
      </c>
      <c r="D341" s="208" t="s">
        <v>162</v>
      </c>
      <c r="E341" s="5" t="s">
        <v>179</v>
      </c>
      <c r="F341" s="314"/>
    </row>
    <row r="342" spans="1:6">
      <c r="A342" s="31" t="s">
        <v>159</v>
      </c>
      <c r="B342" s="208" t="s">
        <v>165</v>
      </c>
      <c r="C342" s="119">
        <v>45912</v>
      </c>
      <c r="D342" s="208" t="s">
        <v>162</v>
      </c>
      <c r="E342" s="5" t="s">
        <v>180</v>
      </c>
      <c r="F342" s="314"/>
    </row>
    <row r="343" spans="1:6">
      <c r="A343" s="31" t="s">
        <v>159</v>
      </c>
      <c r="B343" s="208" t="s">
        <v>165</v>
      </c>
      <c r="C343" s="119">
        <v>45912</v>
      </c>
      <c r="D343" s="208" t="s">
        <v>162</v>
      </c>
      <c r="E343" s="5" t="s">
        <v>181</v>
      </c>
      <c r="F343" s="314"/>
    </row>
    <row r="344" spans="1:6">
      <c r="A344" s="31" t="s">
        <v>159</v>
      </c>
      <c r="B344" s="208" t="s">
        <v>165</v>
      </c>
      <c r="C344" s="119">
        <v>45912</v>
      </c>
      <c r="D344" s="208" t="s">
        <v>162</v>
      </c>
      <c r="E344" s="5" t="s">
        <v>182</v>
      </c>
      <c r="F344" s="314"/>
    </row>
    <row r="345" spans="1:6">
      <c r="A345" s="31" t="s">
        <v>159</v>
      </c>
      <c r="B345" s="208" t="s">
        <v>165</v>
      </c>
      <c r="C345" s="119">
        <v>45912</v>
      </c>
      <c r="D345" s="208" t="s">
        <v>162</v>
      </c>
      <c r="E345" s="5" t="s">
        <v>183</v>
      </c>
      <c r="F345" s="314"/>
    </row>
    <row r="346" spans="1:6">
      <c r="A346" s="31" t="s">
        <v>159</v>
      </c>
      <c r="B346" s="208" t="s">
        <v>165</v>
      </c>
      <c r="C346" s="119">
        <v>45909</v>
      </c>
      <c r="D346" s="208" t="s">
        <v>168</v>
      </c>
      <c r="E346" s="5" t="s">
        <v>184</v>
      </c>
      <c r="F346" s="314"/>
    </row>
    <row r="347" spans="1:6">
      <c r="A347" s="31" t="s">
        <v>159</v>
      </c>
      <c r="B347" s="215" t="s">
        <v>165</v>
      </c>
      <c r="C347" s="226">
        <v>45909</v>
      </c>
      <c r="D347" s="215" t="s">
        <v>168</v>
      </c>
      <c r="E347" s="136" t="s">
        <v>185</v>
      </c>
      <c r="F347" s="314"/>
    </row>
    <row r="348" spans="1:6">
      <c r="A348" s="31" t="s">
        <v>159</v>
      </c>
      <c r="B348" s="215" t="s">
        <v>165</v>
      </c>
      <c r="C348" s="226">
        <v>45909</v>
      </c>
      <c r="D348" s="215" t="s">
        <v>168</v>
      </c>
      <c r="E348" s="136" t="s">
        <v>186</v>
      </c>
      <c r="F348" s="314"/>
    </row>
    <row r="349" spans="1:6">
      <c r="A349" s="31" t="s">
        <v>159</v>
      </c>
      <c r="B349" s="215" t="s">
        <v>165</v>
      </c>
      <c r="C349" s="226">
        <v>45909</v>
      </c>
      <c r="D349" s="215" t="s">
        <v>168</v>
      </c>
      <c r="E349" s="136" t="s">
        <v>187</v>
      </c>
      <c r="F349" s="314"/>
    </row>
    <row r="350" spans="1:6">
      <c r="A350" s="31" t="s">
        <v>159</v>
      </c>
      <c r="B350" s="215" t="s">
        <v>165</v>
      </c>
      <c r="C350" s="226">
        <v>45909</v>
      </c>
      <c r="D350" s="215" t="s">
        <v>168</v>
      </c>
      <c r="E350" s="136" t="s">
        <v>188</v>
      </c>
      <c r="F350" s="314"/>
    </row>
    <row r="351" spans="1:6" ht="29">
      <c r="A351" s="31" t="s">
        <v>159</v>
      </c>
      <c r="B351" s="208" t="s">
        <v>12</v>
      </c>
      <c r="C351" s="119">
        <v>45908</v>
      </c>
      <c r="D351" s="208" t="s">
        <v>26</v>
      </c>
      <c r="E351" s="10" t="s">
        <v>189</v>
      </c>
      <c r="F351" s="314"/>
    </row>
    <row r="352" spans="1:6" ht="29.5" thickBot="1">
      <c r="A352" s="130" t="s">
        <v>159</v>
      </c>
      <c r="B352" s="210" t="s">
        <v>12</v>
      </c>
      <c r="C352" s="225">
        <v>45908</v>
      </c>
      <c r="D352" s="210" t="s">
        <v>26</v>
      </c>
      <c r="E352" s="132" t="s">
        <v>190</v>
      </c>
      <c r="F352" s="314"/>
    </row>
    <row r="353" spans="1:6" ht="15" thickTop="1">
      <c r="A353" s="31" t="s">
        <v>191</v>
      </c>
      <c r="B353" s="208" t="s">
        <v>30</v>
      </c>
      <c r="C353" s="119">
        <v>45905</v>
      </c>
      <c r="D353" s="208" t="s">
        <v>8</v>
      </c>
      <c r="E353" s="5" t="s">
        <v>192</v>
      </c>
      <c r="F353" s="314"/>
    </row>
    <row r="354" spans="1:6">
      <c r="A354" s="31" t="s">
        <v>191</v>
      </c>
      <c r="B354" s="208" t="s">
        <v>30</v>
      </c>
      <c r="C354" s="119">
        <v>45905</v>
      </c>
      <c r="D354" s="208" t="s">
        <v>154</v>
      </c>
      <c r="E354" s="5" t="s">
        <v>193</v>
      </c>
      <c r="F354" s="314"/>
    </row>
    <row r="355" spans="1:6">
      <c r="A355" s="31" t="s">
        <v>191</v>
      </c>
      <c r="B355" s="208" t="s">
        <v>30</v>
      </c>
      <c r="C355" s="119">
        <v>45905</v>
      </c>
      <c r="D355" s="208" t="s">
        <v>143</v>
      </c>
      <c r="E355" s="5" t="s">
        <v>194</v>
      </c>
      <c r="F355" s="314"/>
    </row>
    <row r="356" spans="1:6" ht="232">
      <c r="A356" s="31" t="s">
        <v>191</v>
      </c>
      <c r="B356" s="208" t="s">
        <v>30</v>
      </c>
      <c r="C356" s="119">
        <v>45905</v>
      </c>
      <c r="D356" s="208" t="s">
        <v>54</v>
      </c>
      <c r="E356" s="10" t="s">
        <v>195</v>
      </c>
      <c r="F356" s="314"/>
    </row>
    <row r="357" spans="1:6" ht="43.5">
      <c r="A357" s="31" t="s">
        <v>191</v>
      </c>
      <c r="B357" s="208" t="s">
        <v>164</v>
      </c>
      <c r="C357" s="119">
        <v>45904</v>
      </c>
      <c r="D357" s="208" t="s">
        <v>8</v>
      </c>
      <c r="E357" s="10" t="s">
        <v>10526</v>
      </c>
      <c r="F357" s="314"/>
    </row>
    <row r="358" spans="1:6" ht="58.5" thickBot="1">
      <c r="A358" s="130" t="s">
        <v>191</v>
      </c>
      <c r="B358" s="210" t="s">
        <v>30</v>
      </c>
      <c r="C358" s="225">
        <v>45904</v>
      </c>
      <c r="D358" s="210" t="s">
        <v>196</v>
      </c>
      <c r="E358" s="132" t="s">
        <v>197</v>
      </c>
      <c r="F358" s="314"/>
    </row>
    <row r="359" spans="1:6" ht="232.5" thickTop="1">
      <c r="A359" s="31" t="s">
        <v>198</v>
      </c>
      <c r="B359" s="208" t="s">
        <v>164</v>
      </c>
      <c r="C359" s="119">
        <v>45903</v>
      </c>
      <c r="D359" s="208" t="s">
        <v>8</v>
      </c>
      <c r="E359" s="10" t="s">
        <v>10527</v>
      </c>
      <c r="F359" s="314"/>
    </row>
    <row r="360" spans="1:6" ht="29.5" thickBot="1">
      <c r="A360" s="133" t="s">
        <v>198</v>
      </c>
      <c r="B360" s="214" t="s">
        <v>164</v>
      </c>
      <c r="C360" s="224">
        <v>45903</v>
      </c>
      <c r="D360" s="214" t="s">
        <v>8</v>
      </c>
      <c r="E360" s="245" t="s">
        <v>199</v>
      </c>
      <c r="F360" s="314"/>
    </row>
    <row r="361" spans="1:6" ht="29.5" thickBot="1">
      <c r="A361" s="133" t="s">
        <v>200</v>
      </c>
      <c r="B361" s="214" t="s">
        <v>30</v>
      </c>
      <c r="C361" s="224">
        <v>45902</v>
      </c>
      <c r="D361" s="214" t="s">
        <v>8</v>
      </c>
      <c r="E361" s="245" t="s">
        <v>201</v>
      </c>
      <c r="F361" s="314"/>
    </row>
    <row r="362" spans="1:6" ht="409.5">
      <c r="A362" s="31" t="s">
        <v>202</v>
      </c>
      <c r="B362" s="208" t="s">
        <v>164</v>
      </c>
      <c r="C362" s="119">
        <v>45901</v>
      </c>
      <c r="D362" s="208" t="s">
        <v>8</v>
      </c>
      <c r="E362" s="10" t="s">
        <v>10528</v>
      </c>
      <c r="F362" s="314"/>
    </row>
    <row r="363" spans="1:6" ht="43.5">
      <c r="A363" s="31" t="s">
        <v>202</v>
      </c>
      <c r="B363" s="208" t="s">
        <v>23</v>
      </c>
      <c r="C363" s="119">
        <v>45896</v>
      </c>
      <c r="D363" s="208" t="s">
        <v>162</v>
      </c>
      <c r="E363" s="10" t="s">
        <v>203</v>
      </c>
      <c r="F363" s="314"/>
    </row>
    <row r="364" spans="1:6" ht="43.5">
      <c r="A364" s="31" t="s">
        <v>202</v>
      </c>
      <c r="B364" s="208" t="s">
        <v>23</v>
      </c>
      <c r="C364" s="119">
        <v>45896</v>
      </c>
      <c r="D364" s="208" t="s">
        <v>162</v>
      </c>
      <c r="E364" s="10" t="s">
        <v>204</v>
      </c>
      <c r="F364" s="314"/>
    </row>
    <row r="365" spans="1:6" ht="409.6" thickBot="1">
      <c r="A365" s="130" t="s">
        <v>202</v>
      </c>
      <c r="B365" s="210" t="s">
        <v>23</v>
      </c>
      <c r="C365" s="130">
        <v>45896</v>
      </c>
      <c r="D365" s="210" t="s">
        <v>162</v>
      </c>
      <c r="E365" s="132" t="s">
        <v>205</v>
      </c>
      <c r="F365" s="314"/>
    </row>
    <row r="366" spans="1:6" ht="44.5" thickTop="1" thickBot="1">
      <c r="A366" s="133" t="s">
        <v>206</v>
      </c>
      <c r="B366" s="214" t="s">
        <v>30</v>
      </c>
      <c r="C366" s="224">
        <v>45896</v>
      </c>
      <c r="D366" s="214" t="s">
        <v>15</v>
      </c>
      <c r="E366" s="245" t="s">
        <v>207</v>
      </c>
      <c r="F366" s="314"/>
    </row>
    <row r="367" spans="1:6" ht="29.5" thickBot="1">
      <c r="A367" s="133" t="s">
        <v>208</v>
      </c>
      <c r="B367" s="214" t="s">
        <v>30</v>
      </c>
      <c r="C367" s="224">
        <v>45891</v>
      </c>
      <c r="D367" s="214" t="s">
        <v>15</v>
      </c>
      <c r="E367" s="245" t="s">
        <v>209</v>
      </c>
      <c r="F367" s="314"/>
    </row>
    <row r="368" spans="1:6">
      <c r="A368" s="31" t="s">
        <v>210</v>
      </c>
      <c r="B368" s="208" t="s">
        <v>30</v>
      </c>
      <c r="C368" s="119">
        <v>45889</v>
      </c>
      <c r="D368" s="208" t="s">
        <v>15</v>
      </c>
      <c r="E368" s="10" t="s">
        <v>211</v>
      </c>
      <c r="F368" s="314"/>
    </row>
    <row r="369" spans="1:6" ht="72.5">
      <c r="A369" s="31" t="s">
        <v>210</v>
      </c>
      <c r="B369" s="208" t="s">
        <v>30</v>
      </c>
      <c r="C369" s="119">
        <v>45888</v>
      </c>
      <c r="D369" s="208" t="s">
        <v>147</v>
      </c>
      <c r="E369" s="10" t="s">
        <v>212</v>
      </c>
      <c r="F369" s="314"/>
    </row>
    <row r="370" spans="1:6" ht="29">
      <c r="A370" s="31" t="s">
        <v>210</v>
      </c>
      <c r="B370" s="208" t="s">
        <v>30</v>
      </c>
      <c r="C370" s="119">
        <v>45888</v>
      </c>
      <c r="D370" s="208" t="s">
        <v>129</v>
      </c>
      <c r="E370" s="10" t="s">
        <v>213</v>
      </c>
      <c r="F370" s="314"/>
    </row>
    <row r="371" spans="1:6" ht="409.5">
      <c r="A371" s="31" t="s">
        <v>210</v>
      </c>
      <c r="B371" s="208" t="s">
        <v>30</v>
      </c>
      <c r="C371" s="119">
        <v>45883</v>
      </c>
      <c r="D371" s="208" t="s">
        <v>15</v>
      </c>
      <c r="E371" s="10" t="s">
        <v>214</v>
      </c>
      <c r="F371" s="314"/>
    </row>
    <row r="372" spans="1:6" ht="72.5">
      <c r="A372" s="31" t="s">
        <v>210</v>
      </c>
      <c r="B372" s="208" t="s">
        <v>20</v>
      </c>
      <c r="C372" s="119">
        <v>45882</v>
      </c>
      <c r="D372" s="208" t="s">
        <v>162</v>
      </c>
      <c r="E372" s="10" t="s">
        <v>10529</v>
      </c>
      <c r="F372" s="314"/>
    </row>
    <row r="373" spans="1:6" ht="246.5">
      <c r="A373" s="31" t="s">
        <v>210</v>
      </c>
      <c r="B373" s="208" t="s">
        <v>20</v>
      </c>
      <c r="C373" s="119">
        <v>45882</v>
      </c>
      <c r="D373" s="208" t="s">
        <v>162</v>
      </c>
      <c r="E373" s="10" t="s">
        <v>10530</v>
      </c>
      <c r="F373" s="314"/>
    </row>
    <row r="374" spans="1:6" ht="43.5">
      <c r="A374" s="31" t="s">
        <v>210</v>
      </c>
      <c r="B374" s="208" t="s">
        <v>20</v>
      </c>
      <c r="C374" s="119">
        <v>45882</v>
      </c>
      <c r="D374" s="208" t="s">
        <v>75</v>
      </c>
      <c r="E374" s="10" t="s">
        <v>215</v>
      </c>
      <c r="F374" s="314"/>
    </row>
    <row r="375" spans="1:6">
      <c r="A375" s="31" t="s">
        <v>210</v>
      </c>
      <c r="B375" s="208" t="s">
        <v>20</v>
      </c>
      <c r="C375" s="119">
        <v>45870</v>
      </c>
      <c r="D375" s="208" t="s">
        <v>26</v>
      </c>
      <c r="E375" s="10" t="s">
        <v>216</v>
      </c>
      <c r="F375" s="314"/>
    </row>
    <row r="376" spans="1:6">
      <c r="A376" s="31" t="s">
        <v>210</v>
      </c>
      <c r="B376" s="208" t="s">
        <v>20</v>
      </c>
      <c r="C376" s="119">
        <v>45870</v>
      </c>
      <c r="D376" s="208" t="s">
        <v>26</v>
      </c>
      <c r="E376" s="10" t="s">
        <v>217</v>
      </c>
      <c r="F376" s="314"/>
    </row>
    <row r="377" spans="1:6">
      <c r="A377" s="31" t="s">
        <v>210</v>
      </c>
      <c r="B377" s="208" t="s">
        <v>164</v>
      </c>
      <c r="C377" s="119">
        <v>45869</v>
      </c>
      <c r="D377" s="208" t="s">
        <v>8</v>
      </c>
      <c r="E377" s="5" t="s">
        <v>218</v>
      </c>
      <c r="F377" s="314"/>
    </row>
    <row r="378" spans="1:6">
      <c r="A378" s="31" t="s">
        <v>210</v>
      </c>
      <c r="B378" s="208" t="s">
        <v>20</v>
      </c>
      <c r="C378" s="119">
        <v>45869</v>
      </c>
      <c r="D378" s="208" t="s">
        <v>54</v>
      </c>
      <c r="E378" s="5" t="s">
        <v>219</v>
      </c>
      <c r="F378" s="314"/>
    </row>
    <row r="379" spans="1:6">
      <c r="A379" s="31" t="s">
        <v>210</v>
      </c>
      <c r="B379" s="208" t="s">
        <v>20</v>
      </c>
      <c r="C379" s="119">
        <v>45869</v>
      </c>
      <c r="D379" s="208" t="s">
        <v>54</v>
      </c>
      <c r="E379" s="5" t="s">
        <v>10531</v>
      </c>
      <c r="F379" s="314"/>
    </row>
    <row r="380" spans="1:6" ht="15" thickBot="1">
      <c r="A380" s="130" t="s">
        <v>210</v>
      </c>
      <c r="B380" s="210" t="s">
        <v>30</v>
      </c>
      <c r="C380" s="119">
        <v>45869</v>
      </c>
      <c r="D380" s="208" t="s">
        <v>54</v>
      </c>
      <c r="E380" s="132" t="s">
        <v>220</v>
      </c>
      <c r="F380" s="314"/>
    </row>
    <row r="381" spans="1:6" ht="88" thickTop="1" thickBot="1">
      <c r="A381" s="130" t="s">
        <v>221</v>
      </c>
      <c r="B381" s="210" t="s">
        <v>30</v>
      </c>
      <c r="C381" s="227">
        <v>45877</v>
      </c>
      <c r="D381" s="209" t="s">
        <v>222</v>
      </c>
      <c r="E381" s="132" t="s">
        <v>223</v>
      </c>
      <c r="F381" s="314"/>
    </row>
    <row r="382" spans="1:6" ht="73.5" thickTop="1" thickBot="1">
      <c r="A382" s="31" t="s">
        <v>224</v>
      </c>
      <c r="B382" s="208" t="s">
        <v>30</v>
      </c>
      <c r="C382" s="225">
        <v>45876</v>
      </c>
      <c r="D382" s="210" t="s">
        <v>222</v>
      </c>
      <c r="E382" s="10" t="s">
        <v>225</v>
      </c>
      <c r="F382" s="314"/>
    </row>
    <row r="383" spans="1:6" ht="15" thickTop="1">
      <c r="A383" s="127" t="s">
        <v>226</v>
      </c>
      <c r="B383" s="216" t="s">
        <v>30</v>
      </c>
      <c r="C383" s="119">
        <v>45868</v>
      </c>
      <c r="D383" s="208" t="s">
        <v>54</v>
      </c>
      <c r="E383" s="246" t="s">
        <v>227</v>
      </c>
      <c r="F383" s="314"/>
    </row>
    <row r="384" spans="1:6" ht="43.5">
      <c r="A384" s="31" t="s">
        <v>226</v>
      </c>
      <c r="B384" s="208" t="s">
        <v>20</v>
      </c>
      <c r="C384" s="119">
        <v>45868</v>
      </c>
      <c r="D384" s="208" t="s">
        <v>26</v>
      </c>
      <c r="E384" s="235" t="s">
        <v>228</v>
      </c>
      <c r="F384" s="314"/>
    </row>
    <row r="385" spans="1:6">
      <c r="A385" s="31" t="s">
        <v>226</v>
      </c>
      <c r="B385" s="208" t="s">
        <v>20</v>
      </c>
      <c r="C385" s="119">
        <v>45868</v>
      </c>
      <c r="D385" s="208" t="s">
        <v>168</v>
      </c>
      <c r="E385" s="53" t="s">
        <v>229</v>
      </c>
      <c r="F385" s="314"/>
    </row>
    <row r="386" spans="1:6" ht="29">
      <c r="A386" s="31" t="s">
        <v>226</v>
      </c>
      <c r="B386" s="208" t="s">
        <v>20</v>
      </c>
      <c r="C386" s="119">
        <v>45868</v>
      </c>
      <c r="D386" s="208" t="s">
        <v>168</v>
      </c>
      <c r="E386" s="235" t="s">
        <v>230</v>
      </c>
      <c r="F386" s="314"/>
    </row>
    <row r="387" spans="1:6" ht="29">
      <c r="A387" s="31" t="s">
        <v>226</v>
      </c>
      <c r="B387" s="208" t="s">
        <v>20</v>
      </c>
      <c r="C387" s="119">
        <v>45868</v>
      </c>
      <c r="D387" s="208" t="s">
        <v>168</v>
      </c>
      <c r="E387" s="235" t="s">
        <v>231</v>
      </c>
      <c r="F387" s="314"/>
    </row>
    <row r="388" spans="1:6" ht="174">
      <c r="A388" s="31" t="s">
        <v>226</v>
      </c>
      <c r="B388" s="208" t="s">
        <v>20</v>
      </c>
      <c r="C388" s="119">
        <v>45868</v>
      </c>
      <c r="D388" s="208" t="s">
        <v>26</v>
      </c>
      <c r="E388" s="235" t="s">
        <v>232</v>
      </c>
      <c r="F388" s="314"/>
    </row>
    <row r="389" spans="1:6" ht="29">
      <c r="A389" s="31" t="s">
        <v>226</v>
      </c>
      <c r="B389" s="208" t="s">
        <v>20</v>
      </c>
      <c r="C389" s="119">
        <v>45868</v>
      </c>
      <c r="D389" s="208" t="s">
        <v>26</v>
      </c>
      <c r="E389" s="235" t="s">
        <v>233</v>
      </c>
      <c r="F389" s="314"/>
    </row>
    <row r="390" spans="1:6">
      <c r="A390" s="31" t="s">
        <v>226</v>
      </c>
      <c r="B390" s="208" t="s">
        <v>20</v>
      </c>
      <c r="C390" s="119">
        <v>45868</v>
      </c>
      <c r="D390" s="208" t="s">
        <v>143</v>
      </c>
      <c r="E390" s="235" t="s">
        <v>234</v>
      </c>
      <c r="F390" s="314"/>
    </row>
    <row r="391" spans="1:6">
      <c r="A391" s="31" t="s">
        <v>226</v>
      </c>
      <c r="B391" s="208" t="s">
        <v>20</v>
      </c>
      <c r="C391" s="119">
        <v>45868</v>
      </c>
      <c r="D391" s="208" t="s">
        <v>143</v>
      </c>
      <c r="E391" s="235" t="s">
        <v>235</v>
      </c>
      <c r="F391" s="314"/>
    </row>
    <row r="392" spans="1:6">
      <c r="A392" s="31" t="s">
        <v>226</v>
      </c>
      <c r="B392" s="208" t="s">
        <v>20</v>
      </c>
      <c r="C392" s="119">
        <v>45868</v>
      </c>
      <c r="D392" s="208" t="s">
        <v>143</v>
      </c>
      <c r="E392" s="235" t="s">
        <v>236</v>
      </c>
      <c r="F392" s="314"/>
    </row>
    <row r="393" spans="1:6">
      <c r="A393" s="31" t="s">
        <v>226</v>
      </c>
      <c r="B393" s="208" t="s">
        <v>20</v>
      </c>
      <c r="C393" s="119">
        <v>45868</v>
      </c>
      <c r="D393" s="208" t="s">
        <v>143</v>
      </c>
      <c r="E393" s="235" t="s">
        <v>237</v>
      </c>
      <c r="F393" s="314"/>
    </row>
    <row r="394" spans="1:6">
      <c r="A394" s="31" t="s">
        <v>226</v>
      </c>
      <c r="B394" s="208" t="s">
        <v>20</v>
      </c>
      <c r="C394" s="119">
        <v>45868</v>
      </c>
      <c r="D394" s="208" t="s">
        <v>143</v>
      </c>
      <c r="E394" s="235" t="s">
        <v>238</v>
      </c>
      <c r="F394" s="314"/>
    </row>
    <row r="395" spans="1:6">
      <c r="A395" s="31" t="s">
        <v>226</v>
      </c>
      <c r="B395" s="208" t="s">
        <v>20</v>
      </c>
      <c r="C395" s="119">
        <v>45868</v>
      </c>
      <c r="D395" s="208" t="s">
        <v>143</v>
      </c>
      <c r="E395" s="235" t="s">
        <v>239</v>
      </c>
      <c r="F395" s="314"/>
    </row>
    <row r="396" spans="1:6">
      <c r="A396" s="31" t="s">
        <v>226</v>
      </c>
      <c r="B396" s="208" t="s">
        <v>20</v>
      </c>
      <c r="C396" s="119">
        <v>45868</v>
      </c>
      <c r="D396" s="208" t="s">
        <v>143</v>
      </c>
      <c r="E396" s="235" t="s">
        <v>240</v>
      </c>
      <c r="F396" s="314"/>
    </row>
    <row r="397" spans="1:6" ht="72.5">
      <c r="A397" s="31" t="s">
        <v>226</v>
      </c>
      <c r="B397" s="208" t="s">
        <v>20</v>
      </c>
      <c r="C397" s="119">
        <v>45867</v>
      </c>
      <c r="D397" s="208" t="s">
        <v>241</v>
      </c>
      <c r="E397" s="235" t="s">
        <v>242</v>
      </c>
      <c r="F397" s="314"/>
    </row>
    <row r="398" spans="1:6" ht="43.5">
      <c r="A398" s="31" t="s">
        <v>226</v>
      </c>
      <c r="B398" s="208" t="s">
        <v>20</v>
      </c>
      <c r="C398" s="119">
        <v>45867</v>
      </c>
      <c r="D398" s="208" t="s">
        <v>222</v>
      </c>
      <c r="E398" s="235" t="s">
        <v>243</v>
      </c>
      <c r="F398" s="314"/>
    </row>
    <row r="399" spans="1:6" ht="43.5">
      <c r="A399" s="31" t="s">
        <v>226</v>
      </c>
      <c r="B399" s="208" t="s">
        <v>20</v>
      </c>
      <c r="C399" s="119">
        <v>45867</v>
      </c>
      <c r="D399" s="208" t="s">
        <v>222</v>
      </c>
      <c r="E399" s="235" t="s">
        <v>244</v>
      </c>
      <c r="F399" s="314"/>
    </row>
    <row r="400" spans="1:6">
      <c r="A400" s="31" t="s">
        <v>226</v>
      </c>
      <c r="B400" s="208" t="s">
        <v>20</v>
      </c>
      <c r="C400" s="119">
        <v>45867</v>
      </c>
      <c r="D400" s="208" t="s">
        <v>222</v>
      </c>
      <c r="E400" s="53" t="s">
        <v>245</v>
      </c>
      <c r="F400" s="314"/>
    </row>
    <row r="401" spans="1:6">
      <c r="A401" s="31" t="s">
        <v>226</v>
      </c>
      <c r="B401" s="208" t="s">
        <v>30</v>
      </c>
      <c r="C401" s="119">
        <v>45867</v>
      </c>
      <c r="D401" s="208" t="s">
        <v>95</v>
      </c>
      <c r="E401" s="53" t="s">
        <v>246</v>
      </c>
      <c r="F401" s="314"/>
    </row>
    <row r="402" spans="1:6">
      <c r="A402" s="31" t="s">
        <v>226</v>
      </c>
      <c r="B402" s="208" t="s">
        <v>20</v>
      </c>
      <c r="C402" s="119">
        <v>45867</v>
      </c>
      <c r="D402" s="208" t="s">
        <v>222</v>
      </c>
      <c r="E402" s="53" t="s">
        <v>247</v>
      </c>
      <c r="F402" s="314"/>
    </row>
    <row r="403" spans="1:6">
      <c r="A403" s="31" t="s">
        <v>226</v>
      </c>
      <c r="B403" s="208" t="s">
        <v>30</v>
      </c>
      <c r="C403" s="119">
        <v>45867</v>
      </c>
      <c r="D403" s="208" t="s">
        <v>54</v>
      </c>
      <c r="E403" s="53" t="s">
        <v>248</v>
      </c>
      <c r="F403" s="314"/>
    </row>
    <row r="404" spans="1:6">
      <c r="A404" s="31" t="s">
        <v>226</v>
      </c>
      <c r="B404" s="208" t="s">
        <v>30</v>
      </c>
      <c r="C404" s="119">
        <v>45867</v>
      </c>
      <c r="D404" s="208" t="s">
        <v>54</v>
      </c>
      <c r="E404" s="53" t="s">
        <v>249</v>
      </c>
      <c r="F404" s="314"/>
    </row>
    <row r="405" spans="1:6">
      <c r="A405" s="31" t="s">
        <v>226</v>
      </c>
      <c r="B405" s="208" t="s">
        <v>20</v>
      </c>
      <c r="C405" s="119">
        <v>45867</v>
      </c>
      <c r="D405" s="208" t="s">
        <v>26</v>
      </c>
      <c r="E405" s="53" t="s">
        <v>250</v>
      </c>
      <c r="F405" s="314"/>
    </row>
    <row r="406" spans="1:6">
      <c r="A406" s="31" t="s">
        <v>226</v>
      </c>
      <c r="B406" s="208" t="s">
        <v>20</v>
      </c>
      <c r="C406" s="119">
        <v>45867</v>
      </c>
      <c r="D406" s="208" t="s">
        <v>26</v>
      </c>
      <c r="E406" s="53" t="s">
        <v>251</v>
      </c>
      <c r="F406" s="314"/>
    </row>
    <row r="407" spans="1:6" ht="58">
      <c r="A407" s="31" t="s">
        <v>226</v>
      </c>
      <c r="B407" s="208" t="s">
        <v>20</v>
      </c>
      <c r="C407" s="119">
        <v>45867</v>
      </c>
      <c r="D407" s="208" t="s">
        <v>26</v>
      </c>
      <c r="E407" s="235" t="s">
        <v>252</v>
      </c>
      <c r="F407" s="314"/>
    </row>
    <row r="408" spans="1:6">
      <c r="A408" s="31" t="s">
        <v>226</v>
      </c>
      <c r="B408" s="208" t="s">
        <v>20</v>
      </c>
      <c r="C408" s="119">
        <v>45867</v>
      </c>
      <c r="D408" s="208" t="s">
        <v>26</v>
      </c>
      <c r="E408" s="53" t="s">
        <v>253</v>
      </c>
      <c r="F408" s="314"/>
    </row>
    <row r="409" spans="1:6">
      <c r="A409" s="31" t="s">
        <v>226</v>
      </c>
      <c r="B409" s="208" t="s">
        <v>20</v>
      </c>
      <c r="C409" s="119">
        <v>45867</v>
      </c>
      <c r="D409" s="208" t="s">
        <v>26</v>
      </c>
      <c r="E409" s="53" t="s">
        <v>10532</v>
      </c>
      <c r="F409" s="314"/>
    </row>
    <row r="410" spans="1:6" ht="29">
      <c r="A410" s="31" t="s">
        <v>226</v>
      </c>
      <c r="B410" s="208" t="s">
        <v>20</v>
      </c>
      <c r="C410" s="119">
        <v>45866</v>
      </c>
      <c r="D410" s="16" t="s">
        <v>254</v>
      </c>
      <c r="E410" s="235" t="s">
        <v>255</v>
      </c>
      <c r="F410" s="314"/>
    </row>
    <row r="411" spans="1:6">
      <c r="A411" s="31" t="s">
        <v>226</v>
      </c>
      <c r="B411" s="208" t="s">
        <v>20</v>
      </c>
      <c r="C411" s="119">
        <v>45866</v>
      </c>
      <c r="D411" s="208" t="s">
        <v>143</v>
      </c>
      <c r="E411" s="53" t="s">
        <v>256</v>
      </c>
      <c r="F411" s="314"/>
    </row>
    <row r="412" spans="1:6" ht="72.5">
      <c r="A412" s="31" t="s">
        <v>226</v>
      </c>
      <c r="B412" s="208" t="s">
        <v>20</v>
      </c>
      <c r="C412" s="119">
        <v>45866</v>
      </c>
      <c r="D412" s="208" t="s">
        <v>143</v>
      </c>
      <c r="E412" s="235" t="s">
        <v>257</v>
      </c>
      <c r="F412" s="314"/>
    </row>
    <row r="413" spans="1:6" ht="29">
      <c r="A413" s="31" t="s">
        <v>226</v>
      </c>
      <c r="B413" s="208" t="s">
        <v>20</v>
      </c>
      <c r="C413" s="119">
        <v>45866</v>
      </c>
      <c r="D413" s="208" t="s">
        <v>143</v>
      </c>
      <c r="E413" s="235" t="s">
        <v>258</v>
      </c>
      <c r="F413" s="314"/>
    </row>
    <row r="414" spans="1:6" ht="87">
      <c r="A414" s="31" t="s">
        <v>226</v>
      </c>
      <c r="B414" s="208" t="s">
        <v>20</v>
      </c>
      <c r="C414" s="119">
        <v>45866</v>
      </c>
      <c r="D414" s="208" t="s">
        <v>143</v>
      </c>
      <c r="E414" s="235" t="s">
        <v>259</v>
      </c>
      <c r="F414" s="314"/>
    </row>
    <row r="415" spans="1:6">
      <c r="A415" s="31" t="s">
        <v>226</v>
      </c>
      <c r="B415" s="208" t="s">
        <v>20</v>
      </c>
      <c r="C415" s="119">
        <v>45865</v>
      </c>
      <c r="D415" s="208" t="s">
        <v>58</v>
      </c>
      <c r="E415" s="53" t="s">
        <v>260</v>
      </c>
      <c r="F415" s="314"/>
    </row>
    <row r="416" spans="1:6" ht="159.5">
      <c r="A416" s="31" t="s">
        <v>261</v>
      </c>
      <c r="B416" s="208" t="s">
        <v>20</v>
      </c>
      <c r="C416" s="119">
        <v>45862</v>
      </c>
      <c r="D416" s="208" t="s">
        <v>58</v>
      </c>
      <c r="E416" s="235" t="s">
        <v>262</v>
      </c>
      <c r="F416" s="314"/>
    </row>
    <row r="417" spans="1:6">
      <c r="A417" s="31" t="s">
        <v>261</v>
      </c>
      <c r="B417" s="208" t="s">
        <v>20</v>
      </c>
      <c r="C417" s="119">
        <v>45862</v>
      </c>
      <c r="D417" s="208" t="s">
        <v>58</v>
      </c>
      <c r="E417" s="53" t="s">
        <v>263</v>
      </c>
      <c r="F417" s="314"/>
    </row>
    <row r="418" spans="1:6">
      <c r="A418" s="31" t="s">
        <v>261</v>
      </c>
      <c r="B418" s="208" t="s">
        <v>20</v>
      </c>
      <c r="C418" s="119">
        <v>45862</v>
      </c>
      <c r="D418" s="208" t="s">
        <v>58</v>
      </c>
      <c r="E418" s="53" t="s">
        <v>264</v>
      </c>
      <c r="F418" s="314"/>
    </row>
    <row r="419" spans="1:6">
      <c r="A419" s="31" t="s">
        <v>261</v>
      </c>
      <c r="B419" s="208" t="s">
        <v>20</v>
      </c>
      <c r="C419" s="119">
        <v>45862</v>
      </c>
      <c r="D419" s="208" t="s">
        <v>58</v>
      </c>
      <c r="E419" s="53" t="s">
        <v>265</v>
      </c>
      <c r="F419" s="314"/>
    </row>
    <row r="420" spans="1:6">
      <c r="A420" s="31" t="s">
        <v>261</v>
      </c>
      <c r="B420" s="208" t="s">
        <v>20</v>
      </c>
      <c r="C420" s="119">
        <v>45862</v>
      </c>
      <c r="D420" s="208" t="s">
        <v>58</v>
      </c>
      <c r="E420" s="53" t="s">
        <v>266</v>
      </c>
      <c r="F420" s="314"/>
    </row>
    <row r="421" spans="1:6">
      <c r="A421" s="31" t="s">
        <v>261</v>
      </c>
      <c r="B421" s="208" t="s">
        <v>20</v>
      </c>
      <c r="C421" s="119">
        <v>45862</v>
      </c>
      <c r="D421" s="208" t="s">
        <v>58</v>
      </c>
      <c r="E421" s="235" t="s">
        <v>267</v>
      </c>
      <c r="F421" s="314"/>
    </row>
    <row r="422" spans="1:6" ht="29">
      <c r="A422" s="31" t="s">
        <v>261</v>
      </c>
      <c r="B422" s="208" t="s">
        <v>20</v>
      </c>
      <c r="C422" s="119">
        <v>45862</v>
      </c>
      <c r="D422" s="208" t="s">
        <v>58</v>
      </c>
      <c r="E422" s="235" t="s">
        <v>268</v>
      </c>
      <c r="F422" s="314"/>
    </row>
    <row r="423" spans="1:6" ht="72.5">
      <c r="A423" s="31" t="s">
        <v>261</v>
      </c>
      <c r="B423" s="208" t="s">
        <v>20</v>
      </c>
      <c r="C423" s="119">
        <v>45862</v>
      </c>
      <c r="D423" s="208" t="s">
        <v>269</v>
      </c>
      <c r="E423" s="235" t="s">
        <v>10533</v>
      </c>
      <c r="F423" s="314"/>
    </row>
    <row r="424" spans="1:6" ht="87">
      <c r="A424" s="31" t="s">
        <v>261</v>
      </c>
      <c r="B424" s="208" t="s">
        <v>20</v>
      </c>
      <c r="C424" s="119">
        <v>45862</v>
      </c>
      <c r="D424" s="208" t="s">
        <v>269</v>
      </c>
      <c r="E424" s="10" t="s">
        <v>10534</v>
      </c>
      <c r="F424" s="314"/>
    </row>
    <row r="425" spans="1:6">
      <c r="A425" s="31" t="s">
        <v>261</v>
      </c>
      <c r="B425" s="208" t="s">
        <v>20</v>
      </c>
      <c r="C425" s="119">
        <v>45862</v>
      </c>
      <c r="D425" s="208" t="s">
        <v>269</v>
      </c>
      <c r="E425" s="53" t="s">
        <v>270</v>
      </c>
      <c r="F425" s="314"/>
    </row>
    <row r="426" spans="1:6" ht="232">
      <c r="A426" s="31" t="s">
        <v>261</v>
      </c>
      <c r="B426" s="208" t="s">
        <v>20</v>
      </c>
      <c r="C426" s="119">
        <v>45861</v>
      </c>
      <c r="D426" s="16" t="s">
        <v>271</v>
      </c>
      <c r="E426" s="235" t="s">
        <v>10535</v>
      </c>
      <c r="F426" s="314"/>
    </row>
    <row r="427" spans="1:6" ht="188.5">
      <c r="A427" s="31" t="s">
        <v>261</v>
      </c>
      <c r="B427" s="208" t="s">
        <v>20</v>
      </c>
      <c r="C427" s="119">
        <v>45861</v>
      </c>
      <c r="D427" s="16" t="s">
        <v>271</v>
      </c>
      <c r="E427" s="235" t="s">
        <v>10536</v>
      </c>
      <c r="F427" s="314"/>
    </row>
    <row r="428" spans="1:6">
      <c r="A428" s="31" t="s">
        <v>261</v>
      </c>
      <c r="B428" s="208" t="s">
        <v>20</v>
      </c>
      <c r="C428" s="119">
        <v>45861</v>
      </c>
      <c r="D428" s="208" t="s">
        <v>15</v>
      </c>
      <c r="E428" s="10" t="s">
        <v>272</v>
      </c>
      <c r="F428" s="314"/>
    </row>
    <row r="429" spans="1:6" ht="43.5">
      <c r="A429" s="31" t="s">
        <v>261</v>
      </c>
      <c r="B429" s="208" t="s">
        <v>20</v>
      </c>
      <c r="C429" s="119">
        <v>45861</v>
      </c>
      <c r="D429" s="208" t="s">
        <v>15</v>
      </c>
      <c r="E429" s="10" t="s">
        <v>273</v>
      </c>
      <c r="F429" s="314"/>
    </row>
    <row r="430" spans="1:6">
      <c r="A430" s="31" t="s">
        <v>261</v>
      </c>
      <c r="B430" s="208" t="s">
        <v>20</v>
      </c>
      <c r="C430" s="119">
        <v>45861</v>
      </c>
      <c r="D430" s="208" t="s">
        <v>154</v>
      </c>
      <c r="E430" s="5" t="s">
        <v>274</v>
      </c>
      <c r="F430" s="314"/>
    </row>
    <row r="431" spans="1:6">
      <c r="A431" s="31" t="s">
        <v>261</v>
      </c>
      <c r="B431" s="208" t="s">
        <v>20</v>
      </c>
      <c r="C431" s="119">
        <v>45861</v>
      </c>
      <c r="D431" s="208" t="s">
        <v>15</v>
      </c>
      <c r="E431" s="5" t="s">
        <v>275</v>
      </c>
      <c r="F431" s="314"/>
    </row>
    <row r="432" spans="1:6">
      <c r="A432" s="31" t="s">
        <v>261</v>
      </c>
      <c r="B432" s="208" t="s">
        <v>20</v>
      </c>
      <c r="C432" s="119">
        <v>45861</v>
      </c>
      <c r="D432" s="208" t="s">
        <v>15</v>
      </c>
      <c r="E432" s="5" t="s">
        <v>276</v>
      </c>
      <c r="F432" s="314"/>
    </row>
    <row r="433" spans="1:6">
      <c r="A433" s="31" t="s">
        <v>261</v>
      </c>
      <c r="B433" s="208" t="s">
        <v>20</v>
      </c>
      <c r="C433" s="119">
        <v>45861</v>
      </c>
      <c r="D433" s="208" t="s">
        <v>15</v>
      </c>
      <c r="E433" s="5" t="s">
        <v>277</v>
      </c>
      <c r="F433" s="314"/>
    </row>
    <row r="434" spans="1:6" ht="29">
      <c r="A434" s="31" t="s">
        <v>261</v>
      </c>
      <c r="B434" s="208" t="s">
        <v>20</v>
      </c>
      <c r="C434" s="119">
        <v>45861</v>
      </c>
      <c r="D434" s="208" t="s">
        <v>108</v>
      </c>
      <c r="E434" s="10" t="s">
        <v>10537</v>
      </c>
      <c r="F434" s="314"/>
    </row>
    <row r="435" spans="1:6">
      <c r="A435" s="31" t="s">
        <v>261</v>
      </c>
      <c r="B435" s="208" t="s">
        <v>20</v>
      </c>
      <c r="C435" s="119">
        <v>45861</v>
      </c>
      <c r="D435" s="208"/>
      <c r="E435" s="5" t="s">
        <v>278</v>
      </c>
      <c r="F435" s="314"/>
    </row>
    <row r="436" spans="1:6">
      <c r="A436" s="31" t="s">
        <v>261</v>
      </c>
      <c r="B436" s="208" t="s">
        <v>20</v>
      </c>
      <c r="C436" s="119">
        <v>45861</v>
      </c>
      <c r="D436" s="208"/>
      <c r="E436" s="5" t="s">
        <v>279</v>
      </c>
      <c r="F436" s="314"/>
    </row>
    <row r="437" spans="1:6">
      <c r="A437" s="31" t="s">
        <v>261</v>
      </c>
      <c r="B437" s="208" t="s">
        <v>20</v>
      </c>
      <c r="C437" s="119">
        <v>45861</v>
      </c>
      <c r="D437" s="208"/>
      <c r="E437" s="5" t="s">
        <v>280</v>
      </c>
      <c r="F437" s="314"/>
    </row>
    <row r="438" spans="1:6">
      <c r="A438" s="31" t="s">
        <v>261</v>
      </c>
      <c r="B438" s="208" t="s">
        <v>20</v>
      </c>
      <c r="C438" s="119">
        <v>45861</v>
      </c>
      <c r="D438" s="208"/>
      <c r="E438" s="5" t="s">
        <v>281</v>
      </c>
      <c r="F438" s="314"/>
    </row>
    <row r="439" spans="1:6" ht="58">
      <c r="A439" s="31" t="s">
        <v>261</v>
      </c>
      <c r="B439" s="208" t="s">
        <v>20</v>
      </c>
      <c r="C439" s="119">
        <v>45861</v>
      </c>
      <c r="D439" s="208" t="s">
        <v>282</v>
      </c>
      <c r="E439" s="10" t="s">
        <v>283</v>
      </c>
      <c r="F439" s="314"/>
    </row>
    <row r="440" spans="1:6">
      <c r="A440" s="31" t="s">
        <v>261</v>
      </c>
      <c r="B440" s="208" t="s">
        <v>20</v>
      </c>
      <c r="C440" s="119">
        <v>45861</v>
      </c>
      <c r="D440" s="208" t="s">
        <v>168</v>
      </c>
      <c r="E440" s="5" t="s">
        <v>284</v>
      </c>
      <c r="F440" s="314"/>
    </row>
    <row r="441" spans="1:6">
      <c r="A441" s="31" t="s">
        <v>261</v>
      </c>
      <c r="B441" s="208" t="s">
        <v>20</v>
      </c>
      <c r="C441" s="119">
        <v>45861</v>
      </c>
      <c r="D441" s="208" t="s">
        <v>15</v>
      </c>
      <c r="E441" s="5" t="s">
        <v>285</v>
      </c>
      <c r="F441" s="314"/>
    </row>
    <row r="442" spans="1:6" ht="15" thickBot="1">
      <c r="A442" s="130" t="s">
        <v>261</v>
      </c>
      <c r="B442" s="208" t="s">
        <v>20</v>
      </c>
      <c r="C442" s="119">
        <v>45861</v>
      </c>
      <c r="D442" s="210" t="s">
        <v>286</v>
      </c>
      <c r="E442" s="5" t="s">
        <v>287</v>
      </c>
      <c r="F442" s="314"/>
    </row>
    <row r="443" spans="1:6" ht="15" thickTop="1">
      <c r="A443" s="31">
        <v>20</v>
      </c>
      <c r="B443" s="216" t="s">
        <v>20</v>
      </c>
      <c r="C443" s="228">
        <v>45860</v>
      </c>
      <c r="D443" s="208" t="s">
        <v>241</v>
      </c>
      <c r="E443" s="131" t="s">
        <v>288</v>
      </c>
      <c r="F443" s="314"/>
    </row>
    <row r="444" spans="1:6" ht="246.5">
      <c r="A444" s="31">
        <v>20</v>
      </c>
      <c r="B444" s="208" t="s">
        <v>20</v>
      </c>
      <c r="C444" s="119">
        <v>45860</v>
      </c>
      <c r="D444" s="208" t="s">
        <v>241</v>
      </c>
      <c r="E444" s="10" t="s">
        <v>10538</v>
      </c>
      <c r="F444" s="314"/>
    </row>
    <row r="445" spans="1:6" ht="290">
      <c r="A445" s="31">
        <v>20</v>
      </c>
      <c r="B445" s="208" t="s">
        <v>20</v>
      </c>
      <c r="C445" s="119">
        <v>45860</v>
      </c>
      <c r="D445" s="208" t="s">
        <v>241</v>
      </c>
      <c r="E445" s="235" t="s">
        <v>10539</v>
      </c>
      <c r="F445" s="314"/>
    </row>
    <row r="446" spans="1:6" ht="72.5">
      <c r="A446" s="31">
        <v>20</v>
      </c>
      <c r="B446" s="208" t="s">
        <v>20</v>
      </c>
      <c r="C446" s="119">
        <v>45860</v>
      </c>
      <c r="D446" s="208" t="s">
        <v>289</v>
      </c>
      <c r="E446" s="235" t="s">
        <v>290</v>
      </c>
      <c r="F446" s="314"/>
    </row>
    <row r="447" spans="1:6">
      <c r="A447" s="31">
        <v>20</v>
      </c>
      <c r="B447" s="208" t="s">
        <v>20</v>
      </c>
      <c r="C447" s="119">
        <v>45860</v>
      </c>
      <c r="D447" s="208" t="s">
        <v>289</v>
      </c>
      <c r="E447" s="53" t="s">
        <v>291</v>
      </c>
      <c r="F447" s="314"/>
    </row>
    <row r="448" spans="1:6" ht="29">
      <c r="A448" s="31">
        <v>20</v>
      </c>
      <c r="B448" s="208" t="s">
        <v>20</v>
      </c>
      <c r="C448" s="119">
        <v>45860</v>
      </c>
      <c r="D448" s="208" t="s">
        <v>143</v>
      </c>
      <c r="E448" s="235" t="s">
        <v>292</v>
      </c>
      <c r="F448" s="314"/>
    </row>
    <row r="449" spans="1:6" ht="43.5">
      <c r="A449" s="31">
        <v>20</v>
      </c>
      <c r="B449" s="208" t="s">
        <v>20</v>
      </c>
      <c r="C449" s="119">
        <v>45860</v>
      </c>
      <c r="D449" s="208" t="s">
        <v>241</v>
      </c>
      <c r="E449" s="10" t="s">
        <v>293</v>
      </c>
      <c r="F449" s="314"/>
    </row>
    <row r="450" spans="1:6">
      <c r="A450" s="31">
        <v>20</v>
      </c>
      <c r="B450" s="208" t="s">
        <v>20</v>
      </c>
      <c r="C450" s="119">
        <v>45859</v>
      </c>
      <c r="D450" s="208" t="s">
        <v>289</v>
      </c>
      <c r="E450" s="5" t="s">
        <v>294</v>
      </c>
      <c r="F450" s="314"/>
    </row>
    <row r="451" spans="1:6" ht="58">
      <c r="A451" s="31">
        <v>20</v>
      </c>
      <c r="B451" s="208" t="s">
        <v>20</v>
      </c>
      <c r="C451" s="119">
        <v>45859</v>
      </c>
      <c r="D451" s="208" t="s">
        <v>143</v>
      </c>
      <c r="E451" s="10" t="s">
        <v>10540</v>
      </c>
      <c r="F451" s="314"/>
    </row>
    <row r="452" spans="1:6" ht="217.5">
      <c r="A452" s="31">
        <v>20</v>
      </c>
      <c r="B452" s="208" t="s">
        <v>20</v>
      </c>
      <c r="C452" s="119">
        <v>45859</v>
      </c>
      <c r="D452" s="208" t="s">
        <v>143</v>
      </c>
      <c r="E452" s="10" t="s">
        <v>10541</v>
      </c>
      <c r="F452" s="314"/>
    </row>
    <row r="453" spans="1:6" ht="290">
      <c r="A453" s="31">
        <v>20</v>
      </c>
      <c r="B453" s="208" t="s">
        <v>20</v>
      </c>
      <c r="C453" s="119">
        <v>45859</v>
      </c>
      <c r="D453" s="208" t="s">
        <v>143</v>
      </c>
      <c r="E453" s="10" t="s">
        <v>10542</v>
      </c>
      <c r="F453" s="314"/>
    </row>
    <row r="454" spans="1:6" ht="174">
      <c r="A454" s="31">
        <v>20</v>
      </c>
      <c r="B454" s="208" t="s">
        <v>20</v>
      </c>
      <c r="C454" s="119">
        <v>45859</v>
      </c>
      <c r="D454" s="208" t="s">
        <v>143</v>
      </c>
      <c r="E454" s="10" t="s">
        <v>10543</v>
      </c>
      <c r="F454" s="314"/>
    </row>
    <row r="455" spans="1:6" ht="246.5">
      <c r="A455" s="31">
        <v>20</v>
      </c>
      <c r="B455" s="208" t="s">
        <v>20</v>
      </c>
      <c r="C455" s="119">
        <v>45859</v>
      </c>
      <c r="D455" s="208" t="s">
        <v>143</v>
      </c>
      <c r="E455" s="10" t="s">
        <v>10544</v>
      </c>
      <c r="F455" s="314"/>
    </row>
    <row r="456" spans="1:6" ht="290">
      <c r="A456" s="31">
        <v>20</v>
      </c>
      <c r="B456" s="208" t="s">
        <v>20</v>
      </c>
      <c r="C456" s="119">
        <v>45859</v>
      </c>
      <c r="D456" s="208" t="s">
        <v>143</v>
      </c>
      <c r="E456" s="10" t="s">
        <v>10545</v>
      </c>
      <c r="F456" s="314"/>
    </row>
    <row r="457" spans="1:6" ht="188.5">
      <c r="A457" s="31">
        <v>20</v>
      </c>
      <c r="B457" s="208" t="s">
        <v>20</v>
      </c>
      <c r="C457" s="119">
        <v>45859</v>
      </c>
      <c r="D457" s="208" t="s">
        <v>143</v>
      </c>
      <c r="E457" s="10" t="s">
        <v>10546</v>
      </c>
      <c r="F457" s="314"/>
    </row>
    <row r="458" spans="1:6" ht="246.5">
      <c r="A458" s="31">
        <v>20</v>
      </c>
      <c r="B458" s="208" t="s">
        <v>20</v>
      </c>
      <c r="C458" s="119">
        <v>45859</v>
      </c>
      <c r="D458" s="208" t="s">
        <v>143</v>
      </c>
      <c r="E458" s="10" t="s">
        <v>10547</v>
      </c>
      <c r="F458" s="314"/>
    </row>
    <row r="459" spans="1:6" ht="203">
      <c r="A459" s="31">
        <v>20</v>
      </c>
      <c r="B459" s="208" t="s">
        <v>20</v>
      </c>
      <c r="C459" s="119">
        <v>45859</v>
      </c>
      <c r="D459" s="208" t="s">
        <v>143</v>
      </c>
      <c r="E459" s="10" t="s">
        <v>10548</v>
      </c>
      <c r="F459" s="314"/>
    </row>
    <row r="460" spans="1:6">
      <c r="A460" s="31">
        <v>20</v>
      </c>
      <c r="B460" s="208" t="s">
        <v>20</v>
      </c>
      <c r="C460" s="119">
        <v>45859</v>
      </c>
      <c r="D460" s="208" t="s">
        <v>295</v>
      </c>
      <c r="E460" s="5" t="s">
        <v>296</v>
      </c>
      <c r="F460" s="314"/>
    </row>
    <row r="461" spans="1:6" ht="87">
      <c r="A461" s="31">
        <v>20</v>
      </c>
      <c r="B461" s="208" t="s">
        <v>12</v>
      </c>
      <c r="C461" s="119">
        <v>45859</v>
      </c>
      <c r="D461" s="208" t="s">
        <v>286</v>
      </c>
      <c r="E461" s="10" t="s">
        <v>297</v>
      </c>
      <c r="F461" s="314"/>
    </row>
    <row r="462" spans="1:6">
      <c r="A462" s="31">
        <v>20</v>
      </c>
      <c r="B462" s="208" t="s">
        <v>12</v>
      </c>
      <c r="C462" s="119">
        <v>45859</v>
      </c>
      <c r="D462" s="208" t="s">
        <v>286</v>
      </c>
      <c r="E462" s="5" t="s">
        <v>298</v>
      </c>
      <c r="F462" s="314"/>
    </row>
    <row r="463" spans="1:6">
      <c r="A463" s="31">
        <v>20</v>
      </c>
      <c r="B463" s="208" t="s">
        <v>12</v>
      </c>
      <c r="C463" s="119">
        <v>45859</v>
      </c>
      <c r="D463" s="208" t="s">
        <v>286</v>
      </c>
      <c r="E463" s="10" t="s">
        <v>299</v>
      </c>
      <c r="F463" s="314"/>
    </row>
    <row r="464" spans="1:6" ht="72.5">
      <c r="A464" s="31">
        <v>20</v>
      </c>
      <c r="B464" s="208" t="s">
        <v>12</v>
      </c>
      <c r="C464" s="119">
        <v>45859</v>
      </c>
      <c r="D464" s="208" t="s">
        <v>286</v>
      </c>
      <c r="E464" s="10" t="s">
        <v>300</v>
      </c>
      <c r="F464" s="314"/>
    </row>
    <row r="465" spans="1:6" ht="58">
      <c r="A465" s="31">
        <v>20</v>
      </c>
      <c r="B465" s="208" t="s">
        <v>12</v>
      </c>
      <c r="C465" s="119">
        <v>45859</v>
      </c>
      <c r="D465" s="208" t="s">
        <v>286</v>
      </c>
      <c r="E465" s="10" t="s">
        <v>301</v>
      </c>
      <c r="F465" s="314"/>
    </row>
    <row r="466" spans="1:6" ht="72.5">
      <c r="A466" s="31">
        <v>20</v>
      </c>
      <c r="B466" s="208" t="s">
        <v>12</v>
      </c>
      <c r="C466" s="119">
        <v>45856</v>
      </c>
      <c r="D466" s="208" t="s">
        <v>286</v>
      </c>
      <c r="E466" s="10" t="s">
        <v>302</v>
      </c>
      <c r="F466" s="314"/>
    </row>
    <row r="467" spans="1:6" ht="261">
      <c r="A467" s="31">
        <v>20</v>
      </c>
      <c r="B467" s="208" t="s">
        <v>12</v>
      </c>
      <c r="C467" s="119">
        <v>45856</v>
      </c>
      <c r="D467" s="208" t="s">
        <v>286</v>
      </c>
      <c r="E467" s="10" t="s">
        <v>10549</v>
      </c>
      <c r="F467" s="314"/>
    </row>
    <row r="468" spans="1:6" ht="232">
      <c r="A468" s="31">
        <v>20</v>
      </c>
      <c r="B468" s="208" t="s">
        <v>12</v>
      </c>
      <c r="C468" s="119">
        <v>45856</v>
      </c>
      <c r="D468" s="208" t="s">
        <v>286</v>
      </c>
      <c r="E468" s="10" t="s">
        <v>10550</v>
      </c>
      <c r="F468" s="314"/>
    </row>
    <row r="469" spans="1:6">
      <c r="A469" s="31">
        <v>20</v>
      </c>
      <c r="B469" s="208" t="s">
        <v>12</v>
      </c>
      <c r="C469" s="119">
        <v>45856</v>
      </c>
      <c r="D469" s="208" t="s">
        <v>286</v>
      </c>
      <c r="E469" s="10" t="s">
        <v>303</v>
      </c>
      <c r="F469" s="314"/>
    </row>
    <row r="470" spans="1:6">
      <c r="A470" s="31">
        <v>20</v>
      </c>
      <c r="B470" s="208" t="s">
        <v>12</v>
      </c>
      <c r="C470" s="119">
        <v>45856</v>
      </c>
      <c r="D470" s="208" t="s">
        <v>304</v>
      </c>
      <c r="E470" s="10" t="s">
        <v>305</v>
      </c>
      <c r="F470" s="314"/>
    </row>
    <row r="471" spans="1:6">
      <c r="A471" s="31">
        <v>20</v>
      </c>
      <c r="B471" s="208" t="s">
        <v>12</v>
      </c>
      <c r="C471" s="119">
        <v>45856</v>
      </c>
      <c r="D471" s="208" t="s">
        <v>304</v>
      </c>
      <c r="E471" s="10" t="s">
        <v>306</v>
      </c>
      <c r="F471" s="314"/>
    </row>
    <row r="472" spans="1:6" ht="145">
      <c r="A472" s="31">
        <v>20</v>
      </c>
      <c r="B472" s="208" t="s">
        <v>77</v>
      </c>
      <c r="C472" s="119">
        <v>45855</v>
      </c>
      <c r="D472" s="208" t="s">
        <v>15</v>
      </c>
      <c r="E472" s="10" t="s">
        <v>307</v>
      </c>
      <c r="F472" s="314"/>
    </row>
    <row r="473" spans="1:6">
      <c r="A473" s="31">
        <v>20</v>
      </c>
      <c r="B473" s="208" t="s">
        <v>165</v>
      </c>
      <c r="C473" s="119">
        <v>45855</v>
      </c>
      <c r="D473" s="208" t="s">
        <v>222</v>
      </c>
      <c r="E473" s="5" t="s">
        <v>308</v>
      </c>
      <c r="F473" s="314"/>
    </row>
    <row r="474" spans="1:6">
      <c r="A474" s="31">
        <v>20</v>
      </c>
      <c r="B474" s="208" t="s">
        <v>165</v>
      </c>
      <c r="C474" s="119">
        <v>45856</v>
      </c>
      <c r="D474" s="208" t="s">
        <v>222</v>
      </c>
      <c r="E474" s="5" t="s">
        <v>309</v>
      </c>
      <c r="F474" s="314"/>
    </row>
    <row r="475" spans="1:6" ht="29">
      <c r="A475" s="31">
        <v>20</v>
      </c>
      <c r="B475" s="208" t="s">
        <v>12</v>
      </c>
      <c r="C475" s="119">
        <v>45855</v>
      </c>
      <c r="D475" s="208" t="s">
        <v>222</v>
      </c>
      <c r="E475" s="10" t="s">
        <v>310</v>
      </c>
      <c r="F475" s="314"/>
    </row>
    <row r="476" spans="1:6">
      <c r="A476" s="31">
        <v>20</v>
      </c>
      <c r="B476" s="208" t="s">
        <v>12</v>
      </c>
      <c r="C476" s="119">
        <v>45855</v>
      </c>
      <c r="D476" s="208" t="s">
        <v>222</v>
      </c>
      <c r="E476" s="5" t="s">
        <v>311</v>
      </c>
      <c r="F476" s="314"/>
    </row>
    <row r="477" spans="1:6">
      <c r="A477" s="31">
        <v>20</v>
      </c>
      <c r="B477" s="208" t="s">
        <v>12</v>
      </c>
      <c r="C477" s="119">
        <v>45855</v>
      </c>
      <c r="D477" s="208" t="s">
        <v>222</v>
      </c>
      <c r="E477" s="5" t="s">
        <v>312</v>
      </c>
      <c r="F477" s="314"/>
    </row>
    <row r="478" spans="1:6" ht="29">
      <c r="A478" s="31">
        <v>20</v>
      </c>
      <c r="B478" s="208" t="s">
        <v>12</v>
      </c>
      <c r="C478" s="119">
        <v>45855</v>
      </c>
      <c r="D478" s="208" t="s">
        <v>222</v>
      </c>
      <c r="E478" s="10" t="s">
        <v>313</v>
      </c>
      <c r="F478" s="314"/>
    </row>
    <row r="479" spans="1:6">
      <c r="A479" s="31">
        <v>20</v>
      </c>
      <c r="B479" s="208" t="s">
        <v>12</v>
      </c>
      <c r="C479" s="119">
        <v>45855</v>
      </c>
      <c r="D479" s="208" t="s">
        <v>286</v>
      </c>
      <c r="E479" s="5" t="s">
        <v>314</v>
      </c>
      <c r="F479" s="314"/>
    </row>
    <row r="480" spans="1:6" ht="159.5">
      <c r="A480" s="31">
        <v>20</v>
      </c>
      <c r="B480" s="208" t="s">
        <v>77</v>
      </c>
      <c r="C480" s="119">
        <v>45855</v>
      </c>
      <c r="D480" s="208" t="s">
        <v>15</v>
      </c>
      <c r="E480" s="10" t="s">
        <v>315</v>
      </c>
      <c r="F480" s="314"/>
    </row>
    <row r="481" spans="1:6" ht="409.5">
      <c r="A481" s="31">
        <v>20</v>
      </c>
      <c r="B481" s="208" t="s">
        <v>77</v>
      </c>
      <c r="C481" s="119">
        <v>45855</v>
      </c>
      <c r="D481" s="208" t="s">
        <v>15</v>
      </c>
      <c r="E481" s="10" t="s">
        <v>316</v>
      </c>
      <c r="F481" s="314"/>
    </row>
    <row r="482" spans="1:6" ht="275.5">
      <c r="A482" s="31">
        <v>20</v>
      </c>
      <c r="B482" s="208" t="s">
        <v>77</v>
      </c>
      <c r="C482" s="119">
        <v>45855</v>
      </c>
      <c r="D482" s="208" t="s">
        <v>15</v>
      </c>
      <c r="E482" s="10" t="s">
        <v>317</v>
      </c>
      <c r="F482" s="314"/>
    </row>
    <row r="483" spans="1:6" ht="58">
      <c r="A483" s="31">
        <v>20</v>
      </c>
      <c r="B483" s="208" t="s">
        <v>165</v>
      </c>
      <c r="C483" s="119">
        <v>45854</v>
      </c>
      <c r="D483" s="208" t="s">
        <v>51</v>
      </c>
      <c r="E483" s="10" t="s">
        <v>318</v>
      </c>
      <c r="F483" s="314"/>
    </row>
    <row r="484" spans="1:6">
      <c r="A484" s="31">
        <v>20</v>
      </c>
      <c r="B484" s="208" t="s">
        <v>165</v>
      </c>
      <c r="C484" s="119">
        <v>45854</v>
      </c>
      <c r="D484" s="208" t="s">
        <v>51</v>
      </c>
      <c r="E484" s="5" t="s">
        <v>319</v>
      </c>
      <c r="F484" s="314"/>
    </row>
    <row r="485" spans="1:6">
      <c r="A485" s="31">
        <v>20</v>
      </c>
      <c r="B485" s="208" t="s">
        <v>165</v>
      </c>
      <c r="C485" s="119">
        <v>45854</v>
      </c>
      <c r="D485" s="208" t="s">
        <v>51</v>
      </c>
      <c r="E485" s="5" t="s">
        <v>320</v>
      </c>
      <c r="F485" s="314"/>
    </row>
    <row r="486" spans="1:6">
      <c r="A486" s="31">
        <v>20</v>
      </c>
      <c r="B486" s="208" t="s">
        <v>20</v>
      </c>
      <c r="C486" s="119">
        <v>45854</v>
      </c>
      <c r="D486" s="208" t="s">
        <v>154</v>
      </c>
      <c r="E486" s="5" t="s">
        <v>321</v>
      </c>
      <c r="F486" s="314"/>
    </row>
    <row r="487" spans="1:6">
      <c r="A487" s="31">
        <v>20</v>
      </c>
      <c r="B487" s="208" t="s">
        <v>20</v>
      </c>
      <c r="C487" s="119">
        <v>45854</v>
      </c>
      <c r="D487" s="208" t="s">
        <v>154</v>
      </c>
      <c r="E487" s="5" t="s">
        <v>322</v>
      </c>
      <c r="F487" s="314"/>
    </row>
    <row r="488" spans="1:6">
      <c r="A488" s="31">
        <v>20</v>
      </c>
      <c r="B488" s="208" t="s">
        <v>20</v>
      </c>
      <c r="C488" s="119">
        <v>45853</v>
      </c>
      <c r="D488" s="208" t="s">
        <v>75</v>
      </c>
      <c r="E488" s="10" t="s">
        <v>323</v>
      </c>
      <c r="F488" s="314"/>
    </row>
    <row r="489" spans="1:6" ht="43.5">
      <c r="A489" s="31">
        <v>20</v>
      </c>
      <c r="B489" s="208" t="s">
        <v>20</v>
      </c>
      <c r="C489" s="119">
        <v>45849</v>
      </c>
      <c r="D489" s="208" t="s">
        <v>222</v>
      </c>
      <c r="E489" s="10" t="s">
        <v>324</v>
      </c>
      <c r="F489" s="314"/>
    </row>
    <row r="490" spans="1:6">
      <c r="A490" s="31">
        <v>20</v>
      </c>
      <c r="B490" s="208" t="s">
        <v>12</v>
      </c>
      <c r="C490" s="119">
        <v>45849</v>
      </c>
      <c r="D490" s="208" t="s">
        <v>13</v>
      </c>
      <c r="E490" s="5" t="s">
        <v>325</v>
      </c>
      <c r="F490" s="314"/>
    </row>
    <row r="491" spans="1:6">
      <c r="A491" s="31">
        <v>20</v>
      </c>
      <c r="B491" s="208" t="s">
        <v>12</v>
      </c>
      <c r="C491" s="119">
        <v>45849</v>
      </c>
      <c r="D491" s="208" t="s">
        <v>26</v>
      </c>
      <c r="E491" s="5" t="s">
        <v>326</v>
      </c>
      <c r="F491" s="314"/>
    </row>
    <row r="492" spans="1:6" ht="87">
      <c r="A492" s="31">
        <v>20</v>
      </c>
      <c r="B492" s="208" t="s">
        <v>20</v>
      </c>
      <c r="C492" s="119">
        <v>45849</v>
      </c>
      <c r="D492" s="208" t="s">
        <v>327</v>
      </c>
      <c r="E492" s="10" t="s">
        <v>328</v>
      </c>
      <c r="F492" s="328"/>
    </row>
    <row r="493" spans="1:6">
      <c r="A493" s="31">
        <v>20</v>
      </c>
      <c r="B493" s="208" t="s">
        <v>20</v>
      </c>
      <c r="C493" s="119">
        <v>45849</v>
      </c>
      <c r="D493" s="208" t="s">
        <v>327</v>
      </c>
      <c r="E493" s="5" t="s">
        <v>329</v>
      </c>
      <c r="F493" s="314"/>
    </row>
    <row r="494" spans="1:6" ht="15" thickBot="1">
      <c r="A494" s="123">
        <v>20</v>
      </c>
      <c r="B494" s="213" t="s">
        <v>12</v>
      </c>
      <c r="C494" s="119">
        <v>45849</v>
      </c>
      <c r="D494" s="213" t="s">
        <v>330</v>
      </c>
      <c r="E494" s="247" t="s">
        <v>331</v>
      </c>
      <c r="F494" s="314"/>
    </row>
    <row r="495" spans="1:6" ht="15" thickTop="1">
      <c r="A495" s="31">
        <v>19</v>
      </c>
      <c r="B495" s="208" t="s">
        <v>30</v>
      </c>
      <c r="C495" s="229">
        <v>45848</v>
      </c>
      <c r="D495" s="208" t="s">
        <v>54</v>
      </c>
      <c r="E495" s="10" t="s">
        <v>332</v>
      </c>
      <c r="F495" s="314"/>
    </row>
    <row r="496" spans="1:6" ht="25">
      <c r="A496" s="31">
        <v>19</v>
      </c>
      <c r="B496" s="208" t="s">
        <v>77</v>
      </c>
      <c r="C496" s="119">
        <v>45848</v>
      </c>
      <c r="D496" s="208" t="s">
        <v>8</v>
      </c>
      <c r="E496" s="10" t="s">
        <v>333</v>
      </c>
      <c r="F496" s="314"/>
    </row>
    <row r="497" spans="1:6">
      <c r="A497" s="31">
        <v>19</v>
      </c>
      <c r="B497" s="208" t="s">
        <v>30</v>
      </c>
      <c r="C497" s="119">
        <v>45846</v>
      </c>
      <c r="D497" s="208" t="s">
        <v>54</v>
      </c>
      <c r="E497" s="10" t="s">
        <v>334</v>
      </c>
      <c r="F497" s="314"/>
    </row>
    <row r="498" spans="1:6">
      <c r="A498" s="31">
        <v>19</v>
      </c>
      <c r="B498" s="208" t="s">
        <v>12</v>
      </c>
      <c r="C498" s="119">
        <v>45846</v>
      </c>
      <c r="D498" s="208" t="s">
        <v>26</v>
      </c>
      <c r="E498" s="10" t="s">
        <v>335</v>
      </c>
      <c r="F498" s="314"/>
    </row>
    <row r="499" spans="1:6" ht="100">
      <c r="A499" s="31">
        <v>19</v>
      </c>
      <c r="B499" s="208" t="s">
        <v>164</v>
      </c>
      <c r="C499" s="119">
        <v>45846</v>
      </c>
      <c r="D499" s="208" t="s">
        <v>8</v>
      </c>
      <c r="E499" s="322" t="s">
        <v>336</v>
      </c>
      <c r="F499" s="314"/>
    </row>
    <row r="500" spans="1:6">
      <c r="A500" s="31">
        <v>19</v>
      </c>
      <c r="B500" s="208" t="s">
        <v>20</v>
      </c>
      <c r="C500" s="119">
        <v>45846</v>
      </c>
      <c r="D500" s="208" t="s">
        <v>26</v>
      </c>
      <c r="E500" s="10" t="s">
        <v>337</v>
      </c>
      <c r="F500" s="314"/>
    </row>
    <row r="501" spans="1:6">
      <c r="A501" s="31">
        <v>19</v>
      </c>
      <c r="B501" s="208" t="s">
        <v>20</v>
      </c>
      <c r="C501" s="119">
        <v>45846</v>
      </c>
      <c r="D501" s="208" t="s">
        <v>26</v>
      </c>
      <c r="E501" s="10" t="s">
        <v>338</v>
      </c>
      <c r="F501" s="314"/>
    </row>
    <row r="502" spans="1:6" ht="29">
      <c r="A502" s="31">
        <v>19</v>
      </c>
      <c r="B502" s="208" t="s">
        <v>20</v>
      </c>
      <c r="C502" s="119">
        <v>45846</v>
      </c>
      <c r="D502" s="208" t="s">
        <v>26</v>
      </c>
      <c r="E502" s="10" t="s">
        <v>339</v>
      </c>
      <c r="F502" s="314"/>
    </row>
    <row r="503" spans="1:6">
      <c r="A503" s="31">
        <v>19</v>
      </c>
      <c r="B503" s="208" t="s">
        <v>340</v>
      </c>
      <c r="C503" s="119">
        <v>45842</v>
      </c>
      <c r="D503" s="208" t="s">
        <v>341</v>
      </c>
      <c r="E503" s="10" t="s">
        <v>342</v>
      </c>
      <c r="F503" s="314"/>
    </row>
    <row r="504" spans="1:6" ht="159.5">
      <c r="A504" s="31">
        <v>19</v>
      </c>
      <c r="B504" s="208" t="s">
        <v>340</v>
      </c>
      <c r="C504" s="119">
        <v>45842</v>
      </c>
      <c r="D504" s="208" t="s">
        <v>341</v>
      </c>
      <c r="E504" s="10" t="s">
        <v>343</v>
      </c>
      <c r="F504" s="314"/>
    </row>
    <row r="505" spans="1:6" ht="275.5">
      <c r="A505" s="31">
        <v>19</v>
      </c>
      <c r="B505" s="208" t="s">
        <v>164</v>
      </c>
      <c r="C505" s="119">
        <v>45840</v>
      </c>
      <c r="D505" s="208" t="s">
        <v>8</v>
      </c>
      <c r="E505" s="10" t="s">
        <v>344</v>
      </c>
      <c r="F505" s="314"/>
    </row>
    <row r="506" spans="1:6" ht="58.5" thickBot="1">
      <c r="A506" s="31">
        <v>19</v>
      </c>
      <c r="B506" s="213" t="s">
        <v>164</v>
      </c>
      <c r="C506" s="119">
        <v>45839</v>
      </c>
      <c r="D506" s="208" t="s">
        <v>8</v>
      </c>
      <c r="E506" s="10" t="s">
        <v>345</v>
      </c>
      <c r="F506" s="314"/>
    </row>
    <row r="507" spans="1:6" ht="15" thickTop="1">
      <c r="A507" s="124" t="s">
        <v>346</v>
      </c>
      <c r="B507" s="208" t="s">
        <v>165</v>
      </c>
      <c r="C507" s="229">
        <v>45849</v>
      </c>
      <c r="D507" s="234" t="s">
        <v>28</v>
      </c>
      <c r="E507" s="248" t="s">
        <v>347</v>
      </c>
      <c r="F507" s="314"/>
    </row>
    <row r="508" spans="1:6">
      <c r="A508" s="31" t="s">
        <v>346</v>
      </c>
      <c r="B508" s="208" t="s">
        <v>165</v>
      </c>
      <c r="C508" s="119">
        <v>45849</v>
      </c>
      <c r="D508" s="208" t="s">
        <v>28</v>
      </c>
      <c r="E508" s="10" t="s">
        <v>348</v>
      </c>
      <c r="F508" s="314"/>
    </row>
    <row r="509" spans="1:6">
      <c r="A509" s="31" t="s">
        <v>346</v>
      </c>
      <c r="B509" s="208" t="s">
        <v>165</v>
      </c>
      <c r="C509" s="119">
        <v>45849</v>
      </c>
      <c r="D509" s="208" t="s">
        <v>28</v>
      </c>
      <c r="E509" s="10" t="s">
        <v>349</v>
      </c>
      <c r="F509" s="328"/>
    </row>
    <row r="510" spans="1:6">
      <c r="A510" s="31" t="s">
        <v>346</v>
      </c>
      <c r="B510" s="208" t="s">
        <v>165</v>
      </c>
      <c r="C510" s="119">
        <v>45849</v>
      </c>
      <c r="D510" s="208" t="s">
        <v>28</v>
      </c>
      <c r="E510" s="10" t="s">
        <v>350</v>
      </c>
      <c r="F510" s="314"/>
    </row>
    <row r="511" spans="1:6" ht="15" thickBot="1">
      <c r="A511" s="31" t="s">
        <v>346</v>
      </c>
      <c r="B511" s="208" t="s">
        <v>165</v>
      </c>
      <c r="C511" s="119">
        <v>45849</v>
      </c>
      <c r="D511" s="218" t="s">
        <v>28</v>
      </c>
      <c r="E511" s="249" t="s">
        <v>351</v>
      </c>
      <c r="F511" s="314"/>
    </row>
    <row r="512" spans="1:6" ht="15" thickTop="1">
      <c r="A512" s="129" t="s">
        <v>352</v>
      </c>
      <c r="B512" s="217" t="s">
        <v>20</v>
      </c>
      <c r="C512" s="230">
        <v>45847</v>
      </c>
      <c r="D512" s="208" t="s">
        <v>353</v>
      </c>
      <c r="E512" s="10" t="s">
        <v>354</v>
      </c>
      <c r="F512" s="314"/>
    </row>
    <row r="513" spans="1:6">
      <c r="A513" s="31" t="s">
        <v>352</v>
      </c>
      <c r="B513" s="208" t="s">
        <v>20</v>
      </c>
      <c r="C513" s="119">
        <v>45847</v>
      </c>
      <c r="D513" s="208" t="s">
        <v>353</v>
      </c>
      <c r="E513" s="10" t="s">
        <v>355</v>
      </c>
      <c r="F513" s="314"/>
    </row>
    <row r="514" spans="1:6" ht="29">
      <c r="A514" s="31" t="s">
        <v>352</v>
      </c>
      <c r="B514" s="208" t="s">
        <v>20</v>
      </c>
      <c r="C514" s="119">
        <v>45847</v>
      </c>
      <c r="D514" s="208" t="s">
        <v>353</v>
      </c>
      <c r="E514" s="10" t="s">
        <v>356</v>
      </c>
      <c r="F514" s="314"/>
    </row>
    <row r="515" spans="1:6" ht="43.5">
      <c r="A515" s="31" t="s">
        <v>352</v>
      </c>
      <c r="B515" s="208" t="s">
        <v>20</v>
      </c>
      <c r="C515" s="119">
        <v>45847</v>
      </c>
      <c r="D515" s="208" t="s">
        <v>353</v>
      </c>
      <c r="E515" s="10" t="s">
        <v>357</v>
      </c>
      <c r="F515" s="314"/>
    </row>
    <row r="516" spans="1:6">
      <c r="A516" s="31" t="s">
        <v>352</v>
      </c>
      <c r="B516" s="208" t="s">
        <v>20</v>
      </c>
      <c r="C516" s="119">
        <v>45847</v>
      </c>
      <c r="D516" s="208" t="s">
        <v>353</v>
      </c>
      <c r="E516" s="10" t="s">
        <v>358</v>
      </c>
      <c r="F516" s="314"/>
    </row>
    <row r="517" spans="1:6">
      <c r="A517" s="31" t="s">
        <v>352</v>
      </c>
      <c r="B517" s="208" t="s">
        <v>20</v>
      </c>
      <c r="C517" s="119">
        <v>45847</v>
      </c>
      <c r="D517" s="208" t="s">
        <v>353</v>
      </c>
      <c r="E517" s="10" t="s">
        <v>359</v>
      </c>
      <c r="F517" s="314"/>
    </row>
    <row r="518" spans="1:6">
      <c r="A518" s="31" t="s">
        <v>352</v>
      </c>
      <c r="B518" s="208" t="s">
        <v>20</v>
      </c>
      <c r="C518" s="119">
        <v>45847</v>
      </c>
      <c r="D518" s="208" t="s">
        <v>353</v>
      </c>
      <c r="E518" s="10" t="s">
        <v>360</v>
      </c>
      <c r="F518" s="314"/>
    </row>
    <row r="519" spans="1:6" ht="58.5" thickBot="1">
      <c r="A519" s="128" t="s">
        <v>352</v>
      </c>
      <c r="B519" s="218" t="s">
        <v>20</v>
      </c>
      <c r="C519" s="231">
        <v>45847</v>
      </c>
      <c r="D519" s="208" t="s">
        <v>353</v>
      </c>
      <c r="E519" s="10" t="s">
        <v>361</v>
      </c>
      <c r="F519" s="314"/>
    </row>
    <row r="520" spans="1:6" ht="15" thickTop="1">
      <c r="A520" s="31" t="s">
        <v>362</v>
      </c>
      <c r="B520" s="208" t="s">
        <v>165</v>
      </c>
      <c r="C520" s="119">
        <v>45846</v>
      </c>
      <c r="D520" s="217" t="s">
        <v>28</v>
      </c>
      <c r="E520" s="250" t="s">
        <v>363</v>
      </c>
      <c r="F520" s="314"/>
    </row>
    <row r="521" spans="1:6">
      <c r="A521" s="31" t="s">
        <v>362</v>
      </c>
      <c r="B521" s="208" t="s">
        <v>165</v>
      </c>
      <c r="C521" s="119">
        <v>45846</v>
      </c>
      <c r="D521" s="208" t="s">
        <v>28</v>
      </c>
      <c r="E521" s="10" t="s">
        <v>364</v>
      </c>
      <c r="F521" s="314"/>
    </row>
    <row r="522" spans="1:6">
      <c r="A522" s="31" t="s">
        <v>362</v>
      </c>
      <c r="B522" s="208" t="s">
        <v>165</v>
      </c>
      <c r="C522" s="119">
        <v>45846</v>
      </c>
      <c r="D522" s="208" t="s">
        <v>28</v>
      </c>
      <c r="E522" s="10" t="s">
        <v>365</v>
      </c>
      <c r="F522" s="314"/>
    </row>
    <row r="523" spans="1:6">
      <c r="A523" s="31" t="s">
        <v>362</v>
      </c>
      <c r="B523" s="208" t="s">
        <v>165</v>
      </c>
      <c r="C523" s="119">
        <v>45846</v>
      </c>
      <c r="D523" s="208" t="s">
        <v>28</v>
      </c>
      <c r="E523" s="10" t="s">
        <v>366</v>
      </c>
      <c r="F523" s="314"/>
    </row>
    <row r="524" spans="1:6">
      <c r="A524" s="31" t="s">
        <v>362</v>
      </c>
      <c r="B524" s="208" t="s">
        <v>165</v>
      </c>
      <c r="C524" s="119">
        <v>45846</v>
      </c>
      <c r="D524" s="208" t="s">
        <v>28</v>
      </c>
      <c r="E524" s="10" t="s">
        <v>367</v>
      </c>
      <c r="F524" s="314"/>
    </row>
    <row r="525" spans="1:6">
      <c r="A525" s="31" t="s">
        <v>362</v>
      </c>
      <c r="B525" s="208" t="s">
        <v>165</v>
      </c>
      <c r="C525" s="119">
        <v>45846</v>
      </c>
      <c r="D525" s="208" t="s">
        <v>28</v>
      </c>
      <c r="E525" s="10" t="s">
        <v>368</v>
      </c>
      <c r="F525" s="328"/>
    </row>
    <row r="526" spans="1:6">
      <c r="A526" s="31" t="s">
        <v>362</v>
      </c>
      <c r="B526" s="208" t="s">
        <v>165</v>
      </c>
      <c r="C526" s="119">
        <v>45846</v>
      </c>
      <c r="D526" s="208" t="s">
        <v>28</v>
      </c>
      <c r="E526" s="10" t="s">
        <v>369</v>
      </c>
      <c r="F526" s="314"/>
    </row>
    <row r="527" spans="1:6">
      <c r="A527" s="31" t="s">
        <v>362</v>
      </c>
      <c r="B527" s="208" t="s">
        <v>165</v>
      </c>
      <c r="C527" s="119">
        <v>45846</v>
      </c>
      <c r="D527" s="208" t="s">
        <v>28</v>
      </c>
      <c r="E527" s="10" t="s">
        <v>370</v>
      </c>
      <c r="F527" s="314"/>
    </row>
    <row r="528" spans="1:6">
      <c r="A528" s="31" t="s">
        <v>362</v>
      </c>
      <c r="B528" s="208" t="s">
        <v>165</v>
      </c>
      <c r="C528" s="119">
        <v>45846</v>
      </c>
      <c r="D528" s="208" t="s">
        <v>28</v>
      </c>
      <c r="E528" s="10" t="s">
        <v>371</v>
      </c>
      <c r="F528" s="314"/>
    </row>
    <row r="529" spans="1:6">
      <c r="A529" s="31" t="s">
        <v>362</v>
      </c>
      <c r="B529" s="208" t="s">
        <v>165</v>
      </c>
      <c r="C529" s="119">
        <v>45846</v>
      </c>
      <c r="D529" s="208" t="s">
        <v>28</v>
      </c>
      <c r="E529" s="10" t="s">
        <v>372</v>
      </c>
      <c r="F529" s="314"/>
    </row>
    <row r="530" spans="1:6">
      <c r="A530" s="31" t="s">
        <v>362</v>
      </c>
      <c r="B530" s="208" t="s">
        <v>165</v>
      </c>
      <c r="C530" s="119">
        <v>45846</v>
      </c>
      <c r="D530" s="208" t="s">
        <v>28</v>
      </c>
      <c r="E530" s="10" t="s">
        <v>373</v>
      </c>
      <c r="F530" s="328"/>
    </row>
    <row r="531" spans="1:6">
      <c r="A531" s="31" t="s">
        <v>362</v>
      </c>
      <c r="B531" s="208" t="s">
        <v>165</v>
      </c>
      <c r="C531" s="119">
        <v>45846</v>
      </c>
      <c r="D531" s="208" t="s">
        <v>28</v>
      </c>
      <c r="E531" s="10" t="s">
        <v>374</v>
      </c>
      <c r="F531" s="314"/>
    </row>
    <row r="532" spans="1:6">
      <c r="A532" s="31" t="s">
        <v>362</v>
      </c>
      <c r="B532" s="208" t="s">
        <v>165</v>
      </c>
      <c r="C532" s="119">
        <v>45845</v>
      </c>
      <c r="D532" s="208" t="s">
        <v>28</v>
      </c>
      <c r="E532" s="10" t="s">
        <v>375</v>
      </c>
      <c r="F532" s="314"/>
    </row>
    <row r="533" spans="1:6">
      <c r="A533" s="31" t="s">
        <v>362</v>
      </c>
      <c r="B533" s="208" t="s">
        <v>165</v>
      </c>
      <c r="C533" s="119">
        <v>45845</v>
      </c>
      <c r="D533" s="208" t="s">
        <v>28</v>
      </c>
      <c r="E533" s="10" t="s">
        <v>376</v>
      </c>
      <c r="F533" s="314"/>
    </row>
    <row r="534" spans="1:6">
      <c r="A534" s="31" t="s">
        <v>362</v>
      </c>
      <c r="B534" s="208" t="s">
        <v>165</v>
      </c>
      <c r="C534" s="119">
        <v>45845</v>
      </c>
      <c r="D534" s="208" t="s">
        <v>28</v>
      </c>
      <c r="E534" s="10" t="s">
        <v>377</v>
      </c>
      <c r="F534" s="314"/>
    </row>
    <row r="535" spans="1:6">
      <c r="A535" s="31" t="s">
        <v>362</v>
      </c>
      <c r="B535" s="208" t="s">
        <v>165</v>
      </c>
      <c r="C535" s="119">
        <v>45845</v>
      </c>
      <c r="D535" s="208" t="s">
        <v>28</v>
      </c>
      <c r="E535" s="10" t="s">
        <v>378</v>
      </c>
      <c r="F535" s="314"/>
    </row>
    <row r="536" spans="1:6">
      <c r="A536" s="31" t="s">
        <v>362</v>
      </c>
      <c r="B536" s="208" t="s">
        <v>165</v>
      </c>
      <c r="C536" s="119">
        <v>45845</v>
      </c>
      <c r="D536" s="208" t="s">
        <v>28</v>
      </c>
      <c r="E536" s="10" t="s">
        <v>379</v>
      </c>
      <c r="F536" s="314"/>
    </row>
    <row r="537" spans="1:6">
      <c r="A537" s="31" t="s">
        <v>362</v>
      </c>
      <c r="B537" s="208" t="s">
        <v>165</v>
      </c>
      <c r="C537" s="119">
        <v>45845</v>
      </c>
      <c r="D537" s="208" t="s">
        <v>28</v>
      </c>
      <c r="E537" s="10" t="s">
        <v>380</v>
      </c>
      <c r="F537" s="314"/>
    </row>
    <row r="538" spans="1:6">
      <c r="A538" s="31" t="s">
        <v>362</v>
      </c>
      <c r="B538" s="208" t="s">
        <v>165</v>
      </c>
      <c r="C538" s="119">
        <v>45845</v>
      </c>
      <c r="D538" s="208" t="s">
        <v>28</v>
      </c>
      <c r="E538" s="10" t="s">
        <v>381</v>
      </c>
      <c r="F538" s="314"/>
    </row>
    <row r="539" spans="1:6">
      <c r="A539" s="31" t="s">
        <v>362</v>
      </c>
      <c r="B539" s="208" t="s">
        <v>165</v>
      </c>
      <c r="C539" s="119">
        <v>45845</v>
      </c>
      <c r="D539" s="208" t="s">
        <v>28</v>
      </c>
      <c r="E539" s="10" t="s">
        <v>382</v>
      </c>
      <c r="F539" s="314"/>
    </row>
    <row r="540" spans="1:6">
      <c r="A540" s="31" t="s">
        <v>362</v>
      </c>
      <c r="B540" s="208" t="s">
        <v>165</v>
      </c>
      <c r="C540" s="119">
        <v>45845</v>
      </c>
      <c r="D540" s="208" t="s">
        <v>28</v>
      </c>
      <c r="E540" s="10" t="s">
        <v>383</v>
      </c>
      <c r="F540" s="314"/>
    </row>
    <row r="541" spans="1:6">
      <c r="A541" s="31" t="s">
        <v>362</v>
      </c>
      <c r="B541" s="208" t="s">
        <v>165</v>
      </c>
      <c r="C541" s="119">
        <v>45845</v>
      </c>
      <c r="D541" s="208" t="s">
        <v>28</v>
      </c>
      <c r="E541" s="10" t="s">
        <v>384</v>
      </c>
      <c r="F541" s="314"/>
    </row>
    <row r="542" spans="1:6">
      <c r="A542" s="31" t="s">
        <v>362</v>
      </c>
      <c r="B542" s="208" t="s">
        <v>165</v>
      </c>
      <c r="C542" s="119">
        <v>45845</v>
      </c>
      <c r="D542" s="208" t="s">
        <v>28</v>
      </c>
      <c r="E542" s="10" t="s">
        <v>385</v>
      </c>
      <c r="F542" s="314"/>
    </row>
    <row r="543" spans="1:6">
      <c r="A543" s="31" t="s">
        <v>362</v>
      </c>
      <c r="B543" s="208" t="s">
        <v>165</v>
      </c>
      <c r="C543" s="119">
        <v>45845</v>
      </c>
      <c r="D543" s="208" t="s">
        <v>28</v>
      </c>
      <c r="E543" s="10" t="s">
        <v>386</v>
      </c>
      <c r="F543" s="328"/>
    </row>
    <row r="544" spans="1:6">
      <c r="A544" s="31" t="s">
        <v>362</v>
      </c>
      <c r="B544" s="208" t="s">
        <v>165</v>
      </c>
      <c r="C544" s="119">
        <v>45845</v>
      </c>
      <c r="D544" s="208" t="s">
        <v>28</v>
      </c>
      <c r="E544" s="10" t="s">
        <v>387</v>
      </c>
      <c r="F544" s="328"/>
    </row>
    <row r="545" spans="1:6">
      <c r="A545" s="31" t="s">
        <v>362</v>
      </c>
      <c r="B545" s="208" t="s">
        <v>165</v>
      </c>
      <c r="C545" s="119">
        <v>45845</v>
      </c>
      <c r="D545" s="208" t="s">
        <v>28</v>
      </c>
      <c r="E545" s="10" t="s">
        <v>388</v>
      </c>
      <c r="F545" s="314"/>
    </row>
    <row r="546" spans="1:6">
      <c r="A546" s="31" t="s">
        <v>362</v>
      </c>
      <c r="B546" s="208" t="s">
        <v>20</v>
      </c>
      <c r="C546" s="119">
        <v>45842</v>
      </c>
      <c r="D546" s="208" t="s">
        <v>353</v>
      </c>
      <c r="E546" s="10" t="s">
        <v>389</v>
      </c>
      <c r="F546" s="328"/>
    </row>
    <row r="547" spans="1:6" ht="130.5">
      <c r="A547" s="31" t="s">
        <v>362</v>
      </c>
      <c r="B547" s="208" t="s">
        <v>20</v>
      </c>
      <c r="C547" s="119">
        <v>45842</v>
      </c>
      <c r="D547" s="208" t="s">
        <v>353</v>
      </c>
      <c r="E547" s="10" t="s">
        <v>390</v>
      </c>
      <c r="F547" s="314"/>
    </row>
    <row r="548" spans="1:6" ht="159.5">
      <c r="A548" s="31" t="s">
        <v>362</v>
      </c>
      <c r="B548" s="208" t="s">
        <v>20</v>
      </c>
      <c r="C548" s="119">
        <v>45842</v>
      </c>
      <c r="D548" s="208" t="s">
        <v>353</v>
      </c>
      <c r="E548" s="10" t="s">
        <v>391</v>
      </c>
      <c r="F548" s="328"/>
    </row>
    <row r="549" spans="1:6">
      <c r="A549" s="31" t="s">
        <v>362</v>
      </c>
      <c r="B549" s="208" t="s">
        <v>165</v>
      </c>
      <c r="C549" s="119">
        <v>45842</v>
      </c>
      <c r="D549" s="208" t="s">
        <v>353</v>
      </c>
      <c r="E549" s="10" t="s">
        <v>392</v>
      </c>
      <c r="F549" s="314"/>
    </row>
    <row r="550" spans="1:6" ht="87">
      <c r="A550" s="31" t="s">
        <v>362</v>
      </c>
      <c r="B550" s="208" t="s">
        <v>20</v>
      </c>
      <c r="C550" s="119">
        <v>45842</v>
      </c>
      <c r="D550" s="208" t="s">
        <v>353</v>
      </c>
      <c r="E550" s="10" t="s">
        <v>393</v>
      </c>
      <c r="F550" s="314"/>
    </row>
    <row r="551" spans="1:6" ht="72.5">
      <c r="A551" s="31" t="s">
        <v>362</v>
      </c>
      <c r="B551" s="208" t="s">
        <v>20</v>
      </c>
      <c r="C551" s="119">
        <v>45842</v>
      </c>
      <c r="D551" s="208" t="s">
        <v>353</v>
      </c>
      <c r="E551" s="10" t="s">
        <v>394</v>
      </c>
      <c r="F551" s="328"/>
    </row>
    <row r="552" spans="1:6" ht="116">
      <c r="A552" s="31" t="s">
        <v>362</v>
      </c>
      <c r="B552" s="208" t="s">
        <v>20</v>
      </c>
      <c r="C552" s="119">
        <v>45842</v>
      </c>
      <c r="D552" s="208" t="s">
        <v>353</v>
      </c>
      <c r="E552" s="10" t="s">
        <v>395</v>
      </c>
      <c r="F552" s="314"/>
    </row>
    <row r="553" spans="1:6">
      <c r="A553" s="31" t="s">
        <v>362</v>
      </c>
      <c r="B553" s="208" t="s">
        <v>165</v>
      </c>
      <c r="C553" s="119">
        <v>45842</v>
      </c>
      <c r="D553" s="208" t="s">
        <v>28</v>
      </c>
      <c r="E553" s="10"/>
      <c r="F553" s="314"/>
    </row>
    <row r="554" spans="1:6">
      <c r="A554" s="31" t="s">
        <v>362</v>
      </c>
      <c r="B554" s="208" t="s">
        <v>165</v>
      </c>
      <c r="C554" s="119">
        <v>45842</v>
      </c>
      <c r="D554" s="208" t="s">
        <v>28</v>
      </c>
      <c r="E554" s="10" t="s">
        <v>396</v>
      </c>
      <c r="F554" s="314"/>
    </row>
    <row r="555" spans="1:6">
      <c r="A555" s="31" t="s">
        <v>362</v>
      </c>
      <c r="B555" s="208" t="s">
        <v>165</v>
      </c>
      <c r="C555" s="119">
        <v>45842</v>
      </c>
      <c r="D555" s="208" t="s">
        <v>28</v>
      </c>
      <c r="E555" s="10" t="s">
        <v>397</v>
      </c>
      <c r="F555" s="314"/>
    </row>
    <row r="556" spans="1:6">
      <c r="A556" s="31" t="s">
        <v>362</v>
      </c>
      <c r="B556" s="208" t="s">
        <v>165</v>
      </c>
      <c r="C556" s="119">
        <v>45842</v>
      </c>
      <c r="D556" s="208" t="s">
        <v>28</v>
      </c>
      <c r="E556" s="10" t="s">
        <v>398</v>
      </c>
      <c r="F556" s="314"/>
    </row>
    <row r="557" spans="1:6">
      <c r="A557" s="31" t="s">
        <v>362</v>
      </c>
      <c r="B557" s="208" t="s">
        <v>165</v>
      </c>
      <c r="C557" s="119">
        <v>45842</v>
      </c>
      <c r="D557" s="208" t="s">
        <v>28</v>
      </c>
      <c r="E557" s="10" t="s">
        <v>399</v>
      </c>
      <c r="F557" s="314"/>
    </row>
    <row r="558" spans="1:6">
      <c r="A558" s="31" t="s">
        <v>362</v>
      </c>
      <c r="B558" s="208" t="s">
        <v>165</v>
      </c>
      <c r="C558" s="119">
        <v>45842</v>
      </c>
      <c r="D558" s="208" t="s">
        <v>28</v>
      </c>
      <c r="E558" s="10" t="s">
        <v>400</v>
      </c>
      <c r="F558" s="314"/>
    </row>
    <row r="559" spans="1:6">
      <c r="A559" s="31" t="s">
        <v>362</v>
      </c>
      <c r="B559" s="208" t="s">
        <v>165</v>
      </c>
      <c r="C559" s="119">
        <v>45842</v>
      </c>
      <c r="D559" s="208" t="s">
        <v>28</v>
      </c>
      <c r="E559" s="10" t="s">
        <v>401</v>
      </c>
      <c r="F559" s="314"/>
    </row>
    <row r="560" spans="1:6">
      <c r="A560" s="31" t="s">
        <v>362</v>
      </c>
      <c r="B560" s="208" t="s">
        <v>165</v>
      </c>
      <c r="C560" s="119">
        <v>45842</v>
      </c>
      <c r="D560" s="208" t="s">
        <v>28</v>
      </c>
      <c r="E560" s="10" t="s">
        <v>402</v>
      </c>
      <c r="F560" s="314"/>
    </row>
    <row r="561" spans="1:6">
      <c r="A561" s="31" t="s">
        <v>362</v>
      </c>
      <c r="B561" s="208" t="s">
        <v>165</v>
      </c>
      <c r="C561" s="119">
        <v>45841</v>
      </c>
      <c r="D561" s="208" t="s">
        <v>28</v>
      </c>
      <c r="E561" s="10" t="s">
        <v>403</v>
      </c>
      <c r="F561" s="314"/>
    </row>
    <row r="562" spans="1:6">
      <c r="A562" s="31" t="s">
        <v>362</v>
      </c>
      <c r="B562" s="208" t="s">
        <v>165</v>
      </c>
      <c r="C562" s="119">
        <v>45841</v>
      </c>
      <c r="D562" s="208" t="s">
        <v>28</v>
      </c>
      <c r="E562" s="10" t="s">
        <v>404</v>
      </c>
      <c r="F562" s="314"/>
    </row>
    <row r="563" spans="1:6">
      <c r="A563" s="31" t="s">
        <v>362</v>
      </c>
      <c r="B563" s="208" t="s">
        <v>165</v>
      </c>
      <c r="C563" s="119">
        <v>45841</v>
      </c>
      <c r="D563" s="208" t="s">
        <v>28</v>
      </c>
      <c r="E563" s="10" t="s">
        <v>405</v>
      </c>
      <c r="F563" s="314"/>
    </row>
    <row r="564" spans="1:6">
      <c r="A564" s="31" t="s">
        <v>362</v>
      </c>
      <c r="B564" s="208" t="s">
        <v>165</v>
      </c>
      <c r="C564" s="119">
        <v>45841</v>
      </c>
      <c r="D564" s="208" t="s">
        <v>28</v>
      </c>
      <c r="E564" s="10" t="s">
        <v>406</v>
      </c>
      <c r="F564" s="314"/>
    </row>
    <row r="565" spans="1:6">
      <c r="A565" s="31" t="s">
        <v>362</v>
      </c>
      <c r="B565" s="208" t="s">
        <v>165</v>
      </c>
      <c r="C565" s="119">
        <v>45841</v>
      </c>
      <c r="D565" s="208" t="s">
        <v>28</v>
      </c>
      <c r="E565" s="10" t="s">
        <v>407</v>
      </c>
      <c r="F565" s="314"/>
    </row>
    <row r="566" spans="1:6">
      <c r="A566" s="31" t="s">
        <v>362</v>
      </c>
      <c r="B566" s="208" t="s">
        <v>165</v>
      </c>
      <c r="C566" s="119">
        <v>45841</v>
      </c>
      <c r="D566" s="208" t="s">
        <v>28</v>
      </c>
      <c r="E566" s="10" t="s">
        <v>408</v>
      </c>
      <c r="F566" s="314"/>
    </row>
    <row r="567" spans="1:6">
      <c r="A567" s="31" t="s">
        <v>362</v>
      </c>
      <c r="B567" s="208" t="s">
        <v>165</v>
      </c>
      <c r="C567" s="119">
        <v>45841</v>
      </c>
      <c r="D567" s="208" t="s">
        <v>28</v>
      </c>
      <c r="E567" s="10" t="s">
        <v>409</v>
      </c>
      <c r="F567" s="314"/>
    </row>
    <row r="568" spans="1:6">
      <c r="A568" s="31" t="s">
        <v>362</v>
      </c>
      <c r="B568" s="208" t="s">
        <v>165</v>
      </c>
      <c r="C568" s="119">
        <v>45841</v>
      </c>
      <c r="D568" s="208" t="s">
        <v>28</v>
      </c>
      <c r="E568" s="10" t="s">
        <v>410</v>
      </c>
      <c r="F568" s="328"/>
    </row>
    <row r="569" spans="1:6">
      <c r="A569" s="31" t="s">
        <v>362</v>
      </c>
      <c r="B569" s="208" t="s">
        <v>165</v>
      </c>
      <c r="C569" s="119">
        <v>45841</v>
      </c>
      <c r="D569" s="208" t="s">
        <v>28</v>
      </c>
      <c r="E569" s="10" t="s">
        <v>411</v>
      </c>
      <c r="F569" s="328"/>
    </row>
    <row r="570" spans="1:6">
      <c r="A570" s="31" t="s">
        <v>362</v>
      </c>
      <c r="B570" s="208" t="s">
        <v>165</v>
      </c>
      <c r="C570" s="119">
        <v>45841</v>
      </c>
      <c r="D570" s="208" t="s">
        <v>28</v>
      </c>
      <c r="E570" s="10" t="s">
        <v>412</v>
      </c>
      <c r="F570" s="314"/>
    </row>
    <row r="571" spans="1:6">
      <c r="A571" s="31" t="s">
        <v>362</v>
      </c>
      <c r="B571" s="208" t="s">
        <v>165</v>
      </c>
      <c r="C571" s="119">
        <v>45841</v>
      </c>
      <c r="D571" s="208" t="s">
        <v>28</v>
      </c>
      <c r="E571" s="10" t="s">
        <v>413</v>
      </c>
      <c r="F571" s="328"/>
    </row>
    <row r="572" spans="1:6">
      <c r="A572" s="31" t="s">
        <v>362</v>
      </c>
      <c r="B572" s="208" t="s">
        <v>165</v>
      </c>
      <c r="C572" s="119">
        <v>45841</v>
      </c>
      <c r="D572" s="208" t="s">
        <v>28</v>
      </c>
      <c r="E572" s="10" t="s">
        <v>414</v>
      </c>
      <c r="F572" s="314"/>
    </row>
    <row r="573" spans="1:6">
      <c r="A573" s="31" t="s">
        <v>362</v>
      </c>
      <c r="B573" s="208" t="s">
        <v>165</v>
      </c>
      <c r="C573" s="119">
        <v>45841</v>
      </c>
      <c r="D573" s="208" t="s">
        <v>28</v>
      </c>
      <c r="E573" s="10" t="s">
        <v>415</v>
      </c>
      <c r="F573" s="328"/>
    </row>
    <row r="574" spans="1:6">
      <c r="A574" s="31" t="s">
        <v>362</v>
      </c>
      <c r="B574" s="208" t="s">
        <v>165</v>
      </c>
      <c r="C574" s="119">
        <v>45841</v>
      </c>
      <c r="D574" s="208" t="s">
        <v>28</v>
      </c>
      <c r="E574" s="10" t="s">
        <v>414</v>
      </c>
      <c r="F574" s="314"/>
    </row>
    <row r="575" spans="1:6">
      <c r="A575" s="31" t="s">
        <v>362</v>
      </c>
      <c r="B575" s="208" t="s">
        <v>165</v>
      </c>
      <c r="C575" s="119">
        <v>45841</v>
      </c>
      <c r="D575" s="208" t="s">
        <v>28</v>
      </c>
      <c r="E575" s="10" t="s">
        <v>416</v>
      </c>
      <c r="F575" s="314"/>
    </row>
    <row r="576" spans="1:6">
      <c r="A576" s="31" t="s">
        <v>362</v>
      </c>
      <c r="B576" s="208" t="s">
        <v>165</v>
      </c>
      <c r="C576" s="119">
        <v>45841</v>
      </c>
      <c r="D576" s="208" t="s">
        <v>28</v>
      </c>
      <c r="E576" s="10" t="s">
        <v>417</v>
      </c>
      <c r="F576" s="314"/>
    </row>
    <row r="577" spans="1:6" ht="29">
      <c r="A577" s="31" t="s">
        <v>362</v>
      </c>
      <c r="B577" s="208" t="s">
        <v>165</v>
      </c>
      <c r="C577" s="119">
        <v>45841</v>
      </c>
      <c r="D577" s="208" t="s">
        <v>28</v>
      </c>
      <c r="E577" s="10" t="s">
        <v>418</v>
      </c>
      <c r="F577" s="314"/>
    </row>
    <row r="578" spans="1:6" ht="43.5">
      <c r="A578" s="31" t="s">
        <v>362</v>
      </c>
      <c r="B578" s="208" t="s">
        <v>20</v>
      </c>
      <c r="C578" s="119">
        <v>45840</v>
      </c>
      <c r="D578" s="208" t="s">
        <v>353</v>
      </c>
      <c r="E578" s="10" t="s">
        <v>419</v>
      </c>
      <c r="F578" s="314"/>
    </row>
    <row r="579" spans="1:6">
      <c r="A579" s="31" t="s">
        <v>362</v>
      </c>
      <c r="B579" s="208" t="s">
        <v>20</v>
      </c>
      <c r="C579" s="119">
        <v>45840</v>
      </c>
      <c r="D579" s="208" t="s">
        <v>353</v>
      </c>
      <c r="E579" s="10" t="s">
        <v>420</v>
      </c>
      <c r="F579" s="314"/>
    </row>
    <row r="580" spans="1:6">
      <c r="A580" s="31" t="s">
        <v>362</v>
      </c>
      <c r="B580" s="208" t="s">
        <v>20</v>
      </c>
      <c r="C580" s="119">
        <v>45840</v>
      </c>
      <c r="D580" s="208" t="s">
        <v>353</v>
      </c>
      <c r="E580" s="10" t="s">
        <v>421</v>
      </c>
      <c r="F580" s="314"/>
    </row>
    <row r="581" spans="1:6" ht="87.5" thickBot="1">
      <c r="A581" s="31" t="s">
        <v>362</v>
      </c>
      <c r="B581" s="208" t="s">
        <v>20</v>
      </c>
      <c r="C581" s="225">
        <v>45840</v>
      </c>
      <c r="D581" s="210" t="s">
        <v>353</v>
      </c>
      <c r="E581" s="10" t="s">
        <v>422</v>
      </c>
      <c r="F581" s="328"/>
    </row>
    <row r="582" spans="1:6" ht="409.6" thickTop="1">
      <c r="A582" s="127">
        <v>18</v>
      </c>
      <c r="B582" s="216" t="s">
        <v>165</v>
      </c>
      <c r="C582" s="119">
        <v>45838</v>
      </c>
      <c r="D582" s="208" t="s">
        <v>54</v>
      </c>
      <c r="E582" s="251" t="s">
        <v>423</v>
      </c>
      <c r="F582" s="314"/>
    </row>
    <row r="583" spans="1:6">
      <c r="A583" s="31">
        <v>18</v>
      </c>
      <c r="B583" s="208" t="s">
        <v>30</v>
      </c>
      <c r="C583" s="119">
        <v>45838</v>
      </c>
      <c r="D583" s="208" t="s">
        <v>95</v>
      </c>
      <c r="E583" s="10" t="s">
        <v>424</v>
      </c>
      <c r="F583" s="328"/>
    </row>
    <row r="584" spans="1:6">
      <c r="A584" s="31">
        <v>18</v>
      </c>
      <c r="B584" s="208" t="s">
        <v>165</v>
      </c>
      <c r="C584" s="119">
        <v>45838</v>
      </c>
      <c r="D584" s="208" t="s">
        <v>54</v>
      </c>
      <c r="E584" s="10"/>
      <c r="F584" s="314"/>
    </row>
    <row r="585" spans="1:6" ht="409.5">
      <c r="A585" s="31"/>
      <c r="B585" s="208"/>
      <c r="C585" s="119"/>
      <c r="D585" s="208"/>
      <c r="E585" s="10" t="s">
        <v>425</v>
      </c>
      <c r="F585" s="328"/>
    </row>
    <row r="586" spans="1:6">
      <c r="A586" s="31">
        <v>18</v>
      </c>
      <c r="B586" s="208" t="s">
        <v>30</v>
      </c>
      <c r="C586" s="119">
        <v>45838</v>
      </c>
      <c r="D586" s="208" t="s">
        <v>54</v>
      </c>
      <c r="E586" s="10" t="s">
        <v>426</v>
      </c>
      <c r="F586" s="314"/>
    </row>
    <row r="587" spans="1:6" ht="130.5">
      <c r="A587" s="31">
        <v>18</v>
      </c>
      <c r="B587" s="208" t="s">
        <v>30</v>
      </c>
      <c r="C587" s="119">
        <v>45838</v>
      </c>
      <c r="D587" s="208" t="s">
        <v>31</v>
      </c>
      <c r="E587" s="10" t="s">
        <v>427</v>
      </c>
      <c r="F587" s="314"/>
    </row>
    <row r="588" spans="1:6">
      <c r="A588" s="31">
        <v>18</v>
      </c>
      <c r="B588" s="208" t="s">
        <v>20</v>
      </c>
      <c r="C588" s="119">
        <v>45836</v>
      </c>
      <c r="D588" s="208" t="s">
        <v>154</v>
      </c>
      <c r="E588" s="10" t="s">
        <v>428</v>
      </c>
      <c r="F588" s="314"/>
    </row>
    <row r="589" spans="1:6" ht="72.5">
      <c r="A589" s="31">
        <v>18</v>
      </c>
      <c r="B589" s="208" t="s">
        <v>20</v>
      </c>
      <c r="C589" s="119">
        <v>45836</v>
      </c>
      <c r="D589" s="208" t="s">
        <v>154</v>
      </c>
      <c r="E589" s="10" t="s">
        <v>429</v>
      </c>
      <c r="F589" s="314"/>
    </row>
    <row r="590" spans="1:6">
      <c r="A590" s="31">
        <v>18</v>
      </c>
      <c r="B590" s="208" t="s">
        <v>20</v>
      </c>
      <c r="C590" s="119">
        <v>45836</v>
      </c>
      <c r="D590" s="208" t="s">
        <v>154</v>
      </c>
      <c r="E590" s="10" t="s">
        <v>430</v>
      </c>
      <c r="F590" s="314"/>
    </row>
    <row r="591" spans="1:6">
      <c r="A591" s="31">
        <v>18</v>
      </c>
      <c r="B591" s="208" t="s">
        <v>165</v>
      </c>
      <c r="C591" s="119">
        <v>45835</v>
      </c>
      <c r="D591" s="208" t="s">
        <v>28</v>
      </c>
      <c r="E591" s="10" t="s">
        <v>431</v>
      </c>
      <c r="F591" s="314"/>
    </row>
    <row r="592" spans="1:6">
      <c r="A592" s="31">
        <v>18</v>
      </c>
      <c r="B592" s="208" t="s">
        <v>165</v>
      </c>
      <c r="C592" s="119">
        <v>45835</v>
      </c>
      <c r="D592" s="208" t="s">
        <v>28</v>
      </c>
      <c r="E592" s="10" t="s">
        <v>432</v>
      </c>
      <c r="F592" s="314"/>
    </row>
    <row r="593" spans="1:6">
      <c r="A593" s="31">
        <v>18</v>
      </c>
      <c r="B593" s="208" t="s">
        <v>165</v>
      </c>
      <c r="C593" s="119">
        <v>45835</v>
      </c>
      <c r="D593" s="208" t="s">
        <v>28</v>
      </c>
      <c r="E593" s="10" t="s">
        <v>433</v>
      </c>
      <c r="F593" s="314"/>
    </row>
    <row r="594" spans="1:6">
      <c r="A594" s="31">
        <v>18</v>
      </c>
      <c r="B594" s="208" t="s">
        <v>165</v>
      </c>
      <c r="C594" s="119">
        <v>45835</v>
      </c>
      <c r="D594" s="208" t="s">
        <v>28</v>
      </c>
      <c r="E594" s="10" t="s">
        <v>434</v>
      </c>
      <c r="F594" s="314"/>
    </row>
    <row r="595" spans="1:6">
      <c r="A595" s="31">
        <v>18</v>
      </c>
      <c r="B595" s="208" t="s">
        <v>165</v>
      </c>
      <c r="C595" s="119">
        <v>45835</v>
      </c>
      <c r="D595" s="208" t="s">
        <v>28</v>
      </c>
      <c r="E595" s="10" t="s">
        <v>435</v>
      </c>
      <c r="F595" s="314"/>
    </row>
    <row r="596" spans="1:6">
      <c r="A596" s="31">
        <v>18</v>
      </c>
      <c r="B596" s="208" t="s">
        <v>165</v>
      </c>
      <c r="C596" s="119">
        <v>45835</v>
      </c>
      <c r="D596" s="208" t="s">
        <v>28</v>
      </c>
      <c r="E596" s="10" t="s">
        <v>436</v>
      </c>
      <c r="F596" s="314"/>
    </row>
    <row r="597" spans="1:6">
      <c r="A597" s="31">
        <v>18</v>
      </c>
      <c r="B597" s="208" t="s">
        <v>165</v>
      </c>
      <c r="C597" s="119">
        <v>45835</v>
      </c>
      <c r="D597" s="208" t="s">
        <v>28</v>
      </c>
      <c r="E597" s="10" t="s">
        <v>437</v>
      </c>
      <c r="F597" s="314"/>
    </row>
    <row r="598" spans="1:6">
      <c r="A598" s="31">
        <v>18</v>
      </c>
      <c r="B598" s="208" t="s">
        <v>165</v>
      </c>
      <c r="C598" s="119">
        <v>45835</v>
      </c>
      <c r="D598" s="208" t="s">
        <v>28</v>
      </c>
      <c r="E598" s="10" t="s">
        <v>438</v>
      </c>
      <c r="F598" s="314"/>
    </row>
    <row r="599" spans="1:6">
      <c r="A599" s="31">
        <v>18</v>
      </c>
      <c r="B599" s="208" t="s">
        <v>165</v>
      </c>
      <c r="C599" s="119">
        <v>45835</v>
      </c>
      <c r="D599" s="208" t="s">
        <v>28</v>
      </c>
      <c r="E599" s="10" t="s">
        <v>439</v>
      </c>
      <c r="F599" s="314"/>
    </row>
    <row r="600" spans="1:6">
      <c r="A600" s="31">
        <v>18</v>
      </c>
      <c r="B600" s="208" t="s">
        <v>165</v>
      </c>
      <c r="C600" s="119">
        <v>45835</v>
      </c>
      <c r="D600" s="208" t="s">
        <v>28</v>
      </c>
      <c r="E600" s="10" t="s">
        <v>440</v>
      </c>
      <c r="F600" s="314"/>
    </row>
    <row r="601" spans="1:6">
      <c r="A601" s="31">
        <v>18</v>
      </c>
      <c r="B601" s="208" t="s">
        <v>165</v>
      </c>
      <c r="C601" s="119">
        <v>45835</v>
      </c>
      <c r="D601" s="208" t="s">
        <v>28</v>
      </c>
      <c r="E601" s="10" t="s">
        <v>441</v>
      </c>
      <c r="F601" s="314"/>
    </row>
    <row r="602" spans="1:6">
      <c r="A602" s="31">
        <v>18</v>
      </c>
      <c r="B602" s="208" t="s">
        <v>165</v>
      </c>
      <c r="C602" s="119">
        <v>45835</v>
      </c>
      <c r="D602" s="208" t="s">
        <v>28</v>
      </c>
      <c r="E602" s="10" t="s">
        <v>442</v>
      </c>
      <c r="F602" s="314"/>
    </row>
    <row r="603" spans="1:6">
      <c r="A603" s="31">
        <v>18</v>
      </c>
      <c r="B603" s="208" t="s">
        <v>165</v>
      </c>
      <c r="C603" s="119">
        <v>45835</v>
      </c>
      <c r="D603" s="208" t="s">
        <v>28</v>
      </c>
      <c r="E603" s="10" t="s">
        <v>443</v>
      </c>
      <c r="F603" s="314"/>
    </row>
    <row r="604" spans="1:6">
      <c r="A604" s="31">
        <v>18</v>
      </c>
      <c r="B604" s="208" t="s">
        <v>165</v>
      </c>
      <c r="C604" s="119">
        <v>45835</v>
      </c>
      <c r="D604" s="208" t="s">
        <v>28</v>
      </c>
      <c r="E604" s="10" t="s">
        <v>444</v>
      </c>
      <c r="F604" s="314"/>
    </row>
    <row r="605" spans="1:6">
      <c r="A605" s="31">
        <v>18</v>
      </c>
      <c r="B605" s="208" t="s">
        <v>165</v>
      </c>
      <c r="C605" s="119">
        <v>45835</v>
      </c>
      <c r="D605" s="208" t="s">
        <v>28</v>
      </c>
      <c r="E605" s="10" t="s">
        <v>445</v>
      </c>
      <c r="F605" s="314"/>
    </row>
    <row r="606" spans="1:6">
      <c r="A606" s="31">
        <v>18</v>
      </c>
      <c r="B606" s="208" t="s">
        <v>165</v>
      </c>
      <c r="C606" s="119">
        <v>45835</v>
      </c>
      <c r="D606" s="208" t="s">
        <v>28</v>
      </c>
      <c r="E606" s="10" t="s">
        <v>446</v>
      </c>
      <c r="F606" s="314"/>
    </row>
    <row r="607" spans="1:6">
      <c r="A607" s="31">
        <v>18</v>
      </c>
      <c r="B607" s="208" t="s">
        <v>165</v>
      </c>
      <c r="C607" s="119">
        <v>45835</v>
      </c>
      <c r="D607" s="208" t="s">
        <v>28</v>
      </c>
      <c r="E607" s="10" t="s">
        <v>447</v>
      </c>
      <c r="F607" s="314"/>
    </row>
    <row r="608" spans="1:6">
      <c r="A608" s="31">
        <v>18</v>
      </c>
      <c r="B608" s="208" t="s">
        <v>165</v>
      </c>
      <c r="C608" s="119">
        <v>45835</v>
      </c>
      <c r="D608" s="208" t="s">
        <v>28</v>
      </c>
      <c r="E608" s="10" t="s">
        <v>448</v>
      </c>
      <c r="F608" s="314"/>
    </row>
    <row r="609" spans="1:6">
      <c r="A609" s="31">
        <v>18</v>
      </c>
      <c r="B609" s="208" t="s">
        <v>165</v>
      </c>
      <c r="C609" s="119">
        <v>45835</v>
      </c>
      <c r="D609" s="208" t="s">
        <v>28</v>
      </c>
      <c r="E609" s="10" t="s">
        <v>449</v>
      </c>
      <c r="F609" s="314"/>
    </row>
    <row r="610" spans="1:6">
      <c r="A610" s="31">
        <v>18</v>
      </c>
      <c r="B610" s="208" t="s">
        <v>165</v>
      </c>
      <c r="C610" s="119">
        <v>45835</v>
      </c>
      <c r="D610" s="208" t="s">
        <v>28</v>
      </c>
      <c r="E610" s="10" t="s">
        <v>450</v>
      </c>
      <c r="F610" s="314"/>
    </row>
    <row r="611" spans="1:6">
      <c r="A611" s="31">
        <v>18</v>
      </c>
      <c r="B611" s="208" t="s">
        <v>165</v>
      </c>
      <c r="C611" s="119">
        <v>45835</v>
      </c>
      <c r="D611" s="208" t="s">
        <v>28</v>
      </c>
      <c r="E611" s="10" t="s">
        <v>451</v>
      </c>
      <c r="F611" s="314"/>
    </row>
    <row r="612" spans="1:6">
      <c r="A612" s="31">
        <v>18</v>
      </c>
      <c r="B612" s="208" t="s">
        <v>20</v>
      </c>
      <c r="C612" s="119">
        <v>45834</v>
      </c>
      <c r="D612" s="208" t="s">
        <v>154</v>
      </c>
      <c r="E612" s="10" t="s">
        <v>452</v>
      </c>
      <c r="F612" s="314"/>
    </row>
    <row r="613" spans="1:6">
      <c r="A613" s="31">
        <v>18</v>
      </c>
      <c r="B613" s="208" t="s">
        <v>20</v>
      </c>
      <c r="C613" s="119">
        <v>45834</v>
      </c>
      <c r="D613" s="208" t="s">
        <v>154</v>
      </c>
      <c r="E613" s="10" t="s">
        <v>453</v>
      </c>
      <c r="F613" s="314"/>
    </row>
    <row r="614" spans="1:6">
      <c r="A614" s="31">
        <v>18</v>
      </c>
      <c r="B614" s="208" t="s">
        <v>20</v>
      </c>
      <c r="C614" s="119">
        <v>45834</v>
      </c>
      <c r="D614" s="208" t="s">
        <v>154</v>
      </c>
      <c r="E614" s="10" t="s">
        <v>454</v>
      </c>
      <c r="F614" s="314"/>
    </row>
    <row r="615" spans="1:6">
      <c r="A615" s="31">
        <v>18</v>
      </c>
      <c r="B615" s="208" t="s">
        <v>20</v>
      </c>
      <c r="C615" s="119">
        <v>45834</v>
      </c>
      <c r="D615" s="208" t="s">
        <v>154</v>
      </c>
      <c r="E615" s="10" t="s">
        <v>455</v>
      </c>
      <c r="F615" s="314"/>
    </row>
    <row r="616" spans="1:6">
      <c r="A616" s="31">
        <v>18</v>
      </c>
      <c r="B616" s="208" t="s">
        <v>20</v>
      </c>
      <c r="C616" s="119">
        <v>45834</v>
      </c>
      <c r="D616" s="208" t="s">
        <v>154</v>
      </c>
      <c r="E616" s="10" t="s">
        <v>456</v>
      </c>
      <c r="F616" s="314"/>
    </row>
    <row r="617" spans="1:6">
      <c r="A617" s="31">
        <v>18</v>
      </c>
      <c r="B617" s="208" t="s">
        <v>20</v>
      </c>
      <c r="C617" s="119">
        <v>45834</v>
      </c>
      <c r="D617" s="208" t="s">
        <v>154</v>
      </c>
      <c r="E617" s="10" t="s">
        <v>457</v>
      </c>
      <c r="F617" s="314"/>
    </row>
    <row r="618" spans="1:6">
      <c r="A618" s="31">
        <v>18</v>
      </c>
      <c r="B618" s="208" t="s">
        <v>20</v>
      </c>
      <c r="C618" s="119">
        <v>45834</v>
      </c>
      <c r="D618" s="208" t="s">
        <v>154</v>
      </c>
      <c r="E618" s="10" t="s">
        <v>458</v>
      </c>
      <c r="F618" s="314"/>
    </row>
    <row r="619" spans="1:6">
      <c r="A619" s="31">
        <v>18</v>
      </c>
      <c r="B619" s="208" t="s">
        <v>20</v>
      </c>
      <c r="C619" s="119">
        <v>45834</v>
      </c>
      <c r="D619" s="208" t="s">
        <v>154</v>
      </c>
      <c r="E619" s="10" t="s">
        <v>459</v>
      </c>
      <c r="F619" s="314"/>
    </row>
    <row r="620" spans="1:6">
      <c r="A620" s="31">
        <v>18</v>
      </c>
      <c r="B620" s="208" t="s">
        <v>20</v>
      </c>
      <c r="C620" s="119">
        <v>45834</v>
      </c>
      <c r="D620" s="208" t="s">
        <v>154</v>
      </c>
      <c r="E620" s="10" t="s">
        <v>460</v>
      </c>
      <c r="F620" s="314"/>
    </row>
    <row r="621" spans="1:6">
      <c r="A621" s="31">
        <v>18</v>
      </c>
      <c r="B621" s="208" t="s">
        <v>20</v>
      </c>
      <c r="C621" s="119">
        <v>45834</v>
      </c>
      <c r="D621" s="208" t="s">
        <v>154</v>
      </c>
      <c r="E621" s="10" t="s">
        <v>461</v>
      </c>
      <c r="F621" s="314"/>
    </row>
    <row r="622" spans="1:6">
      <c r="A622" s="31">
        <v>18</v>
      </c>
      <c r="B622" s="208" t="s">
        <v>20</v>
      </c>
      <c r="C622" s="119">
        <v>45834</v>
      </c>
      <c r="D622" s="208" t="s">
        <v>154</v>
      </c>
      <c r="E622" s="10" t="s">
        <v>462</v>
      </c>
      <c r="F622" s="314"/>
    </row>
    <row r="623" spans="1:6" ht="29">
      <c r="A623" s="31">
        <v>18</v>
      </c>
      <c r="B623" s="208" t="s">
        <v>20</v>
      </c>
      <c r="C623" s="119">
        <v>45834</v>
      </c>
      <c r="D623" s="208" t="s">
        <v>54</v>
      </c>
      <c r="E623" s="10" t="s">
        <v>463</v>
      </c>
      <c r="F623" s="314"/>
    </row>
    <row r="624" spans="1:6">
      <c r="A624" s="31">
        <v>18</v>
      </c>
      <c r="B624" s="208" t="s">
        <v>20</v>
      </c>
      <c r="C624" s="119">
        <v>45834</v>
      </c>
      <c r="D624" s="208" t="s">
        <v>154</v>
      </c>
      <c r="E624" s="10" t="s">
        <v>464</v>
      </c>
      <c r="F624" s="314"/>
    </row>
    <row r="625" spans="1:6">
      <c r="A625" s="31">
        <v>18</v>
      </c>
      <c r="B625" s="208" t="s">
        <v>20</v>
      </c>
      <c r="C625" s="119">
        <v>45834</v>
      </c>
      <c r="D625" s="208" t="s">
        <v>154</v>
      </c>
      <c r="E625" s="10" t="s">
        <v>465</v>
      </c>
      <c r="F625" s="314"/>
    </row>
    <row r="626" spans="1:6">
      <c r="A626" s="31">
        <v>18</v>
      </c>
      <c r="B626" s="208" t="s">
        <v>20</v>
      </c>
      <c r="C626" s="119">
        <v>45834</v>
      </c>
      <c r="D626" s="208" t="s">
        <v>222</v>
      </c>
      <c r="E626" s="10" t="s">
        <v>466</v>
      </c>
      <c r="F626" s="314"/>
    </row>
    <row r="627" spans="1:6">
      <c r="A627" s="31">
        <v>18</v>
      </c>
      <c r="B627" s="208" t="s">
        <v>20</v>
      </c>
      <c r="C627" s="119">
        <v>45834</v>
      </c>
      <c r="D627" s="208" t="s">
        <v>154</v>
      </c>
      <c r="E627" s="10" t="s">
        <v>467</v>
      </c>
      <c r="F627" s="314"/>
    </row>
    <row r="628" spans="1:6">
      <c r="A628" s="31">
        <v>18</v>
      </c>
      <c r="B628" s="208" t="s">
        <v>20</v>
      </c>
      <c r="C628" s="119">
        <v>45834</v>
      </c>
      <c r="D628" s="208" t="s">
        <v>154</v>
      </c>
      <c r="E628" s="10" t="s">
        <v>468</v>
      </c>
      <c r="F628" s="314"/>
    </row>
    <row r="629" spans="1:6" ht="29">
      <c r="A629" s="31">
        <v>18</v>
      </c>
      <c r="B629" s="208" t="s">
        <v>20</v>
      </c>
      <c r="C629" s="119">
        <v>45834</v>
      </c>
      <c r="D629" s="208" t="s">
        <v>469</v>
      </c>
      <c r="E629" s="10" t="s">
        <v>470</v>
      </c>
      <c r="F629" s="314"/>
    </row>
    <row r="630" spans="1:6">
      <c r="A630" s="31">
        <v>18</v>
      </c>
      <c r="B630" s="208" t="s">
        <v>20</v>
      </c>
      <c r="C630" s="119">
        <v>45834</v>
      </c>
      <c r="D630" s="208" t="s">
        <v>469</v>
      </c>
      <c r="E630" s="10" t="s">
        <v>471</v>
      </c>
      <c r="F630" s="314"/>
    </row>
    <row r="631" spans="1:6" ht="29">
      <c r="A631" s="31">
        <v>18</v>
      </c>
      <c r="B631" s="208" t="s">
        <v>20</v>
      </c>
      <c r="C631" s="119">
        <v>45834</v>
      </c>
      <c r="D631" s="208" t="s">
        <v>469</v>
      </c>
      <c r="E631" s="10" t="s">
        <v>472</v>
      </c>
      <c r="F631" s="314"/>
    </row>
    <row r="632" spans="1:6">
      <c r="A632" s="31">
        <v>18</v>
      </c>
      <c r="B632" s="208" t="s">
        <v>20</v>
      </c>
      <c r="C632" s="119">
        <v>45832</v>
      </c>
      <c r="D632" s="208" t="s">
        <v>222</v>
      </c>
      <c r="E632" s="10" t="s">
        <v>473</v>
      </c>
      <c r="F632" s="314"/>
    </row>
    <row r="633" spans="1:6" ht="101.5">
      <c r="A633" s="31">
        <v>18</v>
      </c>
      <c r="B633" s="208" t="s">
        <v>164</v>
      </c>
      <c r="C633" s="119">
        <v>45832</v>
      </c>
      <c r="D633" s="208" t="s">
        <v>8</v>
      </c>
      <c r="E633" s="10" t="s">
        <v>474</v>
      </c>
      <c r="F633" s="314"/>
    </row>
    <row r="634" spans="1:6">
      <c r="A634" s="31">
        <v>18</v>
      </c>
      <c r="B634" s="208" t="s">
        <v>20</v>
      </c>
      <c r="C634" s="119">
        <v>45832</v>
      </c>
      <c r="D634" s="208" t="s">
        <v>26</v>
      </c>
      <c r="E634" s="10" t="s">
        <v>475</v>
      </c>
      <c r="F634" s="314"/>
    </row>
    <row r="635" spans="1:6">
      <c r="A635" s="31">
        <v>18</v>
      </c>
      <c r="B635" s="208" t="s">
        <v>20</v>
      </c>
      <c r="C635" s="119">
        <v>45832</v>
      </c>
      <c r="D635" s="208" t="s">
        <v>26</v>
      </c>
      <c r="E635" s="10" t="s">
        <v>476</v>
      </c>
      <c r="F635" s="314"/>
    </row>
    <row r="636" spans="1:6">
      <c r="A636" s="31">
        <v>18</v>
      </c>
      <c r="B636" s="208" t="s">
        <v>20</v>
      </c>
      <c r="C636" s="119">
        <v>45832</v>
      </c>
      <c r="D636" s="208" t="s">
        <v>26</v>
      </c>
      <c r="E636" s="10" t="s">
        <v>477</v>
      </c>
      <c r="F636" s="314"/>
    </row>
    <row r="637" spans="1:6">
      <c r="A637" s="31">
        <v>18</v>
      </c>
      <c r="B637" s="208" t="s">
        <v>20</v>
      </c>
      <c r="C637" s="119">
        <v>45832</v>
      </c>
      <c r="D637" s="208" t="s">
        <v>26</v>
      </c>
      <c r="E637" s="10" t="s">
        <v>478</v>
      </c>
      <c r="F637" s="314"/>
    </row>
    <row r="638" spans="1:6">
      <c r="A638" s="31">
        <v>18</v>
      </c>
      <c r="B638" s="208" t="s">
        <v>20</v>
      </c>
      <c r="C638" s="119">
        <v>45832</v>
      </c>
      <c r="D638" s="208" t="s">
        <v>26</v>
      </c>
      <c r="E638" s="10" t="s">
        <v>479</v>
      </c>
      <c r="F638" s="314"/>
    </row>
    <row r="639" spans="1:6">
      <c r="A639" s="31">
        <v>18</v>
      </c>
      <c r="B639" s="208" t="s">
        <v>20</v>
      </c>
      <c r="C639" s="119">
        <v>45832</v>
      </c>
      <c r="D639" s="208" t="s">
        <v>26</v>
      </c>
      <c r="E639" s="10" t="s">
        <v>480</v>
      </c>
      <c r="F639" s="314"/>
    </row>
    <row r="640" spans="1:6" ht="15" thickBot="1">
      <c r="A640" s="123">
        <v>18</v>
      </c>
      <c r="B640" s="213" t="s">
        <v>20</v>
      </c>
      <c r="C640" s="223">
        <v>45828</v>
      </c>
      <c r="D640" s="213" t="s">
        <v>24</v>
      </c>
      <c r="E640" s="244" t="s">
        <v>481</v>
      </c>
      <c r="F640" s="314"/>
    </row>
    <row r="641" spans="1:6" ht="15" thickTop="1">
      <c r="A641" s="31" t="s">
        <v>482</v>
      </c>
      <c r="B641" s="208" t="s">
        <v>30</v>
      </c>
      <c r="C641" s="119">
        <v>45834</v>
      </c>
      <c r="D641" s="208" t="s">
        <v>8</v>
      </c>
      <c r="E641" s="10" t="s">
        <v>483</v>
      </c>
      <c r="F641" s="314"/>
    </row>
    <row r="642" spans="1:6" ht="87.5">
      <c r="A642" s="31" t="s">
        <v>484</v>
      </c>
      <c r="B642" s="208" t="s">
        <v>340</v>
      </c>
      <c r="C642" s="119">
        <v>45833</v>
      </c>
      <c r="D642" s="208" t="s">
        <v>15</v>
      </c>
      <c r="E642" s="322" t="s">
        <v>485</v>
      </c>
      <c r="F642" s="314"/>
    </row>
    <row r="643" spans="1:6" ht="409.5">
      <c r="A643" s="31" t="s">
        <v>484</v>
      </c>
      <c r="B643" s="208" t="s">
        <v>164</v>
      </c>
      <c r="C643" s="119">
        <v>45838</v>
      </c>
      <c r="D643" s="208" t="s">
        <v>8</v>
      </c>
      <c r="E643" s="323" t="s">
        <v>486</v>
      </c>
      <c r="F643" s="314"/>
    </row>
    <row r="644" spans="1:6">
      <c r="A644" s="31" t="s">
        <v>487</v>
      </c>
      <c r="B644" s="208" t="s">
        <v>30</v>
      </c>
      <c r="C644" s="119">
        <v>45825</v>
      </c>
      <c r="D644" s="208" t="s">
        <v>8</v>
      </c>
      <c r="E644" s="10" t="s">
        <v>488</v>
      </c>
      <c r="F644" s="314"/>
    </row>
    <row r="645" spans="1:6">
      <c r="A645" s="31" t="s">
        <v>487</v>
      </c>
      <c r="B645" s="208" t="s">
        <v>30</v>
      </c>
      <c r="C645" s="119">
        <v>45825</v>
      </c>
      <c r="D645" s="208" t="s">
        <v>54</v>
      </c>
      <c r="E645" s="10" t="s">
        <v>489</v>
      </c>
      <c r="F645" s="314"/>
    </row>
    <row r="646" spans="1:6" ht="409.5">
      <c r="A646" s="31" t="s">
        <v>487</v>
      </c>
      <c r="B646" s="208" t="s">
        <v>164</v>
      </c>
      <c r="C646" s="119">
        <v>45825</v>
      </c>
      <c r="D646" s="208" t="s">
        <v>8</v>
      </c>
      <c r="E646" s="10" t="s">
        <v>490</v>
      </c>
      <c r="F646" s="314"/>
    </row>
    <row r="647" spans="1:6" ht="290">
      <c r="A647" s="31">
        <v>25.17</v>
      </c>
      <c r="B647" s="208" t="s">
        <v>30</v>
      </c>
      <c r="C647" s="119">
        <v>45825</v>
      </c>
      <c r="D647" s="208" t="s">
        <v>54</v>
      </c>
      <c r="E647" s="10" t="s">
        <v>491</v>
      </c>
      <c r="F647" s="314"/>
    </row>
    <row r="648" spans="1:6">
      <c r="A648" s="31" t="s">
        <v>487</v>
      </c>
      <c r="B648" s="208" t="s">
        <v>340</v>
      </c>
      <c r="C648" s="119">
        <v>45825</v>
      </c>
      <c r="D648" s="208" t="s">
        <v>15</v>
      </c>
      <c r="E648" s="10" t="s">
        <v>492</v>
      </c>
      <c r="F648" s="314"/>
    </row>
    <row r="649" spans="1:6">
      <c r="A649" s="31" t="s">
        <v>487</v>
      </c>
      <c r="B649" s="208" t="s">
        <v>340</v>
      </c>
      <c r="C649" s="119">
        <v>45825</v>
      </c>
      <c r="D649" s="208" t="s">
        <v>15</v>
      </c>
      <c r="E649" s="10" t="s">
        <v>493</v>
      </c>
      <c r="F649" s="314"/>
    </row>
    <row r="650" spans="1:6">
      <c r="A650" s="31" t="s">
        <v>487</v>
      </c>
      <c r="B650" s="208" t="s">
        <v>340</v>
      </c>
      <c r="C650" s="119">
        <v>45825</v>
      </c>
      <c r="D650" s="208" t="s">
        <v>15</v>
      </c>
      <c r="E650" s="10" t="s">
        <v>494</v>
      </c>
      <c r="F650" s="314"/>
    </row>
    <row r="651" spans="1:6">
      <c r="A651" s="31" t="s">
        <v>487</v>
      </c>
      <c r="B651" s="208" t="s">
        <v>340</v>
      </c>
      <c r="C651" s="119">
        <v>45825</v>
      </c>
      <c r="D651" s="208" t="s">
        <v>15</v>
      </c>
      <c r="E651" s="10" t="s">
        <v>495</v>
      </c>
      <c r="F651" s="314"/>
    </row>
    <row r="652" spans="1:6">
      <c r="A652" s="31" t="s">
        <v>487</v>
      </c>
      <c r="B652" s="208" t="s">
        <v>340</v>
      </c>
      <c r="C652" s="119">
        <v>45825</v>
      </c>
      <c r="D652" s="208" t="s">
        <v>15</v>
      </c>
      <c r="E652" s="10" t="s">
        <v>496</v>
      </c>
      <c r="F652" s="314"/>
    </row>
    <row r="653" spans="1:6">
      <c r="A653" s="31" t="s">
        <v>487</v>
      </c>
      <c r="B653" s="208" t="s">
        <v>340</v>
      </c>
      <c r="C653" s="119">
        <v>45825</v>
      </c>
      <c r="D653" s="208" t="s">
        <v>15</v>
      </c>
      <c r="E653" s="10" t="s">
        <v>497</v>
      </c>
      <c r="F653" s="314"/>
    </row>
    <row r="654" spans="1:6">
      <c r="A654" s="31" t="s">
        <v>487</v>
      </c>
      <c r="B654" s="208" t="s">
        <v>340</v>
      </c>
      <c r="C654" s="119">
        <v>45825</v>
      </c>
      <c r="D654" s="208" t="s">
        <v>15</v>
      </c>
      <c r="E654" s="10" t="s">
        <v>498</v>
      </c>
      <c r="F654" s="314"/>
    </row>
    <row r="655" spans="1:6">
      <c r="A655" s="31" t="s">
        <v>487</v>
      </c>
      <c r="B655" s="208" t="s">
        <v>340</v>
      </c>
      <c r="C655" s="119">
        <v>45825</v>
      </c>
      <c r="D655" s="208" t="s">
        <v>15</v>
      </c>
      <c r="E655" s="10" t="s">
        <v>499</v>
      </c>
      <c r="F655" s="314"/>
    </row>
    <row r="656" spans="1:6">
      <c r="A656" s="31" t="s">
        <v>487</v>
      </c>
      <c r="B656" s="208" t="s">
        <v>340</v>
      </c>
      <c r="C656" s="119">
        <v>45825</v>
      </c>
      <c r="D656" s="208" t="s">
        <v>15</v>
      </c>
      <c r="E656" s="10" t="s">
        <v>500</v>
      </c>
      <c r="F656" s="314"/>
    </row>
    <row r="657" spans="1:6">
      <c r="A657" s="31" t="s">
        <v>487</v>
      </c>
      <c r="B657" s="208" t="s">
        <v>340</v>
      </c>
      <c r="C657" s="119">
        <v>45825</v>
      </c>
      <c r="D657" s="208" t="s">
        <v>15</v>
      </c>
      <c r="E657" s="10" t="s">
        <v>501</v>
      </c>
      <c r="F657" s="314"/>
    </row>
    <row r="658" spans="1:6">
      <c r="A658" s="31" t="s">
        <v>487</v>
      </c>
      <c r="B658" s="208" t="s">
        <v>165</v>
      </c>
      <c r="C658" s="119">
        <v>45824</v>
      </c>
      <c r="D658" s="208" t="s">
        <v>51</v>
      </c>
      <c r="E658" s="10" t="s">
        <v>502</v>
      </c>
      <c r="F658" s="314"/>
    </row>
    <row r="659" spans="1:6">
      <c r="A659" s="31" t="s">
        <v>487</v>
      </c>
      <c r="B659" s="208" t="s">
        <v>165</v>
      </c>
      <c r="C659" s="119">
        <v>45824</v>
      </c>
      <c r="D659" s="208" t="s">
        <v>51</v>
      </c>
      <c r="E659" s="10" t="s">
        <v>503</v>
      </c>
      <c r="F659" s="314"/>
    </row>
    <row r="660" spans="1:6">
      <c r="A660" s="31" t="s">
        <v>487</v>
      </c>
      <c r="B660" s="208" t="s">
        <v>165</v>
      </c>
      <c r="C660" s="119">
        <v>45824</v>
      </c>
      <c r="D660" s="208" t="s">
        <v>51</v>
      </c>
      <c r="E660" s="10" t="s">
        <v>504</v>
      </c>
      <c r="F660" s="314"/>
    </row>
    <row r="661" spans="1:6">
      <c r="A661" s="31" t="s">
        <v>487</v>
      </c>
      <c r="B661" s="208" t="s">
        <v>165</v>
      </c>
      <c r="C661" s="119">
        <v>45824</v>
      </c>
      <c r="D661" s="208" t="s">
        <v>51</v>
      </c>
      <c r="E661" s="10" t="s">
        <v>505</v>
      </c>
      <c r="F661" s="314"/>
    </row>
    <row r="662" spans="1:6">
      <c r="A662" s="31" t="s">
        <v>487</v>
      </c>
      <c r="B662" s="208" t="s">
        <v>165</v>
      </c>
      <c r="C662" s="119">
        <v>45824</v>
      </c>
      <c r="D662" s="208" t="s">
        <v>51</v>
      </c>
      <c r="E662" s="10" t="s">
        <v>506</v>
      </c>
      <c r="F662" s="314"/>
    </row>
    <row r="663" spans="1:6">
      <c r="A663" s="31" t="s">
        <v>487</v>
      </c>
      <c r="B663" s="208" t="s">
        <v>165</v>
      </c>
      <c r="C663" s="119">
        <v>45824</v>
      </c>
      <c r="D663" s="208" t="s">
        <v>51</v>
      </c>
      <c r="E663" s="10" t="s">
        <v>507</v>
      </c>
      <c r="F663" s="314"/>
    </row>
    <row r="664" spans="1:6">
      <c r="A664" s="31" t="s">
        <v>487</v>
      </c>
      <c r="B664" s="208" t="s">
        <v>165</v>
      </c>
      <c r="C664" s="119">
        <v>45824</v>
      </c>
      <c r="D664" s="208" t="s">
        <v>51</v>
      </c>
      <c r="E664" s="10" t="s">
        <v>508</v>
      </c>
      <c r="F664" s="314"/>
    </row>
    <row r="665" spans="1:6">
      <c r="A665" s="31" t="s">
        <v>487</v>
      </c>
      <c r="B665" s="208" t="s">
        <v>165</v>
      </c>
      <c r="C665" s="119">
        <v>45824</v>
      </c>
      <c r="D665" s="208" t="s">
        <v>51</v>
      </c>
      <c r="E665" s="10" t="s">
        <v>509</v>
      </c>
      <c r="F665" s="314"/>
    </row>
    <row r="666" spans="1:6">
      <c r="A666" s="31" t="s">
        <v>487</v>
      </c>
      <c r="B666" s="208" t="s">
        <v>165</v>
      </c>
      <c r="C666" s="119">
        <v>45824</v>
      </c>
      <c r="D666" s="208" t="s">
        <v>51</v>
      </c>
      <c r="E666" s="10" t="s">
        <v>510</v>
      </c>
      <c r="F666" s="314"/>
    </row>
    <row r="667" spans="1:6">
      <c r="A667" s="31" t="s">
        <v>487</v>
      </c>
      <c r="B667" s="208" t="s">
        <v>165</v>
      </c>
      <c r="C667" s="119">
        <v>45824</v>
      </c>
      <c r="D667" s="208" t="s">
        <v>51</v>
      </c>
      <c r="E667" s="10" t="s">
        <v>511</v>
      </c>
      <c r="F667" s="314"/>
    </row>
    <row r="668" spans="1:6">
      <c r="A668" s="31" t="s">
        <v>487</v>
      </c>
      <c r="B668" s="208" t="s">
        <v>165</v>
      </c>
      <c r="C668" s="119">
        <v>45824</v>
      </c>
      <c r="D668" s="208" t="s">
        <v>51</v>
      </c>
      <c r="E668" s="10" t="s">
        <v>512</v>
      </c>
      <c r="F668" s="314"/>
    </row>
    <row r="669" spans="1:6">
      <c r="A669" s="31" t="s">
        <v>487</v>
      </c>
      <c r="B669" s="208" t="s">
        <v>165</v>
      </c>
      <c r="C669" s="119">
        <v>45824</v>
      </c>
      <c r="D669" s="208" t="s">
        <v>51</v>
      </c>
      <c r="E669" s="10" t="s">
        <v>513</v>
      </c>
      <c r="F669" s="314"/>
    </row>
    <row r="670" spans="1:6">
      <c r="A670" s="31" t="s">
        <v>487</v>
      </c>
      <c r="B670" s="208" t="s">
        <v>165</v>
      </c>
      <c r="C670" s="119">
        <v>45824</v>
      </c>
      <c r="D670" s="208" t="s">
        <v>51</v>
      </c>
      <c r="E670" s="10" t="s">
        <v>514</v>
      </c>
      <c r="F670" s="314"/>
    </row>
    <row r="671" spans="1:6">
      <c r="A671" s="31" t="s">
        <v>487</v>
      </c>
      <c r="B671" s="208" t="s">
        <v>165</v>
      </c>
      <c r="C671" s="119">
        <v>45824</v>
      </c>
      <c r="D671" s="208" t="s">
        <v>51</v>
      </c>
      <c r="E671" s="10" t="s">
        <v>515</v>
      </c>
      <c r="F671" s="314"/>
    </row>
    <row r="672" spans="1:6">
      <c r="A672" s="31" t="s">
        <v>487</v>
      </c>
      <c r="B672" s="208" t="s">
        <v>165</v>
      </c>
      <c r="C672" s="119">
        <v>45824</v>
      </c>
      <c r="D672" s="208" t="s">
        <v>51</v>
      </c>
      <c r="E672" s="10" t="s">
        <v>516</v>
      </c>
      <c r="F672" s="314"/>
    </row>
    <row r="673" spans="1:6">
      <c r="A673" s="31" t="s">
        <v>487</v>
      </c>
      <c r="B673" s="208" t="s">
        <v>165</v>
      </c>
      <c r="C673" s="119">
        <v>45824</v>
      </c>
      <c r="D673" s="208" t="s">
        <v>51</v>
      </c>
      <c r="E673" s="10" t="s">
        <v>517</v>
      </c>
      <c r="F673" s="314"/>
    </row>
    <row r="674" spans="1:6">
      <c r="A674" s="31" t="s">
        <v>487</v>
      </c>
      <c r="B674" s="208" t="s">
        <v>165</v>
      </c>
      <c r="C674" s="119">
        <v>45824</v>
      </c>
      <c r="D674" s="208" t="s">
        <v>51</v>
      </c>
      <c r="E674" s="10" t="s">
        <v>518</v>
      </c>
      <c r="F674" s="314"/>
    </row>
    <row r="675" spans="1:6">
      <c r="A675" s="31" t="s">
        <v>487</v>
      </c>
      <c r="B675" s="208" t="s">
        <v>12</v>
      </c>
      <c r="C675" s="119">
        <v>45820</v>
      </c>
      <c r="D675" s="208"/>
      <c r="E675" s="10" t="s">
        <v>519</v>
      </c>
      <c r="F675" s="314"/>
    </row>
    <row r="676" spans="1:6" ht="43.5">
      <c r="A676" s="31" t="s">
        <v>487</v>
      </c>
      <c r="B676" s="208" t="s">
        <v>12</v>
      </c>
      <c r="C676" s="119">
        <v>45820</v>
      </c>
      <c r="D676" s="208" t="s">
        <v>26</v>
      </c>
      <c r="E676" s="10" t="s">
        <v>520</v>
      </c>
      <c r="F676" s="314"/>
    </row>
    <row r="677" spans="1:6" ht="409.5">
      <c r="A677" s="31" t="s">
        <v>487</v>
      </c>
      <c r="B677" s="208" t="s">
        <v>77</v>
      </c>
      <c r="C677" s="119">
        <v>45818</v>
      </c>
      <c r="D677" s="208" t="s">
        <v>54</v>
      </c>
      <c r="E677" s="10" t="s">
        <v>521</v>
      </c>
      <c r="F677" s="314"/>
    </row>
    <row r="678" spans="1:6">
      <c r="A678" s="31" t="s">
        <v>487</v>
      </c>
      <c r="B678" s="208" t="s">
        <v>30</v>
      </c>
      <c r="C678" s="119">
        <v>45814</v>
      </c>
      <c r="D678" s="208" t="s">
        <v>54</v>
      </c>
      <c r="E678" s="10" t="s">
        <v>522</v>
      </c>
      <c r="F678" s="314"/>
    </row>
    <row r="679" spans="1:6" ht="29">
      <c r="A679" s="31" t="s">
        <v>487</v>
      </c>
      <c r="B679" s="208" t="s">
        <v>30</v>
      </c>
      <c r="C679" s="119">
        <v>45814</v>
      </c>
      <c r="D679" s="208" t="s">
        <v>54</v>
      </c>
      <c r="E679" s="10" t="s">
        <v>523</v>
      </c>
      <c r="F679" s="314"/>
    </row>
    <row r="680" spans="1:6">
      <c r="A680" s="31" t="s">
        <v>487</v>
      </c>
      <c r="B680" s="208" t="s">
        <v>20</v>
      </c>
      <c r="C680" s="119">
        <v>45814</v>
      </c>
      <c r="D680" s="208" t="s">
        <v>24</v>
      </c>
      <c r="E680" s="10" t="s">
        <v>524</v>
      </c>
      <c r="F680" s="314"/>
    </row>
    <row r="681" spans="1:6">
      <c r="A681" s="31" t="s">
        <v>487</v>
      </c>
      <c r="B681" s="208" t="s">
        <v>20</v>
      </c>
      <c r="C681" s="119">
        <v>45814</v>
      </c>
      <c r="D681" s="208" t="s">
        <v>24</v>
      </c>
      <c r="E681" s="10" t="s">
        <v>525</v>
      </c>
      <c r="F681" s="314"/>
    </row>
    <row r="682" spans="1:6">
      <c r="A682" s="31" t="s">
        <v>487</v>
      </c>
      <c r="B682" s="208" t="s">
        <v>20</v>
      </c>
      <c r="C682" s="119">
        <v>45814</v>
      </c>
      <c r="D682" s="208" t="s">
        <v>24</v>
      </c>
      <c r="E682" s="10" t="s">
        <v>526</v>
      </c>
      <c r="F682" s="314"/>
    </row>
    <row r="683" spans="1:6" ht="58">
      <c r="A683" s="31" t="s">
        <v>487</v>
      </c>
      <c r="B683" s="208" t="s">
        <v>20</v>
      </c>
      <c r="C683" s="119">
        <v>45814</v>
      </c>
      <c r="D683" s="208" t="s">
        <v>24</v>
      </c>
      <c r="E683" s="10" t="s">
        <v>527</v>
      </c>
      <c r="F683" s="314"/>
    </row>
    <row r="684" spans="1:6">
      <c r="A684" s="31" t="s">
        <v>487</v>
      </c>
      <c r="B684" s="208" t="s">
        <v>20</v>
      </c>
      <c r="C684" s="119">
        <v>45814</v>
      </c>
      <c r="D684" s="208" t="s">
        <v>24</v>
      </c>
      <c r="E684" s="10" t="s">
        <v>528</v>
      </c>
      <c r="F684" s="314"/>
    </row>
    <row r="685" spans="1:6">
      <c r="A685" s="31" t="s">
        <v>487</v>
      </c>
      <c r="B685" s="208" t="s">
        <v>20</v>
      </c>
      <c r="C685" s="119">
        <v>45814</v>
      </c>
      <c r="D685" s="208" t="s">
        <v>24</v>
      </c>
      <c r="E685" s="10" t="s">
        <v>529</v>
      </c>
      <c r="F685" s="314"/>
    </row>
    <row r="686" spans="1:6">
      <c r="A686" s="31" t="s">
        <v>487</v>
      </c>
      <c r="B686" s="208" t="s">
        <v>20</v>
      </c>
      <c r="C686" s="119">
        <v>45814</v>
      </c>
      <c r="D686" s="208" t="s">
        <v>24</v>
      </c>
      <c r="E686" s="10" t="s">
        <v>530</v>
      </c>
      <c r="F686" s="314"/>
    </row>
    <row r="687" spans="1:6" ht="15" thickBot="1">
      <c r="A687" s="31">
        <v>25.17</v>
      </c>
      <c r="B687" s="208" t="s">
        <v>30</v>
      </c>
      <c r="C687" s="119">
        <v>45813</v>
      </c>
      <c r="D687" s="220" t="s">
        <v>8</v>
      </c>
      <c r="E687" s="10" t="s">
        <v>531</v>
      </c>
      <c r="F687" s="314"/>
    </row>
    <row r="688" spans="1:6" ht="15" thickTop="1">
      <c r="A688" s="125">
        <v>25.16</v>
      </c>
      <c r="B688" s="219" t="s">
        <v>30</v>
      </c>
      <c r="C688" s="232">
        <v>45813</v>
      </c>
      <c r="D688" s="208" t="s">
        <v>532</v>
      </c>
      <c r="E688" s="252" t="s">
        <v>533</v>
      </c>
      <c r="F688" s="314"/>
    </row>
    <row r="689" spans="1:6" ht="50">
      <c r="A689" s="31" t="s">
        <v>534</v>
      </c>
      <c r="B689" s="208" t="s">
        <v>164</v>
      </c>
      <c r="C689" s="119">
        <v>45813</v>
      </c>
      <c r="D689" s="208" t="s">
        <v>8</v>
      </c>
      <c r="E689" s="10" t="s">
        <v>535</v>
      </c>
      <c r="F689" s="314"/>
    </row>
    <row r="690" spans="1:6" ht="43.5">
      <c r="A690" s="31" t="s">
        <v>534</v>
      </c>
      <c r="B690" s="208" t="s">
        <v>30</v>
      </c>
      <c r="C690" s="119">
        <v>45813</v>
      </c>
      <c r="D690" s="208" t="s">
        <v>54</v>
      </c>
      <c r="E690" s="10" t="s">
        <v>536</v>
      </c>
      <c r="F690" s="314"/>
    </row>
    <row r="691" spans="1:6" ht="125">
      <c r="A691" s="31" t="s">
        <v>534</v>
      </c>
      <c r="B691" s="208" t="s">
        <v>164</v>
      </c>
      <c r="C691" s="119">
        <v>45812</v>
      </c>
      <c r="D691" s="208" t="s">
        <v>8</v>
      </c>
      <c r="E691" s="10" t="s">
        <v>537</v>
      </c>
      <c r="F691" s="314"/>
    </row>
    <row r="692" spans="1:6">
      <c r="A692" s="31"/>
      <c r="B692" s="208"/>
      <c r="C692" s="119"/>
      <c r="D692" s="208"/>
      <c r="E692" s="10" t="s">
        <v>538</v>
      </c>
      <c r="F692" s="314"/>
    </row>
    <row r="693" spans="1:6">
      <c r="A693" s="31" t="s">
        <v>534</v>
      </c>
      <c r="B693" s="208" t="s">
        <v>340</v>
      </c>
      <c r="C693" s="119">
        <v>45812</v>
      </c>
      <c r="D693" s="208" t="s">
        <v>15</v>
      </c>
      <c r="E693" s="10" t="s">
        <v>539</v>
      </c>
      <c r="F693" s="314"/>
    </row>
    <row r="694" spans="1:6">
      <c r="A694" s="31" t="s">
        <v>534</v>
      </c>
      <c r="B694" s="208" t="s">
        <v>340</v>
      </c>
      <c r="C694" s="119">
        <v>45812</v>
      </c>
      <c r="D694" s="208" t="s">
        <v>15</v>
      </c>
      <c r="E694" s="10" t="s">
        <v>540</v>
      </c>
      <c r="F694" s="314"/>
    </row>
    <row r="695" spans="1:6">
      <c r="A695" s="31" t="s">
        <v>534</v>
      </c>
      <c r="B695" s="208" t="s">
        <v>340</v>
      </c>
      <c r="C695" s="119">
        <v>45812</v>
      </c>
      <c r="D695" s="208" t="s">
        <v>15</v>
      </c>
      <c r="E695" s="10" t="s">
        <v>541</v>
      </c>
      <c r="F695" s="314"/>
    </row>
    <row r="696" spans="1:6">
      <c r="A696" s="31" t="s">
        <v>534</v>
      </c>
      <c r="B696" s="208" t="s">
        <v>340</v>
      </c>
      <c r="C696" s="119">
        <v>45812</v>
      </c>
      <c r="D696" s="208" t="s">
        <v>542</v>
      </c>
      <c r="E696" s="10" t="s">
        <v>543</v>
      </c>
      <c r="F696" s="314"/>
    </row>
    <row r="697" spans="1:6">
      <c r="A697" s="31" t="s">
        <v>534</v>
      </c>
      <c r="B697" s="208" t="s">
        <v>340</v>
      </c>
      <c r="C697" s="119">
        <v>45812</v>
      </c>
      <c r="D697" s="208" t="s">
        <v>542</v>
      </c>
      <c r="E697" s="10" t="s">
        <v>544</v>
      </c>
      <c r="F697" s="314"/>
    </row>
    <row r="698" spans="1:6">
      <c r="A698" s="31" t="s">
        <v>534</v>
      </c>
      <c r="B698" s="208" t="s">
        <v>340</v>
      </c>
      <c r="C698" s="119">
        <v>45812</v>
      </c>
      <c r="D698" s="208" t="s">
        <v>542</v>
      </c>
      <c r="E698" s="10" t="s">
        <v>545</v>
      </c>
      <c r="F698" s="314"/>
    </row>
    <row r="699" spans="1:6">
      <c r="A699" s="31" t="s">
        <v>534</v>
      </c>
      <c r="B699" s="208" t="s">
        <v>165</v>
      </c>
      <c r="C699" s="119">
        <v>45810</v>
      </c>
      <c r="D699" s="208" t="s">
        <v>168</v>
      </c>
      <c r="E699" s="10" t="s">
        <v>546</v>
      </c>
      <c r="F699" s="314"/>
    </row>
    <row r="700" spans="1:6">
      <c r="A700" s="31" t="s">
        <v>534</v>
      </c>
      <c r="B700" s="208" t="s">
        <v>165</v>
      </c>
      <c r="C700" s="119">
        <v>45810</v>
      </c>
      <c r="D700" s="208" t="s">
        <v>168</v>
      </c>
      <c r="E700" s="10" t="s">
        <v>547</v>
      </c>
      <c r="F700" s="314"/>
    </row>
    <row r="701" spans="1:6" ht="15" thickBot="1">
      <c r="A701" s="31" t="s">
        <v>534</v>
      </c>
      <c r="B701" s="220" t="s">
        <v>165</v>
      </c>
      <c r="C701" s="119">
        <v>45810</v>
      </c>
      <c r="D701" s="220" t="s">
        <v>168</v>
      </c>
      <c r="E701" s="10" t="s">
        <v>548</v>
      </c>
      <c r="F701" s="314"/>
    </row>
    <row r="702" spans="1:6" ht="409.6" thickTop="1">
      <c r="A702" s="125" t="s">
        <v>549</v>
      </c>
      <c r="B702" s="208" t="s">
        <v>164</v>
      </c>
      <c r="C702" s="232">
        <v>45805</v>
      </c>
      <c r="D702" s="208" t="s">
        <v>8</v>
      </c>
      <c r="E702" s="252" t="s">
        <v>550</v>
      </c>
      <c r="F702" s="314"/>
    </row>
    <row r="703" spans="1:6" ht="43.5">
      <c r="A703" s="31" t="s">
        <v>549</v>
      </c>
      <c r="B703" s="208" t="s">
        <v>165</v>
      </c>
      <c r="C703" s="119">
        <v>45805</v>
      </c>
      <c r="D703" s="208" t="s">
        <v>75</v>
      </c>
      <c r="E703" s="10" t="s">
        <v>551</v>
      </c>
      <c r="F703" s="314"/>
    </row>
    <row r="704" spans="1:6" ht="145">
      <c r="A704" s="31" t="s">
        <v>549</v>
      </c>
      <c r="B704" s="208" t="s">
        <v>165</v>
      </c>
      <c r="C704" s="119">
        <v>45805</v>
      </c>
      <c r="D704" s="208" t="s">
        <v>75</v>
      </c>
      <c r="E704" s="10" t="s">
        <v>552</v>
      </c>
      <c r="F704" s="314"/>
    </row>
    <row r="705" spans="1:6">
      <c r="A705" s="31" t="s">
        <v>549</v>
      </c>
      <c r="B705" s="208" t="s">
        <v>340</v>
      </c>
      <c r="C705" s="119">
        <v>45805</v>
      </c>
      <c r="D705" s="208" t="s">
        <v>542</v>
      </c>
      <c r="E705" s="10" t="s">
        <v>553</v>
      </c>
      <c r="F705" s="314"/>
    </row>
    <row r="706" spans="1:6">
      <c r="A706" s="31" t="s">
        <v>549</v>
      </c>
      <c r="B706" s="208" t="s">
        <v>340</v>
      </c>
      <c r="C706" s="119">
        <v>45805</v>
      </c>
      <c r="D706" s="208" t="s">
        <v>542</v>
      </c>
      <c r="E706" s="10" t="s">
        <v>554</v>
      </c>
      <c r="F706" s="314"/>
    </row>
    <row r="707" spans="1:6" ht="29">
      <c r="A707" s="31" t="s">
        <v>549</v>
      </c>
      <c r="B707" s="208" t="s">
        <v>340</v>
      </c>
      <c r="C707" s="119">
        <v>45805</v>
      </c>
      <c r="D707" s="208" t="s">
        <v>542</v>
      </c>
      <c r="E707" s="10" t="s">
        <v>555</v>
      </c>
      <c r="F707" s="314"/>
    </row>
    <row r="708" spans="1:6">
      <c r="A708" s="31" t="s">
        <v>549</v>
      </c>
      <c r="B708" s="208" t="s">
        <v>30</v>
      </c>
      <c r="C708" s="119">
        <v>45805</v>
      </c>
      <c r="D708" s="208" t="s">
        <v>31</v>
      </c>
      <c r="E708" s="10" t="s">
        <v>556</v>
      </c>
      <c r="F708" s="314"/>
    </row>
    <row r="709" spans="1:6">
      <c r="A709" s="31" t="s">
        <v>549</v>
      </c>
      <c r="B709" s="208" t="s">
        <v>340</v>
      </c>
      <c r="C709" s="119">
        <v>45805</v>
      </c>
      <c r="D709" s="208" t="s">
        <v>15</v>
      </c>
      <c r="E709" s="10" t="s">
        <v>557</v>
      </c>
      <c r="F709" s="314"/>
    </row>
    <row r="710" spans="1:6">
      <c r="A710" s="31" t="s">
        <v>549</v>
      </c>
      <c r="B710" s="208" t="s">
        <v>340</v>
      </c>
      <c r="C710" s="119">
        <v>45805</v>
      </c>
      <c r="D710" s="208" t="s">
        <v>15</v>
      </c>
      <c r="E710" s="10" t="s">
        <v>558</v>
      </c>
      <c r="F710" s="314"/>
    </row>
    <row r="711" spans="1:6">
      <c r="A711" s="31" t="s">
        <v>549</v>
      </c>
      <c r="B711" s="208" t="s">
        <v>340</v>
      </c>
      <c r="C711" s="119">
        <v>45805</v>
      </c>
      <c r="D711" s="208" t="s">
        <v>15</v>
      </c>
      <c r="E711" s="10" t="s">
        <v>559</v>
      </c>
      <c r="F711" s="314"/>
    </row>
    <row r="712" spans="1:6">
      <c r="A712" s="31" t="s">
        <v>549</v>
      </c>
      <c r="B712" s="208" t="s">
        <v>340</v>
      </c>
      <c r="C712" s="119">
        <v>45805</v>
      </c>
      <c r="D712" s="208" t="s">
        <v>15</v>
      </c>
      <c r="E712" s="10" t="s">
        <v>560</v>
      </c>
      <c r="F712" s="314"/>
    </row>
    <row r="713" spans="1:6">
      <c r="A713" s="31" t="s">
        <v>549</v>
      </c>
      <c r="B713" s="208" t="s">
        <v>340</v>
      </c>
      <c r="C713" s="119">
        <v>45805</v>
      </c>
      <c r="D713" s="208" t="s">
        <v>15</v>
      </c>
      <c r="E713" s="10" t="s">
        <v>561</v>
      </c>
      <c r="F713" s="314"/>
    </row>
    <row r="714" spans="1:6">
      <c r="A714" s="31" t="s">
        <v>549</v>
      </c>
      <c r="B714" s="208" t="s">
        <v>340</v>
      </c>
      <c r="C714" s="119">
        <v>45805</v>
      </c>
      <c r="D714" s="208" t="s">
        <v>15</v>
      </c>
      <c r="E714" s="10" t="s">
        <v>562</v>
      </c>
      <c r="F714" s="314"/>
    </row>
    <row r="715" spans="1:6">
      <c r="A715" s="31" t="s">
        <v>549</v>
      </c>
      <c r="B715" s="208" t="s">
        <v>340</v>
      </c>
      <c r="C715" s="119">
        <v>45805</v>
      </c>
      <c r="D715" s="208" t="s">
        <v>15</v>
      </c>
      <c r="E715" s="10" t="s">
        <v>563</v>
      </c>
      <c r="F715" s="314"/>
    </row>
    <row r="716" spans="1:6" ht="174.5" thickBot="1">
      <c r="A716" s="126" t="s">
        <v>549</v>
      </c>
      <c r="B716" s="208" t="s">
        <v>340</v>
      </c>
      <c r="C716" s="233">
        <v>45805</v>
      </c>
      <c r="D716" s="208" t="s">
        <v>15</v>
      </c>
      <c r="E716" s="10" t="s">
        <v>564</v>
      </c>
      <c r="F716" s="314"/>
    </row>
    <row r="717" spans="1:6" ht="15" thickTop="1">
      <c r="A717" s="31" t="s">
        <v>565</v>
      </c>
      <c r="B717" s="219" t="s">
        <v>340</v>
      </c>
      <c r="C717" s="119" t="s">
        <v>566</v>
      </c>
      <c r="D717" s="219" t="s">
        <v>54</v>
      </c>
      <c r="E717" s="252" t="s">
        <v>567</v>
      </c>
      <c r="F717" s="314"/>
    </row>
    <row r="718" spans="1:6" ht="101.5">
      <c r="A718" s="31" t="s">
        <v>565</v>
      </c>
      <c r="B718" s="208" t="s">
        <v>165</v>
      </c>
      <c r="C718" s="119">
        <v>45798</v>
      </c>
      <c r="D718" s="208" t="s">
        <v>168</v>
      </c>
      <c r="E718" s="10" t="s">
        <v>568</v>
      </c>
      <c r="F718" s="314"/>
    </row>
    <row r="719" spans="1:6" ht="159.5">
      <c r="A719" s="31" t="s">
        <v>565</v>
      </c>
      <c r="B719" s="208" t="s">
        <v>165</v>
      </c>
      <c r="C719" s="119">
        <v>45798</v>
      </c>
      <c r="D719" s="208" t="s">
        <v>168</v>
      </c>
      <c r="E719" s="10" t="s">
        <v>569</v>
      </c>
      <c r="F719" s="314"/>
    </row>
    <row r="720" spans="1:6">
      <c r="A720" s="31" t="s">
        <v>565</v>
      </c>
      <c r="B720" s="208" t="s">
        <v>30</v>
      </c>
      <c r="C720" s="119">
        <v>45797</v>
      </c>
      <c r="D720" s="208" t="s">
        <v>54</v>
      </c>
      <c r="E720" s="10" t="s">
        <v>570</v>
      </c>
      <c r="F720" s="314"/>
    </row>
    <row r="721" spans="1:6" ht="162.5">
      <c r="A721" s="31" t="s">
        <v>565</v>
      </c>
      <c r="B721" s="208" t="s">
        <v>90</v>
      </c>
      <c r="C721" s="119" t="s">
        <v>571</v>
      </c>
      <c r="D721" s="208" t="s">
        <v>8</v>
      </c>
      <c r="E721" s="10" t="s">
        <v>572</v>
      </c>
      <c r="F721" s="314"/>
    </row>
    <row r="722" spans="1:6">
      <c r="A722" s="31" t="s">
        <v>565</v>
      </c>
      <c r="B722" s="208" t="s">
        <v>77</v>
      </c>
      <c r="C722" s="119">
        <v>45796</v>
      </c>
      <c r="D722" s="208" t="s">
        <v>54</v>
      </c>
      <c r="E722" s="10" t="s">
        <v>573</v>
      </c>
      <c r="F722" s="314"/>
    </row>
    <row r="723" spans="1:6">
      <c r="A723" s="31" t="s">
        <v>565</v>
      </c>
      <c r="B723" s="208" t="s">
        <v>30</v>
      </c>
      <c r="C723" s="119">
        <v>45792</v>
      </c>
      <c r="D723" s="208" t="s">
        <v>95</v>
      </c>
      <c r="E723" s="10" t="s">
        <v>574</v>
      </c>
      <c r="F723" s="314"/>
    </row>
    <row r="724" spans="1:6" ht="15" thickBot="1">
      <c r="A724" s="31" t="s">
        <v>565</v>
      </c>
      <c r="B724" s="208" t="s">
        <v>165</v>
      </c>
      <c r="C724" s="119">
        <v>45783</v>
      </c>
      <c r="D724" s="208" t="s">
        <v>168</v>
      </c>
      <c r="E724" s="10" t="s">
        <v>575</v>
      </c>
      <c r="F724" s="314"/>
    </row>
    <row r="725" spans="1:6" ht="15" thickTop="1">
      <c r="A725" s="125" t="s">
        <v>576</v>
      </c>
      <c r="B725" s="219" t="s">
        <v>30</v>
      </c>
      <c r="C725" s="232">
        <v>45777</v>
      </c>
      <c r="D725" s="219" t="s">
        <v>54</v>
      </c>
      <c r="E725" s="252" t="s">
        <v>577</v>
      </c>
      <c r="F725" s="314"/>
    </row>
    <row r="726" spans="1:6">
      <c r="A726" s="31" t="s">
        <v>576</v>
      </c>
      <c r="B726" s="208" t="s">
        <v>165</v>
      </c>
      <c r="C726" s="119">
        <v>45777</v>
      </c>
      <c r="D726" s="208" t="s">
        <v>168</v>
      </c>
      <c r="E726" s="10" t="s">
        <v>578</v>
      </c>
      <c r="F726" s="314"/>
    </row>
    <row r="727" spans="1:6">
      <c r="A727" s="31" t="s">
        <v>576</v>
      </c>
      <c r="B727" s="208" t="s">
        <v>165</v>
      </c>
      <c r="C727" s="119">
        <v>45777</v>
      </c>
      <c r="D727" s="208" t="s">
        <v>51</v>
      </c>
      <c r="E727" s="10" t="s">
        <v>579</v>
      </c>
      <c r="F727" s="314"/>
    </row>
    <row r="728" spans="1:6">
      <c r="A728" s="31"/>
      <c r="B728" s="208"/>
      <c r="C728" s="119"/>
      <c r="D728" s="208"/>
      <c r="E728" s="10"/>
      <c r="F728" s="314"/>
    </row>
    <row r="729" spans="1:6" ht="175">
      <c r="A729" s="31" t="s">
        <v>576</v>
      </c>
      <c r="B729" s="208" t="s">
        <v>90</v>
      </c>
      <c r="C729" s="119">
        <v>45777</v>
      </c>
      <c r="D729" s="208" t="s">
        <v>8</v>
      </c>
      <c r="E729" s="10" t="s">
        <v>580</v>
      </c>
      <c r="F729" s="314"/>
    </row>
    <row r="730" spans="1:6">
      <c r="A730" s="31" t="s">
        <v>576</v>
      </c>
      <c r="B730" s="208" t="s">
        <v>30</v>
      </c>
      <c r="C730" s="119">
        <v>45777</v>
      </c>
      <c r="D730" s="208" t="s">
        <v>54</v>
      </c>
      <c r="E730" s="10" t="s">
        <v>581</v>
      </c>
      <c r="F730" s="314"/>
    </row>
    <row r="731" spans="1:6">
      <c r="A731" s="31" t="s">
        <v>576</v>
      </c>
      <c r="B731" s="208" t="s">
        <v>165</v>
      </c>
      <c r="C731" s="119">
        <v>45777</v>
      </c>
      <c r="D731" s="208" t="s">
        <v>168</v>
      </c>
      <c r="E731" s="10" t="s">
        <v>582</v>
      </c>
      <c r="F731" s="314"/>
    </row>
    <row r="732" spans="1:6">
      <c r="A732" s="31" t="s">
        <v>576</v>
      </c>
      <c r="B732" s="208" t="s">
        <v>165</v>
      </c>
      <c r="C732" s="119">
        <v>45777</v>
      </c>
      <c r="D732" s="208" t="s">
        <v>51</v>
      </c>
      <c r="E732" s="10" t="s">
        <v>583</v>
      </c>
      <c r="F732" s="314"/>
    </row>
    <row r="733" spans="1:6">
      <c r="A733" s="31" t="s">
        <v>576</v>
      </c>
      <c r="B733" s="208" t="s">
        <v>165</v>
      </c>
      <c r="C733" s="119">
        <v>45777</v>
      </c>
      <c r="D733" s="208" t="s">
        <v>51</v>
      </c>
      <c r="E733" s="10" t="s">
        <v>584</v>
      </c>
      <c r="F733" s="314"/>
    </row>
    <row r="734" spans="1:6">
      <c r="A734" s="31" t="s">
        <v>576</v>
      </c>
      <c r="B734" s="208" t="s">
        <v>165</v>
      </c>
      <c r="C734" s="119">
        <v>45777</v>
      </c>
      <c r="D734" s="208" t="s">
        <v>51</v>
      </c>
      <c r="E734" s="10" t="s">
        <v>585</v>
      </c>
      <c r="F734" s="314"/>
    </row>
    <row r="735" spans="1:6">
      <c r="A735" s="31" t="s">
        <v>576</v>
      </c>
      <c r="B735" s="208" t="s">
        <v>20</v>
      </c>
      <c r="C735" s="119">
        <v>45776</v>
      </c>
      <c r="D735" s="208" t="s">
        <v>54</v>
      </c>
      <c r="E735" s="10" t="s">
        <v>586</v>
      </c>
      <c r="F735" s="314"/>
    </row>
    <row r="736" spans="1:6">
      <c r="A736" s="31" t="s">
        <v>576</v>
      </c>
      <c r="B736" s="208" t="s">
        <v>20</v>
      </c>
      <c r="C736" s="119">
        <v>45776</v>
      </c>
      <c r="D736" s="208" t="s">
        <v>54</v>
      </c>
      <c r="E736" s="10" t="s">
        <v>587</v>
      </c>
      <c r="F736" s="314"/>
    </row>
    <row r="737" spans="1:6" ht="72.5">
      <c r="A737" s="31" t="s">
        <v>576</v>
      </c>
      <c r="B737" s="208" t="s">
        <v>77</v>
      </c>
      <c r="C737" s="119">
        <v>45776</v>
      </c>
      <c r="D737" s="208" t="s">
        <v>15</v>
      </c>
      <c r="E737" s="10" t="s">
        <v>588</v>
      </c>
      <c r="F737" s="314"/>
    </row>
    <row r="738" spans="1:6">
      <c r="A738" s="31" t="s">
        <v>576</v>
      </c>
      <c r="B738" s="208" t="s">
        <v>20</v>
      </c>
      <c r="C738" s="119">
        <v>45776</v>
      </c>
      <c r="D738" s="208" t="s">
        <v>75</v>
      </c>
      <c r="E738" s="10" t="s">
        <v>589</v>
      </c>
      <c r="F738" s="314"/>
    </row>
    <row r="739" spans="1:6" ht="29">
      <c r="A739" s="31" t="s">
        <v>576</v>
      </c>
      <c r="B739" s="208" t="s">
        <v>20</v>
      </c>
      <c r="C739" s="119">
        <v>45776</v>
      </c>
      <c r="D739" s="208" t="s">
        <v>154</v>
      </c>
      <c r="E739" s="10" t="s">
        <v>590</v>
      </c>
      <c r="F739" s="314"/>
    </row>
    <row r="740" spans="1:6">
      <c r="A740" s="31" t="s">
        <v>576</v>
      </c>
      <c r="B740" s="208" t="s">
        <v>165</v>
      </c>
      <c r="C740" s="119">
        <v>45776</v>
      </c>
      <c r="D740" s="208" t="s">
        <v>168</v>
      </c>
      <c r="E740" s="10" t="s">
        <v>591</v>
      </c>
      <c r="F740" s="314"/>
    </row>
    <row r="741" spans="1:6" ht="15" thickBot="1">
      <c r="A741" s="31" t="s">
        <v>576</v>
      </c>
      <c r="B741" s="208" t="s">
        <v>165</v>
      </c>
      <c r="C741" s="233" t="s">
        <v>592</v>
      </c>
      <c r="D741" s="208" t="s">
        <v>168</v>
      </c>
      <c r="E741" s="10" t="s">
        <v>593</v>
      </c>
      <c r="F741" s="314"/>
    </row>
    <row r="742" spans="1:6" ht="15" thickTop="1">
      <c r="A742" s="125" t="s">
        <v>594</v>
      </c>
      <c r="B742" s="219" t="s">
        <v>165</v>
      </c>
      <c r="C742" s="119">
        <v>45775</v>
      </c>
      <c r="D742" s="219" t="s">
        <v>168</v>
      </c>
      <c r="E742" s="252" t="s">
        <v>595</v>
      </c>
      <c r="F742" s="314"/>
    </row>
    <row r="743" spans="1:6">
      <c r="A743" s="31" t="s">
        <v>594</v>
      </c>
      <c r="B743" s="208" t="s">
        <v>165</v>
      </c>
      <c r="C743" s="119">
        <v>45775</v>
      </c>
      <c r="D743" s="208" t="s">
        <v>168</v>
      </c>
      <c r="E743" s="10" t="s">
        <v>596</v>
      </c>
      <c r="F743" s="314"/>
    </row>
    <row r="744" spans="1:6">
      <c r="A744" s="31" t="s">
        <v>594</v>
      </c>
      <c r="B744" s="208" t="s">
        <v>165</v>
      </c>
      <c r="C744" s="119">
        <v>45775</v>
      </c>
      <c r="D744" s="208" t="s">
        <v>168</v>
      </c>
      <c r="E744" s="10" t="s">
        <v>597</v>
      </c>
      <c r="F744" s="314"/>
    </row>
    <row r="745" spans="1:6">
      <c r="A745" s="31" t="s">
        <v>594</v>
      </c>
      <c r="B745" s="208" t="s">
        <v>165</v>
      </c>
      <c r="C745" s="119">
        <v>45775</v>
      </c>
      <c r="D745" s="208" t="s">
        <v>168</v>
      </c>
      <c r="E745" s="10" t="s">
        <v>598</v>
      </c>
      <c r="F745" s="314"/>
    </row>
    <row r="746" spans="1:6">
      <c r="A746" s="31" t="s">
        <v>594</v>
      </c>
      <c r="B746" s="208" t="s">
        <v>165</v>
      </c>
      <c r="C746" s="119">
        <v>45775</v>
      </c>
      <c r="D746" s="208" t="s">
        <v>168</v>
      </c>
      <c r="E746" s="10" t="s">
        <v>599</v>
      </c>
      <c r="F746" s="314"/>
    </row>
    <row r="747" spans="1:6">
      <c r="A747" s="31" t="s">
        <v>594</v>
      </c>
      <c r="B747" s="208" t="s">
        <v>165</v>
      </c>
      <c r="C747" s="119">
        <v>45775</v>
      </c>
      <c r="D747" s="208" t="s">
        <v>168</v>
      </c>
      <c r="E747" s="10" t="s">
        <v>600</v>
      </c>
      <c r="F747" s="314"/>
    </row>
    <row r="748" spans="1:6">
      <c r="A748" s="31" t="s">
        <v>594</v>
      </c>
      <c r="B748" s="208" t="s">
        <v>165</v>
      </c>
      <c r="C748" s="119">
        <v>45775</v>
      </c>
      <c r="D748" s="208" t="s">
        <v>168</v>
      </c>
      <c r="E748" s="10" t="s">
        <v>601</v>
      </c>
      <c r="F748" s="314"/>
    </row>
    <row r="749" spans="1:6">
      <c r="A749" s="31" t="s">
        <v>594</v>
      </c>
      <c r="B749" s="208" t="s">
        <v>165</v>
      </c>
      <c r="C749" s="119">
        <v>45775</v>
      </c>
      <c r="D749" s="208" t="s">
        <v>168</v>
      </c>
      <c r="E749" s="10" t="s">
        <v>602</v>
      </c>
      <c r="F749" s="314"/>
    </row>
    <row r="750" spans="1:6">
      <c r="A750" s="31" t="s">
        <v>594</v>
      </c>
      <c r="B750" s="208" t="s">
        <v>165</v>
      </c>
      <c r="C750" s="119">
        <v>45775</v>
      </c>
      <c r="D750" s="208" t="s">
        <v>168</v>
      </c>
      <c r="E750" s="10" t="s">
        <v>603</v>
      </c>
      <c r="F750" s="314"/>
    </row>
    <row r="751" spans="1:6">
      <c r="A751" s="31" t="s">
        <v>594</v>
      </c>
      <c r="B751" s="208" t="s">
        <v>165</v>
      </c>
      <c r="C751" s="119">
        <v>45775</v>
      </c>
      <c r="D751" s="208" t="s">
        <v>168</v>
      </c>
      <c r="E751" s="10" t="s">
        <v>604</v>
      </c>
      <c r="F751" s="314"/>
    </row>
    <row r="752" spans="1:6">
      <c r="A752" s="31" t="s">
        <v>594</v>
      </c>
      <c r="B752" s="208" t="s">
        <v>165</v>
      </c>
      <c r="C752" s="119">
        <v>45775</v>
      </c>
      <c r="D752" s="208" t="s">
        <v>168</v>
      </c>
      <c r="E752" s="10" t="s">
        <v>605</v>
      </c>
      <c r="F752" s="314"/>
    </row>
    <row r="753" spans="1:6">
      <c r="A753" s="31" t="s">
        <v>594</v>
      </c>
      <c r="B753" s="208" t="s">
        <v>340</v>
      </c>
      <c r="C753" s="119">
        <v>45775</v>
      </c>
      <c r="D753" s="208" t="s">
        <v>542</v>
      </c>
      <c r="E753" s="10" t="s">
        <v>606</v>
      </c>
      <c r="F753" s="314"/>
    </row>
    <row r="754" spans="1:6">
      <c r="A754" s="31" t="s">
        <v>594</v>
      </c>
      <c r="B754" s="208" t="s">
        <v>340</v>
      </c>
      <c r="C754" s="119">
        <v>45775</v>
      </c>
      <c r="D754" s="208" t="s">
        <v>542</v>
      </c>
      <c r="E754" s="10" t="s">
        <v>607</v>
      </c>
      <c r="F754" s="314"/>
    </row>
    <row r="755" spans="1:6">
      <c r="A755" s="31" t="s">
        <v>594</v>
      </c>
      <c r="B755" s="208" t="s">
        <v>340</v>
      </c>
      <c r="C755" s="119">
        <v>45775</v>
      </c>
      <c r="D755" s="208" t="s">
        <v>542</v>
      </c>
      <c r="E755" s="10" t="s">
        <v>608</v>
      </c>
      <c r="F755" s="314"/>
    </row>
    <row r="756" spans="1:6" ht="43.5">
      <c r="A756" s="31" t="s">
        <v>594</v>
      </c>
      <c r="B756" s="208" t="s">
        <v>90</v>
      </c>
      <c r="C756" s="119">
        <v>45775</v>
      </c>
      <c r="D756" s="208" t="s">
        <v>8</v>
      </c>
      <c r="E756" s="10" t="s">
        <v>609</v>
      </c>
      <c r="F756" s="314"/>
    </row>
    <row r="757" spans="1:6">
      <c r="A757" s="31" t="s">
        <v>594</v>
      </c>
      <c r="B757" s="208" t="s">
        <v>165</v>
      </c>
      <c r="C757" s="119">
        <v>45775</v>
      </c>
      <c r="D757" s="208" t="s">
        <v>168</v>
      </c>
      <c r="E757" s="10" t="s">
        <v>610</v>
      </c>
      <c r="F757" s="314"/>
    </row>
    <row r="758" spans="1:6">
      <c r="A758" s="31" t="s">
        <v>594</v>
      </c>
      <c r="B758" s="208" t="s">
        <v>165</v>
      </c>
      <c r="C758" s="119">
        <v>45775</v>
      </c>
      <c r="D758" s="208" t="s">
        <v>168</v>
      </c>
      <c r="E758" s="10" t="s">
        <v>611</v>
      </c>
      <c r="F758" s="314"/>
    </row>
    <row r="759" spans="1:6">
      <c r="A759" s="31" t="s">
        <v>594</v>
      </c>
      <c r="B759" s="208" t="s">
        <v>165</v>
      </c>
      <c r="C759" s="119">
        <v>45775</v>
      </c>
      <c r="D759" s="208" t="s">
        <v>168</v>
      </c>
      <c r="E759" s="10" t="s">
        <v>612</v>
      </c>
      <c r="F759" s="314"/>
    </row>
    <row r="760" spans="1:6">
      <c r="A760" s="31" t="s">
        <v>594</v>
      </c>
      <c r="B760" s="208" t="s">
        <v>165</v>
      </c>
      <c r="C760" s="119">
        <v>45775</v>
      </c>
      <c r="D760" s="208" t="s">
        <v>168</v>
      </c>
      <c r="E760" s="10" t="s">
        <v>613</v>
      </c>
      <c r="F760" s="314"/>
    </row>
    <row r="761" spans="1:6">
      <c r="A761" s="31" t="s">
        <v>594</v>
      </c>
      <c r="B761" s="208" t="s">
        <v>165</v>
      </c>
      <c r="C761" s="119">
        <v>45775</v>
      </c>
      <c r="D761" s="208" t="s">
        <v>168</v>
      </c>
      <c r="E761" s="10" t="s">
        <v>614</v>
      </c>
      <c r="F761" s="314"/>
    </row>
    <row r="762" spans="1:6">
      <c r="A762" s="31" t="s">
        <v>594</v>
      </c>
      <c r="B762" s="208" t="s">
        <v>165</v>
      </c>
      <c r="C762" s="119">
        <v>45775</v>
      </c>
      <c r="D762" s="208" t="s">
        <v>168</v>
      </c>
      <c r="E762" s="10" t="s">
        <v>615</v>
      </c>
      <c r="F762" s="314"/>
    </row>
    <row r="763" spans="1:6">
      <c r="A763" s="31" t="s">
        <v>594</v>
      </c>
      <c r="B763" s="208" t="s">
        <v>165</v>
      </c>
      <c r="C763" s="119">
        <v>45775</v>
      </c>
      <c r="D763" s="208" t="s">
        <v>168</v>
      </c>
      <c r="E763" s="10" t="s">
        <v>616</v>
      </c>
      <c r="F763" s="314"/>
    </row>
    <row r="764" spans="1:6">
      <c r="A764" s="31" t="s">
        <v>594</v>
      </c>
      <c r="B764" s="208" t="s">
        <v>165</v>
      </c>
      <c r="C764" s="119">
        <v>45775</v>
      </c>
      <c r="D764" s="208" t="s">
        <v>168</v>
      </c>
      <c r="E764" s="10" t="s">
        <v>617</v>
      </c>
      <c r="F764" s="314"/>
    </row>
    <row r="765" spans="1:6">
      <c r="A765" s="31" t="s">
        <v>594</v>
      </c>
      <c r="B765" s="208" t="s">
        <v>165</v>
      </c>
      <c r="C765" s="119">
        <v>45775</v>
      </c>
      <c r="D765" s="208" t="s">
        <v>168</v>
      </c>
      <c r="E765" s="10" t="s">
        <v>618</v>
      </c>
      <c r="F765" s="314"/>
    </row>
    <row r="766" spans="1:6">
      <c r="A766" s="31" t="s">
        <v>594</v>
      </c>
      <c r="B766" s="208" t="s">
        <v>165</v>
      </c>
      <c r="C766" s="119">
        <v>45775</v>
      </c>
      <c r="D766" s="208" t="s">
        <v>168</v>
      </c>
      <c r="E766" s="10" t="s">
        <v>619</v>
      </c>
      <c r="F766" s="314"/>
    </row>
    <row r="767" spans="1:6">
      <c r="A767" s="31" t="s">
        <v>594</v>
      </c>
      <c r="B767" s="208" t="s">
        <v>165</v>
      </c>
      <c r="C767" s="119">
        <v>45775</v>
      </c>
      <c r="D767" s="208" t="s">
        <v>168</v>
      </c>
      <c r="E767" s="10" t="s">
        <v>620</v>
      </c>
      <c r="F767" s="314"/>
    </row>
    <row r="768" spans="1:6">
      <c r="A768" s="31" t="s">
        <v>594</v>
      </c>
      <c r="B768" s="208" t="s">
        <v>165</v>
      </c>
      <c r="C768" s="119">
        <v>45775</v>
      </c>
      <c r="D768" s="208" t="s">
        <v>168</v>
      </c>
      <c r="E768" s="10" t="s">
        <v>621</v>
      </c>
      <c r="F768" s="314"/>
    </row>
    <row r="769" spans="1:6">
      <c r="A769" s="31" t="s">
        <v>594</v>
      </c>
      <c r="B769" s="208" t="s">
        <v>165</v>
      </c>
      <c r="C769" s="119">
        <v>45775</v>
      </c>
      <c r="D769" s="208" t="s">
        <v>168</v>
      </c>
      <c r="E769" s="10" t="s">
        <v>622</v>
      </c>
      <c r="F769" s="314"/>
    </row>
    <row r="770" spans="1:6">
      <c r="A770" s="31" t="s">
        <v>594</v>
      </c>
      <c r="B770" s="208" t="s">
        <v>165</v>
      </c>
      <c r="C770" s="119">
        <v>45775</v>
      </c>
      <c r="D770" s="208" t="s">
        <v>168</v>
      </c>
      <c r="E770" s="10" t="s">
        <v>623</v>
      </c>
      <c r="F770" s="314"/>
    </row>
    <row r="771" spans="1:6">
      <c r="A771" s="31" t="s">
        <v>594</v>
      </c>
      <c r="B771" s="208" t="s">
        <v>165</v>
      </c>
      <c r="C771" s="119">
        <v>45775</v>
      </c>
      <c r="D771" s="208" t="s">
        <v>168</v>
      </c>
      <c r="E771" s="10" t="s">
        <v>624</v>
      </c>
      <c r="F771" s="314"/>
    </row>
    <row r="772" spans="1:6">
      <c r="A772" s="31" t="s">
        <v>594</v>
      </c>
      <c r="B772" s="208" t="s">
        <v>165</v>
      </c>
      <c r="C772" s="119">
        <v>45775</v>
      </c>
      <c r="D772" s="208" t="s">
        <v>168</v>
      </c>
      <c r="E772" s="10" t="s">
        <v>625</v>
      </c>
      <c r="F772" s="314"/>
    </row>
    <row r="773" spans="1:6">
      <c r="A773" s="31" t="s">
        <v>594</v>
      </c>
      <c r="B773" s="208" t="s">
        <v>165</v>
      </c>
      <c r="C773" s="119">
        <v>45775</v>
      </c>
      <c r="D773" s="208" t="s">
        <v>168</v>
      </c>
      <c r="E773" s="10" t="s">
        <v>626</v>
      </c>
      <c r="F773" s="314"/>
    </row>
    <row r="774" spans="1:6">
      <c r="A774" s="31" t="s">
        <v>594</v>
      </c>
      <c r="B774" s="208" t="s">
        <v>30</v>
      </c>
      <c r="C774" s="119">
        <v>45775</v>
      </c>
      <c r="D774" s="208" t="s">
        <v>627</v>
      </c>
      <c r="E774" s="10" t="s">
        <v>628</v>
      </c>
      <c r="F774" s="314"/>
    </row>
    <row r="775" spans="1:6">
      <c r="A775" s="31" t="s">
        <v>594</v>
      </c>
      <c r="B775" s="208" t="s">
        <v>20</v>
      </c>
      <c r="C775" s="119">
        <v>45775</v>
      </c>
      <c r="D775" s="208" t="s">
        <v>629</v>
      </c>
      <c r="E775" s="10" t="s">
        <v>630</v>
      </c>
      <c r="F775" s="314"/>
    </row>
    <row r="776" spans="1:6">
      <c r="A776" s="31" t="s">
        <v>594</v>
      </c>
      <c r="B776" s="208" t="s">
        <v>20</v>
      </c>
      <c r="C776" s="119">
        <v>45775</v>
      </c>
      <c r="D776" s="208" t="s">
        <v>629</v>
      </c>
      <c r="E776" s="10" t="s">
        <v>631</v>
      </c>
      <c r="F776" s="314"/>
    </row>
    <row r="777" spans="1:6">
      <c r="A777" s="31" t="s">
        <v>594</v>
      </c>
      <c r="B777" s="208" t="s">
        <v>20</v>
      </c>
      <c r="C777" s="119">
        <v>45775</v>
      </c>
      <c r="D777" s="208" t="s">
        <v>629</v>
      </c>
      <c r="E777" s="10" t="s">
        <v>632</v>
      </c>
      <c r="F777" s="314"/>
    </row>
    <row r="778" spans="1:6">
      <c r="A778" s="31" t="s">
        <v>594</v>
      </c>
      <c r="B778" s="208" t="s">
        <v>340</v>
      </c>
      <c r="C778" s="119">
        <v>45775</v>
      </c>
      <c r="D778" s="208" t="s">
        <v>542</v>
      </c>
      <c r="E778" s="10" t="s">
        <v>633</v>
      </c>
      <c r="F778" s="314"/>
    </row>
    <row r="779" spans="1:6">
      <c r="A779" s="31" t="s">
        <v>594</v>
      </c>
      <c r="B779" s="208" t="s">
        <v>340</v>
      </c>
      <c r="C779" s="119">
        <v>45775</v>
      </c>
      <c r="D779" s="208" t="s">
        <v>542</v>
      </c>
      <c r="E779" s="10" t="s">
        <v>634</v>
      </c>
      <c r="F779" s="314"/>
    </row>
    <row r="780" spans="1:6">
      <c r="A780" s="31" t="s">
        <v>594</v>
      </c>
      <c r="B780" s="208" t="s">
        <v>340</v>
      </c>
      <c r="C780" s="119">
        <v>45775</v>
      </c>
      <c r="D780" s="208" t="s">
        <v>542</v>
      </c>
      <c r="E780" s="10" t="s">
        <v>635</v>
      </c>
      <c r="F780" s="314"/>
    </row>
    <row r="781" spans="1:6">
      <c r="A781" s="31" t="s">
        <v>594</v>
      </c>
      <c r="B781" s="208" t="s">
        <v>340</v>
      </c>
      <c r="C781" s="119">
        <v>45775</v>
      </c>
      <c r="D781" s="208" t="s">
        <v>542</v>
      </c>
      <c r="E781" s="10" t="s">
        <v>636</v>
      </c>
      <c r="F781" s="314"/>
    </row>
    <row r="782" spans="1:6">
      <c r="A782" s="31" t="s">
        <v>594</v>
      </c>
      <c r="B782" s="208" t="s">
        <v>340</v>
      </c>
      <c r="C782" s="119">
        <v>45775</v>
      </c>
      <c r="D782" s="208" t="s">
        <v>542</v>
      </c>
      <c r="E782" s="10" t="s">
        <v>637</v>
      </c>
      <c r="F782" s="314"/>
    </row>
    <row r="783" spans="1:6">
      <c r="A783" s="31" t="s">
        <v>594</v>
      </c>
      <c r="B783" s="208" t="s">
        <v>340</v>
      </c>
      <c r="C783" s="119">
        <v>45775</v>
      </c>
      <c r="D783" s="208" t="s">
        <v>542</v>
      </c>
      <c r="E783" s="10" t="s">
        <v>638</v>
      </c>
      <c r="F783" s="314"/>
    </row>
    <row r="784" spans="1:6">
      <c r="A784" s="31" t="s">
        <v>594</v>
      </c>
      <c r="B784" s="208" t="s">
        <v>340</v>
      </c>
      <c r="C784" s="119">
        <v>45775</v>
      </c>
      <c r="D784" s="208" t="s">
        <v>542</v>
      </c>
      <c r="E784" s="10" t="s">
        <v>639</v>
      </c>
      <c r="F784" s="314"/>
    </row>
    <row r="785" spans="1:6">
      <c r="A785" s="31" t="s">
        <v>594</v>
      </c>
      <c r="B785" s="208" t="s">
        <v>340</v>
      </c>
      <c r="C785" s="119">
        <v>45775</v>
      </c>
      <c r="D785" s="208" t="s">
        <v>542</v>
      </c>
      <c r="E785" s="10" t="s">
        <v>640</v>
      </c>
      <c r="F785" s="314"/>
    </row>
    <row r="786" spans="1:6">
      <c r="A786" s="31" t="s">
        <v>594</v>
      </c>
      <c r="B786" s="208" t="s">
        <v>340</v>
      </c>
      <c r="C786" s="119">
        <v>45775</v>
      </c>
      <c r="D786" s="208" t="s">
        <v>542</v>
      </c>
      <c r="E786" s="10" t="s">
        <v>641</v>
      </c>
      <c r="F786" s="314"/>
    </row>
    <row r="787" spans="1:6">
      <c r="A787" s="31" t="s">
        <v>594</v>
      </c>
      <c r="B787" s="208" t="s">
        <v>340</v>
      </c>
      <c r="C787" s="119">
        <v>45775</v>
      </c>
      <c r="D787" s="208" t="s">
        <v>542</v>
      </c>
      <c r="E787" s="10" t="s">
        <v>642</v>
      </c>
      <c r="F787" s="314"/>
    </row>
    <row r="788" spans="1:6">
      <c r="A788" s="31" t="s">
        <v>594</v>
      </c>
      <c r="B788" s="208" t="s">
        <v>340</v>
      </c>
      <c r="C788" s="119">
        <v>45775</v>
      </c>
      <c r="D788" s="208" t="s">
        <v>542</v>
      </c>
      <c r="E788" s="10" t="s">
        <v>643</v>
      </c>
      <c r="F788" s="314"/>
    </row>
    <row r="789" spans="1:6">
      <c r="A789" s="31" t="s">
        <v>594</v>
      </c>
      <c r="B789" s="208" t="s">
        <v>340</v>
      </c>
      <c r="C789" s="119">
        <v>45775</v>
      </c>
      <c r="D789" s="208" t="s">
        <v>542</v>
      </c>
      <c r="E789" s="10" t="s">
        <v>644</v>
      </c>
      <c r="F789" s="314"/>
    </row>
    <row r="790" spans="1:6">
      <c r="A790" s="31" t="s">
        <v>594</v>
      </c>
      <c r="B790" s="208" t="s">
        <v>340</v>
      </c>
      <c r="C790" s="119">
        <v>45775</v>
      </c>
      <c r="D790" s="208" t="s">
        <v>542</v>
      </c>
      <c r="E790" s="10" t="s">
        <v>645</v>
      </c>
      <c r="F790" s="314"/>
    </row>
    <row r="791" spans="1:6">
      <c r="A791" s="31" t="s">
        <v>594</v>
      </c>
      <c r="B791" s="208" t="s">
        <v>340</v>
      </c>
      <c r="C791" s="119">
        <v>45775</v>
      </c>
      <c r="D791" s="208" t="s">
        <v>542</v>
      </c>
      <c r="E791" s="10" t="s">
        <v>646</v>
      </c>
      <c r="F791" s="314"/>
    </row>
    <row r="792" spans="1:6">
      <c r="A792" s="31" t="s">
        <v>594</v>
      </c>
      <c r="B792" s="208" t="s">
        <v>340</v>
      </c>
      <c r="C792" s="119">
        <v>45775</v>
      </c>
      <c r="D792" s="208" t="s">
        <v>542</v>
      </c>
      <c r="E792" s="10" t="s">
        <v>647</v>
      </c>
      <c r="F792" s="314"/>
    </row>
    <row r="793" spans="1:6">
      <c r="A793" s="31" t="s">
        <v>594</v>
      </c>
      <c r="B793" s="208" t="s">
        <v>340</v>
      </c>
      <c r="C793" s="119">
        <v>45775</v>
      </c>
      <c r="D793" s="208" t="s">
        <v>542</v>
      </c>
      <c r="E793" s="10" t="s">
        <v>648</v>
      </c>
      <c r="F793" s="314"/>
    </row>
    <row r="794" spans="1:6">
      <c r="A794" s="31" t="s">
        <v>594</v>
      </c>
      <c r="B794" s="208" t="s">
        <v>340</v>
      </c>
      <c r="C794" s="119">
        <v>45775</v>
      </c>
      <c r="D794" s="208" t="s">
        <v>542</v>
      </c>
      <c r="E794" s="10" t="s">
        <v>649</v>
      </c>
      <c r="F794" s="314"/>
    </row>
    <row r="795" spans="1:6">
      <c r="A795" s="31" t="s">
        <v>594</v>
      </c>
      <c r="B795" s="208" t="s">
        <v>340</v>
      </c>
      <c r="C795" s="119">
        <v>45775</v>
      </c>
      <c r="D795" s="208" t="s">
        <v>542</v>
      </c>
      <c r="E795" s="10" t="s">
        <v>650</v>
      </c>
      <c r="F795" s="314"/>
    </row>
    <row r="796" spans="1:6">
      <c r="A796" s="31" t="s">
        <v>594</v>
      </c>
      <c r="B796" s="208" t="s">
        <v>340</v>
      </c>
      <c r="C796" s="119">
        <v>45775</v>
      </c>
      <c r="D796" s="208" t="s">
        <v>542</v>
      </c>
      <c r="E796" s="10" t="s">
        <v>651</v>
      </c>
      <c r="F796" s="314"/>
    </row>
    <row r="797" spans="1:6">
      <c r="A797" s="31" t="s">
        <v>594</v>
      </c>
      <c r="B797" s="208" t="s">
        <v>340</v>
      </c>
      <c r="C797" s="119">
        <v>45775</v>
      </c>
      <c r="D797" s="208" t="s">
        <v>542</v>
      </c>
      <c r="E797" s="10" t="s">
        <v>652</v>
      </c>
      <c r="F797" s="314"/>
    </row>
    <row r="798" spans="1:6">
      <c r="A798" s="31" t="s">
        <v>594</v>
      </c>
      <c r="B798" s="208" t="s">
        <v>340</v>
      </c>
      <c r="C798" s="119">
        <v>45775</v>
      </c>
      <c r="D798" s="208" t="s">
        <v>542</v>
      </c>
      <c r="E798" s="10" t="s">
        <v>653</v>
      </c>
      <c r="F798" s="314"/>
    </row>
    <row r="799" spans="1:6">
      <c r="A799" s="31" t="s">
        <v>594</v>
      </c>
      <c r="B799" s="208" t="s">
        <v>340</v>
      </c>
      <c r="C799" s="119">
        <v>45775</v>
      </c>
      <c r="D799" s="208" t="s">
        <v>542</v>
      </c>
      <c r="E799" s="10" t="s">
        <v>654</v>
      </c>
      <c r="F799" s="314"/>
    </row>
    <row r="800" spans="1:6">
      <c r="A800" s="31" t="s">
        <v>594</v>
      </c>
      <c r="B800" s="208" t="s">
        <v>340</v>
      </c>
      <c r="C800" s="119">
        <v>45775</v>
      </c>
      <c r="D800" s="208" t="s">
        <v>542</v>
      </c>
      <c r="E800" s="10" t="s">
        <v>655</v>
      </c>
      <c r="F800" s="314"/>
    </row>
    <row r="801" spans="1:6">
      <c r="A801" s="31" t="s">
        <v>594</v>
      </c>
      <c r="B801" s="208" t="s">
        <v>340</v>
      </c>
      <c r="C801" s="119">
        <v>45775</v>
      </c>
      <c r="D801" s="208" t="s">
        <v>542</v>
      </c>
      <c r="E801" s="10" t="s">
        <v>656</v>
      </c>
      <c r="F801" s="314"/>
    </row>
    <row r="802" spans="1:6">
      <c r="A802" s="31" t="s">
        <v>594</v>
      </c>
      <c r="B802" s="208" t="s">
        <v>340</v>
      </c>
      <c r="C802" s="119">
        <v>45775</v>
      </c>
      <c r="D802" s="208" t="s">
        <v>542</v>
      </c>
      <c r="E802" s="10" t="s">
        <v>657</v>
      </c>
      <c r="F802" s="314"/>
    </row>
    <row r="803" spans="1:6">
      <c r="A803" s="31" t="s">
        <v>594</v>
      </c>
      <c r="B803" s="208" t="s">
        <v>340</v>
      </c>
      <c r="C803" s="119">
        <v>45775</v>
      </c>
      <c r="D803" s="208" t="s">
        <v>542</v>
      </c>
      <c r="E803" s="10" t="s">
        <v>658</v>
      </c>
      <c r="F803" s="314"/>
    </row>
    <row r="804" spans="1:6">
      <c r="A804" s="31" t="s">
        <v>594</v>
      </c>
      <c r="B804" s="208" t="s">
        <v>340</v>
      </c>
      <c r="C804" s="119">
        <v>45775</v>
      </c>
      <c r="D804" s="208" t="s">
        <v>542</v>
      </c>
      <c r="E804" s="10" t="s">
        <v>659</v>
      </c>
      <c r="F804" s="314"/>
    </row>
    <row r="805" spans="1:6">
      <c r="A805" s="31" t="s">
        <v>594</v>
      </c>
      <c r="B805" s="208" t="s">
        <v>165</v>
      </c>
      <c r="C805" s="119">
        <v>45771</v>
      </c>
      <c r="D805" s="208" t="s">
        <v>51</v>
      </c>
      <c r="E805" s="10"/>
      <c r="F805" s="314"/>
    </row>
    <row r="806" spans="1:6">
      <c r="A806" s="31" t="s">
        <v>594</v>
      </c>
      <c r="B806" s="208" t="s">
        <v>165</v>
      </c>
      <c r="C806" s="119">
        <v>45771</v>
      </c>
      <c r="D806" s="208" t="s">
        <v>51</v>
      </c>
      <c r="E806" s="10"/>
      <c r="F806" s="314"/>
    </row>
    <row r="807" spans="1:6">
      <c r="A807" s="31" t="s">
        <v>594</v>
      </c>
      <c r="B807" s="208" t="s">
        <v>165</v>
      </c>
      <c r="C807" s="119">
        <v>45771</v>
      </c>
      <c r="D807" s="208" t="s">
        <v>51</v>
      </c>
      <c r="E807" s="10" t="s">
        <v>660</v>
      </c>
      <c r="F807" s="314"/>
    </row>
    <row r="808" spans="1:6">
      <c r="A808" s="31" t="s">
        <v>594</v>
      </c>
      <c r="B808" s="208" t="s">
        <v>165</v>
      </c>
      <c r="C808" s="119">
        <v>45771</v>
      </c>
      <c r="D808" s="208" t="s">
        <v>51</v>
      </c>
      <c r="E808" s="10" t="s">
        <v>661</v>
      </c>
      <c r="F808" s="314"/>
    </row>
    <row r="809" spans="1:6">
      <c r="A809" s="31" t="s">
        <v>594</v>
      </c>
      <c r="B809" s="208" t="s">
        <v>165</v>
      </c>
      <c r="C809" s="119">
        <v>45771</v>
      </c>
      <c r="D809" s="208" t="s">
        <v>51</v>
      </c>
      <c r="E809" s="10" t="s">
        <v>662</v>
      </c>
      <c r="F809" s="314"/>
    </row>
    <row r="810" spans="1:6">
      <c r="A810" s="31" t="s">
        <v>594</v>
      </c>
      <c r="B810" s="208" t="s">
        <v>165</v>
      </c>
      <c r="C810" s="119">
        <v>45771</v>
      </c>
      <c r="D810" s="208" t="s">
        <v>51</v>
      </c>
      <c r="E810" s="10" t="s">
        <v>663</v>
      </c>
      <c r="F810" s="314"/>
    </row>
    <row r="811" spans="1:6">
      <c r="A811" s="31" t="s">
        <v>594</v>
      </c>
      <c r="B811" s="208" t="s">
        <v>165</v>
      </c>
      <c r="C811" s="119">
        <v>45771</v>
      </c>
      <c r="D811" s="208" t="s">
        <v>51</v>
      </c>
      <c r="E811" s="10" t="s">
        <v>664</v>
      </c>
      <c r="F811" s="314"/>
    </row>
    <row r="812" spans="1:6">
      <c r="A812" s="31" t="s">
        <v>594</v>
      </c>
      <c r="B812" s="208" t="s">
        <v>165</v>
      </c>
      <c r="C812" s="119">
        <v>45771</v>
      </c>
      <c r="D812" s="208" t="s">
        <v>51</v>
      </c>
      <c r="E812" s="10" t="s">
        <v>665</v>
      </c>
      <c r="F812" s="314"/>
    </row>
    <row r="813" spans="1:6">
      <c r="A813" s="31" t="s">
        <v>594</v>
      </c>
      <c r="B813" s="208" t="s">
        <v>165</v>
      </c>
      <c r="C813" s="119">
        <v>45771</v>
      </c>
      <c r="D813" s="208" t="s">
        <v>51</v>
      </c>
      <c r="E813" s="10" t="s">
        <v>666</v>
      </c>
      <c r="F813" s="314"/>
    </row>
    <row r="814" spans="1:6">
      <c r="A814" s="31" t="s">
        <v>594</v>
      </c>
      <c r="B814" s="208" t="s">
        <v>165</v>
      </c>
      <c r="C814" s="119">
        <v>45771</v>
      </c>
      <c r="D814" s="208" t="s">
        <v>51</v>
      </c>
      <c r="E814" s="10" t="s">
        <v>667</v>
      </c>
      <c r="F814" s="314"/>
    </row>
    <row r="815" spans="1:6">
      <c r="A815" s="31" t="s">
        <v>594</v>
      </c>
      <c r="B815" s="208" t="s">
        <v>165</v>
      </c>
      <c r="C815" s="119">
        <v>45771</v>
      </c>
      <c r="D815" s="208" t="s">
        <v>51</v>
      </c>
      <c r="E815" s="10" t="s">
        <v>668</v>
      </c>
      <c r="F815" s="314"/>
    </row>
    <row r="816" spans="1:6">
      <c r="A816" s="31" t="s">
        <v>594</v>
      </c>
      <c r="B816" s="208" t="s">
        <v>165</v>
      </c>
      <c r="C816" s="119">
        <v>45771</v>
      </c>
      <c r="D816" s="208" t="s">
        <v>51</v>
      </c>
      <c r="E816" s="10" t="s">
        <v>669</v>
      </c>
      <c r="F816" s="314"/>
    </row>
    <row r="817" spans="1:6">
      <c r="A817" s="31" t="s">
        <v>594</v>
      </c>
      <c r="B817" s="208" t="s">
        <v>165</v>
      </c>
      <c r="C817" s="119">
        <v>45771</v>
      </c>
      <c r="D817" s="208" t="s">
        <v>51</v>
      </c>
      <c r="E817" s="10" t="s">
        <v>670</v>
      </c>
      <c r="F817" s="314"/>
    </row>
    <row r="818" spans="1:6">
      <c r="A818" s="31" t="s">
        <v>594</v>
      </c>
      <c r="B818" s="208" t="s">
        <v>165</v>
      </c>
      <c r="C818" s="119">
        <v>45771</v>
      </c>
      <c r="D818" s="208" t="s">
        <v>51</v>
      </c>
      <c r="E818" s="10" t="s">
        <v>671</v>
      </c>
      <c r="F818" s="314"/>
    </row>
    <row r="819" spans="1:6">
      <c r="A819" s="31" t="s">
        <v>594</v>
      </c>
      <c r="B819" s="208" t="s">
        <v>165</v>
      </c>
      <c r="C819" s="119">
        <v>45771</v>
      </c>
      <c r="D819" s="208" t="s">
        <v>51</v>
      </c>
      <c r="E819" s="10" t="s">
        <v>672</v>
      </c>
      <c r="F819" s="314"/>
    </row>
    <row r="820" spans="1:6">
      <c r="A820" s="31" t="s">
        <v>594</v>
      </c>
      <c r="B820" s="208" t="s">
        <v>165</v>
      </c>
      <c r="C820" s="119">
        <v>45771</v>
      </c>
      <c r="D820" s="208" t="s">
        <v>51</v>
      </c>
      <c r="E820" s="10" t="s">
        <v>673</v>
      </c>
      <c r="F820" s="314"/>
    </row>
    <row r="821" spans="1:6">
      <c r="A821" s="31" t="s">
        <v>594</v>
      </c>
      <c r="B821" s="208" t="s">
        <v>165</v>
      </c>
      <c r="C821" s="119">
        <v>45771</v>
      </c>
      <c r="D821" s="208" t="s">
        <v>51</v>
      </c>
      <c r="E821" s="10" t="s">
        <v>674</v>
      </c>
      <c r="F821" s="314"/>
    </row>
    <row r="822" spans="1:6">
      <c r="A822" s="31" t="s">
        <v>594</v>
      </c>
      <c r="B822" s="208" t="s">
        <v>165</v>
      </c>
      <c r="C822" s="119">
        <v>45771</v>
      </c>
      <c r="D822" s="208" t="s">
        <v>51</v>
      </c>
      <c r="E822" s="10" t="s">
        <v>675</v>
      </c>
      <c r="F822" s="314"/>
    </row>
    <row r="823" spans="1:6">
      <c r="A823" s="31" t="s">
        <v>594</v>
      </c>
      <c r="B823" s="208" t="s">
        <v>165</v>
      </c>
      <c r="C823" s="119">
        <v>45771</v>
      </c>
      <c r="D823" s="208" t="s">
        <v>51</v>
      </c>
      <c r="E823" s="10" t="s">
        <v>676</v>
      </c>
      <c r="F823" s="314"/>
    </row>
    <row r="824" spans="1:6">
      <c r="A824" s="31" t="s">
        <v>594</v>
      </c>
      <c r="B824" s="208" t="s">
        <v>165</v>
      </c>
      <c r="C824" s="119">
        <v>45771</v>
      </c>
      <c r="D824" s="208" t="s">
        <v>51</v>
      </c>
      <c r="E824" s="10" t="s">
        <v>677</v>
      </c>
      <c r="F824" s="314"/>
    </row>
    <row r="825" spans="1:6">
      <c r="A825" s="31" t="s">
        <v>594</v>
      </c>
      <c r="B825" s="208" t="s">
        <v>165</v>
      </c>
      <c r="C825" s="119">
        <v>45771</v>
      </c>
      <c r="D825" s="208" t="s">
        <v>51</v>
      </c>
      <c r="E825" s="10" t="s">
        <v>678</v>
      </c>
      <c r="F825" s="314"/>
    </row>
    <row r="826" spans="1:6">
      <c r="A826" s="31" t="s">
        <v>594</v>
      </c>
      <c r="B826" s="208" t="s">
        <v>165</v>
      </c>
      <c r="C826" s="119">
        <v>45771</v>
      </c>
      <c r="D826" s="208" t="s">
        <v>51</v>
      </c>
      <c r="E826" s="10" t="s">
        <v>679</v>
      </c>
      <c r="F826" s="314"/>
    </row>
    <row r="827" spans="1:6">
      <c r="A827" s="31" t="s">
        <v>594</v>
      </c>
      <c r="B827" s="208" t="s">
        <v>165</v>
      </c>
      <c r="C827" s="119">
        <v>45771</v>
      </c>
      <c r="D827" s="208" t="s">
        <v>51</v>
      </c>
      <c r="E827" s="10" t="s">
        <v>680</v>
      </c>
      <c r="F827" s="314"/>
    </row>
    <row r="828" spans="1:6">
      <c r="A828" s="31" t="s">
        <v>594</v>
      </c>
      <c r="B828" s="208" t="s">
        <v>165</v>
      </c>
      <c r="C828" s="119">
        <v>45771</v>
      </c>
      <c r="D828" s="208" t="s">
        <v>51</v>
      </c>
      <c r="E828" s="10" t="s">
        <v>681</v>
      </c>
      <c r="F828" s="314"/>
    </row>
    <row r="829" spans="1:6">
      <c r="A829" s="31" t="s">
        <v>594</v>
      </c>
      <c r="B829" s="208" t="s">
        <v>165</v>
      </c>
      <c r="C829" s="119">
        <v>45771</v>
      </c>
      <c r="D829" s="208" t="s">
        <v>51</v>
      </c>
      <c r="E829" s="10" t="s">
        <v>682</v>
      </c>
      <c r="F829" s="314"/>
    </row>
    <row r="830" spans="1:6">
      <c r="A830" s="31" t="s">
        <v>594</v>
      </c>
      <c r="B830" s="208" t="s">
        <v>165</v>
      </c>
      <c r="C830" s="119">
        <v>45771</v>
      </c>
      <c r="D830" s="208" t="s">
        <v>51</v>
      </c>
      <c r="E830" s="10" t="s">
        <v>683</v>
      </c>
      <c r="F830" s="314"/>
    </row>
    <row r="831" spans="1:6">
      <c r="A831" s="31" t="s">
        <v>594</v>
      </c>
      <c r="B831" s="208" t="s">
        <v>165</v>
      </c>
      <c r="C831" s="119">
        <v>45771</v>
      </c>
      <c r="D831" s="208" t="s">
        <v>51</v>
      </c>
      <c r="E831" s="10" t="s">
        <v>684</v>
      </c>
      <c r="F831" s="314"/>
    </row>
    <row r="832" spans="1:6">
      <c r="A832" s="31" t="s">
        <v>594</v>
      </c>
      <c r="B832" s="208" t="s">
        <v>165</v>
      </c>
      <c r="C832" s="119">
        <v>45771</v>
      </c>
      <c r="D832" s="208" t="s">
        <v>51</v>
      </c>
      <c r="E832" s="10" t="s">
        <v>685</v>
      </c>
      <c r="F832" s="314"/>
    </row>
    <row r="833" spans="1:6">
      <c r="A833" s="31" t="s">
        <v>594</v>
      </c>
      <c r="B833" s="208" t="s">
        <v>165</v>
      </c>
      <c r="C833" s="119">
        <v>45771</v>
      </c>
      <c r="D833" s="208" t="s">
        <v>51</v>
      </c>
      <c r="E833" s="10" t="s">
        <v>686</v>
      </c>
      <c r="F833" s="314"/>
    </row>
    <row r="834" spans="1:6">
      <c r="A834" s="31" t="s">
        <v>594</v>
      </c>
      <c r="B834" s="208" t="s">
        <v>165</v>
      </c>
      <c r="C834" s="119">
        <v>45771</v>
      </c>
      <c r="D834" s="208" t="s">
        <v>51</v>
      </c>
      <c r="E834" s="10" t="s">
        <v>687</v>
      </c>
      <c r="F834" s="314"/>
    </row>
    <row r="835" spans="1:6">
      <c r="A835" s="31" t="s">
        <v>594</v>
      </c>
      <c r="B835" s="208" t="s">
        <v>165</v>
      </c>
      <c r="C835" s="119">
        <v>45771</v>
      </c>
      <c r="D835" s="208" t="s">
        <v>51</v>
      </c>
      <c r="E835" s="10" t="s">
        <v>688</v>
      </c>
      <c r="F835" s="314"/>
    </row>
    <row r="836" spans="1:6">
      <c r="A836" s="31" t="s">
        <v>594</v>
      </c>
      <c r="B836" s="208" t="s">
        <v>165</v>
      </c>
      <c r="C836" s="119">
        <v>45771</v>
      </c>
      <c r="D836" s="208" t="s">
        <v>51</v>
      </c>
      <c r="E836" s="10" t="s">
        <v>689</v>
      </c>
      <c r="F836" s="314"/>
    </row>
    <row r="837" spans="1:6">
      <c r="A837" s="31" t="s">
        <v>594</v>
      </c>
      <c r="B837" s="208" t="s">
        <v>165</v>
      </c>
      <c r="C837" s="119">
        <v>45771</v>
      </c>
      <c r="D837" s="208" t="s">
        <v>51</v>
      </c>
      <c r="E837" s="10" t="s">
        <v>690</v>
      </c>
      <c r="F837" s="314"/>
    </row>
    <row r="838" spans="1:6">
      <c r="A838" s="31" t="s">
        <v>594</v>
      </c>
      <c r="B838" s="208" t="s">
        <v>165</v>
      </c>
      <c r="C838" s="119">
        <v>45771</v>
      </c>
      <c r="D838" s="208" t="s">
        <v>51</v>
      </c>
      <c r="E838" s="10" t="s">
        <v>691</v>
      </c>
      <c r="F838" s="314"/>
    </row>
    <row r="839" spans="1:6">
      <c r="A839" s="31" t="s">
        <v>594</v>
      </c>
      <c r="B839" s="208" t="s">
        <v>165</v>
      </c>
      <c r="C839" s="119">
        <v>45771</v>
      </c>
      <c r="D839" s="208" t="s">
        <v>51</v>
      </c>
      <c r="E839" s="10" t="s">
        <v>692</v>
      </c>
      <c r="F839" s="314"/>
    </row>
    <row r="840" spans="1:6">
      <c r="A840" s="31" t="s">
        <v>594</v>
      </c>
      <c r="B840" s="208" t="s">
        <v>165</v>
      </c>
      <c r="C840" s="119">
        <v>45771</v>
      </c>
      <c r="D840" s="208" t="s">
        <v>51</v>
      </c>
      <c r="E840" s="10" t="s">
        <v>693</v>
      </c>
      <c r="F840" s="314"/>
    </row>
    <row r="841" spans="1:6">
      <c r="A841" s="31" t="s">
        <v>594</v>
      </c>
      <c r="B841" s="208" t="s">
        <v>165</v>
      </c>
      <c r="C841" s="119">
        <v>45771</v>
      </c>
      <c r="D841" s="208" t="s">
        <v>51</v>
      </c>
      <c r="E841" s="10" t="s">
        <v>694</v>
      </c>
      <c r="F841" s="314"/>
    </row>
    <row r="842" spans="1:6">
      <c r="A842" s="31" t="s">
        <v>594</v>
      </c>
      <c r="B842" s="208" t="s">
        <v>165</v>
      </c>
      <c r="C842" s="119">
        <v>45771</v>
      </c>
      <c r="D842" s="208" t="s">
        <v>51</v>
      </c>
      <c r="E842" s="10" t="s">
        <v>695</v>
      </c>
      <c r="F842" s="314"/>
    </row>
    <row r="843" spans="1:6">
      <c r="A843" s="31" t="s">
        <v>594</v>
      </c>
      <c r="B843" s="208" t="s">
        <v>165</v>
      </c>
      <c r="C843" s="119">
        <v>45771</v>
      </c>
      <c r="D843" s="208" t="s">
        <v>51</v>
      </c>
      <c r="E843" s="10" t="s">
        <v>696</v>
      </c>
      <c r="F843" s="314"/>
    </row>
    <row r="844" spans="1:6">
      <c r="A844" s="31" t="s">
        <v>594</v>
      </c>
      <c r="B844" s="208" t="s">
        <v>165</v>
      </c>
      <c r="C844" s="119">
        <v>45771</v>
      </c>
      <c r="D844" s="208" t="s">
        <v>51</v>
      </c>
      <c r="E844" s="10" t="s">
        <v>697</v>
      </c>
      <c r="F844" s="314"/>
    </row>
    <row r="845" spans="1:6">
      <c r="A845" s="31" t="s">
        <v>594</v>
      </c>
      <c r="B845" s="208" t="s">
        <v>165</v>
      </c>
      <c r="C845" s="119">
        <v>45771</v>
      </c>
      <c r="D845" s="208" t="s">
        <v>51</v>
      </c>
      <c r="E845" s="10" t="s">
        <v>698</v>
      </c>
      <c r="F845" s="314"/>
    </row>
    <row r="846" spans="1:6">
      <c r="A846" s="31" t="s">
        <v>594</v>
      </c>
      <c r="B846" s="208" t="s">
        <v>165</v>
      </c>
      <c r="C846" s="119">
        <v>45771</v>
      </c>
      <c r="D846" s="208" t="s">
        <v>51</v>
      </c>
      <c r="E846" s="10" t="s">
        <v>699</v>
      </c>
      <c r="F846" s="314"/>
    </row>
    <row r="847" spans="1:6">
      <c r="A847" s="31" t="s">
        <v>594</v>
      </c>
      <c r="B847" s="208" t="s">
        <v>165</v>
      </c>
      <c r="C847" s="119">
        <v>45771</v>
      </c>
      <c r="D847" s="208" t="s">
        <v>51</v>
      </c>
      <c r="E847" s="10" t="s">
        <v>700</v>
      </c>
      <c r="F847" s="314"/>
    </row>
    <row r="848" spans="1:6">
      <c r="A848" s="31" t="s">
        <v>594</v>
      </c>
      <c r="B848" s="208" t="s">
        <v>165</v>
      </c>
      <c r="C848" s="119">
        <v>45771</v>
      </c>
      <c r="D848" s="208" t="s">
        <v>51</v>
      </c>
      <c r="E848" s="10" t="s">
        <v>701</v>
      </c>
      <c r="F848" s="314"/>
    </row>
    <row r="849" spans="1:6">
      <c r="A849" s="31" t="s">
        <v>594</v>
      </c>
      <c r="B849" s="208" t="s">
        <v>165</v>
      </c>
      <c r="C849" s="119">
        <v>45771</v>
      </c>
      <c r="D849" s="208" t="s">
        <v>51</v>
      </c>
      <c r="E849" s="10" t="s">
        <v>702</v>
      </c>
      <c r="F849" s="314"/>
    </row>
    <row r="850" spans="1:6">
      <c r="A850" s="31" t="s">
        <v>594</v>
      </c>
      <c r="B850" s="208" t="s">
        <v>165</v>
      </c>
      <c r="C850" s="119">
        <v>45771</v>
      </c>
      <c r="D850" s="208" t="s">
        <v>51</v>
      </c>
      <c r="E850" s="10" t="s">
        <v>703</v>
      </c>
      <c r="F850" s="314"/>
    </row>
    <row r="851" spans="1:6">
      <c r="A851" s="31" t="s">
        <v>594</v>
      </c>
      <c r="B851" s="208" t="s">
        <v>165</v>
      </c>
      <c r="C851" s="119">
        <v>45771</v>
      </c>
      <c r="D851" s="208" t="s">
        <v>51</v>
      </c>
      <c r="E851" s="10" t="s">
        <v>704</v>
      </c>
      <c r="F851" s="314"/>
    </row>
    <row r="852" spans="1:6">
      <c r="A852" s="31" t="s">
        <v>594</v>
      </c>
      <c r="B852" s="208" t="s">
        <v>165</v>
      </c>
      <c r="C852" s="119">
        <v>45771</v>
      </c>
      <c r="D852" s="208" t="s">
        <v>51</v>
      </c>
      <c r="E852" s="10" t="s">
        <v>705</v>
      </c>
      <c r="F852" s="314"/>
    </row>
    <row r="853" spans="1:6">
      <c r="A853" s="31" t="s">
        <v>594</v>
      </c>
      <c r="B853" s="208" t="s">
        <v>165</v>
      </c>
      <c r="C853" s="119">
        <v>45771</v>
      </c>
      <c r="D853" s="208" t="s">
        <v>51</v>
      </c>
      <c r="E853" s="10" t="s">
        <v>706</v>
      </c>
      <c r="F853" s="314"/>
    </row>
    <row r="854" spans="1:6">
      <c r="A854" s="31" t="s">
        <v>594</v>
      </c>
      <c r="B854" s="208" t="s">
        <v>165</v>
      </c>
      <c r="C854" s="119">
        <v>45771</v>
      </c>
      <c r="D854" s="208" t="s">
        <v>51</v>
      </c>
      <c r="E854" s="10" t="s">
        <v>707</v>
      </c>
      <c r="F854" s="314"/>
    </row>
    <row r="855" spans="1:6">
      <c r="A855" s="31" t="s">
        <v>594</v>
      </c>
      <c r="B855" s="208" t="s">
        <v>165</v>
      </c>
      <c r="C855" s="119">
        <v>45771</v>
      </c>
      <c r="D855" s="208" t="s">
        <v>51</v>
      </c>
      <c r="E855" s="10" t="s">
        <v>708</v>
      </c>
      <c r="F855" s="314"/>
    </row>
    <row r="856" spans="1:6">
      <c r="A856" s="31" t="s">
        <v>594</v>
      </c>
      <c r="B856" s="208" t="s">
        <v>165</v>
      </c>
      <c r="C856" s="119">
        <v>45771</v>
      </c>
      <c r="D856" s="208" t="s">
        <v>51</v>
      </c>
      <c r="E856" s="10" t="s">
        <v>709</v>
      </c>
      <c r="F856" s="314"/>
    </row>
    <row r="857" spans="1:6">
      <c r="A857" s="31" t="s">
        <v>594</v>
      </c>
      <c r="B857" s="208" t="s">
        <v>165</v>
      </c>
      <c r="C857" s="119">
        <v>45771</v>
      </c>
      <c r="D857" s="208" t="s">
        <v>51</v>
      </c>
      <c r="E857" s="10" t="s">
        <v>710</v>
      </c>
      <c r="F857" s="314"/>
    </row>
    <row r="858" spans="1:6">
      <c r="A858" s="31" t="s">
        <v>594</v>
      </c>
      <c r="B858" s="208" t="s">
        <v>165</v>
      </c>
      <c r="C858" s="119">
        <v>45771</v>
      </c>
      <c r="D858" s="208" t="s">
        <v>51</v>
      </c>
      <c r="E858" s="10" t="s">
        <v>711</v>
      </c>
      <c r="F858" s="314"/>
    </row>
    <row r="859" spans="1:6">
      <c r="A859" s="31" t="s">
        <v>594</v>
      </c>
      <c r="B859" s="208" t="s">
        <v>165</v>
      </c>
      <c r="C859" s="119">
        <v>45771</v>
      </c>
      <c r="D859" s="208" t="s">
        <v>51</v>
      </c>
      <c r="E859" s="10" t="s">
        <v>712</v>
      </c>
      <c r="F859" s="314"/>
    </row>
    <row r="860" spans="1:6">
      <c r="A860" s="31" t="s">
        <v>594</v>
      </c>
      <c r="B860" s="208" t="s">
        <v>165</v>
      </c>
      <c r="C860" s="119">
        <v>45771</v>
      </c>
      <c r="D860" s="208" t="s">
        <v>51</v>
      </c>
      <c r="E860" s="10" t="s">
        <v>713</v>
      </c>
      <c r="F860" s="314"/>
    </row>
    <row r="861" spans="1:6">
      <c r="A861" s="31" t="s">
        <v>594</v>
      </c>
      <c r="B861" s="208" t="s">
        <v>165</v>
      </c>
      <c r="C861" s="119">
        <v>45771</v>
      </c>
      <c r="D861" s="208" t="s">
        <v>51</v>
      </c>
      <c r="E861" s="10" t="s">
        <v>714</v>
      </c>
      <c r="F861" s="314"/>
    </row>
    <row r="862" spans="1:6">
      <c r="A862" s="31" t="s">
        <v>594</v>
      </c>
      <c r="B862" s="208" t="s">
        <v>165</v>
      </c>
      <c r="C862" s="119">
        <v>45771</v>
      </c>
      <c r="D862" s="208" t="s">
        <v>51</v>
      </c>
      <c r="E862" s="10" t="s">
        <v>709</v>
      </c>
      <c r="F862" s="314"/>
    </row>
    <row r="863" spans="1:6">
      <c r="A863" s="31" t="s">
        <v>594</v>
      </c>
      <c r="B863" s="208" t="s">
        <v>165</v>
      </c>
      <c r="C863" s="119">
        <v>45771</v>
      </c>
      <c r="D863" s="208" t="s">
        <v>51</v>
      </c>
      <c r="E863" s="10" t="s">
        <v>715</v>
      </c>
      <c r="F863" s="314"/>
    </row>
    <row r="864" spans="1:6">
      <c r="A864" s="31" t="s">
        <v>594</v>
      </c>
      <c r="B864" s="208" t="s">
        <v>165</v>
      </c>
      <c r="C864" s="119">
        <v>45771</v>
      </c>
      <c r="D864" s="208" t="s">
        <v>51</v>
      </c>
      <c r="E864" s="10" t="s">
        <v>716</v>
      </c>
      <c r="F864" s="314"/>
    </row>
    <row r="865" spans="1:6">
      <c r="A865" s="31" t="s">
        <v>594</v>
      </c>
      <c r="B865" s="208" t="s">
        <v>165</v>
      </c>
      <c r="C865" s="119">
        <v>45771</v>
      </c>
      <c r="D865" s="208" t="s">
        <v>51</v>
      </c>
      <c r="E865" s="10" t="s">
        <v>717</v>
      </c>
      <c r="F865" s="314"/>
    </row>
    <row r="866" spans="1:6">
      <c r="A866" s="31" t="s">
        <v>594</v>
      </c>
      <c r="B866" s="208" t="s">
        <v>165</v>
      </c>
      <c r="C866" s="119">
        <v>45771</v>
      </c>
      <c r="D866" s="208" t="s">
        <v>51</v>
      </c>
      <c r="E866" s="10" t="s">
        <v>718</v>
      </c>
      <c r="F866" s="314"/>
    </row>
    <row r="867" spans="1:6">
      <c r="A867" s="31" t="s">
        <v>594</v>
      </c>
      <c r="B867" s="208" t="s">
        <v>165</v>
      </c>
      <c r="C867" s="119">
        <v>45771</v>
      </c>
      <c r="D867" s="208" t="s">
        <v>51</v>
      </c>
      <c r="E867" s="10" t="s">
        <v>719</v>
      </c>
      <c r="F867" s="314"/>
    </row>
    <row r="868" spans="1:6">
      <c r="A868" s="31" t="s">
        <v>594</v>
      </c>
      <c r="B868" s="208" t="s">
        <v>165</v>
      </c>
      <c r="C868" s="119">
        <v>45771</v>
      </c>
      <c r="D868" s="208" t="s">
        <v>51</v>
      </c>
      <c r="E868" s="10" t="s">
        <v>720</v>
      </c>
      <c r="F868" s="314"/>
    </row>
    <row r="869" spans="1:6">
      <c r="A869" s="31" t="s">
        <v>594</v>
      </c>
      <c r="B869" s="208" t="s">
        <v>165</v>
      </c>
      <c r="C869" s="119">
        <v>45771</v>
      </c>
      <c r="D869" s="208" t="s">
        <v>51</v>
      </c>
      <c r="E869" s="10" t="s">
        <v>721</v>
      </c>
      <c r="F869" s="314"/>
    </row>
    <row r="870" spans="1:6">
      <c r="A870" s="31" t="s">
        <v>594</v>
      </c>
      <c r="B870" s="208" t="s">
        <v>165</v>
      </c>
      <c r="C870" s="119">
        <v>45771</v>
      </c>
      <c r="D870" s="208" t="s">
        <v>51</v>
      </c>
      <c r="E870" s="10" t="s">
        <v>722</v>
      </c>
      <c r="F870" s="314"/>
    </row>
    <row r="871" spans="1:6">
      <c r="A871" s="31" t="s">
        <v>594</v>
      </c>
      <c r="B871" s="208" t="s">
        <v>165</v>
      </c>
      <c r="C871" s="119">
        <v>45771</v>
      </c>
      <c r="D871" s="208" t="s">
        <v>51</v>
      </c>
      <c r="E871" s="10" t="s">
        <v>723</v>
      </c>
      <c r="F871" s="314"/>
    </row>
    <row r="872" spans="1:6">
      <c r="A872" s="31" t="s">
        <v>594</v>
      </c>
      <c r="B872" s="208" t="s">
        <v>165</v>
      </c>
      <c r="C872" s="119">
        <v>45771</v>
      </c>
      <c r="D872" s="208" t="s">
        <v>51</v>
      </c>
      <c r="E872" s="10" t="s">
        <v>724</v>
      </c>
      <c r="F872" s="314"/>
    </row>
    <row r="873" spans="1:6">
      <c r="A873" s="31" t="s">
        <v>594</v>
      </c>
      <c r="B873" s="208" t="s">
        <v>165</v>
      </c>
      <c r="C873" s="119">
        <v>45771</v>
      </c>
      <c r="D873" s="208" t="s">
        <v>51</v>
      </c>
      <c r="E873" s="10" t="s">
        <v>725</v>
      </c>
      <c r="F873" s="314"/>
    </row>
    <row r="874" spans="1:6">
      <c r="A874" s="31" t="s">
        <v>594</v>
      </c>
      <c r="B874" s="208" t="s">
        <v>165</v>
      </c>
      <c r="C874" s="119">
        <v>45771</v>
      </c>
      <c r="D874" s="208" t="s">
        <v>51</v>
      </c>
      <c r="E874" s="10" t="s">
        <v>726</v>
      </c>
      <c r="F874" s="314"/>
    </row>
    <row r="875" spans="1:6">
      <c r="A875" s="31" t="s">
        <v>594</v>
      </c>
      <c r="B875" s="208" t="s">
        <v>165</v>
      </c>
      <c r="C875" s="119">
        <v>45771</v>
      </c>
      <c r="D875" s="208" t="s">
        <v>51</v>
      </c>
      <c r="E875" s="10" t="s">
        <v>727</v>
      </c>
      <c r="F875" s="314"/>
    </row>
    <row r="876" spans="1:6">
      <c r="A876" s="31" t="s">
        <v>594</v>
      </c>
      <c r="B876" s="208" t="s">
        <v>165</v>
      </c>
      <c r="C876" s="119">
        <v>45771</v>
      </c>
      <c r="D876" s="208" t="s">
        <v>51</v>
      </c>
      <c r="E876" s="10" t="s">
        <v>728</v>
      </c>
      <c r="F876" s="314"/>
    </row>
    <row r="877" spans="1:6">
      <c r="A877" s="31" t="s">
        <v>594</v>
      </c>
      <c r="B877" s="208" t="s">
        <v>165</v>
      </c>
      <c r="C877" s="119">
        <v>45771</v>
      </c>
      <c r="D877" s="208" t="s">
        <v>51</v>
      </c>
      <c r="E877" s="10" t="s">
        <v>729</v>
      </c>
      <c r="F877" s="314"/>
    </row>
    <row r="878" spans="1:6">
      <c r="A878" s="31" t="s">
        <v>594</v>
      </c>
      <c r="B878" s="208" t="s">
        <v>165</v>
      </c>
      <c r="C878" s="119">
        <v>45771</v>
      </c>
      <c r="D878" s="208" t="s">
        <v>51</v>
      </c>
      <c r="E878" s="10" t="s">
        <v>730</v>
      </c>
      <c r="F878" s="314"/>
    </row>
    <row r="879" spans="1:6">
      <c r="A879" s="31" t="s">
        <v>594</v>
      </c>
      <c r="B879" s="208" t="s">
        <v>165</v>
      </c>
      <c r="C879" s="119">
        <v>45771</v>
      </c>
      <c r="D879" s="208" t="s">
        <v>51</v>
      </c>
      <c r="E879" s="10" t="s">
        <v>731</v>
      </c>
      <c r="F879" s="314"/>
    </row>
    <row r="880" spans="1:6">
      <c r="A880" s="31" t="s">
        <v>594</v>
      </c>
      <c r="B880" s="208" t="s">
        <v>165</v>
      </c>
      <c r="C880" s="119">
        <v>45771</v>
      </c>
      <c r="D880" s="208" t="s">
        <v>51</v>
      </c>
      <c r="E880" s="10" t="s">
        <v>732</v>
      </c>
      <c r="F880" s="314"/>
    </row>
    <row r="881" spans="1:6">
      <c r="A881" s="31" t="s">
        <v>594</v>
      </c>
      <c r="B881" s="208" t="s">
        <v>165</v>
      </c>
      <c r="C881" s="119">
        <v>45771</v>
      </c>
      <c r="D881" s="208" t="s">
        <v>51</v>
      </c>
      <c r="E881" s="10" t="s">
        <v>733</v>
      </c>
      <c r="F881" s="314"/>
    </row>
    <row r="882" spans="1:6">
      <c r="A882" s="31" t="s">
        <v>594</v>
      </c>
      <c r="B882" s="208" t="s">
        <v>165</v>
      </c>
      <c r="C882" s="119">
        <v>45771</v>
      </c>
      <c r="D882" s="208" t="s">
        <v>51</v>
      </c>
      <c r="E882" s="10" t="s">
        <v>734</v>
      </c>
      <c r="F882" s="314"/>
    </row>
    <row r="883" spans="1:6">
      <c r="A883" s="31" t="s">
        <v>594</v>
      </c>
      <c r="B883" s="208" t="s">
        <v>165</v>
      </c>
      <c r="C883" s="119">
        <v>45771</v>
      </c>
      <c r="D883" s="208" t="s">
        <v>51</v>
      </c>
      <c r="E883" s="10" t="s">
        <v>735</v>
      </c>
      <c r="F883" s="314"/>
    </row>
    <row r="884" spans="1:6">
      <c r="A884" s="31" t="s">
        <v>594</v>
      </c>
      <c r="B884" s="208" t="s">
        <v>165</v>
      </c>
      <c r="C884" s="119">
        <v>45771</v>
      </c>
      <c r="D884" s="208" t="s">
        <v>51</v>
      </c>
      <c r="E884" s="10" t="s">
        <v>736</v>
      </c>
      <c r="F884" s="314"/>
    </row>
    <row r="885" spans="1:6">
      <c r="A885" s="31" t="s">
        <v>594</v>
      </c>
      <c r="B885" s="208" t="s">
        <v>165</v>
      </c>
      <c r="C885" s="119">
        <v>45771</v>
      </c>
      <c r="D885" s="208" t="s">
        <v>51</v>
      </c>
      <c r="E885" s="10" t="s">
        <v>737</v>
      </c>
      <c r="F885" s="314"/>
    </row>
    <row r="886" spans="1:6">
      <c r="A886" s="31" t="s">
        <v>594</v>
      </c>
      <c r="B886" s="208" t="s">
        <v>165</v>
      </c>
      <c r="C886" s="119">
        <v>45771</v>
      </c>
      <c r="D886" s="208" t="s">
        <v>51</v>
      </c>
      <c r="E886" s="10" t="s">
        <v>738</v>
      </c>
      <c r="F886" s="314"/>
    </row>
    <row r="887" spans="1:6">
      <c r="A887" s="31" t="s">
        <v>594</v>
      </c>
      <c r="B887" s="208" t="s">
        <v>165</v>
      </c>
      <c r="C887" s="119">
        <v>45771</v>
      </c>
      <c r="D887" s="208" t="s">
        <v>51</v>
      </c>
      <c r="E887" s="10" t="s">
        <v>739</v>
      </c>
      <c r="F887" s="314"/>
    </row>
    <row r="888" spans="1:6">
      <c r="A888" s="31" t="s">
        <v>594</v>
      </c>
      <c r="B888" s="208" t="s">
        <v>165</v>
      </c>
      <c r="C888" s="119">
        <v>45771</v>
      </c>
      <c r="D888" s="208" t="s">
        <v>51</v>
      </c>
      <c r="E888" s="10" t="s">
        <v>740</v>
      </c>
      <c r="F888" s="314"/>
    </row>
    <row r="889" spans="1:6">
      <c r="A889" s="31" t="s">
        <v>594</v>
      </c>
      <c r="B889" s="208" t="s">
        <v>165</v>
      </c>
      <c r="C889" s="119">
        <v>45771</v>
      </c>
      <c r="D889" s="208" t="s">
        <v>51</v>
      </c>
      <c r="E889" s="10" t="s">
        <v>741</v>
      </c>
      <c r="F889" s="314"/>
    </row>
    <row r="890" spans="1:6">
      <c r="A890" s="31" t="s">
        <v>594</v>
      </c>
      <c r="B890" s="208" t="s">
        <v>165</v>
      </c>
      <c r="C890" s="119">
        <v>45771</v>
      </c>
      <c r="D890" s="208" t="s">
        <v>51</v>
      </c>
      <c r="E890" s="10" t="s">
        <v>742</v>
      </c>
      <c r="F890" s="314"/>
    </row>
    <row r="891" spans="1:6">
      <c r="A891" s="31" t="s">
        <v>594</v>
      </c>
      <c r="B891" s="208" t="s">
        <v>165</v>
      </c>
      <c r="C891" s="119">
        <v>45771</v>
      </c>
      <c r="D891" s="208" t="s">
        <v>51</v>
      </c>
      <c r="E891" s="10" t="s">
        <v>743</v>
      </c>
      <c r="F891" s="314"/>
    </row>
    <row r="892" spans="1:6">
      <c r="A892" s="31" t="s">
        <v>594</v>
      </c>
      <c r="B892" s="208" t="s">
        <v>165</v>
      </c>
      <c r="C892" s="119">
        <v>45771</v>
      </c>
      <c r="D892" s="208" t="s">
        <v>51</v>
      </c>
      <c r="E892" s="10" t="s">
        <v>744</v>
      </c>
      <c r="F892" s="314"/>
    </row>
    <row r="893" spans="1:6">
      <c r="A893" s="31" t="s">
        <v>594</v>
      </c>
      <c r="B893" s="208" t="s">
        <v>165</v>
      </c>
      <c r="C893" s="119">
        <v>45771</v>
      </c>
      <c r="D893" s="208" t="s">
        <v>51</v>
      </c>
      <c r="E893" s="10" t="s">
        <v>745</v>
      </c>
      <c r="F893" s="314"/>
    </row>
    <row r="894" spans="1:6">
      <c r="A894" s="31" t="s">
        <v>594</v>
      </c>
      <c r="B894" s="208" t="s">
        <v>165</v>
      </c>
      <c r="C894" s="119">
        <v>45771</v>
      </c>
      <c r="D894" s="208" t="s">
        <v>51</v>
      </c>
      <c r="E894" s="10" t="s">
        <v>746</v>
      </c>
      <c r="F894" s="314"/>
    </row>
    <row r="895" spans="1:6">
      <c r="A895" s="31" t="s">
        <v>594</v>
      </c>
      <c r="B895" s="208" t="s">
        <v>165</v>
      </c>
      <c r="C895" s="119">
        <v>45771</v>
      </c>
      <c r="D895" s="208" t="s">
        <v>51</v>
      </c>
      <c r="E895" s="10" t="s">
        <v>747</v>
      </c>
      <c r="F895" s="314"/>
    </row>
    <row r="896" spans="1:6">
      <c r="A896" s="31" t="s">
        <v>594</v>
      </c>
      <c r="B896" s="208" t="s">
        <v>165</v>
      </c>
      <c r="C896" s="119">
        <v>45771</v>
      </c>
      <c r="D896" s="208" t="s">
        <v>51</v>
      </c>
      <c r="E896" s="10" t="s">
        <v>748</v>
      </c>
      <c r="F896" s="314"/>
    </row>
    <row r="897" spans="1:6">
      <c r="A897" s="31" t="s">
        <v>594</v>
      </c>
      <c r="B897" s="208" t="s">
        <v>165</v>
      </c>
      <c r="C897" s="119">
        <v>45771</v>
      </c>
      <c r="D897" s="208" t="s">
        <v>51</v>
      </c>
      <c r="E897" s="10" t="s">
        <v>749</v>
      </c>
      <c r="F897" s="314"/>
    </row>
    <row r="898" spans="1:6">
      <c r="A898" s="31" t="s">
        <v>594</v>
      </c>
      <c r="B898" s="208" t="s">
        <v>165</v>
      </c>
      <c r="C898" s="119">
        <v>45771</v>
      </c>
      <c r="D898" s="208" t="s">
        <v>51</v>
      </c>
      <c r="E898" s="10" t="s">
        <v>750</v>
      </c>
      <c r="F898" s="314"/>
    </row>
    <row r="899" spans="1:6">
      <c r="A899" s="31" t="s">
        <v>594</v>
      </c>
      <c r="B899" s="208" t="s">
        <v>165</v>
      </c>
      <c r="C899" s="119">
        <v>45771</v>
      </c>
      <c r="D899" s="208" t="s">
        <v>51</v>
      </c>
      <c r="E899" s="10" t="s">
        <v>751</v>
      </c>
      <c r="F899" s="314"/>
    </row>
    <row r="900" spans="1:6">
      <c r="A900" s="31" t="s">
        <v>594</v>
      </c>
      <c r="B900" s="208" t="s">
        <v>165</v>
      </c>
      <c r="C900" s="119">
        <v>45771</v>
      </c>
      <c r="D900" s="208" t="s">
        <v>51</v>
      </c>
      <c r="E900" s="10" t="s">
        <v>752</v>
      </c>
      <c r="F900" s="314"/>
    </row>
    <row r="901" spans="1:6">
      <c r="A901" s="31" t="s">
        <v>594</v>
      </c>
      <c r="B901" s="208" t="s">
        <v>165</v>
      </c>
      <c r="C901" s="119">
        <v>45771</v>
      </c>
      <c r="D901" s="208" t="s">
        <v>51</v>
      </c>
      <c r="E901" s="10" t="s">
        <v>713</v>
      </c>
      <c r="F901" s="314"/>
    </row>
    <row r="902" spans="1:6">
      <c r="A902" s="31" t="s">
        <v>594</v>
      </c>
      <c r="B902" s="208" t="s">
        <v>165</v>
      </c>
      <c r="C902" s="119">
        <v>45771</v>
      </c>
      <c r="D902" s="208" t="s">
        <v>51</v>
      </c>
      <c r="E902" s="10" t="s">
        <v>753</v>
      </c>
      <c r="F902" s="314"/>
    </row>
    <row r="903" spans="1:6">
      <c r="A903" s="31" t="s">
        <v>594</v>
      </c>
      <c r="B903" s="208" t="s">
        <v>165</v>
      </c>
      <c r="C903" s="119">
        <v>45771</v>
      </c>
      <c r="D903" s="208" t="s">
        <v>51</v>
      </c>
      <c r="E903" s="10" t="s">
        <v>754</v>
      </c>
      <c r="F903" s="314"/>
    </row>
    <row r="904" spans="1:6">
      <c r="A904" s="31" t="s">
        <v>594</v>
      </c>
      <c r="B904" s="208" t="s">
        <v>165</v>
      </c>
      <c r="C904" s="119">
        <v>45771</v>
      </c>
      <c r="D904" s="208" t="s">
        <v>51</v>
      </c>
      <c r="E904" s="10" t="s">
        <v>755</v>
      </c>
      <c r="F904" s="314"/>
    </row>
    <row r="905" spans="1:6">
      <c r="A905" s="31" t="s">
        <v>594</v>
      </c>
      <c r="B905" s="208" t="s">
        <v>165</v>
      </c>
      <c r="C905" s="119">
        <v>45771</v>
      </c>
      <c r="D905" s="208" t="s">
        <v>51</v>
      </c>
      <c r="E905" s="10" t="s">
        <v>756</v>
      </c>
      <c r="F905" s="314"/>
    </row>
    <row r="906" spans="1:6">
      <c r="A906" s="31" t="s">
        <v>594</v>
      </c>
      <c r="B906" s="208" t="s">
        <v>165</v>
      </c>
      <c r="C906" s="119">
        <v>45771</v>
      </c>
      <c r="D906" s="208" t="s">
        <v>51</v>
      </c>
      <c r="E906" s="10" t="s">
        <v>757</v>
      </c>
      <c r="F906" s="314"/>
    </row>
    <row r="907" spans="1:6">
      <c r="A907" s="31" t="s">
        <v>594</v>
      </c>
      <c r="B907" s="208" t="s">
        <v>165</v>
      </c>
      <c r="C907" s="119">
        <v>45771</v>
      </c>
      <c r="D907" s="208" t="s">
        <v>51</v>
      </c>
      <c r="E907" s="10" t="s">
        <v>758</v>
      </c>
      <c r="F907" s="314"/>
    </row>
    <row r="908" spans="1:6">
      <c r="A908" s="31" t="s">
        <v>594</v>
      </c>
      <c r="B908" s="208" t="s">
        <v>165</v>
      </c>
      <c r="C908" s="119">
        <v>45771</v>
      </c>
      <c r="D908" s="208" t="s">
        <v>51</v>
      </c>
      <c r="E908" s="10" t="s">
        <v>759</v>
      </c>
      <c r="F908" s="314"/>
    </row>
    <row r="909" spans="1:6">
      <c r="A909" s="31" t="s">
        <v>594</v>
      </c>
      <c r="B909" s="208" t="s">
        <v>165</v>
      </c>
      <c r="C909" s="119">
        <v>45771</v>
      </c>
      <c r="D909" s="208" t="s">
        <v>51</v>
      </c>
      <c r="E909" s="10" t="s">
        <v>760</v>
      </c>
      <c r="F909" s="314"/>
    </row>
    <row r="910" spans="1:6">
      <c r="A910" s="31" t="s">
        <v>594</v>
      </c>
      <c r="B910" s="208" t="s">
        <v>165</v>
      </c>
      <c r="C910" s="119">
        <v>45771</v>
      </c>
      <c r="D910" s="208" t="s">
        <v>51</v>
      </c>
      <c r="E910" s="10" t="s">
        <v>761</v>
      </c>
      <c r="F910" s="314"/>
    </row>
    <row r="911" spans="1:6">
      <c r="A911" s="31" t="s">
        <v>594</v>
      </c>
      <c r="B911" s="208" t="s">
        <v>165</v>
      </c>
      <c r="C911" s="119">
        <v>45771</v>
      </c>
      <c r="D911" s="208" t="s">
        <v>51</v>
      </c>
      <c r="E911" s="10" t="s">
        <v>762</v>
      </c>
      <c r="F911" s="314"/>
    </row>
    <row r="912" spans="1:6">
      <c r="A912" s="31" t="s">
        <v>594</v>
      </c>
      <c r="B912" s="208" t="s">
        <v>165</v>
      </c>
      <c r="C912" s="119">
        <v>45771</v>
      </c>
      <c r="D912" s="208" t="s">
        <v>51</v>
      </c>
      <c r="E912" s="10" t="s">
        <v>763</v>
      </c>
      <c r="F912" s="314"/>
    </row>
    <row r="913" spans="1:6">
      <c r="A913" s="31" t="s">
        <v>594</v>
      </c>
      <c r="B913" s="208" t="s">
        <v>165</v>
      </c>
      <c r="C913" s="119">
        <v>45771</v>
      </c>
      <c r="D913" s="208" t="s">
        <v>51</v>
      </c>
      <c r="E913" s="10" t="s">
        <v>764</v>
      </c>
      <c r="F913" s="314"/>
    </row>
    <row r="914" spans="1:6">
      <c r="A914" s="31" t="s">
        <v>594</v>
      </c>
      <c r="B914" s="208" t="s">
        <v>165</v>
      </c>
      <c r="C914" s="119">
        <v>45771</v>
      </c>
      <c r="D914" s="208" t="s">
        <v>51</v>
      </c>
      <c r="E914" s="10" t="s">
        <v>765</v>
      </c>
      <c r="F914" s="314"/>
    </row>
    <row r="915" spans="1:6">
      <c r="A915" s="31" t="s">
        <v>594</v>
      </c>
      <c r="B915" s="208" t="s">
        <v>165</v>
      </c>
      <c r="C915" s="119">
        <v>45771</v>
      </c>
      <c r="D915" s="208" t="s">
        <v>51</v>
      </c>
      <c r="E915" s="10" t="s">
        <v>766</v>
      </c>
      <c r="F915" s="314"/>
    </row>
    <row r="916" spans="1:6">
      <c r="A916" s="31" t="s">
        <v>594</v>
      </c>
      <c r="B916" s="208" t="s">
        <v>165</v>
      </c>
      <c r="C916" s="119">
        <v>45771</v>
      </c>
      <c r="D916" s="208" t="s">
        <v>51</v>
      </c>
      <c r="E916" s="10" t="s">
        <v>767</v>
      </c>
      <c r="F916" s="314"/>
    </row>
    <row r="917" spans="1:6">
      <c r="A917" s="31" t="s">
        <v>594</v>
      </c>
      <c r="B917" s="208" t="s">
        <v>165</v>
      </c>
      <c r="C917" s="119">
        <v>45771</v>
      </c>
      <c r="D917" s="208" t="s">
        <v>51</v>
      </c>
      <c r="E917" s="10" t="s">
        <v>768</v>
      </c>
      <c r="F917" s="314"/>
    </row>
    <row r="918" spans="1:6">
      <c r="A918" s="31" t="s">
        <v>594</v>
      </c>
      <c r="B918" s="208" t="s">
        <v>165</v>
      </c>
      <c r="C918" s="119">
        <v>45771</v>
      </c>
      <c r="D918" s="208" t="s">
        <v>51</v>
      </c>
      <c r="E918" s="10" t="s">
        <v>769</v>
      </c>
      <c r="F918" s="314"/>
    </row>
    <row r="919" spans="1:6">
      <c r="A919" s="31" t="s">
        <v>594</v>
      </c>
      <c r="B919" s="208" t="s">
        <v>165</v>
      </c>
      <c r="C919" s="119">
        <v>45771</v>
      </c>
      <c r="D919" s="208" t="s">
        <v>51</v>
      </c>
      <c r="E919" s="10" t="s">
        <v>770</v>
      </c>
      <c r="F919" s="314"/>
    </row>
    <row r="920" spans="1:6">
      <c r="A920" s="31" t="s">
        <v>594</v>
      </c>
      <c r="B920" s="208" t="s">
        <v>165</v>
      </c>
      <c r="C920" s="119">
        <v>45771</v>
      </c>
      <c r="D920" s="208" t="s">
        <v>51</v>
      </c>
      <c r="E920" s="10" t="s">
        <v>771</v>
      </c>
      <c r="F920" s="314"/>
    </row>
    <row r="921" spans="1:6">
      <c r="A921" s="31" t="s">
        <v>594</v>
      </c>
      <c r="B921" s="208" t="s">
        <v>165</v>
      </c>
      <c r="C921" s="119">
        <v>45771</v>
      </c>
      <c r="D921" s="208" t="s">
        <v>51</v>
      </c>
      <c r="E921" s="10" t="s">
        <v>772</v>
      </c>
      <c r="F921" s="314"/>
    </row>
    <row r="922" spans="1:6">
      <c r="A922" s="31" t="s">
        <v>594</v>
      </c>
      <c r="B922" s="208" t="s">
        <v>165</v>
      </c>
      <c r="C922" s="119">
        <v>45771</v>
      </c>
      <c r="D922" s="208" t="s">
        <v>51</v>
      </c>
      <c r="E922" s="10" t="s">
        <v>773</v>
      </c>
      <c r="F922" s="314"/>
    </row>
    <row r="923" spans="1:6">
      <c r="A923" s="31" t="s">
        <v>594</v>
      </c>
      <c r="B923" s="208" t="s">
        <v>165</v>
      </c>
      <c r="C923" s="119">
        <v>45771</v>
      </c>
      <c r="D923" s="208" t="s">
        <v>51</v>
      </c>
      <c r="E923" s="10" t="s">
        <v>774</v>
      </c>
      <c r="F923" s="314"/>
    </row>
    <row r="924" spans="1:6">
      <c r="A924" s="31" t="s">
        <v>594</v>
      </c>
      <c r="B924" s="208" t="s">
        <v>165</v>
      </c>
      <c r="C924" s="119">
        <v>45771</v>
      </c>
      <c r="D924" s="208" t="s">
        <v>51</v>
      </c>
      <c r="E924" s="10" t="s">
        <v>775</v>
      </c>
      <c r="F924" s="314"/>
    </row>
    <row r="925" spans="1:6">
      <c r="A925" s="31" t="s">
        <v>594</v>
      </c>
      <c r="B925" s="208" t="s">
        <v>165</v>
      </c>
      <c r="C925" s="119">
        <v>45771</v>
      </c>
      <c r="D925" s="208" t="s">
        <v>51</v>
      </c>
      <c r="E925" s="10" t="s">
        <v>776</v>
      </c>
      <c r="F925" s="314"/>
    </row>
    <row r="926" spans="1:6">
      <c r="A926" s="31" t="s">
        <v>594</v>
      </c>
      <c r="B926" s="208" t="s">
        <v>165</v>
      </c>
      <c r="C926" s="119">
        <v>45771</v>
      </c>
      <c r="D926" s="208" t="s">
        <v>51</v>
      </c>
      <c r="E926" s="10" t="s">
        <v>777</v>
      </c>
      <c r="F926" s="314"/>
    </row>
    <row r="927" spans="1:6">
      <c r="A927" s="31" t="s">
        <v>594</v>
      </c>
      <c r="B927" s="208" t="s">
        <v>165</v>
      </c>
      <c r="C927" s="119">
        <v>45771</v>
      </c>
      <c r="D927" s="208" t="s">
        <v>51</v>
      </c>
      <c r="E927" s="10" t="s">
        <v>778</v>
      </c>
      <c r="F927" s="314"/>
    </row>
    <row r="928" spans="1:6">
      <c r="A928" s="31" t="s">
        <v>594</v>
      </c>
      <c r="B928" s="208" t="s">
        <v>165</v>
      </c>
      <c r="C928" s="119">
        <v>45771</v>
      </c>
      <c r="D928" s="208" t="s">
        <v>51</v>
      </c>
      <c r="E928" s="10" t="s">
        <v>779</v>
      </c>
      <c r="F928" s="314"/>
    </row>
    <row r="929" spans="1:6">
      <c r="A929" s="31" t="s">
        <v>594</v>
      </c>
      <c r="B929" s="208" t="s">
        <v>165</v>
      </c>
      <c r="C929" s="119">
        <v>45771</v>
      </c>
      <c r="D929" s="208" t="s">
        <v>51</v>
      </c>
      <c r="E929" s="10" t="s">
        <v>780</v>
      </c>
      <c r="F929" s="314"/>
    </row>
    <row r="930" spans="1:6">
      <c r="A930" s="31" t="s">
        <v>594</v>
      </c>
      <c r="B930" s="208" t="s">
        <v>165</v>
      </c>
      <c r="C930" s="119">
        <v>45771</v>
      </c>
      <c r="D930" s="208" t="s">
        <v>51</v>
      </c>
      <c r="E930" s="10" t="s">
        <v>781</v>
      </c>
      <c r="F930" s="314"/>
    </row>
    <row r="931" spans="1:6">
      <c r="A931" s="31" t="s">
        <v>594</v>
      </c>
      <c r="B931" s="208" t="s">
        <v>165</v>
      </c>
      <c r="C931" s="119">
        <v>45771</v>
      </c>
      <c r="D931" s="208" t="s">
        <v>51</v>
      </c>
      <c r="E931" s="10" t="s">
        <v>782</v>
      </c>
      <c r="F931" s="314"/>
    </row>
    <row r="932" spans="1:6">
      <c r="A932" s="31" t="s">
        <v>594</v>
      </c>
      <c r="B932" s="208" t="s">
        <v>165</v>
      </c>
      <c r="C932" s="119">
        <v>45771</v>
      </c>
      <c r="D932" s="208" t="s">
        <v>51</v>
      </c>
      <c r="E932" s="10" t="s">
        <v>783</v>
      </c>
      <c r="F932" s="314"/>
    </row>
    <row r="933" spans="1:6">
      <c r="A933" s="31" t="s">
        <v>594</v>
      </c>
      <c r="B933" s="208" t="s">
        <v>165</v>
      </c>
      <c r="C933" s="119">
        <v>45771</v>
      </c>
      <c r="D933" s="208" t="s">
        <v>51</v>
      </c>
      <c r="E933" s="10" t="s">
        <v>784</v>
      </c>
      <c r="F933" s="314"/>
    </row>
    <row r="934" spans="1:6">
      <c r="A934" s="31" t="s">
        <v>594</v>
      </c>
      <c r="B934" s="208" t="s">
        <v>165</v>
      </c>
      <c r="C934" s="119">
        <v>45771</v>
      </c>
      <c r="D934" s="208" t="s">
        <v>51</v>
      </c>
      <c r="E934" s="10" t="s">
        <v>785</v>
      </c>
      <c r="F934" s="314"/>
    </row>
    <row r="935" spans="1:6">
      <c r="A935" s="31" t="s">
        <v>594</v>
      </c>
      <c r="B935" s="208" t="s">
        <v>165</v>
      </c>
      <c r="C935" s="119">
        <v>45771</v>
      </c>
      <c r="D935" s="208" t="s">
        <v>51</v>
      </c>
      <c r="E935" s="10" t="s">
        <v>786</v>
      </c>
      <c r="F935" s="314"/>
    </row>
    <row r="936" spans="1:6">
      <c r="A936" s="31" t="s">
        <v>594</v>
      </c>
      <c r="B936" s="208" t="s">
        <v>165</v>
      </c>
      <c r="C936" s="119">
        <v>45771</v>
      </c>
      <c r="D936" s="208" t="s">
        <v>51</v>
      </c>
      <c r="E936" s="10" t="s">
        <v>787</v>
      </c>
      <c r="F936" s="314"/>
    </row>
    <row r="937" spans="1:6">
      <c r="A937" s="31" t="s">
        <v>594</v>
      </c>
      <c r="B937" s="208" t="s">
        <v>165</v>
      </c>
      <c r="C937" s="119">
        <v>45771</v>
      </c>
      <c r="D937" s="208" t="s">
        <v>168</v>
      </c>
      <c r="E937" s="10" t="s">
        <v>788</v>
      </c>
      <c r="F937" s="314"/>
    </row>
    <row r="938" spans="1:6">
      <c r="A938" s="31" t="s">
        <v>594</v>
      </c>
      <c r="B938" s="208" t="s">
        <v>165</v>
      </c>
      <c r="C938" s="119">
        <v>45771</v>
      </c>
      <c r="D938" s="208" t="s">
        <v>168</v>
      </c>
      <c r="E938" s="10" t="s">
        <v>789</v>
      </c>
      <c r="F938" s="314"/>
    </row>
    <row r="939" spans="1:6">
      <c r="A939" s="31" t="s">
        <v>594</v>
      </c>
      <c r="B939" s="208" t="s">
        <v>165</v>
      </c>
      <c r="C939" s="119">
        <v>45771</v>
      </c>
      <c r="D939" s="208" t="s">
        <v>168</v>
      </c>
      <c r="E939" s="10" t="s">
        <v>790</v>
      </c>
      <c r="F939" s="314"/>
    </row>
    <row r="940" spans="1:6">
      <c r="A940" s="31" t="s">
        <v>594</v>
      </c>
      <c r="B940" s="208" t="s">
        <v>165</v>
      </c>
      <c r="C940" s="119">
        <v>45771</v>
      </c>
      <c r="D940" s="208" t="s">
        <v>168</v>
      </c>
      <c r="E940" s="10" t="s">
        <v>791</v>
      </c>
      <c r="F940" s="314"/>
    </row>
    <row r="941" spans="1:6">
      <c r="A941" s="31" t="s">
        <v>594</v>
      </c>
      <c r="B941" s="208" t="s">
        <v>165</v>
      </c>
      <c r="C941" s="119">
        <v>45771</v>
      </c>
      <c r="D941" s="208" t="s">
        <v>168</v>
      </c>
      <c r="E941" s="10" t="s">
        <v>792</v>
      </c>
      <c r="F941" s="314"/>
    </row>
    <row r="942" spans="1:6">
      <c r="A942" s="31" t="s">
        <v>594</v>
      </c>
      <c r="B942" s="208" t="s">
        <v>165</v>
      </c>
      <c r="C942" s="119">
        <v>45771</v>
      </c>
      <c r="D942" s="208" t="s">
        <v>168</v>
      </c>
      <c r="E942" s="10" t="s">
        <v>793</v>
      </c>
      <c r="F942" s="314"/>
    </row>
    <row r="943" spans="1:6">
      <c r="A943" s="31" t="s">
        <v>594</v>
      </c>
      <c r="B943" s="208" t="s">
        <v>165</v>
      </c>
      <c r="C943" s="119">
        <v>45771</v>
      </c>
      <c r="D943" s="208" t="s">
        <v>168</v>
      </c>
      <c r="E943" s="10" t="s">
        <v>794</v>
      </c>
      <c r="F943" s="314"/>
    </row>
    <row r="944" spans="1:6">
      <c r="A944" s="31" t="s">
        <v>594</v>
      </c>
      <c r="B944" s="208" t="s">
        <v>165</v>
      </c>
      <c r="C944" s="119">
        <v>45771</v>
      </c>
      <c r="D944" s="208" t="s">
        <v>168</v>
      </c>
      <c r="E944" s="10" t="s">
        <v>795</v>
      </c>
      <c r="F944" s="314"/>
    </row>
    <row r="945" spans="1:6">
      <c r="A945" s="31" t="s">
        <v>594</v>
      </c>
      <c r="B945" s="208" t="s">
        <v>165</v>
      </c>
      <c r="C945" s="119">
        <v>45771</v>
      </c>
      <c r="D945" s="208" t="s">
        <v>168</v>
      </c>
      <c r="E945" s="10" t="s">
        <v>796</v>
      </c>
      <c r="F945" s="314"/>
    </row>
    <row r="946" spans="1:6">
      <c r="A946" s="31" t="s">
        <v>594</v>
      </c>
      <c r="B946" s="208" t="s">
        <v>165</v>
      </c>
      <c r="C946" s="119">
        <v>45771</v>
      </c>
      <c r="D946" s="208" t="s">
        <v>168</v>
      </c>
      <c r="E946" s="10" t="s">
        <v>797</v>
      </c>
      <c r="F946" s="314"/>
    </row>
    <row r="947" spans="1:6">
      <c r="A947" s="31" t="s">
        <v>594</v>
      </c>
      <c r="B947" s="208" t="s">
        <v>165</v>
      </c>
      <c r="C947" s="119">
        <v>45771</v>
      </c>
      <c r="D947" s="208" t="s">
        <v>168</v>
      </c>
      <c r="E947" s="10" t="s">
        <v>798</v>
      </c>
      <c r="F947" s="314"/>
    </row>
    <row r="948" spans="1:6">
      <c r="A948" s="31" t="s">
        <v>594</v>
      </c>
      <c r="B948" s="208" t="s">
        <v>165</v>
      </c>
      <c r="C948" s="119">
        <v>45771</v>
      </c>
      <c r="D948" s="208" t="s">
        <v>168</v>
      </c>
      <c r="E948" s="10" t="s">
        <v>799</v>
      </c>
      <c r="F948" s="314"/>
    </row>
    <row r="949" spans="1:6">
      <c r="A949" s="31" t="s">
        <v>594</v>
      </c>
      <c r="B949" s="208" t="s">
        <v>165</v>
      </c>
      <c r="C949" s="119">
        <v>45771</v>
      </c>
      <c r="D949" s="208" t="s">
        <v>168</v>
      </c>
      <c r="E949" s="10" t="s">
        <v>800</v>
      </c>
      <c r="F949" s="314"/>
    </row>
    <row r="950" spans="1:6">
      <c r="A950" s="31" t="s">
        <v>594</v>
      </c>
      <c r="B950" s="208" t="s">
        <v>165</v>
      </c>
      <c r="C950" s="119">
        <v>45771</v>
      </c>
      <c r="D950" s="208" t="s">
        <v>168</v>
      </c>
      <c r="E950" s="10" t="s">
        <v>801</v>
      </c>
      <c r="F950" s="314"/>
    </row>
    <row r="951" spans="1:6">
      <c r="A951" s="31" t="s">
        <v>594</v>
      </c>
      <c r="B951" s="208" t="s">
        <v>165</v>
      </c>
      <c r="C951" s="119">
        <v>45771</v>
      </c>
      <c r="D951" s="208" t="s">
        <v>168</v>
      </c>
      <c r="E951" s="10" t="s">
        <v>802</v>
      </c>
      <c r="F951" s="314"/>
    </row>
    <row r="952" spans="1:6">
      <c r="A952" s="31" t="s">
        <v>594</v>
      </c>
      <c r="B952" s="208" t="s">
        <v>165</v>
      </c>
      <c r="C952" s="119">
        <v>45771</v>
      </c>
      <c r="D952" s="208" t="s">
        <v>168</v>
      </c>
      <c r="E952" s="10" t="s">
        <v>803</v>
      </c>
      <c r="F952" s="314"/>
    </row>
    <row r="953" spans="1:6">
      <c r="A953" s="31" t="s">
        <v>594</v>
      </c>
      <c r="B953" s="208" t="s">
        <v>165</v>
      </c>
      <c r="C953" s="119">
        <v>45771</v>
      </c>
      <c r="D953" s="208" t="s">
        <v>168</v>
      </c>
      <c r="E953" s="10" t="s">
        <v>804</v>
      </c>
      <c r="F953" s="314"/>
    </row>
    <row r="954" spans="1:6">
      <c r="A954" s="31" t="s">
        <v>594</v>
      </c>
      <c r="B954" s="208" t="s">
        <v>165</v>
      </c>
      <c r="C954" s="119">
        <v>45771</v>
      </c>
      <c r="D954" s="208" t="s">
        <v>168</v>
      </c>
      <c r="E954" s="10" t="s">
        <v>805</v>
      </c>
      <c r="F954" s="314"/>
    </row>
    <row r="955" spans="1:6">
      <c r="A955" s="31" t="s">
        <v>594</v>
      </c>
      <c r="B955" s="208" t="s">
        <v>165</v>
      </c>
      <c r="C955" s="119">
        <v>45771</v>
      </c>
      <c r="D955" s="208" t="s">
        <v>168</v>
      </c>
      <c r="E955" s="10" t="s">
        <v>806</v>
      </c>
      <c r="F955" s="314"/>
    </row>
    <row r="956" spans="1:6">
      <c r="A956" s="31" t="s">
        <v>594</v>
      </c>
      <c r="B956" s="208" t="s">
        <v>12</v>
      </c>
      <c r="C956" s="119">
        <v>45771</v>
      </c>
      <c r="D956" s="208" t="s">
        <v>154</v>
      </c>
      <c r="E956" s="10" t="s">
        <v>807</v>
      </c>
      <c r="F956" s="314"/>
    </row>
    <row r="957" spans="1:6">
      <c r="A957" s="31" t="s">
        <v>594</v>
      </c>
      <c r="B957" s="208" t="s">
        <v>12</v>
      </c>
      <c r="C957" s="119">
        <v>45771</v>
      </c>
      <c r="D957" s="208" t="s">
        <v>808</v>
      </c>
      <c r="E957" s="10" t="s">
        <v>809</v>
      </c>
      <c r="F957" s="314"/>
    </row>
    <row r="958" spans="1:6" ht="29">
      <c r="A958" s="31" t="s">
        <v>594</v>
      </c>
      <c r="B958" s="208" t="s">
        <v>12</v>
      </c>
      <c r="C958" s="119">
        <v>45771</v>
      </c>
      <c r="D958" s="208" t="s">
        <v>810</v>
      </c>
      <c r="E958" s="10" t="s">
        <v>811</v>
      </c>
      <c r="F958" s="314"/>
    </row>
    <row r="959" spans="1:6" ht="29">
      <c r="A959" s="31" t="s">
        <v>594</v>
      </c>
      <c r="B959" s="208" t="s">
        <v>77</v>
      </c>
      <c r="C959" s="119">
        <v>45772</v>
      </c>
      <c r="D959" s="208" t="s">
        <v>15</v>
      </c>
      <c r="E959" s="10" t="s">
        <v>812</v>
      </c>
      <c r="F959" s="314"/>
    </row>
    <row r="960" spans="1:6">
      <c r="A960" s="31" t="s">
        <v>594</v>
      </c>
      <c r="B960" s="208" t="s">
        <v>12</v>
      </c>
      <c r="C960" s="119">
        <v>45771</v>
      </c>
      <c r="D960" s="208" t="s">
        <v>26</v>
      </c>
      <c r="E960" s="10" t="s">
        <v>813</v>
      </c>
      <c r="F960" s="314"/>
    </row>
    <row r="961" spans="1:6">
      <c r="A961" s="31" t="s">
        <v>594</v>
      </c>
      <c r="B961" s="208" t="s">
        <v>12</v>
      </c>
      <c r="C961" s="119">
        <v>45771</v>
      </c>
      <c r="D961" s="208" t="s">
        <v>26</v>
      </c>
      <c r="E961" s="10" t="s">
        <v>814</v>
      </c>
      <c r="F961" s="314"/>
    </row>
    <row r="962" spans="1:6" ht="79.5" thickBot="1">
      <c r="A962" s="31" t="s">
        <v>594</v>
      </c>
      <c r="B962" s="208" t="s">
        <v>12</v>
      </c>
      <c r="C962" s="119">
        <v>45771</v>
      </c>
      <c r="D962" s="208" t="s">
        <v>28</v>
      </c>
      <c r="E962" s="10" t="s">
        <v>815</v>
      </c>
      <c r="F962" s="314"/>
    </row>
    <row r="963" spans="1:6" ht="15" thickTop="1">
      <c r="A963" s="125" t="s">
        <v>816</v>
      </c>
      <c r="B963" s="219" t="s">
        <v>30</v>
      </c>
      <c r="C963" s="232">
        <v>45770</v>
      </c>
      <c r="D963" s="219" t="s">
        <v>627</v>
      </c>
      <c r="E963" s="252" t="s">
        <v>817</v>
      </c>
      <c r="F963" s="314"/>
    </row>
    <row r="964" spans="1:6">
      <c r="A964" s="31" t="s">
        <v>816</v>
      </c>
      <c r="B964" s="208" t="s">
        <v>30</v>
      </c>
      <c r="C964" s="119">
        <v>45770</v>
      </c>
      <c r="D964" s="208" t="s">
        <v>627</v>
      </c>
      <c r="E964" s="10" t="s">
        <v>818</v>
      </c>
      <c r="F964" s="314"/>
    </row>
    <row r="965" spans="1:6">
      <c r="A965" s="31" t="s">
        <v>816</v>
      </c>
      <c r="B965" s="208" t="s">
        <v>165</v>
      </c>
      <c r="C965" s="119">
        <v>45769</v>
      </c>
      <c r="D965" s="208" t="s">
        <v>51</v>
      </c>
      <c r="E965" s="10" t="s">
        <v>819</v>
      </c>
      <c r="F965" s="314"/>
    </row>
    <row r="966" spans="1:6">
      <c r="A966" s="31" t="s">
        <v>816</v>
      </c>
      <c r="B966" s="208" t="s">
        <v>165</v>
      </c>
      <c r="C966" s="119">
        <v>45769</v>
      </c>
      <c r="D966" s="208" t="s">
        <v>51</v>
      </c>
      <c r="E966" s="10" t="s">
        <v>820</v>
      </c>
      <c r="F966" s="314"/>
    </row>
    <row r="967" spans="1:6">
      <c r="A967" s="31" t="s">
        <v>816</v>
      </c>
      <c r="B967" s="208" t="s">
        <v>165</v>
      </c>
      <c r="C967" s="119">
        <v>45769</v>
      </c>
      <c r="D967" s="208" t="s">
        <v>51</v>
      </c>
      <c r="E967" s="10" t="s">
        <v>821</v>
      </c>
      <c r="F967" s="314"/>
    </row>
    <row r="968" spans="1:6">
      <c r="A968" s="31" t="s">
        <v>816</v>
      </c>
      <c r="B968" s="208" t="s">
        <v>165</v>
      </c>
      <c r="C968" s="119">
        <v>45769</v>
      </c>
      <c r="D968" s="208" t="s">
        <v>51</v>
      </c>
      <c r="E968" s="10" t="s">
        <v>822</v>
      </c>
      <c r="F968" s="314"/>
    </row>
    <row r="969" spans="1:6">
      <c r="A969" s="31" t="s">
        <v>816</v>
      </c>
      <c r="B969" s="208" t="s">
        <v>165</v>
      </c>
      <c r="C969" s="119">
        <v>45769</v>
      </c>
      <c r="D969" s="208" t="s">
        <v>51</v>
      </c>
      <c r="E969" s="10" t="s">
        <v>823</v>
      </c>
      <c r="F969" s="314"/>
    </row>
    <row r="970" spans="1:6">
      <c r="A970" s="31" t="s">
        <v>816</v>
      </c>
      <c r="B970" s="208" t="s">
        <v>165</v>
      </c>
      <c r="C970" s="119">
        <v>45769</v>
      </c>
      <c r="D970" s="208" t="s">
        <v>51</v>
      </c>
      <c r="E970" s="10" t="s">
        <v>824</v>
      </c>
      <c r="F970" s="314"/>
    </row>
    <row r="971" spans="1:6">
      <c r="A971" s="31" t="s">
        <v>816</v>
      </c>
      <c r="B971" s="208" t="s">
        <v>165</v>
      </c>
      <c r="C971" s="119">
        <v>45769</v>
      </c>
      <c r="D971" s="208" t="s">
        <v>51</v>
      </c>
      <c r="E971" s="10" t="s">
        <v>825</v>
      </c>
      <c r="F971" s="314"/>
    </row>
    <row r="972" spans="1:6">
      <c r="A972" s="31" t="s">
        <v>816</v>
      </c>
      <c r="B972" s="208" t="s">
        <v>165</v>
      </c>
      <c r="C972" s="119">
        <v>45769</v>
      </c>
      <c r="D972" s="208" t="s">
        <v>51</v>
      </c>
      <c r="E972" s="10" t="s">
        <v>826</v>
      </c>
      <c r="F972" s="314"/>
    </row>
    <row r="973" spans="1:6">
      <c r="A973" s="31" t="s">
        <v>816</v>
      </c>
      <c r="B973" s="208" t="s">
        <v>165</v>
      </c>
      <c r="C973" s="119">
        <v>45769</v>
      </c>
      <c r="D973" s="208" t="s">
        <v>51</v>
      </c>
      <c r="E973" s="10" t="s">
        <v>827</v>
      </c>
      <c r="F973" s="314"/>
    </row>
    <row r="974" spans="1:6">
      <c r="A974" s="31" t="s">
        <v>816</v>
      </c>
      <c r="B974" s="208" t="s">
        <v>165</v>
      </c>
      <c r="C974" s="119">
        <v>45769</v>
      </c>
      <c r="D974" s="208" t="s">
        <v>51</v>
      </c>
      <c r="E974" s="10" t="s">
        <v>828</v>
      </c>
      <c r="F974" s="314"/>
    </row>
    <row r="975" spans="1:6">
      <c r="A975" s="31" t="s">
        <v>816</v>
      </c>
      <c r="B975" s="208" t="s">
        <v>165</v>
      </c>
      <c r="C975" s="119">
        <v>45769</v>
      </c>
      <c r="D975" s="208" t="s">
        <v>51</v>
      </c>
      <c r="E975" s="10" t="s">
        <v>829</v>
      </c>
      <c r="F975" s="314"/>
    </row>
    <row r="976" spans="1:6">
      <c r="A976" s="31" t="s">
        <v>816</v>
      </c>
      <c r="B976" s="208" t="s">
        <v>165</v>
      </c>
      <c r="C976" s="119">
        <v>45769</v>
      </c>
      <c r="D976" s="208" t="s">
        <v>51</v>
      </c>
      <c r="E976" s="10" t="s">
        <v>830</v>
      </c>
      <c r="F976" s="314"/>
    </row>
    <row r="977" spans="1:6">
      <c r="A977" s="31" t="s">
        <v>816</v>
      </c>
      <c r="B977" s="208" t="s">
        <v>165</v>
      </c>
      <c r="C977" s="119">
        <v>45769</v>
      </c>
      <c r="D977" s="208" t="s">
        <v>51</v>
      </c>
      <c r="E977" s="10" t="s">
        <v>831</v>
      </c>
      <c r="F977" s="314"/>
    </row>
    <row r="978" spans="1:6">
      <c r="A978" s="31" t="s">
        <v>816</v>
      </c>
      <c r="B978" s="208" t="s">
        <v>165</v>
      </c>
      <c r="C978" s="119">
        <v>45769</v>
      </c>
      <c r="D978" s="208" t="s">
        <v>51</v>
      </c>
      <c r="E978" s="10" t="s">
        <v>832</v>
      </c>
      <c r="F978" s="314"/>
    </row>
    <row r="979" spans="1:6">
      <c r="A979" s="31" t="s">
        <v>816</v>
      </c>
      <c r="B979" s="208" t="s">
        <v>165</v>
      </c>
      <c r="C979" s="119">
        <v>45769</v>
      </c>
      <c r="D979" s="208" t="s">
        <v>51</v>
      </c>
      <c r="E979" s="10" t="s">
        <v>833</v>
      </c>
      <c r="F979" s="314"/>
    </row>
    <row r="980" spans="1:6">
      <c r="A980" s="31" t="s">
        <v>816</v>
      </c>
      <c r="B980" s="208" t="s">
        <v>165</v>
      </c>
      <c r="C980" s="119">
        <v>45769</v>
      </c>
      <c r="D980" s="208" t="s">
        <v>51</v>
      </c>
      <c r="E980" s="10" t="s">
        <v>834</v>
      </c>
      <c r="F980" s="314"/>
    </row>
    <row r="981" spans="1:6">
      <c r="A981" s="31" t="s">
        <v>816</v>
      </c>
      <c r="B981" s="208" t="s">
        <v>165</v>
      </c>
      <c r="C981" s="119">
        <v>45769</v>
      </c>
      <c r="D981" s="208" t="s">
        <v>51</v>
      </c>
      <c r="E981" s="10" t="s">
        <v>835</v>
      </c>
      <c r="F981" s="314"/>
    </row>
    <row r="982" spans="1:6">
      <c r="A982" s="31" t="s">
        <v>816</v>
      </c>
      <c r="B982" s="208" t="s">
        <v>165</v>
      </c>
      <c r="C982" s="119">
        <v>45769</v>
      </c>
      <c r="D982" s="208" t="s">
        <v>51</v>
      </c>
      <c r="E982" s="10" t="s">
        <v>836</v>
      </c>
      <c r="F982" s="314"/>
    </row>
    <row r="983" spans="1:6">
      <c r="A983" s="31" t="s">
        <v>816</v>
      </c>
      <c r="B983" s="208" t="s">
        <v>165</v>
      </c>
      <c r="C983" s="119">
        <v>45769</v>
      </c>
      <c r="D983" s="208" t="s">
        <v>51</v>
      </c>
      <c r="E983" s="10" t="s">
        <v>837</v>
      </c>
      <c r="F983" s="314"/>
    </row>
    <row r="984" spans="1:6">
      <c r="A984" s="31" t="s">
        <v>816</v>
      </c>
      <c r="B984" s="208" t="s">
        <v>165</v>
      </c>
      <c r="C984" s="119">
        <v>45769</v>
      </c>
      <c r="D984" s="208" t="s">
        <v>51</v>
      </c>
      <c r="E984" s="10" t="s">
        <v>668</v>
      </c>
      <c r="F984" s="314"/>
    </row>
    <row r="985" spans="1:6">
      <c r="A985" s="31" t="s">
        <v>816</v>
      </c>
      <c r="B985" s="208" t="s">
        <v>165</v>
      </c>
      <c r="C985" s="119">
        <v>45769</v>
      </c>
      <c r="D985" s="208" t="s">
        <v>51</v>
      </c>
      <c r="E985" s="10" t="s">
        <v>838</v>
      </c>
      <c r="F985" s="314"/>
    </row>
    <row r="986" spans="1:6">
      <c r="A986" s="31" t="s">
        <v>816</v>
      </c>
      <c r="B986" s="208" t="s">
        <v>165</v>
      </c>
      <c r="C986" s="119">
        <v>45769</v>
      </c>
      <c r="D986" s="208" t="s">
        <v>51</v>
      </c>
      <c r="E986" s="10" t="s">
        <v>839</v>
      </c>
      <c r="F986" s="314"/>
    </row>
    <row r="987" spans="1:6">
      <c r="A987" s="31" t="s">
        <v>816</v>
      </c>
      <c r="B987" s="208" t="s">
        <v>165</v>
      </c>
      <c r="C987" s="119">
        <v>45769</v>
      </c>
      <c r="D987" s="208" t="s">
        <v>51</v>
      </c>
      <c r="E987" s="10" t="s">
        <v>840</v>
      </c>
      <c r="F987" s="314"/>
    </row>
    <row r="988" spans="1:6">
      <c r="A988" s="31" t="s">
        <v>816</v>
      </c>
      <c r="B988" s="208" t="s">
        <v>165</v>
      </c>
      <c r="C988" s="119">
        <v>45769</v>
      </c>
      <c r="D988" s="208" t="s">
        <v>51</v>
      </c>
      <c r="E988" s="10" t="s">
        <v>841</v>
      </c>
      <c r="F988" s="314"/>
    </row>
    <row r="989" spans="1:6">
      <c r="A989" s="31" t="s">
        <v>816</v>
      </c>
      <c r="B989" s="208" t="s">
        <v>165</v>
      </c>
      <c r="C989" s="119">
        <v>45769</v>
      </c>
      <c r="D989" s="208" t="s">
        <v>51</v>
      </c>
      <c r="E989" s="10" t="s">
        <v>842</v>
      </c>
      <c r="F989" s="314"/>
    </row>
    <row r="990" spans="1:6">
      <c r="A990" s="31" t="s">
        <v>816</v>
      </c>
      <c r="B990" s="208" t="s">
        <v>165</v>
      </c>
      <c r="C990" s="119">
        <v>45769</v>
      </c>
      <c r="D990" s="208" t="s">
        <v>51</v>
      </c>
      <c r="E990" s="10" t="s">
        <v>843</v>
      </c>
      <c r="F990" s="314"/>
    </row>
    <row r="991" spans="1:6">
      <c r="A991" s="31" t="s">
        <v>816</v>
      </c>
      <c r="B991" s="208" t="s">
        <v>165</v>
      </c>
      <c r="C991" s="119">
        <v>45769</v>
      </c>
      <c r="D991" s="208" t="s">
        <v>51</v>
      </c>
      <c r="E991" s="10" t="s">
        <v>844</v>
      </c>
      <c r="F991" s="314"/>
    </row>
    <row r="992" spans="1:6">
      <c r="A992" s="31" t="s">
        <v>816</v>
      </c>
      <c r="B992" s="208" t="s">
        <v>165</v>
      </c>
      <c r="C992" s="119">
        <v>45769</v>
      </c>
      <c r="D992" s="208" t="s">
        <v>51</v>
      </c>
      <c r="E992" s="10" t="s">
        <v>845</v>
      </c>
      <c r="F992" s="314"/>
    </row>
    <row r="993" spans="1:6">
      <c r="A993" s="31" t="s">
        <v>816</v>
      </c>
      <c r="B993" s="208" t="s">
        <v>165</v>
      </c>
      <c r="C993" s="119">
        <v>45769</v>
      </c>
      <c r="D993" s="208" t="s">
        <v>168</v>
      </c>
      <c r="E993" s="10" t="s">
        <v>846</v>
      </c>
      <c r="F993" s="314"/>
    </row>
    <row r="994" spans="1:6">
      <c r="A994" s="31" t="s">
        <v>816</v>
      </c>
      <c r="B994" s="208" t="s">
        <v>165</v>
      </c>
      <c r="C994" s="119">
        <v>45769</v>
      </c>
      <c r="D994" s="208" t="s">
        <v>168</v>
      </c>
      <c r="E994" s="10" t="s">
        <v>847</v>
      </c>
      <c r="F994" s="314"/>
    </row>
    <row r="995" spans="1:6">
      <c r="A995" s="31" t="s">
        <v>816</v>
      </c>
      <c r="B995" s="208" t="s">
        <v>165</v>
      </c>
      <c r="C995" s="119">
        <v>45769</v>
      </c>
      <c r="D995" s="208" t="s">
        <v>168</v>
      </c>
      <c r="E995" s="10" t="s">
        <v>848</v>
      </c>
      <c r="F995" s="314"/>
    </row>
    <row r="996" spans="1:6">
      <c r="A996" s="31" t="s">
        <v>816</v>
      </c>
      <c r="B996" s="208" t="s">
        <v>165</v>
      </c>
      <c r="C996" s="119">
        <v>45769</v>
      </c>
      <c r="D996" s="208" t="s">
        <v>168</v>
      </c>
      <c r="E996" s="10" t="s">
        <v>849</v>
      </c>
      <c r="F996" s="314"/>
    </row>
    <row r="997" spans="1:6">
      <c r="A997" s="31" t="s">
        <v>816</v>
      </c>
      <c r="B997" s="208" t="s">
        <v>165</v>
      </c>
      <c r="C997" s="119">
        <v>45769</v>
      </c>
      <c r="D997" s="208" t="s">
        <v>168</v>
      </c>
      <c r="E997" s="10" t="s">
        <v>850</v>
      </c>
      <c r="F997" s="314"/>
    </row>
    <row r="998" spans="1:6">
      <c r="A998" s="31" t="s">
        <v>816</v>
      </c>
      <c r="B998" s="208" t="s">
        <v>165</v>
      </c>
      <c r="C998" s="119">
        <v>45769</v>
      </c>
      <c r="D998" s="208" t="s">
        <v>168</v>
      </c>
      <c r="E998" s="10" t="s">
        <v>851</v>
      </c>
      <c r="F998" s="314"/>
    </row>
    <row r="999" spans="1:6">
      <c r="A999" s="31" t="s">
        <v>816</v>
      </c>
      <c r="B999" s="208" t="s">
        <v>165</v>
      </c>
      <c r="C999" s="119">
        <v>45769</v>
      </c>
      <c r="D999" s="208" t="s">
        <v>168</v>
      </c>
      <c r="E999" s="10" t="s">
        <v>852</v>
      </c>
      <c r="F999" s="314"/>
    </row>
    <row r="1000" spans="1:6">
      <c r="A1000" s="31" t="s">
        <v>816</v>
      </c>
      <c r="B1000" s="208" t="s">
        <v>165</v>
      </c>
      <c r="C1000" s="119">
        <v>45769</v>
      </c>
      <c r="D1000" s="208" t="s">
        <v>168</v>
      </c>
      <c r="E1000" s="10" t="s">
        <v>853</v>
      </c>
      <c r="F1000" s="314"/>
    </row>
    <row r="1001" spans="1:6">
      <c r="A1001" s="31" t="s">
        <v>816</v>
      </c>
      <c r="B1001" s="208" t="s">
        <v>165</v>
      </c>
      <c r="C1001" s="119">
        <v>45769</v>
      </c>
      <c r="D1001" s="208" t="s">
        <v>168</v>
      </c>
      <c r="E1001" s="10" t="s">
        <v>854</v>
      </c>
      <c r="F1001" s="314"/>
    </row>
    <row r="1002" spans="1:6">
      <c r="A1002" s="31" t="s">
        <v>816</v>
      </c>
      <c r="B1002" s="208" t="s">
        <v>165</v>
      </c>
      <c r="C1002" s="119">
        <v>45769</v>
      </c>
      <c r="D1002" s="208" t="s">
        <v>168</v>
      </c>
      <c r="E1002" s="10" t="s">
        <v>791</v>
      </c>
      <c r="F1002" s="314"/>
    </row>
    <row r="1003" spans="1:6">
      <c r="A1003" s="31" t="s">
        <v>816</v>
      </c>
      <c r="B1003" s="208" t="s">
        <v>165</v>
      </c>
      <c r="C1003" s="119">
        <v>45769</v>
      </c>
      <c r="D1003" s="208" t="s">
        <v>168</v>
      </c>
      <c r="E1003" s="10" t="s">
        <v>855</v>
      </c>
      <c r="F1003" s="314"/>
    </row>
    <row r="1004" spans="1:6">
      <c r="A1004" s="31" t="s">
        <v>816</v>
      </c>
      <c r="B1004" s="208" t="s">
        <v>165</v>
      </c>
      <c r="C1004" s="119">
        <v>45769</v>
      </c>
      <c r="D1004" s="208" t="s">
        <v>168</v>
      </c>
      <c r="E1004" s="10" t="s">
        <v>856</v>
      </c>
      <c r="F1004" s="314"/>
    </row>
    <row r="1005" spans="1:6">
      <c r="A1005" s="31" t="s">
        <v>816</v>
      </c>
      <c r="B1005" s="208" t="s">
        <v>165</v>
      </c>
      <c r="C1005" s="119">
        <v>45769</v>
      </c>
      <c r="D1005" s="208" t="s">
        <v>168</v>
      </c>
      <c r="E1005" s="10" t="s">
        <v>857</v>
      </c>
      <c r="F1005" s="314"/>
    </row>
    <row r="1006" spans="1:6">
      <c r="A1006" s="31" t="s">
        <v>816</v>
      </c>
      <c r="B1006" s="208" t="s">
        <v>165</v>
      </c>
      <c r="C1006" s="119">
        <v>45769</v>
      </c>
      <c r="D1006" s="208" t="s">
        <v>168</v>
      </c>
      <c r="E1006" s="10" t="s">
        <v>858</v>
      </c>
      <c r="F1006" s="314"/>
    </row>
    <row r="1007" spans="1:6">
      <c r="A1007" s="31" t="s">
        <v>816</v>
      </c>
      <c r="B1007" s="208" t="s">
        <v>165</v>
      </c>
      <c r="C1007" s="119">
        <v>45769</v>
      </c>
      <c r="D1007" s="208" t="s">
        <v>168</v>
      </c>
      <c r="E1007" s="10" t="s">
        <v>859</v>
      </c>
      <c r="F1007" s="314"/>
    </row>
    <row r="1008" spans="1:6">
      <c r="A1008" s="31" t="s">
        <v>816</v>
      </c>
      <c r="B1008" s="208" t="s">
        <v>165</v>
      </c>
      <c r="C1008" s="119">
        <v>45769</v>
      </c>
      <c r="D1008" s="208" t="s">
        <v>168</v>
      </c>
      <c r="E1008" s="10" t="s">
        <v>860</v>
      </c>
      <c r="F1008" s="314"/>
    </row>
    <row r="1009" spans="1:6">
      <c r="A1009" s="31" t="s">
        <v>816</v>
      </c>
      <c r="B1009" s="208" t="s">
        <v>165</v>
      </c>
      <c r="C1009" s="119">
        <v>45769</v>
      </c>
      <c r="D1009" s="208" t="s">
        <v>168</v>
      </c>
      <c r="E1009" s="10" t="s">
        <v>861</v>
      </c>
      <c r="F1009" s="314"/>
    </row>
    <row r="1010" spans="1:6">
      <c r="A1010" s="31" t="s">
        <v>816</v>
      </c>
      <c r="B1010" s="208" t="s">
        <v>165</v>
      </c>
      <c r="C1010" s="119">
        <v>45769</v>
      </c>
      <c r="D1010" s="208" t="s">
        <v>168</v>
      </c>
      <c r="E1010" s="10" t="s">
        <v>862</v>
      </c>
      <c r="F1010" s="314"/>
    </row>
    <row r="1011" spans="1:6">
      <c r="A1011" s="31" t="s">
        <v>816</v>
      </c>
      <c r="B1011" s="208" t="s">
        <v>165</v>
      </c>
      <c r="C1011" s="119">
        <v>45769</v>
      </c>
      <c r="D1011" s="208" t="s">
        <v>168</v>
      </c>
      <c r="E1011" s="10" t="s">
        <v>863</v>
      </c>
      <c r="F1011" s="314"/>
    </row>
    <row r="1012" spans="1:6">
      <c r="A1012" s="31" t="s">
        <v>816</v>
      </c>
      <c r="B1012" s="208" t="s">
        <v>165</v>
      </c>
      <c r="C1012" s="119">
        <v>45769</v>
      </c>
      <c r="D1012" s="208" t="s">
        <v>168</v>
      </c>
      <c r="E1012" s="10" t="s">
        <v>864</v>
      </c>
      <c r="F1012" s="314"/>
    </row>
    <row r="1013" spans="1:6">
      <c r="A1013" s="31" t="s">
        <v>816</v>
      </c>
      <c r="B1013" s="208" t="s">
        <v>165</v>
      </c>
      <c r="C1013" s="119">
        <v>45769</v>
      </c>
      <c r="D1013" s="208" t="s">
        <v>168</v>
      </c>
      <c r="E1013" s="10" t="s">
        <v>865</v>
      </c>
      <c r="F1013" s="314"/>
    </row>
    <row r="1014" spans="1:6">
      <c r="A1014" s="31">
        <v>25.11</v>
      </c>
      <c r="B1014" s="208" t="s">
        <v>90</v>
      </c>
      <c r="C1014" s="119">
        <v>45769</v>
      </c>
      <c r="D1014" s="208" t="s">
        <v>8</v>
      </c>
      <c r="E1014" s="10" t="s">
        <v>866</v>
      </c>
      <c r="F1014" s="314"/>
    </row>
    <row r="1015" spans="1:6">
      <c r="A1015" s="31">
        <v>25.11</v>
      </c>
      <c r="B1015" s="208" t="s">
        <v>90</v>
      </c>
      <c r="C1015" s="119">
        <v>45769</v>
      </c>
      <c r="D1015" s="208" t="s">
        <v>8</v>
      </c>
      <c r="E1015" s="10" t="s">
        <v>867</v>
      </c>
      <c r="F1015" s="314"/>
    </row>
    <row r="1016" spans="1:6">
      <c r="A1016" s="31">
        <v>25.11</v>
      </c>
      <c r="B1016" s="208" t="s">
        <v>90</v>
      </c>
      <c r="C1016" s="119">
        <v>45769</v>
      </c>
      <c r="D1016" s="208" t="s">
        <v>8</v>
      </c>
      <c r="E1016" s="10" t="s">
        <v>868</v>
      </c>
      <c r="F1016" s="314"/>
    </row>
    <row r="1017" spans="1:6">
      <c r="A1017" s="31">
        <v>25.11</v>
      </c>
      <c r="B1017" s="208" t="s">
        <v>90</v>
      </c>
      <c r="C1017" s="119">
        <v>45769</v>
      </c>
      <c r="D1017" s="208" t="s">
        <v>8</v>
      </c>
      <c r="E1017" s="10" t="s">
        <v>869</v>
      </c>
      <c r="F1017" s="314"/>
    </row>
    <row r="1018" spans="1:6">
      <c r="A1018" s="31">
        <v>25.11</v>
      </c>
      <c r="B1018" s="208" t="s">
        <v>90</v>
      </c>
      <c r="C1018" s="119">
        <v>45769</v>
      </c>
      <c r="D1018" s="208" t="s">
        <v>8</v>
      </c>
      <c r="E1018" s="10" t="s">
        <v>870</v>
      </c>
      <c r="F1018" s="314"/>
    </row>
    <row r="1019" spans="1:6">
      <c r="A1019" s="31">
        <v>25.11</v>
      </c>
      <c r="B1019" s="208" t="s">
        <v>90</v>
      </c>
      <c r="C1019" s="119">
        <v>45769</v>
      </c>
      <c r="D1019" s="208" t="s">
        <v>8</v>
      </c>
      <c r="E1019" s="10" t="s">
        <v>871</v>
      </c>
      <c r="F1019" s="314"/>
    </row>
    <row r="1020" spans="1:6">
      <c r="A1020" s="31">
        <v>25.11</v>
      </c>
      <c r="B1020" s="208" t="s">
        <v>90</v>
      </c>
      <c r="C1020" s="119">
        <v>45769</v>
      </c>
      <c r="D1020" s="208" t="s">
        <v>8</v>
      </c>
      <c r="E1020" s="10" t="s">
        <v>872</v>
      </c>
      <c r="F1020" s="314"/>
    </row>
    <row r="1021" spans="1:6">
      <c r="A1021" s="31">
        <v>25.11</v>
      </c>
      <c r="B1021" s="208" t="s">
        <v>90</v>
      </c>
      <c r="C1021" s="119">
        <v>45769</v>
      </c>
      <c r="D1021" s="208" t="s">
        <v>8</v>
      </c>
      <c r="E1021" s="10" t="s">
        <v>873</v>
      </c>
      <c r="F1021" s="314"/>
    </row>
    <row r="1022" spans="1:6">
      <c r="A1022" s="31">
        <v>25.11</v>
      </c>
      <c r="B1022" s="208" t="s">
        <v>90</v>
      </c>
      <c r="C1022" s="119">
        <v>45769</v>
      </c>
      <c r="D1022" s="208" t="s">
        <v>8</v>
      </c>
      <c r="E1022" s="10" t="s">
        <v>874</v>
      </c>
      <c r="F1022" s="314"/>
    </row>
    <row r="1023" spans="1:6">
      <c r="A1023" s="31">
        <v>25.11</v>
      </c>
      <c r="B1023" s="208" t="s">
        <v>90</v>
      </c>
      <c r="C1023" s="119">
        <v>45769</v>
      </c>
      <c r="D1023" s="208" t="s">
        <v>8</v>
      </c>
      <c r="E1023" s="10" t="s">
        <v>875</v>
      </c>
      <c r="F1023" s="314"/>
    </row>
    <row r="1024" spans="1:6">
      <c r="A1024" s="31">
        <v>25.11</v>
      </c>
      <c r="B1024" s="208" t="s">
        <v>90</v>
      </c>
      <c r="C1024" s="119">
        <v>45769</v>
      </c>
      <c r="D1024" s="208" t="s">
        <v>8</v>
      </c>
      <c r="E1024" s="10" t="s">
        <v>876</v>
      </c>
      <c r="F1024" s="314"/>
    </row>
    <row r="1025" spans="1:6">
      <c r="A1025" s="31">
        <v>25.11</v>
      </c>
      <c r="B1025" s="208" t="s">
        <v>90</v>
      </c>
      <c r="C1025" s="119">
        <v>45769</v>
      </c>
      <c r="D1025" s="208" t="s">
        <v>8</v>
      </c>
      <c r="E1025" s="10" t="s">
        <v>877</v>
      </c>
      <c r="F1025" s="314"/>
    </row>
    <row r="1026" spans="1:6">
      <c r="A1026" s="31">
        <v>25.11</v>
      </c>
      <c r="B1026" s="208" t="s">
        <v>90</v>
      </c>
      <c r="C1026" s="119">
        <v>45769</v>
      </c>
      <c r="D1026" s="208" t="s">
        <v>8</v>
      </c>
      <c r="E1026" s="10" t="s">
        <v>878</v>
      </c>
      <c r="F1026" s="314"/>
    </row>
    <row r="1027" spans="1:6">
      <c r="A1027" s="31">
        <v>25.11</v>
      </c>
      <c r="B1027" s="208" t="s">
        <v>90</v>
      </c>
      <c r="C1027" s="119">
        <v>45769</v>
      </c>
      <c r="D1027" s="208" t="s">
        <v>8</v>
      </c>
      <c r="E1027" s="10" t="s">
        <v>879</v>
      </c>
      <c r="F1027" s="314"/>
    </row>
    <row r="1028" spans="1:6">
      <c r="A1028" s="31">
        <v>25.11</v>
      </c>
      <c r="B1028" s="208" t="s">
        <v>90</v>
      </c>
      <c r="C1028" s="119">
        <v>45769</v>
      </c>
      <c r="D1028" s="208" t="s">
        <v>8</v>
      </c>
      <c r="E1028" s="10" t="s">
        <v>880</v>
      </c>
      <c r="F1028" s="314"/>
    </row>
    <row r="1029" spans="1:6">
      <c r="A1029" s="31">
        <v>25.11</v>
      </c>
      <c r="B1029" s="208" t="s">
        <v>90</v>
      </c>
      <c r="C1029" s="119">
        <v>45769</v>
      </c>
      <c r="D1029" s="208" t="s">
        <v>8</v>
      </c>
      <c r="E1029" s="10" t="s">
        <v>881</v>
      </c>
      <c r="F1029" s="314"/>
    </row>
    <row r="1030" spans="1:6">
      <c r="A1030" s="31">
        <v>25.11</v>
      </c>
      <c r="B1030" s="208" t="s">
        <v>90</v>
      </c>
      <c r="C1030" s="119">
        <v>45769</v>
      </c>
      <c r="D1030" s="208" t="s">
        <v>8</v>
      </c>
      <c r="E1030" s="10" t="s">
        <v>882</v>
      </c>
      <c r="F1030" s="314"/>
    </row>
    <row r="1031" spans="1:6">
      <c r="A1031" s="31">
        <v>25.11</v>
      </c>
      <c r="B1031" s="208" t="s">
        <v>90</v>
      </c>
      <c r="C1031" s="119">
        <v>45769</v>
      </c>
      <c r="D1031" s="208" t="s">
        <v>8</v>
      </c>
      <c r="E1031" s="10" t="s">
        <v>883</v>
      </c>
      <c r="F1031" s="314"/>
    </row>
    <row r="1032" spans="1:6">
      <c r="A1032" s="31">
        <v>25.11</v>
      </c>
      <c r="B1032" s="208" t="s">
        <v>90</v>
      </c>
      <c r="C1032" s="119">
        <v>45769</v>
      </c>
      <c r="D1032" s="208" t="s">
        <v>8</v>
      </c>
      <c r="E1032" s="10" t="s">
        <v>884</v>
      </c>
      <c r="F1032" s="314"/>
    </row>
    <row r="1033" spans="1:6" ht="58">
      <c r="A1033" s="31">
        <v>25.11</v>
      </c>
      <c r="B1033" s="208" t="s">
        <v>90</v>
      </c>
      <c r="C1033" s="119">
        <v>45769</v>
      </c>
      <c r="D1033" s="208" t="s">
        <v>8</v>
      </c>
      <c r="E1033" s="10" t="s">
        <v>885</v>
      </c>
      <c r="F1033" s="314"/>
    </row>
    <row r="1034" spans="1:6">
      <c r="A1034" s="31">
        <v>25.11</v>
      </c>
      <c r="B1034" s="208" t="s">
        <v>90</v>
      </c>
      <c r="C1034" s="119">
        <v>45769</v>
      </c>
      <c r="D1034" s="208" t="s">
        <v>8</v>
      </c>
      <c r="E1034" s="10" t="s">
        <v>886</v>
      </c>
      <c r="F1034" s="314"/>
    </row>
    <row r="1035" spans="1:6">
      <c r="A1035" s="31" t="s">
        <v>816</v>
      </c>
      <c r="B1035" s="208" t="s">
        <v>12</v>
      </c>
      <c r="C1035" s="119">
        <v>45768</v>
      </c>
      <c r="D1035" s="208" t="s">
        <v>887</v>
      </c>
      <c r="E1035" s="10" t="s">
        <v>888</v>
      </c>
      <c r="F1035" s="314"/>
    </row>
    <row r="1036" spans="1:6" ht="29">
      <c r="A1036" s="31" t="s">
        <v>816</v>
      </c>
      <c r="B1036" s="208" t="s">
        <v>12</v>
      </c>
      <c r="C1036" s="119">
        <v>45768</v>
      </c>
      <c r="D1036" s="208" t="s">
        <v>26</v>
      </c>
      <c r="E1036" s="10" t="s">
        <v>889</v>
      </c>
      <c r="F1036" s="314"/>
    </row>
    <row r="1037" spans="1:6">
      <c r="A1037" s="31" t="s">
        <v>816</v>
      </c>
      <c r="B1037" s="208" t="s">
        <v>12</v>
      </c>
      <c r="C1037" s="119">
        <v>45768</v>
      </c>
      <c r="D1037" s="208" t="s">
        <v>26</v>
      </c>
      <c r="E1037" s="10" t="s">
        <v>890</v>
      </c>
      <c r="F1037" s="314"/>
    </row>
    <row r="1038" spans="1:6">
      <c r="A1038" s="31" t="s">
        <v>816</v>
      </c>
      <c r="B1038" s="208" t="s">
        <v>12</v>
      </c>
      <c r="C1038" s="119">
        <v>45768</v>
      </c>
      <c r="D1038" s="208" t="s">
        <v>26</v>
      </c>
      <c r="E1038" s="10" t="s">
        <v>891</v>
      </c>
      <c r="F1038" s="314"/>
    </row>
    <row r="1039" spans="1:6">
      <c r="A1039" s="31" t="s">
        <v>816</v>
      </c>
      <c r="B1039" s="208" t="s">
        <v>12</v>
      </c>
      <c r="C1039" s="119">
        <v>45768</v>
      </c>
      <c r="D1039" s="208" t="s">
        <v>26</v>
      </c>
      <c r="E1039" s="10" t="s">
        <v>892</v>
      </c>
      <c r="F1039" s="314"/>
    </row>
    <row r="1040" spans="1:6">
      <c r="A1040" s="31" t="s">
        <v>816</v>
      </c>
      <c r="B1040" s="208" t="s">
        <v>12</v>
      </c>
      <c r="C1040" s="119">
        <v>45768</v>
      </c>
      <c r="D1040" s="208" t="s">
        <v>26</v>
      </c>
      <c r="E1040" s="10" t="s">
        <v>893</v>
      </c>
      <c r="F1040" s="314"/>
    </row>
    <row r="1041" spans="1:6">
      <c r="A1041" s="31" t="s">
        <v>816</v>
      </c>
      <c r="B1041" s="208" t="s">
        <v>12</v>
      </c>
      <c r="C1041" s="119">
        <v>45768</v>
      </c>
      <c r="D1041" s="208" t="s">
        <v>26</v>
      </c>
      <c r="E1041" s="10" t="s">
        <v>894</v>
      </c>
      <c r="F1041" s="314"/>
    </row>
    <row r="1042" spans="1:6">
      <c r="A1042" s="31" t="s">
        <v>816</v>
      </c>
      <c r="B1042" s="208" t="s">
        <v>12</v>
      </c>
      <c r="C1042" s="119">
        <v>45768</v>
      </c>
      <c r="D1042" s="208" t="s">
        <v>26</v>
      </c>
      <c r="E1042" s="10" t="s">
        <v>895</v>
      </c>
      <c r="F1042" s="314"/>
    </row>
    <row r="1043" spans="1:6">
      <c r="A1043" s="31" t="s">
        <v>816</v>
      </c>
      <c r="B1043" s="208" t="s">
        <v>12</v>
      </c>
      <c r="C1043" s="119">
        <v>45768</v>
      </c>
      <c r="D1043" s="208" t="s">
        <v>26</v>
      </c>
      <c r="E1043" s="10" t="s">
        <v>896</v>
      </c>
      <c r="F1043" s="314"/>
    </row>
    <row r="1044" spans="1:6">
      <c r="A1044" s="31" t="s">
        <v>816</v>
      </c>
      <c r="B1044" s="208" t="s">
        <v>12</v>
      </c>
      <c r="C1044" s="119">
        <v>45768</v>
      </c>
      <c r="D1044" s="208" t="s">
        <v>26</v>
      </c>
      <c r="E1044" s="10" t="s">
        <v>897</v>
      </c>
      <c r="F1044" s="314"/>
    </row>
    <row r="1045" spans="1:6">
      <c r="A1045" s="31" t="s">
        <v>816</v>
      </c>
      <c r="B1045" s="208" t="s">
        <v>12</v>
      </c>
      <c r="C1045" s="119">
        <v>45768</v>
      </c>
      <c r="D1045" s="208" t="s">
        <v>26</v>
      </c>
      <c r="E1045" s="10" t="s">
        <v>898</v>
      </c>
      <c r="F1045" s="314"/>
    </row>
    <row r="1046" spans="1:6">
      <c r="A1046" s="31" t="s">
        <v>816</v>
      </c>
      <c r="B1046" s="208" t="s">
        <v>12</v>
      </c>
      <c r="C1046" s="119">
        <v>45768</v>
      </c>
      <c r="D1046" s="208" t="s">
        <v>26</v>
      </c>
      <c r="E1046" s="10" t="s">
        <v>899</v>
      </c>
      <c r="F1046" s="314"/>
    </row>
    <row r="1047" spans="1:6">
      <c r="A1047" s="31" t="s">
        <v>816</v>
      </c>
      <c r="B1047" s="208" t="s">
        <v>12</v>
      </c>
      <c r="C1047" s="119">
        <v>45768</v>
      </c>
      <c r="D1047" s="208" t="s">
        <v>26</v>
      </c>
      <c r="E1047" s="10" t="s">
        <v>900</v>
      </c>
      <c r="F1047" s="314"/>
    </row>
    <row r="1048" spans="1:6">
      <c r="A1048" s="31" t="s">
        <v>816</v>
      </c>
      <c r="B1048" s="208" t="s">
        <v>12</v>
      </c>
      <c r="C1048" s="119">
        <v>45768</v>
      </c>
      <c r="D1048" s="208" t="s">
        <v>26</v>
      </c>
      <c r="E1048" s="10" t="s">
        <v>901</v>
      </c>
      <c r="F1048" s="314"/>
    </row>
    <row r="1049" spans="1:6">
      <c r="A1049" s="31" t="s">
        <v>816</v>
      </c>
      <c r="B1049" s="208" t="s">
        <v>12</v>
      </c>
      <c r="C1049" s="119">
        <v>45768</v>
      </c>
      <c r="D1049" s="208" t="s">
        <v>26</v>
      </c>
      <c r="E1049" s="10" t="s">
        <v>902</v>
      </c>
      <c r="F1049" s="314"/>
    </row>
    <row r="1050" spans="1:6">
      <c r="A1050" s="31" t="s">
        <v>816</v>
      </c>
      <c r="B1050" s="208" t="s">
        <v>12</v>
      </c>
      <c r="C1050" s="119">
        <v>45768</v>
      </c>
      <c r="D1050" s="208" t="s">
        <v>26</v>
      </c>
      <c r="E1050" s="10" t="s">
        <v>903</v>
      </c>
      <c r="F1050" s="314"/>
    </row>
    <row r="1051" spans="1:6">
      <c r="A1051" s="31" t="s">
        <v>816</v>
      </c>
      <c r="B1051" s="208" t="s">
        <v>12</v>
      </c>
      <c r="C1051" s="119">
        <v>45768</v>
      </c>
      <c r="D1051" s="208" t="s">
        <v>26</v>
      </c>
      <c r="E1051" s="10" t="s">
        <v>904</v>
      </c>
      <c r="F1051" s="314"/>
    </row>
    <row r="1052" spans="1:6">
      <c r="A1052" s="31" t="s">
        <v>816</v>
      </c>
      <c r="B1052" s="208" t="s">
        <v>12</v>
      </c>
      <c r="C1052" s="119">
        <v>45768</v>
      </c>
      <c r="D1052" s="208" t="s">
        <v>26</v>
      </c>
      <c r="E1052" s="10" t="s">
        <v>905</v>
      </c>
      <c r="F1052" s="314"/>
    </row>
    <row r="1053" spans="1:6">
      <c r="A1053" s="31" t="s">
        <v>816</v>
      </c>
      <c r="B1053" s="208" t="s">
        <v>12</v>
      </c>
      <c r="C1053" s="119">
        <v>45768</v>
      </c>
      <c r="D1053" s="208" t="s">
        <v>26</v>
      </c>
      <c r="E1053" s="10" t="s">
        <v>906</v>
      </c>
      <c r="F1053" s="314"/>
    </row>
    <row r="1054" spans="1:6">
      <c r="A1054" s="31" t="s">
        <v>816</v>
      </c>
      <c r="B1054" s="208" t="s">
        <v>12</v>
      </c>
      <c r="C1054" s="119">
        <v>45768</v>
      </c>
      <c r="D1054" s="208" t="s">
        <v>26</v>
      </c>
      <c r="E1054" s="10" t="s">
        <v>907</v>
      </c>
      <c r="F1054" s="314"/>
    </row>
    <row r="1055" spans="1:6">
      <c r="A1055" s="31" t="s">
        <v>816</v>
      </c>
      <c r="B1055" s="208" t="s">
        <v>12</v>
      </c>
      <c r="C1055" s="119">
        <v>45768</v>
      </c>
      <c r="D1055" s="208" t="s">
        <v>26</v>
      </c>
      <c r="E1055" s="10" t="s">
        <v>908</v>
      </c>
      <c r="F1055" s="314"/>
    </row>
    <row r="1056" spans="1:6">
      <c r="A1056" s="31" t="s">
        <v>816</v>
      </c>
      <c r="B1056" s="208" t="s">
        <v>12</v>
      </c>
      <c r="C1056" s="119">
        <v>45768</v>
      </c>
      <c r="D1056" s="208" t="s">
        <v>26</v>
      </c>
      <c r="E1056" s="10" t="s">
        <v>909</v>
      </c>
      <c r="F1056" s="314"/>
    </row>
    <row r="1057" spans="1:6">
      <c r="A1057" s="31" t="s">
        <v>816</v>
      </c>
      <c r="B1057" s="208" t="s">
        <v>12</v>
      </c>
      <c r="C1057" s="119">
        <v>45768</v>
      </c>
      <c r="D1057" s="208" t="s">
        <v>26</v>
      </c>
      <c r="E1057" s="10" t="s">
        <v>910</v>
      </c>
      <c r="F1057" s="314"/>
    </row>
    <row r="1058" spans="1:6">
      <c r="A1058" s="31" t="s">
        <v>816</v>
      </c>
      <c r="B1058" s="208" t="s">
        <v>12</v>
      </c>
      <c r="C1058" s="119">
        <v>45768</v>
      </c>
      <c r="D1058" s="208" t="s">
        <v>26</v>
      </c>
      <c r="E1058" s="10" t="s">
        <v>911</v>
      </c>
      <c r="F1058" s="314"/>
    </row>
    <row r="1059" spans="1:6">
      <c r="A1059" s="31" t="s">
        <v>816</v>
      </c>
      <c r="B1059" s="208" t="s">
        <v>12</v>
      </c>
      <c r="C1059" s="119">
        <v>45768</v>
      </c>
      <c r="D1059" s="208" t="s">
        <v>26</v>
      </c>
      <c r="E1059" s="10" t="s">
        <v>912</v>
      </c>
      <c r="F1059" s="314"/>
    </row>
    <row r="1060" spans="1:6">
      <c r="A1060" s="31" t="s">
        <v>816</v>
      </c>
      <c r="B1060" s="208" t="s">
        <v>12</v>
      </c>
      <c r="C1060" s="119">
        <v>45768</v>
      </c>
      <c r="D1060" s="208" t="s">
        <v>26</v>
      </c>
      <c r="E1060" s="10" t="s">
        <v>913</v>
      </c>
      <c r="F1060" s="314"/>
    </row>
    <row r="1061" spans="1:6">
      <c r="A1061" s="31" t="s">
        <v>816</v>
      </c>
      <c r="B1061" s="208" t="s">
        <v>12</v>
      </c>
      <c r="C1061" s="119">
        <v>45768</v>
      </c>
      <c r="D1061" s="208" t="s">
        <v>26</v>
      </c>
      <c r="E1061" s="10" t="s">
        <v>914</v>
      </c>
      <c r="F1061" s="314"/>
    </row>
    <row r="1062" spans="1:6">
      <c r="A1062" s="31" t="s">
        <v>816</v>
      </c>
      <c r="B1062" s="208" t="s">
        <v>12</v>
      </c>
      <c r="C1062" s="119">
        <v>45768</v>
      </c>
      <c r="D1062" s="208" t="s">
        <v>26</v>
      </c>
      <c r="E1062" s="10" t="s">
        <v>915</v>
      </c>
      <c r="F1062" s="314"/>
    </row>
    <row r="1063" spans="1:6">
      <c r="A1063" s="31" t="s">
        <v>816</v>
      </c>
      <c r="B1063" s="208" t="s">
        <v>12</v>
      </c>
      <c r="C1063" s="119">
        <v>45768</v>
      </c>
      <c r="D1063" s="208" t="s">
        <v>26</v>
      </c>
      <c r="E1063" s="10" t="s">
        <v>916</v>
      </c>
      <c r="F1063" s="314"/>
    </row>
    <row r="1064" spans="1:6">
      <c r="A1064" s="31" t="s">
        <v>816</v>
      </c>
      <c r="B1064" s="208" t="s">
        <v>12</v>
      </c>
      <c r="C1064" s="119">
        <v>45768</v>
      </c>
      <c r="D1064" s="208" t="s">
        <v>26</v>
      </c>
      <c r="E1064" s="10" t="s">
        <v>917</v>
      </c>
      <c r="F1064" s="314"/>
    </row>
    <row r="1065" spans="1:6">
      <c r="A1065" s="31" t="s">
        <v>816</v>
      </c>
      <c r="B1065" s="208" t="s">
        <v>12</v>
      </c>
      <c r="C1065" s="119">
        <v>45768</v>
      </c>
      <c r="D1065" s="208" t="s">
        <v>26</v>
      </c>
      <c r="E1065" s="10" t="s">
        <v>918</v>
      </c>
      <c r="F1065" s="314"/>
    </row>
    <row r="1066" spans="1:6">
      <c r="A1066" s="31" t="s">
        <v>816</v>
      </c>
      <c r="B1066" s="208" t="s">
        <v>12</v>
      </c>
      <c r="C1066" s="119">
        <v>45768</v>
      </c>
      <c r="D1066" s="208" t="s">
        <v>26</v>
      </c>
      <c r="E1066" s="10" t="s">
        <v>919</v>
      </c>
      <c r="F1066" s="314"/>
    </row>
    <row r="1067" spans="1:6">
      <c r="A1067" s="31" t="s">
        <v>816</v>
      </c>
      <c r="B1067" s="208" t="s">
        <v>12</v>
      </c>
      <c r="C1067" s="119">
        <v>45768</v>
      </c>
      <c r="D1067" s="208" t="s">
        <v>26</v>
      </c>
      <c r="E1067" s="10" t="s">
        <v>920</v>
      </c>
      <c r="F1067" s="314"/>
    </row>
    <row r="1068" spans="1:6">
      <c r="A1068" s="31" t="s">
        <v>816</v>
      </c>
      <c r="B1068" s="208" t="s">
        <v>12</v>
      </c>
      <c r="C1068" s="119">
        <v>45768</v>
      </c>
      <c r="D1068" s="208" t="s">
        <v>26</v>
      </c>
      <c r="E1068" s="10" t="s">
        <v>921</v>
      </c>
      <c r="F1068" s="314"/>
    </row>
    <row r="1069" spans="1:6">
      <c r="A1069" s="31" t="s">
        <v>816</v>
      </c>
      <c r="B1069" s="208" t="s">
        <v>12</v>
      </c>
      <c r="C1069" s="119">
        <v>45768</v>
      </c>
      <c r="D1069" s="208" t="s">
        <v>26</v>
      </c>
      <c r="E1069" s="10" t="s">
        <v>922</v>
      </c>
      <c r="F1069" s="314"/>
    </row>
    <row r="1070" spans="1:6">
      <c r="A1070" s="31" t="s">
        <v>816</v>
      </c>
      <c r="B1070" s="208" t="s">
        <v>12</v>
      </c>
      <c r="C1070" s="119">
        <v>45768</v>
      </c>
      <c r="D1070" s="208" t="s">
        <v>26</v>
      </c>
      <c r="E1070" s="10" t="s">
        <v>923</v>
      </c>
      <c r="F1070" s="314"/>
    </row>
    <row r="1071" spans="1:6">
      <c r="A1071" s="31" t="s">
        <v>816</v>
      </c>
      <c r="B1071" s="208" t="s">
        <v>12</v>
      </c>
      <c r="C1071" s="119">
        <v>45768</v>
      </c>
      <c r="D1071" s="208" t="s">
        <v>26</v>
      </c>
      <c r="E1071" s="10" t="s">
        <v>924</v>
      </c>
      <c r="F1071" s="314"/>
    </row>
    <row r="1072" spans="1:6">
      <c r="A1072" s="31" t="s">
        <v>816</v>
      </c>
      <c r="B1072" s="208" t="s">
        <v>12</v>
      </c>
      <c r="C1072" s="119">
        <v>45768</v>
      </c>
      <c r="D1072" s="208" t="s">
        <v>26</v>
      </c>
      <c r="E1072" s="10" t="s">
        <v>925</v>
      </c>
      <c r="F1072" s="314"/>
    </row>
    <row r="1073" spans="1:6">
      <c r="A1073" s="31" t="s">
        <v>816</v>
      </c>
      <c r="B1073" s="208" t="s">
        <v>12</v>
      </c>
      <c r="C1073" s="119">
        <v>45768</v>
      </c>
      <c r="D1073" s="208" t="s">
        <v>26</v>
      </c>
      <c r="E1073" s="10" t="s">
        <v>926</v>
      </c>
      <c r="F1073" s="314"/>
    </row>
    <row r="1074" spans="1:6">
      <c r="A1074" s="31" t="s">
        <v>816</v>
      </c>
      <c r="B1074" s="208" t="s">
        <v>12</v>
      </c>
      <c r="C1074" s="119">
        <v>45768</v>
      </c>
      <c r="D1074" s="208" t="s">
        <v>26</v>
      </c>
      <c r="E1074" s="10" t="s">
        <v>927</v>
      </c>
      <c r="F1074" s="314"/>
    </row>
    <row r="1075" spans="1:6">
      <c r="A1075" s="31" t="s">
        <v>816</v>
      </c>
      <c r="B1075" s="208" t="s">
        <v>12</v>
      </c>
      <c r="C1075" s="119">
        <v>45768</v>
      </c>
      <c r="D1075" s="208" t="s">
        <v>26</v>
      </c>
      <c r="E1075" s="10" t="s">
        <v>928</v>
      </c>
      <c r="F1075" s="314"/>
    </row>
    <row r="1076" spans="1:6">
      <c r="A1076" s="31" t="s">
        <v>816</v>
      </c>
      <c r="B1076" s="208" t="s">
        <v>12</v>
      </c>
      <c r="C1076" s="119">
        <v>45768</v>
      </c>
      <c r="D1076" s="208" t="s">
        <v>26</v>
      </c>
      <c r="E1076" s="10" t="s">
        <v>929</v>
      </c>
      <c r="F1076" s="314"/>
    </row>
    <row r="1077" spans="1:6">
      <c r="A1077" s="31" t="s">
        <v>816</v>
      </c>
      <c r="B1077" s="208" t="s">
        <v>12</v>
      </c>
      <c r="C1077" s="119">
        <v>45768</v>
      </c>
      <c r="D1077" s="208" t="s">
        <v>26</v>
      </c>
      <c r="E1077" s="10" t="s">
        <v>930</v>
      </c>
      <c r="F1077" s="314"/>
    </row>
    <row r="1078" spans="1:6">
      <c r="A1078" s="31" t="s">
        <v>816</v>
      </c>
      <c r="B1078" s="208" t="s">
        <v>12</v>
      </c>
      <c r="C1078" s="119">
        <v>45768</v>
      </c>
      <c r="D1078" s="208" t="s">
        <v>26</v>
      </c>
      <c r="E1078" s="10" t="s">
        <v>931</v>
      </c>
      <c r="F1078" s="314"/>
    </row>
    <row r="1079" spans="1:6">
      <c r="A1079" s="31" t="s">
        <v>816</v>
      </c>
      <c r="B1079" s="208" t="s">
        <v>12</v>
      </c>
      <c r="C1079" s="119">
        <v>45768</v>
      </c>
      <c r="D1079" s="208" t="s">
        <v>26</v>
      </c>
      <c r="E1079" s="10" t="s">
        <v>932</v>
      </c>
      <c r="F1079" s="314"/>
    </row>
    <row r="1080" spans="1:6">
      <c r="A1080" s="31" t="s">
        <v>816</v>
      </c>
      <c r="B1080" s="208" t="s">
        <v>12</v>
      </c>
      <c r="C1080" s="119">
        <v>45768</v>
      </c>
      <c r="D1080" s="208" t="s">
        <v>26</v>
      </c>
      <c r="E1080" s="10" t="s">
        <v>933</v>
      </c>
      <c r="F1080" s="314"/>
    </row>
    <row r="1081" spans="1:6">
      <c r="A1081" s="31" t="s">
        <v>816</v>
      </c>
      <c r="B1081" s="208" t="s">
        <v>12</v>
      </c>
      <c r="C1081" s="119">
        <v>45768</v>
      </c>
      <c r="D1081" s="208" t="s">
        <v>26</v>
      </c>
      <c r="E1081" s="10" t="s">
        <v>934</v>
      </c>
      <c r="F1081" s="314"/>
    </row>
    <row r="1082" spans="1:6">
      <c r="A1082" s="31" t="s">
        <v>816</v>
      </c>
      <c r="B1082" s="208" t="s">
        <v>12</v>
      </c>
      <c r="C1082" s="119">
        <v>45768</v>
      </c>
      <c r="D1082" s="208" t="s">
        <v>26</v>
      </c>
      <c r="E1082" s="10" t="s">
        <v>935</v>
      </c>
      <c r="F1082" s="314"/>
    </row>
    <row r="1083" spans="1:6">
      <c r="A1083" s="31" t="s">
        <v>816</v>
      </c>
      <c r="B1083" s="208" t="s">
        <v>12</v>
      </c>
      <c r="C1083" s="119">
        <v>45768</v>
      </c>
      <c r="D1083" s="208" t="s">
        <v>26</v>
      </c>
      <c r="E1083" s="10" t="s">
        <v>936</v>
      </c>
      <c r="F1083" s="314"/>
    </row>
    <row r="1084" spans="1:6">
      <c r="A1084" s="31" t="s">
        <v>816</v>
      </c>
      <c r="B1084" s="208" t="s">
        <v>12</v>
      </c>
      <c r="C1084" s="119">
        <v>45768</v>
      </c>
      <c r="D1084" s="208" t="s">
        <v>26</v>
      </c>
      <c r="E1084" s="10" t="s">
        <v>937</v>
      </c>
      <c r="F1084" s="314"/>
    </row>
    <row r="1085" spans="1:6">
      <c r="A1085" s="31" t="s">
        <v>816</v>
      </c>
      <c r="B1085" s="208" t="s">
        <v>12</v>
      </c>
      <c r="C1085" s="119">
        <v>45768</v>
      </c>
      <c r="D1085" s="208" t="s">
        <v>26</v>
      </c>
      <c r="E1085" s="10" t="s">
        <v>938</v>
      </c>
      <c r="F1085" s="314"/>
    </row>
    <row r="1086" spans="1:6">
      <c r="A1086" s="31" t="s">
        <v>816</v>
      </c>
      <c r="B1086" s="208" t="s">
        <v>12</v>
      </c>
      <c r="C1086" s="119">
        <v>45768</v>
      </c>
      <c r="D1086" s="208" t="s">
        <v>26</v>
      </c>
      <c r="E1086" s="10" t="s">
        <v>939</v>
      </c>
      <c r="F1086" s="314"/>
    </row>
    <row r="1087" spans="1:6">
      <c r="A1087" s="31" t="s">
        <v>816</v>
      </c>
      <c r="B1087" s="208" t="s">
        <v>12</v>
      </c>
      <c r="C1087" s="119">
        <v>45768</v>
      </c>
      <c r="D1087" s="208" t="s">
        <v>26</v>
      </c>
      <c r="E1087" s="10" t="s">
        <v>940</v>
      </c>
      <c r="F1087" s="314"/>
    </row>
    <row r="1088" spans="1:6">
      <c r="A1088" s="31" t="s">
        <v>816</v>
      </c>
      <c r="B1088" s="208" t="s">
        <v>12</v>
      </c>
      <c r="C1088" s="119">
        <v>45768</v>
      </c>
      <c r="D1088" s="208" t="s">
        <v>26</v>
      </c>
      <c r="E1088" s="10" t="s">
        <v>941</v>
      </c>
      <c r="F1088" s="314"/>
    </row>
    <row r="1089" spans="1:6">
      <c r="A1089" s="31" t="s">
        <v>816</v>
      </c>
      <c r="B1089" s="208" t="s">
        <v>12</v>
      </c>
      <c r="C1089" s="119">
        <v>45768</v>
      </c>
      <c r="D1089" s="208" t="s">
        <v>26</v>
      </c>
      <c r="E1089" s="10" t="s">
        <v>942</v>
      </c>
      <c r="F1089" s="314"/>
    </row>
    <row r="1090" spans="1:6">
      <c r="A1090" s="31" t="s">
        <v>816</v>
      </c>
      <c r="B1090" s="208" t="s">
        <v>12</v>
      </c>
      <c r="C1090" s="119">
        <v>45768</v>
      </c>
      <c r="D1090" s="208" t="s">
        <v>26</v>
      </c>
      <c r="E1090" s="10" t="s">
        <v>943</v>
      </c>
      <c r="F1090" s="314"/>
    </row>
    <row r="1091" spans="1:6">
      <c r="A1091" s="31" t="s">
        <v>816</v>
      </c>
      <c r="B1091" s="208" t="s">
        <v>12</v>
      </c>
      <c r="C1091" s="119">
        <v>45768</v>
      </c>
      <c r="D1091" s="208" t="s">
        <v>26</v>
      </c>
      <c r="E1091" s="10" t="s">
        <v>944</v>
      </c>
      <c r="F1091" s="314"/>
    </row>
    <row r="1092" spans="1:6">
      <c r="A1092" s="31" t="s">
        <v>816</v>
      </c>
      <c r="B1092" s="208" t="s">
        <v>12</v>
      </c>
      <c r="C1092" s="119">
        <v>45768</v>
      </c>
      <c r="D1092" s="208" t="s">
        <v>26</v>
      </c>
      <c r="E1092" s="10" t="s">
        <v>945</v>
      </c>
      <c r="F1092" s="314"/>
    </row>
    <row r="1093" spans="1:6">
      <c r="A1093" s="31" t="s">
        <v>816</v>
      </c>
      <c r="B1093" s="208" t="s">
        <v>12</v>
      </c>
      <c r="C1093" s="119">
        <v>45768</v>
      </c>
      <c r="D1093" s="208" t="s">
        <v>26</v>
      </c>
      <c r="E1093" s="10" t="s">
        <v>946</v>
      </c>
      <c r="F1093" s="314"/>
    </row>
    <row r="1094" spans="1:6">
      <c r="A1094" s="31" t="s">
        <v>816</v>
      </c>
      <c r="B1094" s="208" t="s">
        <v>12</v>
      </c>
      <c r="C1094" s="119">
        <v>45768</v>
      </c>
      <c r="D1094" s="208" t="s">
        <v>26</v>
      </c>
      <c r="E1094" s="10" t="s">
        <v>947</v>
      </c>
      <c r="F1094" s="314"/>
    </row>
    <row r="1095" spans="1:6">
      <c r="A1095" s="31" t="s">
        <v>816</v>
      </c>
      <c r="B1095" s="208" t="s">
        <v>12</v>
      </c>
      <c r="C1095" s="119">
        <v>45768</v>
      </c>
      <c r="D1095" s="208" t="s">
        <v>26</v>
      </c>
      <c r="E1095" s="10" t="s">
        <v>948</v>
      </c>
      <c r="F1095" s="314"/>
    </row>
    <row r="1096" spans="1:6">
      <c r="A1096" s="31" t="s">
        <v>816</v>
      </c>
      <c r="B1096" s="208" t="s">
        <v>12</v>
      </c>
      <c r="C1096" s="119">
        <v>45768</v>
      </c>
      <c r="D1096" s="208" t="s">
        <v>26</v>
      </c>
      <c r="E1096" s="10" t="s">
        <v>949</v>
      </c>
      <c r="F1096" s="314"/>
    </row>
    <row r="1097" spans="1:6">
      <c r="A1097" s="31" t="s">
        <v>816</v>
      </c>
      <c r="B1097" s="208" t="s">
        <v>12</v>
      </c>
      <c r="C1097" s="119">
        <v>45768</v>
      </c>
      <c r="D1097" s="208" t="s">
        <v>26</v>
      </c>
      <c r="E1097" s="10" t="s">
        <v>950</v>
      </c>
      <c r="F1097" s="314"/>
    </row>
    <row r="1098" spans="1:6">
      <c r="A1098" s="31" t="s">
        <v>816</v>
      </c>
      <c r="B1098" s="208" t="s">
        <v>12</v>
      </c>
      <c r="C1098" s="119">
        <v>45768</v>
      </c>
      <c r="D1098" s="208" t="s">
        <v>26</v>
      </c>
      <c r="E1098" s="10" t="s">
        <v>951</v>
      </c>
      <c r="F1098" s="314"/>
    </row>
    <row r="1099" spans="1:6">
      <c r="A1099" s="31" t="s">
        <v>816</v>
      </c>
      <c r="B1099" s="208" t="s">
        <v>12</v>
      </c>
      <c r="C1099" s="119">
        <v>45768</v>
      </c>
      <c r="D1099" s="208" t="s">
        <v>26</v>
      </c>
      <c r="E1099" s="10" t="s">
        <v>952</v>
      </c>
      <c r="F1099" s="314"/>
    </row>
    <row r="1100" spans="1:6">
      <c r="A1100" s="31" t="s">
        <v>816</v>
      </c>
      <c r="B1100" s="208" t="s">
        <v>12</v>
      </c>
      <c r="C1100" s="119">
        <v>45768</v>
      </c>
      <c r="D1100" s="208" t="s">
        <v>26</v>
      </c>
      <c r="E1100" s="10" t="s">
        <v>953</v>
      </c>
      <c r="F1100" s="314"/>
    </row>
    <row r="1101" spans="1:6">
      <c r="A1101" s="31" t="s">
        <v>816</v>
      </c>
      <c r="B1101" s="208" t="s">
        <v>12</v>
      </c>
      <c r="C1101" s="119">
        <v>45768</v>
      </c>
      <c r="D1101" s="208" t="s">
        <v>26</v>
      </c>
      <c r="E1101" s="10" t="s">
        <v>954</v>
      </c>
      <c r="F1101" s="314"/>
    </row>
    <row r="1102" spans="1:6">
      <c r="A1102" s="31" t="s">
        <v>816</v>
      </c>
      <c r="B1102" s="208" t="s">
        <v>12</v>
      </c>
      <c r="C1102" s="119">
        <v>45768</v>
      </c>
      <c r="D1102" s="208" t="s">
        <v>26</v>
      </c>
      <c r="E1102" s="10" t="s">
        <v>955</v>
      </c>
      <c r="F1102" s="314"/>
    </row>
    <row r="1103" spans="1:6">
      <c r="A1103" s="31" t="s">
        <v>816</v>
      </c>
      <c r="B1103" s="208" t="s">
        <v>12</v>
      </c>
      <c r="C1103" s="119">
        <v>45768</v>
      </c>
      <c r="D1103" s="208" t="s">
        <v>26</v>
      </c>
      <c r="E1103" s="10" t="s">
        <v>956</v>
      </c>
      <c r="F1103" s="314"/>
    </row>
    <row r="1104" spans="1:6">
      <c r="A1104" s="31" t="s">
        <v>816</v>
      </c>
      <c r="B1104" s="208" t="s">
        <v>12</v>
      </c>
      <c r="C1104" s="119">
        <v>45768</v>
      </c>
      <c r="D1104" s="208" t="s">
        <v>26</v>
      </c>
      <c r="E1104" s="10" t="s">
        <v>957</v>
      </c>
      <c r="F1104" s="314"/>
    </row>
    <row r="1105" spans="1:6">
      <c r="A1105" s="31" t="s">
        <v>816</v>
      </c>
      <c r="B1105" s="208" t="s">
        <v>12</v>
      </c>
      <c r="C1105" s="119">
        <v>45768</v>
      </c>
      <c r="D1105" s="208" t="s">
        <v>26</v>
      </c>
      <c r="E1105" s="10" t="s">
        <v>958</v>
      </c>
      <c r="F1105" s="314"/>
    </row>
    <row r="1106" spans="1:6">
      <c r="A1106" s="31" t="s">
        <v>816</v>
      </c>
      <c r="B1106" s="208" t="s">
        <v>12</v>
      </c>
      <c r="C1106" s="119">
        <v>45768</v>
      </c>
      <c r="D1106" s="208" t="s">
        <v>26</v>
      </c>
      <c r="E1106" s="10" t="s">
        <v>959</v>
      </c>
      <c r="F1106" s="314"/>
    </row>
    <row r="1107" spans="1:6">
      <c r="A1107" s="31" t="s">
        <v>816</v>
      </c>
      <c r="B1107" s="208" t="s">
        <v>12</v>
      </c>
      <c r="C1107" s="119">
        <v>45768</v>
      </c>
      <c r="D1107" s="208" t="s">
        <v>26</v>
      </c>
      <c r="E1107" s="10" t="s">
        <v>960</v>
      </c>
      <c r="F1107" s="314"/>
    </row>
    <row r="1108" spans="1:6">
      <c r="A1108" s="31" t="s">
        <v>816</v>
      </c>
      <c r="B1108" s="208" t="s">
        <v>12</v>
      </c>
      <c r="C1108" s="119">
        <v>45768</v>
      </c>
      <c r="D1108" s="208" t="s">
        <v>26</v>
      </c>
      <c r="E1108" s="10" t="s">
        <v>961</v>
      </c>
      <c r="F1108" s="314"/>
    </row>
    <row r="1109" spans="1:6">
      <c r="A1109" s="31" t="s">
        <v>816</v>
      </c>
      <c r="B1109" s="208" t="s">
        <v>12</v>
      </c>
      <c r="C1109" s="119">
        <v>45768</v>
      </c>
      <c r="D1109" s="208" t="s">
        <v>26</v>
      </c>
      <c r="E1109" s="10" t="s">
        <v>962</v>
      </c>
      <c r="F1109" s="314"/>
    </row>
    <row r="1110" spans="1:6">
      <c r="A1110" s="31" t="s">
        <v>816</v>
      </c>
      <c r="B1110" s="208" t="s">
        <v>12</v>
      </c>
      <c r="C1110" s="119">
        <v>45768</v>
      </c>
      <c r="D1110" s="208" t="s">
        <v>26</v>
      </c>
      <c r="E1110" s="10" t="s">
        <v>963</v>
      </c>
      <c r="F1110" s="314"/>
    </row>
    <row r="1111" spans="1:6">
      <c r="A1111" s="31" t="s">
        <v>816</v>
      </c>
      <c r="B1111" s="208" t="s">
        <v>12</v>
      </c>
      <c r="C1111" s="119">
        <v>45768</v>
      </c>
      <c r="D1111" s="208" t="s">
        <v>26</v>
      </c>
      <c r="E1111" s="10" t="s">
        <v>964</v>
      </c>
      <c r="F1111" s="314"/>
    </row>
    <row r="1112" spans="1:6">
      <c r="A1112" s="31" t="s">
        <v>816</v>
      </c>
      <c r="B1112" s="208" t="s">
        <v>12</v>
      </c>
      <c r="C1112" s="119">
        <v>45768</v>
      </c>
      <c r="D1112" s="208" t="s">
        <v>26</v>
      </c>
      <c r="E1112" s="10" t="s">
        <v>965</v>
      </c>
      <c r="F1112" s="314"/>
    </row>
    <row r="1113" spans="1:6">
      <c r="A1113" s="31" t="s">
        <v>816</v>
      </c>
      <c r="B1113" s="208" t="s">
        <v>12</v>
      </c>
      <c r="C1113" s="119">
        <v>45768</v>
      </c>
      <c r="D1113" s="208" t="s">
        <v>26</v>
      </c>
      <c r="E1113" s="10" t="s">
        <v>966</v>
      </c>
      <c r="F1113" s="314"/>
    </row>
    <row r="1114" spans="1:6">
      <c r="A1114" s="31" t="s">
        <v>816</v>
      </c>
      <c r="B1114" s="208" t="s">
        <v>12</v>
      </c>
      <c r="C1114" s="119">
        <v>45768</v>
      </c>
      <c r="D1114" s="208" t="s">
        <v>26</v>
      </c>
      <c r="E1114" s="10" t="s">
        <v>967</v>
      </c>
      <c r="F1114" s="314"/>
    </row>
    <row r="1115" spans="1:6">
      <c r="A1115" s="31" t="s">
        <v>816</v>
      </c>
      <c r="B1115" s="208" t="s">
        <v>12</v>
      </c>
      <c r="C1115" s="119">
        <v>45768</v>
      </c>
      <c r="D1115" s="208" t="s">
        <v>26</v>
      </c>
      <c r="E1115" s="10" t="s">
        <v>968</v>
      </c>
      <c r="F1115" s="314"/>
    </row>
    <row r="1116" spans="1:6">
      <c r="A1116" s="31" t="s">
        <v>816</v>
      </c>
      <c r="B1116" s="208" t="s">
        <v>12</v>
      </c>
      <c r="C1116" s="119">
        <v>45768</v>
      </c>
      <c r="D1116" s="208" t="s">
        <v>26</v>
      </c>
      <c r="E1116" s="10" t="s">
        <v>969</v>
      </c>
      <c r="F1116" s="314"/>
    </row>
    <row r="1117" spans="1:6">
      <c r="A1117" s="31" t="s">
        <v>816</v>
      </c>
      <c r="B1117" s="208" t="s">
        <v>12</v>
      </c>
      <c r="C1117" s="119">
        <v>45768</v>
      </c>
      <c r="D1117" s="208" t="s">
        <v>26</v>
      </c>
      <c r="E1117" s="10" t="s">
        <v>970</v>
      </c>
      <c r="F1117" s="314"/>
    </row>
    <row r="1118" spans="1:6">
      <c r="A1118" s="31" t="s">
        <v>816</v>
      </c>
      <c r="B1118" s="208" t="s">
        <v>12</v>
      </c>
      <c r="C1118" s="119">
        <v>45768</v>
      </c>
      <c r="D1118" s="208" t="s">
        <v>26</v>
      </c>
      <c r="E1118" s="10" t="s">
        <v>971</v>
      </c>
      <c r="F1118" s="314"/>
    </row>
    <row r="1119" spans="1:6">
      <c r="A1119" s="31" t="s">
        <v>816</v>
      </c>
      <c r="B1119" s="208" t="s">
        <v>12</v>
      </c>
      <c r="C1119" s="119">
        <v>45768</v>
      </c>
      <c r="D1119" s="208" t="s">
        <v>26</v>
      </c>
      <c r="E1119" s="10" t="s">
        <v>972</v>
      </c>
      <c r="F1119" s="314"/>
    </row>
    <row r="1120" spans="1:6">
      <c r="A1120" s="31" t="s">
        <v>816</v>
      </c>
      <c r="B1120" s="208" t="s">
        <v>12</v>
      </c>
      <c r="C1120" s="119">
        <v>45768</v>
      </c>
      <c r="D1120" s="208" t="s">
        <v>26</v>
      </c>
      <c r="E1120" s="10" t="s">
        <v>973</v>
      </c>
      <c r="F1120" s="314"/>
    </row>
    <row r="1121" spans="1:6">
      <c r="A1121" s="31" t="s">
        <v>816</v>
      </c>
      <c r="B1121" s="208" t="s">
        <v>12</v>
      </c>
      <c r="C1121" s="119">
        <v>45768</v>
      </c>
      <c r="D1121" s="208" t="s">
        <v>26</v>
      </c>
      <c r="E1121" s="10" t="s">
        <v>974</v>
      </c>
      <c r="F1121" s="314"/>
    </row>
    <row r="1122" spans="1:6">
      <c r="A1122" s="31" t="s">
        <v>816</v>
      </c>
      <c r="B1122" s="208" t="s">
        <v>12</v>
      </c>
      <c r="C1122" s="119">
        <v>45768</v>
      </c>
      <c r="D1122" s="208" t="s">
        <v>887</v>
      </c>
      <c r="E1122" s="10" t="s">
        <v>975</v>
      </c>
      <c r="F1122" s="314"/>
    </row>
    <row r="1123" spans="1:6">
      <c r="A1123" s="31" t="s">
        <v>816</v>
      </c>
      <c r="B1123" s="208" t="s">
        <v>12</v>
      </c>
      <c r="C1123" s="119">
        <v>45768</v>
      </c>
      <c r="D1123" s="208" t="s">
        <v>887</v>
      </c>
      <c r="E1123" s="10" t="s">
        <v>976</v>
      </c>
      <c r="F1123" s="314"/>
    </row>
    <row r="1124" spans="1:6">
      <c r="A1124" s="31" t="s">
        <v>816</v>
      </c>
      <c r="B1124" s="208" t="s">
        <v>12</v>
      </c>
      <c r="C1124" s="119">
        <v>45765</v>
      </c>
      <c r="D1124" s="208" t="s">
        <v>977</v>
      </c>
      <c r="E1124" s="10" t="s">
        <v>978</v>
      </c>
      <c r="F1124" s="314"/>
    </row>
    <row r="1125" spans="1:6">
      <c r="A1125" s="31" t="s">
        <v>816</v>
      </c>
      <c r="B1125" s="208" t="s">
        <v>12</v>
      </c>
      <c r="C1125" s="119">
        <v>45765</v>
      </c>
      <c r="D1125" s="208" t="s">
        <v>977</v>
      </c>
      <c r="E1125" s="10" t="s">
        <v>979</v>
      </c>
      <c r="F1125" s="314"/>
    </row>
    <row r="1126" spans="1:6" ht="29">
      <c r="A1126" s="31" t="s">
        <v>816</v>
      </c>
      <c r="B1126" s="208" t="s">
        <v>12</v>
      </c>
      <c r="C1126" s="119">
        <v>45765</v>
      </c>
      <c r="D1126" s="208" t="s">
        <v>887</v>
      </c>
      <c r="E1126" s="10" t="s">
        <v>980</v>
      </c>
      <c r="F1126" s="314"/>
    </row>
    <row r="1127" spans="1:6" ht="174.5" thickBot="1">
      <c r="A1127" s="126" t="s">
        <v>816</v>
      </c>
      <c r="B1127" s="208" t="s">
        <v>77</v>
      </c>
      <c r="C1127" s="119">
        <v>45765</v>
      </c>
      <c r="D1127" s="208" t="s">
        <v>981</v>
      </c>
      <c r="E1127" s="253" t="s">
        <v>982</v>
      </c>
      <c r="F1127" s="314"/>
    </row>
    <row r="1128" spans="1:6" ht="29.5" thickTop="1">
      <c r="A1128" s="31" t="s">
        <v>983</v>
      </c>
      <c r="B1128" s="219" t="s">
        <v>30</v>
      </c>
      <c r="C1128" s="232">
        <v>45762</v>
      </c>
      <c r="D1128" s="219" t="s">
        <v>984</v>
      </c>
      <c r="E1128" s="10" t="s">
        <v>985</v>
      </c>
      <c r="F1128" s="314"/>
    </row>
    <row r="1129" spans="1:6" ht="58">
      <c r="A1129" s="31" t="s">
        <v>983</v>
      </c>
      <c r="B1129" s="208" t="s">
        <v>30</v>
      </c>
      <c r="C1129" s="119">
        <v>45762</v>
      </c>
      <c r="D1129" s="208" t="s">
        <v>95</v>
      </c>
      <c r="E1129" s="10" t="s">
        <v>986</v>
      </c>
      <c r="F1129" s="314"/>
    </row>
    <row r="1130" spans="1:6">
      <c r="A1130" s="31" t="s">
        <v>983</v>
      </c>
      <c r="B1130" s="208" t="s">
        <v>340</v>
      </c>
      <c r="C1130" s="119">
        <v>45762</v>
      </c>
      <c r="D1130" s="208" t="s">
        <v>542</v>
      </c>
      <c r="E1130" s="10" t="s">
        <v>987</v>
      </c>
      <c r="F1130" s="314"/>
    </row>
    <row r="1131" spans="1:6">
      <c r="A1131" s="31" t="s">
        <v>983</v>
      </c>
      <c r="B1131" s="208" t="s">
        <v>340</v>
      </c>
      <c r="C1131" s="119">
        <v>45762</v>
      </c>
      <c r="D1131" s="208" t="s">
        <v>542</v>
      </c>
      <c r="E1131" s="10" t="s">
        <v>988</v>
      </c>
      <c r="F1131" s="314"/>
    </row>
    <row r="1132" spans="1:6">
      <c r="A1132" s="31" t="s">
        <v>983</v>
      </c>
      <c r="B1132" s="208" t="s">
        <v>340</v>
      </c>
      <c r="C1132" s="119">
        <v>45762</v>
      </c>
      <c r="D1132" s="208" t="s">
        <v>542</v>
      </c>
      <c r="E1132" s="10" t="s">
        <v>989</v>
      </c>
      <c r="F1132" s="314"/>
    </row>
    <row r="1133" spans="1:6">
      <c r="A1133" s="31" t="s">
        <v>983</v>
      </c>
      <c r="B1133" s="208" t="s">
        <v>340</v>
      </c>
      <c r="C1133" s="119">
        <v>45762</v>
      </c>
      <c r="D1133" s="208" t="s">
        <v>542</v>
      </c>
      <c r="E1133" s="10" t="s">
        <v>990</v>
      </c>
      <c r="F1133" s="314"/>
    </row>
    <row r="1134" spans="1:6">
      <c r="A1134" s="31" t="s">
        <v>983</v>
      </c>
      <c r="B1134" s="208" t="s">
        <v>340</v>
      </c>
      <c r="C1134" s="119">
        <v>45762</v>
      </c>
      <c r="D1134" s="208" t="s">
        <v>542</v>
      </c>
      <c r="E1134" s="10" t="s">
        <v>991</v>
      </c>
      <c r="F1134" s="314"/>
    </row>
    <row r="1135" spans="1:6">
      <c r="A1135" s="31" t="s">
        <v>983</v>
      </c>
      <c r="B1135" s="208" t="s">
        <v>340</v>
      </c>
      <c r="C1135" s="119">
        <v>45762</v>
      </c>
      <c r="D1135" s="208" t="s">
        <v>542</v>
      </c>
      <c r="E1135" s="10" t="s">
        <v>992</v>
      </c>
      <c r="F1135" s="314"/>
    </row>
    <row r="1136" spans="1:6">
      <c r="A1136" s="31" t="s">
        <v>983</v>
      </c>
      <c r="B1136" s="208" t="s">
        <v>340</v>
      </c>
      <c r="C1136" s="119">
        <v>45762</v>
      </c>
      <c r="D1136" s="208" t="s">
        <v>542</v>
      </c>
      <c r="E1136" s="10" t="s">
        <v>993</v>
      </c>
      <c r="F1136" s="314"/>
    </row>
    <row r="1137" spans="1:6">
      <c r="A1137" s="31" t="s">
        <v>983</v>
      </c>
      <c r="B1137" s="208" t="s">
        <v>340</v>
      </c>
      <c r="C1137" s="119">
        <v>45762</v>
      </c>
      <c r="D1137" s="208" t="s">
        <v>542</v>
      </c>
      <c r="E1137" s="10" t="s">
        <v>994</v>
      </c>
      <c r="F1137" s="314"/>
    </row>
    <row r="1138" spans="1:6">
      <c r="A1138" s="31" t="s">
        <v>983</v>
      </c>
      <c r="B1138" s="208" t="s">
        <v>340</v>
      </c>
      <c r="C1138" s="119">
        <v>45762</v>
      </c>
      <c r="D1138" s="208" t="s">
        <v>542</v>
      </c>
      <c r="E1138" s="10" t="s">
        <v>995</v>
      </c>
      <c r="F1138" s="314"/>
    </row>
    <row r="1139" spans="1:6">
      <c r="A1139" s="31" t="s">
        <v>983</v>
      </c>
      <c r="B1139" s="208" t="s">
        <v>340</v>
      </c>
      <c r="C1139" s="119">
        <v>45762</v>
      </c>
      <c r="D1139" s="208" t="s">
        <v>542</v>
      </c>
      <c r="E1139" s="10" t="s">
        <v>996</v>
      </c>
      <c r="F1139" s="314"/>
    </row>
    <row r="1140" spans="1:6">
      <c r="A1140" s="31" t="s">
        <v>983</v>
      </c>
      <c r="B1140" s="208" t="s">
        <v>340</v>
      </c>
      <c r="C1140" s="119">
        <v>45762</v>
      </c>
      <c r="D1140" s="208" t="s">
        <v>542</v>
      </c>
      <c r="E1140" s="10" t="s">
        <v>997</v>
      </c>
      <c r="F1140" s="314"/>
    </row>
    <row r="1141" spans="1:6">
      <c r="A1141" s="31" t="s">
        <v>983</v>
      </c>
      <c r="B1141" s="208" t="s">
        <v>340</v>
      </c>
      <c r="C1141" s="119">
        <v>45762</v>
      </c>
      <c r="D1141" s="208" t="s">
        <v>542</v>
      </c>
      <c r="E1141" s="10" t="s">
        <v>998</v>
      </c>
      <c r="F1141" s="314"/>
    </row>
    <row r="1142" spans="1:6">
      <c r="A1142" s="31" t="s">
        <v>983</v>
      </c>
      <c r="B1142" s="208" t="s">
        <v>340</v>
      </c>
      <c r="C1142" s="119">
        <v>45762</v>
      </c>
      <c r="D1142" s="208" t="s">
        <v>542</v>
      </c>
      <c r="E1142" s="10" t="s">
        <v>999</v>
      </c>
      <c r="F1142" s="314"/>
    </row>
    <row r="1143" spans="1:6">
      <c r="A1143" s="31" t="s">
        <v>983</v>
      </c>
      <c r="B1143" s="208" t="s">
        <v>340</v>
      </c>
      <c r="C1143" s="119">
        <v>45762</v>
      </c>
      <c r="D1143" s="208" t="s">
        <v>542</v>
      </c>
      <c r="E1143" s="10" t="s">
        <v>1000</v>
      </c>
      <c r="F1143" s="314"/>
    </row>
    <row r="1144" spans="1:6">
      <c r="A1144" s="31" t="s">
        <v>983</v>
      </c>
      <c r="B1144" s="208" t="s">
        <v>340</v>
      </c>
      <c r="C1144" s="119">
        <v>45762</v>
      </c>
      <c r="D1144" s="208" t="s">
        <v>542</v>
      </c>
      <c r="E1144" s="10" t="s">
        <v>1001</v>
      </c>
      <c r="F1144" s="314"/>
    </row>
    <row r="1145" spans="1:6">
      <c r="A1145" s="31" t="s">
        <v>983</v>
      </c>
      <c r="B1145" s="208" t="s">
        <v>340</v>
      </c>
      <c r="C1145" s="119">
        <v>45762</v>
      </c>
      <c r="D1145" s="208" t="s">
        <v>542</v>
      </c>
      <c r="E1145" s="10" t="s">
        <v>1002</v>
      </c>
      <c r="F1145" s="314"/>
    </row>
    <row r="1146" spans="1:6">
      <c r="A1146" s="31" t="s">
        <v>983</v>
      </c>
      <c r="B1146" s="208" t="s">
        <v>340</v>
      </c>
      <c r="C1146" s="119">
        <v>45762</v>
      </c>
      <c r="D1146" s="208" t="s">
        <v>542</v>
      </c>
      <c r="E1146" s="10" t="s">
        <v>1003</v>
      </c>
      <c r="F1146" s="314"/>
    </row>
    <row r="1147" spans="1:6">
      <c r="A1147" s="31" t="s">
        <v>983</v>
      </c>
      <c r="B1147" s="208" t="s">
        <v>340</v>
      </c>
      <c r="C1147" s="119">
        <v>45762</v>
      </c>
      <c r="D1147" s="208" t="s">
        <v>542</v>
      </c>
      <c r="E1147" s="10" t="s">
        <v>1004</v>
      </c>
      <c r="F1147" s="314"/>
    </row>
    <row r="1148" spans="1:6">
      <c r="A1148" s="31" t="s">
        <v>983</v>
      </c>
      <c r="B1148" s="208" t="s">
        <v>340</v>
      </c>
      <c r="C1148" s="119">
        <v>45762</v>
      </c>
      <c r="D1148" s="208" t="s">
        <v>542</v>
      </c>
      <c r="E1148" s="10" t="s">
        <v>1005</v>
      </c>
      <c r="F1148" s="314"/>
    </row>
    <row r="1149" spans="1:6">
      <c r="A1149" s="31" t="s">
        <v>983</v>
      </c>
      <c r="B1149" s="208" t="s">
        <v>340</v>
      </c>
      <c r="C1149" s="119">
        <v>45762</v>
      </c>
      <c r="D1149" s="208" t="s">
        <v>542</v>
      </c>
      <c r="E1149" s="10" t="s">
        <v>1006</v>
      </c>
      <c r="F1149" s="314"/>
    </row>
    <row r="1150" spans="1:6">
      <c r="A1150" s="31" t="s">
        <v>983</v>
      </c>
      <c r="B1150" s="208" t="s">
        <v>340</v>
      </c>
      <c r="C1150" s="119">
        <v>45762</v>
      </c>
      <c r="D1150" s="208" t="s">
        <v>542</v>
      </c>
      <c r="E1150" s="10" t="s">
        <v>1007</v>
      </c>
      <c r="F1150" s="314"/>
    </row>
    <row r="1151" spans="1:6">
      <c r="A1151" s="31" t="s">
        <v>983</v>
      </c>
      <c r="B1151" s="208" t="s">
        <v>340</v>
      </c>
      <c r="C1151" s="119">
        <v>45762</v>
      </c>
      <c r="D1151" s="208" t="s">
        <v>542</v>
      </c>
      <c r="E1151" s="10" t="s">
        <v>1008</v>
      </c>
      <c r="F1151" s="314"/>
    </row>
    <row r="1152" spans="1:6">
      <c r="A1152" s="31" t="s">
        <v>983</v>
      </c>
      <c r="B1152" s="208" t="s">
        <v>340</v>
      </c>
      <c r="C1152" s="119">
        <v>45762</v>
      </c>
      <c r="D1152" s="208" t="s">
        <v>542</v>
      </c>
      <c r="E1152" s="10" t="s">
        <v>1009</v>
      </c>
      <c r="F1152" s="314"/>
    </row>
    <row r="1153" spans="1:6">
      <c r="A1153" s="31" t="s">
        <v>983</v>
      </c>
      <c r="B1153" s="208" t="s">
        <v>340</v>
      </c>
      <c r="C1153" s="119">
        <v>45762</v>
      </c>
      <c r="D1153" s="208" t="s">
        <v>542</v>
      </c>
      <c r="E1153" s="10" t="s">
        <v>1010</v>
      </c>
      <c r="F1153" s="314"/>
    </row>
    <row r="1154" spans="1:6">
      <c r="A1154" s="31" t="s">
        <v>983</v>
      </c>
      <c r="B1154" s="208" t="s">
        <v>340</v>
      </c>
      <c r="C1154" s="119">
        <v>45762</v>
      </c>
      <c r="D1154" s="208" t="s">
        <v>542</v>
      </c>
      <c r="E1154" s="10" t="s">
        <v>1011</v>
      </c>
      <c r="F1154" s="314"/>
    </row>
    <row r="1155" spans="1:6">
      <c r="A1155" s="31" t="s">
        <v>983</v>
      </c>
      <c r="B1155" s="208" t="s">
        <v>340</v>
      </c>
      <c r="C1155" s="119">
        <v>45762</v>
      </c>
      <c r="D1155" s="208" t="s">
        <v>542</v>
      </c>
      <c r="E1155" s="10" t="s">
        <v>1012</v>
      </c>
      <c r="F1155" s="314"/>
    </row>
    <row r="1156" spans="1:6">
      <c r="A1156" s="31" t="s">
        <v>983</v>
      </c>
      <c r="B1156" s="208" t="s">
        <v>340</v>
      </c>
      <c r="C1156" s="119">
        <v>45762</v>
      </c>
      <c r="D1156" s="208" t="s">
        <v>542</v>
      </c>
      <c r="E1156" s="10" t="s">
        <v>1013</v>
      </c>
      <c r="F1156" s="314"/>
    </row>
    <row r="1157" spans="1:6">
      <c r="A1157" s="31" t="s">
        <v>983</v>
      </c>
      <c r="B1157" s="208" t="s">
        <v>340</v>
      </c>
      <c r="C1157" s="119">
        <v>45762</v>
      </c>
      <c r="D1157" s="208" t="s">
        <v>542</v>
      </c>
      <c r="E1157" s="10" t="s">
        <v>1014</v>
      </c>
      <c r="F1157" s="314"/>
    </row>
    <row r="1158" spans="1:6">
      <c r="A1158" s="31" t="s">
        <v>983</v>
      </c>
      <c r="B1158" s="208" t="s">
        <v>340</v>
      </c>
      <c r="C1158" s="119">
        <v>45762</v>
      </c>
      <c r="D1158" s="208" t="s">
        <v>542</v>
      </c>
      <c r="E1158" s="10" t="s">
        <v>1015</v>
      </c>
      <c r="F1158" s="314"/>
    </row>
    <row r="1159" spans="1:6">
      <c r="A1159" s="31" t="s">
        <v>983</v>
      </c>
      <c r="B1159" s="208" t="s">
        <v>165</v>
      </c>
      <c r="C1159" s="119">
        <v>45761</v>
      </c>
      <c r="D1159" s="208" t="s">
        <v>168</v>
      </c>
      <c r="E1159" s="10" t="s">
        <v>1016</v>
      </c>
      <c r="F1159" s="314"/>
    </row>
    <row r="1160" spans="1:6">
      <c r="A1160" s="31" t="s">
        <v>983</v>
      </c>
      <c r="B1160" s="208" t="s">
        <v>165</v>
      </c>
      <c r="C1160" s="119">
        <v>45762</v>
      </c>
      <c r="D1160" s="208" t="s">
        <v>168</v>
      </c>
      <c r="E1160" s="10" t="s">
        <v>1017</v>
      </c>
      <c r="F1160" s="314"/>
    </row>
    <row r="1161" spans="1:6">
      <c r="A1161" s="31" t="s">
        <v>983</v>
      </c>
      <c r="B1161" s="208" t="s">
        <v>165</v>
      </c>
      <c r="C1161" s="119">
        <v>45763</v>
      </c>
      <c r="D1161" s="208" t="s">
        <v>168</v>
      </c>
      <c r="E1161" s="10" t="s">
        <v>1018</v>
      </c>
      <c r="F1161" s="314"/>
    </row>
    <row r="1162" spans="1:6">
      <c r="A1162" s="31" t="s">
        <v>983</v>
      </c>
      <c r="B1162" s="208" t="s">
        <v>165</v>
      </c>
      <c r="C1162" s="119">
        <v>45764</v>
      </c>
      <c r="D1162" s="208" t="s">
        <v>168</v>
      </c>
      <c r="E1162" s="10" t="s">
        <v>1019</v>
      </c>
      <c r="F1162" s="314"/>
    </row>
    <row r="1163" spans="1:6">
      <c r="A1163" s="31" t="s">
        <v>983</v>
      </c>
      <c r="B1163" s="208" t="s">
        <v>165</v>
      </c>
      <c r="C1163" s="119">
        <v>45765</v>
      </c>
      <c r="D1163" s="208" t="s">
        <v>168</v>
      </c>
      <c r="E1163" s="10" t="s">
        <v>1020</v>
      </c>
      <c r="F1163" s="314"/>
    </row>
    <row r="1164" spans="1:6">
      <c r="A1164" s="31" t="s">
        <v>983</v>
      </c>
      <c r="B1164" s="208" t="s">
        <v>165</v>
      </c>
      <c r="C1164" s="119">
        <v>45766</v>
      </c>
      <c r="D1164" s="208" t="s">
        <v>168</v>
      </c>
      <c r="E1164" s="10" t="s">
        <v>1021</v>
      </c>
      <c r="F1164" s="314"/>
    </row>
    <row r="1165" spans="1:6">
      <c r="A1165" s="31" t="s">
        <v>983</v>
      </c>
      <c r="B1165" s="208" t="s">
        <v>165</v>
      </c>
      <c r="C1165" s="119">
        <v>45761</v>
      </c>
      <c r="D1165" s="208" t="s">
        <v>168</v>
      </c>
      <c r="E1165" s="10" t="s">
        <v>1022</v>
      </c>
      <c r="F1165" s="314"/>
    </row>
    <row r="1166" spans="1:6">
      <c r="A1166" s="31" t="s">
        <v>983</v>
      </c>
      <c r="B1166" s="208" t="s">
        <v>165</v>
      </c>
      <c r="C1166" s="119">
        <v>45761</v>
      </c>
      <c r="D1166" s="208" t="s">
        <v>168</v>
      </c>
      <c r="E1166" s="10" t="s">
        <v>1023</v>
      </c>
      <c r="F1166" s="314"/>
    </row>
    <row r="1167" spans="1:6">
      <c r="A1167" s="31" t="s">
        <v>983</v>
      </c>
      <c r="B1167" s="208" t="s">
        <v>165</v>
      </c>
      <c r="C1167" s="119">
        <v>45761</v>
      </c>
      <c r="D1167" s="208" t="s">
        <v>168</v>
      </c>
      <c r="E1167" s="10" t="s">
        <v>1024</v>
      </c>
      <c r="F1167" s="314"/>
    </row>
    <row r="1168" spans="1:6">
      <c r="A1168" s="31" t="s">
        <v>983</v>
      </c>
      <c r="B1168" s="208" t="s">
        <v>165</v>
      </c>
      <c r="C1168" s="119">
        <v>45761</v>
      </c>
      <c r="D1168" s="208" t="s">
        <v>168</v>
      </c>
      <c r="E1168" s="10" t="s">
        <v>1025</v>
      </c>
      <c r="F1168" s="314"/>
    </row>
    <row r="1169" spans="1:6">
      <c r="A1169" s="31" t="s">
        <v>983</v>
      </c>
      <c r="B1169" s="208" t="s">
        <v>165</v>
      </c>
      <c r="C1169" s="119">
        <v>45762</v>
      </c>
      <c r="D1169" s="208" t="s">
        <v>168</v>
      </c>
      <c r="E1169" s="10" t="s">
        <v>1026</v>
      </c>
      <c r="F1169" s="314"/>
    </row>
    <row r="1170" spans="1:6">
      <c r="A1170" s="31" t="s">
        <v>983</v>
      </c>
      <c r="B1170" s="208" t="s">
        <v>165</v>
      </c>
      <c r="C1170" s="119">
        <v>45763</v>
      </c>
      <c r="D1170" s="208" t="s">
        <v>168</v>
      </c>
      <c r="E1170" s="10" t="s">
        <v>1027</v>
      </c>
      <c r="F1170" s="314"/>
    </row>
    <row r="1171" spans="1:6">
      <c r="A1171" s="31" t="s">
        <v>983</v>
      </c>
      <c r="B1171" s="208" t="s">
        <v>165</v>
      </c>
      <c r="C1171" s="119">
        <v>45764</v>
      </c>
      <c r="D1171" s="208" t="s">
        <v>168</v>
      </c>
      <c r="E1171" s="10" t="s">
        <v>1028</v>
      </c>
      <c r="F1171" s="314"/>
    </row>
    <row r="1172" spans="1:6">
      <c r="A1172" s="31" t="s">
        <v>983</v>
      </c>
      <c r="B1172" s="208" t="s">
        <v>165</v>
      </c>
      <c r="C1172" s="119">
        <v>45765</v>
      </c>
      <c r="D1172" s="208" t="s">
        <v>168</v>
      </c>
      <c r="E1172" s="10" t="s">
        <v>1029</v>
      </c>
      <c r="F1172" s="314"/>
    </row>
    <row r="1173" spans="1:6">
      <c r="A1173" s="31" t="s">
        <v>983</v>
      </c>
      <c r="B1173" s="208" t="s">
        <v>165</v>
      </c>
      <c r="C1173" s="119">
        <v>45766</v>
      </c>
      <c r="D1173" s="208" t="s">
        <v>168</v>
      </c>
      <c r="E1173" s="10" t="s">
        <v>1030</v>
      </c>
      <c r="F1173" s="314"/>
    </row>
    <row r="1174" spans="1:6">
      <c r="A1174" s="31" t="s">
        <v>983</v>
      </c>
      <c r="B1174" s="208" t="s">
        <v>165</v>
      </c>
      <c r="C1174" s="119">
        <v>45767</v>
      </c>
      <c r="D1174" s="208" t="s">
        <v>168</v>
      </c>
      <c r="E1174" s="10" t="s">
        <v>1031</v>
      </c>
      <c r="F1174" s="314"/>
    </row>
    <row r="1175" spans="1:6">
      <c r="A1175" s="31" t="s">
        <v>983</v>
      </c>
      <c r="B1175" s="208" t="s">
        <v>165</v>
      </c>
      <c r="C1175" s="119">
        <v>45768</v>
      </c>
      <c r="D1175" s="208" t="s">
        <v>168</v>
      </c>
      <c r="E1175" s="10" t="s">
        <v>1032</v>
      </c>
      <c r="F1175" s="314"/>
    </row>
    <row r="1176" spans="1:6">
      <c r="A1176" s="31" t="s">
        <v>983</v>
      </c>
      <c r="B1176" s="208" t="s">
        <v>165</v>
      </c>
      <c r="C1176" s="119">
        <v>45769</v>
      </c>
      <c r="D1176" s="208" t="s">
        <v>168</v>
      </c>
      <c r="E1176" s="10" t="s">
        <v>1033</v>
      </c>
      <c r="F1176" s="314"/>
    </row>
    <row r="1177" spans="1:6">
      <c r="A1177" s="31" t="s">
        <v>983</v>
      </c>
      <c r="B1177" s="208" t="s">
        <v>165</v>
      </c>
      <c r="C1177" s="119">
        <v>45770</v>
      </c>
      <c r="D1177" s="208" t="s">
        <v>168</v>
      </c>
      <c r="E1177" s="10" t="s">
        <v>1034</v>
      </c>
      <c r="F1177" s="314"/>
    </row>
    <row r="1178" spans="1:6">
      <c r="A1178" s="31" t="s">
        <v>983</v>
      </c>
      <c r="B1178" s="208" t="s">
        <v>165</v>
      </c>
      <c r="C1178" s="119">
        <v>45761</v>
      </c>
      <c r="D1178" s="208" t="s">
        <v>168</v>
      </c>
      <c r="E1178" s="10" t="s">
        <v>1035</v>
      </c>
      <c r="F1178" s="314"/>
    </row>
    <row r="1179" spans="1:6">
      <c r="A1179" s="31" t="s">
        <v>983</v>
      </c>
      <c r="B1179" s="208" t="s">
        <v>165</v>
      </c>
      <c r="C1179" s="119">
        <v>45761</v>
      </c>
      <c r="D1179" s="208" t="s">
        <v>168</v>
      </c>
      <c r="E1179" s="10" t="s">
        <v>1036</v>
      </c>
      <c r="F1179" s="314"/>
    </row>
    <row r="1180" spans="1:6">
      <c r="A1180" s="31" t="s">
        <v>983</v>
      </c>
      <c r="B1180" s="208" t="s">
        <v>165</v>
      </c>
      <c r="C1180" s="119">
        <v>45761</v>
      </c>
      <c r="D1180" s="208" t="s">
        <v>168</v>
      </c>
      <c r="E1180" s="10" t="s">
        <v>1037</v>
      </c>
      <c r="F1180" s="314"/>
    </row>
    <row r="1181" spans="1:6">
      <c r="A1181" s="31" t="s">
        <v>983</v>
      </c>
      <c r="B1181" s="208" t="s">
        <v>165</v>
      </c>
      <c r="C1181" s="119">
        <v>45761</v>
      </c>
      <c r="D1181" s="208" t="s">
        <v>168</v>
      </c>
      <c r="E1181" s="10" t="s">
        <v>1038</v>
      </c>
      <c r="F1181" s="314"/>
    </row>
    <row r="1182" spans="1:6">
      <c r="A1182" s="31" t="s">
        <v>983</v>
      </c>
      <c r="B1182" s="208" t="s">
        <v>165</v>
      </c>
      <c r="C1182" s="119">
        <v>45761</v>
      </c>
      <c r="D1182" s="208" t="s">
        <v>168</v>
      </c>
      <c r="E1182" s="10" t="s">
        <v>1039</v>
      </c>
      <c r="F1182" s="314"/>
    </row>
    <row r="1183" spans="1:6">
      <c r="A1183" s="31" t="s">
        <v>983</v>
      </c>
      <c r="B1183" s="208" t="s">
        <v>165</v>
      </c>
      <c r="C1183" s="119">
        <v>45761</v>
      </c>
      <c r="D1183" s="208" t="s">
        <v>168</v>
      </c>
      <c r="E1183" s="10" t="s">
        <v>1040</v>
      </c>
      <c r="F1183" s="314"/>
    </row>
    <row r="1184" spans="1:6">
      <c r="A1184" s="31" t="s">
        <v>983</v>
      </c>
      <c r="B1184" s="208" t="s">
        <v>165</v>
      </c>
      <c r="C1184" s="119">
        <v>45761</v>
      </c>
      <c r="D1184" s="208" t="s">
        <v>168</v>
      </c>
      <c r="E1184" s="10" t="s">
        <v>1041</v>
      </c>
      <c r="F1184" s="314"/>
    </row>
    <row r="1185" spans="1:6">
      <c r="A1185" s="31" t="s">
        <v>983</v>
      </c>
      <c r="B1185" s="208" t="s">
        <v>165</v>
      </c>
      <c r="C1185" s="119">
        <v>45761</v>
      </c>
      <c r="D1185" s="208" t="s">
        <v>168</v>
      </c>
      <c r="E1185" s="10" t="s">
        <v>1042</v>
      </c>
      <c r="F1185" s="314"/>
    </row>
    <row r="1186" spans="1:6">
      <c r="A1186" s="31" t="s">
        <v>983</v>
      </c>
      <c r="B1186" s="208" t="s">
        <v>165</v>
      </c>
      <c r="C1186" s="119">
        <v>45761</v>
      </c>
      <c r="D1186" s="208" t="s">
        <v>168</v>
      </c>
      <c r="E1186" s="10" t="s">
        <v>1043</v>
      </c>
      <c r="F1186" s="314"/>
    </row>
    <row r="1187" spans="1:6">
      <c r="A1187" s="31" t="s">
        <v>983</v>
      </c>
      <c r="B1187" s="208" t="s">
        <v>165</v>
      </c>
      <c r="C1187" s="119">
        <v>45761</v>
      </c>
      <c r="D1187" s="208" t="s">
        <v>168</v>
      </c>
      <c r="E1187" s="10" t="s">
        <v>1044</v>
      </c>
      <c r="F1187" s="314"/>
    </row>
    <row r="1188" spans="1:6">
      <c r="A1188" s="31" t="s">
        <v>983</v>
      </c>
      <c r="B1188" s="208" t="s">
        <v>165</v>
      </c>
      <c r="C1188" s="119">
        <v>45761</v>
      </c>
      <c r="D1188" s="208" t="s">
        <v>168</v>
      </c>
      <c r="E1188" s="10" t="s">
        <v>1045</v>
      </c>
      <c r="F1188" s="314"/>
    </row>
    <row r="1189" spans="1:6">
      <c r="A1189" s="31" t="s">
        <v>983</v>
      </c>
      <c r="B1189" s="208" t="s">
        <v>165</v>
      </c>
      <c r="C1189" s="119">
        <v>45761</v>
      </c>
      <c r="D1189" s="208" t="s">
        <v>168</v>
      </c>
      <c r="E1189" s="10" t="s">
        <v>1046</v>
      </c>
      <c r="F1189" s="314"/>
    </row>
    <row r="1190" spans="1:6">
      <c r="A1190" s="31" t="s">
        <v>983</v>
      </c>
      <c r="B1190" s="208" t="s">
        <v>165</v>
      </c>
      <c r="C1190" s="119">
        <v>45761</v>
      </c>
      <c r="D1190" s="208" t="s">
        <v>168</v>
      </c>
      <c r="E1190" s="10" t="s">
        <v>1047</v>
      </c>
      <c r="F1190" s="314"/>
    </row>
    <row r="1191" spans="1:6">
      <c r="A1191" s="31" t="s">
        <v>983</v>
      </c>
      <c r="B1191" s="208" t="s">
        <v>165</v>
      </c>
      <c r="C1191" s="119">
        <v>45761</v>
      </c>
      <c r="D1191" s="208" t="s">
        <v>168</v>
      </c>
      <c r="E1191" s="10" t="s">
        <v>1048</v>
      </c>
      <c r="F1191" s="314"/>
    </row>
    <row r="1192" spans="1:6">
      <c r="A1192" s="31" t="s">
        <v>983</v>
      </c>
      <c r="B1192" s="208" t="s">
        <v>165</v>
      </c>
      <c r="C1192" s="119">
        <v>45761</v>
      </c>
      <c r="D1192" s="208" t="s">
        <v>168</v>
      </c>
      <c r="E1192" s="10" t="s">
        <v>1049</v>
      </c>
      <c r="F1192" s="314"/>
    </row>
    <row r="1193" spans="1:6">
      <c r="A1193" s="31" t="s">
        <v>983</v>
      </c>
      <c r="B1193" s="208" t="s">
        <v>165</v>
      </c>
      <c r="C1193" s="119">
        <v>45761</v>
      </c>
      <c r="D1193" s="208" t="s">
        <v>168</v>
      </c>
      <c r="E1193" s="10" t="s">
        <v>1050</v>
      </c>
      <c r="F1193" s="314"/>
    </row>
    <row r="1194" spans="1:6">
      <c r="A1194" s="31" t="s">
        <v>983</v>
      </c>
      <c r="B1194" s="208" t="s">
        <v>165</v>
      </c>
      <c r="C1194" s="119">
        <v>45761</v>
      </c>
      <c r="D1194" s="208" t="s">
        <v>168</v>
      </c>
      <c r="E1194" s="10" t="s">
        <v>1051</v>
      </c>
      <c r="F1194" s="314"/>
    </row>
    <row r="1195" spans="1:6">
      <c r="A1195" s="31" t="s">
        <v>983</v>
      </c>
      <c r="B1195" s="208" t="s">
        <v>165</v>
      </c>
      <c r="C1195" s="119">
        <v>45761</v>
      </c>
      <c r="D1195" s="208" t="s">
        <v>168</v>
      </c>
      <c r="E1195" s="10" t="s">
        <v>1052</v>
      </c>
      <c r="F1195" s="314"/>
    </row>
    <row r="1196" spans="1:6">
      <c r="A1196" s="31" t="s">
        <v>983</v>
      </c>
      <c r="B1196" s="208" t="s">
        <v>165</v>
      </c>
      <c r="C1196" s="119">
        <v>45761</v>
      </c>
      <c r="D1196" s="208" t="s">
        <v>168</v>
      </c>
      <c r="E1196" s="10" t="s">
        <v>1053</v>
      </c>
      <c r="F1196" s="314"/>
    </row>
    <row r="1197" spans="1:6">
      <c r="A1197" s="31" t="s">
        <v>983</v>
      </c>
      <c r="B1197" s="208" t="s">
        <v>165</v>
      </c>
      <c r="C1197" s="119">
        <v>45761</v>
      </c>
      <c r="D1197" s="208" t="s">
        <v>168</v>
      </c>
      <c r="E1197" s="10" t="s">
        <v>1054</v>
      </c>
      <c r="F1197" s="314"/>
    </row>
    <row r="1198" spans="1:6">
      <c r="A1198" s="31" t="s">
        <v>983</v>
      </c>
      <c r="B1198" s="208" t="s">
        <v>165</v>
      </c>
      <c r="C1198" s="119">
        <v>45761</v>
      </c>
      <c r="D1198" s="208" t="s">
        <v>168</v>
      </c>
      <c r="E1198" s="10" t="s">
        <v>1055</v>
      </c>
      <c r="F1198" s="314"/>
    </row>
    <row r="1199" spans="1:6">
      <c r="A1199" s="31" t="s">
        <v>983</v>
      </c>
      <c r="B1199" s="208" t="s">
        <v>165</v>
      </c>
      <c r="C1199" s="119">
        <v>45761</v>
      </c>
      <c r="D1199" s="208" t="s">
        <v>168</v>
      </c>
      <c r="E1199" s="10" t="s">
        <v>1056</v>
      </c>
      <c r="F1199" s="314"/>
    </row>
    <row r="1200" spans="1:6">
      <c r="A1200" s="31" t="s">
        <v>983</v>
      </c>
      <c r="B1200" s="208" t="s">
        <v>165</v>
      </c>
      <c r="C1200" s="119">
        <v>45761</v>
      </c>
      <c r="D1200" s="208" t="s">
        <v>168</v>
      </c>
      <c r="E1200" s="10" t="s">
        <v>1057</v>
      </c>
      <c r="F1200" s="314"/>
    </row>
    <row r="1201" spans="1:6">
      <c r="A1201" s="31" t="s">
        <v>983</v>
      </c>
      <c r="B1201" s="208" t="s">
        <v>165</v>
      </c>
      <c r="C1201" s="119">
        <v>45761</v>
      </c>
      <c r="D1201" s="208" t="s">
        <v>168</v>
      </c>
      <c r="E1201" s="10" t="s">
        <v>1058</v>
      </c>
      <c r="F1201" s="314"/>
    </row>
    <row r="1202" spans="1:6">
      <c r="A1202" s="31" t="s">
        <v>983</v>
      </c>
      <c r="B1202" s="208" t="s">
        <v>165</v>
      </c>
      <c r="C1202" s="119">
        <v>45761</v>
      </c>
      <c r="D1202" s="208" t="s">
        <v>168</v>
      </c>
      <c r="E1202" s="10" t="s">
        <v>1059</v>
      </c>
      <c r="F1202" s="314"/>
    </row>
    <row r="1203" spans="1:6">
      <c r="A1203" s="31" t="s">
        <v>983</v>
      </c>
      <c r="B1203" s="208" t="s">
        <v>165</v>
      </c>
      <c r="C1203" s="119">
        <v>45761</v>
      </c>
      <c r="D1203" s="208" t="s">
        <v>168</v>
      </c>
      <c r="E1203" s="10" t="s">
        <v>1060</v>
      </c>
      <c r="F1203" s="314"/>
    </row>
    <row r="1204" spans="1:6">
      <c r="A1204" s="31" t="s">
        <v>983</v>
      </c>
      <c r="B1204" s="208" t="s">
        <v>165</v>
      </c>
      <c r="C1204" s="119">
        <v>45761</v>
      </c>
      <c r="D1204" s="208" t="s">
        <v>168</v>
      </c>
      <c r="E1204" s="10" t="s">
        <v>1061</v>
      </c>
      <c r="F1204" s="314"/>
    </row>
    <row r="1205" spans="1:6">
      <c r="A1205" s="31" t="s">
        <v>983</v>
      </c>
      <c r="B1205" s="208" t="s">
        <v>165</v>
      </c>
      <c r="C1205" s="119">
        <v>45761</v>
      </c>
      <c r="D1205" s="208" t="s">
        <v>168</v>
      </c>
      <c r="E1205" s="10" t="s">
        <v>1062</v>
      </c>
      <c r="F1205" s="314"/>
    </row>
    <row r="1206" spans="1:6">
      <c r="A1206" s="31" t="s">
        <v>983</v>
      </c>
      <c r="B1206" s="208" t="s">
        <v>165</v>
      </c>
      <c r="C1206" s="119">
        <v>45761</v>
      </c>
      <c r="D1206" s="208" t="s">
        <v>168</v>
      </c>
      <c r="E1206" s="10" t="s">
        <v>1063</v>
      </c>
      <c r="F1206" s="314"/>
    </row>
    <row r="1207" spans="1:6">
      <c r="A1207" s="31" t="s">
        <v>983</v>
      </c>
      <c r="B1207" s="208" t="s">
        <v>165</v>
      </c>
      <c r="C1207" s="119">
        <v>45761</v>
      </c>
      <c r="D1207" s="208" t="s">
        <v>168</v>
      </c>
      <c r="E1207" s="10" t="s">
        <v>1064</v>
      </c>
      <c r="F1207" s="314"/>
    </row>
    <row r="1208" spans="1:6">
      <c r="A1208" s="31" t="s">
        <v>983</v>
      </c>
      <c r="B1208" s="208" t="s">
        <v>165</v>
      </c>
      <c r="C1208" s="119">
        <v>45761</v>
      </c>
      <c r="D1208" s="208" t="s">
        <v>168</v>
      </c>
      <c r="E1208" s="10" t="s">
        <v>1065</v>
      </c>
      <c r="F1208" s="314"/>
    </row>
    <row r="1209" spans="1:6">
      <c r="A1209" s="31" t="s">
        <v>983</v>
      </c>
      <c r="B1209" s="208" t="s">
        <v>165</v>
      </c>
      <c r="C1209" s="119">
        <v>45761</v>
      </c>
      <c r="D1209" s="208" t="s">
        <v>168</v>
      </c>
      <c r="E1209" s="10" t="s">
        <v>1066</v>
      </c>
      <c r="F1209" s="314"/>
    </row>
    <row r="1210" spans="1:6">
      <c r="A1210" s="31" t="s">
        <v>983</v>
      </c>
      <c r="B1210" s="208" t="s">
        <v>12</v>
      </c>
      <c r="C1210" s="119">
        <v>45758</v>
      </c>
      <c r="D1210" s="208" t="s">
        <v>1067</v>
      </c>
      <c r="E1210" s="10" t="s">
        <v>1068</v>
      </c>
      <c r="F1210" s="314"/>
    </row>
    <row r="1211" spans="1:6" ht="29">
      <c r="A1211" s="31" t="s">
        <v>983</v>
      </c>
      <c r="B1211" s="208" t="s">
        <v>12</v>
      </c>
      <c r="C1211" s="119">
        <v>45758</v>
      </c>
      <c r="D1211" s="208" t="s">
        <v>627</v>
      </c>
      <c r="E1211" s="10" t="s">
        <v>1069</v>
      </c>
      <c r="F1211" s="314"/>
    </row>
    <row r="1212" spans="1:6">
      <c r="A1212" s="31" t="s">
        <v>983</v>
      </c>
      <c r="B1212" s="208" t="s">
        <v>77</v>
      </c>
      <c r="C1212" s="119">
        <v>45761</v>
      </c>
      <c r="D1212" s="208" t="s">
        <v>15</v>
      </c>
      <c r="E1212" s="10" t="s">
        <v>1070</v>
      </c>
      <c r="F1212" s="314"/>
    </row>
    <row r="1213" spans="1:6" ht="58">
      <c r="A1213" s="31" t="s">
        <v>983</v>
      </c>
      <c r="B1213" s="208" t="s">
        <v>12</v>
      </c>
      <c r="C1213" s="119">
        <v>45757</v>
      </c>
      <c r="D1213" s="208" t="s">
        <v>627</v>
      </c>
      <c r="E1213" s="10" t="s">
        <v>1071</v>
      </c>
      <c r="F1213" s="314"/>
    </row>
    <row r="1214" spans="1:6">
      <c r="A1214" s="31" t="s">
        <v>983</v>
      </c>
      <c r="B1214" s="208" t="s">
        <v>30</v>
      </c>
      <c r="C1214" s="119">
        <v>45756</v>
      </c>
      <c r="D1214" s="208" t="s">
        <v>627</v>
      </c>
      <c r="E1214" s="10" t="s">
        <v>1072</v>
      </c>
      <c r="F1214" s="314"/>
    </row>
    <row r="1215" spans="1:6" ht="29">
      <c r="A1215" s="31" t="s">
        <v>983</v>
      </c>
      <c r="B1215" s="208" t="s">
        <v>12</v>
      </c>
      <c r="C1215" s="119">
        <v>45756</v>
      </c>
      <c r="D1215" s="208" t="s">
        <v>1067</v>
      </c>
      <c r="E1215" s="10" t="s">
        <v>1073</v>
      </c>
      <c r="F1215" s="314"/>
    </row>
    <row r="1216" spans="1:6">
      <c r="A1216" s="31" t="s">
        <v>983</v>
      </c>
      <c r="B1216" s="208" t="s">
        <v>12</v>
      </c>
      <c r="C1216" s="119">
        <v>45756</v>
      </c>
      <c r="D1216" s="208" t="s">
        <v>1067</v>
      </c>
      <c r="E1216" s="10" t="s">
        <v>1074</v>
      </c>
      <c r="F1216" s="314"/>
    </row>
    <row r="1217" spans="1:6">
      <c r="A1217" s="31" t="s">
        <v>983</v>
      </c>
      <c r="B1217" s="208" t="s">
        <v>90</v>
      </c>
      <c r="C1217" s="119">
        <v>45756</v>
      </c>
      <c r="D1217" s="208" t="s">
        <v>8</v>
      </c>
      <c r="E1217" s="10" t="s">
        <v>1075</v>
      </c>
      <c r="F1217" s="314"/>
    </row>
    <row r="1218" spans="1:6" ht="29.5" thickBot="1">
      <c r="A1218" s="126" t="s">
        <v>983</v>
      </c>
      <c r="B1218" s="220" t="s">
        <v>12</v>
      </c>
      <c r="C1218" s="233">
        <v>45756</v>
      </c>
      <c r="D1218" s="208" t="s">
        <v>1076</v>
      </c>
      <c r="E1218" s="10" t="s">
        <v>1077</v>
      </c>
      <c r="F1218" s="314"/>
    </row>
    <row r="1219" spans="1:6" ht="15" thickTop="1">
      <c r="A1219" s="31" t="s">
        <v>1078</v>
      </c>
      <c r="B1219" s="208" t="s">
        <v>340</v>
      </c>
      <c r="C1219" s="119">
        <v>45755</v>
      </c>
      <c r="D1219" s="219" t="s">
        <v>542</v>
      </c>
      <c r="E1219" s="252" t="s">
        <v>1079</v>
      </c>
      <c r="F1219" s="314"/>
    </row>
    <row r="1220" spans="1:6">
      <c r="A1220" s="31" t="s">
        <v>1078</v>
      </c>
      <c r="B1220" s="208" t="s">
        <v>340</v>
      </c>
      <c r="C1220" s="119">
        <v>45755</v>
      </c>
      <c r="D1220" s="208" t="s">
        <v>542</v>
      </c>
      <c r="E1220" s="10" t="s">
        <v>1080</v>
      </c>
      <c r="F1220" s="314"/>
    </row>
    <row r="1221" spans="1:6">
      <c r="A1221" s="31" t="s">
        <v>1078</v>
      </c>
      <c r="B1221" s="208" t="s">
        <v>340</v>
      </c>
      <c r="C1221" s="119">
        <v>45755</v>
      </c>
      <c r="D1221" s="208" t="s">
        <v>542</v>
      </c>
      <c r="E1221" s="10" t="s">
        <v>1081</v>
      </c>
      <c r="F1221" s="314"/>
    </row>
    <row r="1222" spans="1:6">
      <c r="A1222" s="31" t="s">
        <v>1078</v>
      </c>
      <c r="B1222" s="208" t="s">
        <v>340</v>
      </c>
      <c r="C1222" s="119">
        <v>45755</v>
      </c>
      <c r="D1222" s="208" t="s">
        <v>542</v>
      </c>
      <c r="E1222" s="10" t="s">
        <v>622</v>
      </c>
      <c r="F1222" s="314"/>
    </row>
    <row r="1223" spans="1:6">
      <c r="A1223" s="31" t="s">
        <v>1078</v>
      </c>
      <c r="B1223" s="208" t="s">
        <v>340</v>
      </c>
      <c r="C1223" s="119">
        <v>45755</v>
      </c>
      <c r="D1223" s="208" t="s">
        <v>542</v>
      </c>
      <c r="E1223" s="10" t="s">
        <v>1082</v>
      </c>
      <c r="F1223" s="314"/>
    </row>
    <row r="1224" spans="1:6">
      <c r="A1224" s="31" t="s">
        <v>1078</v>
      </c>
      <c r="B1224" s="208" t="s">
        <v>340</v>
      </c>
      <c r="C1224" s="119">
        <v>45755</v>
      </c>
      <c r="D1224" s="208" t="s">
        <v>542</v>
      </c>
      <c r="E1224" s="10" t="s">
        <v>1083</v>
      </c>
      <c r="F1224" s="314"/>
    </row>
    <row r="1225" spans="1:6">
      <c r="A1225" s="31" t="s">
        <v>1078</v>
      </c>
      <c r="B1225" s="208" t="s">
        <v>340</v>
      </c>
      <c r="C1225" s="119">
        <v>45755</v>
      </c>
      <c r="D1225" s="208" t="s">
        <v>542</v>
      </c>
      <c r="E1225" s="10" t="s">
        <v>1084</v>
      </c>
      <c r="F1225" s="314"/>
    </row>
    <row r="1226" spans="1:6">
      <c r="A1226" s="31" t="s">
        <v>1078</v>
      </c>
      <c r="B1226" s="208" t="s">
        <v>340</v>
      </c>
      <c r="C1226" s="119">
        <v>45755</v>
      </c>
      <c r="D1226" s="208" t="s">
        <v>542</v>
      </c>
      <c r="E1226" s="10" t="s">
        <v>1085</v>
      </c>
      <c r="F1226" s="314"/>
    </row>
    <row r="1227" spans="1:6">
      <c r="A1227" s="31" t="s">
        <v>1078</v>
      </c>
      <c r="B1227" s="208" t="s">
        <v>340</v>
      </c>
      <c r="C1227" s="119">
        <v>45755</v>
      </c>
      <c r="D1227" s="208" t="s">
        <v>542</v>
      </c>
      <c r="E1227" s="10" t="s">
        <v>1086</v>
      </c>
      <c r="F1227" s="314"/>
    </row>
    <row r="1228" spans="1:6">
      <c r="A1228" s="31" t="s">
        <v>1078</v>
      </c>
      <c r="B1228" s="208" t="s">
        <v>340</v>
      </c>
      <c r="C1228" s="119">
        <v>45755</v>
      </c>
      <c r="D1228" s="208" t="s">
        <v>542</v>
      </c>
      <c r="E1228" s="10" t="s">
        <v>1087</v>
      </c>
      <c r="F1228" s="314"/>
    </row>
    <row r="1229" spans="1:6">
      <c r="A1229" s="31" t="s">
        <v>1078</v>
      </c>
      <c r="B1229" s="208" t="s">
        <v>340</v>
      </c>
      <c r="C1229" s="119">
        <v>45755</v>
      </c>
      <c r="D1229" s="208" t="s">
        <v>542</v>
      </c>
      <c r="E1229" s="10" t="s">
        <v>1088</v>
      </c>
      <c r="F1229" s="314"/>
    </row>
    <row r="1230" spans="1:6">
      <c r="A1230" s="31" t="s">
        <v>1078</v>
      </c>
      <c r="B1230" s="208" t="s">
        <v>340</v>
      </c>
      <c r="C1230" s="119">
        <v>45755</v>
      </c>
      <c r="D1230" s="208" t="s">
        <v>542</v>
      </c>
      <c r="E1230" s="10" t="s">
        <v>1089</v>
      </c>
      <c r="F1230" s="314"/>
    </row>
    <row r="1231" spans="1:6">
      <c r="A1231" s="31" t="s">
        <v>1078</v>
      </c>
      <c r="B1231" s="208" t="s">
        <v>340</v>
      </c>
      <c r="C1231" s="119">
        <v>45755</v>
      </c>
      <c r="D1231" s="208" t="s">
        <v>542</v>
      </c>
      <c r="E1231" s="10" t="s">
        <v>1090</v>
      </c>
      <c r="F1231" s="314"/>
    </row>
    <row r="1232" spans="1:6">
      <c r="A1232" s="31" t="s">
        <v>1078</v>
      </c>
      <c r="B1232" s="208" t="s">
        <v>340</v>
      </c>
      <c r="C1232" s="119">
        <v>45755</v>
      </c>
      <c r="D1232" s="208" t="s">
        <v>542</v>
      </c>
      <c r="E1232" s="10" t="s">
        <v>1091</v>
      </c>
      <c r="F1232" s="314"/>
    </row>
    <row r="1233" spans="1:6">
      <c r="A1233" s="31" t="s">
        <v>1078</v>
      </c>
      <c r="B1233" s="208" t="s">
        <v>340</v>
      </c>
      <c r="C1233" s="119">
        <v>45755</v>
      </c>
      <c r="D1233" s="208" t="s">
        <v>542</v>
      </c>
      <c r="E1233" s="10" t="s">
        <v>1092</v>
      </c>
      <c r="F1233" s="314"/>
    </row>
    <row r="1234" spans="1:6">
      <c r="A1234" s="31" t="s">
        <v>1078</v>
      </c>
      <c r="B1234" s="208" t="s">
        <v>340</v>
      </c>
      <c r="C1234" s="119">
        <v>45755</v>
      </c>
      <c r="D1234" s="208" t="s">
        <v>542</v>
      </c>
      <c r="E1234" s="10" t="s">
        <v>1093</v>
      </c>
      <c r="F1234" s="314"/>
    </row>
    <row r="1235" spans="1:6">
      <c r="A1235" s="31" t="s">
        <v>1078</v>
      </c>
      <c r="B1235" s="208" t="s">
        <v>340</v>
      </c>
      <c r="C1235" s="119">
        <v>45755</v>
      </c>
      <c r="D1235" s="208" t="s">
        <v>542</v>
      </c>
      <c r="E1235" s="10" t="s">
        <v>1094</v>
      </c>
      <c r="F1235" s="314"/>
    </row>
    <row r="1236" spans="1:6">
      <c r="A1236" s="31" t="s">
        <v>1078</v>
      </c>
      <c r="B1236" s="208" t="s">
        <v>340</v>
      </c>
      <c r="C1236" s="119">
        <v>45755</v>
      </c>
      <c r="D1236" s="208" t="s">
        <v>542</v>
      </c>
      <c r="E1236" s="10" t="s">
        <v>1095</v>
      </c>
      <c r="F1236" s="314"/>
    </row>
    <row r="1237" spans="1:6" ht="145">
      <c r="A1237" s="31" t="s">
        <v>1078</v>
      </c>
      <c r="B1237" s="208" t="s">
        <v>30</v>
      </c>
      <c r="C1237" s="119">
        <v>45755</v>
      </c>
      <c r="D1237" s="208" t="s">
        <v>129</v>
      </c>
      <c r="E1237" s="10" t="s">
        <v>1096</v>
      </c>
      <c r="F1237" s="314"/>
    </row>
    <row r="1238" spans="1:6">
      <c r="A1238" s="31" t="s">
        <v>1078</v>
      </c>
      <c r="B1238" s="208" t="s">
        <v>30</v>
      </c>
      <c r="C1238" s="119">
        <v>45754</v>
      </c>
      <c r="D1238" s="208" t="s">
        <v>981</v>
      </c>
      <c r="E1238" s="10" t="s">
        <v>1097</v>
      </c>
      <c r="F1238" s="314"/>
    </row>
    <row r="1239" spans="1:6" ht="43.5">
      <c r="A1239" s="31" t="s">
        <v>1078</v>
      </c>
      <c r="B1239" s="208" t="s">
        <v>12</v>
      </c>
      <c r="C1239" s="119">
        <v>45751</v>
      </c>
      <c r="D1239" s="208" t="s">
        <v>1076</v>
      </c>
      <c r="E1239" s="10" t="s">
        <v>1098</v>
      </c>
      <c r="F1239" s="314"/>
    </row>
    <row r="1240" spans="1:6">
      <c r="A1240" s="31" t="s">
        <v>1078</v>
      </c>
      <c r="B1240" s="208" t="s">
        <v>12</v>
      </c>
      <c r="C1240" s="119">
        <v>45751</v>
      </c>
      <c r="D1240" s="208" t="s">
        <v>1076</v>
      </c>
      <c r="E1240" s="10" t="s">
        <v>1099</v>
      </c>
      <c r="F1240" s="314"/>
    </row>
    <row r="1241" spans="1:6" ht="43.5">
      <c r="A1241" s="31" t="s">
        <v>1078</v>
      </c>
      <c r="B1241" s="208" t="s">
        <v>12</v>
      </c>
      <c r="C1241" s="119">
        <v>45751</v>
      </c>
      <c r="D1241" s="208" t="s">
        <v>1076</v>
      </c>
      <c r="E1241" s="10" t="s">
        <v>1100</v>
      </c>
      <c r="F1241" s="314"/>
    </row>
    <row r="1242" spans="1:6" ht="101.5">
      <c r="A1242" s="31" t="s">
        <v>1078</v>
      </c>
      <c r="B1242" s="208" t="s">
        <v>12</v>
      </c>
      <c r="C1242" s="119">
        <v>45751</v>
      </c>
      <c r="D1242" s="208" t="s">
        <v>1076</v>
      </c>
      <c r="E1242" s="10" t="s">
        <v>1101</v>
      </c>
      <c r="F1242" s="314"/>
    </row>
    <row r="1243" spans="1:6">
      <c r="A1243" s="31" t="s">
        <v>1078</v>
      </c>
      <c r="B1243" s="208" t="s">
        <v>12</v>
      </c>
      <c r="C1243" s="119">
        <v>45751</v>
      </c>
      <c r="D1243" s="208" t="s">
        <v>887</v>
      </c>
      <c r="E1243" s="10" t="s">
        <v>1102</v>
      </c>
      <c r="F1243" s="314"/>
    </row>
    <row r="1244" spans="1:6">
      <c r="A1244" s="31" t="s">
        <v>1078</v>
      </c>
      <c r="B1244" s="208" t="s">
        <v>12</v>
      </c>
      <c r="C1244" s="119">
        <v>45751</v>
      </c>
      <c r="D1244" s="208" t="s">
        <v>887</v>
      </c>
      <c r="E1244" s="10" t="s">
        <v>1103</v>
      </c>
      <c r="F1244" s="314"/>
    </row>
    <row r="1245" spans="1:6">
      <c r="A1245" s="31" t="s">
        <v>1078</v>
      </c>
      <c r="B1245" s="208" t="s">
        <v>90</v>
      </c>
      <c r="C1245" s="119">
        <v>45750</v>
      </c>
      <c r="D1245" s="208" t="s">
        <v>8</v>
      </c>
      <c r="E1245" s="10" t="s">
        <v>1104</v>
      </c>
      <c r="F1245" s="314"/>
    </row>
    <row r="1246" spans="1:6">
      <c r="A1246" s="31" t="s">
        <v>1078</v>
      </c>
      <c r="B1246" s="208" t="s">
        <v>90</v>
      </c>
      <c r="C1246" s="119">
        <v>45750</v>
      </c>
      <c r="D1246" s="208" t="s">
        <v>8</v>
      </c>
      <c r="E1246" s="10" t="s">
        <v>1105</v>
      </c>
      <c r="F1246" s="314"/>
    </row>
    <row r="1247" spans="1:6">
      <c r="A1247" s="31" t="s">
        <v>1078</v>
      </c>
      <c r="B1247" s="208" t="s">
        <v>90</v>
      </c>
      <c r="C1247" s="119">
        <v>45750</v>
      </c>
      <c r="D1247" s="208" t="s">
        <v>8</v>
      </c>
      <c r="E1247" s="10" t="s">
        <v>1106</v>
      </c>
      <c r="F1247" s="314"/>
    </row>
    <row r="1248" spans="1:6">
      <c r="A1248" s="31" t="s">
        <v>1078</v>
      </c>
      <c r="B1248" s="208" t="s">
        <v>90</v>
      </c>
      <c r="C1248" s="119">
        <v>45750</v>
      </c>
      <c r="D1248" s="208" t="s">
        <v>8</v>
      </c>
      <c r="E1248" s="10" t="s">
        <v>1107</v>
      </c>
      <c r="F1248" s="314"/>
    </row>
    <row r="1249" spans="1:6">
      <c r="A1249" s="31" t="s">
        <v>1078</v>
      </c>
      <c r="B1249" s="208" t="s">
        <v>90</v>
      </c>
      <c r="C1249" s="119">
        <v>45750</v>
      </c>
      <c r="D1249" s="208" t="s">
        <v>8</v>
      </c>
      <c r="E1249" s="10" t="s">
        <v>1108</v>
      </c>
      <c r="F1249" s="314"/>
    </row>
    <row r="1250" spans="1:6">
      <c r="A1250" s="31" t="s">
        <v>1078</v>
      </c>
      <c r="B1250" s="208" t="s">
        <v>90</v>
      </c>
      <c r="C1250" s="119">
        <v>45750</v>
      </c>
      <c r="D1250" s="208" t="s">
        <v>8</v>
      </c>
      <c r="E1250" s="10" t="s">
        <v>1109</v>
      </c>
      <c r="F1250" s="314"/>
    </row>
    <row r="1251" spans="1:6">
      <c r="A1251" s="31" t="s">
        <v>1078</v>
      </c>
      <c r="B1251" s="208" t="s">
        <v>90</v>
      </c>
      <c r="C1251" s="119">
        <v>45750</v>
      </c>
      <c r="D1251" s="208" t="s">
        <v>8</v>
      </c>
      <c r="E1251" s="10" t="s">
        <v>1110</v>
      </c>
      <c r="F1251" s="314"/>
    </row>
    <row r="1252" spans="1:6">
      <c r="A1252" s="31" t="s">
        <v>1078</v>
      </c>
      <c r="B1252" s="208" t="s">
        <v>90</v>
      </c>
      <c r="C1252" s="119">
        <v>45750</v>
      </c>
      <c r="D1252" s="208" t="s">
        <v>8</v>
      </c>
      <c r="E1252" s="10" t="s">
        <v>1111</v>
      </c>
      <c r="F1252" s="314"/>
    </row>
    <row r="1253" spans="1:6">
      <c r="A1253" s="31" t="s">
        <v>1078</v>
      </c>
      <c r="B1253" s="208" t="s">
        <v>90</v>
      </c>
      <c r="C1253" s="119">
        <v>45750</v>
      </c>
      <c r="D1253" s="208" t="s">
        <v>8</v>
      </c>
      <c r="E1253" s="10" t="s">
        <v>1112</v>
      </c>
      <c r="F1253" s="314"/>
    </row>
    <row r="1254" spans="1:6">
      <c r="A1254" s="31" t="s">
        <v>1078</v>
      </c>
      <c r="B1254" s="208" t="s">
        <v>90</v>
      </c>
      <c r="C1254" s="119">
        <v>45750</v>
      </c>
      <c r="D1254" s="208" t="s">
        <v>8</v>
      </c>
      <c r="E1254" s="10" t="s">
        <v>1113</v>
      </c>
      <c r="F1254" s="314"/>
    </row>
    <row r="1255" spans="1:6">
      <c r="A1255" s="31" t="s">
        <v>1078</v>
      </c>
      <c r="B1255" s="208" t="s">
        <v>90</v>
      </c>
      <c r="C1255" s="119">
        <v>45750</v>
      </c>
      <c r="D1255" s="208" t="s">
        <v>8</v>
      </c>
      <c r="E1255" s="10" t="s">
        <v>1114</v>
      </c>
      <c r="F1255" s="314"/>
    </row>
    <row r="1256" spans="1:6">
      <c r="A1256" s="31" t="s">
        <v>1078</v>
      </c>
      <c r="B1256" s="208" t="s">
        <v>90</v>
      </c>
      <c r="C1256" s="119">
        <v>45750</v>
      </c>
      <c r="D1256" s="208" t="s">
        <v>8</v>
      </c>
      <c r="E1256" s="10" t="s">
        <v>1115</v>
      </c>
      <c r="F1256" s="314"/>
    </row>
    <row r="1257" spans="1:6">
      <c r="A1257" s="31" t="s">
        <v>1078</v>
      </c>
      <c r="B1257" s="208" t="s">
        <v>90</v>
      </c>
      <c r="C1257" s="119">
        <v>45750</v>
      </c>
      <c r="D1257" s="208" t="s">
        <v>8</v>
      </c>
      <c r="E1257" s="10" t="s">
        <v>1116</v>
      </c>
      <c r="F1257" s="314"/>
    </row>
    <row r="1258" spans="1:6">
      <c r="A1258" s="31" t="s">
        <v>1078</v>
      </c>
      <c r="B1258" s="208" t="s">
        <v>90</v>
      </c>
      <c r="C1258" s="119">
        <v>45750</v>
      </c>
      <c r="D1258" s="208" t="s">
        <v>8</v>
      </c>
      <c r="E1258" s="10" t="s">
        <v>1117</v>
      </c>
      <c r="F1258" s="314"/>
    </row>
    <row r="1259" spans="1:6" ht="27.5" thickBot="1">
      <c r="A1259" s="31" t="s">
        <v>1078</v>
      </c>
      <c r="B1259" s="208" t="s">
        <v>12</v>
      </c>
      <c r="C1259" s="119">
        <v>45749</v>
      </c>
      <c r="D1259" s="220" t="s">
        <v>887</v>
      </c>
      <c r="E1259" s="10" t="s">
        <v>1118</v>
      </c>
      <c r="F1259" s="314"/>
    </row>
    <row r="1260" spans="1:6" ht="15" thickTop="1">
      <c r="A1260" s="125" t="s">
        <v>1119</v>
      </c>
      <c r="B1260" s="219" t="s">
        <v>23</v>
      </c>
      <c r="C1260" s="232">
        <v>45748</v>
      </c>
      <c r="D1260" s="208" t="s">
        <v>542</v>
      </c>
      <c r="E1260" s="252" t="s">
        <v>1120</v>
      </c>
      <c r="F1260" s="314"/>
    </row>
    <row r="1261" spans="1:6">
      <c r="A1261" s="31" t="s">
        <v>1119</v>
      </c>
      <c r="B1261" s="208" t="s">
        <v>23</v>
      </c>
      <c r="C1261" s="119">
        <v>45748</v>
      </c>
      <c r="D1261" s="208" t="s">
        <v>542</v>
      </c>
      <c r="E1261" s="10" t="s">
        <v>1121</v>
      </c>
      <c r="F1261" s="314"/>
    </row>
    <row r="1262" spans="1:6">
      <c r="A1262" s="31" t="s">
        <v>1119</v>
      </c>
      <c r="B1262" s="208" t="s">
        <v>23</v>
      </c>
      <c r="C1262" s="119">
        <v>45748</v>
      </c>
      <c r="D1262" s="208" t="s">
        <v>542</v>
      </c>
      <c r="E1262" s="10" t="s">
        <v>1122</v>
      </c>
      <c r="F1262" s="314"/>
    </row>
    <row r="1263" spans="1:6">
      <c r="A1263" s="31" t="s">
        <v>1119</v>
      </c>
      <c r="B1263" s="208" t="s">
        <v>23</v>
      </c>
      <c r="C1263" s="119">
        <v>45748</v>
      </c>
      <c r="D1263" s="208" t="s">
        <v>542</v>
      </c>
      <c r="E1263" s="10" t="s">
        <v>1123</v>
      </c>
      <c r="F1263" s="314"/>
    </row>
    <row r="1264" spans="1:6">
      <c r="A1264" s="31" t="s">
        <v>1119</v>
      </c>
      <c r="B1264" s="208" t="s">
        <v>23</v>
      </c>
      <c r="C1264" s="119">
        <v>45748</v>
      </c>
      <c r="D1264" s="208" t="s">
        <v>542</v>
      </c>
      <c r="E1264" s="10" t="s">
        <v>1124</v>
      </c>
      <c r="F1264" s="314"/>
    </row>
    <row r="1265" spans="1:6">
      <c r="A1265" s="31" t="s">
        <v>1119</v>
      </c>
      <c r="B1265" s="208" t="s">
        <v>23</v>
      </c>
      <c r="C1265" s="119">
        <v>45748</v>
      </c>
      <c r="D1265" s="208" t="s">
        <v>542</v>
      </c>
      <c r="E1265" s="10" t="s">
        <v>1125</v>
      </c>
      <c r="F1265" s="314"/>
    </row>
    <row r="1266" spans="1:6">
      <c r="A1266" s="31" t="s">
        <v>1119</v>
      </c>
      <c r="B1266" s="208" t="s">
        <v>23</v>
      </c>
      <c r="C1266" s="119">
        <v>45748</v>
      </c>
      <c r="D1266" s="208" t="s">
        <v>542</v>
      </c>
      <c r="E1266" s="10" t="s">
        <v>1126</v>
      </c>
      <c r="F1266" s="314"/>
    </row>
    <row r="1267" spans="1:6">
      <c r="A1267" s="31" t="s">
        <v>1119</v>
      </c>
      <c r="B1267" s="208" t="s">
        <v>23</v>
      </c>
      <c r="C1267" s="119">
        <v>45748</v>
      </c>
      <c r="D1267" s="208" t="s">
        <v>542</v>
      </c>
      <c r="E1267" s="10" t="s">
        <v>1127</v>
      </c>
      <c r="F1267" s="314"/>
    </row>
    <row r="1268" spans="1:6">
      <c r="A1268" s="31" t="s">
        <v>1119</v>
      </c>
      <c r="B1268" s="208" t="s">
        <v>23</v>
      </c>
      <c r="C1268" s="119">
        <v>45748</v>
      </c>
      <c r="D1268" s="208" t="s">
        <v>542</v>
      </c>
      <c r="E1268" s="10" t="s">
        <v>1128</v>
      </c>
      <c r="F1268" s="314"/>
    </row>
    <row r="1269" spans="1:6">
      <c r="A1269" s="31" t="s">
        <v>1119</v>
      </c>
      <c r="B1269" s="208" t="s">
        <v>23</v>
      </c>
      <c r="C1269" s="119">
        <v>45748</v>
      </c>
      <c r="D1269" s="208" t="s">
        <v>542</v>
      </c>
      <c r="E1269" s="10" t="s">
        <v>1129</v>
      </c>
      <c r="F1269" s="314"/>
    </row>
    <row r="1270" spans="1:6">
      <c r="A1270" s="31" t="s">
        <v>1119</v>
      </c>
      <c r="B1270" s="208" t="s">
        <v>23</v>
      </c>
      <c r="C1270" s="119">
        <v>45748</v>
      </c>
      <c r="D1270" s="208" t="s">
        <v>542</v>
      </c>
      <c r="E1270" s="10" t="s">
        <v>1130</v>
      </c>
      <c r="F1270" s="314"/>
    </row>
    <row r="1271" spans="1:6">
      <c r="A1271" s="31" t="s">
        <v>1119</v>
      </c>
      <c r="B1271" s="208" t="s">
        <v>23</v>
      </c>
      <c r="C1271" s="119">
        <v>45748</v>
      </c>
      <c r="D1271" s="208" t="s">
        <v>542</v>
      </c>
      <c r="E1271" s="10" t="s">
        <v>1131</v>
      </c>
      <c r="F1271" s="314"/>
    </row>
    <row r="1272" spans="1:6">
      <c r="A1272" s="31" t="s">
        <v>1119</v>
      </c>
      <c r="B1272" s="208" t="s">
        <v>23</v>
      </c>
      <c r="C1272" s="119">
        <v>45748</v>
      </c>
      <c r="D1272" s="208" t="s">
        <v>542</v>
      </c>
      <c r="E1272" s="10" t="s">
        <v>1132</v>
      </c>
      <c r="F1272" s="314"/>
    </row>
    <row r="1273" spans="1:6">
      <c r="A1273" s="31" t="s">
        <v>1119</v>
      </c>
      <c r="B1273" s="208" t="s">
        <v>23</v>
      </c>
      <c r="C1273" s="119">
        <v>45748</v>
      </c>
      <c r="D1273" s="208" t="s">
        <v>542</v>
      </c>
      <c r="E1273" s="10" t="s">
        <v>1133</v>
      </c>
      <c r="F1273" s="314"/>
    </row>
    <row r="1274" spans="1:6">
      <c r="A1274" s="31" t="s">
        <v>1119</v>
      </c>
      <c r="B1274" s="208" t="s">
        <v>23</v>
      </c>
      <c r="C1274" s="119">
        <v>45748</v>
      </c>
      <c r="D1274" s="208" t="s">
        <v>542</v>
      </c>
      <c r="E1274" s="10" t="s">
        <v>1134</v>
      </c>
      <c r="F1274" s="314"/>
    </row>
    <row r="1275" spans="1:6">
      <c r="A1275" s="31" t="s">
        <v>1119</v>
      </c>
      <c r="B1275" s="208" t="s">
        <v>23</v>
      </c>
      <c r="C1275" s="119">
        <v>45748</v>
      </c>
      <c r="D1275" s="208" t="s">
        <v>542</v>
      </c>
      <c r="E1275" s="10" t="s">
        <v>1135</v>
      </c>
      <c r="F1275" s="314"/>
    </row>
    <row r="1276" spans="1:6">
      <c r="A1276" s="31" t="s">
        <v>1119</v>
      </c>
      <c r="B1276" s="208" t="s">
        <v>23</v>
      </c>
      <c r="C1276" s="119">
        <v>45748</v>
      </c>
      <c r="D1276" s="208" t="s">
        <v>542</v>
      </c>
      <c r="E1276" s="10" t="s">
        <v>1136</v>
      </c>
      <c r="F1276" s="314"/>
    </row>
    <row r="1277" spans="1:6">
      <c r="A1277" s="31" t="s">
        <v>1119</v>
      </c>
      <c r="B1277" s="208" t="s">
        <v>23</v>
      </c>
      <c r="C1277" s="119">
        <v>45748</v>
      </c>
      <c r="D1277" s="208" t="s">
        <v>542</v>
      </c>
      <c r="E1277" s="10" t="s">
        <v>1137</v>
      </c>
      <c r="F1277" s="314"/>
    </row>
    <row r="1278" spans="1:6">
      <c r="A1278" s="31" t="s">
        <v>1119</v>
      </c>
      <c r="B1278" s="208" t="s">
        <v>23</v>
      </c>
      <c r="C1278" s="119">
        <v>45748</v>
      </c>
      <c r="D1278" s="208" t="s">
        <v>542</v>
      </c>
      <c r="E1278" s="10" t="s">
        <v>1138</v>
      </c>
      <c r="F1278" s="314"/>
    </row>
    <row r="1279" spans="1:6">
      <c r="A1279" s="31">
        <v>25.08</v>
      </c>
      <c r="B1279" s="208" t="s">
        <v>1139</v>
      </c>
      <c r="C1279" s="119">
        <v>45717</v>
      </c>
      <c r="D1279" s="208" t="s">
        <v>168</v>
      </c>
      <c r="E1279" s="10" t="s">
        <v>1140</v>
      </c>
      <c r="F1279" s="314"/>
    </row>
    <row r="1280" spans="1:6">
      <c r="A1280" s="31">
        <v>25.08</v>
      </c>
      <c r="B1280" s="208" t="s">
        <v>1139</v>
      </c>
      <c r="C1280" s="119">
        <v>45747</v>
      </c>
      <c r="D1280" s="208" t="s">
        <v>168</v>
      </c>
      <c r="E1280" s="10" t="s">
        <v>1141</v>
      </c>
      <c r="F1280" s="314"/>
    </row>
    <row r="1281" spans="1:6">
      <c r="A1281" s="31">
        <v>25.08</v>
      </c>
      <c r="B1281" s="208" t="s">
        <v>1139</v>
      </c>
      <c r="C1281" s="119">
        <v>45747</v>
      </c>
      <c r="D1281" s="208" t="s">
        <v>168</v>
      </c>
      <c r="E1281" s="10" t="s">
        <v>1142</v>
      </c>
      <c r="F1281" s="314"/>
    </row>
    <row r="1282" spans="1:6">
      <c r="A1282" s="31" t="s">
        <v>1119</v>
      </c>
      <c r="B1282" s="208" t="s">
        <v>165</v>
      </c>
      <c r="C1282" s="119">
        <v>45747</v>
      </c>
      <c r="D1282" s="208" t="s">
        <v>168</v>
      </c>
      <c r="E1282" s="10" t="s">
        <v>1143</v>
      </c>
      <c r="F1282" s="314"/>
    </row>
    <row r="1283" spans="1:6">
      <c r="A1283" s="31" t="s">
        <v>1119</v>
      </c>
      <c r="B1283" s="208" t="s">
        <v>165</v>
      </c>
      <c r="C1283" s="119">
        <v>45747</v>
      </c>
      <c r="D1283" s="208" t="s">
        <v>168</v>
      </c>
      <c r="E1283" s="10" t="s">
        <v>1144</v>
      </c>
      <c r="F1283" s="314"/>
    </row>
    <row r="1284" spans="1:6">
      <c r="A1284" s="31" t="s">
        <v>1119</v>
      </c>
      <c r="B1284" s="208" t="s">
        <v>165</v>
      </c>
      <c r="C1284" s="119">
        <v>45747</v>
      </c>
      <c r="D1284" s="208" t="s">
        <v>168</v>
      </c>
      <c r="E1284" s="10" t="s">
        <v>1145</v>
      </c>
      <c r="F1284" s="314"/>
    </row>
    <row r="1285" spans="1:6">
      <c r="A1285" s="31" t="s">
        <v>1119</v>
      </c>
      <c r="B1285" s="208" t="s">
        <v>165</v>
      </c>
      <c r="C1285" s="119">
        <v>45747</v>
      </c>
      <c r="D1285" s="208" t="s">
        <v>168</v>
      </c>
      <c r="E1285" s="10" t="s">
        <v>1146</v>
      </c>
      <c r="F1285" s="314"/>
    </row>
    <row r="1286" spans="1:6">
      <c r="A1286" s="31" t="s">
        <v>1119</v>
      </c>
      <c r="B1286" s="208" t="s">
        <v>165</v>
      </c>
      <c r="C1286" s="119">
        <v>45747</v>
      </c>
      <c r="D1286" s="208" t="s">
        <v>168</v>
      </c>
      <c r="E1286" s="10" t="s">
        <v>1147</v>
      </c>
      <c r="F1286" s="314"/>
    </row>
    <row r="1287" spans="1:6">
      <c r="A1287" s="31" t="s">
        <v>1119</v>
      </c>
      <c r="B1287" s="208" t="s">
        <v>165</v>
      </c>
      <c r="C1287" s="119">
        <v>45747</v>
      </c>
      <c r="D1287" s="208" t="s">
        <v>168</v>
      </c>
      <c r="E1287" s="10" t="s">
        <v>1148</v>
      </c>
      <c r="F1287" s="314"/>
    </row>
    <row r="1288" spans="1:6">
      <c r="A1288" s="31" t="s">
        <v>1119</v>
      </c>
      <c r="B1288" s="208" t="s">
        <v>165</v>
      </c>
      <c r="C1288" s="119">
        <v>45747</v>
      </c>
      <c r="D1288" s="208" t="s">
        <v>168</v>
      </c>
      <c r="E1288" s="10" t="s">
        <v>1149</v>
      </c>
      <c r="F1288" s="314"/>
    </row>
    <row r="1289" spans="1:6">
      <c r="A1289" s="31" t="s">
        <v>1119</v>
      </c>
      <c r="B1289" s="208" t="s">
        <v>165</v>
      </c>
      <c r="C1289" s="119">
        <v>45747</v>
      </c>
      <c r="D1289" s="208" t="s">
        <v>168</v>
      </c>
      <c r="E1289" s="10" t="s">
        <v>1150</v>
      </c>
      <c r="F1289" s="314"/>
    </row>
    <row r="1290" spans="1:6">
      <c r="A1290" s="31" t="s">
        <v>1119</v>
      </c>
      <c r="B1290" s="208" t="s">
        <v>165</v>
      </c>
      <c r="C1290" s="119">
        <v>45747</v>
      </c>
      <c r="D1290" s="208" t="s">
        <v>168</v>
      </c>
      <c r="E1290" s="10" t="s">
        <v>1151</v>
      </c>
      <c r="F1290" s="314"/>
    </row>
    <row r="1291" spans="1:6">
      <c r="A1291" s="31" t="s">
        <v>1119</v>
      </c>
      <c r="B1291" s="208" t="s">
        <v>165</v>
      </c>
      <c r="C1291" s="119">
        <v>45747</v>
      </c>
      <c r="D1291" s="208" t="s">
        <v>168</v>
      </c>
      <c r="E1291" s="10" t="s">
        <v>1152</v>
      </c>
      <c r="F1291" s="314"/>
    </row>
    <row r="1292" spans="1:6">
      <c r="A1292" s="31" t="s">
        <v>1119</v>
      </c>
      <c r="B1292" s="208" t="s">
        <v>165</v>
      </c>
      <c r="C1292" s="119">
        <v>45747</v>
      </c>
      <c r="D1292" s="208" t="s">
        <v>168</v>
      </c>
      <c r="E1292" s="10" t="s">
        <v>1153</v>
      </c>
      <c r="F1292" s="314"/>
    </row>
    <row r="1293" spans="1:6">
      <c r="A1293" s="31" t="s">
        <v>1119</v>
      </c>
      <c r="B1293" s="208" t="s">
        <v>165</v>
      </c>
      <c r="C1293" s="119">
        <v>45747</v>
      </c>
      <c r="D1293" s="208" t="s">
        <v>168</v>
      </c>
      <c r="E1293" s="10" t="s">
        <v>1154</v>
      </c>
      <c r="F1293" s="314"/>
    </row>
    <row r="1294" spans="1:6">
      <c r="A1294" s="31" t="s">
        <v>1119</v>
      </c>
      <c r="B1294" s="208" t="s">
        <v>165</v>
      </c>
      <c r="C1294" s="119">
        <v>45747</v>
      </c>
      <c r="D1294" s="208" t="s">
        <v>168</v>
      </c>
      <c r="E1294" s="10" t="s">
        <v>1155</v>
      </c>
      <c r="F1294" s="314"/>
    </row>
    <row r="1295" spans="1:6">
      <c r="A1295" s="31" t="s">
        <v>1119</v>
      </c>
      <c r="B1295" s="208" t="s">
        <v>165</v>
      </c>
      <c r="C1295" s="119">
        <v>45747</v>
      </c>
      <c r="D1295" s="208" t="s">
        <v>168</v>
      </c>
      <c r="E1295" s="10" t="s">
        <v>1156</v>
      </c>
      <c r="F1295" s="314"/>
    </row>
    <row r="1296" spans="1:6">
      <c r="A1296" s="31" t="s">
        <v>1119</v>
      </c>
      <c r="B1296" s="208" t="s">
        <v>165</v>
      </c>
      <c r="C1296" s="119">
        <v>45747</v>
      </c>
      <c r="D1296" s="208" t="s">
        <v>168</v>
      </c>
      <c r="E1296" s="10" t="s">
        <v>1157</v>
      </c>
      <c r="F1296" s="314"/>
    </row>
    <row r="1297" spans="1:6">
      <c r="A1297" s="31" t="s">
        <v>1119</v>
      </c>
      <c r="B1297" s="208" t="s">
        <v>165</v>
      </c>
      <c r="C1297" s="119">
        <v>45747</v>
      </c>
      <c r="D1297" s="208" t="s">
        <v>168</v>
      </c>
      <c r="E1297" s="10" t="s">
        <v>1158</v>
      </c>
      <c r="F1297" s="314"/>
    </row>
    <row r="1298" spans="1:6">
      <c r="A1298" s="31" t="s">
        <v>1119</v>
      </c>
      <c r="B1298" s="208" t="s">
        <v>165</v>
      </c>
      <c r="C1298" s="119">
        <v>45747</v>
      </c>
      <c r="D1298" s="208" t="s">
        <v>168</v>
      </c>
      <c r="E1298" s="10" t="s">
        <v>1159</v>
      </c>
      <c r="F1298" s="314"/>
    </row>
    <row r="1299" spans="1:6">
      <c r="A1299" s="31" t="s">
        <v>1119</v>
      </c>
      <c r="B1299" s="208" t="s">
        <v>165</v>
      </c>
      <c r="C1299" s="119">
        <v>45747</v>
      </c>
      <c r="D1299" s="208" t="s">
        <v>168</v>
      </c>
      <c r="E1299" s="10" t="s">
        <v>1160</v>
      </c>
      <c r="F1299" s="314"/>
    </row>
    <row r="1300" spans="1:6">
      <c r="A1300" s="31" t="s">
        <v>1119</v>
      </c>
      <c r="B1300" s="208" t="s">
        <v>165</v>
      </c>
      <c r="C1300" s="119">
        <v>45747</v>
      </c>
      <c r="D1300" s="208" t="s">
        <v>168</v>
      </c>
      <c r="E1300" s="10" t="s">
        <v>1161</v>
      </c>
      <c r="F1300" s="314"/>
    </row>
    <row r="1301" spans="1:6">
      <c r="A1301" s="31" t="s">
        <v>1119</v>
      </c>
      <c r="B1301" s="208" t="s">
        <v>165</v>
      </c>
      <c r="C1301" s="119">
        <v>45747</v>
      </c>
      <c r="D1301" s="208" t="s">
        <v>168</v>
      </c>
      <c r="E1301" s="10" t="s">
        <v>1162</v>
      </c>
      <c r="F1301" s="314"/>
    </row>
    <row r="1302" spans="1:6">
      <c r="A1302" s="31" t="s">
        <v>1119</v>
      </c>
      <c r="B1302" s="208" t="s">
        <v>165</v>
      </c>
      <c r="C1302" s="119">
        <v>45747</v>
      </c>
      <c r="D1302" s="208" t="s">
        <v>168</v>
      </c>
      <c r="E1302" s="10" t="s">
        <v>1163</v>
      </c>
      <c r="F1302" s="314"/>
    </row>
    <row r="1303" spans="1:6">
      <c r="A1303" s="31" t="s">
        <v>1119</v>
      </c>
      <c r="B1303" s="208" t="s">
        <v>165</v>
      </c>
      <c r="C1303" s="119">
        <v>45747</v>
      </c>
      <c r="D1303" s="208" t="s">
        <v>168</v>
      </c>
      <c r="E1303" s="10" t="s">
        <v>1164</v>
      </c>
      <c r="F1303" s="314"/>
    </row>
    <row r="1304" spans="1:6">
      <c r="A1304" s="31" t="s">
        <v>1119</v>
      </c>
      <c r="B1304" s="208" t="s">
        <v>165</v>
      </c>
      <c r="C1304" s="119">
        <v>45747</v>
      </c>
      <c r="D1304" s="208" t="s">
        <v>168</v>
      </c>
      <c r="E1304" s="10" t="s">
        <v>1165</v>
      </c>
      <c r="F1304" s="314"/>
    </row>
    <row r="1305" spans="1:6">
      <c r="A1305" s="31" t="s">
        <v>1119</v>
      </c>
      <c r="B1305" s="208" t="s">
        <v>165</v>
      </c>
      <c r="C1305" s="119">
        <v>45747</v>
      </c>
      <c r="D1305" s="208" t="s">
        <v>168</v>
      </c>
      <c r="E1305" s="10" t="s">
        <v>1166</v>
      </c>
      <c r="F1305" s="314"/>
    </row>
    <row r="1306" spans="1:6">
      <c r="A1306" s="31" t="s">
        <v>1119</v>
      </c>
      <c r="B1306" s="208" t="s">
        <v>165</v>
      </c>
      <c r="C1306" s="119">
        <v>45747</v>
      </c>
      <c r="D1306" s="208" t="s">
        <v>168</v>
      </c>
      <c r="E1306" s="10" t="s">
        <v>1167</v>
      </c>
      <c r="F1306" s="314"/>
    </row>
    <row r="1307" spans="1:6">
      <c r="A1307" s="31" t="s">
        <v>1119</v>
      </c>
      <c r="B1307" s="208" t="s">
        <v>165</v>
      </c>
      <c r="C1307" s="119">
        <v>45747</v>
      </c>
      <c r="D1307" s="208" t="s">
        <v>168</v>
      </c>
      <c r="E1307" s="10" t="s">
        <v>1168</v>
      </c>
      <c r="F1307" s="314"/>
    </row>
    <row r="1308" spans="1:6">
      <c r="A1308" s="31" t="s">
        <v>1119</v>
      </c>
      <c r="B1308" s="208" t="s">
        <v>165</v>
      </c>
      <c r="C1308" s="119">
        <v>45747</v>
      </c>
      <c r="D1308" s="208" t="s">
        <v>168</v>
      </c>
      <c r="E1308" s="10" t="s">
        <v>1169</v>
      </c>
      <c r="F1308" s="314"/>
    </row>
    <row r="1309" spans="1:6">
      <c r="A1309" s="31" t="s">
        <v>1119</v>
      </c>
      <c r="B1309" s="208" t="s">
        <v>165</v>
      </c>
      <c r="C1309" s="119">
        <v>45747</v>
      </c>
      <c r="D1309" s="208" t="s">
        <v>168</v>
      </c>
      <c r="E1309" s="10" t="s">
        <v>1170</v>
      </c>
      <c r="F1309" s="314"/>
    </row>
    <row r="1310" spans="1:6">
      <c r="A1310" s="31" t="s">
        <v>1119</v>
      </c>
      <c r="B1310" s="208" t="s">
        <v>165</v>
      </c>
      <c r="C1310" s="119">
        <v>45747</v>
      </c>
      <c r="D1310" s="208" t="s">
        <v>168</v>
      </c>
      <c r="E1310" s="10" t="s">
        <v>1171</v>
      </c>
      <c r="F1310" s="314"/>
    </row>
    <row r="1311" spans="1:6">
      <c r="A1311" s="31" t="s">
        <v>1119</v>
      </c>
      <c r="B1311" s="208" t="s">
        <v>165</v>
      </c>
      <c r="C1311" s="119">
        <v>45747</v>
      </c>
      <c r="D1311" s="208" t="s">
        <v>168</v>
      </c>
      <c r="E1311" s="10" t="s">
        <v>1172</v>
      </c>
      <c r="F1311" s="314"/>
    </row>
    <row r="1312" spans="1:6">
      <c r="A1312" s="31" t="s">
        <v>1119</v>
      </c>
      <c r="B1312" s="208" t="s">
        <v>165</v>
      </c>
      <c r="C1312" s="119">
        <v>45747</v>
      </c>
      <c r="D1312" s="208" t="s">
        <v>168</v>
      </c>
      <c r="E1312" s="10" t="s">
        <v>1173</v>
      </c>
      <c r="F1312" s="314"/>
    </row>
    <row r="1313" spans="1:6">
      <c r="A1313" s="31" t="s">
        <v>1119</v>
      </c>
      <c r="B1313" s="208" t="s">
        <v>165</v>
      </c>
      <c r="C1313" s="119">
        <v>45747</v>
      </c>
      <c r="D1313" s="208" t="s">
        <v>168</v>
      </c>
      <c r="E1313" s="10" t="s">
        <v>1174</v>
      </c>
      <c r="F1313" s="314"/>
    </row>
    <row r="1314" spans="1:6">
      <c r="A1314" s="31" t="s">
        <v>1119</v>
      </c>
      <c r="B1314" s="208" t="s">
        <v>165</v>
      </c>
      <c r="C1314" s="119">
        <v>45747</v>
      </c>
      <c r="D1314" s="208" t="s">
        <v>168</v>
      </c>
      <c r="E1314" s="10" t="s">
        <v>1175</v>
      </c>
      <c r="F1314" s="314"/>
    </row>
    <row r="1315" spans="1:6">
      <c r="A1315" s="31" t="s">
        <v>1119</v>
      </c>
      <c r="B1315" s="208" t="s">
        <v>165</v>
      </c>
      <c r="C1315" s="119">
        <v>45747</v>
      </c>
      <c r="D1315" s="208" t="s">
        <v>51</v>
      </c>
      <c r="E1315" s="10" t="s">
        <v>1176</v>
      </c>
      <c r="F1315" s="314"/>
    </row>
    <row r="1316" spans="1:6">
      <c r="A1316" s="31" t="s">
        <v>1119</v>
      </c>
      <c r="B1316" s="208" t="s">
        <v>165</v>
      </c>
      <c r="C1316" s="119">
        <v>45747</v>
      </c>
      <c r="D1316" s="208" t="s">
        <v>51</v>
      </c>
      <c r="E1316" s="10" t="s">
        <v>1177</v>
      </c>
      <c r="F1316" s="314"/>
    </row>
    <row r="1317" spans="1:6">
      <c r="A1317" s="31" t="s">
        <v>1119</v>
      </c>
      <c r="B1317" s="208" t="s">
        <v>165</v>
      </c>
      <c r="C1317" s="119">
        <v>45747</v>
      </c>
      <c r="D1317" s="208" t="s">
        <v>51</v>
      </c>
      <c r="E1317" s="10" t="s">
        <v>1178</v>
      </c>
      <c r="F1317" s="314"/>
    </row>
    <row r="1318" spans="1:6">
      <c r="A1318" s="31" t="s">
        <v>1119</v>
      </c>
      <c r="B1318" s="208" t="s">
        <v>165</v>
      </c>
      <c r="C1318" s="119">
        <v>45747</v>
      </c>
      <c r="D1318" s="208" t="s">
        <v>51</v>
      </c>
      <c r="E1318" s="10" t="s">
        <v>1179</v>
      </c>
      <c r="F1318" s="314"/>
    </row>
    <row r="1319" spans="1:6">
      <c r="A1319" s="31" t="s">
        <v>1119</v>
      </c>
      <c r="B1319" s="208" t="s">
        <v>165</v>
      </c>
      <c r="C1319" s="119">
        <v>45747</v>
      </c>
      <c r="D1319" s="208" t="s">
        <v>51</v>
      </c>
      <c r="E1319" s="10" t="s">
        <v>1180</v>
      </c>
      <c r="F1319" s="314"/>
    </row>
    <row r="1320" spans="1:6">
      <c r="A1320" s="31" t="s">
        <v>1119</v>
      </c>
      <c r="B1320" s="208" t="s">
        <v>165</v>
      </c>
      <c r="C1320" s="119">
        <v>45747</v>
      </c>
      <c r="D1320" s="208" t="s">
        <v>51</v>
      </c>
      <c r="E1320" s="10" t="s">
        <v>1181</v>
      </c>
      <c r="F1320" s="314"/>
    </row>
    <row r="1321" spans="1:6">
      <c r="A1321" s="31" t="s">
        <v>1119</v>
      </c>
      <c r="B1321" s="208" t="s">
        <v>165</v>
      </c>
      <c r="C1321" s="119">
        <v>45747</v>
      </c>
      <c r="D1321" s="208" t="s">
        <v>51</v>
      </c>
      <c r="E1321" s="10" t="s">
        <v>1181</v>
      </c>
      <c r="F1321" s="314"/>
    </row>
    <row r="1322" spans="1:6">
      <c r="A1322" s="31" t="s">
        <v>1119</v>
      </c>
      <c r="B1322" s="208" t="s">
        <v>165</v>
      </c>
      <c r="C1322" s="119">
        <v>45747</v>
      </c>
      <c r="D1322" s="208" t="s">
        <v>51</v>
      </c>
      <c r="E1322" s="10" t="s">
        <v>1182</v>
      </c>
      <c r="F1322" s="314"/>
    </row>
    <row r="1323" spans="1:6">
      <c r="A1323" s="31" t="s">
        <v>1119</v>
      </c>
      <c r="B1323" s="208" t="s">
        <v>165</v>
      </c>
      <c r="C1323" s="119">
        <v>45747</v>
      </c>
      <c r="D1323" s="208" t="s">
        <v>51</v>
      </c>
      <c r="E1323" s="10" t="s">
        <v>1182</v>
      </c>
      <c r="F1323" s="314"/>
    </row>
    <row r="1324" spans="1:6">
      <c r="A1324" s="31" t="s">
        <v>1119</v>
      </c>
      <c r="B1324" s="208" t="s">
        <v>165</v>
      </c>
      <c r="C1324" s="119">
        <v>45747</v>
      </c>
      <c r="D1324" s="208" t="s">
        <v>51</v>
      </c>
      <c r="E1324" s="10" t="s">
        <v>1182</v>
      </c>
      <c r="F1324" s="314"/>
    </row>
    <row r="1325" spans="1:6">
      <c r="A1325" s="31" t="s">
        <v>1119</v>
      </c>
      <c r="B1325" s="208" t="s">
        <v>165</v>
      </c>
      <c r="C1325" s="119">
        <v>45747</v>
      </c>
      <c r="D1325" s="208" t="s">
        <v>51</v>
      </c>
      <c r="E1325" s="10" t="s">
        <v>1182</v>
      </c>
      <c r="F1325" s="314"/>
    </row>
    <row r="1326" spans="1:6">
      <c r="A1326" s="31" t="s">
        <v>1119</v>
      </c>
      <c r="B1326" s="208" t="s">
        <v>165</v>
      </c>
      <c r="C1326" s="119">
        <v>45747</v>
      </c>
      <c r="D1326" s="208" t="s">
        <v>51</v>
      </c>
      <c r="E1326" s="10" t="s">
        <v>1182</v>
      </c>
      <c r="F1326" s="314"/>
    </row>
    <row r="1327" spans="1:6">
      <c r="A1327" s="31" t="s">
        <v>1119</v>
      </c>
      <c r="B1327" s="208" t="s">
        <v>165</v>
      </c>
      <c r="C1327" s="119">
        <v>45747</v>
      </c>
      <c r="D1327" s="208" t="s">
        <v>51</v>
      </c>
      <c r="E1327" s="10" t="s">
        <v>1182</v>
      </c>
      <c r="F1327" s="314"/>
    </row>
    <row r="1328" spans="1:6">
      <c r="A1328" s="31" t="s">
        <v>1119</v>
      </c>
      <c r="B1328" s="208" t="s">
        <v>165</v>
      </c>
      <c r="C1328" s="119">
        <v>45747</v>
      </c>
      <c r="D1328" s="208" t="s">
        <v>51</v>
      </c>
      <c r="E1328" s="10" t="s">
        <v>1182</v>
      </c>
      <c r="F1328" s="314"/>
    </row>
    <row r="1329" spans="1:6">
      <c r="A1329" s="31" t="s">
        <v>1119</v>
      </c>
      <c r="B1329" s="208" t="s">
        <v>165</v>
      </c>
      <c r="C1329" s="119">
        <v>45747</v>
      </c>
      <c r="D1329" s="208" t="s">
        <v>51</v>
      </c>
      <c r="E1329" s="10" t="s">
        <v>1182</v>
      </c>
      <c r="F1329" s="314"/>
    </row>
    <row r="1330" spans="1:6">
      <c r="A1330" s="31" t="s">
        <v>1119</v>
      </c>
      <c r="B1330" s="208" t="s">
        <v>165</v>
      </c>
      <c r="C1330" s="119">
        <v>45747</v>
      </c>
      <c r="D1330" s="208" t="s">
        <v>51</v>
      </c>
      <c r="E1330" s="10" t="s">
        <v>1182</v>
      </c>
      <c r="F1330" s="314"/>
    </row>
    <row r="1331" spans="1:6" ht="29">
      <c r="A1331" s="31" t="s">
        <v>1119</v>
      </c>
      <c r="B1331" s="208" t="s">
        <v>77</v>
      </c>
      <c r="C1331" s="119">
        <v>45747</v>
      </c>
      <c r="D1331" s="208" t="s">
        <v>15</v>
      </c>
      <c r="E1331" s="10" t="s">
        <v>1183</v>
      </c>
      <c r="F1331" s="314"/>
    </row>
    <row r="1332" spans="1:6" ht="29">
      <c r="A1332" s="31" t="s">
        <v>1119</v>
      </c>
      <c r="B1332" s="208" t="s">
        <v>12</v>
      </c>
      <c r="C1332" s="119">
        <v>45747</v>
      </c>
      <c r="D1332" s="208" t="s">
        <v>26</v>
      </c>
      <c r="E1332" s="10" t="s">
        <v>1184</v>
      </c>
      <c r="F1332" s="314"/>
    </row>
    <row r="1333" spans="1:6">
      <c r="A1333" s="31" t="s">
        <v>1119</v>
      </c>
      <c r="B1333" s="208" t="s">
        <v>1185</v>
      </c>
      <c r="C1333" s="119">
        <v>45747</v>
      </c>
      <c r="D1333" s="208" t="s">
        <v>168</v>
      </c>
      <c r="E1333" s="10" t="s">
        <v>1186</v>
      </c>
      <c r="F1333" s="314"/>
    </row>
    <row r="1334" spans="1:6">
      <c r="A1334" s="31" t="s">
        <v>1119</v>
      </c>
      <c r="B1334" s="208" t="s">
        <v>30</v>
      </c>
      <c r="C1334" s="119">
        <v>45744</v>
      </c>
      <c r="D1334" s="208" t="s">
        <v>984</v>
      </c>
      <c r="E1334" s="10" t="s">
        <v>1187</v>
      </c>
      <c r="F1334" s="314"/>
    </row>
    <row r="1335" spans="1:6">
      <c r="A1335" s="31" t="s">
        <v>1119</v>
      </c>
      <c r="B1335" s="208" t="s">
        <v>30</v>
      </c>
      <c r="C1335" s="119">
        <v>45744</v>
      </c>
      <c r="D1335" s="208" t="s">
        <v>1188</v>
      </c>
      <c r="E1335" s="10" t="s">
        <v>1189</v>
      </c>
      <c r="F1335" s="314"/>
    </row>
    <row r="1336" spans="1:6">
      <c r="A1336" s="31" t="s">
        <v>1119</v>
      </c>
      <c r="B1336" s="208" t="s">
        <v>30</v>
      </c>
      <c r="C1336" s="119">
        <v>45744</v>
      </c>
      <c r="D1336" s="208" t="s">
        <v>1190</v>
      </c>
      <c r="E1336" s="10" t="s">
        <v>1191</v>
      </c>
      <c r="F1336" s="314"/>
    </row>
    <row r="1337" spans="1:6">
      <c r="A1337" s="31" t="s">
        <v>1119</v>
      </c>
      <c r="B1337" s="208" t="s">
        <v>30</v>
      </c>
      <c r="C1337" s="119">
        <v>45743</v>
      </c>
      <c r="D1337" s="208" t="s">
        <v>1192</v>
      </c>
      <c r="E1337" s="10" t="s">
        <v>1193</v>
      </c>
      <c r="F1337" s="314"/>
    </row>
    <row r="1338" spans="1:6" ht="145.5" thickBot="1">
      <c r="A1338" s="126" t="s">
        <v>1119</v>
      </c>
      <c r="B1338" s="208" t="s">
        <v>30</v>
      </c>
      <c r="C1338" s="233">
        <v>45743</v>
      </c>
      <c r="D1338" s="220" t="s">
        <v>95</v>
      </c>
      <c r="E1338" s="253" t="s">
        <v>1194</v>
      </c>
      <c r="F1338" s="314"/>
    </row>
    <row r="1339" spans="1:6" ht="203.5" thickTop="1">
      <c r="A1339" s="31" t="s">
        <v>1195</v>
      </c>
      <c r="B1339" s="219" t="s">
        <v>30</v>
      </c>
      <c r="C1339" s="119">
        <v>45741</v>
      </c>
      <c r="D1339" s="208" t="s">
        <v>95</v>
      </c>
      <c r="E1339" s="10" t="s">
        <v>1196</v>
      </c>
      <c r="F1339" s="314"/>
    </row>
    <row r="1340" spans="1:6">
      <c r="A1340" s="31" t="s">
        <v>1195</v>
      </c>
      <c r="B1340" s="208" t="s">
        <v>30</v>
      </c>
      <c r="C1340" s="119">
        <v>45741</v>
      </c>
      <c r="D1340" s="208" t="s">
        <v>532</v>
      </c>
      <c r="E1340" s="10" t="s">
        <v>1197</v>
      </c>
      <c r="F1340" s="314"/>
    </row>
    <row r="1341" spans="1:6" ht="29">
      <c r="A1341" s="31" t="s">
        <v>1195</v>
      </c>
      <c r="B1341" s="208" t="s">
        <v>30</v>
      </c>
      <c r="C1341" s="119">
        <v>45741</v>
      </c>
      <c r="D1341" s="208" t="s">
        <v>984</v>
      </c>
      <c r="E1341" s="10" t="s">
        <v>1198</v>
      </c>
      <c r="F1341" s="314"/>
    </row>
    <row r="1342" spans="1:6">
      <c r="A1342" s="31" t="s">
        <v>1195</v>
      </c>
      <c r="B1342" s="208" t="s">
        <v>30</v>
      </c>
      <c r="C1342" s="119">
        <v>45741</v>
      </c>
      <c r="D1342" s="208" t="s">
        <v>984</v>
      </c>
      <c r="E1342" s="10" t="s">
        <v>1199</v>
      </c>
      <c r="F1342" s="314"/>
    </row>
    <row r="1343" spans="1:6" ht="29">
      <c r="A1343" s="31" t="s">
        <v>1195</v>
      </c>
      <c r="B1343" s="208" t="s">
        <v>77</v>
      </c>
      <c r="C1343" s="119">
        <v>45740</v>
      </c>
      <c r="D1343" s="208" t="s">
        <v>15</v>
      </c>
      <c r="E1343" s="10" t="s">
        <v>1200</v>
      </c>
      <c r="F1343" s="314"/>
    </row>
    <row r="1344" spans="1:6">
      <c r="A1344" s="31" t="s">
        <v>1195</v>
      </c>
      <c r="B1344" s="208" t="s">
        <v>77</v>
      </c>
      <c r="C1344" s="119">
        <v>45740</v>
      </c>
      <c r="D1344" s="208" t="s">
        <v>1192</v>
      </c>
      <c r="E1344" s="10" t="s">
        <v>1201</v>
      </c>
      <c r="F1344" s="314"/>
    </row>
    <row r="1345" spans="1:6">
      <c r="A1345" s="31" t="s">
        <v>1195</v>
      </c>
      <c r="B1345" s="208" t="s">
        <v>23</v>
      </c>
      <c r="C1345" s="119">
        <v>45740</v>
      </c>
      <c r="D1345" s="208" t="s">
        <v>542</v>
      </c>
      <c r="E1345" s="10" t="s">
        <v>1202</v>
      </c>
      <c r="F1345" s="314"/>
    </row>
    <row r="1346" spans="1:6">
      <c r="A1346" s="31" t="s">
        <v>1195</v>
      </c>
      <c r="B1346" s="208" t="s">
        <v>23</v>
      </c>
      <c r="C1346" s="119">
        <v>45740</v>
      </c>
      <c r="D1346" s="208" t="s">
        <v>542</v>
      </c>
      <c r="E1346" s="10" t="s">
        <v>1203</v>
      </c>
      <c r="F1346" s="314"/>
    </row>
    <row r="1347" spans="1:6">
      <c r="A1347" s="31" t="s">
        <v>1195</v>
      </c>
      <c r="B1347" s="208" t="s">
        <v>23</v>
      </c>
      <c r="C1347" s="119">
        <v>45740</v>
      </c>
      <c r="D1347" s="208" t="s">
        <v>542</v>
      </c>
      <c r="E1347" s="10" t="s">
        <v>1204</v>
      </c>
      <c r="F1347" s="314"/>
    </row>
    <row r="1348" spans="1:6">
      <c r="A1348" s="31" t="s">
        <v>1195</v>
      </c>
      <c r="B1348" s="208" t="s">
        <v>23</v>
      </c>
      <c r="C1348" s="119">
        <v>45740</v>
      </c>
      <c r="D1348" s="208" t="s">
        <v>542</v>
      </c>
      <c r="E1348" s="10" t="s">
        <v>1205</v>
      </c>
      <c r="F1348" s="314"/>
    </row>
    <row r="1349" spans="1:6">
      <c r="A1349" s="31" t="s">
        <v>1195</v>
      </c>
      <c r="B1349" s="208" t="s">
        <v>23</v>
      </c>
      <c r="C1349" s="119">
        <v>45740</v>
      </c>
      <c r="D1349" s="208" t="s">
        <v>542</v>
      </c>
      <c r="E1349" s="10" t="s">
        <v>1206</v>
      </c>
      <c r="F1349" s="314"/>
    </row>
    <row r="1350" spans="1:6">
      <c r="A1350" s="31" t="s">
        <v>1195</v>
      </c>
      <c r="B1350" s="208" t="s">
        <v>23</v>
      </c>
      <c r="C1350" s="119">
        <v>45740</v>
      </c>
      <c r="D1350" s="208" t="s">
        <v>542</v>
      </c>
      <c r="E1350" s="10" t="s">
        <v>1207</v>
      </c>
      <c r="F1350" s="314"/>
    </row>
    <row r="1351" spans="1:6">
      <c r="A1351" s="31" t="s">
        <v>1195</v>
      </c>
      <c r="B1351" s="208" t="s">
        <v>23</v>
      </c>
      <c r="C1351" s="119">
        <v>45740</v>
      </c>
      <c r="D1351" s="208" t="s">
        <v>542</v>
      </c>
      <c r="E1351" s="10" t="s">
        <v>1208</v>
      </c>
      <c r="F1351" s="314"/>
    </row>
    <row r="1352" spans="1:6">
      <c r="A1352" s="31" t="s">
        <v>1195</v>
      </c>
      <c r="B1352" s="208" t="s">
        <v>23</v>
      </c>
      <c r="C1352" s="119">
        <v>45740</v>
      </c>
      <c r="D1352" s="208" t="s">
        <v>542</v>
      </c>
      <c r="E1352" s="10" t="s">
        <v>1209</v>
      </c>
      <c r="F1352" s="314"/>
    </row>
    <row r="1353" spans="1:6">
      <c r="A1353" s="31" t="s">
        <v>1195</v>
      </c>
      <c r="B1353" s="208" t="s">
        <v>23</v>
      </c>
      <c r="C1353" s="119">
        <v>45740</v>
      </c>
      <c r="D1353" s="208" t="s">
        <v>542</v>
      </c>
      <c r="E1353" s="10" t="s">
        <v>1208</v>
      </c>
      <c r="F1353" s="314"/>
    </row>
    <row r="1354" spans="1:6">
      <c r="A1354" s="31" t="s">
        <v>1195</v>
      </c>
      <c r="B1354" s="208" t="s">
        <v>23</v>
      </c>
      <c r="C1354" s="119">
        <v>45740</v>
      </c>
      <c r="D1354" s="208" t="s">
        <v>542</v>
      </c>
      <c r="E1354" s="10" t="s">
        <v>1210</v>
      </c>
      <c r="F1354" s="314"/>
    </row>
    <row r="1355" spans="1:6">
      <c r="A1355" s="31" t="s">
        <v>1195</v>
      </c>
      <c r="B1355" s="208" t="s">
        <v>12</v>
      </c>
      <c r="C1355" s="119">
        <v>45737</v>
      </c>
      <c r="D1355" s="208" t="s">
        <v>1192</v>
      </c>
      <c r="E1355" s="10" t="s">
        <v>1211</v>
      </c>
      <c r="F1355" s="314"/>
    </row>
    <row r="1356" spans="1:6">
      <c r="A1356" s="31" t="s">
        <v>1195</v>
      </c>
      <c r="B1356" s="208" t="s">
        <v>12</v>
      </c>
      <c r="C1356" s="119">
        <v>45737</v>
      </c>
      <c r="D1356" s="208" t="s">
        <v>1192</v>
      </c>
      <c r="E1356" s="10" t="s">
        <v>1212</v>
      </c>
      <c r="F1356" s="314"/>
    </row>
    <row r="1357" spans="1:6" ht="29.5" thickBot="1">
      <c r="A1357" s="126" t="s">
        <v>1195</v>
      </c>
      <c r="B1357" s="208" t="s">
        <v>12</v>
      </c>
      <c r="C1357" s="233">
        <v>45737</v>
      </c>
      <c r="D1357" s="220" t="s">
        <v>31</v>
      </c>
      <c r="E1357" s="10" t="s">
        <v>1213</v>
      </c>
      <c r="F1357" s="314"/>
    </row>
    <row r="1358" spans="1:6" ht="15" thickTop="1">
      <c r="A1358" s="31">
        <v>25.06</v>
      </c>
      <c r="B1358" s="219" t="s">
        <v>30</v>
      </c>
      <c r="C1358" s="119">
        <v>45734</v>
      </c>
      <c r="D1358" s="208" t="s">
        <v>1190</v>
      </c>
      <c r="E1358" s="252" t="s">
        <v>1214</v>
      </c>
      <c r="F1358" s="314"/>
    </row>
    <row r="1359" spans="1:6">
      <c r="A1359" s="31">
        <v>25.06</v>
      </c>
      <c r="B1359" s="208" t="s">
        <v>30</v>
      </c>
      <c r="C1359" s="119">
        <v>45734</v>
      </c>
      <c r="D1359" s="208" t="s">
        <v>1192</v>
      </c>
      <c r="E1359" s="10" t="s">
        <v>1215</v>
      </c>
      <c r="F1359" s="314"/>
    </row>
    <row r="1360" spans="1:6">
      <c r="A1360" s="31">
        <v>25.06</v>
      </c>
      <c r="B1360" s="208" t="s">
        <v>30</v>
      </c>
      <c r="C1360" s="119">
        <v>45734</v>
      </c>
      <c r="D1360" s="208" t="s">
        <v>1192</v>
      </c>
      <c r="E1360" s="10" t="s">
        <v>1216</v>
      </c>
      <c r="F1360" s="314"/>
    </row>
    <row r="1361" spans="1:6">
      <c r="A1361" s="31">
        <v>25.06</v>
      </c>
      <c r="B1361" s="208" t="s">
        <v>30</v>
      </c>
      <c r="C1361" s="119">
        <v>45734</v>
      </c>
      <c r="D1361" s="208" t="s">
        <v>1192</v>
      </c>
      <c r="E1361" s="10" t="s">
        <v>1217</v>
      </c>
      <c r="F1361" s="314"/>
    </row>
    <row r="1362" spans="1:6">
      <c r="A1362" s="31">
        <v>25.06</v>
      </c>
      <c r="B1362" s="208" t="s">
        <v>30</v>
      </c>
      <c r="C1362" s="119">
        <v>45734</v>
      </c>
      <c r="D1362" s="208" t="s">
        <v>1192</v>
      </c>
      <c r="E1362" s="10" t="s">
        <v>1218</v>
      </c>
      <c r="F1362" s="314"/>
    </row>
    <row r="1363" spans="1:6">
      <c r="A1363" s="31">
        <v>25.06</v>
      </c>
      <c r="B1363" s="208" t="s">
        <v>30</v>
      </c>
      <c r="C1363" s="119">
        <v>45734</v>
      </c>
      <c r="D1363" s="208" t="s">
        <v>129</v>
      </c>
      <c r="E1363" s="10" t="s">
        <v>1219</v>
      </c>
      <c r="F1363" s="314"/>
    </row>
    <row r="1364" spans="1:6">
      <c r="A1364" s="31" t="s">
        <v>1220</v>
      </c>
      <c r="B1364" s="208" t="s">
        <v>77</v>
      </c>
      <c r="C1364" s="119">
        <v>45733</v>
      </c>
      <c r="D1364" s="208" t="s">
        <v>1192</v>
      </c>
      <c r="E1364" s="10" t="s">
        <v>1221</v>
      </c>
      <c r="F1364" s="314"/>
    </row>
    <row r="1365" spans="1:6" ht="43.5">
      <c r="A1365" s="31" t="s">
        <v>1220</v>
      </c>
      <c r="B1365" s="208" t="s">
        <v>77</v>
      </c>
      <c r="C1365" s="119">
        <v>45733</v>
      </c>
      <c r="D1365" s="208" t="s">
        <v>15</v>
      </c>
      <c r="E1365" s="10" t="s">
        <v>1222</v>
      </c>
      <c r="F1365" s="314"/>
    </row>
    <row r="1366" spans="1:6">
      <c r="A1366" s="31" t="s">
        <v>1220</v>
      </c>
      <c r="B1366" s="208" t="s">
        <v>30</v>
      </c>
      <c r="C1366" s="119">
        <v>45733</v>
      </c>
      <c r="D1366" s="208" t="s">
        <v>129</v>
      </c>
      <c r="E1366" s="10" t="s">
        <v>1223</v>
      </c>
      <c r="F1366" s="314"/>
    </row>
    <row r="1367" spans="1:6">
      <c r="A1367" s="31" t="s">
        <v>1220</v>
      </c>
      <c r="B1367" s="208" t="s">
        <v>30</v>
      </c>
      <c r="C1367" s="119">
        <v>45733</v>
      </c>
      <c r="D1367" s="208" t="s">
        <v>129</v>
      </c>
      <c r="E1367" s="10" t="s">
        <v>1224</v>
      </c>
      <c r="F1367" s="314"/>
    </row>
    <row r="1368" spans="1:6">
      <c r="A1368" s="31" t="s">
        <v>1220</v>
      </c>
      <c r="B1368" s="208" t="s">
        <v>30</v>
      </c>
      <c r="C1368" s="119">
        <v>45733</v>
      </c>
      <c r="D1368" s="208" t="s">
        <v>129</v>
      </c>
      <c r="E1368" s="10" t="s">
        <v>1225</v>
      </c>
      <c r="F1368" s="314"/>
    </row>
    <row r="1369" spans="1:6">
      <c r="A1369" s="31" t="s">
        <v>1220</v>
      </c>
      <c r="B1369" s="208" t="s">
        <v>12</v>
      </c>
      <c r="C1369" s="119">
        <v>45733</v>
      </c>
      <c r="D1369" s="208" t="s">
        <v>1226</v>
      </c>
      <c r="E1369" s="10" t="s">
        <v>1227</v>
      </c>
      <c r="F1369" s="314"/>
    </row>
    <row r="1370" spans="1:6">
      <c r="A1370" s="31" t="s">
        <v>1220</v>
      </c>
      <c r="B1370" s="208" t="s">
        <v>12</v>
      </c>
      <c r="C1370" s="119">
        <v>45733</v>
      </c>
      <c r="D1370" s="208" t="s">
        <v>1226</v>
      </c>
      <c r="E1370" s="10" t="s">
        <v>1228</v>
      </c>
      <c r="F1370" s="314"/>
    </row>
    <row r="1371" spans="1:6">
      <c r="A1371" s="31" t="s">
        <v>1220</v>
      </c>
      <c r="B1371" s="208" t="s">
        <v>12</v>
      </c>
      <c r="C1371" s="119">
        <v>45733</v>
      </c>
      <c r="D1371" s="208" t="s">
        <v>1226</v>
      </c>
      <c r="E1371" s="10" t="s">
        <v>1229</v>
      </c>
      <c r="F1371" s="314"/>
    </row>
    <row r="1372" spans="1:6">
      <c r="A1372" s="31" t="s">
        <v>1220</v>
      </c>
      <c r="B1372" s="208" t="s">
        <v>12</v>
      </c>
      <c r="C1372" s="119">
        <v>45733</v>
      </c>
      <c r="D1372" s="208" t="s">
        <v>1226</v>
      </c>
      <c r="E1372" s="10" t="s">
        <v>1230</v>
      </c>
      <c r="F1372" s="314"/>
    </row>
    <row r="1373" spans="1:6" ht="29">
      <c r="A1373" s="31" t="s">
        <v>1220</v>
      </c>
      <c r="B1373" s="208" t="s">
        <v>12</v>
      </c>
      <c r="C1373" s="119">
        <v>45733</v>
      </c>
      <c r="D1373" s="208" t="s">
        <v>1226</v>
      </c>
      <c r="E1373" s="10" t="s">
        <v>1231</v>
      </c>
      <c r="F1373" s="314"/>
    </row>
    <row r="1374" spans="1:6">
      <c r="A1374" s="31" t="s">
        <v>1220</v>
      </c>
      <c r="B1374" s="208" t="s">
        <v>12</v>
      </c>
      <c r="C1374" s="119">
        <v>45733</v>
      </c>
      <c r="D1374" s="208" t="s">
        <v>1226</v>
      </c>
      <c r="E1374" s="10" t="s">
        <v>1232</v>
      </c>
      <c r="F1374" s="314"/>
    </row>
    <row r="1375" spans="1:6" ht="29">
      <c r="A1375" s="31" t="s">
        <v>1220</v>
      </c>
      <c r="B1375" s="208" t="s">
        <v>12</v>
      </c>
      <c r="C1375" s="119">
        <v>45733</v>
      </c>
      <c r="D1375" s="208" t="s">
        <v>1226</v>
      </c>
      <c r="E1375" s="10" t="s">
        <v>1233</v>
      </c>
      <c r="F1375" s="314"/>
    </row>
    <row r="1376" spans="1:6">
      <c r="A1376" s="31" t="s">
        <v>1220</v>
      </c>
      <c r="B1376" s="208" t="s">
        <v>12</v>
      </c>
      <c r="C1376" s="119">
        <v>45733</v>
      </c>
      <c r="D1376" s="208" t="s">
        <v>1226</v>
      </c>
      <c r="E1376" s="10" t="s">
        <v>1234</v>
      </c>
      <c r="F1376" s="314"/>
    </row>
    <row r="1377" spans="1:6">
      <c r="A1377" s="31" t="s">
        <v>1220</v>
      </c>
      <c r="B1377" s="208" t="s">
        <v>12</v>
      </c>
      <c r="C1377" s="119">
        <v>45733</v>
      </c>
      <c r="D1377" s="208" t="s">
        <v>1235</v>
      </c>
      <c r="E1377" s="10" t="s">
        <v>1236</v>
      </c>
      <c r="F1377" s="314"/>
    </row>
    <row r="1378" spans="1:6">
      <c r="A1378" s="31">
        <v>25.06</v>
      </c>
      <c r="B1378" s="208" t="s">
        <v>30</v>
      </c>
      <c r="C1378" s="119">
        <v>45733</v>
      </c>
      <c r="D1378" s="208" t="s">
        <v>95</v>
      </c>
      <c r="E1378" s="10" t="s">
        <v>1237</v>
      </c>
      <c r="F1378" s="314"/>
    </row>
    <row r="1379" spans="1:6">
      <c r="A1379" s="31">
        <v>25.06</v>
      </c>
      <c r="B1379" s="208" t="s">
        <v>30</v>
      </c>
      <c r="C1379" s="119">
        <v>45730</v>
      </c>
      <c r="D1379" s="208" t="s">
        <v>31</v>
      </c>
      <c r="E1379" s="10" t="s">
        <v>1238</v>
      </c>
      <c r="F1379" s="314"/>
    </row>
    <row r="1380" spans="1:6">
      <c r="A1380" s="31">
        <v>25.06</v>
      </c>
      <c r="B1380" s="208" t="s">
        <v>30</v>
      </c>
      <c r="C1380" s="119">
        <v>45730</v>
      </c>
      <c r="D1380" s="208" t="s">
        <v>31</v>
      </c>
      <c r="E1380" s="10" t="s">
        <v>1239</v>
      </c>
      <c r="F1380" s="314"/>
    </row>
    <row r="1381" spans="1:6">
      <c r="A1381" s="31" t="s">
        <v>1220</v>
      </c>
      <c r="B1381" s="208" t="s">
        <v>30</v>
      </c>
      <c r="C1381" s="119">
        <v>45727</v>
      </c>
      <c r="D1381" s="208" t="s">
        <v>31</v>
      </c>
      <c r="E1381" s="10" t="s">
        <v>1240</v>
      </c>
      <c r="F1381" s="314"/>
    </row>
    <row r="1382" spans="1:6" ht="15" thickBot="1">
      <c r="A1382" s="31" t="s">
        <v>1220</v>
      </c>
      <c r="B1382" s="220" t="s">
        <v>30</v>
      </c>
      <c r="C1382" s="119">
        <v>45727</v>
      </c>
      <c r="D1382" s="220" t="s">
        <v>31</v>
      </c>
      <c r="E1382" s="253" t="s">
        <v>1241</v>
      </c>
      <c r="F1382" s="314"/>
    </row>
    <row r="1383" spans="1:6" ht="15" thickTop="1">
      <c r="A1383" s="125" t="s">
        <v>1242</v>
      </c>
      <c r="B1383" s="208" t="s">
        <v>30</v>
      </c>
      <c r="C1383" s="232">
        <v>45726</v>
      </c>
      <c r="D1383" s="208" t="s">
        <v>1192</v>
      </c>
      <c r="E1383" s="10" t="s">
        <v>1243</v>
      </c>
      <c r="F1383" s="314"/>
    </row>
    <row r="1384" spans="1:6">
      <c r="A1384" s="31" t="s">
        <v>1242</v>
      </c>
      <c r="B1384" s="208" t="s">
        <v>30</v>
      </c>
      <c r="C1384" s="119">
        <v>45726</v>
      </c>
      <c r="D1384" s="208" t="s">
        <v>1192</v>
      </c>
      <c r="E1384" s="10" t="s">
        <v>1244</v>
      </c>
      <c r="F1384" s="314"/>
    </row>
    <row r="1385" spans="1:6">
      <c r="A1385" s="31" t="s">
        <v>1242</v>
      </c>
      <c r="B1385" s="208" t="s">
        <v>30</v>
      </c>
      <c r="C1385" s="119">
        <v>45726</v>
      </c>
      <c r="D1385" s="208" t="s">
        <v>1192</v>
      </c>
      <c r="E1385" s="10" t="s">
        <v>1245</v>
      </c>
      <c r="F1385" s="314"/>
    </row>
    <row r="1386" spans="1:6">
      <c r="A1386" s="31" t="s">
        <v>1242</v>
      </c>
      <c r="B1386" s="208" t="s">
        <v>30</v>
      </c>
      <c r="C1386" s="119">
        <v>45723</v>
      </c>
      <c r="D1386" s="208" t="s">
        <v>31</v>
      </c>
      <c r="E1386" s="10" t="s">
        <v>1246</v>
      </c>
      <c r="F1386" s="314"/>
    </row>
    <row r="1387" spans="1:6">
      <c r="A1387" s="31" t="s">
        <v>1242</v>
      </c>
      <c r="B1387" s="208" t="s">
        <v>30</v>
      </c>
      <c r="C1387" s="119">
        <v>45723</v>
      </c>
      <c r="D1387" s="208" t="s">
        <v>31</v>
      </c>
      <c r="E1387" s="10" t="s">
        <v>1247</v>
      </c>
      <c r="F1387" s="314"/>
    </row>
    <row r="1388" spans="1:6" ht="15" thickBot="1">
      <c r="A1388" s="31" t="s">
        <v>1242</v>
      </c>
      <c r="B1388" s="208" t="s">
        <v>30</v>
      </c>
      <c r="C1388" s="119">
        <v>45715</v>
      </c>
      <c r="D1388" s="208" t="s">
        <v>1192</v>
      </c>
      <c r="E1388" s="10" t="s">
        <v>1248</v>
      </c>
      <c r="F1388" s="314"/>
    </row>
    <row r="1389" spans="1:6" ht="15" thickTop="1">
      <c r="A1389" s="125" t="s">
        <v>1249</v>
      </c>
      <c r="B1389" s="219" t="s">
        <v>30</v>
      </c>
      <c r="C1389" s="232">
        <v>45709</v>
      </c>
      <c r="D1389" s="219" t="s">
        <v>1192</v>
      </c>
      <c r="E1389" s="252" t="s">
        <v>1250</v>
      </c>
      <c r="F1389" s="314"/>
    </row>
    <row r="1390" spans="1:6">
      <c r="A1390" s="31" t="s">
        <v>1249</v>
      </c>
      <c r="B1390" s="208" t="s">
        <v>30</v>
      </c>
      <c r="C1390" s="119">
        <v>45709</v>
      </c>
      <c r="D1390" s="208" t="s">
        <v>1192</v>
      </c>
      <c r="E1390" s="10" t="s">
        <v>1251</v>
      </c>
      <c r="F1390" s="314"/>
    </row>
    <row r="1391" spans="1:6" ht="29">
      <c r="A1391" s="31" t="s">
        <v>1249</v>
      </c>
      <c r="B1391" s="208" t="s">
        <v>30</v>
      </c>
      <c r="C1391" s="119">
        <v>45708</v>
      </c>
      <c r="D1391" s="208" t="s">
        <v>1252</v>
      </c>
      <c r="E1391" s="10" t="s">
        <v>1253</v>
      </c>
      <c r="F1391" s="314"/>
    </row>
    <row r="1392" spans="1:6" ht="29">
      <c r="A1392" s="31" t="s">
        <v>1249</v>
      </c>
      <c r="B1392" s="208" t="s">
        <v>12</v>
      </c>
      <c r="C1392" s="119">
        <v>45706</v>
      </c>
      <c r="D1392" s="208" t="s">
        <v>1254</v>
      </c>
      <c r="E1392" s="10" t="s">
        <v>1255</v>
      </c>
      <c r="F1392" s="314"/>
    </row>
    <row r="1393" spans="1:6" ht="29.5" thickBot="1">
      <c r="A1393" s="31" t="s">
        <v>1249</v>
      </c>
      <c r="B1393" s="208" t="s">
        <v>12</v>
      </c>
      <c r="C1393" s="119">
        <v>45706</v>
      </c>
      <c r="D1393" s="208" t="s">
        <v>1256</v>
      </c>
      <c r="E1393" s="10" t="s">
        <v>1257</v>
      </c>
      <c r="F1393" s="314"/>
    </row>
    <row r="1394" spans="1:6" ht="15" thickTop="1">
      <c r="A1394" s="125" t="s">
        <v>1258</v>
      </c>
      <c r="B1394" s="219" t="s">
        <v>30</v>
      </c>
      <c r="C1394" s="232">
        <v>45702</v>
      </c>
      <c r="D1394" s="219"/>
      <c r="E1394" s="252" t="s">
        <v>1259</v>
      </c>
      <c r="F1394" s="314"/>
    </row>
    <row r="1395" spans="1:6">
      <c r="A1395" s="31" t="s">
        <v>1258</v>
      </c>
      <c r="B1395" s="208" t="s">
        <v>30</v>
      </c>
      <c r="C1395" s="119">
        <v>45702</v>
      </c>
      <c r="D1395" s="208" t="s">
        <v>532</v>
      </c>
      <c r="E1395" s="10" t="s">
        <v>1260</v>
      </c>
      <c r="F1395" s="314"/>
    </row>
    <row r="1396" spans="1:6">
      <c r="A1396" s="31" t="s">
        <v>1258</v>
      </c>
      <c r="B1396" s="208" t="s">
        <v>30</v>
      </c>
      <c r="C1396" s="119">
        <v>45702</v>
      </c>
      <c r="D1396" s="208"/>
      <c r="E1396" s="10" t="s">
        <v>1261</v>
      </c>
      <c r="F1396" s="314"/>
    </row>
    <row r="1397" spans="1:6">
      <c r="A1397" s="31" t="s">
        <v>1258</v>
      </c>
      <c r="B1397" s="208" t="s">
        <v>30</v>
      </c>
      <c r="C1397" s="119">
        <v>45702</v>
      </c>
      <c r="D1397" s="208" t="s">
        <v>1262</v>
      </c>
      <c r="E1397" s="10" t="s">
        <v>1263</v>
      </c>
      <c r="F1397" s="314"/>
    </row>
    <row r="1398" spans="1:6">
      <c r="A1398" s="31" t="s">
        <v>1258</v>
      </c>
      <c r="B1398" s="208" t="s">
        <v>23</v>
      </c>
      <c r="C1398" s="119">
        <v>45702</v>
      </c>
      <c r="D1398" s="208" t="s">
        <v>1264</v>
      </c>
      <c r="E1398" s="10" t="s">
        <v>1265</v>
      </c>
      <c r="F1398" s="314"/>
    </row>
    <row r="1399" spans="1:6">
      <c r="A1399" s="31" t="s">
        <v>1258</v>
      </c>
      <c r="B1399" s="208" t="s">
        <v>23</v>
      </c>
      <c r="C1399" s="119">
        <v>45702</v>
      </c>
      <c r="D1399" s="208" t="s">
        <v>1264</v>
      </c>
      <c r="E1399" s="10" t="s">
        <v>1266</v>
      </c>
      <c r="F1399" s="314"/>
    </row>
    <row r="1400" spans="1:6">
      <c r="A1400" s="31" t="s">
        <v>1258</v>
      </c>
      <c r="B1400" s="208" t="s">
        <v>23</v>
      </c>
      <c r="C1400" s="119">
        <v>45702</v>
      </c>
      <c r="D1400" s="208" t="s">
        <v>1264</v>
      </c>
      <c r="E1400" s="10" t="s">
        <v>1267</v>
      </c>
      <c r="F1400" s="314"/>
    </row>
    <row r="1401" spans="1:6">
      <c r="A1401" s="31" t="s">
        <v>1258</v>
      </c>
      <c r="B1401" s="208" t="s">
        <v>23</v>
      </c>
      <c r="C1401" s="119">
        <v>45702</v>
      </c>
      <c r="D1401" s="208" t="s">
        <v>1264</v>
      </c>
      <c r="E1401" s="10" t="s">
        <v>1268</v>
      </c>
      <c r="F1401" s="314"/>
    </row>
    <row r="1402" spans="1:6">
      <c r="A1402" s="31" t="s">
        <v>1258</v>
      </c>
      <c r="B1402" s="208" t="s">
        <v>23</v>
      </c>
      <c r="C1402" s="119">
        <v>45702</v>
      </c>
      <c r="D1402" s="208" t="s">
        <v>1264</v>
      </c>
      <c r="E1402" s="10" t="s">
        <v>1269</v>
      </c>
      <c r="F1402" s="314"/>
    </row>
    <row r="1403" spans="1:6">
      <c r="A1403" s="31" t="s">
        <v>1258</v>
      </c>
      <c r="B1403" s="208" t="s">
        <v>23</v>
      </c>
      <c r="C1403" s="119">
        <v>45702</v>
      </c>
      <c r="D1403" s="208" t="s">
        <v>1264</v>
      </c>
      <c r="E1403" s="10" t="s">
        <v>1270</v>
      </c>
      <c r="F1403" s="314"/>
    </row>
    <row r="1404" spans="1:6">
      <c r="A1404" s="31" t="s">
        <v>1258</v>
      </c>
      <c r="B1404" s="208" t="s">
        <v>23</v>
      </c>
      <c r="C1404" s="119">
        <v>45702</v>
      </c>
      <c r="D1404" s="208" t="s">
        <v>1264</v>
      </c>
      <c r="E1404" s="10" t="s">
        <v>1271</v>
      </c>
      <c r="F1404" s="314"/>
    </row>
    <row r="1405" spans="1:6">
      <c r="A1405" s="31" t="s">
        <v>1258</v>
      </c>
      <c r="B1405" s="208" t="s">
        <v>23</v>
      </c>
      <c r="C1405" s="119">
        <v>45702</v>
      </c>
      <c r="D1405" s="208" t="s">
        <v>1264</v>
      </c>
      <c r="E1405" s="10" t="s">
        <v>1272</v>
      </c>
      <c r="F1405" s="314"/>
    </row>
    <row r="1406" spans="1:6">
      <c r="A1406" s="31" t="s">
        <v>1258</v>
      </c>
      <c r="B1406" s="208" t="s">
        <v>23</v>
      </c>
      <c r="C1406" s="119">
        <v>45702</v>
      </c>
      <c r="D1406" s="208" t="s">
        <v>1264</v>
      </c>
      <c r="E1406" s="10" t="s">
        <v>1273</v>
      </c>
      <c r="F1406" s="314"/>
    </row>
    <row r="1407" spans="1:6">
      <c r="A1407" s="31" t="s">
        <v>1258</v>
      </c>
      <c r="B1407" s="208" t="s">
        <v>23</v>
      </c>
      <c r="C1407" s="119">
        <v>45702</v>
      </c>
      <c r="D1407" s="208" t="s">
        <v>1264</v>
      </c>
      <c r="E1407" s="10" t="s">
        <v>1274</v>
      </c>
      <c r="F1407" s="314"/>
    </row>
    <row r="1408" spans="1:6">
      <c r="A1408" s="31" t="s">
        <v>1258</v>
      </c>
      <c r="B1408" s="208" t="s">
        <v>23</v>
      </c>
      <c r="C1408" s="119">
        <v>45702</v>
      </c>
      <c r="D1408" s="208" t="s">
        <v>1264</v>
      </c>
      <c r="E1408" s="10" t="s">
        <v>1275</v>
      </c>
      <c r="F1408" s="314"/>
    </row>
    <row r="1409" spans="1:6">
      <c r="A1409" s="31" t="s">
        <v>1258</v>
      </c>
      <c r="B1409" s="208" t="s">
        <v>23</v>
      </c>
      <c r="C1409" s="119">
        <v>45702</v>
      </c>
      <c r="D1409" s="208" t="s">
        <v>1264</v>
      </c>
      <c r="E1409" s="10" t="s">
        <v>1276</v>
      </c>
      <c r="F1409" s="314"/>
    </row>
    <row r="1410" spans="1:6">
      <c r="A1410" s="31" t="s">
        <v>1258</v>
      </c>
      <c r="B1410" s="208" t="s">
        <v>23</v>
      </c>
      <c r="C1410" s="119">
        <v>45702</v>
      </c>
      <c r="D1410" s="208" t="s">
        <v>1264</v>
      </c>
      <c r="E1410" s="10" t="s">
        <v>1277</v>
      </c>
      <c r="F1410" s="314"/>
    </row>
    <row r="1411" spans="1:6">
      <c r="A1411" s="31" t="s">
        <v>1258</v>
      </c>
      <c r="B1411" s="208" t="s">
        <v>30</v>
      </c>
      <c r="C1411" s="119">
        <v>45702</v>
      </c>
      <c r="D1411" s="208" t="s">
        <v>1262</v>
      </c>
      <c r="E1411" s="10" t="s">
        <v>1278</v>
      </c>
      <c r="F1411" s="314"/>
    </row>
    <row r="1412" spans="1:6">
      <c r="A1412" s="31" t="s">
        <v>1258</v>
      </c>
      <c r="B1412" s="208" t="s">
        <v>30</v>
      </c>
      <c r="C1412" s="119">
        <v>45702</v>
      </c>
      <c r="D1412" s="208" t="s">
        <v>1262</v>
      </c>
      <c r="E1412" s="10" t="s">
        <v>1279</v>
      </c>
      <c r="F1412" s="314"/>
    </row>
    <row r="1413" spans="1:6">
      <c r="A1413" s="31" t="s">
        <v>1258</v>
      </c>
      <c r="B1413" s="208" t="s">
        <v>12</v>
      </c>
      <c r="C1413" s="119">
        <v>45701</v>
      </c>
      <c r="D1413" s="208" t="s">
        <v>1280</v>
      </c>
      <c r="E1413" s="10" t="s">
        <v>1281</v>
      </c>
      <c r="F1413" s="314"/>
    </row>
    <row r="1414" spans="1:6">
      <c r="A1414" s="31" t="s">
        <v>1258</v>
      </c>
      <c r="B1414" s="208" t="s">
        <v>30</v>
      </c>
      <c r="C1414" s="119">
        <v>45701</v>
      </c>
      <c r="D1414" s="208" t="s">
        <v>1262</v>
      </c>
      <c r="E1414" s="10" t="s">
        <v>1282</v>
      </c>
      <c r="F1414" s="314"/>
    </row>
    <row r="1415" spans="1:6" ht="29">
      <c r="A1415" s="31" t="s">
        <v>1258</v>
      </c>
      <c r="B1415" s="208" t="s">
        <v>12</v>
      </c>
      <c r="C1415" s="119">
        <v>45700</v>
      </c>
      <c r="D1415" s="208" t="s">
        <v>1280</v>
      </c>
      <c r="E1415" s="10" t="s">
        <v>1283</v>
      </c>
      <c r="F1415" s="314"/>
    </row>
    <row r="1416" spans="1:6">
      <c r="A1416" s="31" t="s">
        <v>1258</v>
      </c>
      <c r="B1416" s="208" t="s">
        <v>12</v>
      </c>
      <c r="C1416" s="119">
        <v>45700</v>
      </c>
      <c r="D1416" s="208" t="s">
        <v>1280</v>
      </c>
      <c r="E1416" s="10" t="s">
        <v>1284</v>
      </c>
      <c r="F1416" s="314"/>
    </row>
    <row r="1417" spans="1:6">
      <c r="A1417" s="31" t="s">
        <v>1258</v>
      </c>
      <c r="B1417" s="208" t="s">
        <v>30</v>
      </c>
      <c r="C1417" s="119">
        <v>45700</v>
      </c>
      <c r="D1417" s="208"/>
      <c r="E1417" s="10" t="s">
        <v>1285</v>
      </c>
      <c r="F1417" s="314"/>
    </row>
    <row r="1418" spans="1:6">
      <c r="A1418" s="31" t="s">
        <v>1258</v>
      </c>
      <c r="B1418" s="208" t="s">
        <v>30</v>
      </c>
      <c r="C1418" s="119">
        <v>45700</v>
      </c>
      <c r="D1418" s="208"/>
      <c r="E1418" s="10" t="s">
        <v>1286</v>
      </c>
      <c r="F1418" s="314"/>
    </row>
    <row r="1419" spans="1:6">
      <c r="A1419" s="31" t="s">
        <v>1258</v>
      </c>
      <c r="B1419" s="208" t="s">
        <v>30</v>
      </c>
      <c r="C1419" s="119">
        <v>45700</v>
      </c>
      <c r="D1419" s="208" t="s">
        <v>1262</v>
      </c>
      <c r="E1419" s="10" t="s">
        <v>1287</v>
      </c>
      <c r="F1419" s="314"/>
    </row>
    <row r="1420" spans="1:6">
      <c r="A1420" s="31" t="s">
        <v>1258</v>
      </c>
      <c r="B1420" s="208" t="s">
        <v>12</v>
      </c>
      <c r="C1420" s="119">
        <v>45700</v>
      </c>
      <c r="D1420" s="208" t="s">
        <v>1264</v>
      </c>
      <c r="E1420" s="10" t="s">
        <v>1288</v>
      </c>
      <c r="F1420" s="314"/>
    </row>
    <row r="1421" spans="1:6" ht="29">
      <c r="A1421" s="31" t="s">
        <v>1258</v>
      </c>
      <c r="B1421" s="208" t="s">
        <v>12</v>
      </c>
      <c r="C1421" s="119">
        <v>45700</v>
      </c>
      <c r="D1421" s="208" t="s">
        <v>1264</v>
      </c>
      <c r="E1421" s="10" t="s">
        <v>1289</v>
      </c>
      <c r="F1421" s="314"/>
    </row>
    <row r="1422" spans="1:6">
      <c r="A1422" s="31" t="s">
        <v>1258</v>
      </c>
      <c r="B1422" s="208" t="s">
        <v>12</v>
      </c>
      <c r="C1422" s="119">
        <v>45700</v>
      </c>
      <c r="D1422" s="208" t="s">
        <v>1264</v>
      </c>
      <c r="E1422" s="10" t="s">
        <v>1290</v>
      </c>
      <c r="F1422" s="314"/>
    </row>
    <row r="1423" spans="1:6" ht="29">
      <c r="A1423" s="31" t="s">
        <v>1258</v>
      </c>
      <c r="B1423" s="208" t="s">
        <v>12</v>
      </c>
      <c r="C1423" s="119">
        <v>45700</v>
      </c>
      <c r="D1423" s="208" t="s">
        <v>1264</v>
      </c>
      <c r="E1423" s="10" t="s">
        <v>1291</v>
      </c>
      <c r="F1423" s="314"/>
    </row>
    <row r="1424" spans="1:6">
      <c r="A1424" s="31" t="s">
        <v>1258</v>
      </c>
      <c r="B1424" s="208" t="s">
        <v>12</v>
      </c>
      <c r="C1424" s="119">
        <v>45700</v>
      </c>
      <c r="D1424" s="208" t="s">
        <v>1280</v>
      </c>
      <c r="E1424" s="10" t="s">
        <v>1292</v>
      </c>
      <c r="F1424" s="314"/>
    </row>
    <row r="1425" spans="1:6">
      <c r="A1425" s="31" t="s">
        <v>1258</v>
      </c>
      <c r="B1425" s="208" t="s">
        <v>12</v>
      </c>
      <c r="C1425" s="119">
        <v>45700</v>
      </c>
      <c r="D1425" s="208" t="s">
        <v>1264</v>
      </c>
      <c r="E1425" s="10" t="s">
        <v>1293</v>
      </c>
      <c r="F1425" s="314"/>
    </row>
    <row r="1426" spans="1:6" ht="29">
      <c r="A1426" s="31" t="s">
        <v>1258</v>
      </c>
      <c r="B1426" s="208" t="s">
        <v>12</v>
      </c>
      <c r="C1426" s="119">
        <v>45700</v>
      </c>
      <c r="D1426" s="208"/>
      <c r="E1426" s="10" t="s">
        <v>1294</v>
      </c>
      <c r="F1426" s="314"/>
    </row>
    <row r="1427" spans="1:6">
      <c r="A1427" s="31" t="s">
        <v>1258</v>
      </c>
      <c r="B1427" s="208" t="s">
        <v>12</v>
      </c>
      <c r="C1427" s="119">
        <v>45699</v>
      </c>
      <c r="D1427" s="208"/>
      <c r="E1427" s="10" t="s">
        <v>1295</v>
      </c>
      <c r="F1427" s="314"/>
    </row>
    <row r="1428" spans="1:6" ht="43.5">
      <c r="A1428" s="31" t="s">
        <v>1258</v>
      </c>
      <c r="B1428" s="208" t="s">
        <v>12</v>
      </c>
      <c r="C1428" s="119">
        <v>45699</v>
      </c>
      <c r="D1428" s="208"/>
      <c r="E1428" s="10" t="s">
        <v>1296</v>
      </c>
      <c r="F1428" s="314"/>
    </row>
    <row r="1429" spans="1:6">
      <c r="A1429" s="31" t="s">
        <v>1258</v>
      </c>
      <c r="B1429" s="208" t="s">
        <v>12</v>
      </c>
      <c r="C1429" s="119">
        <v>45699</v>
      </c>
      <c r="D1429" s="208"/>
      <c r="E1429" s="10" t="s">
        <v>1297</v>
      </c>
      <c r="F1429" s="314"/>
    </row>
    <row r="1430" spans="1:6" ht="29">
      <c r="A1430" s="31" t="s">
        <v>1258</v>
      </c>
      <c r="B1430" s="208" t="s">
        <v>12</v>
      </c>
      <c r="C1430" s="119">
        <v>45699</v>
      </c>
      <c r="D1430" s="208"/>
      <c r="E1430" s="10" t="s">
        <v>1298</v>
      </c>
      <c r="F1430" s="314"/>
    </row>
    <row r="1431" spans="1:6">
      <c r="A1431" s="31" t="s">
        <v>1258</v>
      </c>
      <c r="B1431" s="208" t="s">
        <v>12</v>
      </c>
      <c r="C1431" s="119">
        <v>45699</v>
      </c>
      <c r="D1431" s="208"/>
      <c r="E1431" s="10" t="s">
        <v>1299</v>
      </c>
      <c r="F1431" s="314"/>
    </row>
    <row r="1432" spans="1:6">
      <c r="A1432" s="31" t="s">
        <v>1258</v>
      </c>
      <c r="B1432" s="208" t="s">
        <v>12</v>
      </c>
      <c r="C1432" s="119">
        <v>45699</v>
      </c>
      <c r="D1432" s="208"/>
      <c r="E1432" s="10" t="s">
        <v>1300</v>
      </c>
      <c r="F1432" s="314"/>
    </row>
    <row r="1433" spans="1:6">
      <c r="A1433" s="31" t="s">
        <v>1258</v>
      </c>
      <c r="B1433" s="208" t="s">
        <v>12</v>
      </c>
      <c r="C1433" s="119">
        <v>45699</v>
      </c>
      <c r="D1433" s="208"/>
      <c r="E1433" s="10" t="s">
        <v>1301</v>
      </c>
      <c r="F1433" s="314"/>
    </row>
    <row r="1434" spans="1:6">
      <c r="A1434" s="31" t="s">
        <v>1258</v>
      </c>
      <c r="B1434" s="208" t="s">
        <v>12</v>
      </c>
      <c r="C1434" s="119">
        <v>45699</v>
      </c>
      <c r="D1434" s="208"/>
      <c r="E1434" s="10" t="s">
        <v>1302</v>
      </c>
      <c r="F1434" s="314"/>
    </row>
    <row r="1435" spans="1:6">
      <c r="A1435" s="31" t="s">
        <v>1258</v>
      </c>
      <c r="B1435" s="208" t="s">
        <v>12</v>
      </c>
      <c r="C1435" s="119">
        <v>45698</v>
      </c>
      <c r="D1435" s="208"/>
      <c r="E1435" s="10" t="s">
        <v>1303</v>
      </c>
      <c r="F1435" s="314"/>
    </row>
    <row r="1436" spans="1:6">
      <c r="A1436" s="31" t="s">
        <v>1258</v>
      </c>
      <c r="B1436" s="208" t="s">
        <v>1304</v>
      </c>
      <c r="C1436" s="119">
        <v>45698</v>
      </c>
      <c r="D1436" s="208"/>
      <c r="E1436" s="10" t="s">
        <v>1305</v>
      </c>
      <c r="F1436" s="314"/>
    </row>
    <row r="1437" spans="1:6">
      <c r="A1437" s="31" t="s">
        <v>1258</v>
      </c>
      <c r="B1437" s="208" t="s">
        <v>1304</v>
      </c>
      <c r="C1437" s="119">
        <v>45698</v>
      </c>
      <c r="D1437" s="208"/>
      <c r="E1437" s="10" t="s">
        <v>1306</v>
      </c>
      <c r="F1437" s="314"/>
    </row>
    <row r="1438" spans="1:6">
      <c r="A1438" s="31" t="s">
        <v>1258</v>
      </c>
      <c r="B1438" s="208" t="s">
        <v>30</v>
      </c>
      <c r="C1438" s="119">
        <v>45695</v>
      </c>
      <c r="D1438" s="208"/>
      <c r="E1438" s="10" t="s">
        <v>1307</v>
      </c>
      <c r="F1438" s="314"/>
    </row>
    <row r="1439" spans="1:6">
      <c r="A1439" s="31" t="s">
        <v>1258</v>
      </c>
      <c r="B1439" s="208" t="s">
        <v>30</v>
      </c>
      <c r="C1439" s="119">
        <v>45695</v>
      </c>
      <c r="D1439" s="208"/>
      <c r="E1439" s="10" t="s">
        <v>1308</v>
      </c>
      <c r="F1439" s="314"/>
    </row>
    <row r="1440" spans="1:6">
      <c r="A1440" s="31" t="s">
        <v>1258</v>
      </c>
      <c r="B1440" s="208" t="s">
        <v>12</v>
      </c>
      <c r="C1440" s="119">
        <v>45695</v>
      </c>
      <c r="D1440" s="208"/>
      <c r="E1440" s="10" t="s">
        <v>1309</v>
      </c>
      <c r="F1440" s="314"/>
    </row>
    <row r="1441" spans="1:6" ht="29">
      <c r="A1441" s="31" t="s">
        <v>1258</v>
      </c>
      <c r="B1441" s="208" t="s">
        <v>30</v>
      </c>
      <c r="C1441" s="119">
        <v>45693</v>
      </c>
      <c r="D1441" s="208"/>
      <c r="E1441" s="10" t="s">
        <v>1310</v>
      </c>
      <c r="F1441" s="314"/>
    </row>
    <row r="1442" spans="1:6">
      <c r="A1442" s="31" t="s">
        <v>1258</v>
      </c>
      <c r="B1442" s="208" t="s">
        <v>1304</v>
      </c>
      <c r="C1442" s="119">
        <v>45691</v>
      </c>
      <c r="D1442" s="208" t="s">
        <v>1264</v>
      </c>
      <c r="E1442" s="10" t="s">
        <v>1311</v>
      </c>
      <c r="F1442" s="314"/>
    </row>
    <row r="1443" spans="1:6">
      <c r="A1443" s="31" t="s">
        <v>1258</v>
      </c>
      <c r="B1443" s="208" t="s">
        <v>1304</v>
      </c>
      <c r="C1443" s="119">
        <v>45691</v>
      </c>
      <c r="D1443" s="208" t="s">
        <v>1264</v>
      </c>
      <c r="E1443" s="10" t="s">
        <v>1312</v>
      </c>
      <c r="F1443" s="314"/>
    </row>
    <row r="1444" spans="1:6">
      <c r="A1444" s="31" t="s">
        <v>1258</v>
      </c>
      <c r="B1444" s="208" t="s">
        <v>1304</v>
      </c>
      <c r="C1444" s="119">
        <v>45691</v>
      </c>
      <c r="D1444" s="208" t="s">
        <v>1264</v>
      </c>
      <c r="E1444" s="10" t="s">
        <v>1313</v>
      </c>
      <c r="F1444" s="314"/>
    </row>
    <row r="1445" spans="1:6">
      <c r="A1445" s="31" t="s">
        <v>1258</v>
      </c>
      <c r="B1445" s="208" t="s">
        <v>1304</v>
      </c>
      <c r="C1445" s="119">
        <v>45691</v>
      </c>
      <c r="D1445" s="208" t="s">
        <v>1264</v>
      </c>
      <c r="E1445" s="10" t="s">
        <v>1314</v>
      </c>
      <c r="F1445" s="314"/>
    </row>
    <row r="1446" spans="1:6">
      <c r="A1446" s="31" t="s">
        <v>1258</v>
      </c>
      <c r="B1446" s="208" t="s">
        <v>1304</v>
      </c>
      <c r="C1446" s="119">
        <v>45691</v>
      </c>
      <c r="D1446" s="208" t="s">
        <v>1264</v>
      </c>
      <c r="E1446" s="10" t="s">
        <v>1315</v>
      </c>
      <c r="F1446" s="314"/>
    </row>
    <row r="1447" spans="1:6">
      <c r="A1447" s="31" t="s">
        <v>1258</v>
      </c>
      <c r="B1447" s="208" t="s">
        <v>1304</v>
      </c>
      <c r="C1447" s="119">
        <v>45691</v>
      </c>
      <c r="D1447" s="208" t="s">
        <v>1264</v>
      </c>
      <c r="E1447" s="10" t="s">
        <v>1316</v>
      </c>
      <c r="F1447" s="314"/>
    </row>
    <row r="1448" spans="1:6">
      <c r="A1448" s="31" t="s">
        <v>1258</v>
      </c>
      <c r="B1448" s="208" t="s">
        <v>1304</v>
      </c>
      <c r="C1448" s="119">
        <v>45691</v>
      </c>
      <c r="D1448" s="208" t="s">
        <v>1264</v>
      </c>
      <c r="E1448" s="10" t="s">
        <v>1317</v>
      </c>
      <c r="F1448" s="314"/>
    </row>
    <row r="1449" spans="1:6">
      <c r="A1449" s="31" t="s">
        <v>1258</v>
      </c>
      <c r="B1449" s="208" t="s">
        <v>1304</v>
      </c>
      <c r="C1449" s="119">
        <v>45691</v>
      </c>
      <c r="D1449" s="208" t="s">
        <v>1264</v>
      </c>
      <c r="E1449" s="10" t="s">
        <v>1318</v>
      </c>
      <c r="F1449" s="314"/>
    </row>
    <row r="1450" spans="1:6">
      <c r="A1450" s="31" t="s">
        <v>1258</v>
      </c>
      <c r="B1450" s="208" t="s">
        <v>1304</v>
      </c>
      <c r="C1450" s="119">
        <v>45691</v>
      </c>
      <c r="D1450" s="208" t="s">
        <v>1264</v>
      </c>
      <c r="E1450" s="10" t="s">
        <v>1319</v>
      </c>
      <c r="F1450" s="314"/>
    </row>
    <row r="1451" spans="1:6">
      <c r="A1451" s="31" t="s">
        <v>1258</v>
      </c>
      <c r="B1451" s="208" t="s">
        <v>1304</v>
      </c>
      <c r="C1451" s="119">
        <v>45691</v>
      </c>
      <c r="D1451" s="208" t="s">
        <v>1264</v>
      </c>
      <c r="E1451" s="10" t="s">
        <v>1320</v>
      </c>
      <c r="F1451" s="314"/>
    </row>
    <row r="1452" spans="1:6">
      <c r="A1452" s="31" t="s">
        <v>1258</v>
      </c>
      <c r="B1452" s="208" t="s">
        <v>1304</v>
      </c>
      <c r="C1452" s="119">
        <v>45691</v>
      </c>
      <c r="D1452" s="208" t="s">
        <v>1264</v>
      </c>
      <c r="E1452" s="10" t="s">
        <v>1321</v>
      </c>
      <c r="F1452" s="314"/>
    </row>
    <row r="1453" spans="1:6">
      <c r="A1453" s="31" t="s">
        <v>1258</v>
      </c>
      <c r="B1453" s="208" t="s">
        <v>1304</v>
      </c>
      <c r="C1453" s="119">
        <v>45691</v>
      </c>
      <c r="D1453" s="208" t="s">
        <v>1264</v>
      </c>
      <c r="E1453" s="10" t="s">
        <v>1322</v>
      </c>
      <c r="F1453" s="314"/>
    </row>
    <row r="1454" spans="1:6">
      <c r="A1454" s="31" t="s">
        <v>1258</v>
      </c>
      <c r="B1454" s="208" t="s">
        <v>1304</v>
      </c>
      <c r="C1454" s="119">
        <v>45691</v>
      </c>
      <c r="D1454" s="208" t="s">
        <v>1264</v>
      </c>
      <c r="E1454" s="10" t="s">
        <v>1323</v>
      </c>
      <c r="F1454" s="314"/>
    </row>
    <row r="1455" spans="1:6">
      <c r="A1455" s="31" t="s">
        <v>1258</v>
      </c>
      <c r="B1455" s="208" t="s">
        <v>1304</v>
      </c>
      <c r="C1455" s="119">
        <v>45691</v>
      </c>
      <c r="D1455" s="208" t="s">
        <v>1264</v>
      </c>
      <c r="E1455" s="10" t="s">
        <v>1324</v>
      </c>
      <c r="F1455" s="314"/>
    </row>
    <row r="1456" spans="1:6">
      <c r="A1456" s="31" t="s">
        <v>1258</v>
      </c>
      <c r="B1456" s="208" t="s">
        <v>1304</v>
      </c>
      <c r="C1456" s="119">
        <v>45691</v>
      </c>
      <c r="D1456" s="208" t="s">
        <v>1264</v>
      </c>
      <c r="E1456" s="10" t="s">
        <v>1325</v>
      </c>
      <c r="F1456" s="314"/>
    </row>
    <row r="1457" spans="1:6">
      <c r="A1457" s="31" t="s">
        <v>1258</v>
      </c>
      <c r="B1457" s="208" t="s">
        <v>1304</v>
      </c>
      <c r="C1457" s="119">
        <v>45691</v>
      </c>
      <c r="D1457" s="208" t="s">
        <v>1264</v>
      </c>
      <c r="E1457" s="10" t="s">
        <v>1326</v>
      </c>
      <c r="F1457" s="314"/>
    </row>
    <row r="1458" spans="1:6">
      <c r="A1458" s="31" t="s">
        <v>1258</v>
      </c>
      <c r="B1458" s="208" t="s">
        <v>1304</v>
      </c>
      <c r="C1458" s="119">
        <v>45691</v>
      </c>
      <c r="D1458" s="208" t="s">
        <v>1264</v>
      </c>
      <c r="E1458" s="10" t="s">
        <v>1327</v>
      </c>
      <c r="F1458" s="314"/>
    </row>
    <row r="1459" spans="1:6">
      <c r="A1459" s="31" t="s">
        <v>1258</v>
      </c>
      <c r="B1459" s="208" t="s">
        <v>1304</v>
      </c>
      <c r="C1459" s="119">
        <v>45691</v>
      </c>
      <c r="D1459" s="208" t="s">
        <v>1264</v>
      </c>
      <c r="E1459" s="10" t="s">
        <v>1328</v>
      </c>
      <c r="F1459" s="314"/>
    </row>
    <row r="1460" spans="1:6">
      <c r="A1460" s="31" t="s">
        <v>1258</v>
      </c>
      <c r="B1460" s="208" t="s">
        <v>1304</v>
      </c>
      <c r="C1460" s="119">
        <v>45691</v>
      </c>
      <c r="D1460" s="208" t="s">
        <v>1264</v>
      </c>
      <c r="E1460" s="10" t="s">
        <v>1329</v>
      </c>
      <c r="F1460" s="314"/>
    </row>
    <row r="1461" spans="1:6">
      <c r="A1461" s="31" t="s">
        <v>1258</v>
      </c>
      <c r="B1461" s="208" t="s">
        <v>1304</v>
      </c>
      <c r="C1461" s="119">
        <v>45691</v>
      </c>
      <c r="D1461" s="208" t="s">
        <v>1264</v>
      </c>
      <c r="E1461" s="10" t="s">
        <v>1330</v>
      </c>
      <c r="F1461" s="314"/>
    </row>
    <row r="1462" spans="1:6">
      <c r="A1462" s="31" t="s">
        <v>1258</v>
      </c>
      <c r="B1462" s="208" t="s">
        <v>1304</v>
      </c>
      <c r="C1462" s="119">
        <v>45691</v>
      </c>
      <c r="D1462" s="208" t="s">
        <v>1264</v>
      </c>
      <c r="E1462" s="10" t="s">
        <v>1331</v>
      </c>
      <c r="F1462" s="314"/>
    </row>
    <row r="1463" spans="1:6">
      <c r="A1463" s="31" t="s">
        <v>1258</v>
      </c>
      <c r="B1463" s="208" t="s">
        <v>12</v>
      </c>
      <c r="C1463" s="119">
        <v>45691</v>
      </c>
      <c r="D1463" s="208"/>
      <c r="E1463" s="10" t="s">
        <v>1332</v>
      </c>
      <c r="F1463" s="314"/>
    </row>
    <row r="1464" spans="1:6">
      <c r="A1464" s="31" t="s">
        <v>1258</v>
      </c>
      <c r="B1464" s="208" t="s">
        <v>30</v>
      </c>
      <c r="C1464" s="119">
        <v>45688</v>
      </c>
      <c r="D1464" s="208"/>
      <c r="E1464" s="10" t="s">
        <v>1333</v>
      </c>
      <c r="F1464" s="314"/>
    </row>
    <row r="1465" spans="1:6" ht="29">
      <c r="A1465" s="31" t="s">
        <v>1258</v>
      </c>
      <c r="B1465" s="208" t="s">
        <v>12</v>
      </c>
      <c r="C1465" s="119">
        <v>45687</v>
      </c>
      <c r="D1465" s="208"/>
      <c r="E1465" s="10" t="s">
        <v>1334</v>
      </c>
      <c r="F1465" s="314"/>
    </row>
    <row r="1466" spans="1:6">
      <c r="A1466" s="31" t="s">
        <v>1258</v>
      </c>
      <c r="B1466" s="208" t="s">
        <v>12</v>
      </c>
      <c r="C1466" s="119">
        <v>45686</v>
      </c>
      <c r="D1466" s="208"/>
      <c r="E1466" s="10" t="s">
        <v>1335</v>
      </c>
      <c r="F1466" s="314"/>
    </row>
    <row r="1467" spans="1:6" ht="15" thickBot="1">
      <c r="A1467" s="31" t="s">
        <v>1258</v>
      </c>
      <c r="B1467" s="208" t="s">
        <v>12</v>
      </c>
      <c r="C1467" s="233">
        <v>45686</v>
      </c>
      <c r="D1467" s="208"/>
      <c r="E1467" s="253" t="s">
        <v>1336</v>
      </c>
      <c r="F1467" s="314"/>
    </row>
    <row r="1468" spans="1:6" ht="15" thickTop="1">
      <c r="A1468" s="125" t="s">
        <v>1337</v>
      </c>
      <c r="B1468" s="219" t="s">
        <v>30</v>
      </c>
      <c r="C1468" s="119">
        <v>45684</v>
      </c>
      <c r="D1468" s="219"/>
      <c r="E1468" s="10" t="s">
        <v>1338</v>
      </c>
      <c r="F1468" s="314"/>
    </row>
    <row r="1469" spans="1:6">
      <c r="A1469" s="31" t="s">
        <v>1337</v>
      </c>
      <c r="B1469" s="208" t="s">
        <v>30</v>
      </c>
      <c r="C1469" s="119">
        <v>45681</v>
      </c>
      <c r="D1469" s="208"/>
      <c r="E1469" s="10" t="s">
        <v>1339</v>
      </c>
      <c r="F1469" s="314"/>
    </row>
    <row r="1470" spans="1:6">
      <c r="A1470" s="31" t="s">
        <v>1337</v>
      </c>
      <c r="B1470" s="208" t="s">
        <v>30</v>
      </c>
      <c r="C1470" s="119">
        <v>45681</v>
      </c>
      <c r="D1470" s="208"/>
      <c r="E1470" s="10" t="s">
        <v>1340</v>
      </c>
      <c r="F1470" s="314"/>
    </row>
    <row r="1471" spans="1:6">
      <c r="A1471" s="31" t="s">
        <v>1337</v>
      </c>
      <c r="B1471" s="208" t="s">
        <v>30</v>
      </c>
      <c r="C1471" s="119">
        <v>45681</v>
      </c>
      <c r="D1471" s="208"/>
      <c r="E1471" s="10" t="s">
        <v>1341</v>
      </c>
      <c r="F1471" s="314"/>
    </row>
    <row r="1472" spans="1:6">
      <c r="A1472" s="31" t="s">
        <v>1337</v>
      </c>
      <c r="B1472" s="208" t="s">
        <v>30</v>
      </c>
      <c r="C1472" s="119">
        <v>45680</v>
      </c>
      <c r="D1472" s="208"/>
      <c r="E1472" s="10" t="s">
        <v>1342</v>
      </c>
      <c r="F1472" s="314"/>
    </row>
    <row r="1473" spans="1:6">
      <c r="A1473" s="31" t="s">
        <v>1337</v>
      </c>
      <c r="B1473" s="208" t="s">
        <v>30</v>
      </c>
      <c r="C1473" s="119">
        <v>45680</v>
      </c>
      <c r="D1473" s="208"/>
      <c r="E1473" s="10" t="s">
        <v>1343</v>
      </c>
      <c r="F1473" s="314"/>
    </row>
    <row r="1474" spans="1:6">
      <c r="A1474" s="31" t="s">
        <v>1337</v>
      </c>
      <c r="B1474" s="208" t="s">
        <v>12</v>
      </c>
      <c r="C1474" s="119">
        <v>45674</v>
      </c>
      <c r="D1474" s="208"/>
      <c r="E1474" s="10" t="s">
        <v>1344</v>
      </c>
      <c r="F1474" s="314"/>
    </row>
    <row r="1475" spans="1:6">
      <c r="A1475" s="31" t="s">
        <v>1337</v>
      </c>
      <c r="B1475" s="208" t="s">
        <v>12</v>
      </c>
      <c r="C1475" s="119">
        <v>45674</v>
      </c>
      <c r="D1475" s="208"/>
      <c r="E1475" s="10" t="s">
        <v>1345</v>
      </c>
      <c r="F1475" s="314"/>
    </row>
    <row r="1476" spans="1:6">
      <c r="A1476" s="31" t="s">
        <v>1337</v>
      </c>
      <c r="B1476" s="208" t="s">
        <v>30</v>
      </c>
      <c r="C1476" s="119">
        <v>45673</v>
      </c>
      <c r="D1476" s="208"/>
      <c r="E1476" s="10" t="s">
        <v>1346</v>
      </c>
      <c r="F1476" s="314"/>
    </row>
    <row r="1477" spans="1:6">
      <c r="A1477" s="31" t="s">
        <v>1337</v>
      </c>
      <c r="B1477" s="208" t="s">
        <v>30</v>
      </c>
      <c r="C1477" s="119">
        <v>45672</v>
      </c>
      <c r="D1477" s="208"/>
      <c r="E1477" s="10" t="s">
        <v>1347</v>
      </c>
      <c r="F1477" s="314"/>
    </row>
    <row r="1478" spans="1:6">
      <c r="A1478" s="31" t="s">
        <v>1337</v>
      </c>
      <c r="B1478" s="208" t="s">
        <v>30</v>
      </c>
      <c r="C1478" s="119">
        <v>45672</v>
      </c>
      <c r="D1478" s="208"/>
      <c r="E1478" s="10" t="s">
        <v>1348</v>
      </c>
      <c r="F1478" s="314"/>
    </row>
    <row r="1479" spans="1:6">
      <c r="A1479" s="31" t="s">
        <v>1337</v>
      </c>
      <c r="B1479" s="208" t="s">
        <v>30</v>
      </c>
      <c r="C1479" s="119">
        <v>45672</v>
      </c>
      <c r="D1479" s="208"/>
      <c r="E1479" s="10" t="s">
        <v>1349</v>
      </c>
      <c r="F1479" s="314"/>
    </row>
    <row r="1480" spans="1:6">
      <c r="A1480" s="31" t="s">
        <v>1337</v>
      </c>
      <c r="B1480" s="208" t="s">
        <v>30</v>
      </c>
      <c r="C1480" s="119">
        <v>45672</v>
      </c>
      <c r="D1480" s="208"/>
      <c r="E1480" s="10" t="s">
        <v>1350</v>
      </c>
      <c r="F1480" s="314"/>
    </row>
    <row r="1481" spans="1:6" ht="15" thickBot="1">
      <c r="A1481" s="31" t="s">
        <v>1337</v>
      </c>
      <c r="B1481" s="220" t="s">
        <v>30</v>
      </c>
      <c r="C1481" s="233">
        <v>45672</v>
      </c>
      <c r="D1481" s="220"/>
      <c r="E1481" s="253" t="s">
        <v>1351</v>
      </c>
      <c r="F1481" s="314"/>
    </row>
    <row r="1482" spans="1:6" ht="15" thickTop="1">
      <c r="A1482" s="125" t="s">
        <v>1352</v>
      </c>
      <c r="B1482" s="208" t="s">
        <v>30</v>
      </c>
      <c r="C1482" s="119">
        <v>45670</v>
      </c>
      <c r="D1482" s="208"/>
      <c r="E1482" s="10" t="s">
        <v>1353</v>
      </c>
      <c r="F1482" s="314"/>
    </row>
    <row r="1483" spans="1:6">
      <c r="A1483" s="31" t="s">
        <v>1352</v>
      </c>
      <c r="B1483" s="208" t="s">
        <v>30</v>
      </c>
      <c r="C1483" s="119">
        <v>45670</v>
      </c>
      <c r="D1483" s="208"/>
      <c r="E1483" s="10" t="s">
        <v>1354</v>
      </c>
      <c r="F1483" s="314"/>
    </row>
    <row r="1484" spans="1:6">
      <c r="A1484" s="31" t="s">
        <v>1352</v>
      </c>
      <c r="B1484" s="208" t="s">
        <v>30</v>
      </c>
      <c r="C1484" s="119">
        <v>45670</v>
      </c>
      <c r="D1484" s="208"/>
      <c r="E1484" s="10" t="s">
        <v>1355</v>
      </c>
      <c r="F1484" s="314"/>
    </row>
    <row r="1485" spans="1:6">
      <c r="A1485" s="31" t="s">
        <v>1352</v>
      </c>
      <c r="B1485" s="208" t="s">
        <v>30</v>
      </c>
      <c r="C1485" s="119">
        <v>45667</v>
      </c>
      <c r="D1485" s="208"/>
      <c r="E1485" s="10" t="s">
        <v>1356</v>
      </c>
      <c r="F1485" s="314"/>
    </row>
    <row r="1486" spans="1:6">
      <c r="A1486" s="31" t="s">
        <v>1352</v>
      </c>
      <c r="B1486" s="208" t="s">
        <v>12</v>
      </c>
      <c r="C1486" s="119">
        <v>45666</v>
      </c>
      <c r="D1486" s="208"/>
      <c r="E1486" s="10" t="s">
        <v>1357</v>
      </c>
      <c r="F1486" s="314"/>
    </row>
    <row r="1487" spans="1:6">
      <c r="A1487" s="31" t="s">
        <v>1352</v>
      </c>
      <c r="B1487" s="208" t="s">
        <v>12</v>
      </c>
      <c r="C1487" s="119">
        <v>45666</v>
      </c>
      <c r="D1487" s="208"/>
      <c r="E1487" s="10" t="s">
        <v>1358</v>
      </c>
      <c r="F1487" s="314"/>
    </row>
    <row r="1488" spans="1:6">
      <c r="A1488" s="31" t="s">
        <v>1352</v>
      </c>
      <c r="B1488" s="208" t="s">
        <v>30</v>
      </c>
      <c r="C1488" s="119">
        <v>45666</v>
      </c>
      <c r="D1488" s="208"/>
      <c r="E1488" s="10" t="s">
        <v>1359</v>
      </c>
      <c r="F1488" s="314"/>
    </row>
    <row r="1489" spans="1:6">
      <c r="A1489" s="31" t="s">
        <v>1352</v>
      </c>
      <c r="B1489" s="208" t="s">
        <v>30</v>
      </c>
      <c r="C1489" s="119">
        <v>45665</v>
      </c>
      <c r="D1489" s="208"/>
      <c r="E1489" s="10" t="s">
        <v>1360</v>
      </c>
      <c r="F1489" s="314"/>
    </row>
    <row r="1490" spans="1:6">
      <c r="A1490" s="31" t="s">
        <v>1352</v>
      </c>
      <c r="B1490" s="208" t="s">
        <v>30</v>
      </c>
      <c r="C1490" s="119">
        <v>45665</v>
      </c>
      <c r="D1490" s="208"/>
      <c r="E1490" s="10" t="s">
        <v>1361</v>
      </c>
      <c r="F1490" s="314"/>
    </row>
    <row r="1491" spans="1:6">
      <c r="A1491" s="31" t="s">
        <v>1352</v>
      </c>
      <c r="B1491" s="208" t="s">
        <v>30</v>
      </c>
      <c r="C1491" s="119">
        <v>45665</v>
      </c>
      <c r="D1491" s="208"/>
      <c r="E1491" s="10" t="s">
        <v>1362</v>
      </c>
      <c r="F1491" s="314"/>
    </row>
    <row r="1492" spans="1:6">
      <c r="A1492" s="31" t="s">
        <v>1352</v>
      </c>
      <c r="B1492" s="208" t="s">
        <v>30</v>
      </c>
      <c r="C1492" s="119">
        <v>45665</v>
      </c>
      <c r="D1492" s="208"/>
      <c r="E1492" s="10" t="s">
        <v>1363</v>
      </c>
      <c r="F1492" s="314"/>
    </row>
    <row r="1493" spans="1:6">
      <c r="A1493" s="31" t="s">
        <v>1352</v>
      </c>
      <c r="B1493" s="208" t="s">
        <v>30</v>
      </c>
      <c r="C1493" s="119">
        <v>45660</v>
      </c>
      <c r="D1493" s="208"/>
      <c r="E1493" s="10" t="s">
        <v>1364</v>
      </c>
      <c r="F1493" s="314"/>
    </row>
    <row r="1494" spans="1:6">
      <c r="A1494" s="31" t="s">
        <v>1352</v>
      </c>
      <c r="B1494" s="208" t="s">
        <v>30</v>
      </c>
      <c r="C1494" s="119">
        <v>45660</v>
      </c>
      <c r="D1494" s="208"/>
      <c r="E1494" s="10" t="s">
        <v>1365</v>
      </c>
      <c r="F1494" s="314"/>
    </row>
    <row r="1495" spans="1:6">
      <c r="A1495" s="31" t="s">
        <v>1352</v>
      </c>
      <c r="B1495" s="208" t="s">
        <v>30</v>
      </c>
      <c r="C1495" s="119">
        <v>45653</v>
      </c>
      <c r="D1495" s="208"/>
      <c r="E1495" s="10" t="s">
        <v>1366</v>
      </c>
      <c r="F1495" s="314"/>
    </row>
    <row r="1496" spans="1:6">
      <c r="A1496" s="31" t="s">
        <v>1352</v>
      </c>
      <c r="B1496" s="208" t="s">
        <v>30</v>
      </c>
      <c r="C1496" s="119">
        <v>45653</v>
      </c>
      <c r="D1496" s="208"/>
      <c r="E1496" s="10" t="s">
        <v>1367</v>
      </c>
      <c r="F1496" s="314"/>
    </row>
    <row r="1497" spans="1:6">
      <c r="A1497" s="31" t="s">
        <v>1352</v>
      </c>
      <c r="B1497" s="208" t="s">
        <v>30</v>
      </c>
      <c r="C1497" s="119">
        <v>45653</v>
      </c>
      <c r="D1497" s="208"/>
      <c r="E1497" s="10" t="s">
        <v>1368</v>
      </c>
      <c r="F1497" s="314"/>
    </row>
    <row r="1498" spans="1:6">
      <c r="A1498" s="31" t="s">
        <v>1352</v>
      </c>
      <c r="B1498" s="208" t="s">
        <v>30</v>
      </c>
      <c r="C1498" s="119">
        <v>45653</v>
      </c>
      <c r="D1498" s="208"/>
      <c r="E1498" s="10" t="s">
        <v>1369</v>
      </c>
      <c r="F1498" s="314"/>
    </row>
    <row r="1499" spans="1:6">
      <c r="A1499" s="31" t="s">
        <v>1352</v>
      </c>
      <c r="B1499" s="208" t="s">
        <v>30</v>
      </c>
      <c r="C1499" s="119">
        <v>45653</v>
      </c>
      <c r="D1499" s="208"/>
      <c r="E1499" s="10" t="s">
        <v>1370</v>
      </c>
      <c r="F1499" s="314"/>
    </row>
    <row r="1500" spans="1:6" ht="15" thickBot="1">
      <c r="A1500" s="31" t="s">
        <v>1371</v>
      </c>
      <c r="B1500" s="220" t="s">
        <v>30</v>
      </c>
      <c r="C1500" s="233">
        <v>45653</v>
      </c>
      <c r="D1500" s="220"/>
      <c r="E1500" s="253" t="s">
        <v>1372</v>
      </c>
      <c r="F1500" s="314"/>
    </row>
    <row r="1501" spans="1:6" ht="44" thickTop="1">
      <c r="A1501" s="125" t="s">
        <v>1373</v>
      </c>
      <c r="B1501" s="208"/>
      <c r="C1501" s="119">
        <v>45608</v>
      </c>
      <c r="D1501" s="208"/>
      <c r="E1501" s="10" t="s">
        <v>1374</v>
      </c>
      <c r="F1501" s="314"/>
    </row>
    <row r="1502" spans="1:6" ht="101.5">
      <c r="A1502" s="31" t="s">
        <v>1375</v>
      </c>
      <c r="B1502" s="208"/>
      <c r="C1502" s="119">
        <v>45587</v>
      </c>
      <c r="D1502" s="208"/>
      <c r="E1502" s="10" t="s">
        <v>1376</v>
      </c>
      <c r="F1502" s="314"/>
    </row>
    <row r="1503" spans="1:6" ht="101.5">
      <c r="A1503" s="31" t="s">
        <v>1377</v>
      </c>
      <c r="B1503" s="208" t="s">
        <v>1378</v>
      </c>
      <c r="C1503" s="119">
        <v>45582</v>
      </c>
      <c r="D1503" s="208"/>
      <c r="E1503" s="10" t="s">
        <v>1379</v>
      </c>
      <c r="F1503" s="314"/>
    </row>
    <row r="1504" spans="1:6" ht="72.5">
      <c r="A1504" s="31" t="s">
        <v>1380</v>
      </c>
      <c r="B1504" s="208" t="s">
        <v>1381</v>
      </c>
      <c r="C1504" s="119">
        <v>45574</v>
      </c>
      <c r="D1504" s="208"/>
      <c r="E1504" s="10" t="s">
        <v>1382</v>
      </c>
      <c r="F1504" s="314"/>
    </row>
    <row r="1505" spans="1:6" ht="29">
      <c r="A1505" s="31" t="s">
        <v>1383</v>
      </c>
      <c r="B1505" s="208" t="s">
        <v>1378</v>
      </c>
      <c r="C1505" s="119">
        <v>45568</v>
      </c>
      <c r="D1505" s="208"/>
      <c r="E1505" s="10" t="s">
        <v>1384</v>
      </c>
      <c r="F1505" s="314"/>
    </row>
    <row r="1506" spans="1:6" ht="58">
      <c r="A1506" s="31" t="s">
        <v>1385</v>
      </c>
      <c r="B1506" s="208" t="s">
        <v>1378</v>
      </c>
      <c r="C1506" s="119"/>
      <c r="D1506" s="208"/>
      <c r="E1506" s="10" t="s">
        <v>1386</v>
      </c>
      <c r="F1506" s="314"/>
    </row>
  </sheetData>
  <phoneticPr fontId="4" type="noConversion"/>
  <hyperlinks>
    <hyperlink ref="F177" r:id="rId1" display="https://jira.partecis.eu/browse/BK-9520" xr:uid="{4A85AD24-15C0-45AC-ACC3-D75268D4AF38}"/>
    <hyperlink ref="F174" r:id="rId2" display="https://jira.partecis.eu/browse/BK-9309" xr:uid="{106D8459-49EC-462B-BF74-8A30539F4995}"/>
    <hyperlink ref="F164" r:id="rId3" display="https://jira.partecis.eu/browse/BK-9479" xr:uid="{A8779125-25FE-430C-8E84-BA2BBFBA1562}"/>
    <hyperlink ref="F163" r:id="rId4" display="https://jira.partecis.eu/browse/BK-9605" xr:uid="{B096EC4E-09FD-4335-94A9-4B30AFC16481}"/>
    <hyperlink ref="F162" r:id="rId5" display="https://jira.partecis.eu/browse/BK-9575" xr:uid="{171E27C1-56F6-447E-9449-959EA884C9BA}"/>
    <hyperlink ref="F153" r:id="rId6" display="https://jira.partecis.eu/browse/BK-8902" xr:uid="{130E06C7-04C0-4AB9-98B7-090B37F8218F}"/>
    <hyperlink ref="F135" r:id="rId7" xr:uid="{0970E190-E0FC-43EB-9628-9FC1D80E5031}"/>
  </hyperlinks>
  <pageMargins left="0.7" right="0.7" top="0.75" bottom="0.75" header="0.3" footer="0.3"/>
  <pageSetup paperSize="9" orientation="portrait" r:id="rId8"/>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643A2-F055-42E5-9E44-34128A0D169C}">
  <sheetPr codeName="Feuil21">
    <tabColor rgb="FFFFFF00"/>
  </sheetPr>
  <dimension ref="A1:U1833"/>
  <sheetViews>
    <sheetView topLeftCell="H1" zoomScale="90" zoomScaleNormal="90" workbookViewId="0">
      <selection activeCell="U6" sqref="U6"/>
    </sheetView>
  </sheetViews>
  <sheetFormatPr baseColWidth="10" defaultColWidth="11.453125" defaultRowHeight="14.5"/>
  <cols>
    <col min="1" max="1" width="16.453125" customWidth="1"/>
    <col min="2" max="2" width="12.453125" customWidth="1"/>
    <col min="3" max="3" width="19.453125" bestFit="1" customWidth="1"/>
    <col min="4" max="4" width="41" bestFit="1" customWidth="1"/>
    <col min="5" max="5" width="48.54296875" bestFit="1" customWidth="1"/>
    <col min="6" max="6" width="41.453125" bestFit="1" customWidth="1"/>
    <col min="7" max="7" width="85.54296875" customWidth="1"/>
    <col min="8" max="8" width="17.453125" bestFit="1" customWidth="1"/>
    <col min="9" max="9" width="13" bestFit="1" customWidth="1"/>
    <col min="10" max="10" width="26.54296875" customWidth="1"/>
    <col min="11" max="11" width="11.453125" bestFit="1" customWidth="1"/>
    <col min="12" max="12" width="31.54296875" bestFit="1" customWidth="1"/>
    <col min="13" max="13" width="33.453125" customWidth="1"/>
    <col min="14" max="14" width="11.453125" bestFit="1" customWidth="1"/>
    <col min="15" max="15" width="12.453125" bestFit="1" customWidth="1"/>
    <col min="17" max="17" width="12.453125" customWidth="1"/>
    <col min="18" max="18" width="12" bestFit="1" customWidth="1"/>
    <col min="19" max="19" width="12.453125" customWidth="1"/>
    <col min="20" max="20" width="12" customWidth="1"/>
  </cols>
  <sheetData>
    <row r="1" spans="1:21">
      <c r="A1" s="32" t="s">
        <v>1387</v>
      </c>
      <c r="B1" s="32" t="s">
        <v>1388</v>
      </c>
      <c r="C1" s="32" t="s">
        <v>1389</v>
      </c>
      <c r="D1" s="32" t="s">
        <v>1390</v>
      </c>
      <c r="E1" s="32" t="s">
        <v>1391</v>
      </c>
      <c r="F1" s="32" t="s">
        <v>1392</v>
      </c>
      <c r="G1" s="84" t="s">
        <v>4</v>
      </c>
      <c r="H1" s="84" t="s">
        <v>1393</v>
      </c>
      <c r="I1" s="84" t="s">
        <v>1394</v>
      </c>
      <c r="J1" s="85" t="s">
        <v>1395</v>
      </c>
      <c r="K1" s="84" t="s">
        <v>1396</v>
      </c>
      <c r="L1" s="85" t="s">
        <v>1397</v>
      </c>
      <c r="M1" s="85" t="s">
        <v>1398</v>
      </c>
      <c r="N1" s="32" t="s">
        <v>51</v>
      </c>
      <c r="O1" s="32" t="s">
        <v>1399</v>
      </c>
      <c r="P1" s="32" t="s">
        <v>222</v>
      </c>
      <c r="Q1" s="32" t="s">
        <v>154</v>
      </c>
      <c r="R1" s="32" t="s">
        <v>1400</v>
      </c>
      <c r="S1" s="32" t="s">
        <v>1401</v>
      </c>
      <c r="T1" s="86" t="s">
        <v>1402</v>
      </c>
      <c r="U1" s="121" t="s">
        <v>1403</v>
      </c>
    </row>
    <row r="2" spans="1:21">
      <c r="A2" s="29">
        <v>241112000000</v>
      </c>
      <c r="B2" s="87"/>
      <c r="C2" s="88"/>
      <c r="D2" s="89"/>
      <c r="E2" s="3"/>
      <c r="F2" s="11"/>
      <c r="G2" s="92"/>
      <c r="H2" s="31"/>
      <c r="I2" s="31"/>
      <c r="J2" s="90"/>
      <c r="K2" s="31"/>
      <c r="L2" s="57"/>
      <c r="M2" s="31"/>
      <c r="N2" s="31"/>
      <c r="O2" s="57"/>
      <c r="P2" s="57"/>
      <c r="Q2" s="57"/>
      <c r="R2" s="31"/>
      <c r="S2" s="31"/>
      <c r="T2" s="91"/>
      <c r="U2" s="3" t="str">
        <f>IF(VLOOKUP($A2,DICO_Complet!A:R,9,FALSE)&lt;&gt;0,VLOOKUP($A2,DICO_Complet!A:R,9,FALSE),"")</f>
        <v/>
      </c>
    </row>
    <row r="3" spans="1:21">
      <c r="A3" s="29">
        <v>241112000001</v>
      </c>
      <c r="B3" s="87"/>
      <c r="C3" s="88"/>
      <c r="D3" s="89"/>
      <c r="E3" s="3"/>
      <c r="F3" s="11"/>
      <c r="G3" s="90"/>
      <c r="H3" s="31"/>
      <c r="I3" s="31"/>
      <c r="J3" s="90"/>
      <c r="K3" s="31"/>
      <c r="L3" s="57"/>
      <c r="M3" s="31"/>
      <c r="N3" s="31"/>
      <c r="O3" s="57"/>
      <c r="P3" s="57"/>
      <c r="Q3" s="57"/>
      <c r="R3" s="31"/>
      <c r="S3" s="31"/>
      <c r="T3" s="91"/>
      <c r="U3" s="3" t="str">
        <f>IF(VLOOKUP($A3,DICO_Complet!A:R,9,FALSE)&lt;&gt;0,VLOOKUP($A3,DICO_Complet!A:R,9,FALSE),"")</f>
        <v/>
      </c>
    </row>
    <row r="4" spans="1:21">
      <c r="A4" s="29">
        <v>241112000003</v>
      </c>
      <c r="B4" s="87"/>
      <c r="C4" s="88"/>
      <c r="D4" s="89"/>
      <c r="E4" s="3"/>
      <c r="F4" s="11"/>
      <c r="G4" s="90"/>
      <c r="H4" s="31"/>
      <c r="I4" s="31"/>
      <c r="J4" s="90"/>
      <c r="K4" s="31"/>
      <c r="L4" s="57"/>
      <c r="M4" s="31"/>
      <c r="N4" s="31"/>
      <c r="O4" s="57"/>
      <c r="P4" s="57"/>
      <c r="Q4" s="57"/>
      <c r="R4" s="31"/>
      <c r="S4" s="31"/>
      <c r="T4" s="91"/>
      <c r="U4" s="3" t="str">
        <f>IF(VLOOKUP($A4,DICO_Complet!A:R,9,FALSE)&lt;&gt;0,VLOOKUP($A4,DICO_Complet!A:R,9,FALSE),"")</f>
        <v/>
      </c>
    </row>
    <row r="5" spans="1:21">
      <c r="A5" s="29">
        <v>241112000004</v>
      </c>
      <c r="B5" s="87"/>
      <c r="C5" s="88"/>
      <c r="D5" s="89"/>
      <c r="E5" s="3"/>
      <c r="F5" s="11"/>
      <c r="G5" s="90"/>
      <c r="H5" s="31"/>
      <c r="I5" s="31"/>
      <c r="J5" s="90"/>
      <c r="K5" s="31"/>
      <c r="L5" s="57"/>
      <c r="M5" s="31"/>
      <c r="N5" s="31"/>
      <c r="O5" s="57"/>
      <c r="P5" s="57"/>
      <c r="Q5" s="57"/>
      <c r="R5" s="31"/>
      <c r="S5" s="31"/>
      <c r="T5" s="91"/>
      <c r="U5" s="3" t="str">
        <f>IF(VLOOKUP($A5,DICO_Complet!A:R,9,FALSE)&lt;&gt;0,VLOOKUP($A5,DICO_Complet!A:R,9,FALSE),"")</f>
        <v/>
      </c>
    </row>
    <row r="6" spans="1:21">
      <c r="A6" s="29">
        <v>241112000002</v>
      </c>
      <c r="B6" s="87"/>
      <c r="C6" s="88"/>
      <c r="D6" s="89"/>
      <c r="E6" s="3"/>
      <c r="F6" s="11"/>
      <c r="G6" s="90"/>
      <c r="H6" s="31"/>
      <c r="I6" s="31"/>
      <c r="J6" s="90"/>
      <c r="K6" s="31"/>
      <c r="L6" s="57"/>
      <c r="M6" s="31"/>
      <c r="N6" s="31"/>
      <c r="O6" s="57"/>
      <c r="P6" s="57"/>
      <c r="Q6" s="57"/>
      <c r="R6" s="31"/>
      <c r="S6" s="31"/>
      <c r="T6" s="91"/>
      <c r="U6" s="3" t="str">
        <f>IF(VLOOKUP($A6,DICO_Complet!A:R,9,FALSE)&lt;&gt;0,VLOOKUP($A6,DICO_Complet!A:R,9,FALSE),"")</f>
        <v/>
      </c>
    </row>
    <row r="7" spans="1:21">
      <c r="A7" s="29">
        <v>250331114316</v>
      </c>
      <c r="B7" s="87"/>
      <c r="C7" s="88"/>
      <c r="D7" s="89"/>
      <c r="E7" s="3"/>
      <c r="F7" s="11"/>
      <c r="G7" s="90"/>
      <c r="H7" s="31"/>
      <c r="I7" s="31"/>
      <c r="J7" s="90"/>
      <c r="K7" s="31"/>
      <c r="L7" s="57"/>
      <c r="M7" s="31"/>
      <c r="N7" s="31"/>
      <c r="O7" s="57"/>
      <c r="P7" s="57"/>
      <c r="Q7" s="57"/>
      <c r="R7" s="31"/>
      <c r="S7" s="31"/>
      <c r="T7" s="91"/>
      <c r="U7" s="3" t="str">
        <f>IF(VLOOKUP($A7,DICO_Complet!A:R,9,FALSE)&lt;&gt;0,VLOOKUP($A7,DICO_Complet!A:R,9,FALSE),"")</f>
        <v/>
      </c>
    </row>
    <row r="8" spans="1:21">
      <c r="A8" s="29">
        <v>250528104041</v>
      </c>
      <c r="B8" s="87"/>
      <c r="C8" s="88"/>
      <c r="D8" s="89"/>
      <c r="E8" s="3"/>
      <c r="F8" s="11"/>
      <c r="G8" s="90"/>
      <c r="H8" s="31"/>
      <c r="I8" s="31"/>
      <c r="J8" s="90"/>
      <c r="K8" s="31"/>
      <c r="L8" s="57"/>
      <c r="M8" s="31"/>
      <c r="N8" s="31"/>
      <c r="O8" s="57"/>
      <c r="P8" s="57"/>
      <c r="Q8" s="57"/>
      <c r="R8" s="31"/>
      <c r="S8" s="31"/>
      <c r="T8" s="91"/>
      <c r="U8" s="3" t="str">
        <f>IF(VLOOKUP($A8,DICO_Complet!A:R,9,FALSE)&lt;&gt;0,VLOOKUP($A8,DICO_Complet!A:R,9,FALSE),"")</f>
        <v/>
      </c>
    </row>
    <row r="9" spans="1:21">
      <c r="A9" s="29">
        <v>250717102622</v>
      </c>
      <c r="B9" s="87"/>
      <c r="C9" s="88"/>
      <c r="D9" s="89"/>
      <c r="E9" s="3"/>
      <c r="F9" s="11"/>
      <c r="G9" s="90"/>
      <c r="H9" s="31"/>
      <c r="I9" s="31"/>
      <c r="J9" s="90"/>
      <c r="K9" s="31"/>
      <c r="L9" s="57"/>
      <c r="M9" s="31"/>
      <c r="N9" s="31"/>
      <c r="O9" s="57"/>
      <c r="P9" s="57"/>
      <c r="Q9" s="57"/>
      <c r="R9" s="31"/>
      <c r="S9" s="31"/>
      <c r="T9" s="91"/>
      <c r="U9" s="3" t="str">
        <f>IF(VLOOKUP($A9,DICO_Complet!A:R,9,FALSE)&lt;&gt;0,VLOOKUP($A9,DICO_Complet!A:R,9,FALSE),"")</f>
        <v/>
      </c>
    </row>
    <row r="10" spans="1:21">
      <c r="A10" s="29">
        <v>250717102624</v>
      </c>
      <c r="B10" s="87"/>
      <c r="C10" s="88"/>
      <c r="D10" s="89"/>
      <c r="E10" s="3"/>
      <c r="F10" s="11"/>
      <c r="G10" s="90"/>
      <c r="H10" s="31"/>
      <c r="I10" s="31"/>
      <c r="J10" s="90"/>
      <c r="K10" s="31"/>
      <c r="L10" s="57"/>
      <c r="M10" s="31"/>
      <c r="N10" s="31"/>
      <c r="O10" s="57"/>
      <c r="P10" s="57"/>
      <c r="Q10" s="57"/>
      <c r="R10" s="31"/>
      <c r="S10" s="31"/>
      <c r="T10" s="91"/>
      <c r="U10" s="3" t="str">
        <f>IF(VLOOKUP($A10,DICO_Complet!A:R,9,FALSE)&lt;&gt;0,VLOOKUP($A10,DICO_Complet!A:R,9,FALSE),"")</f>
        <v/>
      </c>
    </row>
    <row r="11" spans="1:21">
      <c r="A11" s="29">
        <v>250717102623</v>
      </c>
      <c r="B11" s="87"/>
      <c r="C11" s="88"/>
      <c r="D11" s="89"/>
      <c r="E11" s="3"/>
      <c r="F11" s="11"/>
      <c r="G11" s="90"/>
      <c r="H11" s="31"/>
      <c r="I11" s="31"/>
      <c r="J11" s="90"/>
      <c r="K11" s="31"/>
      <c r="L11" s="57"/>
      <c r="M11" s="31"/>
      <c r="N11" s="31"/>
      <c r="O11" s="57"/>
      <c r="P11" s="57"/>
      <c r="Q11" s="57"/>
      <c r="R11" s="31"/>
      <c r="S11" s="31"/>
      <c r="T11" s="91"/>
      <c r="U11" s="3" t="str">
        <f>IF(VLOOKUP($A11,DICO_Complet!A:R,9,FALSE)&lt;&gt;0,VLOOKUP($A11,DICO_Complet!A:R,9,FALSE),"")</f>
        <v/>
      </c>
    </row>
    <row r="12" spans="1:21">
      <c r="A12" s="29">
        <v>250723172700</v>
      </c>
      <c r="B12" s="87"/>
      <c r="C12" s="88"/>
      <c r="D12" s="89"/>
      <c r="E12" s="3"/>
      <c r="F12" s="11"/>
      <c r="G12" s="90"/>
      <c r="H12" s="31"/>
      <c r="I12" s="31"/>
      <c r="J12" s="90"/>
      <c r="K12" s="31"/>
      <c r="L12" s="57"/>
      <c r="M12" s="31"/>
      <c r="N12" s="31"/>
      <c r="O12" s="57"/>
      <c r="P12" s="57"/>
      <c r="Q12" s="57"/>
      <c r="R12" s="31"/>
      <c r="S12" s="31"/>
      <c r="T12" s="91"/>
      <c r="U12" s="3" t="str">
        <f>IF(VLOOKUP($A12,DICO_Complet!A:R,9,FALSE)&lt;&gt;0,VLOOKUP($A12,DICO_Complet!A:R,9,FALSE),"")</f>
        <v/>
      </c>
    </row>
    <row r="13" spans="1:21">
      <c r="A13" s="29">
        <v>250717102602</v>
      </c>
      <c r="B13" s="87"/>
      <c r="C13" s="88"/>
      <c r="D13" s="89"/>
      <c r="E13" s="3"/>
      <c r="F13" s="11"/>
      <c r="G13" s="90"/>
      <c r="H13" s="31"/>
      <c r="I13" s="31"/>
      <c r="J13" s="90"/>
      <c r="K13" s="31"/>
      <c r="L13" s="57"/>
      <c r="M13" s="31"/>
      <c r="N13" s="31"/>
      <c r="O13" s="57"/>
      <c r="P13" s="57"/>
      <c r="Q13" s="57"/>
      <c r="R13" s="31"/>
      <c r="S13" s="31"/>
      <c r="T13" s="91"/>
      <c r="U13" s="3" t="str">
        <f>IF(VLOOKUP($A13,DICO_Complet!A:R,9,FALSE)&lt;&gt;0,VLOOKUP($A13,DICO_Complet!A:R,9,FALSE),"")</f>
        <v/>
      </c>
    </row>
    <row r="14" spans="1:21">
      <c r="A14" s="29">
        <v>250717102604</v>
      </c>
      <c r="B14" s="87"/>
      <c r="C14" s="88"/>
      <c r="D14" s="89"/>
      <c r="E14" s="3"/>
      <c r="F14" s="11"/>
      <c r="G14" s="90"/>
      <c r="H14" s="31"/>
      <c r="I14" s="31"/>
      <c r="J14" s="90"/>
      <c r="K14" s="31"/>
      <c r="L14" s="57"/>
      <c r="M14" s="31"/>
      <c r="N14" s="31"/>
      <c r="O14" s="57"/>
      <c r="P14" s="57"/>
      <c r="Q14" s="57"/>
      <c r="R14" s="31"/>
      <c r="S14" s="31"/>
      <c r="T14" s="91"/>
      <c r="U14" s="3" t="str">
        <f>IF(VLOOKUP($A14,DICO_Complet!A:R,9,FALSE)&lt;&gt;0,VLOOKUP($A14,DICO_Complet!A:R,9,FALSE),"")</f>
        <v/>
      </c>
    </row>
    <row r="15" spans="1:21">
      <c r="A15" s="29">
        <v>250717102603</v>
      </c>
      <c r="B15" s="87"/>
      <c r="C15" s="88"/>
      <c r="D15" s="89"/>
      <c r="E15" s="3"/>
      <c r="F15" s="11"/>
      <c r="G15" s="90"/>
      <c r="H15" s="31"/>
      <c r="I15" s="31"/>
      <c r="J15" s="90"/>
      <c r="K15" s="31"/>
      <c r="L15" s="57"/>
      <c r="M15" s="31"/>
      <c r="N15" s="31"/>
      <c r="O15" s="57"/>
      <c r="P15" s="57"/>
      <c r="Q15" s="57"/>
      <c r="R15" s="31"/>
      <c r="S15" s="31"/>
      <c r="T15" s="91"/>
      <c r="U15" s="3" t="str">
        <f>IF(VLOOKUP($A15,DICO_Complet!A:R,9,FALSE)&lt;&gt;0,VLOOKUP($A15,DICO_Complet!A:R,9,FALSE),"")</f>
        <v/>
      </c>
    </row>
    <row r="16" spans="1:21">
      <c r="A16" s="29">
        <v>250717102615</v>
      </c>
      <c r="B16" s="87"/>
      <c r="C16" s="88"/>
      <c r="D16" s="89"/>
      <c r="E16" s="3"/>
      <c r="F16" s="11"/>
      <c r="G16" s="90"/>
      <c r="H16" s="31"/>
      <c r="I16" s="31"/>
      <c r="J16" s="90"/>
      <c r="K16" s="31"/>
      <c r="L16" s="57"/>
      <c r="M16" s="31"/>
      <c r="N16" s="31"/>
      <c r="O16" s="57"/>
      <c r="P16" s="57"/>
      <c r="Q16" s="57"/>
      <c r="R16" s="31"/>
      <c r="S16" s="31"/>
      <c r="T16" s="91"/>
      <c r="U16" s="3" t="str">
        <f>IF(VLOOKUP($A16,DICO_Complet!A:R,9,FALSE)&lt;&gt;0,VLOOKUP($A16,DICO_Complet!A:R,9,FALSE),"")</f>
        <v/>
      </c>
    </row>
    <row r="17" spans="1:21">
      <c r="A17" s="29">
        <v>250528104035</v>
      </c>
      <c r="B17" s="87"/>
      <c r="C17" s="88"/>
      <c r="D17" s="89"/>
      <c r="E17" s="3"/>
      <c r="F17" s="11"/>
      <c r="G17" s="90"/>
      <c r="H17" s="31"/>
      <c r="I17" s="31"/>
      <c r="J17" s="90"/>
      <c r="K17" s="31"/>
      <c r="L17" s="57"/>
      <c r="M17" s="31"/>
      <c r="N17" s="31"/>
      <c r="O17" s="57"/>
      <c r="P17" s="57"/>
      <c r="Q17" s="57"/>
      <c r="R17" s="31"/>
      <c r="S17" s="31"/>
      <c r="T17" s="91"/>
      <c r="U17" s="3" t="str">
        <f>IF(VLOOKUP($A17,DICO_Complet!A:R,9,FALSE)&lt;&gt;0,VLOOKUP($A17,DICO_Complet!A:R,9,FALSE),"")</f>
        <v/>
      </c>
    </row>
    <row r="18" spans="1:21">
      <c r="A18" s="29">
        <v>250717102636</v>
      </c>
      <c r="B18" s="87"/>
      <c r="C18" s="88"/>
      <c r="D18" s="89"/>
      <c r="E18" s="3"/>
      <c r="F18" s="11"/>
      <c r="G18" s="90"/>
      <c r="H18" s="31"/>
      <c r="I18" s="31"/>
      <c r="J18" s="90"/>
      <c r="K18" s="31"/>
      <c r="L18" s="57"/>
      <c r="M18" s="31"/>
      <c r="N18" s="31"/>
      <c r="O18" s="57"/>
      <c r="P18" s="57"/>
      <c r="Q18" s="57"/>
      <c r="R18" s="31"/>
      <c r="S18" s="31"/>
      <c r="T18" s="91"/>
      <c r="U18" s="3" t="str">
        <f>IF(VLOOKUP($A18,DICO_Complet!A:R,9,FALSE)&lt;&gt;0,VLOOKUP($A18,DICO_Complet!A:R,9,FALSE),"")</f>
        <v/>
      </c>
    </row>
    <row r="19" spans="1:21">
      <c r="A19" s="29">
        <v>260107110015</v>
      </c>
      <c r="B19" s="87"/>
      <c r="C19" s="88"/>
      <c r="D19" s="89"/>
      <c r="E19" s="3"/>
      <c r="F19" s="11"/>
      <c r="G19" s="90"/>
      <c r="H19" s="31"/>
      <c r="I19" s="31"/>
      <c r="J19" s="90"/>
      <c r="K19" s="31"/>
      <c r="L19" s="57"/>
      <c r="M19" s="31"/>
      <c r="N19" s="31"/>
      <c r="O19" s="57"/>
      <c r="P19" s="57"/>
      <c r="Q19" s="57"/>
      <c r="R19" s="31"/>
      <c r="S19" s="31"/>
      <c r="T19" s="91"/>
      <c r="U19" s="3" t="str">
        <f>IF(VLOOKUP($A19,DICO_Complet!A:R,9,FALSE)&lt;&gt;0,VLOOKUP($A19,DICO_Complet!A:R,9,FALSE),"")</f>
        <v/>
      </c>
    </row>
    <row r="20" spans="1:21">
      <c r="A20" s="29">
        <v>250717102626</v>
      </c>
      <c r="B20" s="87"/>
      <c r="C20" s="88"/>
      <c r="D20" s="89"/>
      <c r="E20" s="3"/>
      <c r="F20" s="11"/>
      <c r="G20" s="90"/>
      <c r="H20" s="31"/>
      <c r="I20" s="31"/>
      <c r="J20" s="90"/>
      <c r="K20" s="31"/>
      <c r="L20" s="57"/>
      <c r="M20" s="31"/>
      <c r="N20" s="31"/>
      <c r="O20" s="57"/>
      <c r="P20" s="57"/>
      <c r="Q20" s="57"/>
      <c r="R20" s="31"/>
      <c r="S20" s="31"/>
      <c r="T20" s="91"/>
      <c r="U20" s="3" t="str">
        <f>IF(VLOOKUP($A20,DICO_Complet!A:R,9,FALSE)&lt;&gt;0,VLOOKUP($A20,DICO_Complet!A:R,9,FALSE),"")</f>
        <v/>
      </c>
    </row>
    <row r="21" spans="1:21">
      <c r="A21" s="29">
        <v>250528104042</v>
      </c>
      <c r="B21" s="87"/>
      <c r="C21" s="88"/>
      <c r="D21" s="89"/>
      <c r="E21" s="3"/>
      <c r="F21" s="11"/>
      <c r="G21" s="90"/>
      <c r="H21" s="31"/>
      <c r="I21" s="31"/>
      <c r="J21" s="90"/>
      <c r="K21" s="31"/>
      <c r="L21" s="57"/>
      <c r="M21" s="31"/>
      <c r="N21" s="31"/>
      <c r="O21" s="57"/>
      <c r="P21" s="57"/>
      <c r="Q21" s="57"/>
      <c r="R21" s="31"/>
      <c r="S21" s="31"/>
      <c r="T21" s="91"/>
      <c r="U21" s="3" t="str">
        <f>IF(VLOOKUP($A21,DICO_Complet!A:R,9,FALSE)&lt;&gt;0,VLOOKUP($A21,DICO_Complet!A:R,9,FALSE),"")</f>
        <v/>
      </c>
    </row>
    <row r="22" spans="1:21">
      <c r="A22" s="29">
        <v>250528104032</v>
      </c>
      <c r="B22" s="87"/>
      <c r="C22" s="88"/>
      <c r="D22" s="89"/>
      <c r="E22" s="3"/>
      <c r="F22" s="11"/>
      <c r="G22" s="90"/>
      <c r="H22" s="31"/>
      <c r="I22" s="31"/>
      <c r="J22" s="90"/>
      <c r="K22" s="31"/>
      <c r="L22" s="57"/>
      <c r="M22" s="31"/>
      <c r="N22" s="31"/>
      <c r="O22" s="57"/>
      <c r="P22" s="57"/>
      <c r="Q22" s="57"/>
      <c r="R22" s="31"/>
      <c r="S22" s="31"/>
      <c r="T22" s="91"/>
      <c r="U22" s="3" t="str">
        <f>IF(VLOOKUP($A22,DICO_Complet!A:R,9,FALSE)&lt;&gt;0,VLOOKUP($A22,DICO_Complet!A:R,9,FALSE),"")</f>
        <v/>
      </c>
    </row>
    <row r="23" spans="1:21">
      <c r="A23" s="29">
        <v>250528104039</v>
      </c>
      <c r="B23" s="87"/>
      <c r="C23" s="88"/>
      <c r="D23" s="89"/>
      <c r="E23" s="3"/>
      <c r="F23" s="11"/>
      <c r="G23" s="90"/>
      <c r="H23" s="31"/>
      <c r="I23" s="31"/>
      <c r="J23" s="90"/>
      <c r="K23" s="31"/>
      <c r="L23" s="57"/>
      <c r="M23" s="31"/>
      <c r="N23" s="31"/>
      <c r="O23" s="57"/>
      <c r="P23" s="57"/>
      <c r="Q23" s="57"/>
      <c r="R23" s="31"/>
      <c r="S23" s="31"/>
      <c r="T23" s="91"/>
      <c r="U23" s="3" t="str">
        <f>IF(VLOOKUP($A23,DICO_Complet!A:R,9,FALSE)&lt;&gt;0,VLOOKUP($A23,DICO_Complet!A:R,9,FALSE),"")</f>
        <v/>
      </c>
    </row>
    <row r="24" spans="1:21">
      <c r="A24" s="29">
        <v>260107110003</v>
      </c>
      <c r="B24" s="87"/>
      <c r="C24" s="88"/>
      <c r="D24" s="89"/>
      <c r="E24" s="3"/>
      <c r="F24" s="11"/>
      <c r="G24" s="90"/>
      <c r="H24" s="31"/>
      <c r="I24" s="31"/>
      <c r="J24" s="90"/>
      <c r="K24" s="31"/>
      <c r="L24" s="57"/>
      <c r="M24" s="31"/>
      <c r="N24" s="31"/>
      <c r="O24" s="57"/>
      <c r="P24" s="57"/>
      <c r="Q24" s="57"/>
      <c r="R24" s="31"/>
      <c r="S24" s="31"/>
      <c r="T24" s="91"/>
      <c r="U24" s="3" t="str">
        <f>IF(VLOOKUP($A24,DICO_Complet!A:R,9,FALSE)&lt;&gt;0,VLOOKUP($A24,DICO_Complet!A:R,9,FALSE),"")</f>
        <v/>
      </c>
    </row>
    <row r="25" spans="1:21">
      <c r="A25" s="29">
        <v>260107110002</v>
      </c>
      <c r="B25" s="87"/>
      <c r="C25" s="88"/>
      <c r="D25" s="89"/>
      <c r="E25" s="3"/>
      <c r="F25" s="11"/>
      <c r="G25" s="90"/>
      <c r="H25" s="31"/>
      <c r="I25" s="31"/>
      <c r="J25" s="90"/>
      <c r="K25" s="31"/>
      <c r="L25" s="57"/>
      <c r="M25" s="31"/>
      <c r="N25" s="31"/>
      <c r="O25" s="57"/>
      <c r="P25" s="57"/>
      <c r="Q25" s="57"/>
      <c r="R25" s="31"/>
      <c r="S25" s="31"/>
      <c r="T25" s="91"/>
      <c r="U25" s="3" t="str">
        <f>IF(VLOOKUP($A25,DICO_Complet!A:R,9,FALSE)&lt;&gt;0,VLOOKUP($A25,DICO_Complet!A:R,9,FALSE),"")</f>
        <v/>
      </c>
    </row>
    <row r="26" spans="1:21">
      <c r="A26" s="29">
        <v>260107110005</v>
      </c>
      <c r="B26" s="87"/>
      <c r="C26" s="88"/>
      <c r="D26" s="89"/>
      <c r="E26" s="3"/>
      <c r="F26" s="11"/>
      <c r="G26" s="90"/>
      <c r="H26" s="31"/>
      <c r="I26" s="31"/>
      <c r="J26" s="90"/>
      <c r="K26" s="31"/>
      <c r="L26" s="57"/>
      <c r="M26" s="31"/>
      <c r="N26" s="31"/>
      <c r="O26" s="57"/>
      <c r="P26" s="57"/>
      <c r="Q26" s="57"/>
      <c r="R26" s="31"/>
      <c r="S26" s="31"/>
      <c r="T26" s="91"/>
      <c r="U26" s="3" t="str">
        <f>IF(VLOOKUP($A26,DICO_Complet!A:R,9,FALSE)&lt;&gt;0,VLOOKUP($A26,DICO_Complet!A:R,9,FALSE),"")</f>
        <v/>
      </c>
    </row>
    <row r="27" spans="1:21">
      <c r="A27" s="29">
        <v>260107110001</v>
      </c>
      <c r="B27" s="87"/>
      <c r="C27" s="88"/>
      <c r="D27" s="89"/>
      <c r="E27" s="3"/>
      <c r="F27" s="11"/>
      <c r="G27" s="90"/>
      <c r="H27" s="31"/>
      <c r="I27" s="31"/>
      <c r="J27" s="90"/>
      <c r="K27" s="31"/>
      <c r="L27" s="57"/>
      <c r="M27" s="31"/>
      <c r="N27" s="31"/>
      <c r="O27" s="57"/>
      <c r="P27" s="57"/>
      <c r="Q27" s="57"/>
      <c r="R27" s="31"/>
      <c r="S27" s="31"/>
      <c r="T27" s="91"/>
      <c r="U27" s="3" t="str">
        <f>IF(VLOOKUP($A27,DICO_Complet!A:R,9,FALSE)&lt;&gt;0,VLOOKUP($A27,DICO_Complet!A:R,9,FALSE),"")</f>
        <v/>
      </c>
    </row>
    <row r="28" spans="1:21">
      <c r="A28" s="29">
        <v>260107110004</v>
      </c>
      <c r="B28" s="87"/>
      <c r="C28" s="88"/>
      <c r="D28" s="89"/>
      <c r="E28" s="3"/>
      <c r="F28" s="11"/>
      <c r="G28" s="90"/>
      <c r="H28" s="31"/>
      <c r="I28" s="31"/>
      <c r="J28" s="90"/>
      <c r="K28" s="31"/>
      <c r="L28" s="57"/>
      <c r="M28" s="31"/>
      <c r="N28" s="31"/>
      <c r="O28" s="57"/>
      <c r="P28" s="57"/>
      <c r="Q28" s="57"/>
      <c r="R28" s="31"/>
      <c r="S28" s="31"/>
      <c r="T28" s="91"/>
      <c r="U28" s="3" t="str">
        <f>IF(VLOOKUP($A28,DICO_Complet!A:R,9,FALSE)&lt;&gt;0,VLOOKUP($A28,DICO_Complet!A:R,9,FALSE),"")</f>
        <v/>
      </c>
    </row>
    <row r="29" spans="1:21">
      <c r="A29" s="29">
        <v>250528104040</v>
      </c>
      <c r="B29" s="87"/>
      <c r="C29" s="88"/>
      <c r="D29" s="89"/>
      <c r="E29" s="3"/>
      <c r="F29" s="11"/>
      <c r="G29" s="90"/>
      <c r="H29" s="31"/>
      <c r="I29" s="31"/>
      <c r="J29" s="90"/>
      <c r="K29" s="31"/>
      <c r="L29" s="57"/>
      <c r="M29" s="31"/>
      <c r="N29" s="31"/>
      <c r="O29" s="57"/>
      <c r="P29" s="57"/>
      <c r="Q29" s="57"/>
      <c r="R29" s="31"/>
      <c r="S29" s="31"/>
      <c r="T29" s="91"/>
      <c r="U29" s="3" t="str">
        <f>IF(VLOOKUP($A29,DICO_Complet!A:R,9,FALSE)&lt;&gt;0,VLOOKUP($A29,DICO_Complet!A:R,9,FALSE),"")</f>
        <v/>
      </c>
    </row>
    <row r="30" spans="1:21">
      <c r="A30" s="29">
        <v>250528104047</v>
      </c>
      <c r="B30" s="87"/>
      <c r="C30" s="88"/>
      <c r="D30" s="89"/>
      <c r="E30" s="3"/>
      <c r="F30" s="11"/>
      <c r="G30" s="90"/>
      <c r="H30" s="31"/>
      <c r="I30" s="31"/>
      <c r="J30" s="90"/>
      <c r="K30" s="31"/>
      <c r="L30" s="57"/>
      <c r="M30" s="31"/>
      <c r="N30" s="31"/>
      <c r="O30" s="57"/>
      <c r="P30" s="57"/>
      <c r="Q30" s="57"/>
      <c r="R30" s="31"/>
      <c r="S30" s="31"/>
      <c r="T30" s="91"/>
      <c r="U30" s="3" t="str">
        <f>IF(VLOOKUP($A30,DICO_Complet!A:R,9,FALSE)&lt;&gt;0,VLOOKUP($A30,DICO_Complet!A:R,9,FALSE),"")</f>
        <v/>
      </c>
    </row>
    <row r="31" spans="1:21">
      <c r="A31" s="29">
        <v>260107110014</v>
      </c>
      <c r="B31" s="87"/>
      <c r="C31" s="88"/>
      <c r="D31" s="89"/>
      <c r="E31" s="3"/>
      <c r="F31" s="11"/>
      <c r="G31" s="90"/>
      <c r="H31" s="31"/>
      <c r="I31" s="31"/>
      <c r="J31" s="90"/>
      <c r="K31" s="31"/>
      <c r="L31" s="57"/>
      <c r="M31" s="31"/>
      <c r="N31" s="31"/>
      <c r="O31" s="57"/>
      <c r="P31" s="57"/>
      <c r="Q31" s="57"/>
      <c r="R31" s="31"/>
      <c r="S31" s="31"/>
      <c r="T31" s="91"/>
      <c r="U31" s="3" t="str">
        <f>IF(VLOOKUP($A31,DICO_Complet!A:R,9,FALSE)&lt;&gt;0,VLOOKUP($A31,DICO_Complet!A:R,9,FALSE),"")</f>
        <v/>
      </c>
    </row>
    <row r="32" spans="1:21">
      <c r="A32" s="29">
        <v>250717102611</v>
      </c>
      <c r="B32" s="87"/>
      <c r="C32" s="88"/>
      <c r="D32" s="89"/>
      <c r="E32" s="3"/>
      <c r="F32" s="11"/>
      <c r="G32" s="90"/>
      <c r="H32" s="31"/>
      <c r="I32" s="31"/>
      <c r="J32" s="90"/>
      <c r="K32" s="31"/>
      <c r="L32" s="57"/>
      <c r="M32" s="31"/>
      <c r="N32" s="31"/>
      <c r="O32" s="57"/>
      <c r="P32" s="57"/>
      <c r="Q32" s="57"/>
      <c r="R32" s="31"/>
      <c r="S32" s="31"/>
      <c r="T32" s="91"/>
      <c r="U32" s="3" t="str">
        <f>IF(VLOOKUP($A32,DICO_Complet!A:R,9,FALSE)&lt;&gt;0,VLOOKUP($A32,DICO_Complet!A:R,9,FALSE),"")</f>
        <v/>
      </c>
    </row>
    <row r="33" spans="1:21">
      <c r="A33" s="29">
        <v>250717102612</v>
      </c>
      <c r="B33" s="87"/>
      <c r="C33" s="88"/>
      <c r="D33" s="89"/>
      <c r="E33" s="3"/>
      <c r="F33" s="11"/>
      <c r="G33" s="90"/>
      <c r="H33" s="31"/>
      <c r="I33" s="31"/>
      <c r="J33" s="90"/>
      <c r="K33" s="31"/>
      <c r="L33" s="57"/>
      <c r="M33" s="31"/>
      <c r="N33" s="31"/>
      <c r="O33" s="57"/>
      <c r="P33" s="57"/>
      <c r="Q33" s="57"/>
      <c r="R33" s="31"/>
      <c r="S33" s="31"/>
      <c r="T33" s="91"/>
      <c r="U33" s="3" t="str">
        <f>IF(VLOOKUP($A33,DICO_Complet!A:R,9,FALSE)&lt;&gt;0,VLOOKUP($A33,DICO_Complet!A:R,9,FALSE),"")</f>
        <v/>
      </c>
    </row>
    <row r="34" spans="1:21">
      <c r="A34" s="29">
        <v>250717102634</v>
      </c>
      <c r="B34" s="87"/>
      <c r="C34" s="88"/>
      <c r="D34" s="89"/>
      <c r="E34" s="3"/>
      <c r="F34" s="11"/>
      <c r="G34" s="90"/>
      <c r="H34" s="31"/>
      <c r="I34" s="31"/>
      <c r="J34" s="90"/>
      <c r="K34" s="31"/>
      <c r="L34" s="57"/>
      <c r="M34" s="31"/>
      <c r="N34" s="31"/>
      <c r="O34" s="57"/>
      <c r="P34" s="57"/>
      <c r="Q34" s="57"/>
      <c r="R34" s="31"/>
      <c r="S34" s="31"/>
      <c r="T34" s="91"/>
      <c r="U34" s="3" t="str">
        <f>IF(VLOOKUP($A34,DICO_Complet!A:R,9,FALSE)&lt;&gt;0,VLOOKUP($A34,DICO_Complet!A:R,9,FALSE),"")</f>
        <v/>
      </c>
    </row>
    <row r="35" spans="1:21">
      <c r="A35" s="29">
        <v>250717102633</v>
      </c>
      <c r="B35" s="87"/>
      <c r="C35" s="88"/>
      <c r="D35" s="89"/>
      <c r="E35" s="3"/>
      <c r="F35" s="11"/>
      <c r="G35" s="90"/>
      <c r="H35" s="31"/>
      <c r="I35" s="31"/>
      <c r="J35" s="90"/>
      <c r="K35" s="31"/>
      <c r="L35" s="57"/>
      <c r="M35" s="31"/>
      <c r="N35" s="31"/>
      <c r="O35" s="57"/>
      <c r="P35" s="57"/>
      <c r="Q35" s="57"/>
      <c r="R35" s="31"/>
      <c r="S35" s="31"/>
      <c r="T35" s="91"/>
      <c r="U35" s="3" t="str">
        <f>IF(VLOOKUP($A35,DICO_Complet!A:R,9,FALSE)&lt;&gt;0,VLOOKUP($A35,DICO_Complet!A:R,9,FALSE),"")</f>
        <v/>
      </c>
    </row>
    <row r="36" spans="1:21">
      <c r="A36" s="29">
        <v>250717102637</v>
      </c>
      <c r="B36" s="87"/>
      <c r="C36" s="88"/>
      <c r="D36" s="89"/>
      <c r="E36" s="3"/>
      <c r="F36" s="11"/>
      <c r="G36" s="90"/>
      <c r="H36" s="31"/>
      <c r="I36" s="31"/>
      <c r="J36" s="90"/>
      <c r="K36" s="31"/>
      <c r="L36" s="57"/>
      <c r="M36" s="31"/>
      <c r="N36" s="31"/>
      <c r="O36" s="57"/>
      <c r="P36" s="57"/>
      <c r="Q36" s="57"/>
      <c r="R36" s="31"/>
      <c r="S36" s="31"/>
      <c r="T36" s="91"/>
      <c r="U36" s="3" t="str">
        <f>IF(VLOOKUP($A36,DICO_Complet!A:R,9,FALSE)&lt;&gt;0,VLOOKUP($A36,DICO_Complet!A:R,9,FALSE),"")</f>
        <v/>
      </c>
    </row>
    <row r="37" spans="1:21">
      <c r="A37" s="29">
        <v>250717102635</v>
      </c>
      <c r="B37" s="87"/>
      <c r="C37" s="88"/>
      <c r="D37" s="89"/>
      <c r="E37" s="3"/>
      <c r="F37" s="11"/>
      <c r="G37" s="90"/>
      <c r="H37" s="31"/>
      <c r="I37" s="31"/>
      <c r="J37" s="90"/>
      <c r="K37" s="31"/>
      <c r="L37" s="57"/>
      <c r="M37" s="31"/>
      <c r="N37" s="31"/>
      <c r="O37" s="57"/>
      <c r="P37" s="57"/>
      <c r="Q37" s="57"/>
      <c r="R37" s="31"/>
      <c r="S37" s="31"/>
      <c r="T37" s="91"/>
      <c r="U37" s="3" t="str">
        <f>IF(VLOOKUP($A37,DICO_Complet!A:R,9,FALSE)&lt;&gt;0,VLOOKUP($A37,DICO_Complet!A:R,9,FALSE),"")</f>
        <v/>
      </c>
    </row>
    <row r="38" spans="1:21">
      <c r="A38" s="29">
        <v>250717102613</v>
      </c>
      <c r="B38" s="87"/>
      <c r="C38" s="88"/>
      <c r="D38" s="89"/>
      <c r="E38" s="3"/>
      <c r="F38" s="11"/>
      <c r="G38" s="90"/>
      <c r="H38" s="31"/>
      <c r="I38" s="31"/>
      <c r="J38" s="90"/>
      <c r="K38" s="31"/>
      <c r="L38" s="57"/>
      <c r="M38" s="31"/>
      <c r="N38" s="31"/>
      <c r="O38" s="57"/>
      <c r="P38" s="57"/>
      <c r="Q38" s="57"/>
      <c r="R38" s="31"/>
      <c r="S38" s="31"/>
      <c r="T38" s="91"/>
      <c r="U38" s="3" t="str">
        <f>IF(VLOOKUP($A38,DICO_Complet!A:R,9,FALSE)&lt;&gt;0,VLOOKUP($A38,DICO_Complet!A:R,9,FALSE),"")</f>
        <v/>
      </c>
    </row>
    <row r="39" spans="1:21">
      <c r="A39" s="29">
        <v>250717102614</v>
      </c>
      <c r="B39" s="87"/>
      <c r="C39" s="88"/>
      <c r="D39" s="89"/>
      <c r="E39" s="3"/>
      <c r="F39" s="11"/>
      <c r="G39" s="90"/>
      <c r="H39" s="31"/>
      <c r="I39" s="31"/>
      <c r="J39" s="90"/>
      <c r="K39" s="31"/>
      <c r="L39" s="57"/>
      <c r="M39" s="31"/>
      <c r="N39" s="31"/>
      <c r="O39" s="57"/>
      <c r="P39" s="57"/>
      <c r="Q39" s="57"/>
      <c r="R39" s="31"/>
      <c r="S39" s="31"/>
      <c r="T39" s="91"/>
      <c r="U39" s="3" t="str">
        <f>IF(VLOOKUP($A39,DICO_Complet!A:R,9,FALSE)&lt;&gt;0,VLOOKUP($A39,DICO_Complet!A:R,9,FALSE),"")</f>
        <v/>
      </c>
    </row>
    <row r="40" spans="1:21">
      <c r="A40" s="29">
        <v>250717102616</v>
      </c>
      <c r="B40" s="87"/>
      <c r="C40" s="88"/>
      <c r="D40" s="89"/>
      <c r="E40" s="3"/>
      <c r="F40" s="11"/>
      <c r="G40" s="90"/>
      <c r="H40" s="31"/>
      <c r="I40" s="31"/>
      <c r="J40" s="90"/>
      <c r="K40" s="31"/>
      <c r="L40" s="57"/>
      <c r="M40" s="31"/>
      <c r="N40" s="31"/>
      <c r="O40" s="57"/>
      <c r="P40" s="57"/>
      <c r="Q40" s="57"/>
      <c r="R40" s="31"/>
      <c r="S40" s="31"/>
      <c r="T40" s="91"/>
      <c r="U40" s="3" t="str">
        <f>IF(VLOOKUP($A40,DICO_Complet!A:R,9,FALSE)&lt;&gt;0,VLOOKUP($A40,DICO_Complet!A:R,9,FALSE),"")</f>
        <v/>
      </c>
    </row>
    <row r="41" spans="1:21">
      <c r="A41" s="29">
        <v>250528104048</v>
      </c>
      <c r="B41" s="87"/>
      <c r="C41" s="88"/>
      <c r="D41" s="89"/>
      <c r="E41" s="3"/>
      <c r="F41" s="11"/>
      <c r="G41" s="90"/>
      <c r="H41" s="31"/>
      <c r="I41" s="31"/>
      <c r="J41" s="90"/>
      <c r="K41" s="31"/>
      <c r="L41" s="57"/>
      <c r="M41" s="31"/>
      <c r="N41" s="31"/>
      <c r="O41" s="57"/>
      <c r="P41" s="57"/>
      <c r="Q41" s="57"/>
      <c r="R41" s="31"/>
      <c r="S41" s="31"/>
      <c r="T41" s="91"/>
      <c r="U41" s="3" t="str">
        <f>IF(VLOOKUP($A41,DICO_Complet!A:R,9,FALSE)&lt;&gt;0,VLOOKUP($A41,DICO_Complet!A:R,9,FALSE),"")</f>
        <v/>
      </c>
    </row>
    <row r="42" spans="1:21">
      <c r="A42" s="29">
        <v>250528104043</v>
      </c>
      <c r="B42" s="87"/>
      <c r="C42" s="88"/>
      <c r="D42" s="89"/>
      <c r="E42" s="3"/>
      <c r="F42" s="11"/>
      <c r="G42" s="90"/>
      <c r="H42" s="31"/>
      <c r="I42" s="31"/>
      <c r="J42" s="90"/>
      <c r="K42" s="31"/>
      <c r="L42" s="57"/>
      <c r="M42" s="31"/>
      <c r="N42" s="31"/>
      <c r="O42" s="57"/>
      <c r="P42" s="57"/>
      <c r="Q42" s="57"/>
      <c r="R42" s="31"/>
      <c r="S42" s="31"/>
      <c r="T42" s="91"/>
      <c r="U42" s="3" t="str">
        <f>IF(VLOOKUP($A42,DICO_Complet!A:R,9,FALSE)&lt;&gt;0,VLOOKUP($A42,DICO_Complet!A:R,9,FALSE),"")</f>
        <v/>
      </c>
    </row>
    <row r="43" spans="1:21">
      <c r="A43" s="29">
        <v>250528104044</v>
      </c>
      <c r="B43" s="87"/>
      <c r="C43" s="88"/>
      <c r="D43" s="89"/>
      <c r="E43" s="3"/>
      <c r="F43" s="11"/>
      <c r="G43" s="90"/>
      <c r="H43" s="31"/>
      <c r="I43" s="31"/>
      <c r="J43" s="90"/>
      <c r="K43" s="31"/>
      <c r="L43" s="57"/>
      <c r="M43" s="31"/>
      <c r="N43" s="31"/>
      <c r="O43" s="57"/>
      <c r="P43" s="57"/>
      <c r="Q43" s="57"/>
      <c r="R43" s="31"/>
      <c r="S43" s="31"/>
      <c r="T43" s="91"/>
      <c r="U43" s="3" t="str">
        <f>IF(VLOOKUP($A43,DICO_Complet!A:R,9,FALSE)&lt;&gt;0,VLOOKUP($A43,DICO_Complet!A:R,9,FALSE),"")</f>
        <v/>
      </c>
    </row>
    <row r="44" spans="1:21">
      <c r="A44" s="29">
        <v>250528104045</v>
      </c>
      <c r="B44" s="87"/>
      <c r="C44" s="88"/>
      <c r="D44" s="89"/>
      <c r="E44" s="3"/>
      <c r="F44" s="11"/>
      <c r="G44" s="90"/>
      <c r="H44" s="31"/>
      <c r="I44" s="31"/>
      <c r="J44" s="90"/>
      <c r="K44" s="31"/>
      <c r="L44" s="57"/>
      <c r="M44" s="31"/>
      <c r="N44" s="31"/>
      <c r="O44" s="57"/>
      <c r="P44" s="57"/>
      <c r="Q44" s="57"/>
      <c r="R44" s="31"/>
      <c r="S44" s="31"/>
      <c r="T44" s="91"/>
      <c r="U44" s="3" t="str">
        <f>IF(VLOOKUP($A44,DICO_Complet!A:R,9,FALSE)&lt;&gt;0,VLOOKUP($A44,DICO_Complet!A:R,9,FALSE),"")</f>
        <v/>
      </c>
    </row>
    <row r="45" spans="1:21">
      <c r="A45" s="29">
        <v>250528104046</v>
      </c>
      <c r="B45" s="87"/>
      <c r="C45" s="88"/>
      <c r="D45" s="89"/>
      <c r="E45" s="3"/>
      <c r="F45" s="11"/>
      <c r="G45" s="90"/>
      <c r="H45" s="31"/>
      <c r="I45" s="31"/>
      <c r="J45" s="90"/>
      <c r="K45" s="31"/>
      <c r="L45" s="57"/>
      <c r="M45" s="31"/>
      <c r="N45" s="31"/>
      <c r="O45" s="57"/>
      <c r="P45" s="57"/>
      <c r="Q45" s="57"/>
      <c r="R45" s="31"/>
      <c r="S45" s="31"/>
      <c r="T45" s="91"/>
      <c r="U45" s="3" t="str">
        <f>IF(VLOOKUP($A45,DICO_Complet!A:R,9,FALSE)&lt;&gt;0,VLOOKUP($A45,DICO_Complet!A:R,9,FALSE),"")</f>
        <v/>
      </c>
    </row>
    <row r="46" spans="1:21">
      <c r="A46" s="29">
        <v>250528104049</v>
      </c>
      <c r="B46" s="87"/>
      <c r="C46" s="88"/>
      <c r="D46" s="89"/>
      <c r="E46" s="3"/>
      <c r="F46" s="11"/>
      <c r="G46" s="90"/>
      <c r="H46" s="31"/>
      <c r="I46" s="31"/>
      <c r="J46" s="90"/>
      <c r="K46" s="31"/>
      <c r="L46" s="57"/>
      <c r="M46" s="31"/>
      <c r="N46" s="31"/>
      <c r="O46" s="57"/>
      <c r="P46" s="57"/>
      <c r="Q46" s="57"/>
      <c r="R46" s="31"/>
      <c r="S46" s="31"/>
      <c r="T46" s="91"/>
      <c r="U46" s="3" t="str">
        <f>IF(VLOOKUP($A46,DICO_Complet!A:R,9,FALSE)&lt;&gt;0,VLOOKUP($A46,DICO_Complet!A:R,9,FALSE),"")</f>
        <v/>
      </c>
    </row>
    <row r="47" spans="1:21">
      <c r="A47" s="29">
        <v>250717102627</v>
      </c>
      <c r="B47" s="87"/>
      <c r="C47" s="88"/>
      <c r="D47" s="89"/>
      <c r="E47" s="3"/>
      <c r="F47" s="11"/>
      <c r="G47" s="90"/>
      <c r="H47" s="31"/>
      <c r="I47" s="31"/>
      <c r="J47" s="90"/>
      <c r="K47" s="31"/>
      <c r="L47" s="57"/>
      <c r="M47" s="31"/>
      <c r="N47" s="31"/>
      <c r="O47" s="57"/>
      <c r="P47" s="57"/>
      <c r="Q47" s="57"/>
      <c r="R47" s="31"/>
      <c r="S47" s="31"/>
      <c r="T47" s="91"/>
      <c r="U47" s="3" t="str">
        <f>IF(VLOOKUP($A47,DICO_Complet!A:R,9,FALSE)&lt;&gt;0,VLOOKUP($A47,DICO_Complet!A:R,9,FALSE),"")</f>
        <v/>
      </c>
    </row>
    <row r="48" spans="1:21">
      <c r="A48" s="29">
        <v>260107110013</v>
      </c>
      <c r="B48" s="87"/>
      <c r="C48" s="88"/>
      <c r="D48" s="89"/>
      <c r="E48" s="3"/>
      <c r="F48" s="11"/>
      <c r="G48" s="90"/>
      <c r="H48" s="31"/>
      <c r="I48" s="31"/>
      <c r="J48" s="90"/>
      <c r="K48" s="31"/>
      <c r="L48" s="57"/>
      <c r="M48" s="31"/>
      <c r="N48" s="31"/>
      <c r="O48" s="57"/>
      <c r="P48" s="57"/>
      <c r="Q48" s="57"/>
      <c r="R48" s="31"/>
      <c r="S48" s="31"/>
      <c r="T48" s="91"/>
      <c r="U48" s="3" t="str">
        <f>IF(VLOOKUP($A48,DICO_Complet!A:R,9,FALSE)&lt;&gt;0,VLOOKUP($A48,DICO_Complet!A:R,9,FALSE),"")</f>
        <v/>
      </c>
    </row>
    <row r="49" spans="1:21">
      <c r="A49" s="29">
        <v>260107110011</v>
      </c>
      <c r="B49" s="87"/>
      <c r="C49" s="88"/>
      <c r="D49" s="89"/>
      <c r="E49" s="3"/>
      <c r="F49" s="11"/>
      <c r="G49" s="90"/>
      <c r="H49" s="31"/>
      <c r="I49" s="31"/>
      <c r="J49" s="90"/>
      <c r="K49" s="31"/>
      <c r="L49" s="57"/>
      <c r="M49" s="31"/>
      <c r="N49" s="31"/>
      <c r="O49" s="57"/>
      <c r="P49" s="57"/>
      <c r="Q49" s="57"/>
      <c r="R49" s="31"/>
      <c r="S49" s="31"/>
      <c r="T49" s="91"/>
      <c r="U49" s="3" t="str">
        <f>IF(VLOOKUP($A49,DICO_Complet!A:R,9,FALSE)&lt;&gt;0,VLOOKUP($A49,DICO_Complet!A:R,9,FALSE),"")</f>
        <v/>
      </c>
    </row>
    <row r="50" spans="1:21">
      <c r="A50" s="29">
        <v>260107110012</v>
      </c>
      <c r="B50" s="87"/>
      <c r="C50" s="88"/>
      <c r="D50" s="89"/>
      <c r="E50" s="3"/>
      <c r="F50" s="11"/>
      <c r="G50" s="90"/>
      <c r="H50" s="31"/>
      <c r="I50" s="31"/>
      <c r="J50" s="90"/>
      <c r="K50" s="31"/>
      <c r="L50" s="57"/>
      <c r="M50" s="31"/>
      <c r="N50" s="31"/>
      <c r="O50" s="57"/>
      <c r="P50" s="57"/>
      <c r="Q50" s="57"/>
      <c r="R50" s="31"/>
      <c r="S50" s="31"/>
      <c r="T50" s="91"/>
      <c r="U50" s="3" t="str">
        <f>IF(VLOOKUP($A50,DICO_Complet!A:R,9,FALSE)&lt;&gt;0,VLOOKUP($A50,DICO_Complet!A:R,9,FALSE),"")</f>
        <v/>
      </c>
    </row>
    <row r="51" spans="1:21">
      <c r="A51" s="29">
        <v>250717102642</v>
      </c>
      <c r="B51" s="87"/>
      <c r="C51" s="88"/>
      <c r="D51" s="89"/>
      <c r="E51" s="3"/>
      <c r="F51" s="11"/>
      <c r="G51" s="90"/>
      <c r="H51" s="31"/>
      <c r="I51" s="31"/>
      <c r="J51" s="90"/>
      <c r="K51" s="31"/>
      <c r="L51" s="57"/>
      <c r="M51" s="31"/>
      <c r="N51" s="31"/>
      <c r="O51" s="57"/>
      <c r="P51" s="57"/>
      <c r="Q51" s="57"/>
      <c r="R51" s="31"/>
      <c r="S51" s="31"/>
      <c r="T51" s="91"/>
      <c r="U51" s="3" t="str">
        <f>IF(VLOOKUP($A51,DICO_Complet!A:R,9,FALSE)&lt;&gt;0,VLOOKUP($A51,DICO_Complet!A:R,9,FALSE),"")</f>
        <v/>
      </c>
    </row>
    <row r="52" spans="1:21">
      <c r="A52" s="29">
        <v>250717102643</v>
      </c>
      <c r="B52" s="87"/>
      <c r="C52" s="88"/>
      <c r="D52" s="89"/>
      <c r="E52" s="3"/>
      <c r="F52" s="11"/>
      <c r="G52" s="90"/>
      <c r="H52" s="31"/>
      <c r="I52" s="31"/>
      <c r="J52" s="90"/>
      <c r="K52" s="31"/>
      <c r="L52" s="57"/>
      <c r="M52" s="31"/>
      <c r="N52" s="31"/>
      <c r="O52" s="57"/>
      <c r="P52" s="57"/>
      <c r="Q52" s="57"/>
      <c r="R52" s="31"/>
      <c r="S52" s="31"/>
      <c r="T52" s="91"/>
      <c r="U52" s="3" t="str">
        <f>IF(VLOOKUP($A52,DICO_Complet!A:R,9,FALSE)&lt;&gt;0,VLOOKUP($A52,DICO_Complet!A:R,9,FALSE),"")</f>
        <v/>
      </c>
    </row>
    <row r="53" spans="1:21">
      <c r="A53" s="29">
        <v>250528104036</v>
      </c>
      <c r="B53" s="87"/>
      <c r="C53" s="88"/>
      <c r="D53" s="89"/>
      <c r="E53" s="3"/>
      <c r="F53" s="11"/>
      <c r="G53" s="90"/>
      <c r="H53" s="31"/>
      <c r="I53" s="31"/>
      <c r="J53" s="90"/>
      <c r="K53" s="31"/>
      <c r="L53" s="57"/>
      <c r="M53" s="31"/>
      <c r="N53" s="31"/>
      <c r="O53" s="57"/>
      <c r="P53" s="57"/>
      <c r="Q53" s="57"/>
      <c r="R53" s="31"/>
      <c r="S53" s="31"/>
      <c r="T53" s="91"/>
      <c r="U53" s="3" t="str">
        <f>IF(VLOOKUP($A53,DICO_Complet!A:R,9,FALSE)&lt;&gt;0,VLOOKUP($A53,DICO_Complet!A:R,9,FALSE),"")</f>
        <v/>
      </c>
    </row>
    <row r="54" spans="1:21">
      <c r="A54" s="29">
        <v>250528104037</v>
      </c>
      <c r="B54" s="87"/>
      <c r="C54" s="88"/>
      <c r="D54" s="89"/>
      <c r="E54" s="3"/>
      <c r="F54" s="11"/>
      <c r="G54" s="90"/>
      <c r="H54" s="31"/>
      <c r="I54" s="31"/>
      <c r="J54" s="90"/>
      <c r="K54" s="31"/>
      <c r="L54" s="57"/>
      <c r="M54" s="31"/>
      <c r="N54" s="31"/>
      <c r="O54" s="57"/>
      <c r="P54" s="57"/>
      <c r="Q54" s="57"/>
      <c r="R54" s="31"/>
      <c r="S54" s="31"/>
      <c r="T54" s="91"/>
      <c r="U54" s="3" t="str">
        <f>IF(VLOOKUP($A54,DICO_Complet!A:R,9,FALSE)&lt;&gt;0,VLOOKUP($A54,DICO_Complet!A:R,9,FALSE),"")</f>
        <v/>
      </c>
    </row>
    <row r="55" spans="1:21">
      <c r="A55" s="29">
        <v>250528104038</v>
      </c>
      <c r="B55" s="87"/>
      <c r="C55" s="88"/>
      <c r="D55" s="89"/>
      <c r="E55" s="3"/>
      <c r="F55" s="11"/>
      <c r="G55" s="90"/>
      <c r="H55" s="31"/>
      <c r="I55" s="31"/>
      <c r="J55" s="90"/>
      <c r="K55" s="31"/>
      <c r="L55" s="57"/>
      <c r="M55" s="31"/>
      <c r="N55" s="31"/>
      <c r="O55" s="57"/>
      <c r="P55" s="57"/>
      <c r="Q55" s="57"/>
      <c r="R55" s="31"/>
      <c r="S55" s="31"/>
      <c r="T55" s="91"/>
      <c r="U55" s="3" t="str">
        <f>IF(VLOOKUP($A55,DICO_Complet!A:R,9,FALSE)&lt;&gt;0,VLOOKUP($A55,DICO_Complet!A:R,9,FALSE),"")</f>
        <v/>
      </c>
    </row>
    <row r="56" spans="1:21">
      <c r="A56" s="29">
        <v>250528104050</v>
      </c>
      <c r="B56" s="87"/>
      <c r="C56" s="88"/>
      <c r="D56" s="89"/>
      <c r="E56" s="3"/>
      <c r="F56" s="11"/>
      <c r="G56" s="90"/>
      <c r="H56" s="31"/>
      <c r="I56" s="31"/>
      <c r="J56" s="90"/>
      <c r="K56" s="31"/>
      <c r="L56" s="57"/>
      <c r="M56" s="31"/>
      <c r="N56" s="31"/>
      <c r="O56" s="57"/>
      <c r="P56" s="57"/>
      <c r="Q56" s="57"/>
      <c r="R56" s="31"/>
      <c r="S56" s="31"/>
      <c r="T56" s="91"/>
      <c r="U56" s="3" t="str">
        <f>IF(VLOOKUP($A56,DICO_Complet!A:R,9,FALSE)&lt;&gt;0,VLOOKUP($A56,DICO_Complet!A:R,9,FALSE),"")</f>
        <v/>
      </c>
    </row>
    <row r="57" spans="1:21">
      <c r="A57" s="29">
        <v>250717102621</v>
      </c>
      <c r="B57" s="87"/>
      <c r="C57" s="88"/>
      <c r="D57" s="89"/>
      <c r="E57" s="3"/>
      <c r="F57" s="11"/>
      <c r="G57" s="90"/>
      <c r="H57" s="31"/>
      <c r="I57" s="31"/>
      <c r="J57" s="90"/>
      <c r="K57" s="31"/>
      <c r="L57" s="57"/>
      <c r="M57" s="31"/>
      <c r="N57" s="31"/>
      <c r="O57" s="57"/>
      <c r="P57" s="57"/>
      <c r="Q57" s="57"/>
      <c r="R57" s="31"/>
      <c r="S57" s="31"/>
      <c r="T57" s="91"/>
      <c r="U57" s="3" t="str">
        <f>IF(VLOOKUP($A57,DICO_Complet!A:R,9,FALSE)&lt;&gt;0,VLOOKUP($A57,DICO_Complet!A:R,9,FALSE),"")</f>
        <v/>
      </c>
    </row>
    <row r="58" spans="1:21">
      <c r="A58" s="29">
        <v>250717102618</v>
      </c>
      <c r="B58" s="87"/>
      <c r="C58" s="88"/>
      <c r="D58" s="89"/>
      <c r="E58" s="3"/>
      <c r="F58" s="11"/>
      <c r="G58" s="90"/>
      <c r="H58" s="31"/>
      <c r="I58" s="31"/>
      <c r="J58" s="90"/>
      <c r="K58" s="31"/>
      <c r="L58" s="57"/>
      <c r="M58" s="31"/>
      <c r="N58" s="31"/>
      <c r="O58" s="57"/>
      <c r="P58" s="57"/>
      <c r="Q58" s="57"/>
      <c r="R58" s="31"/>
      <c r="S58" s="31"/>
      <c r="T58" s="91"/>
      <c r="U58" s="3" t="str">
        <f>IF(VLOOKUP($A58,DICO_Complet!A:R,9,FALSE)&lt;&gt;0,VLOOKUP($A58,DICO_Complet!A:R,9,FALSE),"")</f>
        <v/>
      </c>
    </row>
    <row r="59" spans="1:21">
      <c r="A59" s="29">
        <v>250717102620</v>
      </c>
      <c r="B59" s="87"/>
      <c r="C59" s="88"/>
      <c r="D59" s="89"/>
      <c r="E59" s="3"/>
      <c r="F59" s="11"/>
      <c r="G59" s="90"/>
      <c r="H59" s="31"/>
      <c r="I59" s="31"/>
      <c r="J59" s="90"/>
      <c r="K59" s="31"/>
      <c r="L59" s="57"/>
      <c r="M59" s="31"/>
      <c r="N59" s="31"/>
      <c r="O59" s="57"/>
      <c r="P59" s="57"/>
      <c r="Q59" s="57"/>
      <c r="R59" s="31"/>
      <c r="S59" s="31"/>
      <c r="T59" s="91"/>
      <c r="U59" s="3" t="str">
        <f>IF(VLOOKUP($A59,DICO_Complet!A:R,9,FALSE)&lt;&gt;0,VLOOKUP($A59,DICO_Complet!A:R,9,FALSE),"")</f>
        <v/>
      </c>
    </row>
    <row r="60" spans="1:21">
      <c r="A60" s="29">
        <v>250717102617</v>
      </c>
      <c r="B60" s="87"/>
      <c r="C60" s="88"/>
      <c r="D60" s="89"/>
      <c r="E60" s="3"/>
      <c r="F60" s="11"/>
      <c r="G60" s="90"/>
      <c r="H60" s="31"/>
      <c r="I60" s="31"/>
      <c r="J60" s="90"/>
      <c r="K60" s="31"/>
      <c r="L60" s="57"/>
      <c r="M60" s="31"/>
      <c r="N60" s="31"/>
      <c r="O60" s="57"/>
      <c r="P60" s="57"/>
      <c r="Q60" s="57"/>
      <c r="R60" s="31"/>
      <c r="S60" s="31"/>
      <c r="T60" s="91"/>
      <c r="U60" s="3" t="str">
        <f>IF(VLOOKUP($A60,DICO_Complet!A:R,9,FALSE)&lt;&gt;0,VLOOKUP($A60,DICO_Complet!A:R,9,FALSE),"")</f>
        <v/>
      </c>
    </row>
    <row r="61" spans="1:21">
      <c r="A61" s="29">
        <v>250717102619</v>
      </c>
      <c r="B61" s="87"/>
      <c r="C61" s="88"/>
      <c r="D61" s="89"/>
      <c r="E61" s="3"/>
      <c r="F61" s="11"/>
      <c r="G61" s="90"/>
      <c r="H61" s="31"/>
      <c r="I61" s="31"/>
      <c r="J61" s="90"/>
      <c r="K61" s="31"/>
      <c r="L61" s="57"/>
      <c r="M61" s="31"/>
      <c r="N61" s="31"/>
      <c r="O61" s="57"/>
      <c r="P61" s="57"/>
      <c r="Q61" s="57"/>
      <c r="R61" s="31"/>
      <c r="S61" s="31"/>
      <c r="T61" s="91"/>
      <c r="U61" s="3" t="str">
        <f>IF(VLOOKUP($A61,DICO_Complet!A:R,9,FALSE)&lt;&gt;0,VLOOKUP($A61,DICO_Complet!A:R,9,FALSE),"")</f>
        <v/>
      </c>
    </row>
    <row r="62" spans="1:21">
      <c r="A62" s="29">
        <v>250717102625</v>
      </c>
      <c r="B62" s="87"/>
      <c r="C62" s="88"/>
      <c r="D62" s="89"/>
      <c r="E62" s="3"/>
      <c r="F62" s="11"/>
      <c r="G62" s="90"/>
      <c r="H62" s="31"/>
      <c r="I62" s="31"/>
      <c r="J62" s="90"/>
      <c r="K62" s="31"/>
      <c r="L62" s="57"/>
      <c r="M62" s="31"/>
      <c r="N62" s="31"/>
      <c r="O62" s="57"/>
      <c r="P62" s="57"/>
      <c r="Q62" s="57"/>
      <c r="R62" s="31"/>
      <c r="S62" s="31"/>
      <c r="T62" s="91"/>
      <c r="U62" s="3" t="str">
        <f>IF(VLOOKUP($A62,DICO_Complet!A:R,9,FALSE)&lt;&gt;0,VLOOKUP($A62,DICO_Complet!A:R,9,FALSE),"")</f>
        <v/>
      </c>
    </row>
    <row r="63" spans="1:21">
      <c r="A63" s="29">
        <v>250717102638</v>
      </c>
      <c r="B63" s="87"/>
      <c r="C63" s="88"/>
      <c r="D63" s="89"/>
      <c r="E63" s="3"/>
      <c r="F63" s="11"/>
      <c r="G63" s="90"/>
      <c r="H63" s="31"/>
      <c r="I63" s="31"/>
      <c r="J63" s="90"/>
      <c r="K63" s="31"/>
      <c r="L63" s="57"/>
      <c r="M63" s="31"/>
      <c r="N63" s="31"/>
      <c r="O63" s="57"/>
      <c r="P63" s="57"/>
      <c r="Q63" s="57"/>
      <c r="R63" s="31"/>
      <c r="S63" s="31"/>
      <c r="T63" s="91"/>
      <c r="U63" s="3" t="str">
        <f>IF(VLOOKUP($A63,DICO_Complet!A:R,9,FALSE)&lt;&gt;0,VLOOKUP($A63,DICO_Complet!A:R,9,FALSE),"")</f>
        <v/>
      </c>
    </row>
    <row r="64" spans="1:21">
      <c r="A64" s="29">
        <v>250717102605</v>
      </c>
      <c r="B64" s="87"/>
      <c r="C64" s="88"/>
      <c r="D64" s="89"/>
      <c r="E64" s="3"/>
      <c r="F64" s="11"/>
      <c r="G64" s="90"/>
      <c r="H64" s="31"/>
      <c r="I64" s="31"/>
      <c r="J64" s="90"/>
      <c r="K64" s="31"/>
      <c r="L64" s="57"/>
      <c r="M64" s="31"/>
      <c r="N64" s="31"/>
      <c r="O64" s="57"/>
      <c r="P64" s="57"/>
      <c r="Q64" s="57"/>
      <c r="R64" s="31"/>
      <c r="S64" s="31"/>
      <c r="T64" s="91"/>
      <c r="U64" s="3" t="str">
        <f>IF(VLOOKUP($A64,DICO_Complet!A:R,9,FALSE)&lt;&gt;0,VLOOKUP($A64,DICO_Complet!A:R,9,FALSE),"")</f>
        <v/>
      </c>
    </row>
    <row r="65" spans="1:21">
      <c r="A65" s="29">
        <v>250528104034</v>
      </c>
      <c r="B65" s="87"/>
      <c r="C65" s="88"/>
      <c r="D65" s="89"/>
      <c r="E65" s="3"/>
      <c r="F65" s="11"/>
      <c r="G65" s="90"/>
      <c r="H65" s="31"/>
      <c r="I65" s="31"/>
      <c r="J65" s="90"/>
      <c r="K65" s="31"/>
      <c r="L65" s="57"/>
      <c r="M65" s="31"/>
      <c r="N65" s="31"/>
      <c r="O65" s="57"/>
      <c r="P65" s="57"/>
      <c r="Q65" s="57"/>
      <c r="R65" s="31"/>
      <c r="S65" s="31"/>
      <c r="T65" s="91"/>
      <c r="U65" s="3" t="str">
        <f>IF(VLOOKUP($A65,DICO_Complet!A:R,9,FALSE)&lt;&gt;0,VLOOKUP($A65,DICO_Complet!A:R,9,FALSE),"")</f>
        <v/>
      </c>
    </row>
    <row r="66" spans="1:21">
      <c r="A66" s="29">
        <v>260107110016</v>
      </c>
      <c r="B66" s="87"/>
      <c r="C66" s="88"/>
      <c r="D66" s="89"/>
      <c r="E66" s="3"/>
      <c r="F66" s="11"/>
      <c r="G66" s="90"/>
      <c r="H66" s="31"/>
      <c r="I66" s="31"/>
      <c r="J66" s="90"/>
      <c r="K66" s="31"/>
      <c r="L66" s="57"/>
      <c r="M66" s="31"/>
      <c r="N66" s="31"/>
      <c r="O66" s="57"/>
      <c r="P66" s="57"/>
      <c r="Q66" s="57"/>
      <c r="R66" s="31"/>
      <c r="S66" s="31"/>
      <c r="T66" s="91"/>
      <c r="U66" s="3" t="str">
        <f>IF(VLOOKUP($A66,DICO_Complet!A:R,9,FALSE)&lt;&gt;0,VLOOKUP($A66,DICO_Complet!A:R,9,FALSE),"")</f>
        <v/>
      </c>
    </row>
    <row r="67" spans="1:21">
      <c r="A67" s="29">
        <v>250528104033</v>
      </c>
      <c r="B67" s="87"/>
      <c r="C67" s="88"/>
      <c r="D67" s="89"/>
      <c r="E67" s="3"/>
      <c r="F67" s="11"/>
      <c r="G67" s="90"/>
      <c r="H67" s="31"/>
      <c r="I67" s="31"/>
      <c r="J67" s="90"/>
      <c r="K67" s="31"/>
      <c r="L67" s="57"/>
      <c r="M67" s="31"/>
      <c r="N67" s="31"/>
      <c r="O67" s="57"/>
      <c r="P67" s="57"/>
      <c r="Q67" s="57"/>
      <c r="R67" s="31"/>
      <c r="S67" s="31"/>
      <c r="T67" s="91"/>
      <c r="U67" s="3" t="str">
        <f>IF(VLOOKUP($A67,DICO_Complet!A:R,9,FALSE)&lt;&gt;0,VLOOKUP($A67,DICO_Complet!A:R,9,FALSE),"")</f>
        <v/>
      </c>
    </row>
    <row r="68" spans="1:21">
      <c r="A68" s="29">
        <v>260107110017</v>
      </c>
      <c r="B68" s="87"/>
      <c r="C68" s="88"/>
      <c r="D68" s="89"/>
      <c r="E68" s="3"/>
      <c r="F68" s="11"/>
      <c r="G68" s="90"/>
      <c r="H68" s="31"/>
      <c r="I68" s="31"/>
      <c r="J68" s="90"/>
      <c r="K68" s="31"/>
      <c r="L68" s="57"/>
      <c r="M68" s="31"/>
      <c r="N68" s="31"/>
      <c r="O68" s="57"/>
      <c r="P68" s="57"/>
      <c r="Q68" s="57"/>
      <c r="R68" s="31"/>
      <c r="S68" s="31"/>
      <c r="T68" s="91"/>
      <c r="U68" s="3" t="str">
        <f>IF(VLOOKUP($A68,DICO_Complet!A:R,9,FALSE)&lt;&gt;0,VLOOKUP($A68,DICO_Complet!A:R,9,FALSE),"")</f>
        <v/>
      </c>
    </row>
    <row r="69" spans="1:21">
      <c r="A69" s="29">
        <v>251212151300</v>
      </c>
      <c r="B69" s="87"/>
      <c r="C69" s="88"/>
      <c r="D69" s="89"/>
      <c r="E69" s="3"/>
      <c r="F69" s="11"/>
      <c r="G69" s="90"/>
      <c r="H69" s="31"/>
      <c r="I69" s="31"/>
      <c r="J69" s="90"/>
      <c r="K69" s="31"/>
      <c r="L69" s="57"/>
      <c r="M69" s="31"/>
      <c r="N69" s="31"/>
      <c r="O69" s="57"/>
      <c r="P69" s="57"/>
      <c r="Q69" s="57"/>
      <c r="R69" s="31"/>
      <c r="S69" s="31"/>
      <c r="T69" s="91"/>
      <c r="U69" s="3" t="str">
        <f>IF(VLOOKUP($A69,DICO_Complet!A:R,9,FALSE)&lt;&gt;0,VLOOKUP($A69,DICO_Complet!A:R,9,FALSE),"")</f>
        <v/>
      </c>
    </row>
    <row r="70" spans="1:21">
      <c r="A70" s="29">
        <v>250401134500</v>
      </c>
      <c r="B70" s="87"/>
      <c r="C70" s="88"/>
      <c r="D70" s="89"/>
      <c r="E70" s="3"/>
      <c r="F70" s="11"/>
      <c r="G70" s="90"/>
      <c r="H70" s="31"/>
      <c r="I70" s="31"/>
      <c r="J70" s="90"/>
      <c r="K70" s="31"/>
      <c r="L70" s="57"/>
      <c r="M70" s="31"/>
      <c r="N70" s="31"/>
      <c r="O70" s="57"/>
      <c r="P70" s="57"/>
      <c r="Q70" s="57"/>
      <c r="R70" s="31"/>
      <c r="S70" s="31"/>
      <c r="T70" s="91"/>
      <c r="U70" s="3" t="str">
        <f>IF(VLOOKUP($A70,DICO_Complet!A:R,9,FALSE)&lt;&gt;0,VLOOKUP($A70,DICO_Complet!A:R,9,FALSE),"")</f>
        <v/>
      </c>
    </row>
    <row r="71" spans="1:21">
      <c r="A71" s="29">
        <v>250922172100</v>
      </c>
      <c r="B71" s="87"/>
      <c r="C71" s="88"/>
      <c r="D71" s="89"/>
      <c r="E71" s="3"/>
      <c r="F71" s="11"/>
      <c r="G71" s="90"/>
      <c r="H71" s="31"/>
      <c r="I71" s="31"/>
      <c r="J71" s="90"/>
      <c r="K71" s="31"/>
      <c r="L71" s="57"/>
      <c r="M71" s="31"/>
      <c r="N71" s="31"/>
      <c r="O71" s="57"/>
      <c r="P71" s="57"/>
      <c r="Q71" s="57"/>
      <c r="R71" s="31"/>
      <c r="S71" s="31"/>
      <c r="T71" s="91"/>
      <c r="U71" s="3" t="str">
        <f>IF(VLOOKUP($A71,DICO_Complet!A:R,9,FALSE)&lt;&gt;0,VLOOKUP($A71,DICO_Complet!A:R,9,FALSE),"")</f>
        <v/>
      </c>
    </row>
    <row r="72" spans="1:21">
      <c r="A72" s="29">
        <v>250428083000</v>
      </c>
      <c r="B72" s="87"/>
      <c r="C72" s="88"/>
      <c r="D72" s="89"/>
      <c r="E72" s="3"/>
      <c r="F72" s="11"/>
      <c r="G72" s="90"/>
      <c r="H72" s="31"/>
      <c r="I72" s="31"/>
      <c r="J72" s="90"/>
      <c r="K72" s="31"/>
      <c r="L72" s="57"/>
      <c r="M72" s="31"/>
      <c r="N72" s="31"/>
      <c r="O72" s="57"/>
      <c r="P72" s="57"/>
      <c r="Q72" s="57"/>
      <c r="R72" s="31"/>
      <c r="S72" s="31"/>
      <c r="T72" s="91"/>
      <c r="U72" s="3" t="str">
        <f>IF(VLOOKUP($A72,DICO_Complet!A:R,9,FALSE)&lt;&gt;0,VLOOKUP($A72,DICO_Complet!A:R,9,FALSE),"")</f>
        <v/>
      </c>
    </row>
    <row r="73" spans="1:21">
      <c r="A73" s="29">
        <v>250721161907</v>
      </c>
      <c r="B73" s="87"/>
      <c r="C73" s="88"/>
      <c r="D73" s="89"/>
      <c r="E73" s="3"/>
      <c r="F73" s="11"/>
      <c r="G73" s="90"/>
      <c r="H73" s="31"/>
      <c r="I73" s="31"/>
      <c r="J73" s="90"/>
      <c r="K73" s="31"/>
      <c r="L73" s="57"/>
      <c r="M73" s="31"/>
      <c r="N73" s="31"/>
      <c r="O73" s="57"/>
      <c r="P73" s="57"/>
      <c r="Q73" s="57"/>
      <c r="R73" s="31"/>
      <c r="S73" s="31"/>
      <c r="T73" s="91"/>
      <c r="U73" s="3" t="str">
        <f>IF(VLOOKUP($A73,DICO_Complet!A:R,9,FALSE)&lt;&gt;0,VLOOKUP($A73,DICO_Complet!A:R,9,FALSE),"")</f>
        <v/>
      </c>
    </row>
    <row r="74" spans="1:21">
      <c r="A74" s="29">
        <v>250324111900</v>
      </c>
      <c r="B74" s="87"/>
      <c r="C74" s="88"/>
      <c r="D74" s="89"/>
      <c r="E74" s="3"/>
      <c r="F74" s="11"/>
      <c r="G74" s="90"/>
      <c r="H74" s="31"/>
      <c r="I74" s="31"/>
      <c r="J74" s="90"/>
      <c r="K74" s="31"/>
      <c r="L74" s="57"/>
      <c r="M74" s="31"/>
      <c r="N74" s="31"/>
      <c r="O74" s="57"/>
      <c r="P74" s="57"/>
      <c r="Q74" s="57"/>
      <c r="R74" s="31"/>
      <c r="S74" s="31"/>
      <c r="T74" s="91"/>
      <c r="U74" s="3" t="str">
        <f>IF(VLOOKUP($A74,DICO_Complet!A:R,9,FALSE)&lt;&gt;0,VLOOKUP($A74,DICO_Complet!A:R,9,FALSE),"")</f>
        <v/>
      </c>
    </row>
    <row r="75" spans="1:21">
      <c r="A75" s="29">
        <v>250324114000</v>
      </c>
      <c r="B75" s="87"/>
      <c r="C75" s="88"/>
      <c r="D75" s="89"/>
      <c r="E75" s="3"/>
      <c r="F75" s="11"/>
      <c r="G75" s="90"/>
      <c r="H75" s="31"/>
      <c r="I75" s="31"/>
      <c r="J75" s="90"/>
      <c r="K75" s="31"/>
      <c r="L75" s="57"/>
      <c r="M75" s="31"/>
      <c r="N75" s="31"/>
      <c r="O75" s="57"/>
      <c r="P75" s="57"/>
      <c r="Q75" s="57"/>
      <c r="R75" s="31"/>
      <c r="S75" s="31"/>
      <c r="T75" s="91"/>
      <c r="U75" s="3" t="str">
        <f>IF(VLOOKUP($A75,DICO_Complet!A:R,9,FALSE)&lt;&gt;0,VLOOKUP($A75,DICO_Complet!A:R,9,FALSE),"")</f>
        <v/>
      </c>
    </row>
    <row r="76" spans="1:21">
      <c r="A76" s="29">
        <v>250428083400</v>
      </c>
      <c r="B76" s="87"/>
      <c r="C76" s="88"/>
      <c r="D76" s="89"/>
      <c r="E76" s="3"/>
      <c r="F76" s="11"/>
      <c r="G76" s="90"/>
      <c r="H76" s="31"/>
      <c r="I76" s="31"/>
      <c r="J76" s="90"/>
      <c r="K76" s="31"/>
      <c r="L76" s="57"/>
      <c r="M76" s="31"/>
      <c r="N76" s="31"/>
      <c r="O76" s="57"/>
      <c r="P76" s="57"/>
      <c r="Q76" s="57"/>
      <c r="R76" s="31"/>
      <c r="S76" s="31"/>
      <c r="T76" s="91"/>
      <c r="U76" s="3" t="str">
        <f>IF(VLOOKUP($A76,DICO_Complet!A:R,9,FALSE)&lt;&gt;0,VLOOKUP($A76,DICO_Complet!A:R,9,FALSE),"")</f>
        <v/>
      </c>
    </row>
    <row r="77" spans="1:21">
      <c r="A77" s="29">
        <v>250428082600</v>
      </c>
      <c r="B77" s="87"/>
      <c r="C77" s="88"/>
      <c r="D77" s="89"/>
      <c r="E77" s="3"/>
      <c r="F77" s="11"/>
      <c r="G77" s="90"/>
      <c r="H77" s="31"/>
      <c r="I77" s="31"/>
      <c r="J77" s="90"/>
      <c r="K77" s="31"/>
      <c r="L77" s="57"/>
      <c r="M77" s="31"/>
      <c r="N77" s="31"/>
      <c r="O77" s="57"/>
      <c r="P77" s="57"/>
      <c r="Q77" s="57"/>
      <c r="R77" s="31"/>
      <c r="S77" s="31"/>
      <c r="T77" s="91"/>
      <c r="U77" s="3" t="str">
        <f>IF(VLOOKUP($A77,DICO_Complet!A:R,9,FALSE)&lt;&gt;0,VLOOKUP($A77,DICO_Complet!A:R,9,FALSE),"")</f>
        <v/>
      </c>
    </row>
    <row r="78" spans="1:21">
      <c r="A78" s="29">
        <v>250721161914</v>
      </c>
      <c r="B78" s="87"/>
      <c r="C78" s="88"/>
      <c r="D78" s="89"/>
      <c r="E78" s="3"/>
      <c r="F78" s="11"/>
      <c r="G78" s="90"/>
      <c r="H78" s="31"/>
      <c r="I78" s="31"/>
      <c r="J78" s="90"/>
      <c r="K78" s="31"/>
      <c r="L78" s="57"/>
      <c r="M78" s="31"/>
      <c r="N78" s="31"/>
      <c r="O78" s="57"/>
      <c r="P78" s="57"/>
      <c r="Q78" s="57"/>
      <c r="R78" s="31"/>
      <c r="S78" s="31"/>
      <c r="T78" s="91"/>
      <c r="U78" s="3" t="str">
        <f>IF(VLOOKUP($A78,DICO_Complet!A:R,9,FALSE)&lt;&gt;0,VLOOKUP($A78,DICO_Complet!A:R,9,FALSE),"")</f>
        <v/>
      </c>
    </row>
    <row r="79" spans="1:21">
      <c r="A79" s="29">
        <v>250604110100</v>
      </c>
      <c r="B79" s="87"/>
      <c r="C79" s="88"/>
      <c r="D79" s="89"/>
      <c r="E79" s="3"/>
      <c r="F79" s="11"/>
      <c r="G79" s="90"/>
      <c r="H79" s="31"/>
      <c r="I79" s="31"/>
      <c r="J79" s="90"/>
      <c r="K79" s="31"/>
      <c r="L79" s="57"/>
      <c r="M79" s="31"/>
      <c r="N79" s="31"/>
      <c r="O79" s="57"/>
      <c r="P79" s="57"/>
      <c r="Q79" s="57"/>
      <c r="R79" s="31"/>
      <c r="S79" s="31"/>
      <c r="T79" s="91"/>
      <c r="U79" s="3" t="str">
        <f>IF(VLOOKUP($A79,DICO_Complet!A:R,9,FALSE)&lt;&gt;0,VLOOKUP($A79,DICO_Complet!A:R,9,FALSE),"")</f>
        <v>Obsolete</v>
      </c>
    </row>
    <row r="80" spans="1:21">
      <c r="A80" s="29">
        <v>251118173700</v>
      </c>
      <c r="B80" s="87"/>
      <c r="C80" s="88"/>
      <c r="D80" s="89"/>
      <c r="E80" s="3"/>
      <c r="F80" s="11"/>
      <c r="G80" s="90"/>
      <c r="H80" s="31"/>
      <c r="I80" s="31"/>
      <c r="J80" s="90"/>
      <c r="K80" s="31"/>
      <c r="L80" s="57"/>
      <c r="M80" s="31"/>
      <c r="N80" s="31"/>
      <c r="O80" s="57"/>
      <c r="P80" s="57"/>
      <c r="Q80" s="57"/>
      <c r="R80" s="31"/>
      <c r="S80" s="31"/>
      <c r="T80" s="91"/>
      <c r="U80" s="3" t="str">
        <f>IF(VLOOKUP($A80,DICO_Complet!A:R,9,FALSE)&lt;&gt;0,VLOOKUP($A80,DICO_Complet!A:R,9,FALSE),"")</f>
        <v/>
      </c>
    </row>
    <row r="81" spans="1:21">
      <c r="A81" s="29">
        <v>251118173500</v>
      </c>
      <c r="B81" s="87"/>
      <c r="C81" s="88"/>
      <c r="D81" s="89"/>
      <c r="E81" s="3"/>
      <c r="F81" s="11"/>
      <c r="G81" s="90"/>
      <c r="H81" s="31"/>
      <c r="I81" s="31"/>
      <c r="J81" s="90"/>
      <c r="K81" s="31"/>
      <c r="L81" s="57"/>
      <c r="M81" s="31"/>
      <c r="N81" s="31"/>
      <c r="O81" s="57"/>
      <c r="P81" s="57"/>
      <c r="Q81" s="57"/>
      <c r="R81" s="31"/>
      <c r="S81" s="31"/>
      <c r="T81" s="91"/>
      <c r="U81" s="3" t="str">
        <f>IF(VLOOKUP($A81,DICO_Complet!A:R,9,FALSE)&lt;&gt;0,VLOOKUP($A81,DICO_Complet!A:R,9,FALSE),"")</f>
        <v/>
      </c>
    </row>
    <row r="82" spans="1:21">
      <c r="A82" s="29">
        <v>251118173000</v>
      </c>
      <c r="B82" s="87"/>
      <c r="C82" s="88"/>
      <c r="D82" s="89"/>
      <c r="E82" s="3"/>
      <c r="F82" s="11"/>
      <c r="G82" s="90"/>
      <c r="H82" s="31"/>
      <c r="I82" s="31"/>
      <c r="J82" s="90"/>
      <c r="K82" s="31"/>
      <c r="L82" s="57"/>
      <c r="M82" s="31"/>
      <c r="N82" s="31"/>
      <c r="O82" s="57"/>
      <c r="P82" s="57"/>
      <c r="Q82" s="57"/>
      <c r="R82" s="31"/>
      <c r="S82" s="31"/>
      <c r="T82" s="91"/>
      <c r="U82" s="3" t="str">
        <f>IF(VLOOKUP($A82,DICO_Complet!A:R,9,FALSE)&lt;&gt;0,VLOOKUP($A82,DICO_Complet!A:R,9,FALSE),"")</f>
        <v/>
      </c>
    </row>
    <row r="83" spans="1:21">
      <c r="A83" s="29">
        <v>250919145800</v>
      </c>
      <c r="B83" s="87"/>
      <c r="C83" s="88"/>
      <c r="D83" s="89"/>
      <c r="E83" s="3"/>
      <c r="F83" s="11"/>
      <c r="G83" s="90"/>
      <c r="H83" s="31"/>
      <c r="I83" s="31"/>
      <c r="J83" s="90"/>
      <c r="K83" s="31"/>
      <c r="L83" s="57"/>
      <c r="M83" s="31"/>
      <c r="N83" s="31"/>
      <c r="O83" s="57"/>
      <c r="P83" s="57"/>
      <c r="Q83" s="57"/>
      <c r="R83" s="31"/>
      <c r="S83" s="31"/>
      <c r="T83" s="91"/>
      <c r="U83" s="3" t="str">
        <f>IF(VLOOKUP($A83,DICO_Complet!A:R,9,FALSE)&lt;&gt;0,VLOOKUP($A83,DICO_Complet!A:R,9,FALSE),"")</f>
        <v/>
      </c>
    </row>
    <row r="84" spans="1:21">
      <c r="A84" s="29">
        <v>250428083250</v>
      </c>
      <c r="B84" s="87"/>
      <c r="C84" s="88"/>
      <c r="D84" s="89"/>
      <c r="E84" s="3"/>
      <c r="F84" s="11"/>
      <c r="G84" s="90"/>
      <c r="H84" s="31"/>
      <c r="I84" s="31"/>
      <c r="J84" s="90"/>
      <c r="K84" s="31"/>
      <c r="L84" s="57"/>
      <c r="M84" s="31"/>
      <c r="N84" s="31"/>
      <c r="O84" s="57"/>
      <c r="P84" s="57"/>
      <c r="Q84" s="57"/>
      <c r="R84" s="31"/>
      <c r="S84" s="31"/>
      <c r="T84" s="91"/>
      <c r="U84" s="3" t="str">
        <f>IF(VLOOKUP($A84,DICO_Complet!A:R,9,FALSE)&lt;&gt;0,VLOOKUP($A84,DICO_Complet!A:R,9,FALSE),"")</f>
        <v/>
      </c>
    </row>
    <row r="85" spans="1:21">
      <c r="A85" s="29">
        <v>250415115300</v>
      </c>
      <c r="B85" s="87"/>
      <c r="C85" s="88"/>
      <c r="D85" s="89"/>
      <c r="E85" s="3"/>
      <c r="F85" s="11"/>
      <c r="G85" s="90"/>
      <c r="H85" s="31"/>
      <c r="I85" s="31"/>
      <c r="J85" s="90"/>
      <c r="K85" s="31"/>
      <c r="L85" s="57"/>
      <c r="M85" s="31"/>
      <c r="N85" s="31"/>
      <c r="O85" s="57"/>
      <c r="P85" s="57"/>
      <c r="Q85" s="57"/>
      <c r="R85" s="31"/>
      <c r="S85" s="31"/>
      <c r="T85" s="91"/>
      <c r="U85" s="3" t="str">
        <f>IF(VLOOKUP($A85,DICO_Complet!A:R,9,FALSE)&lt;&gt;0,VLOOKUP($A85,DICO_Complet!A:R,9,FALSE),"")</f>
        <v/>
      </c>
    </row>
    <row r="86" spans="1:21">
      <c r="A86" s="29">
        <v>241112000113</v>
      </c>
      <c r="B86" s="87"/>
      <c r="C86" s="88"/>
      <c r="D86" s="89"/>
      <c r="E86" s="3"/>
      <c r="F86" s="11"/>
      <c r="G86" s="90"/>
      <c r="H86" s="31"/>
      <c r="I86" s="31"/>
      <c r="J86" s="90"/>
      <c r="K86" s="31"/>
      <c r="L86" s="57"/>
      <c r="M86" s="31"/>
      <c r="N86" s="31"/>
      <c r="O86" s="57"/>
      <c r="P86" s="57"/>
      <c r="Q86" s="57"/>
      <c r="R86" s="31"/>
      <c r="S86" s="31"/>
      <c r="T86" s="91"/>
      <c r="U86" s="3" t="str">
        <f>IF(VLOOKUP($A86,DICO_Complet!A:R,9,FALSE)&lt;&gt;0,VLOOKUP($A86,DICO_Complet!A:R,9,FALSE),"")</f>
        <v/>
      </c>
    </row>
    <row r="87" spans="1:21">
      <c r="A87" s="29">
        <v>250415115400</v>
      </c>
      <c r="B87" s="87"/>
      <c r="C87" s="88"/>
      <c r="D87" s="89"/>
      <c r="E87" s="3"/>
      <c r="F87" s="11"/>
      <c r="G87" s="90"/>
      <c r="H87" s="31"/>
      <c r="I87" s="31"/>
      <c r="J87" s="90"/>
      <c r="K87" s="31"/>
      <c r="L87" s="57"/>
      <c r="M87" s="31"/>
      <c r="N87" s="31"/>
      <c r="O87" s="57"/>
      <c r="P87" s="57"/>
      <c r="Q87" s="57"/>
      <c r="R87" s="31"/>
      <c r="S87" s="31"/>
      <c r="T87" s="91"/>
      <c r="U87" s="3" t="str">
        <f>IF(VLOOKUP($A87,DICO_Complet!A:R,9,FALSE)&lt;&gt;0,VLOOKUP($A87,DICO_Complet!A:R,9,FALSE),"")</f>
        <v/>
      </c>
    </row>
    <row r="88" spans="1:21">
      <c r="A88" s="29">
        <v>250721161913</v>
      </c>
      <c r="B88" s="87"/>
      <c r="C88" s="88"/>
      <c r="D88" s="89"/>
      <c r="E88" s="3"/>
      <c r="F88" s="11"/>
      <c r="G88" s="90"/>
      <c r="H88" s="31"/>
      <c r="I88" s="31"/>
      <c r="J88" s="90"/>
      <c r="K88" s="31"/>
      <c r="L88" s="57"/>
      <c r="M88" s="31"/>
      <c r="N88" s="31"/>
      <c r="O88" s="57"/>
      <c r="P88" s="57"/>
      <c r="Q88" s="57"/>
      <c r="R88" s="31"/>
      <c r="S88" s="31"/>
      <c r="T88" s="91"/>
      <c r="U88" s="3" t="str">
        <f>IF(VLOOKUP($A88,DICO_Complet!A:R,9,FALSE)&lt;&gt;0,VLOOKUP($A88,DICO_Complet!A:R,9,FALSE),"")</f>
        <v/>
      </c>
    </row>
    <row r="89" spans="1:21">
      <c r="A89" s="29">
        <v>250428083500</v>
      </c>
      <c r="B89" s="87"/>
      <c r="C89" s="88"/>
      <c r="D89" s="89"/>
      <c r="E89" s="3"/>
      <c r="F89" s="11"/>
      <c r="G89" s="90"/>
      <c r="H89" s="31"/>
      <c r="I89" s="31"/>
      <c r="J89" s="90"/>
      <c r="K89" s="31"/>
      <c r="L89" s="57"/>
      <c r="M89" s="31"/>
      <c r="N89" s="31"/>
      <c r="O89" s="57"/>
      <c r="P89" s="57"/>
      <c r="Q89" s="57"/>
      <c r="R89" s="31"/>
      <c r="S89" s="31"/>
      <c r="T89" s="91"/>
      <c r="U89" s="3" t="str">
        <f>IF(VLOOKUP($A89,DICO_Complet!A:R,9,FALSE)&lt;&gt;0,VLOOKUP($A89,DICO_Complet!A:R,9,FALSE),"")</f>
        <v/>
      </c>
    </row>
    <row r="90" spans="1:21">
      <c r="A90" s="29">
        <v>250401140000</v>
      </c>
      <c r="B90" s="87"/>
      <c r="C90" s="88"/>
      <c r="D90" s="89"/>
      <c r="E90" s="3"/>
      <c r="F90" s="11"/>
      <c r="G90" s="90"/>
      <c r="H90" s="31"/>
      <c r="I90" s="31"/>
      <c r="J90" s="90"/>
      <c r="K90" s="31"/>
      <c r="L90" s="57"/>
      <c r="M90" s="31"/>
      <c r="N90" s="31"/>
      <c r="O90" s="57"/>
      <c r="P90" s="57"/>
      <c r="Q90" s="57"/>
      <c r="R90" s="31"/>
      <c r="S90" s="31"/>
      <c r="T90" s="91"/>
      <c r="U90" s="3" t="str">
        <f>IF(VLOOKUP($A90,DICO_Complet!A:R,9,FALSE)&lt;&gt;0,VLOOKUP($A90,DICO_Complet!A:R,9,FALSE),"")</f>
        <v/>
      </c>
    </row>
    <row r="91" spans="1:21">
      <c r="A91" s="29">
        <v>250401135900</v>
      </c>
      <c r="B91" s="87"/>
      <c r="C91" s="88"/>
      <c r="D91" s="89"/>
      <c r="E91" s="3"/>
      <c r="F91" s="11"/>
      <c r="G91" s="90"/>
      <c r="H91" s="31"/>
      <c r="I91" s="31"/>
      <c r="J91" s="90"/>
      <c r="K91" s="31"/>
      <c r="L91" s="57"/>
      <c r="M91" s="31"/>
      <c r="N91" s="31"/>
      <c r="O91" s="57"/>
      <c r="P91" s="57"/>
      <c r="Q91" s="57"/>
      <c r="R91" s="31"/>
      <c r="S91" s="31"/>
      <c r="T91" s="91"/>
      <c r="U91" s="3" t="str">
        <f>IF(VLOOKUP($A91,DICO_Complet!A:R,9,FALSE)&lt;&gt;0,VLOOKUP($A91,DICO_Complet!A:R,9,FALSE),"")</f>
        <v/>
      </c>
    </row>
    <row r="92" spans="1:21">
      <c r="A92" s="29">
        <v>250721161917</v>
      </c>
      <c r="B92" s="87"/>
      <c r="C92" s="88"/>
      <c r="D92" s="89"/>
      <c r="E92" s="3"/>
      <c r="F92" s="11"/>
      <c r="G92" s="90"/>
      <c r="H92" s="31"/>
      <c r="I92" s="31"/>
      <c r="J92" s="90"/>
      <c r="K92" s="31"/>
      <c r="L92" s="57"/>
      <c r="M92" s="31"/>
      <c r="N92" s="31"/>
      <c r="O92" s="57"/>
      <c r="P92" s="57"/>
      <c r="Q92" s="57"/>
      <c r="R92" s="31"/>
      <c r="S92" s="31"/>
      <c r="T92" s="91"/>
      <c r="U92" s="3" t="str">
        <f>IF(VLOOKUP($A92,DICO_Complet!A:R,9,FALSE)&lt;&gt;0,VLOOKUP($A92,DICO_Complet!A:R,9,FALSE),"")</f>
        <v/>
      </c>
    </row>
    <row r="93" spans="1:21">
      <c r="A93" s="29">
        <v>250721161916</v>
      </c>
      <c r="B93" s="87"/>
      <c r="C93" s="88"/>
      <c r="D93" s="89"/>
      <c r="E93" s="3"/>
      <c r="F93" s="11"/>
      <c r="G93" s="90"/>
      <c r="H93" s="31"/>
      <c r="I93" s="31"/>
      <c r="J93" s="90"/>
      <c r="K93" s="31"/>
      <c r="L93" s="57"/>
      <c r="M93" s="31"/>
      <c r="N93" s="31"/>
      <c r="O93" s="57"/>
      <c r="P93" s="57"/>
      <c r="Q93" s="57"/>
      <c r="R93" s="31"/>
      <c r="S93" s="31"/>
      <c r="T93" s="91"/>
      <c r="U93" s="3" t="str">
        <f>IF(VLOOKUP($A93,DICO_Complet!A:R,9,FALSE)&lt;&gt;0,VLOOKUP($A93,DICO_Complet!A:R,9,FALSE),"")</f>
        <v/>
      </c>
    </row>
    <row r="94" spans="1:21">
      <c r="A94" s="29">
        <v>241112000120</v>
      </c>
      <c r="B94" s="87"/>
      <c r="C94" s="88"/>
      <c r="D94" s="89"/>
      <c r="E94" s="3"/>
      <c r="F94" s="11"/>
      <c r="G94" s="90"/>
      <c r="H94" s="31"/>
      <c r="I94" s="31"/>
      <c r="J94" s="90"/>
      <c r="K94" s="31"/>
      <c r="L94" s="57"/>
      <c r="M94" s="31"/>
      <c r="N94" s="31"/>
      <c r="O94" s="57"/>
      <c r="P94" s="57"/>
      <c r="Q94" s="57"/>
      <c r="R94" s="31"/>
      <c r="S94" s="31"/>
      <c r="T94" s="91"/>
      <c r="U94" s="3" t="str">
        <f>IF(VLOOKUP($A94,DICO_Complet!A:R,9,FALSE)&lt;&gt;0,VLOOKUP($A94,DICO_Complet!A:R,9,FALSE),"")</f>
        <v/>
      </c>
    </row>
    <row r="95" spans="1:21">
      <c r="A95" s="29">
        <v>251027112325</v>
      </c>
      <c r="B95" s="87"/>
      <c r="C95" s="88"/>
      <c r="D95" s="89"/>
      <c r="E95" s="3"/>
      <c r="F95" s="11"/>
      <c r="G95" s="90"/>
      <c r="H95" s="31"/>
      <c r="I95" s="31"/>
      <c r="J95" s="90"/>
      <c r="K95" s="31"/>
      <c r="L95" s="57"/>
      <c r="M95" s="31"/>
      <c r="N95" s="31"/>
      <c r="O95" s="57"/>
      <c r="P95" s="57"/>
      <c r="Q95" s="57"/>
      <c r="R95" s="31"/>
      <c r="S95" s="31"/>
      <c r="T95" s="91"/>
      <c r="U95" s="3" t="str">
        <f>IF(VLOOKUP($A95,DICO_Complet!A:R,9,FALSE)&lt;&gt;0,VLOOKUP($A95,DICO_Complet!A:R,9,FALSE),"")</f>
        <v/>
      </c>
    </row>
    <row r="96" spans="1:21">
      <c r="A96" s="29">
        <v>250415115700</v>
      </c>
      <c r="B96" s="87"/>
      <c r="C96" s="88"/>
      <c r="D96" s="89"/>
      <c r="E96" s="3"/>
      <c r="F96" s="11"/>
      <c r="G96" s="90"/>
      <c r="H96" s="31"/>
      <c r="I96" s="31"/>
      <c r="J96" s="90"/>
      <c r="K96" s="31"/>
      <c r="L96" s="57"/>
      <c r="M96" s="31"/>
      <c r="N96" s="31"/>
      <c r="O96" s="57"/>
      <c r="P96" s="57"/>
      <c r="Q96" s="57"/>
      <c r="R96" s="31"/>
      <c r="S96" s="31"/>
      <c r="T96" s="91"/>
      <c r="U96" s="3" t="str">
        <f>IF(VLOOKUP($A96,DICO_Complet!A:R,9,FALSE)&lt;&gt;0,VLOOKUP($A96,DICO_Complet!A:R,9,FALSE),"")</f>
        <v/>
      </c>
    </row>
    <row r="97" spans="1:21">
      <c r="A97" s="29">
        <v>251118173400</v>
      </c>
      <c r="B97" s="87"/>
      <c r="C97" s="88"/>
      <c r="D97" s="89"/>
      <c r="E97" s="3"/>
      <c r="F97" s="11"/>
      <c r="G97" s="90"/>
      <c r="H97" s="31"/>
      <c r="I97" s="31"/>
      <c r="J97" s="90"/>
      <c r="K97" s="31"/>
      <c r="L97" s="57"/>
      <c r="M97" s="31"/>
      <c r="N97" s="31"/>
      <c r="O97" s="57"/>
      <c r="P97" s="57"/>
      <c r="Q97" s="57"/>
      <c r="R97" s="31"/>
      <c r="S97" s="31"/>
      <c r="T97" s="91"/>
      <c r="U97" s="3" t="str">
        <f>IF(VLOOKUP($A97,DICO_Complet!A:R,9,FALSE)&lt;&gt;0,VLOOKUP($A97,DICO_Complet!A:R,9,FALSE),"")</f>
        <v/>
      </c>
    </row>
    <row r="98" spans="1:21">
      <c r="A98" s="29">
        <v>250428083550</v>
      </c>
      <c r="B98" s="87"/>
      <c r="C98" s="88"/>
      <c r="D98" s="89"/>
      <c r="E98" s="3"/>
      <c r="F98" s="11"/>
      <c r="G98" s="90"/>
      <c r="H98" s="31"/>
      <c r="I98" s="31"/>
      <c r="J98" s="90"/>
      <c r="K98" s="31"/>
      <c r="L98" s="57"/>
      <c r="M98" s="31"/>
      <c r="N98" s="31"/>
      <c r="O98" s="57"/>
      <c r="P98" s="57"/>
      <c r="Q98" s="57"/>
      <c r="R98" s="31"/>
      <c r="S98" s="31"/>
      <c r="T98" s="91"/>
      <c r="U98" s="3" t="str">
        <f>IF(VLOOKUP($A98,DICO_Complet!A:R,9,FALSE)&lt;&gt;0,VLOOKUP($A98,DICO_Complet!A:R,9,FALSE),"")</f>
        <v/>
      </c>
    </row>
    <row r="99" spans="1:21">
      <c r="A99" s="29">
        <v>250721161910</v>
      </c>
      <c r="B99" s="87"/>
      <c r="C99" s="88"/>
      <c r="D99" s="89"/>
      <c r="E99" s="3"/>
      <c r="F99" s="11"/>
      <c r="G99" s="90"/>
      <c r="H99" s="31"/>
      <c r="I99" s="31"/>
      <c r="J99" s="90"/>
      <c r="K99" s="31"/>
      <c r="L99" s="57"/>
      <c r="M99" s="31"/>
      <c r="N99" s="31"/>
      <c r="O99" s="57"/>
      <c r="P99" s="57"/>
      <c r="Q99" s="57"/>
      <c r="R99" s="31"/>
      <c r="S99" s="31"/>
      <c r="T99" s="91"/>
      <c r="U99" s="3" t="str">
        <f>IF(VLOOKUP($A99,DICO_Complet!A:R,9,FALSE)&lt;&gt;0,VLOOKUP($A99,DICO_Complet!A:R,9,FALSE),"")</f>
        <v/>
      </c>
    </row>
    <row r="100" spans="1:21">
      <c r="A100" s="29">
        <v>250721161909</v>
      </c>
      <c r="B100" s="87"/>
      <c r="C100" s="88"/>
      <c r="D100" s="89"/>
      <c r="E100" s="3"/>
      <c r="F100" s="11"/>
      <c r="G100" s="90"/>
      <c r="H100" s="31"/>
      <c r="I100" s="31"/>
      <c r="J100" s="90"/>
      <c r="K100" s="31"/>
      <c r="L100" s="57"/>
      <c r="M100" s="31"/>
      <c r="N100" s="31"/>
      <c r="O100" s="57"/>
      <c r="P100" s="57"/>
      <c r="Q100" s="57"/>
      <c r="R100" s="31"/>
      <c r="S100" s="31"/>
      <c r="T100" s="91"/>
      <c r="U100" s="3" t="str">
        <f>IF(VLOOKUP($A100,DICO_Complet!A:R,9,FALSE)&lt;&gt;0,VLOOKUP($A100,DICO_Complet!A:R,9,FALSE),"")</f>
        <v/>
      </c>
    </row>
    <row r="101" spans="1:21">
      <c r="A101" s="29">
        <v>250415115600</v>
      </c>
      <c r="B101" s="87"/>
      <c r="C101" s="88"/>
      <c r="D101" s="89"/>
      <c r="E101" s="3"/>
      <c r="F101" s="11"/>
      <c r="G101" s="90"/>
      <c r="H101" s="31"/>
      <c r="I101" s="31"/>
      <c r="J101" s="90"/>
      <c r="K101" s="31"/>
      <c r="L101" s="57"/>
      <c r="M101" s="31"/>
      <c r="N101" s="31"/>
      <c r="O101" s="57"/>
      <c r="P101" s="57"/>
      <c r="Q101" s="57"/>
      <c r="R101" s="31"/>
      <c r="S101" s="31"/>
      <c r="T101" s="91"/>
      <c r="U101" s="3" t="str">
        <f>IF(VLOOKUP($A101,DICO_Complet!A:R,9,FALSE)&lt;&gt;0,VLOOKUP($A101,DICO_Complet!A:R,9,FALSE),"")</f>
        <v/>
      </c>
    </row>
    <row r="102" spans="1:21">
      <c r="A102" s="29">
        <v>250401135500</v>
      </c>
      <c r="B102" s="87"/>
      <c r="C102" s="88"/>
      <c r="D102" s="89"/>
      <c r="E102" s="3"/>
      <c r="F102" s="11"/>
      <c r="G102" s="90"/>
      <c r="H102" s="31"/>
      <c r="I102" s="31"/>
      <c r="J102" s="90"/>
      <c r="K102" s="31"/>
      <c r="L102" s="57"/>
      <c r="M102" s="31"/>
      <c r="N102" s="31"/>
      <c r="O102" s="57"/>
      <c r="P102" s="57"/>
      <c r="Q102" s="57"/>
      <c r="R102" s="31"/>
      <c r="S102" s="31"/>
      <c r="T102" s="91"/>
      <c r="U102" s="3" t="str">
        <f>IF(VLOOKUP($A102,DICO_Complet!A:R,9,FALSE)&lt;&gt;0,VLOOKUP($A102,DICO_Complet!A:R,9,FALSE),"")</f>
        <v/>
      </c>
    </row>
    <row r="103" spans="1:21">
      <c r="A103" s="29">
        <v>250428082800</v>
      </c>
      <c r="B103" s="87"/>
      <c r="C103" s="88"/>
      <c r="D103" s="89"/>
      <c r="E103" s="3"/>
      <c r="F103" s="11"/>
      <c r="G103" s="90"/>
      <c r="H103" s="31"/>
      <c r="I103" s="31"/>
      <c r="J103" s="90"/>
      <c r="K103" s="31"/>
      <c r="L103" s="57"/>
      <c r="M103" s="31"/>
      <c r="N103" s="31"/>
      <c r="O103" s="57"/>
      <c r="P103" s="57"/>
      <c r="Q103" s="57"/>
      <c r="R103" s="31"/>
      <c r="S103" s="31"/>
      <c r="T103" s="91"/>
      <c r="U103" s="3" t="str">
        <f>IF(VLOOKUP($A103,DICO_Complet!A:R,9,FALSE)&lt;&gt;0,VLOOKUP($A103,DICO_Complet!A:R,9,FALSE),"")</f>
        <v/>
      </c>
    </row>
    <row r="104" spans="1:21">
      <c r="A104" s="29">
        <v>250428082900</v>
      </c>
      <c r="B104" s="87"/>
      <c r="C104" s="88"/>
      <c r="D104" s="89"/>
      <c r="E104" s="3"/>
      <c r="F104" s="11"/>
      <c r="G104" s="90"/>
      <c r="H104" s="31"/>
      <c r="I104" s="31"/>
      <c r="J104" s="90"/>
      <c r="K104" s="31"/>
      <c r="L104" s="57"/>
      <c r="M104" s="31"/>
      <c r="N104" s="31"/>
      <c r="O104" s="57"/>
      <c r="P104" s="57"/>
      <c r="Q104" s="57"/>
      <c r="R104" s="31"/>
      <c r="S104" s="31"/>
      <c r="T104" s="91"/>
      <c r="U104" s="3" t="str">
        <f>IF(VLOOKUP($A104,DICO_Complet!A:R,9,FALSE)&lt;&gt;0,VLOOKUP($A104,DICO_Complet!A:R,9,FALSE),"")</f>
        <v/>
      </c>
    </row>
    <row r="105" spans="1:21">
      <c r="A105" s="29">
        <v>250415115500</v>
      </c>
      <c r="B105" s="87"/>
      <c r="C105" s="88"/>
      <c r="D105" s="89"/>
      <c r="E105" s="3"/>
      <c r="F105" s="11"/>
      <c r="G105" s="90"/>
      <c r="H105" s="31"/>
      <c r="I105" s="31"/>
      <c r="J105" s="90"/>
      <c r="K105" s="31"/>
      <c r="L105" s="57"/>
      <c r="M105" s="31"/>
      <c r="N105" s="31"/>
      <c r="O105" s="57"/>
      <c r="P105" s="57"/>
      <c r="Q105" s="57"/>
      <c r="R105" s="31"/>
      <c r="S105" s="31"/>
      <c r="T105" s="91"/>
      <c r="U105" s="3" t="str">
        <f>IF(VLOOKUP($A105,DICO_Complet!A:R,9,FALSE)&lt;&gt;0,VLOOKUP($A105,DICO_Complet!A:R,9,FALSE),"")</f>
        <v/>
      </c>
    </row>
    <row r="106" spans="1:21">
      <c r="A106" s="29">
        <v>250721161918</v>
      </c>
      <c r="B106" s="87"/>
      <c r="C106" s="88"/>
      <c r="D106" s="89"/>
      <c r="E106" s="3"/>
      <c r="F106" s="11"/>
      <c r="G106" s="90"/>
      <c r="H106" s="31"/>
      <c r="I106" s="31"/>
      <c r="J106" s="90"/>
      <c r="K106" s="31"/>
      <c r="L106" s="57"/>
      <c r="M106" s="31"/>
      <c r="N106" s="31"/>
      <c r="O106" s="57"/>
      <c r="P106" s="57"/>
      <c r="Q106" s="57"/>
      <c r="R106" s="31"/>
      <c r="S106" s="31"/>
      <c r="T106" s="91"/>
      <c r="U106" s="3" t="str">
        <f>IF(VLOOKUP($A106,DICO_Complet!A:R,9,FALSE)&lt;&gt;0,VLOOKUP($A106,DICO_Complet!A:R,9,FALSE),"")</f>
        <v/>
      </c>
    </row>
    <row r="107" spans="1:21">
      <c r="A107" s="29">
        <v>250721161912</v>
      </c>
      <c r="B107" s="87"/>
      <c r="C107" s="88"/>
      <c r="D107" s="89"/>
      <c r="E107" s="3"/>
      <c r="F107" s="11"/>
      <c r="G107" s="90"/>
      <c r="H107" s="31"/>
      <c r="I107" s="31"/>
      <c r="J107" s="90"/>
      <c r="K107" s="31"/>
      <c r="L107" s="57"/>
      <c r="M107" s="31"/>
      <c r="N107" s="31"/>
      <c r="O107" s="57"/>
      <c r="P107" s="57"/>
      <c r="Q107" s="57"/>
      <c r="R107" s="31"/>
      <c r="S107" s="31"/>
      <c r="T107" s="91"/>
      <c r="U107" s="3" t="str">
        <f>IF(VLOOKUP($A107,DICO_Complet!A:R,9,FALSE)&lt;&gt;0,VLOOKUP($A107,DICO_Complet!A:R,9,FALSE),"")</f>
        <v/>
      </c>
    </row>
    <row r="108" spans="1:21">
      <c r="A108" s="29">
        <v>250401134800</v>
      </c>
      <c r="B108" s="87"/>
      <c r="C108" s="88"/>
      <c r="D108" s="89"/>
      <c r="E108" s="3"/>
      <c r="F108" s="11"/>
      <c r="G108" s="90"/>
      <c r="H108" s="31"/>
      <c r="I108" s="31"/>
      <c r="J108" s="90"/>
      <c r="K108" s="31"/>
      <c r="L108" s="57"/>
      <c r="M108" s="31"/>
      <c r="N108" s="31"/>
      <c r="O108" s="57"/>
      <c r="P108" s="57"/>
      <c r="Q108" s="57"/>
      <c r="R108" s="31"/>
      <c r="S108" s="31"/>
      <c r="T108" s="91"/>
      <c r="U108" s="3" t="str">
        <f>IF(VLOOKUP($A108,DICO_Complet!A:R,9,FALSE)&lt;&gt;0,VLOOKUP($A108,DICO_Complet!A:R,9,FALSE),"")</f>
        <v/>
      </c>
    </row>
    <row r="109" spans="1:21">
      <c r="A109" s="29">
        <v>250721161915</v>
      </c>
      <c r="B109" s="87"/>
      <c r="C109" s="88"/>
      <c r="D109" s="89"/>
      <c r="E109" s="3"/>
      <c r="F109" s="11"/>
      <c r="G109" s="90"/>
      <c r="H109" s="31"/>
      <c r="I109" s="31"/>
      <c r="J109" s="90"/>
      <c r="K109" s="31"/>
      <c r="L109" s="57"/>
      <c r="M109" s="31"/>
      <c r="N109" s="31"/>
      <c r="O109" s="57"/>
      <c r="P109" s="57"/>
      <c r="Q109" s="57"/>
      <c r="R109" s="31"/>
      <c r="S109" s="31"/>
      <c r="T109" s="91"/>
      <c r="U109" s="3" t="str">
        <f>IF(VLOOKUP($A109,DICO_Complet!A:R,9,FALSE)&lt;&gt;0,VLOOKUP($A109,DICO_Complet!A:R,9,FALSE),"")</f>
        <v/>
      </c>
    </row>
    <row r="110" spans="1:21">
      <c r="A110" s="29">
        <v>250428083300</v>
      </c>
      <c r="B110" s="87"/>
      <c r="C110" s="88"/>
      <c r="D110" s="89"/>
      <c r="E110" s="3"/>
      <c r="F110" s="11"/>
      <c r="G110" s="90"/>
      <c r="H110" s="31"/>
      <c r="I110" s="31"/>
      <c r="J110" s="90"/>
      <c r="K110" s="31"/>
      <c r="L110" s="57"/>
      <c r="M110" s="31"/>
      <c r="N110" s="31"/>
      <c r="O110" s="57"/>
      <c r="P110" s="57"/>
      <c r="Q110" s="57"/>
      <c r="R110" s="31"/>
      <c r="S110" s="31"/>
      <c r="T110" s="91"/>
      <c r="U110" s="3" t="str">
        <f>IF(VLOOKUP($A110,DICO_Complet!A:R,9,FALSE)&lt;&gt;0,VLOOKUP($A110,DICO_Complet!A:R,9,FALSE),"")</f>
        <v/>
      </c>
    </row>
    <row r="111" spans="1:21">
      <c r="A111" s="29">
        <v>250415114700</v>
      </c>
      <c r="B111" s="87"/>
      <c r="C111" s="88"/>
      <c r="D111" s="89"/>
      <c r="E111" s="3"/>
      <c r="F111" s="11"/>
      <c r="G111" s="90"/>
      <c r="H111" s="31"/>
      <c r="I111" s="31"/>
      <c r="J111" s="90"/>
      <c r="K111" s="31"/>
      <c r="L111" s="57"/>
      <c r="M111" s="31"/>
      <c r="N111" s="31"/>
      <c r="O111" s="57"/>
      <c r="P111" s="57"/>
      <c r="Q111" s="57"/>
      <c r="R111" s="31"/>
      <c r="S111" s="31"/>
      <c r="T111" s="91"/>
      <c r="U111" s="3" t="str">
        <f>IF(VLOOKUP($A111,DICO_Complet!A:R,9,FALSE)&lt;&gt;0,VLOOKUP($A111,DICO_Complet!A:R,9,FALSE),"")</f>
        <v/>
      </c>
    </row>
    <row r="112" spans="1:21">
      <c r="A112" s="29">
        <v>250721161911</v>
      </c>
      <c r="B112" s="87"/>
      <c r="C112" s="88"/>
      <c r="D112" s="89"/>
      <c r="E112" s="3"/>
      <c r="F112" s="11"/>
      <c r="G112" s="90"/>
      <c r="H112" s="31"/>
      <c r="I112" s="31"/>
      <c r="J112" s="90"/>
      <c r="K112" s="31"/>
      <c r="L112" s="57"/>
      <c r="M112" s="31"/>
      <c r="N112" s="31"/>
      <c r="O112" s="57"/>
      <c r="P112" s="57"/>
      <c r="Q112" s="57"/>
      <c r="R112" s="31"/>
      <c r="S112" s="31"/>
      <c r="T112" s="91"/>
      <c r="U112" s="3" t="str">
        <f>IF(VLOOKUP($A112,DICO_Complet!A:R,9,FALSE)&lt;&gt;0,VLOOKUP($A112,DICO_Complet!A:R,9,FALSE),"")</f>
        <v/>
      </c>
    </row>
    <row r="113" spans="1:21">
      <c r="A113" s="29">
        <v>250428083200</v>
      </c>
      <c r="B113" s="87"/>
      <c r="C113" s="88"/>
      <c r="D113" s="89"/>
      <c r="E113" s="3"/>
      <c r="F113" s="11"/>
      <c r="G113" s="90"/>
      <c r="H113" s="31"/>
      <c r="I113" s="31"/>
      <c r="J113" s="90"/>
      <c r="K113" s="31"/>
      <c r="L113" s="57"/>
      <c r="M113" s="31"/>
      <c r="N113" s="31"/>
      <c r="O113" s="57"/>
      <c r="P113" s="57"/>
      <c r="Q113" s="57"/>
      <c r="R113" s="31"/>
      <c r="S113" s="31"/>
      <c r="T113" s="91"/>
      <c r="U113" s="3" t="str">
        <f>IF(VLOOKUP($A113,DICO_Complet!A:R,9,FALSE)&lt;&gt;0,VLOOKUP($A113,DICO_Complet!A:R,9,FALSE),"")</f>
        <v/>
      </c>
    </row>
    <row r="114" spans="1:21">
      <c r="A114" s="29">
        <v>251024124501</v>
      </c>
      <c r="B114" s="87"/>
      <c r="C114" s="88"/>
      <c r="D114" s="89"/>
      <c r="E114" s="3"/>
      <c r="F114" s="11"/>
      <c r="G114" s="90"/>
      <c r="H114" s="31"/>
      <c r="I114" s="31"/>
      <c r="J114" s="90"/>
      <c r="K114" s="31"/>
      <c r="L114" s="57"/>
      <c r="M114" s="31"/>
      <c r="N114" s="31"/>
      <c r="O114" s="57"/>
      <c r="P114" s="57"/>
      <c r="Q114" s="57"/>
      <c r="R114" s="31"/>
      <c r="S114" s="31"/>
      <c r="T114" s="91"/>
      <c r="U114" s="3" t="str">
        <f>IF(VLOOKUP($A114,DICO_Complet!A:R,9,FALSE)&lt;&gt;0,VLOOKUP($A114,DICO_Complet!A:R,9,FALSE),"")</f>
        <v/>
      </c>
    </row>
    <row r="115" spans="1:21">
      <c r="A115" s="29">
        <v>251024124507</v>
      </c>
      <c r="B115" s="87"/>
      <c r="C115" s="88"/>
      <c r="D115" s="89"/>
      <c r="E115" s="3"/>
      <c r="F115" s="11"/>
      <c r="G115" s="90"/>
      <c r="H115" s="31"/>
      <c r="I115" s="31"/>
      <c r="J115" s="90"/>
      <c r="K115" s="31"/>
      <c r="L115" s="57"/>
      <c r="M115" s="31"/>
      <c r="N115" s="31"/>
      <c r="O115" s="57"/>
      <c r="P115" s="57"/>
      <c r="Q115" s="57"/>
      <c r="R115" s="31"/>
      <c r="S115" s="31"/>
      <c r="T115" s="91"/>
      <c r="U115" s="3" t="str">
        <f>IF(VLOOKUP($A115,DICO_Complet!A:R,9,FALSE)&lt;&gt;0,VLOOKUP($A115,DICO_Complet!A:R,9,FALSE),"")</f>
        <v/>
      </c>
    </row>
    <row r="116" spans="1:21">
      <c r="A116" s="29">
        <v>251029113900</v>
      </c>
      <c r="B116" s="87"/>
      <c r="C116" s="88"/>
      <c r="D116" s="89"/>
      <c r="E116" s="3"/>
      <c r="F116" s="11"/>
      <c r="G116" s="90"/>
      <c r="H116" s="31"/>
      <c r="I116" s="31"/>
      <c r="J116" s="90"/>
      <c r="K116" s="31"/>
      <c r="L116" s="57"/>
      <c r="M116" s="31"/>
      <c r="N116" s="31"/>
      <c r="O116" s="57"/>
      <c r="P116" s="57"/>
      <c r="Q116" s="57"/>
      <c r="R116" s="31"/>
      <c r="S116" s="31"/>
      <c r="T116" s="91"/>
      <c r="U116" s="3" t="str">
        <f>IF(VLOOKUP($A116,DICO_Complet!A:R,9,FALSE)&lt;&gt;0,VLOOKUP($A116,DICO_Complet!A:R,9,FALSE),"")</f>
        <v/>
      </c>
    </row>
    <row r="117" spans="1:21">
      <c r="A117" s="29">
        <v>251024124505</v>
      </c>
      <c r="B117" s="87"/>
      <c r="C117" s="88"/>
      <c r="D117" s="89"/>
      <c r="E117" s="3"/>
      <c r="F117" s="11"/>
      <c r="G117" s="90"/>
      <c r="H117" s="31"/>
      <c r="I117" s="31"/>
      <c r="J117" s="90"/>
      <c r="K117" s="31"/>
      <c r="L117" s="57"/>
      <c r="M117" s="31"/>
      <c r="N117" s="31"/>
      <c r="O117" s="57"/>
      <c r="P117" s="57"/>
      <c r="Q117" s="57"/>
      <c r="R117" s="31"/>
      <c r="S117" s="31"/>
      <c r="T117" s="91"/>
      <c r="U117" s="3" t="str">
        <f>IF(VLOOKUP($A117,DICO_Complet!A:R,9,FALSE)&lt;&gt;0,VLOOKUP($A117,DICO_Complet!A:R,9,FALSE),"")</f>
        <v/>
      </c>
    </row>
    <row r="118" spans="1:21">
      <c r="A118" s="29">
        <v>251024124510</v>
      </c>
      <c r="B118" s="87"/>
      <c r="C118" s="88"/>
      <c r="D118" s="89"/>
      <c r="E118" s="3"/>
      <c r="F118" s="11"/>
      <c r="G118" s="90"/>
      <c r="H118" s="31"/>
      <c r="I118" s="31"/>
      <c r="J118" s="90"/>
      <c r="K118" s="31"/>
      <c r="L118" s="57"/>
      <c r="M118" s="31"/>
      <c r="N118" s="31"/>
      <c r="O118" s="57"/>
      <c r="P118" s="57"/>
      <c r="Q118" s="57"/>
      <c r="R118" s="31"/>
      <c r="S118" s="31"/>
      <c r="T118" s="91"/>
      <c r="U118" s="3" t="str">
        <f>IF(VLOOKUP($A118,DICO_Complet!A:R,9,FALSE)&lt;&gt;0,VLOOKUP($A118,DICO_Complet!A:R,9,FALSE),"")</f>
        <v/>
      </c>
    </row>
    <row r="119" spans="1:21">
      <c r="A119" s="29">
        <v>251024124506</v>
      </c>
      <c r="B119" s="87"/>
      <c r="C119" s="88"/>
      <c r="D119" s="89"/>
      <c r="E119" s="3"/>
      <c r="F119" s="11"/>
      <c r="G119" s="90"/>
      <c r="H119" s="31"/>
      <c r="I119" s="31"/>
      <c r="J119" s="90"/>
      <c r="K119" s="31"/>
      <c r="L119" s="57"/>
      <c r="M119" s="31"/>
      <c r="N119" s="31"/>
      <c r="O119" s="57"/>
      <c r="P119" s="57"/>
      <c r="Q119" s="57"/>
      <c r="R119" s="31"/>
      <c r="S119" s="31"/>
      <c r="T119" s="91"/>
      <c r="U119" s="3" t="str">
        <f>IF(VLOOKUP($A119,DICO_Complet!A:R,9,FALSE)&lt;&gt;0,VLOOKUP($A119,DICO_Complet!A:R,9,FALSE),"")</f>
        <v/>
      </c>
    </row>
    <row r="120" spans="1:21">
      <c r="A120" s="29">
        <v>251024124509</v>
      </c>
      <c r="B120" s="87"/>
      <c r="C120" s="88"/>
      <c r="D120" s="89"/>
      <c r="E120" s="3"/>
      <c r="F120" s="11"/>
      <c r="G120" s="90"/>
      <c r="H120" s="31"/>
      <c r="I120" s="31"/>
      <c r="J120" s="90"/>
      <c r="K120" s="31"/>
      <c r="L120" s="57"/>
      <c r="M120" s="31"/>
      <c r="N120" s="31"/>
      <c r="O120" s="57"/>
      <c r="P120" s="57"/>
      <c r="Q120" s="57"/>
      <c r="R120" s="31"/>
      <c r="S120" s="31"/>
      <c r="T120" s="91"/>
      <c r="U120" s="3" t="str">
        <f>IF(VLOOKUP($A120,DICO_Complet!A:R,9,FALSE)&lt;&gt;0,VLOOKUP($A120,DICO_Complet!A:R,9,FALSE),"")</f>
        <v/>
      </c>
    </row>
    <row r="121" spans="1:21">
      <c r="A121" s="29">
        <v>251024124508</v>
      </c>
      <c r="B121" s="87"/>
      <c r="C121" s="88"/>
      <c r="D121" s="89"/>
      <c r="E121" s="3"/>
      <c r="F121" s="11"/>
      <c r="G121" s="90"/>
      <c r="H121" s="31"/>
      <c r="I121" s="31"/>
      <c r="J121" s="90"/>
      <c r="K121" s="31"/>
      <c r="L121" s="57"/>
      <c r="M121" s="31"/>
      <c r="N121" s="31"/>
      <c r="O121" s="57"/>
      <c r="P121" s="57"/>
      <c r="Q121" s="57"/>
      <c r="R121" s="31"/>
      <c r="S121" s="31"/>
      <c r="T121" s="91"/>
      <c r="U121" s="3" t="str">
        <f>IF(VLOOKUP($A121,DICO_Complet!A:R,9,FALSE)&lt;&gt;0,VLOOKUP($A121,DICO_Complet!A:R,9,FALSE),"")</f>
        <v/>
      </c>
    </row>
    <row r="122" spans="1:21">
      <c r="A122" s="29">
        <v>251024124502</v>
      </c>
      <c r="B122" s="87"/>
      <c r="C122" s="88"/>
      <c r="D122" s="89"/>
      <c r="E122" s="3"/>
      <c r="F122" s="11"/>
      <c r="G122" s="90"/>
      <c r="H122" s="31"/>
      <c r="I122" s="31"/>
      <c r="J122" s="90"/>
      <c r="K122" s="31"/>
      <c r="L122" s="57"/>
      <c r="M122" s="31"/>
      <c r="N122" s="31"/>
      <c r="O122" s="57"/>
      <c r="P122" s="57"/>
      <c r="Q122" s="57"/>
      <c r="R122" s="31"/>
      <c r="S122" s="31"/>
      <c r="T122" s="91"/>
      <c r="U122" s="3" t="str">
        <f>IF(VLOOKUP($A122,DICO_Complet!A:R,9,FALSE)&lt;&gt;0,VLOOKUP($A122,DICO_Complet!A:R,9,FALSE),"")</f>
        <v/>
      </c>
    </row>
    <row r="123" spans="1:21">
      <c r="A123" s="29">
        <v>251024124504</v>
      </c>
      <c r="B123" s="87"/>
      <c r="C123" s="88"/>
      <c r="D123" s="89"/>
      <c r="E123" s="3"/>
      <c r="F123" s="11"/>
      <c r="G123" s="90"/>
      <c r="H123" s="31"/>
      <c r="I123" s="31"/>
      <c r="J123" s="90"/>
      <c r="K123" s="31"/>
      <c r="L123" s="57"/>
      <c r="M123" s="31"/>
      <c r="N123" s="31"/>
      <c r="O123" s="57"/>
      <c r="P123" s="57"/>
      <c r="Q123" s="57"/>
      <c r="R123" s="31"/>
      <c r="S123" s="31"/>
      <c r="T123" s="91"/>
      <c r="U123" s="3" t="str">
        <f>IF(VLOOKUP($A123,DICO_Complet!A:R,9,FALSE)&lt;&gt;0,VLOOKUP($A123,DICO_Complet!A:R,9,FALSE),"")</f>
        <v/>
      </c>
    </row>
    <row r="124" spans="1:21">
      <c r="A124" s="29">
        <v>260107110000</v>
      </c>
      <c r="B124" s="87"/>
      <c r="C124" s="88"/>
      <c r="D124" s="89"/>
      <c r="E124" s="3"/>
      <c r="F124" s="11"/>
      <c r="G124" s="90"/>
      <c r="H124" s="31"/>
      <c r="I124" s="31"/>
      <c r="J124" s="90"/>
      <c r="K124" s="31"/>
      <c r="L124" s="57"/>
      <c r="M124" s="31"/>
      <c r="N124" s="31"/>
      <c r="O124" s="57"/>
      <c r="P124" s="57"/>
      <c r="Q124" s="57"/>
      <c r="R124" s="31"/>
      <c r="S124" s="31"/>
      <c r="T124" s="91"/>
      <c r="U124" s="3" t="str">
        <f>IF(VLOOKUP($A124,DICO_Complet!A:R,9,FALSE)&lt;&gt;0,VLOOKUP($A124,DICO_Complet!A:R,9,FALSE),"")</f>
        <v/>
      </c>
    </row>
    <row r="125" spans="1:21">
      <c r="A125" s="29">
        <v>250617090026</v>
      </c>
      <c r="B125" s="87"/>
      <c r="C125" s="88"/>
      <c r="D125" s="89"/>
      <c r="E125" s="3"/>
      <c r="F125" s="11"/>
      <c r="G125" s="90"/>
      <c r="H125" s="31"/>
      <c r="I125" s="31"/>
      <c r="J125" s="90"/>
      <c r="K125" s="31"/>
      <c r="L125" s="57"/>
      <c r="M125" s="31"/>
      <c r="N125" s="31"/>
      <c r="O125" s="57"/>
      <c r="P125" s="57"/>
      <c r="Q125" s="57"/>
      <c r="R125" s="31"/>
      <c r="S125" s="31"/>
      <c r="T125" s="91"/>
      <c r="U125" s="3" t="str">
        <f>IF(VLOOKUP($A125,DICO_Complet!A:R,9,FALSE)&lt;&gt;0,VLOOKUP($A125,DICO_Complet!A:R,9,FALSE),"")</f>
        <v/>
      </c>
    </row>
    <row r="126" spans="1:21">
      <c r="A126" s="29">
        <v>250617090027</v>
      </c>
      <c r="B126" s="87"/>
      <c r="C126" s="88"/>
      <c r="D126" s="89"/>
      <c r="E126" s="3"/>
      <c r="F126" s="11"/>
      <c r="G126" s="90"/>
      <c r="H126" s="31"/>
      <c r="I126" s="31"/>
      <c r="J126" s="90"/>
      <c r="K126" s="31"/>
      <c r="L126" s="57"/>
      <c r="M126" s="31"/>
      <c r="N126" s="31"/>
      <c r="O126" s="57"/>
      <c r="P126" s="57"/>
      <c r="Q126" s="57"/>
      <c r="R126" s="31"/>
      <c r="S126" s="31"/>
      <c r="T126" s="91"/>
      <c r="U126" s="3" t="str">
        <f>IF(VLOOKUP($A126,DICO_Complet!A:R,9,FALSE)&lt;&gt;0,VLOOKUP($A126,DICO_Complet!A:R,9,FALSE),"")</f>
        <v/>
      </c>
    </row>
    <row r="127" spans="1:21">
      <c r="A127" s="29">
        <v>250617090017</v>
      </c>
      <c r="B127" s="87"/>
      <c r="C127" s="88"/>
      <c r="D127" s="89"/>
      <c r="E127" s="3"/>
      <c r="F127" s="11"/>
      <c r="G127" s="90"/>
      <c r="H127" s="31"/>
      <c r="I127" s="31"/>
      <c r="J127" s="90"/>
      <c r="K127" s="31"/>
      <c r="L127" s="57"/>
      <c r="M127" s="31"/>
      <c r="N127" s="31"/>
      <c r="O127" s="57"/>
      <c r="P127" s="57"/>
      <c r="Q127" s="57"/>
      <c r="R127" s="31"/>
      <c r="S127" s="31"/>
      <c r="T127" s="91"/>
      <c r="U127" s="3" t="str">
        <f>IF(VLOOKUP($A127,DICO_Complet!A:R,9,FALSE)&lt;&gt;0,VLOOKUP($A127,DICO_Complet!A:R,9,FALSE),"")</f>
        <v/>
      </c>
    </row>
    <row r="128" spans="1:21">
      <c r="A128" s="29">
        <v>250617090008</v>
      </c>
      <c r="B128" s="87"/>
      <c r="C128" s="88"/>
      <c r="D128" s="89"/>
      <c r="E128" s="3"/>
      <c r="F128" s="11"/>
      <c r="G128" s="90"/>
      <c r="H128" s="31"/>
      <c r="I128" s="31"/>
      <c r="J128" s="90"/>
      <c r="K128" s="31"/>
      <c r="L128" s="57"/>
      <c r="M128" s="31"/>
      <c r="N128" s="31"/>
      <c r="O128" s="57"/>
      <c r="P128" s="57"/>
      <c r="Q128" s="57"/>
      <c r="R128" s="31"/>
      <c r="S128" s="31"/>
      <c r="T128" s="91"/>
      <c r="U128" s="3" t="str">
        <f>IF(VLOOKUP($A128,DICO_Complet!A:R,9,FALSE)&lt;&gt;0,VLOOKUP($A128,DICO_Complet!A:R,9,FALSE),"")</f>
        <v/>
      </c>
    </row>
    <row r="129" spans="1:21">
      <c r="A129" s="29">
        <v>250617090009</v>
      </c>
      <c r="B129" s="87"/>
      <c r="C129" s="88"/>
      <c r="D129" s="89"/>
      <c r="E129" s="3"/>
      <c r="F129" s="11"/>
      <c r="G129" s="90"/>
      <c r="H129" s="31"/>
      <c r="I129" s="31"/>
      <c r="J129" s="90"/>
      <c r="K129" s="31"/>
      <c r="L129" s="57"/>
      <c r="M129" s="31"/>
      <c r="N129" s="31"/>
      <c r="O129" s="57"/>
      <c r="P129" s="57"/>
      <c r="Q129" s="57"/>
      <c r="R129" s="31"/>
      <c r="S129" s="31"/>
      <c r="T129" s="91"/>
      <c r="U129" s="3" t="str">
        <f>IF(VLOOKUP($A129,DICO_Complet!A:R,9,FALSE)&lt;&gt;0,VLOOKUP($A129,DICO_Complet!A:R,9,FALSE),"")</f>
        <v/>
      </c>
    </row>
    <row r="130" spans="1:21">
      <c r="A130" s="29">
        <v>250617090011</v>
      </c>
      <c r="B130" s="87"/>
      <c r="C130" s="88"/>
      <c r="D130" s="89"/>
      <c r="E130" s="3"/>
      <c r="F130" s="11"/>
      <c r="G130" s="90"/>
      <c r="H130" s="31"/>
      <c r="I130" s="31"/>
      <c r="J130" s="90"/>
      <c r="K130" s="31"/>
      <c r="L130" s="57"/>
      <c r="M130" s="31"/>
      <c r="N130" s="31"/>
      <c r="O130" s="57"/>
      <c r="P130" s="57"/>
      <c r="Q130" s="57"/>
      <c r="R130" s="31"/>
      <c r="S130" s="31"/>
      <c r="T130" s="91"/>
      <c r="U130" s="3" t="str">
        <f>IF(VLOOKUP($A130,DICO_Complet!A:R,9,FALSE)&lt;&gt;0,VLOOKUP($A130,DICO_Complet!A:R,9,FALSE),"")</f>
        <v/>
      </c>
    </row>
    <row r="131" spans="1:21">
      <c r="A131" s="29">
        <v>250617090010</v>
      </c>
      <c r="B131" s="87"/>
      <c r="C131" s="88"/>
      <c r="D131" s="89"/>
      <c r="E131" s="3"/>
      <c r="F131" s="11"/>
      <c r="G131" s="90"/>
      <c r="H131" s="31"/>
      <c r="I131" s="31"/>
      <c r="J131" s="90"/>
      <c r="K131" s="31"/>
      <c r="L131" s="57"/>
      <c r="M131" s="31"/>
      <c r="N131" s="31"/>
      <c r="O131" s="57"/>
      <c r="P131" s="57"/>
      <c r="Q131" s="57"/>
      <c r="R131" s="31"/>
      <c r="S131" s="31"/>
      <c r="T131" s="91"/>
      <c r="U131" s="3" t="str">
        <f>IF(VLOOKUP($A131,DICO_Complet!A:R,9,FALSE)&lt;&gt;0,VLOOKUP($A131,DICO_Complet!A:R,9,FALSE),"")</f>
        <v/>
      </c>
    </row>
    <row r="132" spans="1:21">
      <c r="A132" s="29">
        <v>250617090022</v>
      </c>
      <c r="B132" s="87"/>
      <c r="C132" s="88"/>
      <c r="D132" s="89"/>
      <c r="E132" s="3"/>
      <c r="F132" s="11"/>
      <c r="G132" s="90"/>
      <c r="H132" s="31"/>
      <c r="I132" s="31"/>
      <c r="J132" s="90"/>
      <c r="K132" s="31"/>
      <c r="L132" s="57"/>
      <c r="M132" s="31"/>
      <c r="N132" s="31"/>
      <c r="O132" s="57"/>
      <c r="P132" s="57"/>
      <c r="Q132" s="57"/>
      <c r="R132" s="31"/>
      <c r="S132" s="31"/>
      <c r="T132" s="91"/>
      <c r="U132" s="3" t="str">
        <f>IF(VLOOKUP($A132,DICO_Complet!A:R,9,FALSE)&lt;&gt;0,VLOOKUP($A132,DICO_Complet!A:R,9,FALSE),"")</f>
        <v/>
      </c>
    </row>
    <row r="133" spans="1:21">
      <c r="A133" s="29">
        <v>250617090018</v>
      </c>
      <c r="B133" s="87"/>
      <c r="C133" s="88"/>
      <c r="D133" s="89"/>
      <c r="E133" s="3"/>
      <c r="F133" s="11"/>
      <c r="G133" s="90"/>
      <c r="H133" s="31"/>
      <c r="I133" s="31"/>
      <c r="J133" s="90"/>
      <c r="K133" s="31"/>
      <c r="L133" s="57"/>
      <c r="M133" s="31"/>
      <c r="N133" s="31"/>
      <c r="O133" s="57"/>
      <c r="P133" s="57"/>
      <c r="Q133" s="57"/>
      <c r="R133" s="31"/>
      <c r="S133" s="31"/>
      <c r="T133" s="91"/>
      <c r="U133" s="3" t="str">
        <f>IF(VLOOKUP($A133,DICO_Complet!A:R,9,FALSE)&lt;&gt;0,VLOOKUP($A133,DICO_Complet!A:R,9,FALSE),"")</f>
        <v/>
      </c>
    </row>
    <row r="134" spans="1:21">
      <c r="A134" s="29">
        <v>250617090023</v>
      </c>
      <c r="B134" s="87"/>
      <c r="C134" s="88"/>
      <c r="D134" s="89"/>
      <c r="E134" s="3"/>
      <c r="F134" s="11"/>
      <c r="G134" s="90"/>
      <c r="H134" s="31"/>
      <c r="I134" s="31"/>
      <c r="J134" s="90"/>
      <c r="K134" s="31"/>
      <c r="L134" s="57"/>
      <c r="M134" s="31"/>
      <c r="N134" s="31"/>
      <c r="O134" s="57"/>
      <c r="P134" s="57"/>
      <c r="Q134" s="57"/>
      <c r="R134" s="31"/>
      <c r="S134" s="31"/>
      <c r="T134" s="91"/>
      <c r="U134" s="3" t="str">
        <f>IF(VLOOKUP($A134,DICO_Complet!A:R,9,FALSE)&lt;&gt;0,VLOOKUP($A134,DICO_Complet!A:R,9,FALSE),"")</f>
        <v/>
      </c>
    </row>
    <row r="135" spans="1:21">
      <c r="A135" s="29">
        <v>250708120002</v>
      </c>
      <c r="B135" s="87"/>
      <c r="C135" s="88"/>
      <c r="D135" s="89"/>
      <c r="E135" s="3"/>
      <c r="F135" s="11"/>
      <c r="G135" s="90"/>
      <c r="H135" s="31"/>
      <c r="I135" s="31"/>
      <c r="J135" s="90"/>
      <c r="K135" s="31"/>
      <c r="L135" s="57"/>
      <c r="M135" s="31"/>
      <c r="N135" s="31"/>
      <c r="O135" s="57"/>
      <c r="P135" s="57"/>
      <c r="Q135" s="57"/>
      <c r="R135" s="31"/>
      <c r="S135" s="31"/>
      <c r="T135" s="91"/>
      <c r="U135" s="3" t="str">
        <f>IF(VLOOKUP($A135,DICO_Complet!A:R,9,FALSE)&lt;&gt;0,VLOOKUP($A135,DICO_Complet!A:R,9,FALSE),"")</f>
        <v/>
      </c>
    </row>
    <row r="136" spans="1:21">
      <c r="A136" s="29">
        <v>250617090024</v>
      </c>
      <c r="B136" s="87"/>
      <c r="C136" s="88"/>
      <c r="D136" s="89"/>
      <c r="E136" s="3"/>
      <c r="F136" s="11"/>
      <c r="G136" s="90"/>
      <c r="H136" s="31"/>
      <c r="I136" s="31"/>
      <c r="J136" s="90"/>
      <c r="K136" s="31"/>
      <c r="L136" s="57"/>
      <c r="M136" s="31"/>
      <c r="N136" s="31"/>
      <c r="O136" s="57"/>
      <c r="P136" s="57"/>
      <c r="Q136" s="57"/>
      <c r="R136" s="31"/>
      <c r="S136" s="31"/>
      <c r="T136" s="91"/>
      <c r="U136" s="3" t="str">
        <f>IF(VLOOKUP($A136,DICO_Complet!A:R,9,FALSE)&lt;&gt;0,VLOOKUP($A136,DICO_Complet!A:R,9,FALSE),"")</f>
        <v/>
      </c>
    </row>
    <row r="137" spans="1:21">
      <c r="A137" s="29">
        <v>250708120003</v>
      </c>
      <c r="B137" s="87"/>
      <c r="C137" s="88"/>
      <c r="D137" s="89"/>
      <c r="E137" s="3"/>
      <c r="F137" s="11"/>
      <c r="G137" s="90"/>
      <c r="H137" s="31"/>
      <c r="I137" s="31"/>
      <c r="J137" s="90"/>
      <c r="K137" s="31"/>
      <c r="L137" s="57"/>
      <c r="M137" s="31"/>
      <c r="N137" s="31"/>
      <c r="O137" s="57"/>
      <c r="P137" s="57"/>
      <c r="Q137" s="57"/>
      <c r="R137" s="31"/>
      <c r="S137" s="31"/>
      <c r="T137" s="91"/>
      <c r="U137" s="3" t="str">
        <f>IF(VLOOKUP($A137,DICO_Complet!A:R,9,FALSE)&lt;&gt;0,VLOOKUP($A137,DICO_Complet!A:R,9,FALSE),"")</f>
        <v/>
      </c>
    </row>
    <row r="138" spans="1:21">
      <c r="A138" s="29">
        <v>250617090025</v>
      </c>
      <c r="B138" s="87"/>
      <c r="C138" s="88"/>
      <c r="D138" s="89"/>
      <c r="E138" s="3"/>
      <c r="F138" s="11"/>
      <c r="G138" s="90"/>
      <c r="H138" s="31"/>
      <c r="I138" s="31"/>
      <c r="J138" s="90"/>
      <c r="K138" s="31"/>
      <c r="L138" s="57"/>
      <c r="M138" s="31"/>
      <c r="N138" s="31"/>
      <c r="O138" s="57"/>
      <c r="P138" s="57"/>
      <c r="Q138" s="57"/>
      <c r="R138" s="31"/>
      <c r="S138" s="31"/>
      <c r="T138" s="91"/>
      <c r="U138" s="3" t="str">
        <f>IF(VLOOKUP($A138,DICO_Complet!A:R,9,FALSE)&lt;&gt;0,VLOOKUP($A138,DICO_Complet!A:R,9,FALSE),"")</f>
        <v/>
      </c>
    </row>
    <row r="139" spans="1:21">
      <c r="A139" s="29">
        <v>250708120001</v>
      </c>
      <c r="B139" s="87"/>
      <c r="C139" s="88"/>
      <c r="D139" s="89"/>
      <c r="E139" s="3"/>
      <c r="F139" s="11"/>
      <c r="G139" s="90"/>
      <c r="H139" s="31"/>
      <c r="I139" s="31"/>
      <c r="J139" s="90"/>
      <c r="K139" s="31"/>
      <c r="L139" s="57"/>
      <c r="M139" s="31"/>
      <c r="N139" s="31"/>
      <c r="O139" s="57"/>
      <c r="P139" s="57"/>
      <c r="Q139" s="57"/>
      <c r="R139" s="31"/>
      <c r="S139" s="31"/>
      <c r="T139" s="91"/>
      <c r="U139" s="3" t="str">
        <f>IF(VLOOKUP($A139,DICO_Complet!A:R,9,FALSE)&lt;&gt;0,VLOOKUP($A139,DICO_Complet!A:R,9,FALSE),"")</f>
        <v/>
      </c>
    </row>
    <row r="140" spans="1:21">
      <c r="A140" s="29">
        <v>250617090021</v>
      </c>
      <c r="B140" s="87"/>
      <c r="C140" s="88"/>
      <c r="D140" s="89"/>
      <c r="E140" s="3"/>
      <c r="F140" s="11"/>
      <c r="G140" s="90"/>
      <c r="H140" s="31"/>
      <c r="I140" s="31"/>
      <c r="J140" s="90"/>
      <c r="K140" s="31"/>
      <c r="L140" s="57"/>
      <c r="M140" s="31"/>
      <c r="N140" s="31"/>
      <c r="O140" s="57"/>
      <c r="P140" s="57"/>
      <c r="Q140" s="57"/>
      <c r="R140" s="31"/>
      <c r="S140" s="31"/>
      <c r="T140" s="91"/>
      <c r="U140" s="3" t="str">
        <f>IF(VLOOKUP($A140,DICO_Complet!A:R,9,FALSE)&lt;&gt;0,VLOOKUP($A140,DICO_Complet!A:R,9,FALSE),"")</f>
        <v/>
      </c>
    </row>
    <row r="141" spans="1:21">
      <c r="A141" s="29">
        <v>250617090019</v>
      </c>
      <c r="B141" s="87"/>
      <c r="C141" s="88"/>
      <c r="D141" s="89"/>
      <c r="E141" s="3"/>
      <c r="F141" s="11"/>
      <c r="G141" s="90"/>
      <c r="H141" s="31"/>
      <c r="I141" s="31"/>
      <c r="J141" s="90"/>
      <c r="K141" s="31"/>
      <c r="L141" s="57"/>
      <c r="M141" s="31"/>
      <c r="N141" s="31"/>
      <c r="O141" s="57"/>
      <c r="P141" s="57"/>
      <c r="Q141" s="57"/>
      <c r="R141" s="31"/>
      <c r="S141" s="31"/>
      <c r="T141" s="91"/>
      <c r="U141" s="3" t="str">
        <f>IF(VLOOKUP($A141,DICO_Complet!A:R,9,FALSE)&lt;&gt;0,VLOOKUP($A141,DICO_Complet!A:R,9,FALSE),"")</f>
        <v/>
      </c>
    </row>
    <row r="142" spans="1:21">
      <c r="A142" s="29">
        <v>250617090016</v>
      </c>
      <c r="B142" s="87"/>
      <c r="C142" s="88"/>
      <c r="D142" s="89"/>
      <c r="E142" s="3"/>
      <c r="F142" s="11"/>
      <c r="G142" s="90"/>
      <c r="H142" s="31"/>
      <c r="I142" s="31"/>
      <c r="J142" s="90"/>
      <c r="K142" s="31"/>
      <c r="L142" s="57"/>
      <c r="M142" s="31"/>
      <c r="N142" s="31"/>
      <c r="O142" s="57"/>
      <c r="P142" s="57"/>
      <c r="Q142" s="57"/>
      <c r="R142" s="31"/>
      <c r="S142" s="31"/>
      <c r="T142" s="91"/>
      <c r="U142" s="3" t="str">
        <f>IF(VLOOKUP($A142,DICO_Complet!A:R,9,FALSE)&lt;&gt;0,VLOOKUP($A142,DICO_Complet!A:R,9,FALSE),"")</f>
        <v/>
      </c>
    </row>
    <row r="143" spans="1:21">
      <c r="A143" s="29">
        <v>250617090020</v>
      </c>
      <c r="B143" s="87"/>
      <c r="C143" s="88"/>
      <c r="D143" s="89"/>
      <c r="E143" s="3"/>
      <c r="F143" s="11"/>
      <c r="G143" s="90"/>
      <c r="H143" s="31"/>
      <c r="I143" s="31"/>
      <c r="J143" s="90"/>
      <c r="K143" s="31"/>
      <c r="L143" s="57"/>
      <c r="M143" s="31"/>
      <c r="N143" s="31"/>
      <c r="O143" s="57"/>
      <c r="P143" s="57"/>
      <c r="Q143" s="57"/>
      <c r="R143" s="31"/>
      <c r="S143" s="31"/>
      <c r="T143" s="91"/>
      <c r="U143" s="3" t="str">
        <f>IF(VLOOKUP($A143,DICO_Complet!A:R,9,FALSE)&lt;&gt;0,VLOOKUP($A143,DICO_Complet!A:R,9,FALSE),"")</f>
        <v/>
      </c>
    </row>
    <row r="144" spans="1:21">
      <c r="A144" s="29">
        <v>250617090045</v>
      </c>
      <c r="B144" s="87"/>
      <c r="C144" s="88"/>
      <c r="D144" s="89"/>
      <c r="E144" s="3"/>
      <c r="F144" s="11"/>
      <c r="G144" s="90"/>
      <c r="H144" s="31"/>
      <c r="I144" s="31"/>
      <c r="J144" s="90"/>
      <c r="K144" s="31"/>
      <c r="L144" s="57"/>
      <c r="M144" s="31"/>
      <c r="N144" s="31"/>
      <c r="O144" s="57"/>
      <c r="P144" s="57"/>
      <c r="Q144" s="57"/>
      <c r="R144" s="31"/>
      <c r="S144" s="31"/>
      <c r="T144" s="91"/>
      <c r="U144" s="3" t="str">
        <f>IF(VLOOKUP($A144,DICO_Complet!A:R,9,FALSE)&lt;&gt;0,VLOOKUP($A144,DICO_Complet!A:R,9,FALSE),"")</f>
        <v/>
      </c>
    </row>
    <row r="145" spans="1:21">
      <c r="A145" s="29">
        <v>250617090039</v>
      </c>
      <c r="B145" s="87"/>
      <c r="C145" s="88"/>
      <c r="D145" s="89"/>
      <c r="E145" s="3"/>
      <c r="F145" s="11"/>
      <c r="G145" s="90"/>
      <c r="H145" s="31"/>
      <c r="I145" s="31"/>
      <c r="J145" s="90"/>
      <c r="K145" s="31"/>
      <c r="L145" s="57"/>
      <c r="M145" s="31"/>
      <c r="N145" s="31"/>
      <c r="O145" s="57"/>
      <c r="P145" s="57"/>
      <c r="Q145" s="57"/>
      <c r="R145" s="31"/>
      <c r="S145" s="31"/>
      <c r="T145" s="91"/>
      <c r="U145" s="3" t="str">
        <f>IF(VLOOKUP($A145,DICO_Complet!A:R,9,FALSE)&lt;&gt;0,VLOOKUP($A145,DICO_Complet!A:R,9,FALSE),"")</f>
        <v/>
      </c>
    </row>
    <row r="146" spans="1:21">
      <c r="A146" s="29">
        <v>250617090042</v>
      </c>
      <c r="B146" s="87"/>
      <c r="C146" s="88"/>
      <c r="D146" s="89"/>
      <c r="E146" s="3"/>
      <c r="F146" s="11"/>
      <c r="G146" s="90"/>
      <c r="H146" s="31"/>
      <c r="I146" s="31"/>
      <c r="J146" s="90"/>
      <c r="K146" s="31"/>
      <c r="L146" s="57"/>
      <c r="M146" s="31"/>
      <c r="N146" s="31"/>
      <c r="O146" s="57"/>
      <c r="P146" s="57"/>
      <c r="Q146" s="57"/>
      <c r="R146" s="31"/>
      <c r="S146" s="31"/>
      <c r="T146" s="91"/>
      <c r="U146" s="3" t="str">
        <f>IF(VLOOKUP($A146,DICO_Complet!A:R,9,FALSE)&lt;&gt;0,VLOOKUP($A146,DICO_Complet!A:R,9,FALSE),"")</f>
        <v/>
      </c>
    </row>
    <row r="147" spans="1:21">
      <c r="A147" s="29">
        <v>250617090043</v>
      </c>
      <c r="B147" s="87"/>
      <c r="C147" s="88"/>
      <c r="D147" s="89"/>
      <c r="E147" s="3"/>
      <c r="F147" s="11"/>
      <c r="G147" s="90"/>
      <c r="H147" s="31"/>
      <c r="I147" s="31"/>
      <c r="J147" s="90"/>
      <c r="K147" s="31"/>
      <c r="L147" s="57"/>
      <c r="M147" s="31"/>
      <c r="N147" s="31"/>
      <c r="O147" s="57"/>
      <c r="P147" s="57"/>
      <c r="Q147" s="57"/>
      <c r="R147" s="31"/>
      <c r="S147" s="31"/>
      <c r="T147" s="91"/>
      <c r="U147" s="3" t="str">
        <f>IF(VLOOKUP($A147,DICO_Complet!A:R,9,FALSE)&lt;&gt;0,VLOOKUP($A147,DICO_Complet!A:R,9,FALSE),"")</f>
        <v/>
      </c>
    </row>
    <row r="148" spans="1:21">
      <c r="A148" s="29">
        <v>250617090044</v>
      </c>
      <c r="B148" s="87"/>
      <c r="C148" s="88"/>
      <c r="D148" s="89"/>
      <c r="E148" s="3"/>
      <c r="F148" s="11"/>
      <c r="G148" s="90"/>
      <c r="H148" s="31"/>
      <c r="I148" s="31"/>
      <c r="J148" s="90"/>
      <c r="K148" s="31"/>
      <c r="L148" s="57"/>
      <c r="M148" s="31"/>
      <c r="N148" s="31"/>
      <c r="O148" s="57"/>
      <c r="P148" s="57"/>
      <c r="Q148" s="57"/>
      <c r="R148" s="31"/>
      <c r="S148" s="31"/>
      <c r="T148" s="91"/>
      <c r="U148" s="3" t="str">
        <f>IF(VLOOKUP($A148,DICO_Complet!A:R,9,FALSE)&lt;&gt;0,VLOOKUP($A148,DICO_Complet!A:R,9,FALSE),"")</f>
        <v/>
      </c>
    </row>
    <row r="149" spans="1:21">
      <c r="A149" s="29">
        <v>250617090040</v>
      </c>
      <c r="B149" s="87"/>
      <c r="C149" s="88"/>
      <c r="D149" s="89"/>
      <c r="E149" s="3"/>
      <c r="F149" s="11"/>
      <c r="G149" s="90"/>
      <c r="H149" s="31"/>
      <c r="I149" s="31"/>
      <c r="J149" s="90"/>
      <c r="K149" s="31"/>
      <c r="L149" s="57"/>
      <c r="M149" s="31"/>
      <c r="N149" s="31"/>
      <c r="O149" s="57"/>
      <c r="P149" s="57"/>
      <c r="Q149" s="57"/>
      <c r="R149" s="31"/>
      <c r="S149" s="31"/>
      <c r="T149" s="91"/>
      <c r="U149" s="3" t="str">
        <f>IF(VLOOKUP($A149,DICO_Complet!A:R,9,FALSE)&lt;&gt;0,VLOOKUP($A149,DICO_Complet!A:R,9,FALSE),"")</f>
        <v/>
      </c>
    </row>
    <row r="150" spans="1:21">
      <c r="A150" s="29">
        <v>250617090046</v>
      </c>
      <c r="B150" s="87"/>
      <c r="C150" s="88"/>
      <c r="D150" s="89"/>
      <c r="E150" s="3"/>
      <c r="F150" s="11"/>
      <c r="G150" s="90"/>
      <c r="H150" s="31"/>
      <c r="I150" s="31"/>
      <c r="J150" s="90"/>
      <c r="K150" s="31"/>
      <c r="L150" s="57"/>
      <c r="M150" s="31"/>
      <c r="N150" s="31"/>
      <c r="O150" s="57"/>
      <c r="P150" s="57"/>
      <c r="Q150" s="57"/>
      <c r="R150" s="31"/>
      <c r="S150" s="31"/>
      <c r="T150" s="91"/>
      <c r="U150" s="3" t="str">
        <f>IF(VLOOKUP($A150,DICO_Complet!A:R,9,FALSE)&lt;&gt;0,VLOOKUP($A150,DICO_Complet!A:R,9,FALSE),"")</f>
        <v/>
      </c>
    </row>
    <row r="151" spans="1:21">
      <c r="A151" s="29">
        <v>250617090041</v>
      </c>
      <c r="B151" s="87"/>
      <c r="C151" s="88"/>
      <c r="D151" s="89"/>
      <c r="E151" s="3"/>
      <c r="F151" s="11"/>
      <c r="G151" s="90"/>
      <c r="H151" s="31"/>
      <c r="I151" s="31"/>
      <c r="J151" s="90"/>
      <c r="K151" s="31"/>
      <c r="L151" s="57"/>
      <c r="M151" s="31"/>
      <c r="N151" s="31"/>
      <c r="O151" s="57"/>
      <c r="P151" s="57"/>
      <c r="Q151" s="57"/>
      <c r="R151" s="31"/>
      <c r="S151" s="31"/>
      <c r="T151" s="91"/>
      <c r="U151" s="3" t="str">
        <f>IF(VLOOKUP($A151,DICO_Complet!A:R,9,FALSE)&lt;&gt;0,VLOOKUP($A151,DICO_Complet!A:R,9,FALSE),"")</f>
        <v/>
      </c>
    </row>
    <row r="152" spans="1:21">
      <c r="A152" s="29">
        <v>250617090032</v>
      </c>
      <c r="B152" s="87"/>
      <c r="C152" s="88"/>
      <c r="D152" s="89"/>
      <c r="E152" s="3"/>
      <c r="F152" s="11"/>
      <c r="G152" s="90"/>
      <c r="H152" s="31"/>
      <c r="I152" s="31"/>
      <c r="J152" s="90"/>
      <c r="K152" s="31"/>
      <c r="L152" s="57"/>
      <c r="M152" s="31"/>
      <c r="N152" s="31"/>
      <c r="O152" s="57"/>
      <c r="P152" s="57"/>
      <c r="Q152" s="57"/>
      <c r="R152" s="31"/>
      <c r="S152" s="31"/>
      <c r="T152" s="91"/>
      <c r="U152" s="3" t="str">
        <f>IF(VLOOKUP($A152,DICO_Complet!A:R,9,FALSE)&lt;&gt;0,VLOOKUP($A152,DICO_Complet!A:R,9,FALSE),"")</f>
        <v/>
      </c>
    </row>
    <row r="153" spans="1:21">
      <c r="A153" s="29">
        <v>250617090028</v>
      </c>
      <c r="B153" s="87"/>
      <c r="C153" s="88"/>
      <c r="D153" s="89"/>
      <c r="E153" s="3"/>
      <c r="F153" s="11"/>
      <c r="G153" s="90"/>
      <c r="H153" s="31"/>
      <c r="I153" s="31"/>
      <c r="J153" s="90"/>
      <c r="K153" s="31"/>
      <c r="L153" s="57"/>
      <c r="M153" s="31"/>
      <c r="N153" s="31"/>
      <c r="O153" s="57"/>
      <c r="P153" s="57"/>
      <c r="Q153" s="57"/>
      <c r="R153" s="31"/>
      <c r="S153" s="31"/>
      <c r="T153" s="91"/>
      <c r="U153" s="3" t="str">
        <f>IF(VLOOKUP($A153,DICO_Complet!A:R,9,FALSE)&lt;&gt;0,VLOOKUP($A153,DICO_Complet!A:R,9,FALSE),"")</f>
        <v/>
      </c>
    </row>
    <row r="154" spans="1:21">
      <c r="A154" s="29">
        <v>250617090031</v>
      </c>
      <c r="B154" s="87"/>
      <c r="C154" s="88"/>
      <c r="D154" s="89"/>
      <c r="E154" s="3"/>
      <c r="F154" s="11"/>
      <c r="G154" s="90"/>
      <c r="H154" s="31"/>
      <c r="I154" s="31"/>
      <c r="J154" s="90"/>
      <c r="K154" s="31"/>
      <c r="L154" s="57"/>
      <c r="M154" s="31"/>
      <c r="N154" s="31"/>
      <c r="O154" s="57"/>
      <c r="P154" s="57"/>
      <c r="Q154" s="57"/>
      <c r="R154" s="31"/>
      <c r="S154" s="31"/>
      <c r="T154" s="91"/>
      <c r="U154" s="3" t="str">
        <f>IF(VLOOKUP($A154,DICO_Complet!A:R,9,FALSE)&lt;&gt;0,VLOOKUP($A154,DICO_Complet!A:R,9,FALSE),"")</f>
        <v/>
      </c>
    </row>
    <row r="155" spans="1:21">
      <c r="A155" s="29">
        <v>250617090037</v>
      </c>
      <c r="B155" s="87"/>
      <c r="C155" s="88"/>
      <c r="D155" s="89"/>
      <c r="E155" s="3"/>
      <c r="F155" s="11"/>
      <c r="G155" s="90"/>
      <c r="H155" s="31"/>
      <c r="I155" s="31"/>
      <c r="J155" s="90"/>
      <c r="K155" s="31"/>
      <c r="L155" s="57"/>
      <c r="M155" s="31"/>
      <c r="N155" s="31"/>
      <c r="O155" s="57"/>
      <c r="P155" s="57"/>
      <c r="Q155" s="57"/>
      <c r="R155" s="31"/>
      <c r="S155" s="31"/>
      <c r="T155" s="91"/>
      <c r="U155" s="3" t="str">
        <f>IF(VLOOKUP($A155,DICO_Complet!A:R,9,FALSE)&lt;&gt;0,VLOOKUP($A155,DICO_Complet!A:R,9,FALSE),"")</f>
        <v/>
      </c>
    </row>
    <row r="156" spans="1:21">
      <c r="A156" s="29">
        <v>250617090033</v>
      </c>
      <c r="B156" s="87"/>
      <c r="C156" s="88"/>
      <c r="D156" s="89"/>
      <c r="E156" s="3"/>
      <c r="F156" s="11"/>
      <c r="G156" s="90"/>
      <c r="H156" s="31"/>
      <c r="I156" s="31"/>
      <c r="J156" s="90"/>
      <c r="K156" s="31"/>
      <c r="L156" s="57"/>
      <c r="M156" s="31"/>
      <c r="N156" s="31"/>
      <c r="O156" s="57"/>
      <c r="P156" s="57"/>
      <c r="Q156" s="57"/>
      <c r="R156" s="31"/>
      <c r="S156" s="31"/>
      <c r="T156" s="91"/>
      <c r="U156" s="3" t="str">
        <f>IF(VLOOKUP($A156,DICO_Complet!A:R,9,FALSE)&lt;&gt;0,VLOOKUP($A156,DICO_Complet!A:R,9,FALSE),"")</f>
        <v/>
      </c>
    </row>
    <row r="157" spans="1:21">
      <c r="A157" s="29">
        <v>250617090034</v>
      </c>
      <c r="B157" s="87"/>
      <c r="C157" s="88"/>
      <c r="D157" s="89"/>
      <c r="E157" s="3"/>
      <c r="F157" s="11"/>
      <c r="G157" s="90"/>
      <c r="H157" s="31"/>
      <c r="I157" s="31"/>
      <c r="J157" s="90"/>
      <c r="K157" s="31"/>
      <c r="L157" s="57"/>
      <c r="M157" s="31"/>
      <c r="N157" s="31"/>
      <c r="O157" s="57"/>
      <c r="P157" s="57"/>
      <c r="Q157" s="57"/>
      <c r="R157" s="31"/>
      <c r="S157" s="31"/>
      <c r="T157" s="91"/>
      <c r="U157" s="3" t="str">
        <f>IF(VLOOKUP($A157,DICO_Complet!A:R,9,FALSE)&lt;&gt;0,VLOOKUP($A157,DICO_Complet!A:R,9,FALSE),"")</f>
        <v/>
      </c>
    </row>
    <row r="158" spans="1:21">
      <c r="A158" s="29">
        <v>250617090035</v>
      </c>
      <c r="B158" s="87"/>
      <c r="C158" s="88"/>
      <c r="D158" s="89"/>
      <c r="E158" s="3"/>
      <c r="F158" s="11"/>
      <c r="G158" s="90"/>
      <c r="H158" s="31"/>
      <c r="I158" s="31"/>
      <c r="J158" s="90"/>
      <c r="K158" s="31"/>
      <c r="L158" s="57"/>
      <c r="M158" s="31"/>
      <c r="N158" s="31"/>
      <c r="O158" s="57"/>
      <c r="P158" s="57"/>
      <c r="Q158" s="57"/>
      <c r="R158" s="31"/>
      <c r="S158" s="31"/>
      <c r="T158" s="91"/>
      <c r="U158" s="3" t="str">
        <f>IF(VLOOKUP($A158,DICO_Complet!A:R,9,FALSE)&lt;&gt;0,VLOOKUP($A158,DICO_Complet!A:R,9,FALSE),"")</f>
        <v/>
      </c>
    </row>
    <row r="159" spans="1:21">
      <c r="A159" s="29">
        <v>250617090036</v>
      </c>
      <c r="B159" s="87"/>
      <c r="C159" s="88"/>
      <c r="D159" s="89"/>
      <c r="E159" s="3"/>
      <c r="F159" s="11"/>
      <c r="G159" s="90"/>
      <c r="H159" s="31"/>
      <c r="I159" s="31"/>
      <c r="J159" s="90"/>
      <c r="K159" s="31"/>
      <c r="L159" s="57"/>
      <c r="M159" s="31"/>
      <c r="N159" s="31"/>
      <c r="O159" s="57"/>
      <c r="P159" s="57"/>
      <c r="Q159" s="57"/>
      <c r="R159" s="31"/>
      <c r="S159" s="31"/>
      <c r="T159" s="91"/>
      <c r="U159" s="3" t="str">
        <f>IF(VLOOKUP($A159,DICO_Complet!A:R,9,FALSE)&lt;&gt;0,VLOOKUP($A159,DICO_Complet!A:R,9,FALSE),"")</f>
        <v/>
      </c>
    </row>
    <row r="160" spans="1:21">
      <c r="A160" s="29">
        <v>250617090029</v>
      </c>
      <c r="B160" s="87"/>
      <c r="C160" s="88"/>
      <c r="D160" s="89"/>
      <c r="E160" s="3"/>
      <c r="F160" s="11"/>
      <c r="G160" s="90"/>
      <c r="H160" s="31"/>
      <c r="I160" s="31"/>
      <c r="J160" s="90"/>
      <c r="K160" s="31"/>
      <c r="L160" s="57"/>
      <c r="M160" s="31"/>
      <c r="N160" s="31"/>
      <c r="O160" s="57"/>
      <c r="P160" s="57"/>
      <c r="Q160" s="57"/>
      <c r="R160" s="31"/>
      <c r="S160" s="31"/>
      <c r="T160" s="91"/>
      <c r="U160" s="3" t="str">
        <f>IF(VLOOKUP($A160,DICO_Complet!A:R,9,FALSE)&lt;&gt;0,VLOOKUP($A160,DICO_Complet!A:R,9,FALSE),"")</f>
        <v/>
      </c>
    </row>
    <row r="161" spans="1:21">
      <c r="A161" s="29">
        <v>250617090030</v>
      </c>
      <c r="B161" s="87"/>
      <c r="C161" s="88"/>
      <c r="D161" s="89"/>
      <c r="E161" s="3"/>
      <c r="F161" s="11"/>
      <c r="G161" s="90"/>
      <c r="H161" s="31"/>
      <c r="I161" s="31"/>
      <c r="J161" s="90"/>
      <c r="K161" s="31"/>
      <c r="L161" s="57"/>
      <c r="M161" s="31"/>
      <c r="N161" s="31"/>
      <c r="O161" s="57"/>
      <c r="P161" s="57"/>
      <c r="Q161" s="57"/>
      <c r="R161" s="31"/>
      <c r="S161" s="31"/>
      <c r="T161" s="91"/>
      <c r="U161" s="3" t="str">
        <f>IF(VLOOKUP($A161,DICO_Complet!A:R,9,FALSE)&lt;&gt;0,VLOOKUP($A161,DICO_Complet!A:R,9,FALSE),"")</f>
        <v/>
      </c>
    </row>
    <row r="162" spans="1:21">
      <c r="A162" s="29">
        <v>250617090012</v>
      </c>
      <c r="B162" s="87"/>
      <c r="C162" s="88"/>
      <c r="D162" s="89"/>
      <c r="E162" s="3"/>
      <c r="F162" s="11"/>
      <c r="G162" s="90"/>
      <c r="H162" s="31"/>
      <c r="I162" s="31"/>
      <c r="J162" s="90"/>
      <c r="K162" s="31"/>
      <c r="L162" s="57"/>
      <c r="M162" s="31"/>
      <c r="N162" s="31"/>
      <c r="O162" s="57"/>
      <c r="P162" s="57"/>
      <c r="Q162" s="57"/>
      <c r="R162" s="31"/>
      <c r="S162" s="31"/>
      <c r="T162" s="91"/>
      <c r="U162" s="3" t="str">
        <f>IF(VLOOKUP($A162,DICO_Complet!A:R,9,FALSE)&lt;&gt;0,VLOOKUP($A162,DICO_Complet!A:R,9,FALSE),"")</f>
        <v/>
      </c>
    </row>
    <row r="163" spans="1:21">
      <c r="A163" s="29">
        <v>250617090015</v>
      </c>
      <c r="B163" s="87"/>
      <c r="C163" s="88"/>
      <c r="D163" s="89"/>
      <c r="E163" s="3"/>
      <c r="F163" s="11"/>
      <c r="G163" s="90"/>
      <c r="H163" s="31"/>
      <c r="I163" s="31"/>
      <c r="J163" s="90"/>
      <c r="K163" s="31"/>
      <c r="L163" s="57"/>
      <c r="M163" s="31"/>
      <c r="N163" s="31"/>
      <c r="O163" s="57"/>
      <c r="P163" s="57"/>
      <c r="Q163" s="57"/>
      <c r="R163" s="31"/>
      <c r="S163" s="31"/>
      <c r="T163" s="91"/>
      <c r="U163" s="3" t="str">
        <f>IF(VLOOKUP($A163,DICO_Complet!A:R,9,FALSE)&lt;&gt;0,VLOOKUP($A163,DICO_Complet!A:R,9,FALSE),"")</f>
        <v/>
      </c>
    </row>
    <row r="164" spans="1:21">
      <c r="A164" s="29">
        <v>250617090014</v>
      </c>
      <c r="B164" s="87"/>
      <c r="C164" s="88"/>
      <c r="D164" s="89"/>
      <c r="E164" s="3"/>
      <c r="F164" s="11"/>
      <c r="G164" s="90"/>
      <c r="H164" s="31"/>
      <c r="I164" s="31"/>
      <c r="J164" s="90"/>
      <c r="K164" s="31"/>
      <c r="L164" s="57"/>
      <c r="M164" s="31"/>
      <c r="N164" s="31"/>
      <c r="O164" s="57"/>
      <c r="P164" s="57"/>
      <c r="Q164" s="57"/>
      <c r="R164" s="31"/>
      <c r="S164" s="31"/>
      <c r="T164" s="91"/>
      <c r="U164" s="3" t="str">
        <f>IF(VLOOKUP($A164,DICO_Complet!A:R,9,FALSE)&lt;&gt;0,VLOOKUP($A164,DICO_Complet!A:R,9,FALSE),"")</f>
        <v/>
      </c>
    </row>
    <row r="165" spans="1:21">
      <c r="A165" s="29">
        <v>250617090013</v>
      </c>
      <c r="B165" s="87"/>
      <c r="C165" s="88"/>
      <c r="D165" s="89"/>
      <c r="E165" s="3"/>
      <c r="F165" s="11"/>
      <c r="G165" s="90"/>
      <c r="H165" s="31"/>
      <c r="I165" s="31"/>
      <c r="J165" s="90"/>
      <c r="K165" s="31"/>
      <c r="L165" s="57"/>
      <c r="M165" s="31"/>
      <c r="N165" s="31"/>
      <c r="O165" s="57"/>
      <c r="P165" s="57"/>
      <c r="Q165" s="57"/>
      <c r="R165" s="31"/>
      <c r="S165" s="31"/>
      <c r="T165" s="91"/>
      <c r="U165" s="3" t="str">
        <f>IF(VLOOKUP($A165,DICO_Complet!A:R,9,FALSE)&lt;&gt;0,VLOOKUP($A165,DICO_Complet!A:R,9,FALSE),"")</f>
        <v/>
      </c>
    </row>
    <row r="166" spans="1:21">
      <c r="A166" s="29">
        <v>250331114321</v>
      </c>
      <c r="B166" s="87"/>
      <c r="C166" s="88"/>
      <c r="D166" s="89"/>
      <c r="E166" s="3"/>
      <c r="F166" s="11"/>
      <c r="G166" s="90"/>
      <c r="H166" s="31"/>
      <c r="I166" s="31"/>
      <c r="J166" s="90"/>
      <c r="K166" s="31"/>
      <c r="L166" s="57"/>
      <c r="M166" s="31"/>
      <c r="N166" s="31"/>
      <c r="O166" s="57"/>
      <c r="P166" s="57"/>
      <c r="Q166" s="57"/>
      <c r="R166" s="31"/>
      <c r="S166" s="31"/>
      <c r="T166" s="91"/>
      <c r="U166" s="3" t="str">
        <f>IF(VLOOKUP($A166,DICO_Complet!A:R,9,FALSE)&lt;&gt;0,VLOOKUP($A166,DICO_Complet!A:R,9,FALSE),"")</f>
        <v/>
      </c>
    </row>
    <row r="167" spans="1:21">
      <c r="A167" s="29">
        <v>241112000005</v>
      </c>
      <c r="B167" s="87"/>
      <c r="C167" s="88"/>
      <c r="D167" s="89"/>
      <c r="E167" s="3"/>
      <c r="F167" s="11"/>
      <c r="G167" s="90"/>
      <c r="H167" s="31"/>
      <c r="I167" s="31"/>
      <c r="J167" s="90"/>
      <c r="K167" s="31"/>
      <c r="L167" s="57"/>
      <c r="M167" s="31"/>
      <c r="N167" s="31"/>
      <c r="O167" s="57"/>
      <c r="P167" s="57"/>
      <c r="Q167" s="57"/>
      <c r="R167" s="31"/>
      <c r="S167" s="31"/>
      <c r="T167" s="91"/>
      <c r="U167" s="3" t="str">
        <f>IF(VLOOKUP($A167,DICO_Complet!A:R,9,FALSE)&lt;&gt;0,VLOOKUP($A167,DICO_Complet!A:R,9,FALSE),"")</f>
        <v/>
      </c>
    </row>
    <row r="168" spans="1:21">
      <c r="A168" s="29">
        <v>250331162616</v>
      </c>
      <c r="B168" s="87"/>
      <c r="C168" s="88"/>
      <c r="D168" s="89"/>
      <c r="E168" s="3"/>
      <c r="F168" s="11"/>
      <c r="G168" s="90"/>
      <c r="H168" s="31"/>
      <c r="I168" s="31"/>
      <c r="J168" s="90"/>
      <c r="K168" s="31"/>
      <c r="L168" s="57"/>
      <c r="M168" s="31"/>
      <c r="N168" s="31"/>
      <c r="O168" s="57"/>
      <c r="P168" s="57"/>
      <c r="Q168" s="57"/>
      <c r="R168" s="31"/>
      <c r="S168" s="31"/>
      <c r="T168" s="91"/>
      <c r="U168" s="3" t="str">
        <f>IF(VLOOKUP($A168,DICO_Complet!A:R,9,FALSE)&lt;&gt;0,VLOOKUP($A168,DICO_Complet!A:R,9,FALSE),"")</f>
        <v/>
      </c>
    </row>
    <row r="169" spans="1:21">
      <c r="A169" s="29">
        <v>250331162615</v>
      </c>
      <c r="B169" s="87"/>
      <c r="C169" s="88"/>
      <c r="D169" s="89"/>
      <c r="E169" s="3"/>
      <c r="F169" s="11"/>
      <c r="G169" s="90"/>
      <c r="H169" s="31"/>
      <c r="I169" s="31"/>
      <c r="J169" s="90"/>
      <c r="K169" s="31"/>
      <c r="L169" s="57"/>
      <c r="M169" s="31"/>
      <c r="N169" s="31"/>
      <c r="O169" s="57"/>
      <c r="P169" s="57"/>
      <c r="Q169" s="57"/>
      <c r="R169" s="31"/>
      <c r="S169" s="31"/>
      <c r="T169" s="91"/>
      <c r="U169" s="3" t="str">
        <f>IF(VLOOKUP($A169,DICO_Complet!A:R,9,FALSE)&lt;&gt;0,VLOOKUP($A169,DICO_Complet!A:R,9,FALSE),"")</f>
        <v/>
      </c>
    </row>
    <row r="170" spans="1:21">
      <c r="A170" s="29">
        <v>250331162617</v>
      </c>
      <c r="B170" s="87"/>
      <c r="C170" s="88"/>
      <c r="D170" s="89"/>
      <c r="E170" s="3"/>
      <c r="F170" s="11"/>
      <c r="G170" s="90"/>
      <c r="H170" s="31"/>
      <c r="I170" s="31"/>
      <c r="J170" s="90"/>
      <c r="K170" s="31"/>
      <c r="L170" s="57"/>
      <c r="M170" s="31"/>
      <c r="N170" s="31"/>
      <c r="O170" s="57"/>
      <c r="P170" s="57"/>
      <c r="Q170" s="57"/>
      <c r="R170" s="31"/>
      <c r="S170" s="31"/>
      <c r="T170" s="91"/>
      <c r="U170" s="3" t="str">
        <f>IF(VLOOKUP($A170,DICO_Complet!A:R,9,FALSE)&lt;&gt;0,VLOOKUP($A170,DICO_Complet!A:R,9,FALSE),"")</f>
        <v/>
      </c>
    </row>
    <row r="171" spans="1:21">
      <c r="A171" s="29">
        <v>260211115200</v>
      </c>
      <c r="B171" s="87"/>
      <c r="C171" s="88"/>
      <c r="D171" s="89"/>
      <c r="E171" s="3"/>
      <c r="F171" s="11"/>
      <c r="G171" s="90"/>
      <c r="H171" s="31"/>
      <c r="I171" s="31"/>
      <c r="J171" s="90"/>
      <c r="K171" s="31"/>
      <c r="L171" s="57"/>
      <c r="M171" s="31"/>
      <c r="N171" s="31"/>
      <c r="O171" s="57"/>
      <c r="P171" s="57"/>
      <c r="Q171" s="57"/>
      <c r="R171" s="31"/>
      <c r="S171" s="31"/>
      <c r="T171" s="91"/>
      <c r="U171" s="3" t="str">
        <f>IF(VLOOKUP($A171,DICO_Complet!A:R,9,FALSE)&lt;&gt;0,VLOOKUP($A171,DICO_Complet!A:R,9,FALSE),"")</f>
        <v/>
      </c>
    </row>
    <row r="172" spans="1:21">
      <c r="A172" s="29">
        <v>250410114322</v>
      </c>
      <c r="B172" s="87"/>
      <c r="C172" s="88"/>
      <c r="D172" s="89"/>
      <c r="E172" s="3"/>
      <c r="F172" s="11"/>
      <c r="G172" s="90"/>
      <c r="H172" s="31"/>
      <c r="I172" s="31"/>
      <c r="J172" s="90"/>
      <c r="K172" s="31"/>
      <c r="L172" s="57"/>
      <c r="M172" s="31"/>
      <c r="N172" s="31"/>
      <c r="O172" s="57"/>
      <c r="P172" s="57"/>
      <c r="Q172" s="57"/>
      <c r="R172" s="31"/>
      <c r="S172" s="31"/>
      <c r="T172" s="91"/>
      <c r="U172" s="3" t="str">
        <f>IF(VLOOKUP($A172,DICO_Complet!A:R,9,FALSE)&lt;&gt;0,VLOOKUP($A172,DICO_Complet!A:R,9,FALSE),"")</f>
        <v/>
      </c>
    </row>
    <row r="173" spans="1:21">
      <c r="A173" s="29">
        <v>251110110003</v>
      </c>
      <c r="B173" s="87"/>
      <c r="C173" s="88"/>
      <c r="D173" s="89"/>
      <c r="E173" s="3"/>
      <c r="F173" s="11"/>
      <c r="G173" s="90"/>
      <c r="H173" s="31"/>
      <c r="I173" s="31"/>
      <c r="J173" s="90"/>
      <c r="K173" s="31"/>
      <c r="L173" s="57"/>
      <c r="M173" s="31"/>
      <c r="N173" s="31"/>
      <c r="O173" s="57"/>
      <c r="P173" s="57"/>
      <c r="Q173" s="57"/>
      <c r="R173" s="31"/>
      <c r="S173" s="31"/>
      <c r="T173" s="91"/>
      <c r="U173" s="3" t="str">
        <f>IF(VLOOKUP($A173,DICO_Complet!A:R,9,FALSE)&lt;&gt;0,VLOOKUP($A173,DICO_Complet!A:R,9,FALSE),"")</f>
        <v/>
      </c>
    </row>
    <row r="174" spans="1:21">
      <c r="A174" s="29">
        <v>250410114323</v>
      </c>
      <c r="B174" s="87"/>
      <c r="C174" s="88"/>
      <c r="D174" s="89"/>
      <c r="E174" s="3"/>
      <c r="F174" s="11"/>
      <c r="G174" s="90"/>
      <c r="H174" s="31"/>
      <c r="I174" s="31"/>
      <c r="J174" s="90"/>
      <c r="K174" s="31"/>
      <c r="L174" s="57"/>
      <c r="M174" s="31"/>
      <c r="N174" s="31"/>
      <c r="O174" s="57"/>
      <c r="P174" s="57"/>
      <c r="Q174" s="57"/>
      <c r="R174" s="31"/>
      <c r="S174" s="31"/>
      <c r="T174" s="91"/>
      <c r="U174" s="3" t="str">
        <f>IF(VLOOKUP($A174,DICO_Complet!A:R,9,FALSE)&lt;&gt;0,VLOOKUP($A174,DICO_Complet!A:R,9,FALSE),"")</f>
        <v/>
      </c>
    </row>
    <row r="175" spans="1:21">
      <c r="A175" s="29">
        <v>251125100015</v>
      </c>
      <c r="B175" s="87"/>
      <c r="C175" s="88"/>
      <c r="D175" s="89"/>
      <c r="E175" s="3"/>
      <c r="F175" s="11"/>
      <c r="G175" s="90"/>
      <c r="H175" s="31"/>
      <c r="I175" s="31"/>
      <c r="J175" s="90"/>
      <c r="K175" s="31"/>
      <c r="L175" s="57"/>
      <c r="M175" s="31"/>
      <c r="N175" s="31"/>
      <c r="O175" s="57"/>
      <c r="P175" s="57"/>
      <c r="Q175" s="57"/>
      <c r="R175" s="31"/>
      <c r="S175" s="31"/>
      <c r="T175" s="91"/>
      <c r="U175" s="3" t="str">
        <f>IF(VLOOKUP($A175,DICO_Complet!A:R,9,FALSE)&lt;&gt;0,VLOOKUP($A175,DICO_Complet!A:R,9,FALSE),"")</f>
        <v/>
      </c>
    </row>
    <row r="176" spans="1:21">
      <c r="A176" s="29">
        <v>250617090116</v>
      </c>
      <c r="B176" s="87"/>
      <c r="C176" s="88"/>
      <c r="D176" s="89"/>
      <c r="E176" s="3"/>
      <c r="F176" s="11"/>
      <c r="G176" s="90"/>
      <c r="H176" s="31"/>
      <c r="I176" s="31"/>
      <c r="J176" s="90"/>
      <c r="K176" s="31"/>
      <c r="L176" s="57"/>
      <c r="M176" s="31"/>
      <c r="N176" s="31"/>
      <c r="O176" s="57"/>
      <c r="P176" s="57"/>
      <c r="Q176" s="57"/>
      <c r="R176" s="31"/>
      <c r="S176" s="31"/>
      <c r="T176" s="91"/>
      <c r="U176" s="3" t="str">
        <f>IF(VLOOKUP($A176,DICO_Complet!A:R,9,FALSE)&lt;&gt;0,VLOOKUP($A176,DICO_Complet!A:R,9,FALSE),"")</f>
        <v/>
      </c>
    </row>
    <row r="177" spans="1:21">
      <c r="A177" s="29">
        <v>250331114324</v>
      </c>
      <c r="B177" s="87"/>
      <c r="C177" s="88"/>
      <c r="D177" s="89"/>
      <c r="E177" s="3"/>
      <c r="F177" s="11"/>
      <c r="G177" s="90"/>
      <c r="H177" s="31"/>
      <c r="I177" s="31"/>
      <c r="J177" s="90"/>
      <c r="K177" s="31"/>
      <c r="L177" s="57"/>
      <c r="M177" s="31"/>
      <c r="N177" s="31"/>
      <c r="O177" s="57"/>
      <c r="P177" s="57"/>
      <c r="Q177" s="57"/>
      <c r="R177" s="31"/>
      <c r="S177" s="31"/>
      <c r="T177" s="91"/>
      <c r="U177" s="3" t="str">
        <f>IF(VLOOKUP($A177,DICO_Complet!A:R,9,FALSE)&lt;&gt;0,VLOOKUP($A177,DICO_Complet!A:R,9,FALSE),"")</f>
        <v/>
      </c>
    </row>
    <row r="178" spans="1:21">
      <c r="A178" s="29">
        <v>250617090047</v>
      </c>
      <c r="B178" s="87"/>
      <c r="C178" s="88"/>
      <c r="D178" s="89"/>
      <c r="E178" s="3"/>
      <c r="F178" s="11"/>
      <c r="G178" s="90"/>
      <c r="H178" s="31"/>
      <c r="I178" s="31"/>
      <c r="J178" s="90"/>
      <c r="K178" s="31"/>
      <c r="L178" s="57"/>
      <c r="M178" s="31"/>
      <c r="N178" s="31"/>
      <c r="O178" s="57"/>
      <c r="P178" s="57"/>
      <c r="Q178" s="57"/>
      <c r="R178" s="31"/>
      <c r="S178" s="31"/>
      <c r="T178" s="91"/>
      <c r="U178" s="3" t="str">
        <f>IF(VLOOKUP($A178,DICO_Complet!A:R,9,FALSE)&lt;&gt;0,VLOOKUP($A178,DICO_Complet!A:R,9,FALSE),"")</f>
        <v/>
      </c>
    </row>
    <row r="179" spans="1:21">
      <c r="A179" s="29">
        <v>250710092200</v>
      </c>
      <c r="B179" s="87"/>
      <c r="C179" s="88"/>
      <c r="D179" s="89"/>
      <c r="E179" s="3"/>
      <c r="F179" s="11"/>
      <c r="G179" s="90"/>
      <c r="H179" s="31"/>
      <c r="I179" s="31"/>
      <c r="J179" s="90"/>
      <c r="K179" s="31"/>
      <c r="L179" s="57"/>
      <c r="M179" s="31"/>
      <c r="N179" s="31"/>
      <c r="O179" s="57"/>
      <c r="P179" s="57"/>
      <c r="Q179" s="57"/>
      <c r="R179" s="31"/>
      <c r="S179" s="31"/>
      <c r="T179" s="91"/>
      <c r="U179" s="3" t="str">
        <f>IF(VLOOKUP($A179,DICO_Complet!A:R,9,FALSE)&lt;&gt;0,VLOOKUP($A179,DICO_Complet!A:R,9,FALSE),"")</f>
        <v/>
      </c>
    </row>
    <row r="180" spans="1:21">
      <c r="A180" s="29">
        <v>250410114320</v>
      </c>
      <c r="B180" s="87"/>
      <c r="C180" s="88"/>
      <c r="D180" s="89"/>
      <c r="E180" s="3"/>
      <c r="F180" s="11"/>
      <c r="G180" s="90"/>
      <c r="H180" s="31"/>
      <c r="I180" s="31"/>
      <c r="J180" s="90"/>
      <c r="K180" s="31"/>
      <c r="L180" s="57"/>
      <c r="M180" s="31"/>
      <c r="N180" s="31"/>
      <c r="O180" s="57"/>
      <c r="P180" s="57"/>
      <c r="Q180" s="57"/>
      <c r="R180" s="31"/>
      <c r="S180" s="31"/>
      <c r="T180" s="91"/>
      <c r="U180" s="3" t="str">
        <f>IF(VLOOKUP($A180,DICO_Complet!A:R,9,FALSE)&lt;&gt;0,VLOOKUP($A180,DICO_Complet!A:R,9,FALSE),"")</f>
        <v/>
      </c>
    </row>
    <row r="181" spans="1:21">
      <c r="A181" s="29">
        <v>250331114322</v>
      </c>
      <c r="B181" s="87"/>
      <c r="C181" s="88"/>
      <c r="D181" s="89"/>
      <c r="E181" s="3"/>
      <c r="F181" s="11"/>
      <c r="G181" s="90"/>
      <c r="H181" s="31"/>
      <c r="I181" s="31"/>
      <c r="J181" s="90"/>
      <c r="K181" s="31"/>
      <c r="L181" s="57"/>
      <c r="M181" s="31"/>
      <c r="N181" s="31"/>
      <c r="O181" s="57"/>
      <c r="P181" s="57"/>
      <c r="Q181" s="57"/>
      <c r="R181" s="31"/>
      <c r="S181" s="31"/>
      <c r="T181" s="91"/>
      <c r="U181" s="3" t="str">
        <f>IF(VLOOKUP($A181,DICO_Complet!A:R,9,FALSE)&lt;&gt;0,VLOOKUP($A181,DICO_Complet!A:R,9,FALSE),"")</f>
        <v/>
      </c>
    </row>
    <row r="182" spans="1:21">
      <c r="A182" s="29">
        <v>251027175300</v>
      </c>
      <c r="B182" s="87"/>
      <c r="C182" s="88"/>
      <c r="D182" s="89"/>
      <c r="E182" s="3"/>
      <c r="F182" s="11"/>
      <c r="G182" s="90"/>
      <c r="H182" s="31"/>
      <c r="I182" s="31"/>
      <c r="J182" s="90"/>
      <c r="K182" s="31"/>
      <c r="L182" s="57"/>
      <c r="M182" s="31"/>
      <c r="N182" s="31"/>
      <c r="O182" s="57"/>
      <c r="P182" s="57"/>
      <c r="Q182" s="57"/>
      <c r="R182" s="31"/>
      <c r="S182" s="31"/>
      <c r="T182" s="91"/>
      <c r="U182" s="3" t="str">
        <f>IF(VLOOKUP($A182,DICO_Complet!A:R,9,FALSE)&lt;&gt;0,VLOOKUP($A182,DICO_Complet!A:R,9,FALSE),"")</f>
        <v/>
      </c>
    </row>
    <row r="183" spans="1:21">
      <c r="A183" s="29">
        <v>250331162613</v>
      </c>
      <c r="B183" s="87"/>
      <c r="C183" s="88"/>
      <c r="D183" s="89"/>
      <c r="E183" s="3"/>
      <c r="F183" s="11"/>
      <c r="G183" s="90"/>
      <c r="H183" s="31"/>
      <c r="I183" s="31"/>
      <c r="J183" s="90"/>
      <c r="K183" s="31"/>
      <c r="L183" s="57"/>
      <c r="M183" s="31"/>
      <c r="N183" s="31"/>
      <c r="O183" s="57"/>
      <c r="P183" s="57"/>
      <c r="Q183" s="57"/>
      <c r="R183" s="31"/>
      <c r="S183" s="31"/>
      <c r="T183" s="91"/>
      <c r="U183" s="3" t="str">
        <f>IF(VLOOKUP($A183,DICO_Complet!A:R,9,FALSE)&lt;&gt;0,VLOOKUP($A183,DICO_Complet!A:R,9,FALSE),"")</f>
        <v/>
      </c>
    </row>
    <row r="184" spans="1:21">
      <c r="A184" s="29">
        <v>250901001234</v>
      </c>
      <c r="B184" s="87"/>
      <c r="C184" s="88"/>
      <c r="D184" s="89"/>
      <c r="E184" s="3"/>
      <c r="F184" s="11"/>
      <c r="G184" s="90"/>
      <c r="H184" s="31"/>
      <c r="I184" s="31"/>
      <c r="J184" s="90"/>
      <c r="K184" s="31"/>
      <c r="L184" s="57"/>
      <c r="M184" s="31"/>
      <c r="N184" s="31"/>
      <c r="O184" s="57"/>
      <c r="P184" s="57"/>
      <c r="Q184" s="57"/>
      <c r="R184" s="31"/>
      <c r="S184" s="31"/>
      <c r="T184" s="91"/>
      <c r="U184" s="3" t="str">
        <f>IF(VLOOKUP($A184,DICO_Complet!A:R,9,FALSE)&lt;&gt;0,VLOOKUP($A184,DICO_Complet!A:R,9,FALSE),"")</f>
        <v/>
      </c>
    </row>
    <row r="185" spans="1:21">
      <c r="A185" s="29">
        <v>250331114323</v>
      </c>
      <c r="B185" s="87"/>
      <c r="C185" s="88"/>
      <c r="D185" s="89"/>
      <c r="E185" s="3"/>
      <c r="F185" s="11"/>
      <c r="G185" s="90"/>
      <c r="H185" s="31"/>
      <c r="I185" s="31"/>
      <c r="J185" s="90"/>
      <c r="K185" s="31"/>
      <c r="L185" s="57"/>
      <c r="M185" s="31"/>
      <c r="N185" s="31"/>
      <c r="O185" s="57"/>
      <c r="P185" s="57"/>
      <c r="Q185" s="57"/>
      <c r="R185" s="31"/>
      <c r="S185" s="31"/>
      <c r="T185" s="91"/>
      <c r="U185" s="3" t="str">
        <f>IF(VLOOKUP($A185,DICO_Complet!A:R,9,FALSE)&lt;&gt;0,VLOOKUP($A185,DICO_Complet!A:R,9,FALSE),"")</f>
        <v/>
      </c>
    </row>
    <row r="186" spans="1:21">
      <c r="A186" s="29">
        <v>250410114321</v>
      </c>
      <c r="B186" s="87"/>
      <c r="C186" s="88"/>
      <c r="D186" s="89"/>
      <c r="E186" s="3"/>
      <c r="F186" s="11"/>
      <c r="G186" s="90"/>
      <c r="H186" s="31"/>
      <c r="I186" s="31"/>
      <c r="J186" s="90"/>
      <c r="K186" s="31"/>
      <c r="L186" s="57"/>
      <c r="M186" s="31"/>
      <c r="N186" s="31"/>
      <c r="O186" s="57"/>
      <c r="P186" s="57"/>
      <c r="Q186" s="57"/>
      <c r="R186" s="31"/>
      <c r="S186" s="31"/>
      <c r="T186" s="91"/>
      <c r="U186" s="3" t="str">
        <f>IF(VLOOKUP($A186,DICO_Complet!A:R,9,FALSE)&lt;&gt;0,VLOOKUP($A186,DICO_Complet!A:R,9,FALSE),"")</f>
        <v/>
      </c>
    </row>
    <row r="187" spans="1:21">
      <c r="A187" s="29">
        <v>250901001235</v>
      </c>
      <c r="B187" s="87"/>
      <c r="C187" s="88"/>
      <c r="D187" s="89"/>
      <c r="E187" s="3"/>
      <c r="F187" s="11"/>
      <c r="G187" s="90"/>
      <c r="H187" s="31"/>
      <c r="I187" s="31"/>
      <c r="J187" s="90"/>
      <c r="K187" s="31"/>
      <c r="L187" s="57"/>
      <c r="M187" s="31"/>
      <c r="N187" s="31"/>
      <c r="O187" s="57"/>
      <c r="P187" s="57"/>
      <c r="Q187" s="57"/>
      <c r="R187" s="31"/>
      <c r="S187" s="31"/>
      <c r="T187" s="91"/>
      <c r="U187" s="3" t="str">
        <f>IF(VLOOKUP($A187,DICO_Complet!A:R,9,FALSE)&lt;&gt;0,VLOOKUP($A187,DICO_Complet!A:R,9,FALSE),"")</f>
        <v/>
      </c>
    </row>
    <row r="188" spans="1:21">
      <c r="A188" s="29">
        <v>250901001236</v>
      </c>
      <c r="B188" s="87"/>
      <c r="C188" s="88"/>
      <c r="D188" s="89"/>
      <c r="E188" s="3"/>
      <c r="F188" s="11"/>
      <c r="G188" s="90"/>
      <c r="H188" s="31"/>
      <c r="I188" s="31"/>
      <c r="J188" s="90"/>
      <c r="K188" s="31"/>
      <c r="L188" s="57"/>
      <c r="M188" s="31"/>
      <c r="N188" s="31"/>
      <c r="O188" s="57"/>
      <c r="P188" s="57"/>
      <c r="Q188" s="57"/>
      <c r="R188" s="31"/>
      <c r="S188" s="31"/>
      <c r="T188" s="91"/>
      <c r="U188" s="3" t="str">
        <f>IF(VLOOKUP($A188,DICO_Complet!A:R,9,FALSE)&lt;&gt;0,VLOOKUP($A188,DICO_Complet!A:R,9,FALSE),"")</f>
        <v/>
      </c>
    </row>
    <row r="189" spans="1:21">
      <c r="A189" s="29">
        <v>250331162610</v>
      </c>
      <c r="B189" s="87"/>
      <c r="C189" s="88"/>
      <c r="D189" s="89"/>
      <c r="E189" s="3"/>
      <c r="F189" s="11"/>
      <c r="G189" s="90"/>
      <c r="H189" s="31"/>
      <c r="I189" s="31"/>
      <c r="J189" s="90"/>
      <c r="K189" s="31"/>
      <c r="L189" s="57"/>
      <c r="M189" s="31"/>
      <c r="N189" s="31"/>
      <c r="O189" s="57"/>
      <c r="P189" s="57"/>
      <c r="Q189" s="57"/>
      <c r="R189" s="31"/>
      <c r="S189" s="31"/>
      <c r="T189" s="91"/>
      <c r="U189" s="3" t="str">
        <f>IF(VLOOKUP($A189,DICO_Complet!A:R,9,FALSE)&lt;&gt;0,VLOOKUP($A189,DICO_Complet!A:R,9,FALSE),"")</f>
        <v/>
      </c>
    </row>
    <row r="190" spans="1:21">
      <c r="A190" s="29">
        <v>250331162609</v>
      </c>
      <c r="B190" s="87"/>
      <c r="C190" s="88"/>
      <c r="D190" s="89"/>
      <c r="E190" s="3"/>
      <c r="F190" s="11"/>
      <c r="G190" s="90"/>
      <c r="H190" s="31"/>
      <c r="I190" s="31"/>
      <c r="J190" s="90"/>
      <c r="K190" s="31"/>
      <c r="L190" s="57"/>
      <c r="M190" s="31"/>
      <c r="N190" s="31"/>
      <c r="O190" s="57"/>
      <c r="P190" s="57"/>
      <c r="Q190" s="57"/>
      <c r="R190" s="31"/>
      <c r="S190" s="31"/>
      <c r="T190" s="91"/>
      <c r="U190" s="3" t="str">
        <f>IF(VLOOKUP($A190,DICO_Complet!A:R,9,FALSE)&lt;&gt;0,VLOOKUP($A190,DICO_Complet!A:R,9,FALSE),"")</f>
        <v/>
      </c>
    </row>
    <row r="191" spans="1:21">
      <c r="A191" s="29">
        <v>250410114325</v>
      </c>
      <c r="B191" s="87"/>
      <c r="C191" s="88"/>
      <c r="D191" s="89"/>
      <c r="E191" s="3"/>
      <c r="F191" s="11"/>
      <c r="G191" s="90"/>
      <c r="H191" s="31"/>
      <c r="I191" s="31"/>
      <c r="J191" s="90"/>
      <c r="K191" s="31"/>
      <c r="L191" s="57"/>
      <c r="M191" s="31"/>
      <c r="N191" s="31"/>
      <c r="O191" s="57"/>
      <c r="P191" s="57"/>
      <c r="Q191" s="57"/>
      <c r="R191" s="31"/>
      <c r="S191" s="31"/>
      <c r="T191" s="91"/>
      <c r="U191" s="3" t="str">
        <f>IF(VLOOKUP($A191,DICO_Complet!A:R,9,FALSE)&lt;&gt;0,VLOOKUP($A191,DICO_Complet!A:R,9,FALSE),"")</f>
        <v/>
      </c>
    </row>
    <row r="192" spans="1:21">
      <c r="A192" s="29">
        <v>250528144006</v>
      </c>
      <c r="B192" s="87"/>
      <c r="C192" s="88"/>
      <c r="D192" s="89"/>
      <c r="E192" s="3"/>
      <c r="F192" s="11"/>
      <c r="G192" s="90"/>
      <c r="H192" s="31"/>
      <c r="I192" s="31"/>
      <c r="J192" s="90"/>
      <c r="K192" s="31"/>
      <c r="L192" s="57"/>
      <c r="M192" s="31"/>
      <c r="N192" s="31"/>
      <c r="O192" s="57"/>
      <c r="P192" s="57"/>
      <c r="Q192" s="57"/>
      <c r="R192" s="31"/>
      <c r="S192" s="31"/>
      <c r="T192" s="91"/>
      <c r="U192" s="3" t="str">
        <f>IF(VLOOKUP($A192,DICO_Complet!A:R,9,FALSE)&lt;&gt;0,VLOOKUP($A192,DICO_Complet!A:R,9,FALSE),"")</f>
        <v/>
      </c>
    </row>
    <row r="193" spans="1:21">
      <c r="A193" s="29">
        <v>250331162611</v>
      </c>
      <c r="B193" s="87"/>
      <c r="C193" s="88"/>
      <c r="D193" s="89"/>
      <c r="E193" s="3"/>
      <c r="F193" s="11"/>
      <c r="G193" s="90"/>
      <c r="H193" s="31"/>
      <c r="I193" s="31"/>
      <c r="J193" s="90"/>
      <c r="K193" s="31"/>
      <c r="L193" s="57"/>
      <c r="M193" s="31"/>
      <c r="N193" s="31"/>
      <c r="O193" s="57"/>
      <c r="P193" s="57"/>
      <c r="Q193" s="57"/>
      <c r="R193" s="31"/>
      <c r="S193" s="31"/>
      <c r="T193" s="91"/>
      <c r="U193" s="3" t="str">
        <f>IF(VLOOKUP($A193,DICO_Complet!A:R,9,FALSE)&lt;&gt;0,VLOOKUP($A193,DICO_Complet!A:R,9,FALSE),"")</f>
        <v/>
      </c>
    </row>
    <row r="194" spans="1:21">
      <c r="A194" s="29">
        <v>250331162612</v>
      </c>
      <c r="B194" s="87"/>
      <c r="C194" s="88"/>
      <c r="D194" s="89"/>
      <c r="E194" s="3"/>
      <c r="F194" s="11"/>
      <c r="G194" s="90"/>
      <c r="H194" s="31"/>
      <c r="I194" s="31"/>
      <c r="J194" s="90"/>
      <c r="K194" s="31"/>
      <c r="L194" s="57"/>
      <c r="M194" s="31"/>
      <c r="N194" s="31"/>
      <c r="O194" s="57"/>
      <c r="P194" s="57"/>
      <c r="Q194" s="57"/>
      <c r="R194" s="31"/>
      <c r="S194" s="31"/>
      <c r="T194" s="91"/>
      <c r="U194" s="3" t="str">
        <f>IF(VLOOKUP($A194,DICO_Complet!A:R,9,FALSE)&lt;&gt;0,VLOOKUP($A194,DICO_Complet!A:R,9,FALSE),"")</f>
        <v/>
      </c>
    </row>
    <row r="195" spans="1:21">
      <c r="A195" s="29">
        <v>260313125900</v>
      </c>
      <c r="B195" s="87"/>
      <c r="C195" s="88"/>
      <c r="D195" s="89"/>
      <c r="E195" s="3"/>
      <c r="F195" s="11"/>
      <c r="G195" s="90"/>
      <c r="H195" s="31"/>
      <c r="I195" s="31"/>
      <c r="J195" s="90"/>
      <c r="K195" s="31"/>
      <c r="L195" s="57"/>
      <c r="M195" s="31"/>
      <c r="N195" s="31"/>
      <c r="O195" s="57"/>
      <c r="P195" s="57"/>
      <c r="Q195" s="57"/>
      <c r="R195" s="31"/>
      <c r="S195" s="31"/>
      <c r="T195" s="91"/>
      <c r="U195" s="3" t="str">
        <f>IF(VLOOKUP($A195,DICO_Complet!A:R,9,FALSE)&lt;&gt;0,VLOOKUP($A195,DICO_Complet!A:R,9,FALSE),"")</f>
        <v/>
      </c>
    </row>
    <row r="196" spans="1:21">
      <c r="A196" s="29">
        <v>250410114324</v>
      </c>
      <c r="B196" s="87"/>
      <c r="C196" s="88"/>
      <c r="D196" s="89"/>
      <c r="E196" s="3"/>
      <c r="F196" s="11"/>
      <c r="G196" s="90"/>
      <c r="H196" s="31"/>
      <c r="I196" s="31"/>
      <c r="J196" s="90"/>
      <c r="K196" s="31"/>
      <c r="L196" s="57"/>
      <c r="M196" s="31"/>
      <c r="N196" s="31"/>
      <c r="O196" s="57"/>
      <c r="P196" s="57"/>
      <c r="Q196" s="57"/>
      <c r="R196" s="31"/>
      <c r="S196" s="31"/>
      <c r="T196" s="91"/>
      <c r="U196" s="3" t="str">
        <f>IF(VLOOKUP($A196,DICO_Complet!A:R,9,FALSE)&lt;&gt;0,VLOOKUP($A196,DICO_Complet!A:R,9,FALSE),"")</f>
        <v/>
      </c>
    </row>
    <row r="197" spans="1:21">
      <c r="A197" s="29">
        <v>250410114319</v>
      </c>
      <c r="B197" s="87"/>
      <c r="C197" s="88"/>
      <c r="D197" s="89"/>
      <c r="E197" s="3"/>
      <c r="F197" s="11"/>
      <c r="G197" s="90"/>
      <c r="H197" s="31"/>
      <c r="I197" s="31"/>
      <c r="J197" s="90"/>
      <c r="K197" s="31"/>
      <c r="L197" s="57"/>
      <c r="M197" s="31"/>
      <c r="N197" s="31"/>
      <c r="O197" s="57"/>
      <c r="P197" s="57"/>
      <c r="Q197" s="57"/>
      <c r="R197" s="31"/>
      <c r="S197" s="31"/>
      <c r="T197" s="91"/>
      <c r="U197" s="3" t="str">
        <f>IF(VLOOKUP($A197,DICO_Complet!A:R,9,FALSE)&lt;&gt;0,VLOOKUP($A197,DICO_Complet!A:R,9,FALSE),"")</f>
        <v/>
      </c>
    </row>
    <row r="198" spans="1:21">
      <c r="A198" s="29">
        <v>250425201501</v>
      </c>
      <c r="B198" s="87"/>
      <c r="C198" s="88"/>
      <c r="D198" s="89"/>
      <c r="E198" s="3"/>
      <c r="F198" s="11"/>
      <c r="G198" s="90"/>
      <c r="H198" s="31"/>
      <c r="I198" s="31"/>
      <c r="J198" s="90"/>
      <c r="K198" s="31"/>
      <c r="L198" s="57"/>
      <c r="M198" s="31"/>
      <c r="N198" s="31"/>
      <c r="O198" s="57"/>
      <c r="P198" s="57"/>
      <c r="Q198" s="57"/>
      <c r="R198" s="31"/>
      <c r="S198" s="31"/>
      <c r="T198" s="91"/>
      <c r="U198" s="3" t="str">
        <f>IF(VLOOKUP($A198,DICO_Complet!A:R,9,FALSE)&lt;&gt;0,VLOOKUP($A198,DICO_Complet!A:R,9,FALSE),"")</f>
        <v/>
      </c>
    </row>
    <row r="199" spans="1:21">
      <c r="A199" s="29">
        <v>250425201031</v>
      </c>
      <c r="B199" s="87"/>
      <c r="C199" s="88"/>
      <c r="D199" s="89"/>
      <c r="E199" s="3"/>
      <c r="F199" s="11"/>
      <c r="G199" s="90"/>
      <c r="H199" s="31"/>
      <c r="I199" s="31"/>
      <c r="J199" s="90"/>
      <c r="K199" s="31"/>
      <c r="L199" s="57"/>
      <c r="M199" s="31"/>
      <c r="N199" s="31"/>
      <c r="O199" s="57"/>
      <c r="P199" s="57"/>
      <c r="Q199" s="57"/>
      <c r="R199" s="31"/>
      <c r="S199" s="31"/>
      <c r="T199" s="91"/>
      <c r="U199" s="3" t="str">
        <f>IF(VLOOKUP($A199,DICO_Complet!A:R,9,FALSE)&lt;&gt;0,VLOOKUP($A199,DICO_Complet!A:R,9,FALSE),"")</f>
        <v/>
      </c>
    </row>
    <row r="200" spans="1:21">
      <c r="A200" s="29">
        <v>250425201032</v>
      </c>
      <c r="B200" s="87"/>
      <c r="C200" s="88"/>
      <c r="D200" s="89"/>
      <c r="E200" s="3"/>
      <c r="F200" s="11"/>
      <c r="G200" s="90"/>
      <c r="H200" s="31"/>
      <c r="I200" s="31"/>
      <c r="J200" s="90"/>
      <c r="K200" s="31"/>
      <c r="L200" s="57"/>
      <c r="M200" s="31"/>
      <c r="N200" s="31"/>
      <c r="O200" s="57"/>
      <c r="P200" s="57"/>
      <c r="Q200" s="57"/>
      <c r="R200" s="31"/>
      <c r="S200" s="31"/>
      <c r="T200" s="91"/>
      <c r="U200" s="3" t="str">
        <f>IF(VLOOKUP($A200,DICO_Complet!A:R,9,FALSE)&lt;&gt;0,VLOOKUP($A200,DICO_Complet!A:R,9,FALSE),"")</f>
        <v/>
      </c>
    </row>
    <row r="201" spans="1:21">
      <c r="A201" s="29">
        <v>250425201508</v>
      </c>
      <c r="B201" s="87"/>
      <c r="C201" s="88"/>
      <c r="D201" s="89"/>
      <c r="E201" s="3"/>
      <c r="F201" s="11"/>
      <c r="G201" s="90"/>
      <c r="H201" s="31"/>
      <c r="I201" s="31"/>
      <c r="J201" s="90"/>
      <c r="K201" s="31"/>
      <c r="L201" s="57"/>
      <c r="M201" s="31"/>
      <c r="N201" s="31"/>
      <c r="O201" s="57"/>
      <c r="P201" s="57"/>
      <c r="Q201" s="57"/>
      <c r="R201" s="31"/>
      <c r="S201" s="31"/>
      <c r="T201" s="91"/>
      <c r="U201" s="3" t="str">
        <f>IF(VLOOKUP($A201,DICO_Complet!A:R,9,FALSE)&lt;&gt;0,VLOOKUP($A201,DICO_Complet!A:R,9,FALSE),"")</f>
        <v/>
      </c>
    </row>
    <row r="202" spans="1:21">
      <c r="A202" s="29">
        <v>250425201518</v>
      </c>
      <c r="B202" s="87"/>
      <c r="C202" s="88"/>
      <c r="D202" s="89"/>
      <c r="E202" s="3"/>
      <c r="F202" s="11"/>
      <c r="G202" s="90"/>
      <c r="H202" s="31"/>
      <c r="I202" s="31"/>
      <c r="J202" s="90"/>
      <c r="K202" s="31"/>
      <c r="L202" s="57"/>
      <c r="M202" s="31"/>
      <c r="N202" s="31"/>
      <c r="O202" s="57"/>
      <c r="P202" s="57"/>
      <c r="Q202" s="57"/>
      <c r="R202" s="31"/>
      <c r="S202" s="31"/>
      <c r="T202" s="91"/>
      <c r="U202" s="3" t="str">
        <f>IF(VLOOKUP($A202,DICO_Complet!A:R,9,FALSE)&lt;&gt;0,VLOOKUP($A202,DICO_Complet!A:R,9,FALSE),"")</f>
        <v/>
      </c>
    </row>
    <row r="203" spans="1:21">
      <c r="A203" s="29">
        <v>250425200709</v>
      </c>
      <c r="B203" s="87"/>
      <c r="C203" s="88"/>
      <c r="D203" s="89"/>
      <c r="E203" s="3"/>
      <c r="F203" s="11"/>
      <c r="G203" s="90"/>
      <c r="H203" s="31"/>
      <c r="I203" s="31"/>
      <c r="J203" s="90"/>
      <c r="K203" s="31"/>
      <c r="L203" s="57"/>
      <c r="M203" s="31"/>
      <c r="N203" s="31"/>
      <c r="O203" s="57"/>
      <c r="P203" s="57"/>
      <c r="Q203" s="57"/>
      <c r="R203" s="31"/>
      <c r="S203" s="31"/>
      <c r="T203" s="91"/>
      <c r="U203" s="3" t="str">
        <f>IF(VLOOKUP($A203,DICO_Complet!A:R,9,FALSE)&lt;&gt;0,VLOOKUP($A203,DICO_Complet!A:R,9,FALSE),"")</f>
        <v/>
      </c>
    </row>
    <row r="204" spans="1:21">
      <c r="A204" s="29">
        <v>250425201506</v>
      </c>
      <c r="B204" s="87"/>
      <c r="C204" s="88"/>
      <c r="D204" s="89"/>
      <c r="E204" s="3"/>
      <c r="F204" s="11"/>
      <c r="G204" s="90"/>
      <c r="H204" s="31"/>
      <c r="I204" s="31"/>
      <c r="J204" s="90"/>
      <c r="K204" s="31"/>
      <c r="L204" s="57"/>
      <c r="M204" s="31"/>
      <c r="N204" s="31"/>
      <c r="O204" s="57"/>
      <c r="P204" s="57"/>
      <c r="Q204" s="57"/>
      <c r="R204" s="31"/>
      <c r="S204" s="31"/>
      <c r="T204" s="91"/>
      <c r="U204" s="3" t="str">
        <f>IF(VLOOKUP($A204,DICO_Complet!A:R,9,FALSE)&lt;&gt;0,VLOOKUP($A204,DICO_Complet!A:R,9,FALSE),"")</f>
        <v/>
      </c>
    </row>
    <row r="205" spans="1:21">
      <c r="A205" s="29">
        <v>250425201507</v>
      </c>
      <c r="B205" s="87"/>
      <c r="C205" s="88"/>
      <c r="D205" s="89"/>
      <c r="E205" s="3"/>
      <c r="F205" s="11"/>
      <c r="G205" s="90"/>
      <c r="H205" s="31"/>
      <c r="I205" s="31"/>
      <c r="J205" s="90"/>
      <c r="K205" s="31"/>
      <c r="L205" s="57"/>
      <c r="M205" s="31"/>
      <c r="N205" s="31"/>
      <c r="O205" s="57"/>
      <c r="P205" s="57"/>
      <c r="Q205" s="57"/>
      <c r="R205" s="31"/>
      <c r="S205" s="31"/>
      <c r="T205" s="91"/>
      <c r="U205" s="3" t="str">
        <f>IF(VLOOKUP($A205,DICO_Complet!A:R,9,FALSE)&lt;&gt;0,VLOOKUP($A205,DICO_Complet!A:R,9,FALSE),"")</f>
        <v/>
      </c>
    </row>
    <row r="206" spans="1:21">
      <c r="A206" s="29">
        <v>250425201503</v>
      </c>
      <c r="B206" s="87"/>
      <c r="C206" s="88"/>
      <c r="D206" s="89"/>
      <c r="E206" s="3"/>
      <c r="F206" s="11"/>
      <c r="G206" s="90"/>
      <c r="H206" s="31"/>
      <c r="I206" s="31"/>
      <c r="J206" s="90"/>
      <c r="K206" s="31"/>
      <c r="L206" s="57"/>
      <c r="M206" s="31"/>
      <c r="N206" s="31"/>
      <c r="O206" s="57"/>
      <c r="P206" s="57"/>
      <c r="Q206" s="57"/>
      <c r="R206" s="31"/>
      <c r="S206" s="31"/>
      <c r="T206" s="91"/>
      <c r="U206" s="3" t="str">
        <f>IF(VLOOKUP($A206,DICO_Complet!A:R,9,FALSE)&lt;&gt;0,VLOOKUP($A206,DICO_Complet!A:R,9,FALSE),"")</f>
        <v/>
      </c>
    </row>
    <row r="207" spans="1:21">
      <c r="A207" s="29">
        <v>250425201505</v>
      </c>
      <c r="B207" s="87"/>
      <c r="C207" s="88"/>
      <c r="D207" s="89"/>
      <c r="E207" s="3"/>
      <c r="F207" s="11"/>
      <c r="G207" s="90"/>
      <c r="H207" s="31"/>
      <c r="I207" s="31"/>
      <c r="J207" s="90"/>
      <c r="K207" s="31"/>
      <c r="L207" s="57"/>
      <c r="M207" s="31"/>
      <c r="N207" s="31"/>
      <c r="O207" s="57"/>
      <c r="P207" s="57"/>
      <c r="Q207" s="57"/>
      <c r="R207" s="31"/>
      <c r="S207" s="31"/>
      <c r="T207" s="91"/>
      <c r="U207" s="3" t="str">
        <f>IF(VLOOKUP($A207,DICO_Complet!A:R,9,FALSE)&lt;&gt;0,VLOOKUP($A207,DICO_Complet!A:R,9,FALSE),"")</f>
        <v/>
      </c>
    </row>
    <row r="208" spans="1:21">
      <c r="A208" s="29">
        <v>250425201504</v>
      </c>
      <c r="B208" s="87"/>
      <c r="C208" s="88"/>
      <c r="D208" s="89"/>
      <c r="E208" s="3"/>
      <c r="F208" s="11"/>
      <c r="G208" s="90"/>
      <c r="H208" s="31"/>
      <c r="I208" s="31"/>
      <c r="J208" s="90"/>
      <c r="K208" s="31"/>
      <c r="L208" s="57"/>
      <c r="M208" s="31"/>
      <c r="N208" s="31"/>
      <c r="O208" s="57"/>
      <c r="P208" s="57"/>
      <c r="Q208" s="57"/>
      <c r="R208" s="31"/>
      <c r="S208" s="31"/>
      <c r="T208" s="91"/>
      <c r="U208" s="3" t="str">
        <f>IF(VLOOKUP($A208,DICO_Complet!A:R,9,FALSE)&lt;&gt;0,VLOOKUP($A208,DICO_Complet!A:R,9,FALSE),"")</f>
        <v/>
      </c>
    </row>
    <row r="209" spans="1:21">
      <c r="A209" s="29">
        <v>250425201509</v>
      </c>
      <c r="B209" s="87"/>
      <c r="C209" s="88"/>
      <c r="D209" s="89"/>
      <c r="E209" s="3"/>
      <c r="F209" s="11"/>
      <c r="G209" s="90"/>
      <c r="H209" s="31"/>
      <c r="I209" s="31"/>
      <c r="J209" s="90"/>
      <c r="K209" s="31"/>
      <c r="L209" s="57"/>
      <c r="M209" s="31"/>
      <c r="N209" s="31"/>
      <c r="O209" s="57"/>
      <c r="P209" s="57"/>
      <c r="Q209" s="57"/>
      <c r="R209" s="31"/>
      <c r="S209" s="31"/>
      <c r="T209" s="91"/>
      <c r="U209" s="3" t="str">
        <f>IF(VLOOKUP($A209,DICO_Complet!A:R,9,FALSE)&lt;&gt;0,VLOOKUP($A209,DICO_Complet!A:R,9,FALSE),"")</f>
        <v/>
      </c>
    </row>
    <row r="210" spans="1:21">
      <c r="A210" s="29">
        <v>250425201502</v>
      </c>
      <c r="B210" s="87"/>
      <c r="C210" s="88"/>
      <c r="D210" s="89"/>
      <c r="E210" s="3"/>
      <c r="F210" s="11"/>
      <c r="G210" s="90"/>
      <c r="H210" s="31"/>
      <c r="I210" s="31"/>
      <c r="J210" s="90"/>
      <c r="K210" s="31"/>
      <c r="L210" s="57"/>
      <c r="M210" s="31"/>
      <c r="N210" s="31"/>
      <c r="O210" s="57"/>
      <c r="P210" s="57"/>
      <c r="Q210" s="57"/>
      <c r="R210" s="31"/>
      <c r="S210" s="31"/>
      <c r="T210" s="91"/>
      <c r="U210" s="3" t="str">
        <f>IF(VLOOKUP($A210,DICO_Complet!A:R,9,FALSE)&lt;&gt;0,VLOOKUP($A210,DICO_Complet!A:R,9,FALSE),"")</f>
        <v/>
      </c>
    </row>
    <row r="211" spans="1:21">
      <c r="A211" s="29">
        <v>250425201500</v>
      </c>
      <c r="B211" s="87"/>
      <c r="C211" s="88"/>
      <c r="D211" s="89"/>
      <c r="E211" s="3"/>
      <c r="F211" s="11"/>
      <c r="G211" s="90"/>
      <c r="H211" s="31"/>
      <c r="I211" s="31"/>
      <c r="J211" s="90"/>
      <c r="K211" s="31"/>
      <c r="L211" s="57"/>
      <c r="M211" s="31"/>
      <c r="N211" s="31"/>
      <c r="O211" s="57"/>
      <c r="P211" s="57"/>
      <c r="Q211" s="57"/>
      <c r="R211" s="31"/>
      <c r="S211" s="31"/>
      <c r="T211" s="91"/>
      <c r="U211" s="3" t="str">
        <f>IF(VLOOKUP($A211,DICO_Complet!A:R,9,FALSE)&lt;&gt;0,VLOOKUP($A211,DICO_Complet!A:R,9,FALSE),"")</f>
        <v/>
      </c>
    </row>
    <row r="212" spans="1:21">
      <c r="A212" s="29">
        <v>250425201510</v>
      </c>
      <c r="B212" s="87"/>
      <c r="C212" s="88"/>
      <c r="D212" s="89"/>
      <c r="E212" s="3"/>
      <c r="F212" s="11"/>
      <c r="G212" s="90"/>
      <c r="H212" s="31"/>
      <c r="I212" s="31"/>
      <c r="J212" s="90"/>
      <c r="K212" s="31"/>
      <c r="L212" s="57"/>
      <c r="M212" s="31"/>
      <c r="N212" s="31"/>
      <c r="O212" s="57"/>
      <c r="P212" s="57"/>
      <c r="Q212" s="57"/>
      <c r="R212" s="31"/>
      <c r="S212" s="31"/>
      <c r="T212" s="91"/>
      <c r="U212" s="3" t="str">
        <f>IF(VLOOKUP($A212,DICO_Complet!A:R,9,FALSE)&lt;&gt;0,VLOOKUP($A212,DICO_Complet!A:R,9,FALSE),"")</f>
        <v/>
      </c>
    </row>
    <row r="213" spans="1:21">
      <c r="A213" s="29">
        <v>250425201519</v>
      </c>
      <c r="B213" s="87"/>
      <c r="C213" s="88"/>
      <c r="D213" s="89"/>
      <c r="E213" s="3"/>
      <c r="F213" s="11"/>
      <c r="G213" s="90"/>
      <c r="H213" s="31"/>
      <c r="I213" s="31"/>
      <c r="J213" s="90"/>
      <c r="K213" s="31"/>
      <c r="L213" s="57"/>
      <c r="M213" s="31"/>
      <c r="N213" s="31"/>
      <c r="O213" s="57"/>
      <c r="P213" s="57"/>
      <c r="Q213" s="57"/>
      <c r="R213" s="31"/>
      <c r="S213" s="31"/>
      <c r="T213" s="91"/>
      <c r="U213" s="3" t="str">
        <f>IF(VLOOKUP($A213,DICO_Complet!A:R,9,FALSE)&lt;&gt;0,VLOOKUP($A213,DICO_Complet!A:R,9,FALSE),"")</f>
        <v/>
      </c>
    </row>
    <row r="214" spans="1:21">
      <c r="A214" s="29">
        <v>250331162614</v>
      </c>
      <c r="B214" s="87"/>
      <c r="C214" s="88"/>
      <c r="D214" s="89"/>
      <c r="E214" s="3"/>
      <c r="F214" s="11"/>
      <c r="G214" s="90"/>
      <c r="H214" s="31"/>
      <c r="I214" s="31"/>
      <c r="J214" s="90"/>
      <c r="K214" s="31"/>
      <c r="L214" s="57"/>
      <c r="M214" s="31"/>
      <c r="N214" s="31"/>
      <c r="O214" s="57"/>
      <c r="P214" s="57"/>
      <c r="Q214" s="57"/>
      <c r="R214" s="31"/>
      <c r="S214" s="31"/>
      <c r="T214" s="91"/>
      <c r="U214" s="3" t="str">
        <f>IF(VLOOKUP($A214,DICO_Complet!A:R,9,FALSE)&lt;&gt;0,VLOOKUP($A214,DICO_Complet!A:R,9,FALSE),"")</f>
        <v/>
      </c>
    </row>
    <row r="215" spans="1:21">
      <c r="A215" s="29">
        <v>250410114318</v>
      </c>
      <c r="B215" s="87"/>
      <c r="C215" s="88"/>
      <c r="D215" s="89"/>
      <c r="E215" s="3"/>
      <c r="F215" s="11"/>
      <c r="G215" s="90"/>
      <c r="H215" s="31"/>
      <c r="I215" s="31"/>
      <c r="J215" s="90"/>
      <c r="K215" s="31"/>
      <c r="L215" s="57"/>
      <c r="M215" s="31"/>
      <c r="N215" s="31"/>
      <c r="O215" s="57"/>
      <c r="P215" s="57"/>
      <c r="Q215" s="57"/>
      <c r="R215" s="31"/>
      <c r="S215" s="31"/>
      <c r="T215" s="91"/>
      <c r="U215" s="3" t="str">
        <f>IF(VLOOKUP($A215,DICO_Complet!A:R,9,FALSE)&lt;&gt;0,VLOOKUP($A215,DICO_Complet!A:R,9,FALSE),"")</f>
        <v/>
      </c>
    </row>
    <row r="216" spans="1:21">
      <c r="A216" s="29">
        <v>250624103900</v>
      </c>
      <c r="B216" s="87"/>
      <c r="C216" s="88"/>
      <c r="D216" s="89"/>
      <c r="E216" s="3"/>
      <c r="F216" s="11"/>
      <c r="G216" s="90"/>
      <c r="H216" s="31"/>
      <c r="I216" s="31"/>
      <c r="J216" s="90"/>
      <c r="K216" s="31"/>
      <c r="L216" s="57"/>
      <c r="M216" s="31"/>
      <c r="N216" s="31"/>
      <c r="O216" s="57"/>
      <c r="P216" s="57"/>
      <c r="Q216" s="57"/>
      <c r="R216" s="31"/>
      <c r="S216" s="31"/>
      <c r="T216" s="91"/>
      <c r="U216" s="3" t="str">
        <f>IF(VLOOKUP($A216,DICO_Complet!A:R,9,FALSE)&lt;&gt;0,VLOOKUP($A216,DICO_Complet!A:R,9,FALSE),"")</f>
        <v/>
      </c>
    </row>
    <row r="217" spans="1:21">
      <c r="A217" s="29">
        <v>250331112002</v>
      </c>
      <c r="B217" s="87"/>
      <c r="C217" s="88"/>
      <c r="D217" s="89"/>
      <c r="E217" s="3"/>
      <c r="F217" s="11"/>
      <c r="G217" s="90"/>
      <c r="H217" s="31"/>
      <c r="I217" s="31"/>
      <c r="J217" s="90"/>
      <c r="K217" s="31"/>
      <c r="L217" s="57"/>
      <c r="M217" s="31"/>
      <c r="N217" s="31"/>
      <c r="O217" s="57"/>
      <c r="P217" s="57"/>
      <c r="Q217" s="57"/>
      <c r="R217" s="31"/>
      <c r="S217" s="31"/>
      <c r="T217" s="91"/>
      <c r="U217" s="3" t="str">
        <f>IF(VLOOKUP($A217,DICO_Complet!A:R,9,FALSE)&lt;&gt;0,VLOOKUP($A217,DICO_Complet!A:R,9,FALSE),"")</f>
        <v/>
      </c>
    </row>
    <row r="218" spans="1:21">
      <c r="A218" s="29">
        <v>250624103810</v>
      </c>
      <c r="B218" s="87"/>
      <c r="C218" s="88"/>
      <c r="D218" s="89"/>
      <c r="E218" s="3"/>
      <c r="F218" s="11"/>
      <c r="G218" s="90"/>
      <c r="H218" s="31"/>
      <c r="I218" s="31"/>
      <c r="J218" s="90"/>
      <c r="K218" s="31"/>
      <c r="L218" s="57"/>
      <c r="M218" s="31"/>
      <c r="N218" s="31"/>
      <c r="O218" s="57"/>
      <c r="P218" s="57"/>
      <c r="Q218" s="57"/>
      <c r="R218" s="31"/>
      <c r="S218" s="31"/>
      <c r="T218" s="91"/>
      <c r="U218" s="3" t="str">
        <f>IF(VLOOKUP($A218,DICO_Complet!A:R,9,FALSE)&lt;&gt;0,VLOOKUP($A218,DICO_Complet!A:R,9,FALSE),"")</f>
        <v/>
      </c>
    </row>
    <row r="219" spans="1:21">
      <c r="A219" s="29">
        <v>250624103800</v>
      </c>
      <c r="B219" s="87"/>
      <c r="C219" s="88"/>
      <c r="D219" s="89"/>
      <c r="E219" s="3"/>
      <c r="F219" s="11"/>
      <c r="G219" s="90"/>
      <c r="H219" s="31"/>
      <c r="I219" s="31"/>
      <c r="J219" s="90"/>
      <c r="K219" s="31"/>
      <c r="L219" s="57"/>
      <c r="M219" s="31"/>
      <c r="N219" s="31"/>
      <c r="O219" s="57"/>
      <c r="P219" s="57"/>
      <c r="Q219" s="57"/>
      <c r="R219" s="31"/>
      <c r="S219" s="31"/>
      <c r="T219" s="91"/>
      <c r="U219" s="3" t="str">
        <f>IF(VLOOKUP($A219,DICO_Complet!A:R,9,FALSE)&lt;&gt;0,VLOOKUP($A219,DICO_Complet!A:R,9,FALSE),"")</f>
        <v/>
      </c>
    </row>
    <row r="220" spans="1:21">
      <c r="A220" s="29">
        <v>250801121100</v>
      </c>
      <c r="B220" s="87"/>
      <c r="C220" s="88"/>
      <c r="D220" s="89"/>
      <c r="E220" s="3"/>
      <c r="F220" s="11"/>
      <c r="G220" s="90"/>
      <c r="H220" s="31"/>
      <c r="I220" s="31"/>
      <c r="J220" s="90"/>
      <c r="K220" s="31"/>
      <c r="L220" s="57"/>
      <c r="M220" s="31"/>
      <c r="N220" s="31"/>
      <c r="O220" s="57"/>
      <c r="P220" s="57"/>
      <c r="Q220" s="57"/>
      <c r="R220" s="31"/>
      <c r="S220" s="31"/>
      <c r="T220" s="91"/>
      <c r="U220" s="3" t="str">
        <f>IF(VLOOKUP($A220,DICO_Complet!A:R,9,FALSE)&lt;&gt;0,VLOOKUP($A220,DICO_Complet!A:R,9,FALSE),"")</f>
        <v/>
      </c>
    </row>
    <row r="221" spans="1:21">
      <c r="A221" s="29">
        <v>250418220179</v>
      </c>
      <c r="B221" s="87"/>
      <c r="C221" s="88"/>
      <c r="D221" s="89"/>
      <c r="E221" s="3"/>
      <c r="F221" s="11"/>
      <c r="G221" s="90"/>
      <c r="H221" s="31"/>
      <c r="I221" s="31"/>
      <c r="J221" s="90"/>
      <c r="K221" s="31"/>
      <c r="L221" s="57"/>
      <c r="M221" s="31"/>
      <c r="N221" s="31"/>
      <c r="O221" s="57"/>
      <c r="P221" s="57"/>
      <c r="Q221" s="57"/>
      <c r="R221" s="31"/>
      <c r="S221" s="31"/>
      <c r="T221" s="91"/>
      <c r="U221" s="3" t="str">
        <f>IF(VLOOKUP($A221,DICO_Complet!A:R,9,FALSE)&lt;&gt;0,VLOOKUP($A221,DICO_Complet!A:R,9,FALSE),"")</f>
        <v/>
      </c>
    </row>
    <row r="222" spans="1:21">
      <c r="A222" s="29">
        <v>250702164200</v>
      </c>
      <c r="B222" s="87"/>
      <c r="C222" s="88"/>
      <c r="D222" s="89"/>
      <c r="E222" s="3"/>
      <c r="F222" s="11"/>
      <c r="G222" s="90"/>
      <c r="H222" s="31"/>
      <c r="I222" s="31"/>
      <c r="J222" s="90"/>
      <c r="K222" s="31"/>
      <c r="L222" s="57"/>
      <c r="M222" s="31"/>
      <c r="N222" s="31"/>
      <c r="O222" s="57"/>
      <c r="P222" s="57"/>
      <c r="Q222" s="57"/>
      <c r="R222" s="31"/>
      <c r="S222" s="31"/>
      <c r="T222" s="91"/>
      <c r="U222" s="3" t="str">
        <f>IF(VLOOKUP($A222,DICO_Complet!A:R,9,FALSE)&lt;&gt;0,VLOOKUP($A222,DICO_Complet!A:R,9,FALSE),"")</f>
        <v/>
      </c>
    </row>
    <row r="223" spans="1:21">
      <c r="A223" s="29">
        <v>250702164100</v>
      </c>
      <c r="B223" s="87"/>
      <c r="C223" s="88"/>
      <c r="D223" s="89"/>
      <c r="E223" s="3"/>
      <c r="F223" s="11"/>
      <c r="G223" s="90"/>
      <c r="H223" s="31"/>
      <c r="I223" s="31"/>
      <c r="J223" s="90"/>
      <c r="K223" s="31"/>
      <c r="L223" s="57"/>
      <c r="M223" s="31"/>
      <c r="N223" s="31"/>
      <c r="O223" s="57"/>
      <c r="P223" s="57"/>
      <c r="Q223" s="57"/>
      <c r="R223" s="31"/>
      <c r="S223" s="31"/>
      <c r="T223" s="91"/>
      <c r="U223" s="3" t="str">
        <f>IF(VLOOKUP($A223,DICO_Complet!A:R,9,FALSE)&lt;&gt;0,VLOOKUP($A223,DICO_Complet!A:R,9,FALSE),"")</f>
        <v/>
      </c>
    </row>
    <row r="224" spans="1:21">
      <c r="A224" s="29">
        <v>250702164300</v>
      </c>
      <c r="B224" s="87"/>
      <c r="C224" s="88"/>
      <c r="D224" s="89"/>
      <c r="E224" s="3"/>
      <c r="F224" s="11"/>
      <c r="G224" s="90"/>
      <c r="H224" s="31"/>
      <c r="I224" s="31"/>
      <c r="J224" s="90"/>
      <c r="K224" s="31"/>
      <c r="L224" s="57"/>
      <c r="M224" s="31"/>
      <c r="N224" s="31"/>
      <c r="O224" s="57"/>
      <c r="P224" s="57"/>
      <c r="Q224" s="57"/>
      <c r="R224" s="31"/>
      <c r="S224" s="31"/>
      <c r="T224" s="91"/>
      <c r="U224" s="3" t="str">
        <f>IF(VLOOKUP($A224,DICO_Complet!A:R,9,FALSE)&lt;&gt;0,VLOOKUP($A224,DICO_Complet!A:R,9,FALSE),"")</f>
        <v/>
      </c>
    </row>
    <row r="225" spans="1:21">
      <c r="A225" s="29">
        <v>251027112335</v>
      </c>
      <c r="B225" s="87"/>
      <c r="C225" s="88"/>
      <c r="D225" s="89"/>
      <c r="E225" s="3"/>
      <c r="F225" s="11"/>
      <c r="G225" s="90"/>
      <c r="H225" s="31"/>
      <c r="I225" s="31"/>
      <c r="J225" s="90"/>
      <c r="K225" s="31"/>
      <c r="L225" s="57"/>
      <c r="M225" s="31"/>
      <c r="N225" s="31"/>
      <c r="O225" s="57"/>
      <c r="P225" s="57"/>
      <c r="Q225" s="57"/>
      <c r="R225" s="31"/>
      <c r="S225" s="31"/>
      <c r="T225" s="91"/>
      <c r="U225" s="3" t="str">
        <f>IF(VLOOKUP($A225,DICO_Complet!A:R,9,FALSE)&lt;&gt;0,VLOOKUP($A225,DICO_Complet!A:R,9,FALSE),"")</f>
        <v/>
      </c>
    </row>
    <row r="226" spans="1:21">
      <c r="A226" s="29">
        <v>251027112322</v>
      </c>
      <c r="B226" s="87"/>
      <c r="C226" s="88"/>
      <c r="D226" s="89"/>
      <c r="E226" s="3"/>
      <c r="F226" s="11"/>
      <c r="G226" s="90"/>
      <c r="H226" s="31"/>
      <c r="I226" s="31"/>
      <c r="J226" s="90"/>
      <c r="K226" s="31"/>
      <c r="L226" s="57"/>
      <c r="M226" s="31"/>
      <c r="N226" s="31"/>
      <c r="O226" s="57"/>
      <c r="P226" s="57"/>
      <c r="Q226" s="57"/>
      <c r="R226" s="31"/>
      <c r="S226" s="31"/>
      <c r="T226" s="91"/>
      <c r="U226" s="3" t="str">
        <f>IF(VLOOKUP($A226,DICO_Complet!A:R,9,FALSE)&lt;&gt;0,VLOOKUP($A226,DICO_Complet!A:R,9,FALSE),"")</f>
        <v/>
      </c>
    </row>
    <row r="227" spans="1:21">
      <c r="A227" s="29">
        <v>251027112324</v>
      </c>
      <c r="B227" s="87"/>
      <c r="C227" s="88"/>
      <c r="D227" s="89"/>
      <c r="E227" s="3"/>
      <c r="F227" s="11"/>
      <c r="G227" s="90"/>
      <c r="H227" s="31"/>
      <c r="I227" s="31"/>
      <c r="J227" s="90"/>
      <c r="K227" s="31"/>
      <c r="L227" s="57"/>
      <c r="M227" s="31"/>
      <c r="N227" s="31"/>
      <c r="O227" s="57"/>
      <c r="P227" s="57"/>
      <c r="Q227" s="57"/>
      <c r="R227" s="31"/>
      <c r="S227" s="31"/>
      <c r="T227" s="91"/>
      <c r="U227" s="3" t="str">
        <f>IF(VLOOKUP($A227,DICO_Complet!A:R,9,FALSE)&lt;&gt;0,VLOOKUP($A227,DICO_Complet!A:R,9,FALSE),"")</f>
        <v/>
      </c>
    </row>
    <row r="228" spans="1:21">
      <c r="A228" s="29">
        <v>251027112323</v>
      </c>
      <c r="B228" s="87"/>
      <c r="C228" s="88"/>
      <c r="D228" s="89"/>
      <c r="E228" s="3"/>
      <c r="F228" s="11"/>
      <c r="G228" s="90"/>
      <c r="H228" s="31"/>
      <c r="I228" s="31"/>
      <c r="J228" s="90"/>
      <c r="K228" s="31"/>
      <c r="L228" s="57"/>
      <c r="M228" s="31"/>
      <c r="N228" s="31"/>
      <c r="O228" s="57"/>
      <c r="P228" s="57"/>
      <c r="Q228" s="57"/>
      <c r="R228" s="31"/>
      <c r="S228" s="31"/>
      <c r="T228" s="91"/>
      <c r="U228" s="3" t="str">
        <f>IF(VLOOKUP($A228,DICO_Complet!A:R,9,FALSE)&lt;&gt;0,VLOOKUP($A228,DICO_Complet!A:R,9,FALSE),"")</f>
        <v/>
      </c>
    </row>
    <row r="229" spans="1:21">
      <c r="A229" s="29">
        <v>251024124511</v>
      </c>
      <c r="B229" s="87"/>
      <c r="C229" s="88"/>
      <c r="D229" s="89"/>
      <c r="E229" s="3"/>
      <c r="F229" s="11"/>
      <c r="G229" s="90"/>
      <c r="H229" s="31"/>
      <c r="I229" s="31"/>
      <c r="J229" s="90"/>
      <c r="K229" s="31"/>
      <c r="L229" s="57"/>
      <c r="M229" s="31"/>
      <c r="N229" s="31"/>
      <c r="O229" s="57"/>
      <c r="P229" s="57"/>
      <c r="Q229" s="57"/>
      <c r="R229" s="31"/>
      <c r="S229" s="31"/>
      <c r="T229" s="91"/>
      <c r="U229" s="3" t="str">
        <f>IF(VLOOKUP($A229,DICO_Complet!A:R,9,FALSE)&lt;&gt;0,VLOOKUP($A229,DICO_Complet!A:R,9,FALSE),"")</f>
        <v/>
      </c>
    </row>
    <row r="230" spans="1:21">
      <c r="A230" s="29">
        <v>251024124557</v>
      </c>
      <c r="B230" s="87"/>
      <c r="C230" s="88"/>
      <c r="D230" s="89"/>
      <c r="E230" s="3"/>
      <c r="F230" s="11"/>
      <c r="G230" s="90"/>
      <c r="H230" s="31"/>
      <c r="I230" s="31"/>
      <c r="J230" s="90"/>
      <c r="K230" s="31"/>
      <c r="L230" s="57"/>
      <c r="M230" s="31"/>
      <c r="N230" s="31"/>
      <c r="O230" s="57"/>
      <c r="P230" s="57"/>
      <c r="Q230" s="57"/>
      <c r="R230" s="31"/>
      <c r="S230" s="31"/>
      <c r="T230" s="91"/>
      <c r="U230" s="3" t="str">
        <f>IF(VLOOKUP($A230,DICO_Complet!A:R,9,FALSE)&lt;&gt;0,VLOOKUP($A230,DICO_Complet!A:R,9,FALSE),"")</f>
        <v/>
      </c>
    </row>
    <row r="231" spans="1:21">
      <c r="A231" s="29">
        <v>251027112329</v>
      </c>
      <c r="B231" s="87"/>
      <c r="C231" s="88"/>
      <c r="D231" s="89"/>
      <c r="E231" s="3"/>
      <c r="F231" s="11"/>
      <c r="G231" s="90"/>
      <c r="H231" s="31"/>
      <c r="I231" s="31"/>
      <c r="J231" s="90"/>
      <c r="K231" s="31"/>
      <c r="L231" s="57"/>
      <c r="M231" s="31"/>
      <c r="N231" s="31"/>
      <c r="O231" s="57"/>
      <c r="P231" s="57"/>
      <c r="Q231" s="57"/>
      <c r="R231" s="31"/>
      <c r="S231" s="31"/>
      <c r="T231" s="91"/>
      <c r="U231" s="3" t="str">
        <f>IF(VLOOKUP($A231,DICO_Complet!A:R,9,FALSE)&lt;&gt;0,VLOOKUP($A231,DICO_Complet!A:R,9,FALSE),"")</f>
        <v/>
      </c>
    </row>
    <row r="232" spans="1:21">
      <c r="A232" s="29">
        <v>251024124513</v>
      </c>
      <c r="B232" s="87"/>
      <c r="C232" s="88"/>
      <c r="D232" s="89"/>
      <c r="E232" s="3"/>
      <c r="F232" s="11"/>
      <c r="G232" s="90"/>
      <c r="H232" s="31"/>
      <c r="I232" s="31"/>
      <c r="J232" s="90"/>
      <c r="K232" s="31"/>
      <c r="L232" s="57"/>
      <c r="M232" s="31"/>
      <c r="N232" s="31"/>
      <c r="O232" s="57"/>
      <c r="P232" s="57"/>
      <c r="Q232" s="57"/>
      <c r="R232" s="31"/>
      <c r="S232" s="31"/>
      <c r="T232" s="91"/>
      <c r="U232" s="3" t="str">
        <f>IF(VLOOKUP($A232,DICO_Complet!A:R,9,FALSE)&lt;&gt;0,VLOOKUP($A232,DICO_Complet!A:R,9,FALSE),"")</f>
        <v/>
      </c>
    </row>
    <row r="233" spans="1:21">
      <c r="A233" s="29">
        <v>251024124512</v>
      </c>
      <c r="B233" s="87"/>
      <c r="C233" s="88"/>
      <c r="D233" s="89"/>
      <c r="E233" s="3"/>
      <c r="F233" s="11"/>
      <c r="G233" s="90"/>
      <c r="H233" s="31"/>
      <c r="I233" s="31"/>
      <c r="J233" s="90"/>
      <c r="K233" s="31"/>
      <c r="L233" s="57"/>
      <c r="M233" s="31"/>
      <c r="N233" s="31"/>
      <c r="O233" s="57"/>
      <c r="P233" s="57"/>
      <c r="Q233" s="57"/>
      <c r="R233" s="31"/>
      <c r="S233" s="31"/>
      <c r="T233" s="91"/>
      <c r="U233" s="3" t="str">
        <f>IF(VLOOKUP($A233,DICO_Complet!A:R,9,FALSE)&lt;&gt;0,VLOOKUP($A233,DICO_Complet!A:R,9,FALSE),"")</f>
        <v/>
      </c>
    </row>
    <row r="234" spans="1:21">
      <c r="A234" s="29">
        <v>251027112328</v>
      </c>
      <c r="B234" s="87"/>
      <c r="C234" s="88"/>
      <c r="D234" s="89"/>
      <c r="E234" s="3"/>
      <c r="F234" s="11"/>
      <c r="G234" s="90"/>
      <c r="H234" s="31"/>
      <c r="I234" s="31"/>
      <c r="J234" s="90"/>
      <c r="K234" s="31"/>
      <c r="L234" s="57"/>
      <c r="M234" s="31"/>
      <c r="N234" s="31"/>
      <c r="O234" s="57"/>
      <c r="P234" s="57"/>
      <c r="Q234" s="57"/>
      <c r="R234" s="31"/>
      <c r="S234" s="31"/>
      <c r="T234" s="91"/>
      <c r="U234" s="3" t="str">
        <f>IF(VLOOKUP($A234,DICO_Complet!A:R,9,FALSE)&lt;&gt;0,VLOOKUP($A234,DICO_Complet!A:R,9,FALSE),"")</f>
        <v/>
      </c>
    </row>
    <row r="235" spans="1:21">
      <c r="A235" s="29">
        <v>251027112330</v>
      </c>
      <c r="B235" s="87"/>
      <c r="C235" s="88"/>
      <c r="D235" s="89"/>
      <c r="E235" s="3"/>
      <c r="F235" s="11"/>
      <c r="G235" s="90"/>
      <c r="H235" s="31"/>
      <c r="I235" s="31"/>
      <c r="J235" s="90"/>
      <c r="K235" s="31"/>
      <c r="L235" s="57"/>
      <c r="M235" s="31"/>
      <c r="N235" s="31"/>
      <c r="O235" s="57"/>
      <c r="P235" s="57"/>
      <c r="Q235" s="57"/>
      <c r="R235" s="31"/>
      <c r="S235" s="31"/>
      <c r="T235" s="91"/>
      <c r="U235" s="3" t="str">
        <f>IF(VLOOKUP($A235,DICO_Complet!A:R,9,FALSE)&lt;&gt;0,VLOOKUP($A235,DICO_Complet!A:R,9,FALSE),"")</f>
        <v/>
      </c>
    </row>
    <row r="236" spans="1:21">
      <c r="A236" s="29">
        <v>251027112334</v>
      </c>
      <c r="B236" s="87"/>
      <c r="C236" s="88"/>
      <c r="D236" s="89"/>
      <c r="E236" s="3"/>
      <c r="F236" s="11"/>
      <c r="G236" s="90"/>
      <c r="H236" s="31"/>
      <c r="I236" s="31"/>
      <c r="J236" s="90"/>
      <c r="K236" s="31"/>
      <c r="L236" s="57"/>
      <c r="M236" s="31"/>
      <c r="N236" s="31"/>
      <c r="O236" s="57"/>
      <c r="P236" s="57"/>
      <c r="Q236" s="57"/>
      <c r="R236" s="31"/>
      <c r="S236" s="31"/>
      <c r="T236" s="91"/>
      <c r="U236" s="3" t="str">
        <f>IF(VLOOKUP($A236,DICO_Complet!A:R,9,FALSE)&lt;&gt;0,VLOOKUP($A236,DICO_Complet!A:R,9,FALSE),"")</f>
        <v/>
      </c>
    </row>
    <row r="237" spans="1:21">
      <c r="A237" s="29">
        <v>251027112331</v>
      </c>
      <c r="B237" s="87"/>
      <c r="C237" s="88"/>
      <c r="D237" s="89"/>
      <c r="E237" s="3"/>
      <c r="F237" s="11"/>
      <c r="G237" s="90"/>
      <c r="H237" s="31"/>
      <c r="I237" s="31"/>
      <c r="J237" s="90"/>
      <c r="K237" s="31"/>
      <c r="L237" s="57"/>
      <c r="M237" s="31"/>
      <c r="N237" s="31"/>
      <c r="O237" s="57"/>
      <c r="P237" s="57"/>
      <c r="Q237" s="57"/>
      <c r="R237" s="31"/>
      <c r="S237" s="31"/>
      <c r="T237" s="91"/>
      <c r="U237" s="3" t="str">
        <f>IF(VLOOKUP($A237,DICO_Complet!A:R,9,FALSE)&lt;&gt;0,VLOOKUP($A237,DICO_Complet!A:R,9,FALSE),"")</f>
        <v/>
      </c>
    </row>
    <row r="238" spans="1:21">
      <c r="A238" s="29">
        <v>251027112332</v>
      </c>
      <c r="B238" s="87"/>
      <c r="C238" s="88"/>
      <c r="D238" s="89"/>
      <c r="E238" s="3"/>
      <c r="F238" s="11"/>
      <c r="G238" s="90"/>
      <c r="H238" s="31"/>
      <c r="I238" s="31"/>
      <c r="J238" s="90"/>
      <c r="K238" s="31"/>
      <c r="L238" s="57"/>
      <c r="M238" s="31"/>
      <c r="N238" s="31"/>
      <c r="O238" s="57"/>
      <c r="P238" s="57"/>
      <c r="Q238" s="57"/>
      <c r="R238" s="31"/>
      <c r="S238" s="31"/>
      <c r="T238" s="91"/>
      <c r="U238" s="3" t="str">
        <f>IF(VLOOKUP($A238,DICO_Complet!A:R,9,FALSE)&lt;&gt;0,VLOOKUP($A238,DICO_Complet!A:R,9,FALSE),"")</f>
        <v/>
      </c>
    </row>
    <row r="239" spans="1:21">
      <c r="A239" s="29">
        <v>251027112333</v>
      </c>
      <c r="B239" s="87"/>
      <c r="C239" s="88"/>
      <c r="D239" s="89"/>
      <c r="E239" s="3"/>
      <c r="F239" s="11"/>
      <c r="G239" s="90"/>
      <c r="H239" s="31"/>
      <c r="I239" s="31"/>
      <c r="J239" s="90"/>
      <c r="K239" s="31"/>
      <c r="L239" s="57"/>
      <c r="M239" s="31"/>
      <c r="N239" s="31"/>
      <c r="O239" s="57"/>
      <c r="P239" s="57"/>
      <c r="Q239" s="57"/>
      <c r="R239" s="31"/>
      <c r="S239" s="31"/>
      <c r="T239" s="91"/>
      <c r="U239" s="3" t="str">
        <f>IF(VLOOKUP($A239,DICO_Complet!A:R,9,FALSE)&lt;&gt;0,VLOOKUP($A239,DICO_Complet!A:R,9,FALSE),"")</f>
        <v/>
      </c>
    </row>
    <row r="240" spans="1:21">
      <c r="A240" s="29">
        <v>250428082700</v>
      </c>
      <c r="B240" s="87"/>
      <c r="C240" s="88"/>
      <c r="D240" s="89"/>
      <c r="E240" s="3"/>
      <c r="F240" s="11"/>
      <c r="G240" s="90"/>
      <c r="H240" s="31"/>
      <c r="I240" s="31"/>
      <c r="J240" s="90"/>
      <c r="K240" s="31"/>
      <c r="L240" s="57"/>
      <c r="M240" s="31"/>
      <c r="N240" s="31"/>
      <c r="O240" s="57"/>
      <c r="P240" s="57"/>
      <c r="Q240" s="57"/>
      <c r="R240" s="31"/>
      <c r="S240" s="31"/>
      <c r="T240" s="91"/>
      <c r="U240" s="3" t="str">
        <f>IF(VLOOKUP($A240,DICO_Complet!A:R,9,FALSE)&lt;&gt;0,VLOOKUP($A240,DICO_Complet!A:R,9,FALSE),"")</f>
        <v/>
      </c>
    </row>
    <row r="241" spans="1:21">
      <c r="A241" s="29">
        <v>250415115100</v>
      </c>
      <c r="B241" s="87"/>
      <c r="C241" s="88"/>
      <c r="D241" s="89"/>
      <c r="E241" s="3"/>
      <c r="F241" s="11"/>
      <c r="G241" s="90"/>
      <c r="H241" s="31"/>
      <c r="I241" s="31"/>
      <c r="J241" s="90"/>
      <c r="K241" s="31"/>
      <c r="L241" s="57"/>
      <c r="M241" s="31"/>
      <c r="N241" s="31"/>
      <c r="O241" s="57"/>
      <c r="P241" s="57"/>
      <c r="Q241" s="57"/>
      <c r="R241" s="31"/>
      <c r="S241" s="31"/>
      <c r="T241" s="91"/>
      <c r="U241" s="3" t="str">
        <f>IF(VLOOKUP($A241,DICO_Complet!A:R,9,FALSE)&lt;&gt;0,VLOOKUP($A241,DICO_Complet!A:R,9,FALSE),"")</f>
        <v/>
      </c>
    </row>
    <row r="242" spans="1:21">
      <c r="A242" s="29">
        <v>250415120000</v>
      </c>
      <c r="B242" s="87"/>
      <c r="C242" s="88"/>
      <c r="D242" s="89"/>
      <c r="E242" s="3"/>
      <c r="F242" s="11"/>
      <c r="G242" s="90"/>
      <c r="H242" s="31"/>
      <c r="I242" s="31"/>
      <c r="J242" s="90"/>
      <c r="K242" s="31"/>
      <c r="L242" s="57"/>
      <c r="M242" s="31"/>
      <c r="N242" s="31"/>
      <c r="O242" s="57"/>
      <c r="P242" s="57"/>
      <c r="Q242" s="57"/>
      <c r="R242" s="31"/>
      <c r="S242" s="31"/>
      <c r="T242" s="91"/>
      <c r="U242" s="3" t="str">
        <f>IF(VLOOKUP($A242,DICO_Complet!A:R,9,FALSE)&lt;&gt;0,VLOOKUP($A242,DICO_Complet!A:R,9,FALSE),"")</f>
        <v/>
      </c>
    </row>
    <row r="243" spans="1:21">
      <c r="A243" s="29">
        <v>250408115300</v>
      </c>
      <c r="B243" s="87"/>
      <c r="C243" s="88"/>
      <c r="D243" s="89"/>
      <c r="E243" s="3"/>
      <c r="F243" s="11"/>
      <c r="G243" s="90"/>
      <c r="H243" s="31"/>
      <c r="I243" s="31"/>
      <c r="J243" s="90"/>
      <c r="K243" s="31"/>
      <c r="L243" s="57"/>
      <c r="M243" s="31"/>
      <c r="N243" s="31"/>
      <c r="O243" s="57"/>
      <c r="P243" s="57"/>
      <c r="Q243" s="57"/>
      <c r="R243" s="31"/>
      <c r="S243" s="31"/>
      <c r="T243" s="91"/>
      <c r="U243" s="3" t="str">
        <f>IF(VLOOKUP($A243,DICO_Complet!A:R,9,FALSE)&lt;&gt;0,VLOOKUP($A243,DICO_Complet!A:R,9,FALSE),"")</f>
        <v/>
      </c>
    </row>
    <row r="244" spans="1:21">
      <c r="A244" s="29">
        <v>250408115200</v>
      </c>
      <c r="B244" s="87"/>
      <c r="C244" s="88"/>
      <c r="D244" s="89"/>
      <c r="E244" s="3"/>
      <c r="F244" s="11"/>
      <c r="G244" s="90"/>
      <c r="H244" s="31"/>
      <c r="I244" s="31"/>
      <c r="J244" s="90"/>
      <c r="K244" s="31"/>
      <c r="L244" s="57"/>
      <c r="M244" s="31"/>
      <c r="N244" s="31"/>
      <c r="O244" s="57"/>
      <c r="P244" s="57"/>
      <c r="Q244" s="57"/>
      <c r="R244" s="31"/>
      <c r="S244" s="31"/>
      <c r="T244" s="91"/>
      <c r="U244" s="3" t="str">
        <f>IF(VLOOKUP($A244,DICO_Complet!A:R,9,FALSE)&lt;&gt;0,VLOOKUP($A244,DICO_Complet!A:R,9,FALSE),"")</f>
        <v/>
      </c>
    </row>
    <row r="245" spans="1:21">
      <c r="A245" s="29">
        <v>250415120200</v>
      </c>
      <c r="B245" s="87"/>
      <c r="C245" s="88"/>
      <c r="D245" s="89"/>
      <c r="E245" s="3"/>
      <c r="F245" s="11"/>
      <c r="G245" s="90"/>
      <c r="H245" s="31"/>
      <c r="I245" s="31"/>
      <c r="J245" s="90"/>
      <c r="K245" s="31"/>
      <c r="L245" s="57"/>
      <c r="M245" s="31"/>
      <c r="N245" s="31"/>
      <c r="O245" s="57"/>
      <c r="P245" s="57"/>
      <c r="Q245" s="57"/>
      <c r="R245" s="31"/>
      <c r="S245" s="31"/>
      <c r="T245" s="91"/>
      <c r="U245" s="3" t="str">
        <f>IF(VLOOKUP($A245,DICO_Complet!A:R,9,FALSE)&lt;&gt;0,VLOOKUP($A245,DICO_Complet!A:R,9,FALSE),"")</f>
        <v/>
      </c>
    </row>
    <row r="246" spans="1:21">
      <c r="A246" s="29">
        <v>260224113900</v>
      </c>
      <c r="B246" s="87"/>
      <c r="C246" s="88"/>
      <c r="D246" s="89"/>
      <c r="E246" s="3"/>
      <c r="F246" s="11"/>
      <c r="G246" s="90"/>
      <c r="H246" s="31"/>
      <c r="I246" s="31"/>
      <c r="J246" s="90"/>
      <c r="K246" s="31"/>
      <c r="L246" s="57"/>
      <c r="M246" s="31"/>
      <c r="N246" s="31"/>
      <c r="O246" s="57"/>
      <c r="P246" s="57"/>
      <c r="Q246" s="57"/>
      <c r="R246" s="31"/>
      <c r="S246" s="31"/>
      <c r="T246" s="91"/>
      <c r="U246" s="3" t="str">
        <f>IF(VLOOKUP($A246,DICO_Complet!A:R,9,FALSE)&lt;&gt;0,VLOOKUP($A246,DICO_Complet!A:R,9,FALSE),"")</f>
        <v/>
      </c>
    </row>
    <row r="247" spans="1:21">
      <c r="A247" s="29">
        <v>250418220152</v>
      </c>
      <c r="B247" s="87"/>
      <c r="C247" s="88"/>
      <c r="D247" s="89"/>
      <c r="E247" s="3"/>
      <c r="F247" s="11"/>
      <c r="G247" s="90"/>
      <c r="H247" s="31"/>
      <c r="I247" s="31"/>
      <c r="J247" s="90"/>
      <c r="K247" s="31"/>
      <c r="L247" s="57"/>
      <c r="M247" s="31"/>
      <c r="N247" s="31"/>
      <c r="O247" s="57"/>
      <c r="P247" s="57"/>
      <c r="Q247" s="57"/>
      <c r="R247" s="31"/>
      <c r="S247" s="31"/>
      <c r="T247" s="91"/>
      <c r="U247" s="3" t="str">
        <f>IF(VLOOKUP($A247,DICO_Complet!A:R,9,FALSE)&lt;&gt;0,VLOOKUP($A247,DICO_Complet!A:R,9,FALSE),"")</f>
        <v/>
      </c>
    </row>
    <row r="248" spans="1:21">
      <c r="A248" s="29">
        <v>260224113800</v>
      </c>
      <c r="B248" s="87"/>
      <c r="C248" s="88"/>
      <c r="D248" s="89"/>
      <c r="E248" s="3"/>
      <c r="F248" s="11"/>
      <c r="G248" s="90"/>
      <c r="H248" s="31"/>
      <c r="I248" s="31"/>
      <c r="J248" s="90"/>
      <c r="K248" s="31"/>
      <c r="L248" s="57"/>
      <c r="M248" s="31"/>
      <c r="N248" s="31"/>
      <c r="O248" s="57"/>
      <c r="P248" s="57"/>
      <c r="Q248" s="57"/>
      <c r="R248" s="31"/>
      <c r="S248" s="31"/>
      <c r="T248" s="91"/>
      <c r="U248" s="3" t="str">
        <f>IF(VLOOKUP($A248,DICO_Complet!A:R,9,FALSE)&lt;&gt;0,VLOOKUP($A248,DICO_Complet!A:R,9,FALSE),"")</f>
        <v/>
      </c>
    </row>
    <row r="249" spans="1:21">
      <c r="A249" s="29">
        <v>250415120300</v>
      </c>
      <c r="B249" s="87"/>
      <c r="C249" s="88"/>
      <c r="D249" s="89"/>
      <c r="E249" s="3"/>
      <c r="F249" s="11"/>
      <c r="G249" s="90"/>
      <c r="H249" s="31"/>
      <c r="I249" s="31"/>
      <c r="J249" s="90"/>
      <c r="K249" s="31"/>
      <c r="L249" s="57"/>
      <c r="M249" s="31"/>
      <c r="N249" s="31"/>
      <c r="O249" s="57"/>
      <c r="P249" s="57"/>
      <c r="Q249" s="57"/>
      <c r="R249" s="31"/>
      <c r="S249" s="31"/>
      <c r="T249" s="91"/>
      <c r="U249" s="3" t="str">
        <f>IF(VLOOKUP($A249,DICO_Complet!A:R,9,FALSE)&lt;&gt;0,VLOOKUP($A249,DICO_Complet!A:R,9,FALSE),"")</f>
        <v/>
      </c>
    </row>
    <row r="250" spans="1:21">
      <c r="A250" s="29">
        <v>250415120400</v>
      </c>
      <c r="B250" s="87"/>
      <c r="C250" s="88"/>
      <c r="D250" s="89"/>
      <c r="E250" s="3"/>
      <c r="F250" s="11"/>
      <c r="G250" s="90"/>
      <c r="H250" s="31"/>
      <c r="I250" s="31"/>
      <c r="J250" s="90"/>
      <c r="K250" s="31"/>
      <c r="L250" s="57"/>
      <c r="M250" s="31"/>
      <c r="N250" s="31"/>
      <c r="O250" s="57"/>
      <c r="P250" s="57"/>
      <c r="Q250" s="57"/>
      <c r="R250" s="31"/>
      <c r="S250" s="31"/>
      <c r="T250" s="91"/>
      <c r="U250" s="3" t="str">
        <f>IF(VLOOKUP($A250,DICO_Complet!A:R,9,FALSE)&lt;&gt;0,VLOOKUP($A250,DICO_Complet!A:R,9,FALSE),"")</f>
        <v/>
      </c>
    </row>
    <row r="251" spans="1:21">
      <c r="A251" s="29">
        <v>250415114200</v>
      </c>
      <c r="B251" s="87"/>
      <c r="C251" s="88"/>
      <c r="D251" s="89"/>
      <c r="E251" s="3"/>
      <c r="F251" s="11"/>
      <c r="G251" s="90"/>
      <c r="H251" s="31"/>
      <c r="I251" s="31"/>
      <c r="J251" s="90"/>
      <c r="K251" s="31"/>
      <c r="L251" s="57"/>
      <c r="M251" s="31"/>
      <c r="N251" s="31"/>
      <c r="O251" s="57"/>
      <c r="P251" s="57"/>
      <c r="Q251" s="57"/>
      <c r="R251" s="31"/>
      <c r="S251" s="31"/>
      <c r="T251" s="91"/>
      <c r="U251" s="3" t="str">
        <f>IF(VLOOKUP($A251,DICO_Complet!A:R,9,FALSE)&lt;&gt;0,VLOOKUP($A251,DICO_Complet!A:R,9,FALSE),"")</f>
        <v/>
      </c>
    </row>
    <row r="252" spans="1:21">
      <c r="A252" s="29">
        <v>241112000110</v>
      </c>
      <c r="B252" s="87"/>
      <c r="C252" s="88"/>
      <c r="D252" s="89"/>
      <c r="E252" s="3"/>
      <c r="F252" s="11"/>
      <c r="G252" s="90"/>
      <c r="H252" s="31"/>
      <c r="I252" s="31"/>
      <c r="J252" s="90"/>
      <c r="K252" s="31"/>
      <c r="L252" s="57"/>
      <c r="M252" s="31"/>
      <c r="N252" s="31"/>
      <c r="O252" s="57"/>
      <c r="P252" s="57"/>
      <c r="Q252" s="57"/>
      <c r="R252" s="31"/>
      <c r="S252" s="31"/>
      <c r="T252" s="91"/>
      <c r="U252" s="3" t="str">
        <f>IF(VLOOKUP($A252,DICO_Complet!A:R,9,FALSE)&lt;&gt;0,VLOOKUP($A252,DICO_Complet!A:R,9,FALSE),"")</f>
        <v/>
      </c>
    </row>
    <row r="253" spans="1:21">
      <c r="A253" s="29">
        <v>250725102200</v>
      </c>
      <c r="B253" s="87"/>
      <c r="C253" s="88"/>
      <c r="D253" s="89"/>
      <c r="E253" s="3"/>
      <c r="F253" s="11"/>
      <c r="G253" s="90"/>
      <c r="H253" s="31"/>
      <c r="I253" s="31"/>
      <c r="J253" s="90"/>
      <c r="K253" s="31"/>
      <c r="L253" s="57"/>
      <c r="M253" s="31"/>
      <c r="N253" s="31"/>
      <c r="O253" s="57"/>
      <c r="P253" s="57"/>
      <c r="Q253" s="57"/>
      <c r="R253" s="31"/>
      <c r="S253" s="31"/>
      <c r="T253" s="91"/>
      <c r="U253" s="3" t="str">
        <f>IF(VLOOKUP($A253,DICO_Complet!A:R,9,FALSE)&lt;&gt;0,VLOOKUP($A253,DICO_Complet!A:R,9,FALSE),"")</f>
        <v/>
      </c>
    </row>
    <row r="254" spans="1:21">
      <c r="A254" s="29">
        <v>250401135800</v>
      </c>
      <c r="B254" s="87"/>
      <c r="C254" s="88"/>
      <c r="D254" s="89"/>
      <c r="E254" s="3"/>
      <c r="F254" s="11"/>
      <c r="G254" s="90"/>
      <c r="H254" s="31"/>
      <c r="I254" s="31"/>
      <c r="J254" s="90"/>
      <c r="K254" s="31"/>
      <c r="L254" s="57"/>
      <c r="M254" s="31"/>
      <c r="N254" s="31"/>
      <c r="O254" s="57"/>
      <c r="P254" s="57"/>
      <c r="Q254" s="57"/>
      <c r="R254" s="31"/>
      <c r="S254" s="31"/>
      <c r="T254" s="91"/>
      <c r="U254" s="3" t="str">
        <f>IF(VLOOKUP($A254,DICO_Complet!A:R,9,FALSE)&lt;&gt;0,VLOOKUP($A254,DICO_Complet!A:R,9,FALSE),"")</f>
        <v/>
      </c>
    </row>
    <row r="255" spans="1:21">
      <c r="A255" s="29">
        <v>250408115500</v>
      </c>
      <c r="B255" s="87"/>
      <c r="C255" s="88"/>
      <c r="D255" s="89"/>
      <c r="E255" s="3"/>
      <c r="F255" s="11"/>
      <c r="G255" s="90"/>
      <c r="H255" s="31"/>
      <c r="I255" s="31"/>
      <c r="J255" s="90"/>
      <c r="K255" s="31"/>
      <c r="L255" s="57"/>
      <c r="M255" s="31"/>
      <c r="N255" s="31"/>
      <c r="O255" s="57"/>
      <c r="P255" s="57"/>
      <c r="Q255" s="57"/>
      <c r="R255" s="31"/>
      <c r="S255" s="31"/>
      <c r="T255" s="91"/>
      <c r="U255" s="3" t="str">
        <f>IF(VLOOKUP($A255,DICO_Complet!A:R,9,FALSE)&lt;&gt;0,VLOOKUP($A255,DICO_Complet!A:R,9,FALSE),"")</f>
        <v/>
      </c>
    </row>
    <row r="256" spans="1:21">
      <c r="A256" s="29">
        <v>250408115000</v>
      </c>
      <c r="B256" s="87"/>
      <c r="C256" s="88"/>
      <c r="D256" s="89"/>
      <c r="E256" s="3"/>
      <c r="F256" s="11"/>
      <c r="G256" s="90"/>
      <c r="H256" s="31"/>
      <c r="I256" s="31"/>
      <c r="J256" s="90"/>
      <c r="K256" s="31"/>
      <c r="L256" s="57"/>
      <c r="M256" s="31"/>
      <c r="N256" s="31"/>
      <c r="O256" s="57"/>
      <c r="P256" s="57"/>
      <c r="Q256" s="57"/>
      <c r="R256" s="31"/>
      <c r="S256" s="31"/>
      <c r="T256" s="91"/>
      <c r="U256" s="3" t="str">
        <f>IF(VLOOKUP($A256,DICO_Complet!A:R,9,FALSE)&lt;&gt;0,VLOOKUP($A256,DICO_Complet!A:R,9,FALSE),"")</f>
        <v/>
      </c>
    </row>
    <row r="257" spans="1:21">
      <c r="A257" s="29">
        <v>250408114500</v>
      </c>
      <c r="B257" s="87"/>
      <c r="C257" s="88"/>
      <c r="D257" s="89"/>
      <c r="E257" s="3"/>
      <c r="F257" s="11"/>
      <c r="G257" s="90"/>
      <c r="H257" s="31"/>
      <c r="I257" s="31"/>
      <c r="J257" s="90"/>
      <c r="K257" s="31"/>
      <c r="L257" s="57"/>
      <c r="M257" s="31"/>
      <c r="N257" s="31"/>
      <c r="O257" s="57"/>
      <c r="P257" s="57"/>
      <c r="Q257" s="57"/>
      <c r="R257" s="31"/>
      <c r="S257" s="31"/>
      <c r="T257" s="91"/>
      <c r="U257" s="3" t="str">
        <f>IF(VLOOKUP($A257,DICO_Complet!A:R,9,FALSE)&lt;&gt;0,VLOOKUP($A257,DICO_Complet!A:R,9,FALSE),"")</f>
        <v/>
      </c>
    </row>
    <row r="258" spans="1:21">
      <c r="A258" s="29">
        <v>250408115100</v>
      </c>
      <c r="B258" s="87"/>
      <c r="C258" s="88"/>
      <c r="D258" s="89"/>
      <c r="E258" s="3"/>
      <c r="F258" s="11"/>
      <c r="G258" s="90"/>
      <c r="H258" s="31"/>
      <c r="I258" s="31"/>
      <c r="J258" s="90"/>
      <c r="K258" s="31"/>
      <c r="L258" s="57"/>
      <c r="M258" s="31"/>
      <c r="N258" s="31"/>
      <c r="O258" s="57"/>
      <c r="P258" s="57"/>
      <c r="Q258" s="57"/>
      <c r="R258" s="31"/>
      <c r="S258" s="31"/>
      <c r="T258" s="91"/>
      <c r="U258" s="3" t="str">
        <f>IF(VLOOKUP($A258,DICO_Complet!A:R,9,FALSE)&lt;&gt;0,VLOOKUP($A258,DICO_Complet!A:R,9,FALSE),"")</f>
        <v/>
      </c>
    </row>
    <row r="259" spans="1:21">
      <c r="A259" s="29">
        <v>250401135700</v>
      </c>
      <c r="B259" s="87"/>
      <c r="C259" s="88"/>
      <c r="D259" s="89"/>
      <c r="E259" s="3"/>
      <c r="F259" s="11"/>
      <c r="G259" s="90"/>
      <c r="H259" s="31"/>
      <c r="I259" s="31"/>
      <c r="J259" s="90"/>
      <c r="K259" s="31"/>
      <c r="L259" s="57"/>
      <c r="M259" s="31"/>
      <c r="N259" s="31"/>
      <c r="O259" s="57"/>
      <c r="P259" s="57"/>
      <c r="Q259" s="57"/>
      <c r="R259" s="31"/>
      <c r="S259" s="31"/>
      <c r="T259" s="91"/>
      <c r="U259" s="3" t="str">
        <f>IF(VLOOKUP($A259,DICO_Complet!A:R,9,FALSE)&lt;&gt;0,VLOOKUP($A259,DICO_Complet!A:R,9,FALSE),"")</f>
        <v/>
      </c>
    </row>
    <row r="260" spans="1:21">
      <c r="A260" s="29">
        <v>241112000114</v>
      </c>
      <c r="B260" s="87"/>
      <c r="C260" s="88"/>
      <c r="D260" s="89"/>
      <c r="E260" s="3"/>
      <c r="F260" s="11"/>
      <c r="G260" s="90"/>
      <c r="H260" s="31"/>
      <c r="I260" s="31"/>
      <c r="J260" s="90"/>
      <c r="K260" s="31"/>
      <c r="L260" s="57"/>
      <c r="M260" s="31"/>
      <c r="N260" s="31"/>
      <c r="O260" s="57"/>
      <c r="P260" s="57"/>
      <c r="Q260" s="57"/>
      <c r="R260" s="31"/>
      <c r="S260" s="31"/>
      <c r="T260" s="91"/>
      <c r="U260" s="3" t="str">
        <f>IF(VLOOKUP($A260,DICO_Complet!A:R,9,FALSE)&lt;&gt;0,VLOOKUP($A260,DICO_Complet!A:R,9,FALSE),"")</f>
        <v/>
      </c>
    </row>
    <row r="261" spans="1:21">
      <c r="A261" s="29">
        <v>250415115200</v>
      </c>
      <c r="B261" s="87"/>
      <c r="C261" s="88"/>
      <c r="D261" s="89"/>
      <c r="E261" s="3"/>
      <c r="F261" s="11"/>
      <c r="G261" s="90"/>
      <c r="H261" s="31"/>
      <c r="I261" s="31"/>
      <c r="J261" s="90"/>
      <c r="K261" s="31"/>
      <c r="L261" s="57"/>
      <c r="M261" s="31"/>
      <c r="N261" s="31"/>
      <c r="O261" s="57"/>
      <c r="P261" s="57"/>
      <c r="Q261" s="57"/>
      <c r="R261" s="31"/>
      <c r="S261" s="31"/>
      <c r="T261" s="91"/>
      <c r="U261" s="3" t="str">
        <f>IF(VLOOKUP($A261,DICO_Complet!A:R,9,FALSE)&lt;&gt;0,VLOOKUP($A261,DICO_Complet!A:R,9,FALSE),"")</f>
        <v/>
      </c>
    </row>
    <row r="262" spans="1:21">
      <c r="A262" s="29">
        <v>250401140700</v>
      </c>
      <c r="B262" s="87"/>
      <c r="C262" s="88"/>
      <c r="D262" s="89"/>
      <c r="E262" s="3"/>
      <c r="F262" s="11"/>
      <c r="G262" s="90"/>
      <c r="H262" s="31"/>
      <c r="I262" s="31"/>
      <c r="J262" s="90"/>
      <c r="K262" s="31"/>
      <c r="L262" s="57"/>
      <c r="M262" s="31"/>
      <c r="N262" s="31"/>
      <c r="O262" s="57"/>
      <c r="P262" s="57"/>
      <c r="Q262" s="57"/>
      <c r="R262" s="31"/>
      <c r="S262" s="31"/>
      <c r="T262" s="91"/>
      <c r="U262" s="3" t="str">
        <f>IF(VLOOKUP($A262,DICO_Complet!A:R,9,FALSE)&lt;&gt;0,VLOOKUP($A262,DICO_Complet!A:R,9,FALSE),"")</f>
        <v/>
      </c>
    </row>
    <row r="263" spans="1:21">
      <c r="A263" s="29">
        <v>250401140600</v>
      </c>
      <c r="B263" s="87"/>
      <c r="C263" s="88"/>
      <c r="D263" s="89"/>
      <c r="E263" s="3"/>
      <c r="F263" s="11"/>
      <c r="G263" s="90"/>
      <c r="H263" s="31"/>
      <c r="I263" s="31"/>
      <c r="J263" s="90"/>
      <c r="K263" s="31"/>
      <c r="L263" s="57"/>
      <c r="M263" s="31"/>
      <c r="N263" s="31"/>
      <c r="O263" s="57"/>
      <c r="P263" s="57"/>
      <c r="Q263" s="57"/>
      <c r="R263" s="31"/>
      <c r="S263" s="31"/>
      <c r="T263" s="91"/>
      <c r="U263" s="3" t="str">
        <f>IF(VLOOKUP($A263,DICO_Complet!A:R,9,FALSE)&lt;&gt;0,VLOOKUP($A263,DICO_Complet!A:R,9,FALSE),"")</f>
        <v/>
      </c>
    </row>
    <row r="264" spans="1:21">
      <c r="A264" s="29">
        <v>250704171400</v>
      </c>
      <c r="B264" s="87"/>
      <c r="C264" s="88"/>
      <c r="D264" s="89"/>
      <c r="E264" s="3"/>
      <c r="F264" s="11"/>
      <c r="G264" s="90"/>
      <c r="H264" s="31"/>
      <c r="I264" s="31"/>
      <c r="J264" s="90"/>
      <c r="K264" s="31"/>
      <c r="L264" s="57"/>
      <c r="M264" s="31"/>
      <c r="N264" s="31"/>
      <c r="O264" s="57"/>
      <c r="P264" s="57"/>
      <c r="Q264" s="57"/>
      <c r="R264" s="31"/>
      <c r="S264" s="31"/>
      <c r="T264" s="91"/>
      <c r="U264" s="3" t="str">
        <f>IF(VLOOKUP($A264,DICO_Complet!A:R,9,FALSE)&lt;&gt;0,VLOOKUP($A264,DICO_Complet!A:R,9,FALSE),"")</f>
        <v/>
      </c>
    </row>
    <row r="265" spans="1:21">
      <c r="A265" s="29">
        <v>250728102700</v>
      </c>
      <c r="B265" s="87"/>
      <c r="C265" s="88"/>
      <c r="D265" s="89"/>
      <c r="E265" s="3"/>
      <c r="F265" s="11"/>
      <c r="G265" s="90"/>
      <c r="H265" s="31"/>
      <c r="I265" s="31"/>
      <c r="J265" s="90"/>
      <c r="K265" s="31"/>
      <c r="L265" s="57"/>
      <c r="M265" s="31"/>
      <c r="N265" s="31"/>
      <c r="O265" s="57"/>
      <c r="P265" s="57"/>
      <c r="Q265" s="57"/>
      <c r="R265" s="31"/>
      <c r="S265" s="31"/>
      <c r="T265" s="91"/>
      <c r="U265" s="3" t="str">
        <f>IF(VLOOKUP($A265,DICO_Complet!A:R,9,FALSE)&lt;&gt;0,VLOOKUP($A265,DICO_Complet!A:R,9,FALSE),"")</f>
        <v/>
      </c>
    </row>
    <row r="266" spans="1:21">
      <c r="A266" s="29">
        <v>250728102600</v>
      </c>
      <c r="B266" s="87"/>
      <c r="C266" s="88"/>
      <c r="D266" s="89"/>
      <c r="E266" s="3"/>
      <c r="F266" s="11"/>
      <c r="G266" s="90"/>
      <c r="H266" s="31"/>
      <c r="I266" s="31"/>
      <c r="J266" s="90"/>
      <c r="K266" s="31"/>
      <c r="L266" s="57"/>
      <c r="M266" s="31"/>
      <c r="N266" s="31"/>
      <c r="O266" s="57"/>
      <c r="P266" s="57"/>
      <c r="Q266" s="57"/>
      <c r="R266" s="31"/>
      <c r="S266" s="31"/>
      <c r="T266" s="91"/>
      <c r="U266" s="3" t="str">
        <f>IF(VLOOKUP($A266,DICO_Complet!A:R,9,FALSE)&lt;&gt;0,VLOOKUP($A266,DICO_Complet!A:R,9,FALSE),"")</f>
        <v/>
      </c>
    </row>
    <row r="267" spans="1:21">
      <c r="A267" s="29">
        <v>250617141809</v>
      </c>
      <c r="B267" s="87"/>
      <c r="C267" s="88"/>
      <c r="D267" s="89"/>
      <c r="E267" s="3"/>
      <c r="F267" s="11"/>
      <c r="G267" s="90"/>
      <c r="H267" s="31"/>
      <c r="I267" s="31"/>
      <c r="J267" s="90"/>
      <c r="K267" s="31"/>
      <c r="L267" s="57"/>
      <c r="M267" s="31"/>
      <c r="N267" s="31"/>
      <c r="O267" s="57"/>
      <c r="P267" s="57"/>
      <c r="Q267" s="57"/>
      <c r="R267" s="31"/>
      <c r="S267" s="31"/>
      <c r="T267" s="91"/>
      <c r="U267" s="3" t="str">
        <f>IF(VLOOKUP($A267,DICO_Complet!A:R,9,FALSE)&lt;&gt;0,VLOOKUP($A267,DICO_Complet!A:R,9,FALSE),"")</f>
        <v/>
      </c>
    </row>
    <row r="268" spans="1:21">
      <c r="A268" s="29">
        <v>250617141807</v>
      </c>
      <c r="B268" s="87"/>
      <c r="C268" s="88"/>
      <c r="D268" s="89"/>
      <c r="E268" s="3"/>
      <c r="F268" s="11"/>
      <c r="G268" s="90"/>
      <c r="H268" s="31"/>
      <c r="I268" s="31"/>
      <c r="J268" s="90"/>
      <c r="K268" s="31"/>
      <c r="L268" s="57"/>
      <c r="M268" s="31"/>
      <c r="N268" s="31"/>
      <c r="O268" s="57"/>
      <c r="P268" s="57"/>
      <c r="Q268" s="57"/>
      <c r="R268" s="31"/>
      <c r="S268" s="31"/>
      <c r="T268" s="91"/>
      <c r="U268" s="3" t="str">
        <f>IF(VLOOKUP($A268,DICO_Complet!A:R,9,FALSE)&lt;&gt;0,VLOOKUP($A268,DICO_Complet!A:R,9,FALSE),"")</f>
        <v/>
      </c>
    </row>
    <row r="269" spans="1:21">
      <c r="A269" s="29">
        <v>241112000132</v>
      </c>
      <c r="B269" s="87"/>
      <c r="C269" s="88"/>
      <c r="D269" s="89"/>
      <c r="E269" s="3"/>
      <c r="F269" s="11"/>
      <c r="G269" s="90"/>
      <c r="H269" s="31"/>
      <c r="I269" s="31"/>
      <c r="J269" s="90"/>
      <c r="K269" s="31"/>
      <c r="L269" s="57"/>
      <c r="M269" s="31"/>
      <c r="N269" s="31"/>
      <c r="O269" s="57"/>
      <c r="P269" s="57"/>
      <c r="Q269" s="57"/>
      <c r="R269" s="31"/>
      <c r="S269" s="31"/>
      <c r="T269" s="91"/>
      <c r="U269" s="3" t="str">
        <f>IF(VLOOKUP($A269,DICO_Complet!A:R,9,FALSE)&lt;&gt;0,VLOOKUP($A269,DICO_Complet!A:R,9,FALSE),"")</f>
        <v/>
      </c>
    </row>
    <row r="270" spans="1:21">
      <c r="A270" s="29">
        <v>250408115400</v>
      </c>
      <c r="B270" s="87"/>
      <c r="C270" s="88"/>
      <c r="D270" s="89"/>
      <c r="E270" s="3"/>
      <c r="F270" s="11"/>
      <c r="G270" s="90"/>
      <c r="H270" s="31"/>
      <c r="I270" s="31"/>
      <c r="J270" s="90"/>
      <c r="K270" s="31"/>
      <c r="L270" s="57"/>
      <c r="M270" s="31"/>
      <c r="N270" s="31"/>
      <c r="O270" s="57"/>
      <c r="P270" s="57"/>
      <c r="Q270" s="57"/>
      <c r="R270" s="31"/>
      <c r="S270" s="31"/>
      <c r="T270" s="91"/>
      <c r="U270" s="3" t="str">
        <f>IF(VLOOKUP($A270,DICO_Complet!A:R,9,FALSE)&lt;&gt;0,VLOOKUP($A270,DICO_Complet!A:R,9,FALSE),"")</f>
        <v/>
      </c>
    </row>
    <row r="271" spans="1:21">
      <c r="A271" s="29">
        <v>250721161928</v>
      </c>
      <c r="B271" s="87"/>
      <c r="C271" s="88"/>
      <c r="D271" s="89"/>
      <c r="E271" s="3"/>
      <c r="F271" s="11"/>
      <c r="G271" s="90"/>
      <c r="H271" s="31"/>
      <c r="I271" s="31"/>
      <c r="J271" s="90"/>
      <c r="K271" s="31"/>
      <c r="L271" s="57"/>
      <c r="M271" s="31"/>
      <c r="N271" s="31"/>
      <c r="O271" s="57"/>
      <c r="P271" s="57"/>
      <c r="Q271" s="57"/>
      <c r="R271" s="31"/>
      <c r="S271" s="31"/>
      <c r="T271" s="91"/>
      <c r="U271" s="3" t="str">
        <f>IF(VLOOKUP($A271,DICO_Complet!A:R,9,FALSE)&lt;&gt;0,VLOOKUP($A271,DICO_Complet!A:R,9,FALSE),"")</f>
        <v/>
      </c>
    </row>
    <row r="272" spans="1:21">
      <c r="A272" s="29">
        <v>250415115000</v>
      </c>
      <c r="B272" s="87"/>
      <c r="C272" s="88"/>
      <c r="D272" s="89"/>
      <c r="E272" s="3"/>
      <c r="F272" s="11"/>
      <c r="G272" s="90"/>
      <c r="H272" s="31"/>
      <c r="I272" s="31"/>
      <c r="J272" s="90"/>
      <c r="K272" s="31"/>
      <c r="L272" s="57"/>
      <c r="M272" s="31"/>
      <c r="N272" s="31"/>
      <c r="O272" s="57"/>
      <c r="P272" s="57"/>
      <c r="Q272" s="57"/>
      <c r="R272" s="31"/>
      <c r="S272" s="31"/>
      <c r="T272" s="91"/>
      <c r="U272" s="3" t="str">
        <f>IF(VLOOKUP($A272,DICO_Complet!A:R,9,FALSE)&lt;&gt;0,VLOOKUP($A272,DICO_Complet!A:R,9,FALSE),"")</f>
        <v/>
      </c>
    </row>
    <row r="273" spans="1:21">
      <c r="A273" s="29">
        <v>250721161927</v>
      </c>
      <c r="B273" s="87"/>
      <c r="C273" s="88"/>
      <c r="D273" s="89"/>
      <c r="E273" s="3"/>
      <c r="F273" s="11"/>
      <c r="G273" s="90"/>
      <c r="H273" s="31"/>
      <c r="I273" s="31"/>
      <c r="J273" s="90"/>
      <c r="K273" s="31"/>
      <c r="L273" s="57"/>
      <c r="M273" s="31"/>
      <c r="N273" s="31"/>
      <c r="O273" s="57"/>
      <c r="P273" s="57"/>
      <c r="Q273" s="57"/>
      <c r="R273" s="31"/>
      <c r="S273" s="31"/>
      <c r="T273" s="91"/>
      <c r="U273" s="3" t="str">
        <f>IF(VLOOKUP($A273,DICO_Complet!A:R,9,FALSE)&lt;&gt;0,VLOOKUP($A273,DICO_Complet!A:R,9,FALSE),"")</f>
        <v/>
      </c>
    </row>
    <row r="274" spans="1:21">
      <c r="A274" s="29">
        <v>250617141801</v>
      </c>
      <c r="B274" s="87"/>
      <c r="C274" s="88"/>
      <c r="D274" s="89"/>
      <c r="E274" s="3"/>
      <c r="F274" s="11"/>
      <c r="G274" s="90"/>
      <c r="H274" s="31"/>
      <c r="I274" s="31"/>
      <c r="J274" s="90"/>
      <c r="K274" s="31"/>
      <c r="L274" s="57"/>
      <c r="M274" s="31"/>
      <c r="N274" s="31"/>
      <c r="O274" s="57"/>
      <c r="P274" s="57"/>
      <c r="Q274" s="57"/>
      <c r="R274" s="31"/>
      <c r="S274" s="31"/>
      <c r="T274" s="91"/>
      <c r="U274" s="3" t="str">
        <f>IF(VLOOKUP($A274,DICO_Complet!A:R,9,FALSE)&lt;&gt;0,VLOOKUP($A274,DICO_Complet!A:R,9,FALSE),"")</f>
        <v/>
      </c>
    </row>
    <row r="275" spans="1:21">
      <c r="A275" s="29">
        <v>250617141802</v>
      </c>
      <c r="B275" s="87"/>
      <c r="C275" s="88"/>
      <c r="D275" s="89"/>
      <c r="E275" s="3"/>
      <c r="F275" s="11"/>
      <c r="G275" s="90"/>
      <c r="H275" s="31"/>
      <c r="I275" s="31"/>
      <c r="J275" s="90"/>
      <c r="K275" s="31"/>
      <c r="L275" s="57"/>
      <c r="M275" s="31"/>
      <c r="N275" s="31"/>
      <c r="O275" s="57"/>
      <c r="P275" s="57"/>
      <c r="Q275" s="57"/>
      <c r="R275" s="31"/>
      <c r="S275" s="31"/>
      <c r="T275" s="91"/>
      <c r="U275" s="3" t="str">
        <f>IF(VLOOKUP($A275,DICO_Complet!A:R,9,FALSE)&lt;&gt;0,VLOOKUP($A275,DICO_Complet!A:R,9,FALSE),"")</f>
        <v/>
      </c>
    </row>
    <row r="276" spans="1:21">
      <c r="A276" s="29">
        <v>250617141805</v>
      </c>
      <c r="B276" s="87"/>
      <c r="C276" s="88"/>
      <c r="D276" s="89"/>
      <c r="E276" s="3"/>
      <c r="F276" s="11"/>
      <c r="G276" s="90"/>
      <c r="H276" s="31"/>
      <c r="I276" s="31"/>
      <c r="J276" s="90"/>
      <c r="K276" s="31"/>
      <c r="L276" s="57"/>
      <c r="M276" s="31"/>
      <c r="N276" s="31"/>
      <c r="O276" s="57"/>
      <c r="P276" s="57"/>
      <c r="Q276" s="57"/>
      <c r="R276" s="31"/>
      <c r="S276" s="31"/>
      <c r="T276" s="91"/>
      <c r="U276" s="3" t="str">
        <f>IF(VLOOKUP($A276,DICO_Complet!A:R,9,FALSE)&lt;&gt;0,VLOOKUP($A276,DICO_Complet!A:R,9,FALSE),"")</f>
        <v/>
      </c>
    </row>
    <row r="277" spans="1:21">
      <c r="A277" s="29">
        <v>250617141806</v>
      </c>
      <c r="B277" s="87"/>
      <c r="C277" s="88"/>
      <c r="D277" s="89"/>
      <c r="E277" s="3"/>
      <c r="F277" s="11"/>
      <c r="G277" s="90"/>
      <c r="H277" s="31"/>
      <c r="I277" s="31"/>
      <c r="J277" s="90"/>
      <c r="K277" s="31"/>
      <c r="L277" s="57"/>
      <c r="M277" s="31"/>
      <c r="N277" s="31"/>
      <c r="O277" s="57"/>
      <c r="P277" s="57"/>
      <c r="Q277" s="57"/>
      <c r="R277" s="31"/>
      <c r="S277" s="31"/>
      <c r="T277" s="91"/>
      <c r="U277" s="3" t="str">
        <f>IF(VLOOKUP($A277,DICO_Complet!A:R,9,FALSE)&lt;&gt;0,VLOOKUP($A277,DICO_Complet!A:R,9,FALSE),"")</f>
        <v/>
      </c>
    </row>
    <row r="278" spans="1:21">
      <c r="A278" s="29">
        <v>250617141803</v>
      </c>
      <c r="B278" s="87"/>
      <c r="C278" s="88"/>
      <c r="D278" s="89"/>
      <c r="E278" s="3"/>
      <c r="F278" s="11"/>
      <c r="G278" s="90"/>
      <c r="H278" s="31"/>
      <c r="I278" s="31"/>
      <c r="J278" s="90"/>
      <c r="K278" s="31"/>
      <c r="L278" s="57"/>
      <c r="M278" s="31"/>
      <c r="N278" s="31"/>
      <c r="O278" s="57"/>
      <c r="P278" s="57"/>
      <c r="Q278" s="57"/>
      <c r="R278" s="31"/>
      <c r="S278" s="31"/>
      <c r="T278" s="91"/>
      <c r="U278" s="3" t="str">
        <f>IF(VLOOKUP($A278,DICO_Complet!A:R,9,FALSE)&lt;&gt;0,VLOOKUP($A278,DICO_Complet!A:R,9,FALSE),"")</f>
        <v/>
      </c>
    </row>
    <row r="279" spans="1:21">
      <c r="A279" s="29">
        <v>250617141804</v>
      </c>
      <c r="B279" s="87"/>
      <c r="C279" s="88"/>
      <c r="D279" s="89"/>
      <c r="E279" s="3"/>
      <c r="F279" s="11"/>
      <c r="G279" s="90"/>
      <c r="H279" s="31"/>
      <c r="I279" s="31"/>
      <c r="J279" s="90"/>
      <c r="K279" s="31"/>
      <c r="L279" s="57"/>
      <c r="M279" s="31"/>
      <c r="N279" s="31"/>
      <c r="O279" s="57"/>
      <c r="P279" s="57"/>
      <c r="Q279" s="57"/>
      <c r="R279" s="31"/>
      <c r="S279" s="31"/>
      <c r="T279" s="91"/>
      <c r="U279" s="3" t="str">
        <f>IF(VLOOKUP($A279,DICO_Complet!A:R,9,FALSE)&lt;&gt;0,VLOOKUP($A279,DICO_Complet!A:R,9,FALSE),"")</f>
        <v/>
      </c>
    </row>
    <row r="280" spans="1:21">
      <c r="A280" s="29">
        <v>250418220154</v>
      </c>
      <c r="B280" s="87"/>
      <c r="C280" s="88"/>
      <c r="D280" s="89"/>
      <c r="E280" s="3"/>
      <c r="F280" s="11"/>
      <c r="G280" s="90"/>
      <c r="H280" s="31"/>
      <c r="I280" s="31"/>
      <c r="J280" s="90"/>
      <c r="K280" s="31"/>
      <c r="L280" s="57"/>
      <c r="M280" s="31"/>
      <c r="N280" s="31"/>
      <c r="O280" s="57"/>
      <c r="P280" s="57"/>
      <c r="Q280" s="57"/>
      <c r="R280" s="31"/>
      <c r="S280" s="31"/>
      <c r="T280" s="91"/>
      <c r="U280" s="3" t="str">
        <f>IF(VLOOKUP($A280,DICO_Complet!A:R,9,FALSE)&lt;&gt;0,VLOOKUP($A280,DICO_Complet!A:R,9,FALSE),"")</f>
        <v/>
      </c>
    </row>
    <row r="281" spans="1:21">
      <c r="A281" s="29">
        <v>260224155013</v>
      </c>
      <c r="B281" s="87"/>
      <c r="C281" s="88"/>
      <c r="D281" s="89"/>
      <c r="E281" s="3"/>
      <c r="F281" s="11"/>
      <c r="G281" s="90"/>
      <c r="H281" s="31"/>
      <c r="I281" s="31"/>
      <c r="J281" s="90"/>
      <c r="K281" s="31"/>
      <c r="L281" s="57"/>
      <c r="M281" s="31"/>
      <c r="N281" s="31"/>
      <c r="O281" s="57"/>
      <c r="P281" s="57"/>
      <c r="Q281" s="57"/>
      <c r="R281" s="31"/>
      <c r="S281" s="31"/>
      <c r="T281" s="91"/>
      <c r="U281" s="3" t="str">
        <f>IF(VLOOKUP($A281,DICO_Complet!A:R,9,FALSE)&lt;&gt;0,VLOOKUP($A281,DICO_Complet!A:R,9,FALSE),"")</f>
        <v/>
      </c>
    </row>
    <row r="282" spans="1:21">
      <c r="A282" s="29">
        <v>260224150900</v>
      </c>
      <c r="B282" s="87"/>
      <c r="C282" s="88"/>
      <c r="D282" s="89"/>
      <c r="E282" s="3"/>
      <c r="F282" s="11"/>
      <c r="G282" s="90"/>
      <c r="H282" s="31"/>
      <c r="I282" s="31"/>
      <c r="J282" s="90"/>
      <c r="K282" s="31"/>
      <c r="L282" s="57"/>
      <c r="M282" s="31"/>
      <c r="N282" s="31"/>
      <c r="O282" s="57"/>
      <c r="P282" s="57"/>
      <c r="Q282" s="57"/>
      <c r="R282" s="31"/>
      <c r="S282" s="31"/>
      <c r="T282" s="91"/>
      <c r="U282" s="3" t="str">
        <f>IF(VLOOKUP($A282,DICO_Complet!A:R,9,FALSE)&lt;&gt;0,VLOOKUP($A282,DICO_Complet!A:R,9,FALSE),"")</f>
        <v/>
      </c>
    </row>
    <row r="283" spans="1:21">
      <c r="A283" s="29">
        <v>260224151200</v>
      </c>
      <c r="B283" s="87"/>
      <c r="C283" s="88"/>
      <c r="D283" s="89"/>
      <c r="E283" s="3"/>
      <c r="F283" s="11"/>
      <c r="G283" s="90"/>
      <c r="H283" s="31"/>
      <c r="I283" s="31"/>
      <c r="J283" s="90"/>
      <c r="K283" s="31"/>
      <c r="L283" s="57"/>
      <c r="M283" s="31"/>
      <c r="N283" s="31"/>
      <c r="O283" s="57"/>
      <c r="P283" s="57"/>
      <c r="Q283" s="57"/>
      <c r="R283" s="31"/>
      <c r="S283" s="31"/>
      <c r="T283" s="91"/>
      <c r="U283" s="3" t="str">
        <f>IF(VLOOKUP($A283,DICO_Complet!A:R,9,FALSE)&lt;&gt;0,VLOOKUP($A283,DICO_Complet!A:R,9,FALSE),"")</f>
        <v/>
      </c>
    </row>
    <row r="284" spans="1:21">
      <c r="A284" s="29">
        <v>260224145500</v>
      </c>
      <c r="B284" s="87"/>
      <c r="C284" s="88"/>
      <c r="D284" s="89"/>
      <c r="E284" s="3"/>
      <c r="F284" s="11"/>
      <c r="G284" s="90"/>
      <c r="H284" s="31"/>
      <c r="I284" s="31"/>
      <c r="J284" s="90"/>
      <c r="K284" s="31"/>
      <c r="L284" s="57"/>
      <c r="M284" s="31"/>
      <c r="N284" s="31"/>
      <c r="O284" s="57"/>
      <c r="P284" s="57"/>
      <c r="Q284" s="57"/>
      <c r="R284" s="31"/>
      <c r="S284" s="31"/>
      <c r="T284" s="91"/>
      <c r="U284" s="3" t="str">
        <f>IF(VLOOKUP($A284,DICO_Complet!A:R,9,FALSE)&lt;&gt;0,VLOOKUP($A284,DICO_Complet!A:R,9,FALSE),"")</f>
        <v/>
      </c>
    </row>
    <row r="285" spans="1:21">
      <c r="A285" s="29">
        <v>250425153910</v>
      </c>
      <c r="B285" s="87"/>
      <c r="C285" s="88"/>
      <c r="D285" s="89"/>
      <c r="E285" s="3"/>
      <c r="F285" s="11"/>
      <c r="G285" s="90"/>
      <c r="H285" s="31"/>
      <c r="I285" s="31"/>
      <c r="J285" s="90"/>
      <c r="K285" s="31"/>
      <c r="L285" s="57"/>
      <c r="M285" s="31"/>
      <c r="N285" s="31"/>
      <c r="O285" s="57"/>
      <c r="P285" s="57"/>
      <c r="Q285" s="57"/>
      <c r="R285" s="31"/>
      <c r="S285" s="31"/>
      <c r="T285" s="91"/>
      <c r="U285" s="3" t="str">
        <f>IF(VLOOKUP($A285,DICO_Complet!A:R,9,FALSE)&lt;&gt;0,VLOOKUP($A285,DICO_Complet!A:R,9,FALSE),"")</f>
        <v/>
      </c>
    </row>
    <row r="286" spans="1:21">
      <c r="A286" s="29">
        <v>250425201024</v>
      </c>
      <c r="B286" s="87"/>
      <c r="C286" s="88"/>
      <c r="D286" s="89"/>
      <c r="E286" s="3"/>
      <c r="F286" s="11"/>
      <c r="G286" s="90"/>
      <c r="H286" s="31"/>
      <c r="I286" s="31"/>
      <c r="J286" s="90"/>
      <c r="K286" s="31"/>
      <c r="L286" s="57"/>
      <c r="M286" s="31"/>
      <c r="N286" s="31"/>
      <c r="O286" s="57"/>
      <c r="P286" s="57"/>
      <c r="Q286" s="57"/>
      <c r="R286" s="31"/>
      <c r="S286" s="31"/>
      <c r="T286" s="91"/>
      <c r="U286" s="3" t="str">
        <f>IF(VLOOKUP($A286,DICO_Complet!A:R,9,FALSE)&lt;&gt;0,VLOOKUP($A286,DICO_Complet!A:R,9,FALSE),"")</f>
        <v/>
      </c>
    </row>
    <row r="287" spans="1:21">
      <c r="A287" s="29">
        <v>250425201715</v>
      </c>
      <c r="B287" s="87"/>
      <c r="C287" s="88"/>
      <c r="D287" s="89"/>
      <c r="E287" s="3"/>
      <c r="F287" s="11"/>
      <c r="G287" s="90"/>
      <c r="H287" s="31"/>
      <c r="I287" s="31"/>
      <c r="J287" s="90"/>
      <c r="K287" s="31"/>
      <c r="L287" s="57"/>
      <c r="M287" s="31"/>
      <c r="N287" s="31"/>
      <c r="O287" s="57"/>
      <c r="P287" s="57"/>
      <c r="Q287" s="57"/>
      <c r="R287" s="31"/>
      <c r="S287" s="31"/>
      <c r="T287" s="91"/>
      <c r="U287" s="3" t="str">
        <f>IF(VLOOKUP($A287,DICO_Complet!A:R,9,FALSE)&lt;&gt;0,VLOOKUP($A287,DICO_Complet!A:R,9,FALSE),"")</f>
        <v/>
      </c>
    </row>
    <row r="288" spans="1:21">
      <c r="A288" s="29">
        <v>250331102100</v>
      </c>
      <c r="B288" s="87"/>
      <c r="C288" s="88"/>
      <c r="D288" s="89"/>
      <c r="E288" s="3"/>
      <c r="F288" s="11"/>
      <c r="G288" s="90"/>
      <c r="H288" s="31"/>
      <c r="I288" s="31"/>
      <c r="J288" s="90"/>
      <c r="K288" s="31"/>
      <c r="L288" s="57"/>
      <c r="M288" s="31"/>
      <c r="N288" s="31"/>
      <c r="O288" s="57"/>
      <c r="P288" s="57"/>
      <c r="Q288" s="57"/>
      <c r="R288" s="31"/>
      <c r="S288" s="31"/>
      <c r="T288" s="91"/>
      <c r="U288" s="3" t="str">
        <f>IF(VLOOKUP($A288,DICO_Complet!A:R,9,FALSE)&lt;&gt;0,VLOOKUP($A288,DICO_Complet!A:R,9,FALSE),"")</f>
        <v/>
      </c>
    </row>
    <row r="289" spans="1:21">
      <c r="A289" s="29">
        <v>250220102901</v>
      </c>
      <c r="B289" s="87"/>
      <c r="C289" s="88"/>
      <c r="D289" s="89"/>
      <c r="E289" s="3"/>
      <c r="F289" s="11"/>
      <c r="G289" s="90"/>
      <c r="H289" s="31"/>
      <c r="I289" s="31"/>
      <c r="J289" s="90"/>
      <c r="K289" s="31"/>
      <c r="L289" s="57"/>
      <c r="M289" s="31"/>
      <c r="N289" s="31"/>
      <c r="O289" s="57"/>
      <c r="P289" s="57"/>
      <c r="Q289" s="57"/>
      <c r="R289" s="31"/>
      <c r="S289" s="31"/>
      <c r="T289" s="91"/>
      <c r="U289" s="3" t="str">
        <f>IF(VLOOKUP($A289,DICO_Complet!A:R,9,FALSE)&lt;&gt;0,VLOOKUP($A289,DICO_Complet!A:R,9,FALSE),"")</f>
        <v/>
      </c>
    </row>
    <row r="290" spans="1:21">
      <c r="A290" s="29">
        <v>250220102902</v>
      </c>
      <c r="B290" s="87"/>
      <c r="C290" s="88"/>
      <c r="D290" s="89"/>
      <c r="E290" s="3"/>
      <c r="F290" s="11"/>
      <c r="G290" s="90"/>
      <c r="H290" s="31"/>
      <c r="I290" s="31"/>
      <c r="J290" s="90"/>
      <c r="K290" s="31"/>
      <c r="L290" s="57"/>
      <c r="M290" s="31"/>
      <c r="N290" s="31"/>
      <c r="O290" s="57"/>
      <c r="P290" s="57"/>
      <c r="Q290" s="57"/>
      <c r="R290" s="31"/>
      <c r="S290" s="31"/>
      <c r="T290" s="91"/>
      <c r="U290" s="3" t="str">
        <f>IF(VLOOKUP($A290,DICO_Complet!A:R,9,FALSE)&lt;&gt;0,VLOOKUP($A290,DICO_Complet!A:R,9,FALSE),"")</f>
        <v/>
      </c>
    </row>
    <row r="291" spans="1:21">
      <c r="A291" s="29">
        <v>250220100701</v>
      </c>
      <c r="B291" s="87"/>
      <c r="C291" s="88"/>
      <c r="D291" s="89"/>
      <c r="E291" s="3"/>
      <c r="F291" s="11"/>
      <c r="G291" s="90"/>
      <c r="H291" s="31"/>
      <c r="I291" s="31"/>
      <c r="J291" s="90"/>
      <c r="K291" s="31"/>
      <c r="L291" s="57"/>
      <c r="M291" s="31"/>
      <c r="N291" s="31"/>
      <c r="O291" s="57"/>
      <c r="P291" s="57"/>
      <c r="Q291" s="57"/>
      <c r="R291" s="31"/>
      <c r="S291" s="31"/>
      <c r="T291" s="91"/>
      <c r="U291" s="3" t="str">
        <f>IF(VLOOKUP($A291,DICO_Complet!A:R,9,FALSE)&lt;&gt;0,VLOOKUP($A291,DICO_Complet!A:R,9,FALSE),"")</f>
        <v/>
      </c>
    </row>
    <row r="292" spans="1:21">
      <c r="A292" s="29">
        <v>250220102900</v>
      </c>
      <c r="B292" s="87"/>
      <c r="C292" s="88"/>
      <c r="D292" s="89"/>
      <c r="E292" s="3"/>
      <c r="F292" s="11"/>
      <c r="G292" s="90"/>
      <c r="H292" s="31"/>
      <c r="I292" s="31"/>
      <c r="J292" s="90"/>
      <c r="K292" s="31"/>
      <c r="L292" s="57"/>
      <c r="M292" s="31"/>
      <c r="N292" s="31"/>
      <c r="O292" s="57"/>
      <c r="P292" s="57"/>
      <c r="Q292" s="57"/>
      <c r="R292" s="31"/>
      <c r="S292" s="31"/>
      <c r="T292" s="91"/>
      <c r="U292" s="3" t="str">
        <f>IF(VLOOKUP($A292,DICO_Complet!A:R,9,FALSE)&lt;&gt;0,VLOOKUP($A292,DICO_Complet!A:R,9,FALSE),"")</f>
        <v/>
      </c>
    </row>
    <row r="293" spans="1:21">
      <c r="A293" s="29">
        <v>250827113500</v>
      </c>
      <c r="B293" s="87"/>
      <c r="C293" s="88"/>
      <c r="D293" s="89"/>
      <c r="E293" s="3"/>
      <c r="F293" s="11"/>
      <c r="G293" s="90"/>
      <c r="H293" s="31"/>
      <c r="I293" s="31"/>
      <c r="J293" s="90"/>
      <c r="K293" s="31"/>
      <c r="L293" s="57"/>
      <c r="M293" s="31"/>
      <c r="N293" s="31"/>
      <c r="O293" s="57"/>
      <c r="P293" s="57"/>
      <c r="Q293" s="57"/>
      <c r="R293" s="31"/>
      <c r="S293" s="31"/>
      <c r="T293" s="91"/>
      <c r="U293" s="3" t="str">
        <f>IF(VLOOKUP($A293,DICO_Complet!A:R,9,FALSE)&lt;&gt;0,VLOOKUP($A293,DICO_Complet!A:R,9,FALSE),"")</f>
        <v/>
      </c>
    </row>
    <row r="294" spans="1:21">
      <c r="A294" s="29">
        <v>250325134509</v>
      </c>
      <c r="B294" s="87"/>
      <c r="C294" s="88"/>
      <c r="D294" s="89"/>
      <c r="E294" s="3"/>
      <c r="F294" s="11"/>
      <c r="G294" s="90"/>
      <c r="H294" s="31"/>
      <c r="I294" s="31"/>
      <c r="J294" s="90"/>
      <c r="K294" s="31"/>
      <c r="L294" s="57"/>
      <c r="M294" s="31"/>
      <c r="N294" s="31"/>
      <c r="O294" s="57"/>
      <c r="P294" s="57"/>
      <c r="Q294" s="57"/>
      <c r="R294" s="31"/>
      <c r="S294" s="31"/>
      <c r="T294" s="91"/>
      <c r="U294" s="3" t="str">
        <f>IF(VLOOKUP($A294,DICO_Complet!A:R,9,FALSE)&lt;&gt;0,VLOOKUP($A294,DICO_Complet!A:R,9,FALSE),"")</f>
        <v/>
      </c>
    </row>
    <row r="295" spans="1:21">
      <c r="A295" s="29">
        <v>250425201712</v>
      </c>
      <c r="B295" s="87"/>
      <c r="C295" s="88"/>
      <c r="D295" s="89"/>
      <c r="E295" s="3"/>
      <c r="F295" s="11"/>
      <c r="G295" s="90"/>
      <c r="H295" s="31"/>
      <c r="I295" s="31"/>
      <c r="J295" s="90"/>
      <c r="K295" s="31"/>
      <c r="L295" s="57"/>
      <c r="M295" s="31"/>
      <c r="N295" s="31"/>
      <c r="O295" s="57"/>
      <c r="P295" s="57"/>
      <c r="Q295" s="57"/>
      <c r="R295" s="31"/>
      <c r="S295" s="31"/>
      <c r="T295" s="91"/>
      <c r="U295" s="3" t="str">
        <f>IF(VLOOKUP($A295,DICO_Complet!A:R,9,FALSE)&lt;&gt;0,VLOOKUP($A295,DICO_Complet!A:R,9,FALSE),"")</f>
        <v/>
      </c>
    </row>
    <row r="296" spans="1:21">
      <c r="A296" s="29">
        <v>250425201713</v>
      </c>
      <c r="B296" s="87"/>
      <c r="C296" s="88"/>
      <c r="D296" s="89"/>
      <c r="E296" s="3"/>
      <c r="F296" s="11"/>
      <c r="G296" s="90"/>
      <c r="H296" s="31"/>
      <c r="I296" s="31"/>
      <c r="J296" s="90"/>
      <c r="K296" s="31"/>
      <c r="L296" s="57"/>
      <c r="M296" s="31"/>
      <c r="N296" s="31"/>
      <c r="O296" s="57"/>
      <c r="P296" s="57"/>
      <c r="Q296" s="57"/>
      <c r="R296" s="31"/>
      <c r="S296" s="31"/>
      <c r="T296" s="91"/>
      <c r="U296" s="3" t="str">
        <f>IF(VLOOKUP($A296,DICO_Complet!A:R,9,FALSE)&lt;&gt;0,VLOOKUP($A296,DICO_Complet!A:R,9,FALSE),"")</f>
        <v/>
      </c>
    </row>
    <row r="297" spans="1:21">
      <c r="A297" s="29">
        <v>250425201714</v>
      </c>
      <c r="B297" s="87"/>
      <c r="C297" s="88"/>
      <c r="D297" s="89"/>
      <c r="E297" s="3"/>
      <c r="F297" s="11"/>
      <c r="G297" s="90"/>
      <c r="H297" s="31"/>
      <c r="I297" s="31"/>
      <c r="J297" s="90"/>
      <c r="K297" s="31"/>
      <c r="L297" s="57"/>
      <c r="M297" s="31"/>
      <c r="N297" s="31"/>
      <c r="O297" s="57"/>
      <c r="P297" s="57"/>
      <c r="Q297" s="57"/>
      <c r="R297" s="31"/>
      <c r="S297" s="31"/>
      <c r="T297" s="91"/>
      <c r="U297" s="3" t="str">
        <f>IF(VLOOKUP($A297,DICO_Complet!A:R,9,FALSE)&lt;&gt;0,VLOOKUP($A297,DICO_Complet!A:R,9,FALSE),"")</f>
        <v/>
      </c>
    </row>
    <row r="298" spans="1:21">
      <c r="A298" s="29">
        <v>250425201612</v>
      </c>
      <c r="B298" s="87"/>
      <c r="C298" s="88"/>
      <c r="D298" s="89"/>
      <c r="E298" s="3"/>
      <c r="F298" s="11"/>
      <c r="G298" s="90"/>
      <c r="H298" s="31"/>
      <c r="I298" s="31"/>
      <c r="J298" s="90"/>
      <c r="K298" s="31"/>
      <c r="L298" s="57"/>
      <c r="M298" s="31"/>
      <c r="N298" s="31"/>
      <c r="O298" s="57"/>
      <c r="P298" s="57"/>
      <c r="Q298" s="57"/>
      <c r="R298" s="31"/>
      <c r="S298" s="31"/>
      <c r="T298" s="91"/>
      <c r="U298" s="3" t="str">
        <f>IF(VLOOKUP($A298,DICO_Complet!A:R,9,FALSE)&lt;&gt;0,VLOOKUP($A298,DICO_Complet!A:R,9,FALSE),"")</f>
        <v>Obsolete</v>
      </c>
    </row>
    <row r="299" spans="1:21">
      <c r="A299" s="29">
        <v>241112000009</v>
      </c>
      <c r="B299" s="87"/>
      <c r="C299" s="88"/>
      <c r="D299" s="89"/>
      <c r="E299" s="3"/>
      <c r="F299" s="11"/>
      <c r="G299" s="90"/>
      <c r="H299" s="31"/>
      <c r="I299" s="31"/>
      <c r="J299" s="90"/>
      <c r="K299" s="31"/>
      <c r="L299" s="57"/>
      <c r="M299" s="31"/>
      <c r="N299" s="31"/>
      <c r="O299" s="57"/>
      <c r="P299" s="57"/>
      <c r="Q299" s="57"/>
      <c r="R299" s="31"/>
      <c r="S299" s="31"/>
      <c r="T299" s="91"/>
      <c r="U299" s="3" t="str">
        <f>IF(VLOOKUP($A299,DICO_Complet!A:R,9,FALSE)&lt;&gt;0,VLOOKUP($A299,DICO_Complet!A:R,9,FALSE),"")</f>
        <v/>
      </c>
    </row>
    <row r="300" spans="1:21">
      <c r="A300" s="29">
        <v>250331162604</v>
      </c>
      <c r="B300" s="87"/>
      <c r="C300" s="88"/>
      <c r="D300" s="89"/>
      <c r="E300" s="3"/>
      <c r="F300" s="11"/>
      <c r="G300" s="90"/>
      <c r="H300" s="31"/>
      <c r="I300" s="31"/>
      <c r="J300" s="90"/>
      <c r="K300" s="31"/>
      <c r="L300" s="57"/>
      <c r="M300" s="31"/>
      <c r="N300" s="31"/>
      <c r="O300" s="57"/>
      <c r="P300" s="57"/>
      <c r="Q300" s="57"/>
      <c r="R300" s="31"/>
      <c r="S300" s="31"/>
      <c r="T300" s="91"/>
      <c r="U300" s="3" t="str">
        <f>IF(VLOOKUP($A300,DICO_Complet!A:R,9,FALSE)&lt;&gt;0,VLOOKUP($A300,DICO_Complet!A:R,9,FALSE),"")</f>
        <v/>
      </c>
    </row>
    <row r="301" spans="1:21">
      <c r="A301" s="29">
        <v>250331162603</v>
      </c>
      <c r="B301" s="87"/>
      <c r="C301" s="88"/>
      <c r="D301" s="89"/>
      <c r="E301" s="3"/>
      <c r="F301" s="11"/>
      <c r="G301" s="90"/>
      <c r="H301" s="31"/>
      <c r="I301" s="31"/>
      <c r="J301" s="90"/>
      <c r="K301" s="31"/>
      <c r="L301" s="57"/>
      <c r="M301" s="31"/>
      <c r="N301" s="31"/>
      <c r="O301" s="57"/>
      <c r="P301" s="57"/>
      <c r="Q301" s="57"/>
      <c r="R301" s="31"/>
      <c r="S301" s="31"/>
      <c r="T301" s="91"/>
      <c r="U301" s="3" t="str">
        <f>IF(VLOOKUP($A301,DICO_Complet!A:R,9,FALSE)&lt;&gt;0,VLOOKUP($A301,DICO_Complet!A:R,9,FALSE),"")</f>
        <v/>
      </c>
    </row>
    <row r="302" spans="1:21">
      <c r="A302" s="29">
        <v>241112000010</v>
      </c>
      <c r="B302" s="87"/>
      <c r="C302" s="88"/>
      <c r="D302" s="89"/>
      <c r="E302" s="3"/>
      <c r="F302" s="11"/>
      <c r="G302" s="90"/>
      <c r="H302" s="31"/>
      <c r="I302" s="31"/>
      <c r="J302" s="90"/>
      <c r="K302" s="31"/>
      <c r="L302" s="57"/>
      <c r="M302" s="31"/>
      <c r="N302" s="31"/>
      <c r="O302" s="57"/>
      <c r="P302" s="57"/>
      <c r="Q302" s="57"/>
      <c r="R302" s="31"/>
      <c r="S302" s="31"/>
      <c r="T302" s="91"/>
      <c r="U302" s="3" t="str">
        <f>IF(VLOOKUP($A302,DICO_Complet!A:R,9,FALSE)&lt;&gt;0,VLOOKUP($A302,DICO_Complet!A:R,9,FALSE),"")</f>
        <v/>
      </c>
    </row>
    <row r="303" spans="1:21">
      <c r="A303" s="29">
        <v>250425201017</v>
      </c>
      <c r="B303" s="87"/>
      <c r="C303" s="88"/>
      <c r="D303" s="89"/>
      <c r="E303" s="3"/>
      <c r="F303" s="11"/>
      <c r="G303" s="90"/>
      <c r="H303" s="31"/>
      <c r="I303" s="31"/>
      <c r="J303" s="90"/>
      <c r="K303" s="31"/>
      <c r="L303" s="57"/>
      <c r="M303" s="31"/>
      <c r="N303" s="31"/>
      <c r="O303" s="57"/>
      <c r="P303" s="57"/>
      <c r="Q303" s="57"/>
      <c r="R303" s="31"/>
      <c r="S303" s="31"/>
      <c r="T303" s="91"/>
      <c r="U303" s="3" t="str">
        <f>IF(VLOOKUP($A303,DICO_Complet!A:R,9,FALSE)&lt;&gt;0,VLOOKUP($A303,DICO_Complet!A:R,9,FALSE),"")</f>
        <v/>
      </c>
    </row>
    <row r="304" spans="1:21">
      <c r="A304" s="29">
        <v>250325134510</v>
      </c>
      <c r="B304" s="87"/>
      <c r="C304" s="88"/>
      <c r="D304" s="89"/>
      <c r="E304" s="3"/>
      <c r="F304" s="11"/>
      <c r="G304" s="90"/>
      <c r="H304" s="31"/>
      <c r="I304" s="31"/>
      <c r="J304" s="90"/>
      <c r="K304" s="31"/>
      <c r="L304" s="57"/>
      <c r="M304" s="31"/>
      <c r="N304" s="31"/>
      <c r="O304" s="57"/>
      <c r="P304" s="57"/>
      <c r="Q304" s="57"/>
      <c r="R304" s="31"/>
      <c r="S304" s="31"/>
      <c r="T304" s="91"/>
      <c r="U304" s="3" t="str">
        <f>IF(VLOOKUP($A304,DICO_Complet!A:R,9,FALSE)&lt;&gt;0,VLOOKUP($A304,DICO_Complet!A:R,9,FALSE),"")</f>
        <v/>
      </c>
    </row>
    <row r="305" spans="1:21">
      <c r="A305" s="29">
        <v>250425201611</v>
      </c>
      <c r="B305" s="87"/>
      <c r="C305" s="88"/>
      <c r="D305" s="89"/>
      <c r="E305" s="3"/>
      <c r="F305" s="11"/>
      <c r="G305" s="90"/>
      <c r="H305" s="31"/>
      <c r="I305" s="31"/>
      <c r="J305" s="90"/>
      <c r="K305" s="31"/>
      <c r="L305" s="57"/>
      <c r="M305" s="31"/>
      <c r="N305" s="31"/>
      <c r="O305" s="57"/>
      <c r="P305" s="57"/>
      <c r="Q305" s="57"/>
      <c r="R305" s="31"/>
      <c r="S305" s="31"/>
      <c r="T305" s="91"/>
      <c r="U305" s="3" t="str">
        <f>IF(VLOOKUP($A305,DICO_Complet!A:R,9,FALSE)&lt;&gt;0,VLOOKUP($A305,DICO_Complet!A:R,9,FALSE),"")</f>
        <v/>
      </c>
    </row>
    <row r="306" spans="1:21">
      <c r="A306" s="29">
        <v>260205110200</v>
      </c>
      <c r="B306" s="87"/>
      <c r="C306" s="88"/>
      <c r="D306" s="89"/>
      <c r="E306" s="3"/>
      <c r="F306" s="11"/>
      <c r="G306" s="90"/>
      <c r="H306" s="31"/>
      <c r="I306" s="31"/>
      <c r="J306" s="90"/>
      <c r="K306" s="31"/>
      <c r="L306" s="57"/>
      <c r="M306" s="31"/>
      <c r="N306" s="31"/>
      <c r="O306" s="57"/>
      <c r="P306" s="57"/>
      <c r="Q306" s="57"/>
      <c r="R306" s="31"/>
      <c r="S306" s="31"/>
      <c r="T306" s="91"/>
      <c r="U306" s="3" t="str">
        <f>IF(VLOOKUP($A306,DICO_Complet!A:R,9,FALSE)&lt;&gt;0,VLOOKUP($A306,DICO_Complet!A:R,9,FALSE),"")</f>
        <v/>
      </c>
    </row>
    <row r="307" spans="1:21">
      <c r="A307" s="29">
        <v>250425201701</v>
      </c>
      <c r="B307" s="87"/>
      <c r="C307" s="88"/>
      <c r="D307" s="89"/>
      <c r="E307" s="3"/>
      <c r="F307" s="11"/>
      <c r="G307" s="90"/>
      <c r="H307" s="31"/>
      <c r="I307" s="31"/>
      <c r="J307" s="90"/>
      <c r="K307" s="31"/>
      <c r="L307" s="57"/>
      <c r="M307" s="31"/>
      <c r="N307" s="31"/>
      <c r="O307" s="57"/>
      <c r="P307" s="57"/>
      <c r="Q307" s="57"/>
      <c r="R307" s="31"/>
      <c r="S307" s="31"/>
      <c r="T307" s="91"/>
      <c r="U307" s="3" t="str">
        <f>IF(VLOOKUP($A307,DICO_Complet!A:R,9,FALSE)&lt;&gt;0,VLOOKUP($A307,DICO_Complet!A:R,9,FALSE),"")</f>
        <v/>
      </c>
    </row>
    <row r="308" spans="1:21">
      <c r="A308" s="29">
        <v>250616191801</v>
      </c>
      <c r="B308" s="87"/>
      <c r="C308" s="88"/>
      <c r="D308" s="89"/>
      <c r="E308" s="3"/>
      <c r="F308" s="11"/>
      <c r="G308" s="90"/>
      <c r="H308" s="31"/>
      <c r="I308" s="31"/>
      <c r="J308" s="90"/>
      <c r="K308" s="31"/>
      <c r="L308" s="57"/>
      <c r="M308" s="31"/>
      <c r="N308" s="31"/>
      <c r="O308" s="57"/>
      <c r="P308" s="57"/>
      <c r="Q308" s="57"/>
      <c r="R308" s="31"/>
      <c r="S308" s="31"/>
      <c r="T308" s="91"/>
      <c r="U308" s="3" t="str">
        <f>IF(VLOOKUP($A308,DICO_Complet!A:R,9,FALSE)&lt;&gt;0,VLOOKUP($A308,DICO_Complet!A:R,9,FALSE),"")</f>
        <v/>
      </c>
    </row>
    <row r="309" spans="1:21">
      <c r="A309" s="29">
        <v>250616191802</v>
      </c>
      <c r="B309" s="87"/>
      <c r="C309" s="88"/>
      <c r="D309" s="89"/>
      <c r="E309" s="3"/>
      <c r="F309" s="11"/>
      <c r="G309" s="90"/>
      <c r="H309" s="31"/>
      <c r="I309" s="31"/>
      <c r="J309" s="90"/>
      <c r="K309" s="31"/>
      <c r="L309" s="57"/>
      <c r="M309" s="31"/>
      <c r="N309" s="31"/>
      <c r="O309" s="57"/>
      <c r="P309" s="57"/>
      <c r="Q309" s="57"/>
      <c r="R309" s="31"/>
      <c r="S309" s="31"/>
      <c r="T309" s="91"/>
      <c r="U309" s="3" t="str">
        <f>IF(VLOOKUP($A309,DICO_Complet!A:R,9,FALSE)&lt;&gt;0,VLOOKUP($A309,DICO_Complet!A:R,9,FALSE),"")</f>
        <v/>
      </c>
    </row>
    <row r="310" spans="1:21">
      <c r="A310" s="29">
        <v>250827114100</v>
      </c>
      <c r="B310" s="87"/>
      <c r="C310" s="88"/>
      <c r="D310" s="89"/>
      <c r="E310" s="3"/>
      <c r="F310" s="11"/>
      <c r="G310" s="90"/>
      <c r="H310" s="31"/>
      <c r="I310" s="31"/>
      <c r="J310" s="90"/>
      <c r="K310" s="31"/>
      <c r="L310" s="57"/>
      <c r="M310" s="31"/>
      <c r="N310" s="31"/>
      <c r="O310" s="57"/>
      <c r="P310" s="57"/>
      <c r="Q310" s="57"/>
      <c r="R310" s="31"/>
      <c r="S310" s="31"/>
      <c r="T310" s="91"/>
      <c r="U310" s="3" t="str">
        <f>IF(VLOOKUP($A310,DICO_Complet!A:R,9,FALSE)&lt;&gt;0,VLOOKUP($A310,DICO_Complet!A:R,9,FALSE),"")</f>
        <v/>
      </c>
    </row>
    <row r="311" spans="1:21">
      <c r="A311" s="29">
        <v>250425201003</v>
      </c>
      <c r="B311" s="87"/>
      <c r="C311" s="88"/>
      <c r="D311" s="89"/>
      <c r="E311" s="3"/>
      <c r="F311" s="11"/>
      <c r="G311" s="90"/>
      <c r="H311" s="31"/>
      <c r="I311" s="31"/>
      <c r="J311" s="90"/>
      <c r="K311" s="31"/>
      <c r="L311" s="57"/>
      <c r="M311" s="31"/>
      <c r="N311" s="31"/>
      <c r="O311" s="57"/>
      <c r="P311" s="57"/>
      <c r="Q311" s="57"/>
      <c r="R311" s="31"/>
      <c r="S311" s="31"/>
      <c r="T311" s="91"/>
      <c r="U311" s="3" t="str">
        <f>IF(VLOOKUP($A311,DICO_Complet!A:R,9,FALSE)&lt;&gt;0,VLOOKUP($A311,DICO_Complet!A:R,9,FALSE),"")</f>
        <v/>
      </c>
    </row>
    <row r="312" spans="1:21">
      <c r="A312" s="29">
        <v>250425201512</v>
      </c>
      <c r="B312" s="87"/>
      <c r="C312" s="88"/>
      <c r="D312" s="89"/>
      <c r="E312" s="3"/>
      <c r="F312" s="11"/>
      <c r="G312" s="90"/>
      <c r="H312" s="31"/>
      <c r="I312" s="31"/>
      <c r="J312" s="90"/>
      <c r="K312" s="31"/>
      <c r="L312" s="57"/>
      <c r="M312" s="31"/>
      <c r="N312" s="31"/>
      <c r="O312" s="57"/>
      <c r="P312" s="57"/>
      <c r="Q312" s="57"/>
      <c r="R312" s="31"/>
      <c r="S312" s="31"/>
      <c r="T312" s="91"/>
      <c r="U312" s="3" t="str">
        <f>IF(VLOOKUP($A312,DICO_Complet!A:R,9,FALSE)&lt;&gt;0,VLOOKUP($A312,DICO_Complet!A:R,9,FALSE),"")</f>
        <v/>
      </c>
    </row>
    <row r="313" spans="1:21">
      <c r="A313" s="29">
        <v>250425201034</v>
      </c>
      <c r="B313" s="87"/>
      <c r="C313" s="88"/>
      <c r="D313" s="89"/>
      <c r="E313" s="3"/>
      <c r="F313" s="11"/>
      <c r="G313" s="90"/>
      <c r="H313" s="31"/>
      <c r="I313" s="31"/>
      <c r="J313" s="90"/>
      <c r="K313" s="31"/>
      <c r="L313" s="57"/>
      <c r="M313" s="31"/>
      <c r="N313" s="31"/>
      <c r="O313" s="57"/>
      <c r="P313" s="57"/>
      <c r="Q313" s="57"/>
      <c r="R313" s="31"/>
      <c r="S313" s="31"/>
      <c r="T313" s="91"/>
      <c r="U313" s="3" t="str">
        <f>IF(VLOOKUP($A313,DICO_Complet!A:R,9,FALSE)&lt;&gt;0,VLOOKUP($A313,DICO_Complet!A:R,9,FALSE),"")</f>
        <v/>
      </c>
    </row>
    <row r="314" spans="1:21">
      <c r="A314" s="29">
        <v>250425201615</v>
      </c>
      <c r="B314" s="87"/>
      <c r="C314" s="88"/>
      <c r="D314" s="89"/>
      <c r="E314" s="3"/>
      <c r="F314" s="11"/>
      <c r="G314" s="90"/>
      <c r="H314" s="31"/>
      <c r="I314" s="31"/>
      <c r="J314" s="90"/>
      <c r="K314" s="31"/>
      <c r="L314" s="57"/>
      <c r="M314" s="31"/>
      <c r="N314" s="31"/>
      <c r="O314" s="57"/>
      <c r="P314" s="57"/>
      <c r="Q314" s="57"/>
      <c r="R314" s="31"/>
      <c r="S314" s="31"/>
      <c r="T314" s="91"/>
      <c r="U314" s="3" t="str">
        <f>IF(VLOOKUP($A314,DICO_Complet!A:R,9,FALSE)&lt;&gt;0,VLOOKUP($A314,DICO_Complet!A:R,9,FALSE),"")</f>
        <v/>
      </c>
    </row>
    <row r="315" spans="1:21">
      <c r="A315" s="29">
        <v>250425201616</v>
      </c>
      <c r="B315" s="87"/>
      <c r="C315" s="88"/>
      <c r="D315" s="89"/>
      <c r="E315" s="3"/>
      <c r="F315" s="11"/>
      <c r="G315" s="90"/>
      <c r="H315" s="31"/>
      <c r="I315" s="31"/>
      <c r="J315" s="90"/>
      <c r="K315" s="31"/>
      <c r="L315" s="57"/>
      <c r="M315" s="31"/>
      <c r="N315" s="31"/>
      <c r="O315" s="57"/>
      <c r="P315" s="57"/>
      <c r="Q315" s="57"/>
      <c r="R315" s="31"/>
      <c r="S315" s="31"/>
      <c r="T315" s="91"/>
      <c r="U315" s="3" t="str">
        <f>IF(VLOOKUP($A315,DICO_Complet!A:R,9,FALSE)&lt;&gt;0,VLOOKUP($A315,DICO_Complet!A:R,9,FALSE),"")</f>
        <v/>
      </c>
    </row>
    <row r="316" spans="1:21">
      <c r="A316" s="29">
        <v>250425201613</v>
      </c>
      <c r="B316" s="87"/>
      <c r="C316" s="88"/>
      <c r="D316" s="89"/>
      <c r="E316" s="3"/>
      <c r="F316" s="11"/>
      <c r="G316" s="90"/>
      <c r="H316" s="31"/>
      <c r="I316" s="31"/>
      <c r="J316" s="90"/>
      <c r="K316" s="31"/>
      <c r="L316" s="57"/>
      <c r="M316" s="31"/>
      <c r="N316" s="31"/>
      <c r="O316" s="57"/>
      <c r="P316" s="57"/>
      <c r="Q316" s="57"/>
      <c r="R316" s="31"/>
      <c r="S316" s="31"/>
      <c r="T316" s="91"/>
      <c r="U316" s="3" t="str">
        <f>IF(VLOOKUP($A316,DICO_Complet!A:R,9,FALSE)&lt;&gt;0,VLOOKUP($A316,DICO_Complet!A:R,9,FALSE),"")</f>
        <v/>
      </c>
    </row>
    <row r="317" spans="1:21">
      <c r="A317" s="29">
        <v>250425201000</v>
      </c>
      <c r="B317" s="87"/>
      <c r="C317" s="88"/>
      <c r="D317" s="89"/>
      <c r="E317" s="3"/>
      <c r="F317" s="11"/>
      <c r="G317" s="90"/>
      <c r="H317" s="31"/>
      <c r="I317" s="31"/>
      <c r="J317" s="90"/>
      <c r="K317" s="31"/>
      <c r="L317" s="57"/>
      <c r="M317" s="31"/>
      <c r="N317" s="31"/>
      <c r="O317" s="57"/>
      <c r="P317" s="57"/>
      <c r="Q317" s="57"/>
      <c r="R317" s="31"/>
      <c r="S317" s="31"/>
      <c r="T317" s="91"/>
      <c r="U317" s="3" t="str">
        <f>IF(VLOOKUP($A317,DICO_Complet!A:R,9,FALSE)&lt;&gt;0,VLOOKUP($A317,DICO_Complet!A:R,9,FALSE),"")</f>
        <v/>
      </c>
    </row>
    <row r="318" spans="1:21">
      <c r="A318" s="29">
        <v>250425200815</v>
      </c>
      <c r="B318" s="87"/>
      <c r="C318" s="88"/>
      <c r="D318" s="89"/>
      <c r="E318" s="3"/>
      <c r="F318" s="11"/>
      <c r="G318" s="90"/>
      <c r="H318" s="31"/>
      <c r="I318" s="31"/>
      <c r="J318" s="90"/>
      <c r="K318" s="31"/>
      <c r="L318" s="57"/>
      <c r="M318" s="31"/>
      <c r="N318" s="31"/>
      <c r="O318" s="57"/>
      <c r="P318" s="57"/>
      <c r="Q318" s="57"/>
      <c r="R318" s="31"/>
      <c r="S318" s="31"/>
      <c r="T318" s="91"/>
      <c r="U318" s="3" t="str">
        <f>IF(VLOOKUP($A318,DICO_Complet!A:R,9,FALSE)&lt;&gt;0,VLOOKUP($A318,DICO_Complet!A:R,9,FALSE),"")</f>
        <v/>
      </c>
    </row>
    <row r="319" spans="1:21">
      <c r="A319" s="29">
        <v>250425201023</v>
      </c>
      <c r="B319" s="87"/>
      <c r="C319" s="88"/>
      <c r="D319" s="89"/>
      <c r="E319" s="3"/>
      <c r="F319" s="11"/>
      <c r="G319" s="90"/>
      <c r="H319" s="31"/>
      <c r="I319" s="31"/>
      <c r="J319" s="90"/>
      <c r="K319" s="31"/>
      <c r="L319" s="57"/>
      <c r="M319" s="31"/>
      <c r="N319" s="31"/>
      <c r="O319" s="57"/>
      <c r="P319" s="57"/>
      <c r="Q319" s="57"/>
      <c r="R319" s="31"/>
      <c r="S319" s="31"/>
      <c r="T319" s="91"/>
      <c r="U319" s="3" t="str">
        <f>IF(VLOOKUP($A319,DICO_Complet!A:R,9,FALSE)&lt;&gt;0,VLOOKUP($A319,DICO_Complet!A:R,9,FALSE),"")</f>
        <v/>
      </c>
    </row>
    <row r="320" spans="1:21">
      <c r="A320" s="29">
        <v>250425201001</v>
      </c>
      <c r="B320" s="87"/>
      <c r="C320" s="88"/>
      <c r="D320" s="89"/>
      <c r="E320" s="3"/>
      <c r="F320" s="11"/>
      <c r="G320" s="90"/>
      <c r="H320" s="31"/>
      <c r="I320" s="31"/>
      <c r="J320" s="90"/>
      <c r="K320" s="31"/>
      <c r="L320" s="57"/>
      <c r="M320" s="31"/>
      <c r="N320" s="31"/>
      <c r="O320" s="57"/>
      <c r="P320" s="57"/>
      <c r="Q320" s="57"/>
      <c r="R320" s="31"/>
      <c r="S320" s="31"/>
      <c r="T320" s="91"/>
      <c r="U320" s="3" t="str">
        <f>IF(VLOOKUP($A320,DICO_Complet!A:R,9,FALSE)&lt;&gt;0,VLOOKUP($A320,DICO_Complet!A:R,9,FALSE),"")</f>
        <v/>
      </c>
    </row>
    <row r="321" spans="1:21">
      <c r="A321" s="29">
        <v>250425201514</v>
      </c>
      <c r="B321" s="87"/>
      <c r="C321" s="88"/>
      <c r="D321" s="89"/>
      <c r="E321" s="3"/>
      <c r="F321" s="11"/>
      <c r="G321" s="90"/>
      <c r="H321" s="31"/>
      <c r="I321" s="31"/>
      <c r="J321" s="90"/>
      <c r="K321" s="31"/>
      <c r="L321" s="57"/>
      <c r="M321" s="31"/>
      <c r="N321" s="31"/>
      <c r="O321" s="57"/>
      <c r="P321" s="57"/>
      <c r="Q321" s="57"/>
      <c r="R321" s="31"/>
      <c r="S321" s="31"/>
      <c r="T321" s="91"/>
      <c r="U321" s="3" t="str">
        <f>IF(VLOOKUP($A321,DICO_Complet!A:R,9,FALSE)&lt;&gt;0,VLOOKUP($A321,DICO_Complet!A:R,9,FALSE),"")</f>
        <v/>
      </c>
    </row>
    <row r="322" spans="1:21">
      <c r="A322" s="29">
        <v>250425201025</v>
      </c>
      <c r="B322" s="87"/>
      <c r="C322" s="88"/>
      <c r="D322" s="89"/>
      <c r="E322" s="3"/>
      <c r="F322" s="11"/>
      <c r="G322" s="90"/>
      <c r="H322" s="31"/>
      <c r="I322" s="31"/>
      <c r="J322" s="90"/>
      <c r="K322" s="31"/>
      <c r="L322" s="57"/>
      <c r="M322" s="31"/>
      <c r="N322" s="31"/>
      <c r="O322" s="57"/>
      <c r="P322" s="57"/>
      <c r="Q322" s="57"/>
      <c r="R322" s="31"/>
      <c r="S322" s="31"/>
      <c r="T322" s="91"/>
      <c r="U322" s="3" t="str">
        <f>IF(VLOOKUP($A322,DICO_Complet!A:R,9,FALSE)&lt;&gt;0,VLOOKUP($A322,DICO_Complet!A:R,9,FALSE),"")</f>
        <v/>
      </c>
    </row>
    <row r="323" spans="1:21">
      <c r="A323" s="29">
        <v>250425201002</v>
      </c>
      <c r="B323" s="87"/>
      <c r="C323" s="88"/>
      <c r="D323" s="89"/>
      <c r="E323" s="3"/>
      <c r="F323" s="11"/>
      <c r="G323" s="90"/>
      <c r="H323" s="31"/>
      <c r="I323" s="31"/>
      <c r="J323" s="90"/>
      <c r="K323" s="31"/>
      <c r="L323" s="57"/>
      <c r="M323" s="31"/>
      <c r="N323" s="31"/>
      <c r="O323" s="57"/>
      <c r="P323" s="57"/>
      <c r="Q323" s="57"/>
      <c r="R323" s="31"/>
      <c r="S323" s="31"/>
      <c r="T323" s="91"/>
      <c r="U323" s="3" t="str">
        <f>IF(VLOOKUP($A323,DICO_Complet!A:R,9,FALSE)&lt;&gt;0,VLOOKUP($A323,DICO_Complet!A:R,9,FALSE),"")</f>
        <v/>
      </c>
    </row>
    <row r="324" spans="1:21">
      <c r="A324" s="29">
        <v>250425201513</v>
      </c>
      <c r="B324" s="87"/>
      <c r="C324" s="88"/>
      <c r="D324" s="89"/>
      <c r="E324" s="3"/>
      <c r="F324" s="11"/>
      <c r="G324" s="90"/>
      <c r="H324" s="31"/>
      <c r="I324" s="31"/>
      <c r="J324" s="90"/>
      <c r="K324" s="31"/>
      <c r="L324" s="57"/>
      <c r="M324" s="31"/>
      <c r="N324" s="31"/>
      <c r="O324" s="57"/>
      <c r="P324" s="57"/>
      <c r="Q324" s="57"/>
      <c r="R324" s="31"/>
      <c r="S324" s="31"/>
      <c r="T324" s="91"/>
      <c r="U324" s="3" t="str">
        <f>IF(VLOOKUP($A324,DICO_Complet!A:R,9,FALSE)&lt;&gt;0,VLOOKUP($A324,DICO_Complet!A:R,9,FALSE),"")</f>
        <v/>
      </c>
    </row>
    <row r="325" spans="1:21">
      <c r="A325" s="29">
        <v>250425201021</v>
      </c>
      <c r="B325" s="87"/>
      <c r="C325" s="88"/>
      <c r="D325" s="89"/>
      <c r="E325" s="3"/>
      <c r="F325" s="11"/>
      <c r="G325" s="90"/>
      <c r="H325" s="31"/>
      <c r="I325" s="31"/>
      <c r="J325" s="90"/>
      <c r="K325" s="31"/>
      <c r="L325" s="57"/>
      <c r="M325" s="31"/>
      <c r="N325" s="31"/>
      <c r="O325" s="57"/>
      <c r="P325" s="57"/>
      <c r="Q325" s="57"/>
      <c r="R325" s="31"/>
      <c r="S325" s="31"/>
      <c r="T325" s="91"/>
      <c r="U325" s="3" t="str">
        <f>IF(VLOOKUP($A325,DICO_Complet!A:R,9,FALSE)&lt;&gt;0,VLOOKUP($A325,DICO_Complet!A:R,9,FALSE),"")</f>
        <v/>
      </c>
    </row>
    <row r="326" spans="1:21">
      <c r="A326" s="29">
        <v>250425201020</v>
      </c>
      <c r="B326" s="87"/>
      <c r="C326" s="88"/>
      <c r="D326" s="89"/>
      <c r="E326" s="3"/>
      <c r="F326" s="11"/>
      <c r="G326" s="90"/>
      <c r="H326" s="31"/>
      <c r="I326" s="31"/>
      <c r="J326" s="90"/>
      <c r="K326" s="31"/>
      <c r="L326" s="57"/>
      <c r="M326" s="31"/>
      <c r="N326" s="31"/>
      <c r="O326" s="57"/>
      <c r="P326" s="57"/>
      <c r="Q326" s="57"/>
      <c r="R326" s="31"/>
      <c r="S326" s="31"/>
      <c r="T326" s="91"/>
      <c r="U326" s="3" t="str">
        <f>IF(VLOOKUP($A326,DICO_Complet!A:R,9,FALSE)&lt;&gt;0,VLOOKUP($A326,DICO_Complet!A:R,9,FALSE),"")</f>
        <v/>
      </c>
    </row>
    <row r="327" spans="1:21">
      <c r="A327" s="29">
        <v>250425201026</v>
      </c>
      <c r="B327" s="87"/>
      <c r="C327" s="88"/>
      <c r="D327" s="89"/>
      <c r="E327" s="3"/>
      <c r="F327" s="11"/>
      <c r="G327" s="90"/>
      <c r="H327" s="31"/>
      <c r="I327" s="31"/>
      <c r="J327" s="90"/>
      <c r="K327" s="31"/>
      <c r="L327" s="57"/>
      <c r="M327" s="31"/>
      <c r="N327" s="31"/>
      <c r="O327" s="57"/>
      <c r="P327" s="57"/>
      <c r="Q327" s="57"/>
      <c r="R327" s="31"/>
      <c r="S327" s="31"/>
      <c r="T327" s="91"/>
      <c r="U327" s="3" t="str">
        <f>IF(VLOOKUP($A327,DICO_Complet!A:R,9,FALSE)&lt;&gt;0,VLOOKUP($A327,DICO_Complet!A:R,9,FALSE),"")</f>
        <v/>
      </c>
    </row>
    <row r="328" spans="1:21">
      <c r="A328" s="29">
        <v>250425201019</v>
      </c>
      <c r="B328" s="87"/>
      <c r="C328" s="88"/>
      <c r="D328" s="89"/>
      <c r="E328" s="3"/>
      <c r="F328" s="11"/>
      <c r="G328" s="90"/>
      <c r="H328" s="31"/>
      <c r="I328" s="31"/>
      <c r="J328" s="90"/>
      <c r="K328" s="31"/>
      <c r="L328" s="57"/>
      <c r="M328" s="31"/>
      <c r="N328" s="31"/>
      <c r="O328" s="57"/>
      <c r="P328" s="57"/>
      <c r="Q328" s="57"/>
      <c r="R328" s="31"/>
      <c r="S328" s="31"/>
      <c r="T328" s="91"/>
      <c r="U328" s="3" t="str">
        <f>IF(VLOOKUP($A328,DICO_Complet!A:R,9,FALSE)&lt;&gt;0,VLOOKUP($A328,DICO_Complet!A:R,9,FALSE),"")</f>
        <v/>
      </c>
    </row>
    <row r="329" spans="1:21">
      <c r="A329" s="29">
        <v>250425200800</v>
      </c>
      <c r="B329" s="87"/>
      <c r="C329" s="88"/>
      <c r="D329" s="89"/>
      <c r="E329" s="3"/>
      <c r="F329" s="11"/>
      <c r="G329" s="90"/>
      <c r="H329" s="31"/>
      <c r="I329" s="31"/>
      <c r="J329" s="90"/>
      <c r="K329" s="31"/>
      <c r="L329" s="57"/>
      <c r="M329" s="31"/>
      <c r="N329" s="31"/>
      <c r="O329" s="57"/>
      <c r="P329" s="57"/>
      <c r="Q329" s="57"/>
      <c r="R329" s="31"/>
      <c r="S329" s="31"/>
      <c r="T329" s="91"/>
      <c r="U329" s="3" t="str">
        <f>IF(VLOOKUP($A329,DICO_Complet!A:R,9,FALSE)&lt;&gt;0,VLOOKUP($A329,DICO_Complet!A:R,9,FALSE),"")</f>
        <v/>
      </c>
    </row>
    <row r="330" spans="1:21">
      <c r="A330" s="29">
        <v>250425201523</v>
      </c>
      <c r="B330" s="87"/>
      <c r="C330" s="88"/>
      <c r="D330" s="89"/>
      <c r="E330" s="3"/>
      <c r="F330" s="11"/>
      <c r="G330" s="90"/>
      <c r="H330" s="31"/>
      <c r="I330" s="31"/>
      <c r="J330" s="90"/>
      <c r="K330" s="31"/>
      <c r="L330" s="57"/>
      <c r="M330" s="31"/>
      <c r="N330" s="31"/>
      <c r="O330" s="57"/>
      <c r="P330" s="57"/>
      <c r="Q330" s="57"/>
      <c r="R330" s="31"/>
      <c r="S330" s="31"/>
      <c r="T330" s="91"/>
      <c r="U330" s="3" t="str">
        <f>IF(VLOOKUP($A330,DICO_Complet!A:R,9,FALSE)&lt;&gt;0,VLOOKUP($A330,DICO_Complet!A:R,9,FALSE),"")</f>
        <v/>
      </c>
    </row>
    <row r="331" spans="1:21">
      <c r="A331" s="29">
        <v>250425201012</v>
      </c>
      <c r="B331" s="87"/>
      <c r="C331" s="88"/>
      <c r="D331" s="89"/>
      <c r="E331" s="3"/>
      <c r="F331" s="11"/>
      <c r="G331" s="90"/>
      <c r="H331" s="31"/>
      <c r="I331" s="31"/>
      <c r="J331" s="90"/>
      <c r="K331" s="31"/>
      <c r="L331" s="57"/>
      <c r="M331" s="31"/>
      <c r="N331" s="31"/>
      <c r="O331" s="57"/>
      <c r="P331" s="57"/>
      <c r="Q331" s="57"/>
      <c r="R331" s="31"/>
      <c r="S331" s="31"/>
      <c r="T331" s="91"/>
      <c r="U331" s="3" t="str">
        <f>IF(VLOOKUP($A331,DICO_Complet!A:R,9,FALSE)&lt;&gt;0,VLOOKUP($A331,DICO_Complet!A:R,9,FALSE),"")</f>
        <v/>
      </c>
    </row>
    <row r="332" spans="1:21">
      <c r="A332" s="29">
        <v>250425201511</v>
      </c>
      <c r="B332" s="87"/>
      <c r="C332" s="88"/>
      <c r="D332" s="89"/>
      <c r="E332" s="3"/>
      <c r="F332" s="11"/>
      <c r="G332" s="90"/>
      <c r="H332" s="31"/>
      <c r="I332" s="31"/>
      <c r="J332" s="90"/>
      <c r="K332" s="31"/>
      <c r="L332" s="57"/>
      <c r="M332" s="31"/>
      <c r="N332" s="31"/>
      <c r="O332" s="57"/>
      <c r="P332" s="57"/>
      <c r="Q332" s="57"/>
      <c r="R332" s="31"/>
      <c r="S332" s="31"/>
      <c r="T332" s="91"/>
      <c r="U332" s="3" t="str">
        <f>IF(VLOOKUP($A332,DICO_Complet!A:R,9,FALSE)&lt;&gt;0,VLOOKUP($A332,DICO_Complet!A:R,9,FALSE),"")</f>
        <v/>
      </c>
    </row>
    <row r="333" spans="1:21">
      <c r="A333" s="29">
        <v>250425201608</v>
      </c>
      <c r="B333" s="87"/>
      <c r="C333" s="88"/>
      <c r="D333" s="89"/>
      <c r="E333" s="3"/>
      <c r="F333" s="11"/>
      <c r="G333" s="90"/>
      <c r="H333" s="31"/>
      <c r="I333" s="31"/>
      <c r="J333" s="90"/>
      <c r="K333" s="31"/>
      <c r="L333" s="57"/>
      <c r="M333" s="31"/>
      <c r="N333" s="31"/>
      <c r="O333" s="57"/>
      <c r="P333" s="57"/>
      <c r="Q333" s="57"/>
      <c r="R333" s="31"/>
      <c r="S333" s="31"/>
      <c r="T333" s="91"/>
      <c r="U333" s="3" t="str">
        <f>IF(VLOOKUP($A333,DICO_Complet!A:R,9,FALSE)&lt;&gt;0,VLOOKUP($A333,DICO_Complet!A:R,9,FALSE),"")</f>
        <v/>
      </c>
    </row>
    <row r="334" spans="1:21">
      <c r="A334" s="29">
        <v>250425201609</v>
      </c>
      <c r="B334" s="87"/>
      <c r="C334" s="88"/>
      <c r="D334" s="89"/>
      <c r="E334" s="3"/>
      <c r="F334" s="11"/>
      <c r="G334" s="90"/>
      <c r="H334" s="31"/>
      <c r="I334" s="31"/>
      <c r="J334" s="90"/>
      <c r="K334" s="31"/>
      <c r="L334" s="57"/>
      <c r="M334" s="31"/>
      <c r="N334" s="31"/>
      <c r="O334" s="57"/>
      <c r="P334" s="57"/>
      <c r="Q334" s="57"/>
      <c r="R334" s="31"/>
      <c r="S334" s="31"/>
      <c r="T334" s="91"/>
      <c r="U334" s="3" t="str">
        <f>IF(VLOOKUP($A334,DICO_Complet!A:R,9,FALSE)&lt;&gt;0,VLOOKUP($A334,DICO_Complet!A:R,9,FALSE),"")</f>
        <v/>
      </c>
    </row>
    <row r="335" spans="1:21">
      <c r="A335" s="29">
        <v>250425201029</v>
      </c>
      <c r="B335" s="87"/>
      <c r="C335" s="88"/>
      <c r="D335" s="89"/>
      <c r="E335" s="3"/>
      <c r="F335" s="11"/>
      <c r="G335" s="90"/>
      <c r="H335" s="31"/>
      <c r="I335" s="31"/>
      <c r="J335" s="90"/>
      <c r="K335" s="31"/>
      <c r="L335" s="57"/>
      <c r="M335" s="31"/>
      <c r="N335" s="31"/>
      <c r="O335" s="57"/>
      <c r="P335" s="57"/>
      <c r="Q335" s="57"/>
      <c r="R335" s="31"/>
      <c r="S335" s="31"/>
      <c r="T335" s="91"/>
      <c r="U335" s="3" t="str">
        <f>IF(VLOOKUP($A335,DICO_Complet!A:R,9,FALSE)&lt;&gt;0,VLOOKUP($A335,DICO_Complet!A:R,9,FALSE),"")</f>
        <v/>
      </c>
    </row>
    <row r="336" spans="1:21">
      <c r="A336" s="29">
        <v>250425201027</v>
      </c>
      <c r="B336" s="87"/>
      <c r="C336" s="88"/>
      <c r="D336" s="89"/>
      <c r="E336" s="3"/>
      <c r="F336" s="11"/>
      <c r="G336" s="90"/>
      <c r="H336" s="31"/>
      <c r="I336" s="31"/>
      <c r="J336" s="90"/>
      <c r="K336" s="31"/>
      <c r="L336" s="57"/>
      <c r="M336" s="31"/>
      <c r="N336" s="31"/>
      <c r="O336" s="57"/>
      <c r="P336" s="57"/>
      <c r="Q336" s="57"/>
      <c r="R336" s="31"/>
      <c r="S336" s="31"/>
      <c r="T336" s="91"/>
      <c r="U336" s="3" t="str">
        <f>IF(VLOOKUP($A336,DICO_Complet!A:R,9,FALSE)&lt;&gt;0,VLOOKUP($A336,DICO_Complet!A:R,9,FALSE),"")</f>
        <v/>
      </c>
    </row>
    <row r="337" spans="1:21">
      <c r="A337" s="29">
        <v>250425201607</v>
      </c>
      <c r="B337" s="87"/>
      <c r="C337" s="88"/>
      <c r="D337" s="89"/>
      <c r="E337" s="3"/>
      <c r="F337" s="11"/>
      <c r="G337" s="90"/>
      <c r="H337" s="31"/>
      <c r="I337" s="31"/>
      <c r="J337" s="90"/>
      <c r="K337" s="31"/>
      <c r="L337" s="57"/>
      <c r="M337" s="31"/>
      <c r="N337" s="31"/>
      <c r="O337" s="57"/>
      <c r="P337" s="57"/>
      <c r="Q337" s="57"/>
      <c r="R337" s="31"/>
      <c r="S337" s="31"/>
      <c r="T337" s="91"/>
      <c r="U337" s="3" t="str">
        <f>IF(VLOOKUP($A337,DICO_Complet!A:R,9,FALSE)&lt;&gt;0,VLOOKUP($A337,DICO_Complet!A:R,9,FALSE),"")</f>
        <v/>
      </c>
    </row>
    <row r="338" spans="1:21">
      <c r="A338" s="29">
        <v>250425201033</v>
      </c>
      <c r="B338" s="87"/>
      <c r="C338" s="88"/>
      <c r="D338" s="89"/>
      <c r="E338" s="3"/>
      <c r="F338" s="11"/>
      <c r="G338" s="90"/>
      <c r="H338" s="31"/>
      <c r="I338" s="31"/>
      <c r="J338" s="90"/>
      <c r="K338" s="31"/>
      <c r="L338" s="57"/>
      <c r="M338" s="31"/>
      <c r="N338" s="31"/>
      <c r="O338" s="57"/>
      <c r="P338" s="57"/>
      <c r="Q338" s="57"/>
      <c r="R338" s="31"/>
      <c r="S338" s="31"/>
      <c r="T338" s="91"/>
      <c r="U338" s="3" t="str">
        <f>IF(VLOOKUP($A338,DICO_Complet!A:R,9,FALSE)&lt;&gt;0,VLOOKUP($A338,DICO_Complet!A:R,9,FALSE),"")</f>
        <v/>
      </c>
    </row>
    <row r="339" spans="1:21">
      <c r="A339" s="29">
        <v>250425201018</v>
      </c>
      <c r="B339" s="87"/>
      <c r="C339" s="88"/>
      <c r="D339" s="89"/>
      <c r="E339" s="3"/>
      <c r="F339" s="11"/>
      <c r="G339" s="90"/>
      <c r="H339" s="31"/>
      <c r="I339" s="31"/>
      <c r="J339" s="90"/>
      <c r="K339" s="31"/>
      <c r="L339" s="57"/>
      <c r="M339" s="31"/>
      <c r="N339" s="31"/>
      <c r="O339" s="57"/>
      <c r="P339" s="57"/>
      <c r="Q339" s="57"/>
      <c r="R339" s="31"/>
      <c r="S339" s="31"/>
      <c r="T339" s="91"/>
      <c r="U339" s="3" t="str">
        <f>IF(VLOOKUP($A339,DICO_Complet!A:R,9,FALSE)&lt;&gt;0,VLOOKUP($A339,DICO_Complet!A:R,9,FALSE),"")</f>
        <v/>
      </c>
    </row>
    <row r="340" spans="1:21">
      <c r="A340" s="29">
        <v>250425201030</v>
      </c>
      <c r="B340" s="87"/>
      <c r="C340" s="88"/>
      <c r="D340" s="89"/>
      <c r="E340" s="3"/>
      <c r="F340" s="11"/>
      <c r="G340" s="90"/>
      <c r="H340" s="31"/>
      <c r="I340" s="31"/>
      <c r="J340" s="90"/>
      <c r="K340" s="31"/>
      <c r="L340" s="57"/>
      <c r="M340" s="31"/>
      <c r="N340" s="31"/>
      <c r="O340" s="57"/>
      <c r="P340" s="57"/>
      <c r="Q340" s="57"/>
      <c r="R340" s="31"/>
      <c r="S340" s="31"/>
      <c r="T340" s="91"/>
      <c r="U340" s="3" t="str">
        <f>IF(VLOOKUP($A340,DICO_Complet!A:R,9,FALSE)&lt;&gt;0,VLOOKUP($A340,DICO_Complet!A:R,9,FALSE),"")</f>
        <v/>
      </c>
    </row>
    <row r="341" spans="1:21">
      <c r="A341" s="29">
        <v>250425200814</v>
      </c>
      <c r="B341" s="87"/>
      <c r="C341" s="88"/>
      <c r="D341" s="89"/>
      <c r="E341" s="3"/>
      <c r="F341" s="11"/>
      <c r="G341" s="90"/>
      <c r="H341" s="31"/>
      <c r="I341" s="31"/>
      <c r="J341" s="90"/>
      <c r="K341" s="31"/>
      <c r="L341" s="57"/>
      <c r="M341" s="31"/>
      <c r="N341" s="31"/>
      <c r="O341" s="57"/>
      <c r="P341" s="57"/>
      <c r="Q341" s="57"/>
      <c r="R341" s="31"/>
      <c r="S341" s="31"/>
      <c r="T341" s="91"/>
      <c r="U341" s="3" t="str">
        <f>IF(VLOOKUP($A341,DICO_Complet!A:R,9,FALSE)&lt;&gt;0,VLOOKUP($A341,DICO_Complet!A:R,9,FALSE),"")</f>
        <v/>
      </c>
    </row>
    <row r="342" spans="1:21">
      <c r="A342" s="29">
        <v>250425201022</v>
      </c>
      <c r="B342" s="87"/>
      <c r="C342" s="88"/>
      <c r="D342" s="89"/>
      <c r="E342" s="3"/>
      <c r="F342" s="11"/>
      <c r="G342" s="90"/>
      <c r="H342" s="31"/>
      <c r="I342" s="31"/>
      <c r="J342" s="90"/>
      <c r="K342" s="31"/>
      <c r="L342" s="57"/>
      <c r="M342" s="31"/>
      <c r="N342" s="31"/>
      <c r="O342" s="57"/>
      <c r="P342" s="57"/>
      <c r="Q342" s="57"/>
      <c r="R342" s="31"/>
      <c r="S342" s="31"/>
      <c r="T342" s="91"/>
      <c r="U342" s="3" t="str">
        <f>IF(VLOOKUP($A342,DICO_Complet!A:R,9,FALSE)&lt;&gt;0,VLOOKUP($A342,DICO_Complet!A:R,9,FALSE),"")</f>
        <v/>
      </c>
    </row>
    <row r="343" spans="1:21">
      <c r="A343" s="29">
        <v>250425201028</v>
      </c>
      <c r="B343" s="87"/>
      <c r="C343" s="88"/>
      <c r="D343" s="89"/>
      <c r="E343" s="3"/>
      <c r="F343" s="11"/>
      <c r="G343" s="90"/>
      <c r="H343" s="31"/>
      <c r="I343" s="31"/>
      <c r="J343" s="90"/>
      <c r="K343" s="31"/>
      <c r="L343" s="57"/>
      <c r="M343" s="31"/>
      <c r="N343" s="31"/>
      <c r="O343" s="57"/>
      <c r="P343" s="57"/>
      <c r="Q343" s="57"/>
      <c r="R343" s="31"/>
      <c r="S343" s="31"/>
      <c r="T343" s="91"/>
      <c r="U343" s="3" t="str">
        <f>IF(VLOOKUP($A343,DICO_Complet!A:R,9,FALSE)&lt;&gt;0,VLOOKUP($A343,DICO_Complet!A:R,9,FALSE),"")</f>
        <v/>
      </c>
    </row>
    <row r="344" spans="1:21">
      <c r="A344" s="29">
        <v>250331162608</v>
      </c>
      <c r="B344" s="87"/>
      <c r="C344" s="88"/>
      <c r="D344" s="89"/>
      <c r="E344" s="3"/>
      <c r="F344" s="11"/>
      <c r="G344" s="90"/>
      <c r="H344" s="31"/>
      <c r="I344" s="31"/>
      <c r="J344" s="90"/>
      <c r="K344" s="31"/>
      <c r="L344" s="57"/>
      <c r="M344" s="31"/>
      <c r="N344" s="31"/>
      <c r="O344" s="57"/>
      <c r="P344" s="57"/>
      <c r="Q344" s="57"/>
      <c r="R344" s="31"/>
      <c r="S344" s="31"/>
      <c r="T344" s="91"/>
      <c r="U344" s="3" t="str">
        <f>IF(VLOOKUP($A344,DICO_Complet!A:R,9,FALSE)&lt;&gt;0,VLOOKUP($A344,DICO_Complet!A:R,9,FALSE),"")</f>
        <v/>
      </c>
    </row>
    <row r="345" spans="1:21">
      <c r="A345" s="29">
        <v>250331162607</v>
      </c>
      <c r="B345" s="87"/>
      <c r="C345" s="88"/>
      <c r="D345" s="89"/>
      <c r="E345" s="3"/>
      <c r="F345" s="11"/>
      <c r="G345" s="90"/>
      <c r="H345" s="31"/>
      <c r="I345" s="31"/>
      <c r="J345" s="90"/>
      <c r="K345" s="31"/>
      <c r="L345" s="57"/>
      <c r="M345" s="31"/>
      <c r="N345" s="31"/>
      <c r="O345" s="57"/>
      <c r="P345" s="57"/>
      <c r="Q345" s="57"/>
      <c r="R345" s="31"/>
      <c r="S345" s="31"/>
      <c r="T345" s="91"/>
      <c r="U345" s="3" t="str">
        <f>IF(VLOOKUP($A345,DICO_Complet!A:R,9,FALSE)&lt;&gt;0,VLOOKUP($A345,DICO_Complet!A:R,9,FALSE),"")</f>
        <v/>
      </c>
    </row>
    <row r="346" spans="1:21">
      <c r="A346" s="29">
        <v>260120121805</v>
      </c>
      <c r="B346" s="87"/>
      <c r="C346" s="88"/>
      <c r="D346" s="89"/>
      <c r="E346" s="3"/>
      <c r="F346" s="11"/>
      <c r="G346" s="90"/>
      <c r="H346" s="31"/>
      <c r="I346" s="31"/>
      <c r="J346" s="90"/>
      <c r="K346" s="31"/>
      <c r="L346" s="57"/>
      <c r="M346" s="31"/>
      <c r="N346" s="31"/>
      <c r="O346" s="57"/>
      <c r="P346" s="57"/>
      <c r="Q346" s="57"/>
      <c r="R346" s="31"/>
      <c r="S346" s="31"/>
      <c r="T346" s="91"/>
      <c r="U346" s="3" t="str">
        <f>IF(VLOOKUP($A346,DICO_Complet!A:R,9,FALSE)&lt;&gt;0,VLOOKUP($A346,DICO_Complet!A:R,9,FALSE),"")</f>
        <v/>
      </c>
    </row>
    <row r="347" spans="1:21">
      <c r="A347" s="29">
        <v>260120121804</v>
      </c>
      <c r="B347" s="87"/>
      <c r="C347" s="88"/>
      <c r="D347" s="89"/>
      <c r="E347" s="3"/>
      <c r="F347" s="11"/>
      <c r="G347" s="90"/>
      <c r="H347" s="31"/>
      <c r="I347" s="31"/>
      <c r="J347" s="90"/>
      <c r="K347" s="31"/>
      <c r="L347" s="57"/>
      <c r="M347" s="31"/>
      <c r="N347" s="31"/>
      <c r="O347" s="57"/>
      <c r="P347" s="57"/>
      <c r="Q347" s="57"/>
      <c r="R347" s="31"/>
      <c r="S347" s="31"/>
      <c r="T347" s="91"/>
      <c r="U347" s="3" t="str">
        <f>IF(VLOOKUP($A347,DICO_Complet!A:R,9,FALSE)&lt;&gt;0,VLOOKUP($A347,DICO_Complet!A:R,9,FALSE),"")</f>
        <v/>
      </c>
    </row>
    <row r="348" spans="1:21">
      <c r="A348" s="29">
        <v>250527100025</v>
      </c>
      <c r="B348" s="87"/>
      <c r="C348" s="88"/>
      <c r="D348" s="89"/>
      <c r="E348" s="3"/>
      <c r="F348" s="11"/>
      <c r="G348" s="90"/>
      <c r="H348" s="31"/>
      <c r="I348" s="31"/>
      <c r="J348" s="90"/>
      <c r="K348" s="31"/>
      <c r="L348" s="57"/>
      <c r="M348" s="31"/>
      <c r="N348" s="31"/>
      <c r="O348" s="57"/>
      <c r="P348" s="57"/>
      <c r="Q348" s="57"/>
      <c r="R348" s="31"/>
      <c r="S348" s="31"/>
      <c r="T348" s="91"/>
      <c r="U348" s="3" t="str">
        <f>IF(VLOOKUP($A348,DICO_Complet!A:R,9,FALSE)&lt;&gt;0,VLOOKUP($A348,DICO_Complet!A:R,9,FALSE),"")</f>
        <v/>
      </c>
    </row>
    <row r="349" spans="1:21">
      <c r="A349" s="29">
        <v>241112000011</v>
      </c>
      <c r="B349" s="87"/>
      <c r="C349" s="88"/>
      <c r="D349" s="89"/>
      <c r="E349" s="3"/>
      <c r="F349" s="11"/>
      <c r="G349" s="90"/>
      <c r="H349" s="31"/>
      <c r="I349" s="31"/>
      <c r="J349" s="90"/>
      <c r="K349" s="31"/>
      <c r="L349" s="57"/>
      <c r="M349" s="31"/>
      <c r="N349" s="31"/>
      <c r="O349" s="57"/>
      <c r="P349" s="57"/>
      <c r="Q349" s="57"/>
      <c r="R349" s="31"/>
      <c r="S349" s="31"/>
      <c r="T349" s="91"/>
      <c r="U349" s="3" t="str">
        <f>IF(VLOOKUP($A349,DICO_Complet!A:R,9,FALSE)&lt;&gt;0,VLOOKUP($A349,DICO_Complet!A:R,9,FALSE),"")</f>
        <v/>
      </c>
    </row>
    <row r="350" spans="1:21">
      <c r="A350" s="29">
        <v>250506144600</v>
      </c>
      <c r="B350" s="87"/>
      <c r="C350" s="88"/>
      <c r="D350" s="89"/>
      <c r="E350" s="3"/>
      <c r="F350" s="11"/>
      <c r="G350" s="90"/>
      <c r="H350" s="31"/>
      <c r="I350" s="31"/>
      <c r="J350" s="90"/>
      <c r="K350" s="31"/>
      <c r="L350" s="57"/>
      <c r="M350" s="31"/>
      <c r="N350" s="31"/>
      <c r="O350" s="57"/>
      <c r="P350" s="57"/>
      <c r="Q350" s="57"/>
      <c r="R350" s="31"/>
      <c r="S350" s="31"/>
      <c r="T350" s="91"/>
      <c r="U350" s="3" t="str">
        <f>IF(VLOOKUP($A350,DICO_Complet!A:R,9,FALSE)&lt;&gt;0,VLOOKUP($A350,DICO_Complet!A:R,9,FALSE),"")</f>
        <v/>
      </c>
    </row>
    <row r="351" spans="1:21">
      <c r="A351" s="29">
        <v>250527100022</v>
      </c>
      <c r="B351" s="87"/>
      <c r="C351" s="88"/>
      <c r="D351" s="89"/>
      <c r="E351" s="3"/>
      <c r="F351" s="11"/>
      <c r="G351" s="90"/>
      <c r="H351" s="31"/>
      <c r="I351" s="31"/>
      <c r="J351" s="90"/>
      <c r="K351" s="31"/>
      <c r="L351" s="57"/>
      <c r="M351" s="31"/>
      <c r="N351" s="31"/>
      <c r="O351" s="57"/>
      <c r="P351" s="57"/>
      <c r="Q351" s="57"/>
      <c r="R351" s="31"/>
      <c r="S351" s="31"/>
      <c r="T351" s="91"/>
      <c r="U351" s="3" t="str">
        <f>IF(VLOOKUP($A351,DICO_Complet!A:R,9,FALSE)&lt;&gt;0,VLOOKUP($A351,DICO_Complet!A:R,9,FALSE),"")</f>
        <v/>
      </c>
    </row>
    <row r="352" spans="1:21">
      <c r="A352" s="29">
        <v>260120121806</v>
      </c>
      <c r="B352" s="87"/>
      <c r="C352" s="88"/>
      <c r="D352" s="89"/>
      <c r="E352" s="3"/>
      <c r="F352" s="11"/>
      <c r="G352" s="90"/>
      <c r="H352" s="31"/>
      <c r="I352" s="31"/>
      <c r="J352" s="90"/>
      <c r="K352" s="31"/>
      <c r="L352" s="57"/>
      <c r="M352" s="31"/>
      <c r="N352" s="31"/>
      <c r="O352" s="57"/>
      <c r="P352" s="57"/>
      <c r="Q352" s="57"/>
      <c r="R352" s="31"/>
      <c r="S352" s="31"/>
      <c r="T352" s="91"/>
      <c r="U352" s="3" t="str">
        <f>IF(VLOOKUP($A352,DICO_Complet!A:R,9,FALSE)&lt;&gt;0,VLOOKUP($A352,DICO_Complet!A:R,9,FALSE),"")</f>
        <v/>
      </c>
    </row>
    <row r="353" spans="1:21">
      <c r="A353" s="29">
        <v>241112000012</v>
      </c>
      <c r="B353" s="87"/>
      <c r="C353" s="88"/>
      <c r="D353" s="89"/>
      <c r="E353" s="3"/>
      <c r="F353" s="11"/>
      <c r="G353" s="90"/>
      <c r="H353" s="31"/>
      <c r="I353" s="31"/>
      <c r="J353" s="90"/>
      <c r="K353" s="31"/>
      <c r="L353" s="57"/>
      <c r="M353" s="31"/>
      <c r="N353" s="31"/>
      <c r="O353" s="57"/>
      <c r="P353" s="57"/>
      <c r="Q353" s="57"/>
      <c r="R353" s="31"/>
      <c r="S353" s="31"/>
      <c r="T353" s="91"/>
      <c r="U353" s="3" t="str">
        <f>IF(VLOOKUP($A353,DICO_Complet!A:R,9,FALSE)&lt;&gt;0,VLOOKUP($A353,DICO_Complet!A:R,9,FALSE),"")</f>
        <v/>
      </c>
    </row>
    <row r="354" spans="1:21">
      <c r="A354" s="29">
        <v>241112000013</v>
      </c>
      <c r="B354" s="87"/>
      <c r="C354" s="88"/>
      <c r="D354" s="89"/>
      <c r="E354" s="3"/>
      <c r="F354" s="11"/>
      <c r="G354" s="90"/>
      <c r="H354" s="31"/>
      <c r="I354" s="31"/>
      <c r="J354" s="90"/>
      <c r="K354" s="31"/>
      <c r="L354" s="57"/>
      <c r="M354" s="31"/>
      <c r="N354" s="31"/>
      <c r="O354" s="57"/>
      <c r="P354" s="57"/>
      <c r="Q354" s="57"/>
      <c r="R354" s="31"/>
      <c r="S354" s="31"/>
      <c r="T354" s="91"/>
      <c r="U354" s="3" t="str">
        <f>IF(VLOOKUP($A354,DICO_Complet!A:R,9,FALSE)&lt;&gt;0,VLOOKUP($A354,DICO_Complet!A:R,9,FALSE),"")</f>
        <v/>
      </c>
    </row>
    <row r="355" spans="1:21">
      <c r="A355" s="29">
        <v>241112000014</v>
      </c>
      <c r="B355" s="87"/>
      <c r="C355" s="88"/>
      <c r="D355" s="89"/>
      <c r="E355" s="3"/>
      <c r="F355" s="11"/>
      <c r="G355" s="90"/>
      <c r="H355" s="31"/>
      <c r="I355" s="31"/>
      <c r="J355" s="90"/>
      <c r="K355" s="31"/>
      <c r="L355" s="57"/>
      <c r="M355" s="31"/>
      <c r="N355" s="31"/>
      <c r="O355" s="57"/>
      <c r="P355" s="57"/>
      <c r="Q355" s="57"/>
      <c r="R355" s="31"/>
      <c r="S355" s="31"/>
      <c r="T355" s="91"/>
      <c r="U355" s="3" t="str">
        <f>IF(VLOOKUP($A355,DICO_Complet!A:R,9,FALSE)&lt;&gt;0,VLOOKUP($A355,DICO_Complet!A:R,9,FALSE),"")</f>
        <v/>
      </c>
    </row>
    <row r="356" spans="1:21">
      <c r="A356" s="29">
        <v>241112000016</v>
      </c>
      <c r="B356" s="87"/>
      <c r="C356" s="88"/>
      <c r="D356" s="89"/>
      <c r="E356" s="3"/>
      <c r="F356" s="11"/>
      <c r="G356" s="90"/>
      <c r="H356" s="31"/>
      <c r="I356" s="31"/>
      <c r="J356" s="90"/>
      <c r="K356" s="31"/>
      <c r="L356" s="57"/>
      <c r="M356" s="31"/>
      <c r="N356" s="31"/>
      <c r="O356" s="57"/>
      <c r="P356" s="57"/>
      <c r="Q356" s="57"/>
      <c r="R356" s="31"/>
      <c r="S356" s="31"/>
      <c r="T356" s="91"/>
      <c r="U356" s="3" t="str">
        <f>IF(VLOOKUP($A356,DICO_Complet!A:R,9,FALSE)&lt;&gt;0,VLOOKUP($A356,DICO_Complet!A:R,9,FALSE),"")</f>
        <v/>
      </c>
    </row>
    <row r="357" spans="1:21">
      <c r="A357" s="29">
        <v>241112000017</v>
      </c>
      <c r="B357" s="87"/>
      <c r="C357" s="88"/>
      <c r="D357" s="89"/>
      <c r="E357" s="3"/>
      <c r="F357" s="11"/>
      <c r="G357" s="90"/>
      <c r="H357" s="31"/>
      <c r="I357" s="31"/>
      <c r="J357" s="90"/>
      <c r="K357" s="31"/>
      <c r="L357" s="57"/>
      <c r="M357" s="31"/>
      <c r="N357" s="31"/>
      <c r="O357" s="57"/>
      <c r="P357" s="57"/>
      <c r="Q357" s="57"/>
      <c r="R357" s="31"/>
      <c r="S357" s="31"/>
      <c r="T357" s="91"/>
      <c r="U357" s="3" t="str">
        <f>IF(VLOOKUP($A357,DICO_Complet!A:R,9,FALSE)&lt;&gt;0,VLOOKUP($A357,DICO_Complet!A:R,9,FALSE),"")</f>
        <v/>
      </c>
    </row>
    <row r="358" spans="1:21">
      <c r="A358" s="29">
        <v>241112000018</v>
      </c>
      <c r="B358" s="87"/>
      <c r="C358" s="88"/>
      <c r="D358" s="89"/>
      <c r="E358" s="3"/>
      <c r="F358" s="11"/>
      <c r="G358" s="90"/>
      <c r="H358" s="31"/>
      <c r="I358" s="31"/>
      <c r="J358" s="90"/>
      <c r="K358" s="31"/>
      <c r="L358" s="57"/>
      <c r="M358" s="31"/>
      <c r="N358" s="31"/>
      <c r="O358" s="57"/>
      <c r="P358" s="57"/>
      <c r="Q358" s="57"/>
      <c r="R358" s="31"/>
      <c r="S358" s="31"/>
      <c r="T358" s="91"/>
      <c r="U358" s="3" t="str">
        <f>IF(VLOOKUP($A358,DICO_Complet!A:R,9,FALSE)&lt;&gt;0,VLOOKUP($A358,DICO_Complet!A:R,9,FALSE),"")</f>
        <v/>
      </c>
    </row>
    <row r="359" spans="1:21">
      <c r="A359" s="29">
        <v>241112000019</v>
      </c>
      <c r="B359" s="87"/>
      <c r="C359" s="88"/>
      <c r="D359" s="89"/>
      <c r="E359" s="3"/>
      <c r="F359" s="11"/>
      <c r="G359" s="90"/>
      <c r="H359" s="31"/>
      <c r="I359" s="31"/>
      <c r="J359" s="90"/>
      <c r="K359" s="31"/>
      <c r="L359" s="57"/>
      <c r="M359" s="31"/>
      <c r="N359" s="31"/>
      <c r="O359" s="57"/>
      <c r="P359" s="57"/>
      <c r="Q359" s="57"/>
      <c r="R359" s="31"/>
      <c r="S359" s="31"/>
      <c r="T359" s="91"/>
      <c r="U359" s="3" t="str">
        <f>IF(VLOOKUP($A359,DICO_Complet!A:R,9,FALSE)&lt;&gt;0,VLOOKUP($A359,DICO_Complet!A:R,9,FALSE),"")</f>
        <v/>
      </c>
    </row>
    <row r="360" spans="1:21">
      <c r="A360" s="29">
        <v>241112000020</v>
      </c>
      <c r="B360" s="87"/>
      <c r="C360" s="88"/>
      <c r="D360" s="89"/>
      <c r="E360" s="3"/>
      <c r="F360" s="11"/>
      <c r="G360" s="90"/>
      <c r="H360" s="31"/>
      <c r="I360" s="31"/>
      <c r="J360" s="90"/>
      <c r="K360" s="31"/>
      <c r="L360" s="57"/>
      <c r="M360" s="31"/>
      <c r="N360" s="31"/>
      <c r="O360" s="57"/>
      <c r="P360" s="57"/>
      <c r="Q360" s="57"/>
      <c r="R360" s="31"/>
      <c r="S360" s="31"/>
      <c r="T360" s="91"/>
      <c r="U360" s="3" t="str">
        <f>IF(VLOOKUP($A360,DICO_Complet!A:R,9,FALSE)&lt;&gt;0,VLOOKUP($A360,DICO_Complet!A:R,9,FALSE),"")</f>
        <v/>
      </c>
    </row>
    <row r="361" spans="1:21">
      <c r="A361" s="29">
        <v>241112000021</v>
      </c>
      <c r="B361" s="87"/>
      <c r="C361" s="88"/>
      <c r="D361" s="89"/>
      <c r="E361" s="3"/>
      <c r="F361" s="11"/>
      <c r="G361" s="90"/>
      <c r="H361" s="31"/>
      <c r="I361" s="31"/>
      <c r="J361" s="90"/>
      <c r="K361" s="31"/>
      <c r="L361" s="57"/>
      <c r="M361" s="31"/>
      <c r="N361" s="31"/>
      <c r="O361" s="57"/>
      <c r="P361" s="57"/>
      <c r="Q361" s="57"/>
      <c r="R361" s="31"/>
      <c r="S361" s="31"/>
      <c r="T361" s="91"/>
      <c r="U361" s="3" t="str">
        <f>IF(VLOOKUP($A361,DICO_Complet!A:R,9,FALSE)&lt;&gt;0,VLOOKUP($A361,DICO_Complet!A:R,9,FALSE),"")</f>
        <v/>
      </c>
    </row>
    <row r="362" spans="1:21">
      <c r="A362" s="29">
        <v>250527100026</v>
      </c>
      <c r="B362" s="87"/>
      <c r="C362" s="88"/>
      <c r="D362" s="89"/>
      <c r="E362" s="3"/>
      <c r="F362" s="11"/>
      <c r="G362" s="90"/>
      <c r="H362" s="31"/>
      <c r="I362" s="31"/>
      <c r="J362" s="90"/>
      <c r="K362" s="31"/>
      <c r="L362" s="57"/>
      <c r="M362" s="31"/>
      <c r="N362" s="31"/>
      <c r="O362" s="57"/>
      <c r="P362" s="57"/>
      <c r="Q362" s="57"/>
      <c r="R362" s="31"/>
      <c r="S362" s="31"/>
      <c r="T362" s="91"/>
      <c r="U362" s="3" t="str">
        <f>IF(VLOOKUP($A362,DICO_Complet!A:R,9,FALSE)&lt;&gt;0,VLOOKUP($A362,DICO_Complet!A:R,9,FALSE),"")</f>
        <v/>
      </c>
    </row>
    <row r="363" spans="1:21">
      <c r="A363" s="29">
        <v>241112000022</v>
      </c>
      <c r="B363" s="87"/>
      <c r="C363" s="88"/>
      <c r="D363" s="89"/>
      <c r="E363" s="3"/>
      <c r="F363" s="11"/>
      <c r="G363" s="90"/>
      <c r="H363" s="31"/>
      <c r="I363" s="31"/>
      <c r="J363" s="90"/>
      <c r="K363" s="31"/>
      <c r="L363" s="57"/>
      <c r="M363" s="31"/>
      <c r="N363" s="31"/>
      <c r="O363" s="57"/>
      <c r="P363" s="57"/>
      <c r="Q363" s="57"/>
      <c r="R363" s="31"/>
      <c r="S363" s="31"/>
      <c r="T363" s="91"/>
      <c r="U363" s="3" t="str">
        <f>IF(VLOOKUP($A363,DICO_Complet!A:R,9,FALSE)&lt;&gt;0,VLOOKUP($A363,DICO_Complet!A:R,9,FALSE),"")</f>
        <v/>
      </c>
    </row>
    <row r="364" spans="1:21">
      <c r="A364" s="29">
        <v>250211103000</v>
      </c>
      <c r="B364" s="87"/>
      <c r="C364" s="88"/>
      <c r="D364" s="89"/>
      <c r="E364" s="3"/>
      <c r="F364" s="11"/>
      <c r="G364" s="90"/>
      <c r="H364" s="31"/>
      <c r="I364" s="31"/>
      <c r="J364" s="90"/>
      <c r="K364" s="31"/>
      <c r="L364" s="57"/>
      <c r="M364" s="31"/>
      <c r="N364" s="31"/>
      <c r="O364" s="57"/>
      <c r="P364" s="57"/>
      <c r="Q364" s="57"/>
      <c r="R364" s="31"/>
      <c r="S364" s="31"/>
      <c r="T364" s="91"/>
      <c r="U364" s="3" t="str">
        <f>IF(VLOOKUP($A364,DICO_Complet!A:R,9,FALSE)&lt;&gt;0,VLOOKUP($A364,DICO_Complet!A:R,9,FALSE),"")</f>
        <v/>
      </c>
    </row>
    <row r="365" spans="1:21">
      <c r="A365" s="29">
        <v>250527100024</v>
      </c>
      <c r="B365" s="87"/>
      <c r="C365" s="88"/>
      <c r="D365" s="89"/>
      <c r="E365" s="3"/>
      <c r="F365" s="11"/>
      <c r="G365" s="90"/>
      <c r="H365" s="31"/>
      <c r="I365" s="31"/>
      <c r="J365" s="90"/>
      <c r="K365" s="31"/>
      <c r="L365" s="57"/>
      <c r="M365" s="31"/>
      <c r="N365" s="31"/>
      <c r="O365" s="57"/>
      <c r="P365" s="57"/>
      <c r="Q365" s="57"/>
      <c r="R365" s="31"/>
      <c r="S365" s="31"/>
      <c r="T365" s="91"/>
      <c r="U365" s="3" t="str">
        <f>IF(VLOOKUP($A365,DICO_Complet!A:R,9,FALSE)&lt;&gt;0,VLOOKUP($A365,DICO_Complet!A:R,9,FALSE),"")</f>
        <v/>
      </c>
    </row>
    <row r="366" spans="1:21">
      <c r="A366" s="29">
        <v>250527100023</v>
      </c>
      <c r="B366" s="87"/>
      <c r="C366" s="88"/>
      <c r="D366" s="89"/>
      <c r="E366" s="3"/>
      <c r="F366" s="11"/>
      <c r="G366" s="90"/>
      <c r="H366" s="31"/>
      <c r="I366" s="31"/>
      <c r="J366" s="90"/>
      <c r="K366" s="31"/>
      <c r="L366" s="57"/>
      <c r="M366" s="31"/>
      <c r="N366" s="31"/>
      <c r="O366" s="57"/>
      <c r="P366" s="57"/>
      <c r="Q366" s="57"/>
      <c r="R366" s="31"/>
      <c r="S366" s="31"/>
      <c r="T366" s="91"/>
      <c r="U366" s="3" t="str">
        <f>IF(VLOOKUP($A366,DICO_Complet!A:R,9,FALSE)&lt;&gt;0,VLOOKUP($A366,DICO_Complet!A:R,9,FALSE),"")</f>
        <v/>
      </c>
    </row>
    <row r="367" spans="1:21">
      <c r="A367" s="29">
        <v>250916152700</v>
      </c>
      <c r="B367" s="87"/>
      <c r="C367" s="88"/>
      <c r="D367" s="89"/>
      <c r="E367" s="3"/>
      <c r="F367" s="11"/>
      <c r="G367" s="90"/>
      <c r="H367" s="31"/>
      <c r="I367" s="31"/>
      <c r="J367" s="90"/>
      <c r="K367" s="31"/>
      <c r="L367" s="57"/>
      <c r="M367" s="31"/>
      <c r="N367" s="31"/>
      <c r="O367" s="57"/>
      <c r="P367" s="57"/>
      <c r="Q367" s="57"/>
      <c r="R367" s="31"/>
      <c r="S367" s="31"/>
      <c r="T367" s="91"/>
      <c r="U367" s="3" t="str">
        <f>IF(VLOOKUP($A367,DICO_Complet!A:R,9,FALSE)&lt;&gt;0,VLOOKUP($A367,DICO_Complet!A:R,9,FALSE),"")</f>
        <v/>
      </c>
    </row>
    <row r="368" spans="1:21">
      <c r="A368" s="29">
        <v>250912165304</v>
      </c>
      <c r="B368" s="87"/>
      <c r="C368" s="88"/>
      <c r="D368" s="89"/>
      <c r="E368" s="3"/>
      <c r="F368" s="11"/>
      <c r="G368" s="90"/>
      <c r="H368" s="31"/>
      <c r="I368" s="31"/>
      <c r="J368" s="90"/>
      <c r="K368" s="31"/>
      <c r="L368" s="57"/>
      <c r="M368" s="31"/>
      <c r="N368" s="31"/>
      <c r="O368" s="57"/>
      <c r="P368" s="57"/>
      <c r="Q368" s="57"/>
      <c r="R368" s="31"/>
      <c r="S368" s="31"/>
      <c r="T368" s="91"/>
      <c r="U368" s="3" t="str">
        <f>IF(VLOOKUP($A368,DICO_Complet!A:R,9,FALSE)&lt;&gt;0,VLOOKUP($A368,DICO_Complet!A:R,9,FALSE),"")</f>
        <v/>
      </c>
    </row>
    <row r="369" spans="1:21">
      <c r="A369" s="29">
        <v>251020150200</v>
      </c>
      <c r="B369" s="87"/>
      <c r="C369" s="88"/>
      <c r="D369" s="89"/>
      <c r="E369" s="3"/>
      <c r="F369" s="11"/>
      <c r="G369" s="90"/>
      <c r="H369" s="31"/>
      <c r="I369" s="31"/>
      <c r="J369" s="90"/>
      <c r="K369" s="31"/>
      <c r="L369" s="57"/>
      <c r="M369" s="31"/>
      <c r="N369" s="31"/>
      <c r="O369" s="57"/>
      <c r="P369" s="57"/>
      <c r="Q369" s="57"/>
      <c r="R369" s="31"/>
      <c r="S369" s="31"/>
      <c r="T369" s="91"/>
      <c r="U369" s="3" t="str">
        <f>IF(VLOOKUP($A369,DICO_Complet!A:R,9,FALSE)&lt;&gt;0,VLOOKUP($A369,DICO_Complet!A:R,9,FALSE),"")</f>
        <v/>
      </c>
    </row>
    <row r="370" spans="1:21">
      <c r="A370" s="29">
        <v>250912165200</v>
      </c>
      <c r="B370" s="87"/>
      <c r="C370" s="88"/>
      <c r="D370" s="89"/>
      <c r="E370" s="3"/>
      <c r="F370" s="11"/>
      <c r="G370" s="90"/>
      <c r="H370" s="31"/>
      <c r="I370" s="31"/>
      <c r="J370" s="90"/>
      <c r="K370" s="31"/>
      <c r="L370" s="57"/>
      <c r="M370" s="31"/>
      <c r="N370" s="31"/>
      <c r="O370" s="57"/>
      <c r="P370" s="57"/>
      <c r="Q370" s="57"/>
      <c r="R370" s="31"/>
      <c r="S370" s="31"/>
      <c r="T370" s="91"/>
      <c r="U370" s="3" t="str">
        <f>IF(VLOOKUP($A370,DICO_Complet!A:R,9,FALSE)&lt;&gt;0,VLOOKUP($A370,DICO_Complet!A:R,9,FALSE),"")</f>
        <v/>
      </c>
    </row>
    <row r="371" spans="1:21">
      <c r="A371" s="29">
        <v>250912165300</v>
      </c>
      <c r="B371" s="87"/>
      <c r="C371" s="88"/>
      <c r="D371" s="89"/>
      <c r="E371" s="3"/>
      <c r="F371" s="11"/>
      <c r="G371" s="90"/>
      <c r="H371" s="31"/>
      <c r="I371" s="31"/>
      <c r="J371" s="90"/>
      <c r="K371" s="31"/>
      <c r="L371" s="57"/>
      <c r="M371" s="31"/>
      <c r="N371" s="31"/>
      <c r="O371" s="57"/>
      <c r="P371" s="57"/>
      <c r="Q371" s="57"/>
      <c r="R371" s="31"/>
      <c r="S371" s="31"/>
      <c r="T371" s="91"/>
      <c r="U371" s="3" t="str">
        <f>IF(VLOOKUP($A371,DICO_Complet!A:R,9,FALSE)&lt;&gt;0,VLOOKUP($A371,DICO_Complet!A:R,9,FALSE),"")</f>
        <v/>
      </c>
    </row>
    <row r="372" spans="1:21">
      <c r="A372" s="29">
        <v>250425201521</v>
      </c>
      <c r="B372" s="87"/>
      <c r="C372" s="88"/>
      <c r="D372" s="89"/>
      <c r="E372" s="3"/>
      <c r="F372" s="11"/>
      <c r="G372" s="90"/>
      <c r="H372" s="31"/>
      <c r="I372" s="31"/>
      <c r="J372" s="90"/>
      <c r="K372" s="31"/>
      <c r="L372" s="57"/>
      <c r="M372" s="31"/>
      <c r="N372" s="31"/>
      <c r="O372" s="57"/>
      <c r="P372" s="57"/>
      <c r="Q372" s="57"/>
      <c r="R372" s="31"/>
      <c r="S372" s="31"/>
      <c r="T372" s="91"/>
      <c r="U372" s="3" t="str">
        <f>IF(VLOOKUP($A372,DICO_Complet!A:R,9,FALSE)&lt;&gt;0,VLOOKUP($A372,DICO_Complet!A:R,9,FALSE),"")</f>
        <v/>
      </c>
    </row>
    <row r="373" spans="1:21">
      <c r="A373" s="29">
        <v>250425201520</v>
      </c>
      <c r="B373" s="87"/>
      <c r="C373" s="88"/>
      <c r="D373" s="89"/>
      <c r="E373" s="3"/>
      <c r="F373" s="11"/>
      <c r="G373" s="90"/>
      <c r="H373" s="31"/>
      <c r="I373" s="31"/>
      <c r="J373" s="90"/>
      <c r="K373" s="31"/>
      <c r="L373" s="57"/>
      <c r="M373" s="31"/>
      <c r="N373" s="31"/>
      <c r="O373" s="57"/>
      <c r="P373" s="57"/>
      <c r="Q373" s="57"/>
      <c r="R373" s="31"/>
      <c r="S373" s="31"/>
      <c r="T373" s="91"/>
      <c r="U373" s="3" t="str">
        <f>IF(VLOOKUP($A373,DICO_Complet!A:R,9,FALSE)&lt;&gt;0,VLOOKUP($A373,DICO_Complet!A:R,9,FALSE),"")</f>
        <v/>
      </c>
    </row>
    <row r="374" spans="1:21">
      <c r="A374" s="29">
        <v>250425201707</v>
      </c>
      <c r="B374" s="87"/>
      <c r="C374" s="88"/>
      <c r="D374" s="89"/>
      <c r="E374" s="3"/>
      <c r="F374" s="11"/>
      <c r="G374" s="90"/>
      <c r="H374" s="31"/>
      <c r="I374" s="31"/>
      <c r="J374" s="90"/>
      <c r="K374" s="31"/>
      <c r="L374" s="57"/>
      <c r="M374" s="31"/>
      <c r="N374" s="31"/>
      <c r="O374" s="57"/>
      <c r="P374" s="57"/>
      <c r="Q374" s="57"/>
      <c r="R374" s="31"/>
      <c r="S374" s="31"/>
      <c r="T374" s="91"/>
      <c r="U374" s="3" t="str">
        <f>IF(VLOOKUP($A374,DICO_Complet!A:R,9,FALSE)&lt;&gt;0,VLOOKUP($A374,DICO_Complet!A:R,9,FALSE),"")</f>
        <v/>
      </c>
    </row>
    <row r="375" spans="1:21">
      <c r="A375" s="29">
        <v>250423093004</v>
      </c>
      <c r="B375" s="87"/>
      <c r="C375" s="88"/>
      <c r="D375" s="89"/>
      <c r="E375" s="3"/>
      <c r="F375" s="11"/>
      <c r="G375" s="90"/>
      <c r="H375" s="31"/>
      <c r="I375" s="31"/>
      <c r="J375" s="90"/>
      <c r="K375" s="31"/>
      <c r="L375" s="57"/>
      <c r="M375" s="31"/>
      <c r="N375" s="31"/>
      <c r="O375" s="57"/>
      <c r="P375" s="57"/>
      <c r="Q375" s="57"/>
      <c r="R375" s="31"/>
      <c r="S375" s="31"/>
      <c r="T375" s="91"/>
      <c r="U375" s="3" t="str">
        <f>IF(VLOOKUP($A375,DICO_Complet!A:R,9,FALSE)&lt;&gt;0,VLOOKUP($A375,DICO_Complet!A:R,9,FALSE),"")</f>
        <v/>
      </c>
    </row>
    <row r="376" spans="1:21">
      <c r="A376" s="29">
        <v>250425200708</v>
      </c>
      <c r="B376" s="87"/>
      <c r="C376" s="88"/>
      <c r="D376" s="89"/>
      <c r="E376" s="3"/>
      <c r="F376" s="11"/>
      <c r="G376" s="90"/>
      <c r="H376" s="31"/>
      <c r="I376" s="31"/>
      <c r="J376" s="90"/>
      <c r="K376" s="31"/>
      <c r="L376" s="57"/>
      <c r="M376" s="31"/>
      <c r="N376" s="31"/>
      <c r="O376" s="57"/>
      <c r="P376" s="57"/>
      <c r="Q376" s="57"/>
      <c r="R376" s="31"/>
      <c r="S376" s="31"/>
      <c r="T376" s="91"/>
      <c r="U376" s="3" t="str">
        <f>IF(VLOOKUP($A376,DICO_Complet!A:R,9,FALSE)&lt;&gt;0,VLOOKUP($A376,DICO_Complet!A:R,9,FALSE),"")</f>
        <v/>
      </c>
    </row>
    <row r="377" spans="1:21">
      <c r="A377" s="29">
        <v>250425201522</v>
      </c>
      <c r="B377" s="87"/>
      <c r="C377" s="88"/>
      <c r="D377" s="89"/>
      <c r="E377" s="3"/>
      <c r="F377" s="11"/>
      <c r="G377" s="90"/>
      <c r="H377" s="31"/>
      <c r="I377" s="31"/>
      <c r="J377" s="90"/>
      <c r="K377" s="31"/>
      <c r="L377" s="57"/>
      <c r="M377" s="31"/>
      <c r="N377" s="31"/>
      <c r="O377" s="57"/>
      <c r="P377" s="57"/>
      <c r="Q377" s="57"/>
      <c r="R377" s="31"/>
      <c r="S377" s="31"/>
      <c r="T377" s="91"/>
      <c r="U377" s="3" t="str">
        <f>IF(VLOOKUP($A377,DICO_Complet!A:R,9,FALSE)&lt;&gt;0,VLOOKUP($A377,DICO_Complet!A:R,9,FALSE),"")</f>
        <v/>
      </c>
    </row>
    <row r="378" spans="1:21">
      <c r="A378" s="29">
        <v>260313162400</v>
      </c>
      <c r="B378" s="87"/>
      <c r="C378" s="88"/>
      <c r="D378" s="89"/>
      <c r="E378" s="3"/>
      <c r="F378" s="11"/>
      <c r="G378" s="90"/>
      <c r="H378" s="31"/>
      <c r="I378" s="31"/>
      <c r="J378" s="90"/>
      <c r="K378" s="31"/>
      <c r="L378" s="57"/>
      <c r="M378" s="31"/>
      <c r="N378" s="31"/>
      <c r="O378" s="57"/>
      <c r="P378" s="57"/>
      <c r="Q378" s="57"/>
      <c r="R378" s="31"/>
      <c r="S378" s="31"/>
      <c r="T378" s="91"/>
      <c r="U378" s="3" t="str">
        <f>IF(VLOOKUP($A378,DICO_Complet!A:R,9,FALSE)&lt;&gt;0,VLOOKUP($A378,DICO_Complet!A:R,9,FALSE),"")</f>
        <v/>
      </c>
    </row>
    <row r="379" spans="1:21">
      <c r="A379" s="29">
        <v>251027112316</v>
      </c>
      <c r="B379" s="87"/>
      <c r="C379" s="88"/>
      <c r="D379" s="89"/>
      <c r="E379" s="3"/>
      <c r="F379" s="11"/>
      <c r="G379" s="90"/>
      <c r="H379" s="31"/>
      <c r="I379" s="31"/>
      <c r="J379" s="90"/>
      <c r="K379" s="31"/>
      <c r="L379" s="57"/>
      <c r="M379" s="31"/>
      <c r="N379" s="31"/>
      <c r="O379" s="57"/>
      <c r="P379" s="57"/>
      <c r="Q379" s="57"/>
      <c r="R379" s="31"/>
      <c r="S379" s="31"/>
      <c r="T379" s="91"/>
      <c r="U379" s="3" t="str">
        <f>IF(VLOOKUP($A379,DICO_Complet!A:R,9,FALSE)&lt;&gt;0,VLOOKUP($A379,DICO_Complet!A:R,9,FALSE),"")</f>
        <v/>
      </c>
    </row>
    <row r="380" spans="1:21">
      <c r="A380" s="29">
        <v>241112000025</v>
      </c>
      <c r="B380" s="87"/>
      <c r="C380" s="88"/>
      <c r="D380" s="89"/>
      <c r="E380" s="3"/>
      <c r="F380" s="11"/>
      <c r="G380" s="90"/>
      <c r="H380" s="31"/>
      <c r="I380" s="31"/>
      <c r="J380" s="90"/>
      <c r="K380" s="31"/>
      <c r="L380" s="57"/>
      <c r="M380" s="31"/>
      <c r="N380" s="31"/>
      <c r="O380" s="57"/>
      <c r="P380" s="57"/>
      <c r="Q380" s="57"/>
      <c r="R380" s="31"/>
      <c r="S380" s="31"/>
      <c r="T380" s="91"/>
      <c r="U380" s="3" t="str">
        <f>IF(VLOOKUP($A380,DICO_Complet!A:R,9,FALSE)&lt;&gt;0,VLOOKUP($A380,DICO_Complet!A:R,9,FALSE),"")</f>
        <v/>
      </c>
    </row>
    <row r="381" spans="1:21">
      <c r="A381" s="29">
        <v>241112000109</v>
      </c>
      <c r="B381" s="87"/>
      <c r="C381" s="88"/>
      <c r="D381" s="89"/>
      <c r="E381" s="3"/>
      <c r="F381" s="11"/>
      <c r="G381" s="90"/>
      <c r="H381" s="31"/>
      <c r="I381" s="31"/>
      <c r="J381" s="90"/>
      <c r="K381" s="31"/>
      <c r="L381" s="57"/>
      <c r="M381" s="31"/>
      <c r="N381" s="31"/>
      <c r="O381" s="57"/>
      <c r="P381" s="57"/>
      <c r="Q381" s="57"/>
      <c r="R381" s="31"/>
      <c r="S381" s="31"/>
      <c r="T381" s="91"/>
      <c r="U381" s="3" t="str">
        <f>IF(VLOOKUP($A381,DICO_Complet!A:R,9,FALSE)&lt;&gt;0,VLOOKUP($A381,DICO_Complet!A:R,9,FALSE),"")</f>
        <v/>
      </c>
    </row>
    <row r="382" spans="1:21">
      <c r="A382" s="29">
        <v>250627080300</v>
      </c>
      <c r="B382" s="87"/>
      <c r="C382" s="88"/>
      <c r="D382" s="89"/>
      <c r="E382" s="3"/>
      <c r="F382" s="11"/>
      <c r="G382" s="90"/>
      <c r="H382" s="31"/>
      <c r="I382" s="31"/>
      <c r="J382" s="90"/>
      <c r="K382" s="31"/>
      <c r="L382" s="57"/>
      <c r="M382" s="31"/>
      <c r="N382" s="31"/>
      <c r="O382" s="57"/>
      <c r="P382" s="57"/>
      <c r="Q382" s="57"/>
      <c r="R382" s="31"/>
      <c r="S382" s="31"/>
      <c r="T382" s="91"/>
      <c r="U382" s="3" t="str">
        <f>IF(VLOOKUP($A382,DICO_Complet!A:R,9,FALSE)&lt;&gt;0,VLOOKUP($A382,DICO_Complet!A:R,9,FALSE),"")</f>
        <v/>
      </c>
    </row>
    <row r="383" spans="1:21">
      <c r="A383" s="29">
        <v>250425200600</v>
      </c>
      <c r="B383" s="87"/>
      <c r="C383" s="88"/>
      <c r="D383" s="89"/>
      <c r="E383" s="3"/>
      <c r="F383" s="11"/>
      <c r="G383" s="90"/>
      <c r="H383" s="31"/>
      <c r="I383" s="31"/>
      <c r="J383" s="90"/>
      <c r="K383" s="31"/>
      <c r="L383" s="57"/>
      <c r="M383" s="31"/>
      <c r="N383" s="31"/>
      <c r="O383" s="57"/>
      <c r="P383" s="57"/>
      <c r="Q383" s="57"/>
      <c r="R383" s="31"/>
      <c r="S383" s="31"/>
      <c r="T383" s="91"/>
      <c r="U383" s="3" t="str">
        <f>IF(VLOOKUP($A383,DICO_Complet!A:R,9,FALSE)&lt;&gt;0,VLOOKUP($A383,DICO_Complet!A:R,9,FALSE),"")</f>
        <v/>
      </c>
    </row>
    <row r="384" spans="1:21">
      <c r="A384" s="29">
        <v>250425153914</v>
      </c>
      <c r="B384" s="87"/>
      <c r="C384" s="88"/>
      <c r="D384" s="89"/>
      <c r="E384" s="3"/>
      <c r="F384" s="11"/>
      <c r="G384" s="90"/>
      <c r="H384" s="31"/>
      <c r="I384" s="31"/>
      <c r="J384" s="90"/>
      <c r="K384" s="31"/>
      <c r="L384" s="57"/>
      <c r="M384" s="31"/>
      <c r="N384" s="31"/>
      <c r="O384" s="57"/>
      <c r="P384" s="57"/>
      <c r="Q384" s="57"/>
      <c r="R384" s="31"/>
      <c r="S384" s="31"/>
      <c r="T384" s="91"/>
      <c r="U384" s="3" t="str">
        <f>IF(VLOOKUP($A384,DICO_Complet!A:R,9,FALSE)&lt;&gt;0,VLOOKUP($A384,DICO_Complet!A:R,9,FALSE),"")</f>
        <v/>
      </c>
    </row>
    <row r="385" spans="1:21">
      <c r="A385" s="29">
        <v>250212174210</v>
      </c>
      <c r="B385" s="87"/>
      <c r="C385" s="88"/>
      <c r="D385" s="89"/>
      <c r="E385" s="3"/>
      <c r="F385" s="11"/>
      <c r="G385" s="90"/>
      <c r="H385" s="31"/>
      <c r="I385" s="31"/>
      <c r="J385" s="90"/>
      <c r="K385" s="31"/>
      <c r="L385" s="57"/>
      <c r="M385" s="31"/>
      <c r="N385" s="31"/>
      <c r="O385" s="57"/>
      <c r="P385" s="57"/>
      <c r="Q385" s="57"/>
      <c r="R385" s="31"/>
      <c r="S385" s="31"/>
      <c r="T385" s="91"/>
      <c r="U385" s="3" t="str">
        <f>IF(VLOOKUP($A385,DICO_Complet!A:R,9,FALSE)&lt;&gt;0,VLOOKUP($A385,DICO_Complet!A:R,9,FALSE),"")</f>
        <v/>
      </c>
    </row>
    <row r="386" spans="1:21">
      <c r="A386" s="29">
        <v>250626095103</v>
      </c>
      <c r="B386" s="87"/>
      <c r="C386" s="88"/>
      <c r="D386" s="89"/>
      <c r="E386" s="3"/>
      <c r="F386" s="11"/>
      <c r="G386" s="90"/>
      <c r="H386" s="31"/>
      <c r="I386" s="31"/>
      <c r="J386" s="90"/>
      <c r="K386" s="31"/>
      <c r="L386" s="57"/>
      <c r="M386" s="31"/>
      <c r="N386" s="31"/>
      <c r="O386" s="57"/>
      <c r="P386" s="57"/>
      <c r="Q386" s="57"/>
      <c r="R386" s="31"/>
      <c r="S386" s="31"/>
      <c r="T386" s="91"/>
      <c r="U386" s="3" t="str">
        <f>IF(VLOOKUP($A386,DICO_Complet!A:R,9,FALSE)&lt;&gt;0,VLOOKUP($A386,DICO_Complet!A:R,9,FALSE),"")</f>
        <v/>
      </c>
    </row>
    <row r="387" spans="1:21">
      <c r="A387" s="29">
        <v>250724184001</v>
      </c>
      <c r="B387" s="87"/>
      <c r="C387" s="88"/>
      <c r="D387" s="89"/>
      <c r="E387" s="3"/>
      <c r="F387" s="11"/>
      <c r="G387" s="90"/>
      <c r="H387" s="31"/>
      <c r="I387" s="31"/>
      <c r="J387" s="90"/>
      <c r="K387" s="31"/>
      <c r="L387" s="57"/>
      <c r="M387" s="31"/>
      <c r="N387" s="31"/>
      <c r="O387" s="57"/>
      <c r="P387" s="57"/>
      <c r="Q387" s="57"/>
      <c r="R387" s="31"/>
      <c r="S387" s="31"/>
      <c r="T387" s="91"/>
      <c r="U387" s="3" t="str">
        <f>IF(VLOOKUP($A387,DICO_Complet!A:R,9,FALSE)&lt;&gt;0,VLOOKUP($A387,DICO_Complet!A:R,9,FALSE),"")</f>
        <v/>
      </c>
    </row>
    <row r="388" spans="1:21">
      <c r="A388" s="29">
        <v>250422122400</v>
      </c>
      <c r="B388" s="87"/>
      <c r="C388" s="88"/>
      <c r="D388" s="89"/>
      <c r="E388" s="3"/>
      <c r="F388" s="11"/>
      <c r="G388" s="90"/>
      <c r="H388" s="31"/>
      <c r="I388" s="31"/>
      <c r="J388" s="90"/>
      <c r="K388" s="31"/>
      <c r="L388" s="57"/>
      <c r="M388" s="31"/>
      <c r="N388" s="31"/>
      <c r="O388" s="57"/>
      <c r="P388" s="57"/>
      <c r="Q388" s="57"/>
      <c r="R388" s="31"/>
      <c r="S388" s="31"/>
      <c r="T388" s="91"/>
      <c r="U388" s="3" t="str">
        <f>IF(VLOOKUP($A388,DICO_Complet!A:R,9,FALSE)&lt;&gt;0,VLOOKUP($A388,DICO_Complet!A:R,9,FALSE),"")</f>
        <v/>
      </c>
    </row>
    <row r="389" spans="1:21">
      <c r="A389" s="29">
        <v>250627175900</v>
      </c>
      <c r="B389" s="87"/>
      <c r="C389" s="88"/>
      <c r="D389" s="89"/>
      <c r="E389" s="3"/>
      <c r="F389" s="11"/>
      <c r="G389" s="90"/>
      <c r="H389" s="31"/>
      <c r="I389" s="31"/>
      <c r="J389" s="90"/>
      <c r="K389" s="31"/>
      <c r="L389" s="57"/>
      <c r="M389" s="31"/>
      <c r="N389" s="31"/>
      <c r="O389" s="57"/>
      <c r="P389" s="57"/>
      <c r="Q389" s="57"/>
      <c r="R389" s="31"/>
      <c r="S389" s="31"/>
      <c r="T389" s="91"/>
      <c r="U389" s="3" t="str">
        <f>IF(VLOOKUP($A389,DICO_Complet!A:R,9,FALSE)&lt;&gt;0,VLOOKUP($A389,DICO_Complet!A:R,9,FALSE),"")</f>
        <v/>
      </c>
    </row>
    <row r="390" spans="1:21">
      <c r="A390" s="29">
        <v>250627074300</v>
      </c>
      <c r="B390" s="87"/>
      <c r="C390" s="88"/>
      <c r="D390" s="89"/>
      <c r="E390" s="3"/>
      <c r="F390" s="11"/>
      <c r="G390" s="90"/>
      <c r="H390" s="31"/>
      <c r="I390" s="31"/>
      <c r="J390" s="90"/>
      <c r="K390" s="31"/>
      <c r="L390" s="57"/>
      <c r="M390" s="31"/>
      <c r="N390" s="31"/>
      <c r="O390" s="57"/>
      <c r="P390" s="57"/>
      <c r="Q390" s="57"/>
      <c r="R390" s="31"/>
      <c r="S390" s="31"/>
      <c r="T390" s="91"/>
      <c r="U390" s="3" t="str">
        <f>IF(VLOOKUP($A390,DICO_Complet!A:R,9,FALSE)&lt;&gt;0,VLOOKUP($A390,DICO_Complet!A:R,9,FALSE),"")</f>
        <v/>
      </c>
    </row>
    <row r="391" spans="1:21">
      <c r="A391" s="29">
        <v>250414121303</v>
      </c>
      <c r="B391" s="87"/>
      <c r="C391" s="88"/>
      <c r="D391" s="89"/>
      <c r="E391" s="3"/>
      <c r="F391" s="11"/>
      <c r="G391" s="90"/>
      <c r="H391" s="31"/>
      <c r="I391" s="31"/>
      <c r="J391" s="90"/>
      <c r="K391" s="31"/>
      <c r="L391" s="57"/>
      <c r="M391" s="31"/>
      <c r="N391" s="31"/>
      <c r="O391" s="57"/>
      <c r="P391" s="57"/>
      <c r="Q391" s="57"/>
      <c r="R391" s="31"/>
      <c r="S391" s="31"/>
      <c r="T391" s="91"/>
      <c r="U391" s="3" t="str">
        <f>IF(VLOOKUP($A391,DICO_Complet!A:R,9,FALSE)&lt;&gt;0,VLOOKUP($A391,DICO_Complet!A:R,9,FALSE),"")</f>
        <v/>
      </c>
    </row>
    <row r="392" spans="1:21">
      <c r="A392" s="29">
        <v>250414121304</v>
      </c>
      <c r="B392" s="87"/>
      <c r="C392" s="88"/>
      <c r="D392" s="89"/>
      <c r="E392" s="3"/>
      <c r="F392" s="11"/>
      <c r="G392" s="90"/>
      <c r="H392" s="31"/>
      <c r="I392" s="31"/>
      <c r="J392" s="90"/>
      <c r="K392" s="31"/>
      <c r="L392" s="57"/>
      <c r="M392" s="31"/>
      <c r="N392" s="31"/>
      <c r="O392" s="57"/>
      <c r="P392" s="57"/>
      <c r="Q392" s="57"/>
      <c r="R392" s="31"/>
      <c r="S392" s="31"/>
      <c r="T392" s="91"/>
      <c r="U392" s="3" t="str">
        <f>IF(VLOOKUP($A392,DICO_Complet!A:R,9,FALSE)&lt;&gt;0,VLOOKUP($A392,DICO_Complet!A:R,9,FALSE),"")</f>
        <v/>
      </c>
    </row>
    <row r="393" spans="1:21">
      <c r="A393" s="29">
        <v>260304142300</v>
      </c>
      <c r="B393" s="87"/>
      <c r="C393" s="88"/>
      <c r="D393" s="89"/>
      <c r="E393" s="3"/>
      <c r="F393" s="11"/>
      <c r="G393" s="90"/>
      <c r="H393" s="31"/>
      <c r="I393" s="31"/>
      <c r="J393" s="90"/>
      <c r="K393" s="31"/>
      <c r="L393" s="57"/>
      <c r="M393" s="31"/>
      <c r="N393" s="31"/>
      <c r="O393" s="57"/>
      <c r="P393" s="57"/>
      <c r="Q393" s="57"/>
      <c r="R393" s="31"/>
      <c r="S393" s="31"/>
      <c r="T393" s="91"/>
      <c r="U393" s="3" t="str">
        <f>IF(VLOOKUP($A393,DICO_Complet!A:R,9,FALSE)&lt;&gt;0,VLOOKUP($A393,DICO_Complet!A:R,9,FALSE),"")</f>
        <v/>
      </c>
    </row>
    <row r="394" spans="1:21">
      <c r="A394" s="29">
        <v>241112000026</v>
      </c>
      <c r="B394" s="87"/>
      <c r="C394" s="88"/>
      <c r="D394" s="89"/>
      <c r="E394" s="3"/>
      <c r="F394" s="11"/>
      <c r="G394" s="90"/>
      <c r="H394" s="31"/>
      <c r="I394" s="31"/>
      <c r="J394" s="90"/>
      <c r="K394" s="31"/>
      <c r="L394" s="57"/>
      <c r="M394" s="31"/>
      <c r="N394" s="31"/>
      <c r="O394" s="57"/>
      <c r="P394" s="57"/>
      <c r="Q394" s="57"/>
      <c r="R394" s="31"/>
      <c r="S394" s="31"/>
      <c r="T394" s="91"/>
      <c r="U394" s="3" t="str">
        <f>IF(VLOOKUP($A394,DICO_Complet!A:R,9,FALSE)&lt;&gt;0,VLOOKUP($A394,DICO_Complet!A:R,9,FALSE),"")</f>
        <v/>
      </c>
    </row>
    <row r="395" spans="1:21">
      <c r="A395" s="104">
        <v>250704183700</v>
      </c>
      <c r="B395" s="87"/>
      <c r="C395" s="88"/>
      <c r="D395" s="89"/>
      <c r="E395" s="3"/>
      <c r="F395" s="11"/>
      <c r="G395" s="90"/>
      <c r="H395" s="31"/>
      <c r="I395" s="31"/>
      <c r="J395" s="90"/>
      <c r="K395" s="31"/>
      <c r="L395" s="57"/>
      <c r="M395" s="31"/>
      <c r="N395" s="31"/>
      <c r="O395" s="57"/>
      <c r="P395" s="57"/>
      <c r="Q395" s="57"/>
      <c r="R395" s="31"/>
      <c r="S395" s="31"/>
      <c r="T395" s="91"/>
      <c r="U395" s="3" t="str">
        <f>IF(VLOOKUP($A395,DICO_Complet!A:R,9,FALSE)&lt;&gt;0,VLOOKUP($A395,DICO_Complet!A:R,9,FALSE),"")</f>
        <v/>
      </c>
    </row>
    <row r="396" spans="1:21">
      <c r="A396" s="29">
        <v>241112000027</v>
      </c>
      <c r="B396" s="87"/>
      <c r="C396" s="88"/>
      <c r="D396" s="89"/>
      <c r="E396" s="3"/>
      <c r="F396" s="11"/>
      <c r="G396" s="90"/>
      <c r="H396" s="31"/>
      <c r="I396" s="31"/>
      <c r="J396" s="90"/>
      <c r="K396" s="31"/>
      <c r="L396" s="57"/>
      <c r="M396" s="31"/>
      <c r="N396" s="31"/>
      <c r="O396" s="57"/>
      <c r="P396" s="57"/>
      <c r="Q396" s="57"/>
      <c r="R396" s="31"/>
      <c r="S396" s="31"/>
      <c r="T396" s="91"/>
      <c r="U396" s="3" t="str">
        <f>IF(VLOOKUP($A396,DICO_Complet!A:R,9,FALSE)&lt;&gt;0,VLOOKUP($A396,DICO_Complet!A:R,9,FALSE),"")</f>
        <v/>
      </c>
    </row>
    <row r="397" spans="1:21">
      <c r="A397" s="29">
        <v>241112000028</v>
      </c>
      <c r="B397" s="87"/>
      <c r="C397" s="88"/>
      <c r="D397" s="89"/>
      <c r="E397" s="3"/>
      <c r="F397" s="11"/>
      <c r="G397" s="90"/>
      <c r="H397" s="31"/>
      <c r="I397" s="31"/>
      <c r="J397" s="90"/>
      <c r="K397" s="31"/>
      <c r="L397" s="57"/>
      <c r="M397" s="31"/>
      <c r="N397" s="31"/>
      <c r="O397" s="57"/>
      <c r="P397" s="57"/>
      <c r="Q397" s="57"/>
      <c r="R397" s="31"/>
      <c r="S397" s="31"/>
      <c r="T397" s="91"/>
      <c r="U397" s="3" t="str">
        <f>IF(VLOOKUP($A397,DICO_Complet!A:R,9,FALSE)&lt;&gt;0,VLOOKUP($A397,DICO_Complet!A:R,9,FALSE),"")</f>
        <v/>
      </c>
    </row>
    <row r="398" spans="1:21">
      <c r="A398" s="29">
        <v>260304140300</v>
      </c>
      <c r="B398" s="87"/>
      <c r="C398" s="88"/>
      <c r="D398" s="89"/>
      <c r="E398" s="3"/>
      <c r="F398" s="11"/>
      <c r="G398" s="90"/>
      <c r="H398" s="31"/>
      <c r="I398" s="31"/>
      <c r="J398" s="90"/>
      <c r="K398" s="31"/>
      <c r="L398" s="57"/>
      <c r="M398" s="31"/>
      <c r="N398" s="31"/>
      <c r="O398" s="57"/>
      <c r="P398" s="57"/>
      <c r="Q398" s="57"/>
      <c r="R398" s="31"/>
      <c r="S398" s="31"/>
      <c r="T398" s="91"/>
      <c r="U398" s="3" t="str">
        <f>IF(VLOOKUP($A398,DICO_Complet!A:R,9,FALSE)&lt;&gt;0,VLOOKUP($A398,DICO_Complet!A:R,9,FALSE),"")</f>
        <v/>
      </c>
    </row>
    <row r="399" spans="1:21">
      <c r="A399" s="29">
        <v>241112000029</v>
      </c>
      <c r="B399" s="87"/>
      <c r="C399" s="88"/>
      <c r="D399" s="89"/>
      <c r="E399" s="3"/>
      <c r="F399" s="11"/>
      <c r="G399" s="90"/>
      <c r="H399" s="31"/>
      <c r="I399" s="31"/>
      <c r="J399" s="90"/>
      <c r="K399" s="31"/>
      <c r="L399" s="57"/>
      <c r="M399" s="31"/>
      <c r="N399" s="31"/>
      <c r="O399" s="57"/>
      <c r="P399" s="57"/>
      <c r="Q399" s="57"/>
      <c r="R399" s="31"/>
      <c r="S399" s="31"/>
      <c r="T399" s="91"/>
      <c r="U399" s="3" t="str">
        <f>IF(VLOOKUP($A399,DICO_Complet!A:R,9,FALSE)&lt;&gt;0,VLOOKUP($A399,DICO_Complet!A:R,9,FALSE),"")</f>
        <v/>
      </c>
    </row>
    <row r="400" spans="1:21">
      <c r="A400" s="29">
        <v>241112000030</v>
      </c>
      <c r="B400" s="87"/>
      <c r="C400" s="88"/>
      <c r="D400" s="89"/>
      <c r="E400" s="3"/>
      <c r="F400" s="11"/>
      <c r="G400" s="90"/>
      <c r="H400" s="31"/>
      <c r="I400" s="31"/>
      <c r="J400" s="90"/>
      <c r="K400" s="31"/>
      <c r="L400" s="57"/>
      <c r="M400" s="31"/>
      <c r="N400" s="31"/>
      <c r="O400" s="57"/>
      <c r="P400" s="57"/>
      <c r="Q400" s="57"/>
      <c r="R400" s="31"/>
      <c r="S400" s="31"/>
      <c r="T400" s="91"/>
      <c r="U400" s="3" t="str">
        <f>IF(VLOOKUP($A400,DICO_Complet!A:R,9,FALSE)&lt;&gt;0,VLOOKUP($A400,DICO_Complet!A:R,9,FALSE),"")</f>
        <v/>
      </c>
    </row>
    <row r="401" spans="1:21">
      <c r="A401" s="29">
        <v>241227113100</v>
      </c>
      <c r="B401" s="87"/>
      <c r="C401" s="88"/>
      <c r="D401" s="89"/>
      <c r="E401" s="3"/>
      <c r="F401" s="11"/>
      <c r="G401" s="90"/>
      <c r="H401" s="31"/>
      <c r="I401" s="31"/>
      <c r="J401" s="90"/>
      <c r="K401" s="31"/>
      <c r="L401" s="57"/>
      <c r="M401" s="31"/>
      <c r="N401" s="31"/>
      <c r="O401" s="57"/>
      <c r="P401" s="57"/>
      <c r="Q401" s="57"/>
      <c r="R401" s="31"/>
      <c r="S401" s="31"/>
      <c r="T401" s="91"/>
      <c r="U401" s="3" t="str">
        <f>IF(VLOOKUP($A401,DICO_Complet!A:R,9,FALSE)&lt;&gt;0,VLOOKUP($A401,DICO_Complet!A:R,9,FALSE),"")</f>
        <v/>
      </c>
    </row>
    <row r="402" spans="1:21">
      <c r="A402" s="29">
        <v>241112000031</v>
      </c>
      <c r="B402" s="87"/>
      <c r="C402" s="88"/>
      <c r="D402" s="89"/>
      <c r="E402" s="3"/>
      <c r="F402" s="11"/>
      <c r="G402" s="90"/>
      <c r="H402" s="31"/>
      <c r="I402" s="31"/>
      <c r="J402" s="90"/>
      <c r="K402" s="31"/>
      <c r="L402" s="57"/>
      <c r="M402" s="31"/>
      <c r="N402" s="31"/>
      <c r="O402" s="57"/>
      <c r="P402" s="57"/>
      <c r="Q402" s="57"/>
      <c r="R402" s="31"/>
      <c r="S402" s="31"/>
      <c r="T402" s="91"/>
      <c r="U402" s="3" t="str">
        <f>IF(VLOOKUP($A402,DICO_Complet!A:R,9,FALSE)&lt;&gt;0,VLOOKUP($A402,DICO_Complet!A:R,9,FALSE),"")</f>
        <v/>
      </c>
    </row>
    <row r="403" spans="1:21">
      <c r="A403" s="29">
        <v>241112000032</v>
      </c>
      <c r="B403" s="87"/>
      <c r="C403" s="88"/>
      <c r="D403" s="89"/>
      <c r="E403" s="3"/>
      <c r="F403" s="11"/>
      <c r="G403" s="90"/>
      <c r="H403" s="31"/>
      <c r="I403" s="31"/>
      <c r="J403" s="90"/>
      <c r="K403" s="31"/>
      <c r="L403" s="57"/>
      <c r="M403" s="31"/>
      <c r="N403" s="31"/>
      <c r="O403" s="57"/>
      <c r="P403" s="57"/>
      <c r="Q403" s="57"/>
      <c r="R403" s="31"/>
      <c r="S403" s="31"/>
      <c r="T403" s="91"/>
      <c r="U403" s="3" t="str">
        <f>IF(VLOOKUP($A403,DICO_Complet!A:R,9,FALSE)&lt;&gt;0,VLOOKUP($A403,DICO_Complet!A:R,9,FALSE),"")</f>
        <v/>
      </c>
    </row>
    <row r="404" spans="1:21">
      <c r="A404" s="29">
        <v>250625170700</v>
      </c>
      <c r="B404" s="87"/>
      <c r="C404" s="88"/>
      <c r="D404" s="89"/>
      <c r="E404" s="3"/>
      <c r="F404" s="11"/>
      <c r="G404" s="90"/>
      <c r="H404" s="31"/>
      <c r="I404" s="31"/>
      <c r="J404" s="90"/>
      <c r="K404" s="31"/>
      <c r="L404" s="57"/>
      <c r="M404" s="31"/>
      <c r="N404" s="31"/>
      <c r="O404" s="57"/>
      <c r="P404" s="57"/>
      <c r="Q404" s="57"/>
      <c r="R404" s="31"/>
      <c r="S404" s="31"/>
      <c r="T404" s="91"/>
      <c r="U404" s="3" t="str">
        <f>IF(VLOOKUP($A404,DICO_Complet!A:R,9,FALSE)&lt;&gt;0,VLOOKUP($A404,DICO_Complet!A:R,9,FALSE),"")</f>
        <v/>
      </c>
    </row>
    <row r="405" spans="1:21">
      <c r="A405" s="29">
        <v>250331112000</v>
      </c>
      <c r="B405" s="87"/>
      <c r="C405" s="88"/>
      <c r="D405" s="89"/>
      <c r="E405" s="3"/>
      <c r="F405" s="11"/>
      <c r="G405" s="90"/>
      <c r="H405" s="31"/>
      <c r="I405" s="31"/>
      <c r="J405" s="90"/>
      <c r="K405" s="31"/>
      <c r="L405" s="57"/>
      <c r="M405" s="31"/>
      <c r="N405" s="31"/>
      <c r="O405" s="57"/>
      <c r="P405" s="57"/>
      <c r="Q405" s="57"/>
      <c r="R405" s="31"/>
      <c r="S405" s="31"/>
      <c r="T405" s="91"/>
      <c r="U405" s="3" t="str">
        <f>IF(VLOOKUP($A405,DICO_Complet!A:R,9,FALSE)&lt;&gt;0,VLOOKUP($A405,DICO_Complet!A:R,9,FALSE),"")</f>
        <v/>
      </c>
    </row>
    <row r="406" spans="1:21">
      <c r="A406" s="29">
        <v>250414135001</v>
      </c>
      <c r="B406" s="87"/>
      <c r="C406" s="88"/>
      <c r="D406" s="89"/>
      <c r="E406" s="3"/>
      <c r="F406" s="11"/>
      <c r="G406" s="90"/>
      <c r="H406" s="31"/>
      <c r="I406" s="31"/>
      <c r="J406" s="90"/>
      <c r="K406" s="31"/>
      <c r="L406" s="57"/>
      <c r="M406" s="31"/>
      <c r="N406" s="31"/>
      <c r="O406" s="57"/>
      <c r="P406" s="57"/>
      <c r="Q406" s="57"/>
      <c r="R406" s="31"/>
      <c r="S406" s="31"/>
      <c r="T406" s="91"/>
      <c r="U406" s="3" t="str">
        <f>IF(VLOOKUP($A406,DICO_Complet!A:R,9,FALSE)&lt;&gt;0,VLOOKUP($A406,DICO_Complet!A:R,9,FALSE),"")</f>
        <v/>
      </c>
    </row>
    <row r="407" spans="1:21">
      <c r="A407" s="29">
        <v>241112000198</v>
      </c>
      <c r="B407" s="87"/>
      <c r="C407" s="88"/>
      <c r="D407" s="89"/>
      <c r="E407" s="3"/>
      <c r="F407" s="11"/>
      <c r="G407" s="90"/>
      <c r="H407" s="31"/>
      <c r="I407" s="31"/>
      <c r="J407" s="90"/>
      <c r="K407" s="31"/>
      <c r="L407" s="57"/>
      <c r="M407" s="31"/>
      <c r="N407" s="31"/>
      <c r="O407" s="57"/>
      <c r="P407" s="57"/>
      <c r="Q407" s="57"/>
      <c r="R407" s="31"/>
      <c r="S407" s="31"/>
      <c r="T407" s="91"/>
      <c r="U407" s="3" t="str">
        <f>IF(VLOOKUP($A407,DICO_Complet!A:R,9,FALSE)&lt;&gt;0,VLOOKUP($A407,DICO_Complet!A:R,9,FALSE),"")</f>
        <v/>
      </c>
    </row>
    <row r="408" spans="1:21">
      <c r="A408" s="29">
        <v>241112000068</v>
      </c>
      <c r="B408" s="87"/>
      <c r="C408" s="88"/>
      <c r="D408" s="89"/>
      <c r="E408" s="3"/>
      <c r="F408" s="11"/>
      <c r="G408" s="90"/>
      <c r="H408" s="31"/>
      <c r="I408" s="31"/>
      <c r="J408" s="90"/>
      <c r="K408" s="31"/>
      <c r="L408" s="57"/>
      <c r="M408" s="31"/>
      <c r="N408" s="31"/>
      <c r="O408" s="57"/>
      <c r="P408" s="57"/>
      <c r="Q408" s="57"/>
      <c r="R408" s="31"/>
      <c r="S408" s="31"/>
      <c r="T408" s="91"/>
      <c r="U408" s="3" t="str">
        <f>IF(VLOOKUP($A408,DICO_Complet!A:R,9,FALSE)&lt;&gt;0,VLOOKUP($A408,DICO_Complet!A:R,9,FALSE),"")</f>
        <v/>
      </c>
    </row>
    <row r="409" spans="1:21">
      <c r="A409" s="29">
        <v>241112000064</v>
      </c>
      <c r="B409" s="87"/>
      <c r="C409" s="88"/>
      <c r="D409" s="89"/>
      <c r="E409" s="3"/>
      <c r="F409" s="11"/>
      <c r="G409" s="90"/>
      <c r="H409" s="31"/>
      <c r="I409" s="31"/>
      <c r="J409" s="90"/>
      <c r="K409" s="31"/>
      <c r="L409" s="57"/>
      <c r="M409" s="31"/>
      <c r="N409" s="31"/>
      <c r="O409" s="57"/>
      <c r="P409" s="57"/>
      <c r="Q409" s="57"/>
      <c r="R409" s="31"/>
      <c r="S409" s="31"/>
      <c r="T409" s="91"/>
      <c r="U409" s="3" t="str">
        <f>IF(VLOOKUP($A409,DICO_Complet!A:R,9,FALSE)&lt;&gt;0,VLOOKUP($A409,DICO_Complet!A:R,9,FALSE),"")</f>
        <v/>
      </c>
    </row>
    <row r="410" spans="1:21">
      <c r="A410" s="29">
        <v>250414135000</v>
      </c>
      <c r="B410" s="87"/>
      <c r="C410" s="88"/>
      <c r="D410" s="89"/>
      <c r="E410" s="3"/>
      <c r="F410" s="11"/>
      <c r="G410" s="90"/>
      <c r="H410" s="31"/>
      <c r="I410" s="31"/>
      <c r="J410" s="90"/>
      <c r="K410" s="31"/>
      <c r="L410" s="57"/>
      <c r="M410" s="31"/>
      <c r="N410" s="31"/>
      <c r="O410" s="57"/>
      <c r="P410" s="57"/>
      <c r="Q410" s="57"/>
      <c r="R410" s="31"/>
      <c r="S410" s="31"/>
      <c r="T410" s="91"/>
      <c r="U410" s="3" t="str">
        <f>IF(VLOOKUP($A410,DICO_Complet!A:R,9,FALSE)&lt;&gt;0,VLOOKUP($A410,DICO_Complet!A:R,9,FALSE),"")</f>
        <v/>
      </c>
    </row>
    <row r="411" spans="1:21">
      <c r="A411" s="29">
        <v>241112000033</v>
      </c>
      <c r="B411" s="87"/>
      <c r="C411" s="88"/>
      <c r="D411" s="89"/>
      <c r="E411" s="3"/>
      <c r="F411" s="11"/>
      <c r="G411" s="90"/>
      <c r="H411" s="31"/>
      <c r="I411" s="31"/>
      <c r="J411" s="90"/>
      <c r="K411" s="31"/>
      <c r="L411" s="57"/>
      <c r="M411" s="31"/>
      <c r="N411" s="31"/>
      <c r="O411" s="57"/>
      <c r="P411" s="57"/>
      <c r="Q411" s="57"/>
      <c r="R411" s="31"/>
      <c r="S411" s="31"/>
      <c r="T411" s="91"/>
      <c r="U411" s="3" t="str">
        <f>IF(VLOOKUP($A411,DICO_Complet!A:R,9,FALSE)&lt;&gt;0,VLOOKUP($A411,DICO_Complet!A:R,9,FALSE),"")</f>
        <v/>
      </c>
    </row>
    <row r="412" spans="1:21">
      <c r="A412" s="29">
        <v>250626095101</v>
      </c>
      <c r="B412" s="87"/>
      <c r="C412" s="88"/>
      <c r="D412" s="89"/>
      <c r="E412" s="3"/>
      <c r="F412" s="11"/>
      <c r="G412" s="90"/>
      <c r="H412" s="31"/>
      <c r="I412" s="31"/>
      <c r="J412" s="90"/>
      <c r="K412" s="31"/>
      <c r="L412" s="57"/>
      <c r="M412" s="31"/>
      <c r="N412" s="31"/>
      <c r="O412" s="57"/>
      <c r="P412" s="57"/>
      <c r="Q412" s="57"/>
      <c r="R412" s="31"/>
      <c r="S412" s="31"/>
      <c r="T412" s="91"/>
      <c r="U412" s="3" t="str">
        <f>IF(VLOOKUP($A412,DICO_Complet!A:R,9,FALSE)&lt;&gt;0,VLOOKUP($A412,DICO_Complet!A:R,9,FALSE),"")</f>
        <v/>
      </c>
    </row>
    <row r="413" spans="1:21">
      <c r="A413" s="29">
        <v>250325134511</v>
      </c>
      <c r="B413" s="87"/>
      <c r="C413" s="88"/>
      <c r="D413" s="89"/>
      <c r="E413" s="3"/>
      <c r="F413" s="11"/>
      <c r="G413" s="90"/>
      <c r="H413" s="31"/>
      <c r="I413" s="31"/>
      <c r="J413" s="90"/>
      <c r="K413" s="31"/>
      <c r="L413" s="57"/>
      <c r="M413" s="31"/>
      <c r="N413" s="31"/>
      <c r="O413" s="57"/>
      <c r="P413" s="57"/>
      <c r="Q413" s="57"/>
      <c r="R413" s="31"/>
      <c r="S413" s="31"/>
      <c r="T413" s="91"/>
      <c r="U413" s="3" t="str">
        <f>IF(VLOOKUP($A413,DICO_Complet!A:R,9,FALSE)&lt;&gt;0,VLOOKUP($A413,DICO_Complet!A:R,9,FALSE),"")</f>
        <v/>
      </c>
    </row>
    <row r="414" spans="1:21">
      <c r="A414" s="29">
        <v>241112000034</v>
      </c>
      <c r="B414" s="87"/>
      <c r="C414" s="88"/>
      <c r="D414" s="89"/>
      <c r="E414" s="3"/>
      <c r="F414" s="11"/>
      <c r="G414" s="90"/>
      <c r="H414" s="31"/>
      <c r="I414" s="31"/>
      <c r="J414" s="90"/>
      <c r="K414" s="31"/>
      <c r="L414" s="57"/>
      <c r="M414" s="31"/>
      <c r="N414" s="31"/>
      <c r="O414" s="57"/>
      <c r="P414" s="57"/>
      <c r="Q414" s="57"/>
      <c r="R414" s="31"/>
      <c r="S414" s="31"/>
      <c r="T414" s="91"/>
      <c r="U414" s="3" t="str">
        <f>IF(VLOOKUP($A414,DICO_Complet!A:R,9,FALSE)&lt;&gt;0,VLOOKUP($A414,DICO_Complet!A:R,9,FALSE),"")</f>
        <v/>
      </c>
    </row>
    <row r="415" spans="1:21">
      <c r="A415" s="29">
        <v>241112000035</v>
      </c>
      <c r="B415" s="87"/>
      <c r="C415" s="88"/>
      <c r="D415" s="89"/>
      <c r="E415" s="3"/>
      <c r="F415" s="11"/>
      <c r="G415" s="90"/>
      <c r="H415" s="31"/>
      <c r="I415" s="31"/>
      <c r="J415" s="90"/>
      <c r="K415" s="31"/>
      <c r="L415" s="57"/>
      <c r="M415" s="31"/>
      <c r="N415" s="31"/>
      <c r="O415" s="57"/>
      <c r="P415" s="57"/>
      <c r="Q415" s="57"/>
      <c r="R415" s="31"/>
      <c r="S415" s="31"/>
      <c r="T415" s="91"/>
      <c r="U415" s="3" t="str">
        <f>IF(VLOOKUP($A415,DICO_Complet!A:R,9,FALSE)&lt;&gt;0,VLOOKUP($A415,DICO_Complet!A:R,9,FALSE),"")</f>
        <v/>
      </c>
    </row>
    <row r="416" spans="1:21">
      <c r="A416" s="29">
        <v>241112000036</v>
      </c>
      <c r="B416" s="87"/>
      <c r="C416" s="88"/>
      <c r="D416" s="89"/>
      <c r="E416" s="3"/>
      <c r="F416" s="11"/>
      <c r="G416" s="90"/>
      <c r="H416" s="31"/>
      <c r="I416" s="31"/>
      <c r="J416" s="90"/>
      <c r="K416" s="31"/>
      <c r="L416" s="57"/>
      <c r="M416" s="31"/>
      <c r="N416" s="31"/>
      <c r="O416" s="57"/>
      <c r="P416" s="57"/>
      <c r="Q416" s="57"/>
      <c r="R416" s="31"/>
      <c r="S416" s="31"/>
      <c r="T416" s="91"/>
      <c r="U416" s="3" t="str">
        <f>IF(VLOOKUP($A416,DICO_Complet!A:R,9,FALSE)&lt;&gt;0,VLOOKUP($A416,DICO_Complet!A:R,9,FALSE),"")</f>
        <v/>
      </c>
    </row>
    <row r="417" spans="1:21">
      <c r="A417" s="29">
        <v>241112000037</v>
      </c>
      <c r="B417" s="87"/>
      <c r="C417" s="88"/>
      <c r="D417" s="89"/>
      <c r="E417" s="3"/>
      <c r="F417" s="11"/>
      <c r="G417" s="90"/>
      <c r="H417" s="31"/>
      <c r="I417" s="31"/>
      <c r="J417" s="90"/>
      <c r="K417" s="31"/>
      <c r="L417" s="57"/>
      <c r="M417" s="31"/>
      <c r="N417" s="31"/>
      <c r="O417" s="57"/>
      <c r="P417" s="57"/>
      <c r="Q417" s="57"/>
      <c r="R417" s="31"/>
      <c r="S417" s="31"/>
      <c r="T417" s="91"/>
      <c r="U417" s="3" t="str">
        <f>IF(VLOOKUP($A417,DICO_Complet!A:R,9,FALSE)&lt;&gt;0,VLOOKUP($A417,DICO_Complet!A:R,9,FALSE),"")</f>
        <v/>
      </c>
    </row>
    <row r="418" spans="1:21">
      <c r="A418" s="29">
        <v>241112000038</v>
      </c>
      <c r="B418" s="87"/>
      <c r="C418" s="88"/>
      <c r="D418" s="89"/>
      <c r="E418" s="3"/>
      <c r="F418" s="11"/>
      <c r="G418" s="90"/>
      <c r="H418" s="31"/>
      <c r="I418" s="31"/>
      <c r="J418" s="90"/>
      <c r="K418" s="31"/>
      <c r="L418" s="57"/>
      <c r="M418" s="31"/>
      <c r="N418" s="31"/>
      <c r="O418" s="57"/>
      <c r="P418" s="57"/>
      <c r="Q418" s="57"/>
      <c r="R418" s="31"/>
      <c r="S418" s="31"/>
      <c r="T418" s="91"/>
      <c r="U418" s="3" t="str">
        <f>IF(VLOOKUP($A418,DICO_Complet!A:R,9,FALSE)&lt;&gt;0,VLOOKUP($A418,DICO_Complet!A:R,9,FALSE),"")</f>
        <v/>
      </c>
    </row>
    <row r="419" spans="1:21">
      <c r="A419" s="29">
        <v>260421105600</v>
      </c>
      <c r="B419" s="87"/>
      <c r="C419" s="88"/>
      <c r="D419" s="89"/>
      <c r="E419" s="3"/>
      <c r="F419" s="11"/>
      <c r="G419" s="90"/>
      <c r="H419" s="31"/>
      <c r="I419" s="31"/>
      <c r="J419" s="90"/>
      <c r="K419" s="31"/>
      <c r="L419" s="57"/>
      <c r="M419" s="31"/>
      <c r="N419" s="31"/>
      <c r="O419" s="57"/>
      <c r="P419" s="57"/>
      <c r="Q419" s="57"/>
      <c r="R419" s="31"/>
      <c r="S419" s="31"/>
      <c r="T419" s="91"/>
      <c r="U419" s="3" t="str">
        <f>IF(VLOOKUP($A419,DICO_Complet!A:R,9,FALSE)&lt;&gt;0,VLOOKUP($A419,DICO_Complet!A:R,9,FALSE),"")</f>
        <v/>
      </c>
    </row>
    <row r="420" spans="1:21">
      <c r="A420" s="29">
        <v>250627081000</v>
      </c>
      <c r="B420" s="87"/>
      <c r="C420" s="88"/>
      <c r="D420" s="89"/>
      <c r="E420" s="3"/>
      <c r="F420" s="11"/>
      <c r="G420" s="90"/>
      <c r="H420" s="31"/>
      <c r="I420" s="31"/>
      <c r="J420" s="90"/>
      <c r="K420" s="31"/>
      <c r="L420" s="57"/>
      <c r="M420" s="31"/>
      <c r="N420" s="31"/>
      <c r="O420" s="57"/>
      <c r="P420" s="57"/>
      <c r="Q420" s="57"/>
      <c r="R420" s="31"/>
      <c r="S420" s="31"/>
      <c r="T420" s="91"/>
      <c r="U420" s="3" t="str">
        <f>IF(VLOOKUP($A420,DICO_Complet!A:R,9,FALSE)&lt;&gt;0,VLOOKUP($A420,DICO_Complet!A:R,9,FALSE),"")</f>
        <v/>
      </c>
    </row>
    <row r="421" spans="1:21">
      <c r="A421" s="29">
        <v>250707160804</v>
      </c>
      <c r="B421" s="87"/>
      <c r="C421" s="88"/>
      <c r="D421" s="89"/>
      <c r="E421" s="3"/>
      <c r="F421" s="11"/>
      <c r="G421" s="90"/>
      <c r="H421" s="31"/>
      <c r="I421" s="31"/>
      <c r="J421" s="90"/>
      <c r="K421" s="31"/>
      <c r="L421" s="57"/>
      <c r="M421" s="31"/>
      <c r="N421" s="31"/>
      <c r="O421" s="57"/>
      <c r="P421" s="57"/>
      <c r="Q421" s="57"/>
      <c r="R421" s="31"/>
      <c r="S421" s="31"/>
      <c r="T421" s="91"/>
      <c r="U421" s="3" t="str">
        <f>IF(VLOOKUP($A421,DICO_Complet!A:R,9,FALSE)&lt;&gt;0,VLOOKUP($A421,DICO_Complet!A:R,9,FALSE),"")</f>
        <v>Obsolete</v>
      </c>
    </row>
    <row r="422" spans="1:21">
      <c r="A422" s="29">
        <v>250707160802</v>
      </c>
      <c r="B422" s="87"/>
      <c r="C422" s="88"/>
      <c r="D422" s="89"/>
      <c r="E422" s="3"/>
      <c r="F422" s="11"/>
      <c r="G422" s="90"/>
      <c r="H422" s="31"/>
      <c r="I422" s="31"/>
      <c r="J422" s="90"/>
      <c r="K422" s="31"/>
      <c r="L422" s="57"/>
      <c r="M422" s="31"/>
      <c r="N422" s="31"/>
      <c r="O422" s="57"/>
      <c r="P422" s="57"/>
      <c r="Q422" s="57"/>
      <c r="R422" s="31"/>
      <c r="S422" s="31"/>
      <c r="T422" s="91"/>
      <c r="U422" s="3" t="str">
        <f>IF(VLOOKUP($A422,DICO_Complet!A:R,9,FALSE)&lt;&gt;0,VLOOKUP($A422,DICO_Complet!A:R,9,FALSE),"")</f>
        <v>Obsolete</v>
      </c>
    </row>
    <row r="423" spans="1:21">
      <c r="A423" s="29">
        <v>250527100001</v>
      </c>
      <c r="B423" s="87"/>
      <c r="C423" s="88"/>
      <c r="D423" s="89"/>
      <c r="E423" s="3"/>
      <c r="F423" s="11"/>
      <c r="G423" s="90"/>
      <c r="H423" s="31"/>
      <c r="I423" s="31"/>
      <c r="J423" s="90"/>
      <c r="K423" s="31"/>
      <c r="L423" s="57"/>
      <c r="M423" s="31"/>
      <c r="N423" s="31"/>
      <c r="O423" s="57"/>
      <c r="P423" s="57"/>
      <c r="Q423" s="57"/>
      <c r="R423" s="31"/>
      <c r="S423" s="31"/>
      <c r="T423" s="91"/>
      <c r="U423" s="3" t="str">
        <f>IF(VLOOKUP($A423,DICO_Complet!A:R,9,FALSE)&lt;&gt;0,VLOOKUP($A423,DICO_Complet!A:R,9,FALSE),"")</f>
        <v/>
      </c>
    </row>
    <row r="424" spans="1:21">
      <c r="A424" s="29">
        <v>250707160806</v>
      </c>
      <c r="B424" s="87"/>
      <c r="C424" s="88"/>
      <c r="D424" s="89"/>
      <c r="E424" s="3"/>
      <c r="F424" s="11"/>
      <c r="G424" s="90"/>
      <c r="H424" s="31"/>
      <c r="I424" s="31"/>
      <c r="J424" s="90"/>
      <c r="K424" s="31"/>
      <c r="L424" s="57"/>
      <c r="M424" s="31"/>
      <c r="N424" s="31"/>
      <c r="O424" s="57"/>
      <c r="P424" s="57"/>
      <c r="Q424" s="57"/>
      <c r="R424" s="31"/>
      <c r="S424" s="31"/>
      <c r="T424" s="91"/>
      <c r="U424" s="3" t="str">
        <f>IF(VLOOKUP($A424,DICO_Complet!A:R,9,FALSE)&lt;&gt;0,VLOOKUP($A424,DICO_Complet!A:R,9,FALSE),"")</f>
        <v>Obsolete</v>
      </c>
    </row>
    <row r="425" spans="1:21">
      <c r="A425" s="29">
        <v>250707160805</v>
      </c>
      <c r="B425" s="87"/>
      <c r="C425" s="88"/>
      <c r="D425" s="89"/>
      <c r="E425" s="3"/>
      <c r="F425" s="11"/>
      <c r="G425" s="90"/>
      <c r="H425" s="31"/>
      <c r="I425" s="31"/>
      <c r="J425" s="90"/>
      <c r="K425" s="31"/>
      <c r="L425" s="57"/>
      <c r="M425" s="31"/>
      <c r="N425" s="31"/>
      <c r="O425" s="57"/>
      <c r="P425" s="57"/>
      <c r="Q425" s="57"/>
      <c r="R425" s="31"/>
      <c r="S425" s="31"/>
      <c r="T425" s="91"/>
      <c r="U425" s="3" t="str">
        <f>IF(VLOOKUP($A425,DICO_Complet!A:R,9,FALSE)&lt;&gt;0,VLOOKUP($A425,DICO_Complet!A:R,9,FALSE),"")</f>
        <v>Obsolete</v>
      </c>
    </row>
    <row r="426" spans="1:21">
      <c r="A426" s="29">
        <v>250707160803</v>
      </c>
      <c r="B426" s="87"/>
      <c r="C426" s="88"/>
      <c r="D426" s="89"/>
      <c r="E426" s="3"/>
      <c r="F426" s="11"/>
      <c r="G426" s="90"/>
      <c r="H426" s="31"/>
      <c r="I426" s="31"/>
      <c r="J426" s="90"/>
      <c r="K426" s="31"/>
      <c r="L426" s="57"/>
      <c r="M426" s="31"/>
      <c r="N426" s="31"/>
      <c r="O426" s="57"/>
      <c r="P426" s="57"/>
      <c r="Q426" s="57"/>
      <c r="R426" s="31"/>
      <c r="S426" s="31"/>
      <c r="T426" s="91"/>
      <c r="U426" s="3" t="str">
        <f>IF(VLOOKUP($A426,DICO_Complet!A:R,9,FALSE)&lt;&gt;0,VLOOKUP($A426,DICO_Complet!A:R,9,FALSE),"")</f>
        <v>Obsolete</v>
      </c>
    </row>
    <row r="427" spans="1:21">
      <c r="A427" s="29">
        <v>250703154900</v>
      </c>
      <c r="B427" s="87"/>
      <c r="C427" s="88"/>
      <c r="D427" s="89"/>
      <c r="E427" s="3"/>
      <c r="F427" s="11"/>
      <c r="G427" s="90"/>
      <c r="H427" s="31"/>
      <c r="I427" s="31"/>
      <c r="J427" s="90"/>
      <c r="K427" s="31"/>
      <c r="L427" s="57"/>
      <c r="M427" s="31"/>
      <c r="N427" s="31"/>
      <c r="O427" s="57"/>
      <c r="P427" s="57"/>
      <c r="Q427" s="57"/>
      <c r="R427" s="31"/>
      <c r="S427" s="31"/>
      <c r="T427" s="91"/>
      <c r="U427" s="3" t="str">
        <f>IF(VLOOKUP($A427,DICO_Complet!A:R,9,FALSE)&lt;&gt;0,VLOOKUP($A427,DICO_Complet!A:R,9,FALSE),"")</f>
        <v>Obsolete</v>
      </c>
    </row>
    <row r="428" spans="1:21">
      <c r="A428" s="29">
        <v>250707160800</v>
      </c>
      <c r="B428" s="87"/>
      <c r="C428" s="88"/>
      <c r="D428" s="89"/>
      <c r="E428" s="3"/>
      <c r="F428" s="11"/>
      <c r="G428" s="90"/>
      <c r="H428" s="31"/>
      <c r="I428" s="31"/>
      <c r="J428" s="90"/>
      <c r="K428" s="31"/>
      <c r="L428" s="57"/>
      <c r="M428" s="31"/>
      <c r="N428" s="31"/>
      <c r="O428" s="57"/>
      <c r="P428" s="57"/>
      <c r="Q428" s="57"/>
      <c r="R428" s="31"/>
      <c r="S428" s="31"/>
      <c r="T428" s="91"/>
      <c r="U428" s="3" t="str">
        <f>IF(VLOOKUP($A428,DICO_Complet!A:R,9,FALSE)&lt;&gt;0,VLOOKUP($A428,DICO_Complet!A:R,9,FALSE),"")</f>
        <v>Obsolete</v>
      </c>
    </row>
    <row r="429" spans="1:21">
      <c r="A429" s="29">
        <v>241112000039</v>
      </c>
      <c r="B429" s="87"/>
      <c r="C429" s="88"/>
      <c r="D429" s="89"/>
      <c r="E429" s="3"/>
      <c r="F429" s="11"/>
      <c r="G429" s="90"/>
      <c r="H429" s="31"/>
      <c r="I429" s="31"/>
      <c r="J429" s="90"/>
      <c r="K429" s="31"/>
      <c r="L429" s="57"/>
      <c r="M429" s="31"/>
      <c r="N429" s="31"/>
      <c r="O429" s="57"/>
      <c r="P429" s="57"/>
      <c r="Q429" s="57"/>
      <c r="R429" s="31"/>
      <c r="S429" s="31"/>
      <c r="T429" s="91"/>
      <c r="U429" s="3" t="str">
        <f>IF(VLOOKUP($A429,DICO_Complet!A:R,9,FALSE)&lt;&gt;0,VLOOKUP($A429,DICO_Complet!A:R,9,FALSE),"")</f>
        <v/>
      </c>
    </row>
    <row r="430" spans="1:21">
      <c r="A430" s="29">
        <v>260120121803</v>
      </c>
      <c r="B430" s="87"/>
      <c r="C430" s="88"/>
      <c r="D430" s="89"/>
      <c r="E430" s="3"/>
      <c r="F430" s="11"/>
      <c r="G430" s="90"/>
      <c r="H430" s="31"/>
      <c r="I430" s="31"/>
      <c r="J430" s="90"/>
      <c r="K430" s="31"/>
      <c r="L430" s="57"/>
      <c r="M430" s="31"/>
      <c r="N430" s="31"/>
      <c r="O430" s="57"/>
      <c r="P430" s="57"/>
      <c r="Q430" s="57"/>
      <c r="R430" s="31"/>
      <c r="S430" s="31"/>
      <c r="T430" s="91"/>
      <c r="U430" s="3" t="str">
        <f>IF(VLOOKUP($A430,DICO_Complet!A:R,9,FALSE)&lt;&gt;0,VLOOKUP($A430,DICO_Complet!A:R,9,FALSE),"")</f>
        <v/>
      </c>
    </row>
    <row r="431" spans="1:21">
      <c r="A431" s="29">
        <v>250430062400</v>
      </c>
      <c r="B431" s="87"/>
      <c r="C431" s="88"/>
      <c r="D431" s="89"/>
      <c r="E431" s="3"/>
      <c r="F431" s="11"/>
      <c r="G431" s="90"/>
      <c r="H431" s="31"/>
      <c r="I431" s="31"/>
      <c r="J431" s="90"/>
      <c r="K431" s="31"/>
      <c r="L431" s="57"/>
      <c r="M431" s="31"/>
      <c r="N431" s="31"/>
      <c r="O431" s="57"/>
      <c r="P431" s="57"/>
      <c r="Q431" s="57"/>
      <c r="R431" s="31"/>
      <c r="S431" s="31"/>
      <c r="T431" s="91"/>
      <c r="U431" s="3" t="str">
        <f>IF(VLOOKUP($A431,DICO_Complet!A:R,9,FALSE)&lt;&gt;0,VLOOKUP($A431,DICO_Complet!A:R,9,FALSE),"")</f>
        <v/>
      </c>
    </row>
    <row r="432" spans="1:21">
      <c r="A432" s="29">
        <v>250627180200</v>
      </c>
      <c r="B432" s="87"/>
      <c r="C432" s="88"/>
      <c r="D432" s="89"/>
      <c r="E432" s="3"/>
      <c r="F432" s="11"/>
      <c r="G432" s="90"/>
      <c r="H432" s="31"/>
      <c r="I432" s="31"/>
      <c r="J432" s="90"/>
      <c r="K432" s="31"/>
      <c r="L432" s="57"/>
      <c r="M432" s="31"/>
      <c r="N432" s="31"/>
      <c r="O432" s="57"/>
      <c r="P432" s="57"/>
      <c r="Q432" s="57"/>
      <c r="R432" s="31"/>
      <c r="S432" s="31"/>
      <c r="T432" s="91"/>
      <c r="U432" s="3" t="str">
        <f>IF(VLOOKUP($A432,DICO_Complet!A:R,9,FALSE)&lt;&gt;0,VLOOKUP($A432,DICO_Complet!A:R,9,FALSE),"")</f>
        <v/>
      </c>
    </row>
    <row r="433" spans="1:21">
      <c r="A433" s="29">
        <v>260107110006</v>
      </c>
      <c r="B433" s="87"/>
      <c r="C433" s="88"/>
      <c r="D433" s="89"/>
      <c r="E433" s="3"/>
      <c r="F433" s="11"/>
      <c r="G433" s="90"/>
      <c r="H433" s="31"/>
      <c r="I433" s="31"/>
      <c r="J433" s="90"/>
      <c r="K433" s="31"/>
      <c r="L433" s="57"/>
      <c r="M433" s="31"/>
      <c r="N433" s="31"/>
      <c r="O433" s="57"/>
      <c r="P433" s="57"/>
      <c r="Q433" s="57"/>
      <c r="R433" s="31"/>
      <c r="S433" s="31"/>
      <c r="T433" s="91"/>
      <c r="U433" s="3" t="str">
        <f>IF(VLOOKUP($A433,DICO_Complet!A:R,9,FALSE)&lt;&gt;0,VLOOKUP($A433,DICO_Complet!A:R,9,FALSE),"")</f>
        <v/>
      </c>
    </row>
    <row r="434" spans="1:21">
      <c r="A434" s="29">
        <v>250117181600</v>
      </c>
      <c r="B434" s="87"/>
      <c r="C434" s="88"/>
      <c r="D434" s="89"/>
      <c r="E434" s="3"/>
      <c r="F434" s="11"/>
      <c r="G434" s="90"/>
      <c r="H434" s="31"/>
      <c r="I434" s="31"/>
      <c r="J434" s="90"/>
      <c r="K434" s="31"/>
      <c r="L434" s="57"/>
      <c r="M434" s="31"/>
      <c r="N434" s="31"/>
      <c r="O434" s="57"/>
      <c r="P434" s="57"/>
      <c r="Q434" s="57"/>
      <c r="R434" s="31"/>
      <c r="S434" s="31"/>
      <c r="T434" s="91"/>
      <c r="U434" s="3" t="str">
        <f>IF(VLOOKUP($A434,DICO_Complet!A:R,9,FALSE)&lt;&gt;0,VLOOKUP($A434,DICO_Complet!A:R,9,FALSE),"")</f>
        <v/>
      </c>
    </row>
    <row r="435" spans="1:21">
      <c r="A435" s="29">
        <v>250724184000</v>
      </c>
      <c r="B435" s="87"/>
      <c r="C435" s="88"/>
      <c r="D435" s="89"/>
      <c r="E435" s="3"/>
      <c r="F435" s="11"/>
      <c r="G435" s="90"/>
      <c r="H435" s="31"/>
      <c r="I435" s="31"/>
      <c r="J435" s="90"/>
      <c r="K435" s="31"/>
      <c r="L435" s="57"/>
      <c r="M435" s="31"/>
      <c r="N435" s="31"/>
      <c r="O435" s="57"/>
      <c r="P435" s="57"/>
      <c r="Q435" s="57"/>
      <c r="R435" s="31"/>
      <c r="S435" s="31"/>
      <c r="T435" s="91"/>
      <c r="U435" s="3" t="str">
        <f>IF(VLOOKUP($A435,DICO_Complet!A:R,9,FALSE)&lt;&gt;0,VLOOKUP($A435,DICO_Complet!A:R,9,FALSE),"")</f>
        <v/>
      </c>
    </row>
    <row r="436" spans="1:21">
      <c r="A436" s="29">
        <v>241112000040</v>
      </c>
      <c r="B436" s="87"/>
      <c r="C436" s="88"/>
      <c r="D436" s="89"/>
      <c r="E436" s="3"/>
      <c r="F436" s="11"/>
      <c r="G436" s="90"/>
      <c r="H436" s="31"/>
      <c r="I436" s="31"/>
      <c r="J436" s="90"/>
      <c r="K436" s="31"/>
      <c r="L436" s="57"/>
      <c r="M436" s="31"/>
      <c r="N436" s="31"/>
      <c r="O436" s="57"/>
      <c r="P436" s="57"/>
      <c r="Q436" s="57"/>
      <c r="R436" s="31"/>
      <c r="S436" s="31"/>
      <c r="T436" s="91"/>
      <c r="U436" s="3" t="str">
        <f>IF(VLOOKUP($A436,DICO_Complet!A:R,9,FALSE)&lt;&gt;0,VLOOKUP($A436,DICO_Complet!A:R,9,FALSE),"")</f>
        <v/>
      </c>
    </row>
    <row r="437" spans="1:21">
      <c r="A437" s="29">
        <v>241112000042</v>
      </c>
      <c r="B437" s="87"/>
      <c r="C437" s="88"/>
      <c r="D437" s="89"/>
      <c r="E437" s="3"/>
      <c r="F437" s="11"/>
      <c r="G437" s="90"/>
      <c r="H437" s="31"/>
      <c r="I437" s="31"/>
      <c r="J437" s="90"/>
      <c r="K437" s="31"/>
      <c r="L437" s="57"/>
      <c r="M437" s="31"/>
      <c r="N437" s="31"/>
      <c r="O437" s="57"/>
      <c r="P437" s="57"/>
      <c r="Q437" s="57"/>
      <c r="R437" s="31"/>
      <c r="S437" s="31"/>
      <c r="T437" s="91"/>
      <c r="U437" s="3" t="str">
        <f>IF(VLOOKUP($A437,DICO_Complet!A:R,9,FALSE)&lt;&gt;0,VLOOKUP($A437,DICO_Complet!A:R,9,FALSE),"")</f>
        <v/>
      </c>
    </row>
    <row r="438" spans="1:21">
      <c r="A438" s="29">
        <v>241112000204</v>
      </c>
      <c r="B438" s="87"/>
      <c r="C438" s="88"/>
      <c r="D438" s="89"/>
      <c r="E438" s="3"/>
      <c r="F438" s="11"/>
      <c r="G438" s="90"/>
      <c r="H438" s="31"/>
      <c r="I438" s="31"/>
      <c r="J438" s="90"/>
      <c r="K438" s="31"/>
      <c r="L438" s="57"/>
      <c r="M438" s="31"/>
      <c r="N438" s="31"/>
      <c r="O438" s="57"/>
      <c r="P438" s="57"/>
      <c r="Q438" s="57"/>
      <c r="R438" s="31"/>
      <c r="S438" s="31"/>
      <c r="T438" s="91"/>
      <c r="U438" s="3" t="str">
        <f>IF(VLOOKUP($A438,DICO_Complet!A:R,9,FALSE)&lt;&gt;0,VLOOKUP($A438,DICO_Complet!A:R,9,FALSE),"")</f>
        <v/>
      </c>
    </row>
    <row r="439" spans="1:21">
      <c r="A439" s="29">
        <v>250822145400</v>
      </c>
      <c r="B439" s="87"/>
      <c r="C439" s="88"/>
      <c r="D439" s="89"/>
      <c r="E439" s="3"/>
      <c r="F439" s="11"/>
      <c r="G439" s="90"/>
      <c r="H439" s="31"/>
      <c r="I439" s="31"/>
      <c r="J439" s="90"/>
      <c r="K439" s="31"/>
      <c r="L439" s="57"/>
      <c r="M439" s="31"/>
      <c r="N439" s="31"/>
      <c r="O439" s="57"/>
      <c r="P439" s="57"/>
      <c r="Q439" s="57"/>
      <c r="R439" s="31"/>
      <c r="S439" s="31"/>
      <c r="T439" s="91"/>
      <c r="U439" s="3" t="str">
        <f>IF(VLOOKUP($A439,DICO_Complet!A:R,9,FALSE)&lt;&gt;0,VLOOKUP($A439,DICO_Complet!A:R,9,FALSE),"")</f>
        <v/>
      </c>
    </row>
    <row r="440" spans="1:21">
      <c r="A440" s="29">
        <v>251027112315</v>
      </c>
      <c r="B440" s="87"/>
      <c r="C440" s="88"/>
      <c r="D440" s="89"/>
      <c r="E440" s="3"/>
      <c r="F440" s="11"/>
      <c r="G440" s="90"/>
      <c r="H440" s="31"/>
      <c r="I440" s="31"/>
      <c r="J440" s="90"/>
      <c r="K440" s="31"/>
      <c r="L440" s="57"/>
      <c r="M440" s="31"/>
      <c r="N440" s="31"/>
      <c r="O440" s="57"/>
      <c r="P440" s="57"/>
      <c r="Q440" s="57"/>
      <c r="R440" s="31"/>
      <c r="S440" s="31"/>
      <c r="T440" s="91"/>
      <c r="U440" s="3" t="str">
        <f>IF(VLOOKUP($A440,DICO_Complet!A:R,9,FALSE)&lt;&gt;0,VLOOKUP($A440,DICO_Complet!A:R,9,FALSE),"")</f>
        <v/>
      </c>
    </row>
    <row r="441" spans="1:21">
      <c r="A441" s="29">
        <v>241112000041</v>
      </c>
      <c r="B441" s="87"/>
      <c r="C441" s="88"/>
      <c r="D441" s="89"/>
      <c r="E441" s="3"/>
      <c r="F441" s="11"/>
      <c r="G441" s="90"/>
      <c r="H441" s="31"/>
      <c r="I441" s="31"/>
      <c r="J441" s="90"/>
      <c r="K441" s="31"/>
      <c r="L441" s="57"/>
      <c r="M441" s="31"/>
      <c r="N441" s="31"/>
      <c r="O441" s="57"/>
      <c r="P441" s="57"/>
      <c r="Q441" s="57"/>
      <c r="R441" s="31"/>
      <c r="S441" s="31"/>
      <c r="T441" s="91"/>
      <c r="U441" s="3" t="str">
        <f>IF(VLOOKUP($A441,DICO_Complet!A:R,9,FALSE)&lt;&gt;0,VLOOKUP($A441,DICO_Complet!A:R,9,FALSE),"")</f>
        <v/>
      </c>
    </row>
    <row r="442" spans="1:21">
      <c r="A442" s="29">
        <v>250924100019</v>
      </c>
      <c r="B442" s="87"/>
      <c r="C442" s="88"/>
      <c r="D442" s="89"/>
      <c r="E442" s="3"/>
      <c r="F442" s="11"/>
      <c r="G442" s="90"/>
      <c r="H442" s="31"/>
      <c r="I442" s="31"/>
      <c r="J442" s="90"/>
      <c r="K442" s="31"/>
      <c r="L442" s="57"/>
      <c r="M442" s="31"/>
      <c r="N442" s="31"/>
      <c r="O442" s="57"/>
      <c r="P442" s="57"/>
      <c r="Q442" s="57"/>
      <c r="R442" s="31"/>
      <c r="S442" s="31"/>
      <c r="T442" s="91"/>
      <c r="U442" s="3" t="str">
        <f>IF(VLOOKUP($A442,DICO_Complet!A:R,9,FALSE)&lt;&gt;0,VLOOKUP($A442,DICO_Complet!A:R,9,FALSE),"")</f>
        <v/>
      </c>
    </row>
    <row r="443" spans="1:21">
      <c r="A443" s="29">
        <v>250924100020</v>
      </c>
      <c r="B443" s="87"/>
      <c r="C443" s="88"/>
      <c r="D443" s="89"/>
      <c r="E443" s="3"/>
      <c r="F443" s="11"/>
      <c r="G443" s="90"/>
      <c r="H443" s="31"/>
      <c r="I443" s="31"/>
      <c r="J443" s="90"/>
      <c r="K443" s="31"/>
      <c r="L443" s="57"/>
      <c r="M443" s="31"/>
      <c r="N443" s="31"/>
      <c r="O443" s="57"/>
      <c r="P443" s="57"/>
      <c r="Q443" s="57"/>
      <c r="R443" s="31"/>
      <c r="S443" s="31"/>
      <c r="T443" s="91"/>
      <c r="U443" s="3" t="str">
        <f>IF(VLOOKUP($A443,DICO_Complet!A:R,9,FALSE)&lt;&gt;0,VLOOKUP($A443,DICO_Complet!A:R,9,FALSE),"")</f>
        <v/>
      </c>
    </row>
    <row r="444" spans="1:21">
      <c r="A444" s="29">
        <v>250924100015</v>
      </c>
      <c r="B444" s="87"/>
      <c r="C444" s="88"/>
      <c r="D444" s="89"/>
      <c r="E444" s="3"/>
      <c r="F444" s="11"/>
      <c r="G444" s="90"/>
      <c r="H444" s="31"/>
      <c r="I444" s="31"/>
      <c r="J444" s="90"/>
      <c r="K444" s="31"/>
      <c r="L444" s="57"/>
      <c r="M444" s="31"/>
      <c r="N444" s="31"/>
      <c r="O444" s="57"/>
      <c r="P444" s="57"/>
      <c r="Q444" s="57"/>
      <c r="R444" s="31"/>
      <c r="S444" s="31"/>
      <c r="T444" s="91"/>
      <c r="U444" s="3" t="str">
        <f>IF(VLOOKUP($A444,DICO_Complet!A:R,9,FALSE)&lt;&gt;0,VLOOKUP($A444,DICO_Complet!A:R,9,FALSE),"")</f>
        <v/>
      </c>
    </row>
    <row r="445" spans="1:21">
      <c r="A445" s="29">
        <v>250924100014</v>
      </c>
      <c r="B445" s="87"/>
      <c r="C445" s="88"/>
      <c r="D445" s="89"/>
      <c r="E445" s="3"/>
      <c r="F445" s="11"/>
      <c r="G445" s="90"/>
      <c r="H445" s="31"/>
      <c r="I445" s="31"/>
      <c r="J445" s="90"/>
      <c r="K445" s="31"/>
      <c r="L445" s="57"/>
      <c r="M445" s="31"/>
      <c r="N445" s="31"/>
      <c r="O445" s="57"/>
      <c r="P445" s="57"/>
      <c r="Q445" s="57"/>
      <c r="R445" s="31"/>
      <c r="S445" s="31"/>
      <c r="T445" s="91"/>
      <c r="U445" s="3" t="str">
        <f>IF(VLOOKUP($A445,DICO_Complet!A:R,9,FALSE)&lt;&gt;0,VLOOKUP($A445,DICO_Complet!A:R,9,FALSE),"")</f>
        <v/>
      </c>
    </row>
    <row r="446" spans="1:21">
      <c r="A446" s="29">
        <v>250924100016</v>
      </c>
      <c r="B446" s="87"/>
      <c r="C446" s="88"/>
      <c r="D446" s="89"/>
      <c r="E446" s="3"/>
      <c r="F446" s="11"/>
      <c r="G446" s="90"/>
      <c r="H446" s="31"/>
      <c r="I446" s="31"/>
      <c r="J446" s="90"/>
      <c r="K446" s="31"/>
      <c r="L446" s="57"/>
      <c r="M446" s="31"/>
      <c r="N446" s="31"/>
      <c r="O446" s="57"/>
      <c r="P446" s="57"/>
      <c r="Q446" s="57"/>
      <c r="R446" s="31"/>
      <c r="S446" s="31"/>
      <c r="T446" s="91"/>
      <c r="U446" s="3" t="str">
        <f>IF(VLOOKUP($A446,DICO_Complet!A:R,9,FALSE)&lt;&gt;0,VLOOKUP($A446,DICO_Complet!A:R,9,FALSE),"")</f>
        <v/>
      </c>
    </row>
    <row r="447" spans="1:21">
      <c r="A447" s="29">
        <v>250924100027</v>
      </c>
      <c r="B447" s="87"/>
      <c r="C447" s="88"/>
      <c r="D447" s="89"/>
      <c r="E447" s="3"/>
      <c r="F447" s="11"/>
      <c r="G447" s="90"/>
      <c r="H447" s="31"/>
      <c r="I447" s="31"/>
      <c r="J447" s="90"/>
      <c r="K447" s="31"/>
      <c r="L447" s="57"/>
      <c r="M447" s="31"/>
      <c r="N447" s="31"/>
      <c r="O447" s="57"/>
      <c r="P447" s="57"/>
      <c r="Q447" s="57"/>
      <c r="R447" s="31"/>
      <c r="S447" s="31"/>
      <c r="T447" s="91"/>
      <c r="U447" s="3" t="str">
        <f>IF(VLOOKUP($A447,DICO_Complet!A:R,9,FALSE)&lt;&gt;0,VLOOKUP($A447,DICO_Complet!A:R,9,FALSE),"")</f>
        <v/>
      </c>
    </row>
    <row r="448" spans="1:21">
      <c r="A448" s="29">
        <v>250414090901</v>
      </c>
      <c r="B448" s="87"/>
      <c r="C448" s="88"/>
      <c r="D448" s="89"/>
      <c r="E448" s="3"/>
      <c r="F448" s="11"/>
      <c r="G448" s="90"/>
      <c r="H448" s="31"/>
      <c r="I448" s="31"/>
      <c r="J448" s="90"/>
      <c r="K448" s="31"/>
      <c r="L448" s="57"/>
      <c r="M448" s="31"/>
      <c r="N448" s="31"/>
      <c r="O448" s="57"/>
      <c r="P448" s="57"/>
      <c r="Q448" s="57"/>
      <c r="R448" s="31"/>
      <c r="S448" s="31"/>
      <c r="T448" s="91"/>
      <c r="U448" s="3" t="str">
        <f>IF(VLOOKUP($A448,DICO_Complet!A:R,9,FALSE)&lt;&gt;0,VLOOKUP($A448,DICO_Complet!A:R,9,FALSE),"")</f>
        <v/>
      </c>
    </row>
    <row r="449" spans="1:21">
      <c r="A449" s="29">
        <v>241112000008</v>
      </c>
      <c r="B449" s="87"/>
      <c r="C449" s="88"/>
      <c r="D449" s="89"/>
      <c r="E449" s="3"/>
      <c r="F449" s="11"/>
      <c r="G449" s="90"/>
      <c r="H449" s="31"/>
      <c r="I449" s="31"/>
      <c r="J449" s="90"/>
      <c r="K449" s="31"/>
      <c r="L449" s="57"/>
      <c r="M449" s="31"/>
      <c r="N449" s="31"/>
      <c r="O449" s="57"/>
      <c r="P449" s="57"/>
      <c r="Q449" s="57"/>
      <c r="R449" s="31"/>
      <c r="S449" s="31"/>
      <c r="T449" s="91"/>
      <c r="U449" s="3" t="str">
        <f>IF(VLOOKUP($A449,DICO_Complet!A:R,9,FALSE)&lt;&gt;0,VLOOKUP($A449,DICO_Complet!A:R,9,FALSE),"")</f>
        <v/>
      </c>
    </row>
    <row r="450" spans="1:21">
      <c r="A450" s="29">
        <v>250606083002</v>
      </c>
      <c r="B450" s="87"/>
      <c r="C450" s="88"/>
      <c r="D450" s="89"/>
      <c r="E450" s="3"/>
      <c r="F450" s="11"/>
      <c r="G450" s="90"/>
      <c r="H450" s="31"/>
      <c r="I450" s="31"/>
      <c r="J450" s="90"/>
      <c r="K450" s="31"/>
      <c r="L450" s="57"/>
      <c r="M450" s="31"/>
      <c r="N450" s="31"/>
      <c r="O450" s="57"/>
      <c r="P450" s="57"/>
      <c r="Q450" s="57"/>
      <c r="R450" s="31"/>
      <c r="S450" s="31"/>
      <c r="T450" s="91"/>
      <c r="U450" s="3" t="str">
        <f>IF(VLOOKUP($A450,DICO_Complet!A:R,9,FALSE)&lt;&gt;0,VLOOKUP($A450,DICO_Complet!A:R,9,FALSE),"")</f>
        <v/>
      </c>
    </row>
    <row r="451" spans="1:21">
      <c r="A451" s="29">
        <v>250703160300</v>
      </c>
      <c r="B451" s="87"/>
      <c r="C451" s="88"/>
      <c r="D451" s="89"/>
      <c r="E451" s="3"/>
      <c r="F451" s="11"/>
      <c r="G451" s="90"/>
      <c r="H451" s="31"/>
      <c r="I451" s="31"/>
      <c r="J451" s="90"/>
      <c r="K451" s="31"/>
      <c r="L451" s="57"/>
      <c r="M451" s="31"/>
      <c r="N451" s="31"/>
      <c r="O451" s="57"/>
      <c r="P451" s="57"/>
      <c r="Q451" s="57"/>
      <c r="R451" s="31"/>
      <c r="S451" s="31"/>
      <c r="T451" s="91"/>
      <c r="U451" s="3" t="str">
        <f>IF(VLOOKUP($A451,DICO_Complet!A:R,9,FALSE)&lt;&gt;0,VLOOKUP($A451,DICO_Complet!A:R,9,FALSE),"")</f>
        <v/>
      </c>
    </row>
    <row r="452" spans="1:21">
      <c r="A452" s="29">
        <v>250827112600</v>
      </c>
      <c r="B452" s="87"/>
      <c r="C452" s="88"/>
      <c r="D452" s="89"/>
      <c r="E452" s="3"/>
      <c r="F452" s="11"/>
      <c r="G452" s="90"/>
      <c r="H452" s="31"/>
      <c r="I452" s="31"/>
      <c r="J452" s="90"/>
      <c r="K452" s="31"/>
      <c r="L452" s="57"/>
      <c r="M452" s="31"/>
      <c r="N452" s="31"/>
      <c r="O452" s="57"/>
      <c r="P452" s="57"/>
      <c r="Q452" s="57"/>
      <c r="R452" s="31"/>
      <c r="S452" s="31"/>
      <c r="T452" s="91"/>
      <c r="U452" s="3" t="str">
        <f>IF(VLOOKUP($A452,DICO_Complet!A:R,9,FALSE)&lt;&gt;0,VLOOKUP($A452,DICO_Complet!A:R,9,FALSE),"")</f>
        <v/>
      </c>
    </row>
    <row r="453" spans="1:21">
      <c r="A453" s="29">
        <v>250627180300</v>
      </c>
      <c r="B453" s="87"/>
      <c r="C453" s="88"/>
      <c r="D453" s="89"/>
      <c r="E453" s="3"/>
      <c r="F453" s="11"/>
      <c r="G453" s="90"/>
      <c r="H453" s="31"/>
      <c r="I453" s="31"/>
      <c r="J453" s="90"/>
      <c r="K453" s="31"/>
      <c r="L453" s="57"/>
      <c r="M453" s="31"/>
      <c r="N453" s="31"/>
      <c r="O453" s="57"/>
      <c r="P453" s="57"/>
      <c r="Q453" s="57"/>
      <c r="R453" s="31"/>
      <c r="S453" s="31"/>
      <c r="T453" s="91"/>
      <c r="U453" s="3" t="str">
        <f>IF(VLOOKUP($A453,DICO_Complet!A:R,9,FALSE)&lt;&gt;0,VLOOKUP($A453,DICO_Complet!A:R,9,FALSE),"")</f>
        <v/>
      </c>
    </row>
    <row r="454" spans="1:21">
      <c r="A454" s="29">
        <v>251114111800</v>
      </c>
      <c r="B454" s="87"/>
      <c r="C454" s="88"/>
      <c r="D454" s="89"/>
      <c r="E454" s="3"/>
      <c r="F454" s="11"/>
      <c r="G454" s="90"/>
      <c r="H454" s="31"/>
      <c r="I454" s="31"/>
      <c r="J454" s="90"/>
      <c r="K454" s="31"/>
      <c r="L454" s="57"/>
      <c r="M454" s="31"/>
      <c r="N454" s="31"/>
      <c r="O454" s="57"/>
      <c r="P454" s="57"/>
      <c r="Q454" s="57"/>
      <c r="R454" s="31"/>
      <c r="S454" s="31"/>
      <c r="T454" s="91"/>
      <c r="U454" s="3" t="str">
        <f>IF(VLOOKUP($A454,DICO_Complet!A:R,9,FALSE)&lt;&gt;0,VLOOKUP($A454,DICO_Complet!A:R,9,FALSE),"")</f>
        <v/>
      </c>
    </row>
    <row r="455" spans="1:21">
      <c r="A455" s="29">
        <v>241112000045</v>
      </c>
      <c r="B455" s="87"/>
      <c r="C455" s="88"/>
      <c r="D455" s="89"/>
      <c r="E455" s="3"/>
      <c r="F455" s="11"/>
      <c r="G455" s="90"/>
      <c r="H455" s="31"/>
      <c r="I455" s="31"/>
      <c r="J455" s="90"/>
      <c r="K455" s="31"/>
      <c r="L455" s="57"/>
      <c r="M455" s="31"/>
      <c r="N455" s="31"/>
      <c r="O455" s="57"/>
      <c r="P455" s="57"/>
      <c r="Q455" s="57"/>
      <c r="R455" s="31"/>
      <c r="S455" s="31"/>
      <c r="T455" s="91"/>
      <c r="U455" s="3" t="str">
        <f>IF(VLOOKUP($A455,DICO_Complet!A:R,9,FALSE)&lt;&gt;0,VLOOKUP($A455,DICO_Complet!A:R,9,FALSE),"")</f>
        <v/>
      </c>
    </row>
    <row r="456" spans="1:21">
      <c r="A456" s="29">
        <v>250708180901</v>
      </c>
      <c r="B456" s="87"/>
      <c r="C456" s="88"/>
      <c r="D456" s="89"/>
      <c r="E456" s="3"/>
      <c r="F456" s="11"/>
      <c r="G456" s="90"/>
      <c r="H456" s="31"/>
      <c r="I456" s="31"/>
      <c r="J456" s="90"/>
      <c r="K456" s="31"/>
      <c r="L456" s="57"/>
      <c r="M456" s="31"/>
      <c r="N456" s="31"/>
      <c r="O456" s="57"/>
      <c r="P456" s="57"/>
      <c r="Q456" s="57"/>
      <c r="R456" s="31"/>
      <c r="S456" s="31"/>
      <c r="T456" s="91"/>
      <c r="U456" s="3" t="str">
        <f>IF(VLOOKUP($A456,DICO_Complet!A:R,9,FALSE)&lt;&gt;0,VLOOKUP($A456,DICO_Complet!A:R,9,FALSE),"")</f>
        <v/>
      </c>
    </row>
    <row r="457" spans="1:21">
      <c r="A457" s="29">
        <v>241112000047</v>
      </c>
      <c r="B457" s="87"/>
      <c r="C457" s="88"/>
      <c r="D457" s="89"/>
      <c r="E457" s="3"/>
      <c r="F457" s="11"/>
      <c r="G457" s="90"/>
      <c r="H457" s="31"/>
      <c r="I457" s="31"/>
      <c r="J457" s="90"/>
      <c r="K457" s="31"/>
      <c r="L457" s="57"/>
      <c r="M457" s="31"/>
      <c r="N457" s="31"/>
      <c r="O457" s="57"/>
      <c r="P457" s="57"/>
      <c r="Q457" s="57"/>
      <c r="R457" s="31"/>
      <c r="S457" s="31"/>
      <c r="T457" s="91"/>
      <c r="U457" s="3" t="str">
        <f>IF(VLOOKUP($A457,DICO_Complet!A:R,9,FALSE)&lt;&gt;0,VLOOKUP($A457,DICO_Complet!A:R,9,FALSE),"")</f>
        <v/>
      </c>
    </row>
    <row r="458" spans="1:21">
      <c r="A458" s="29">
        <v>250401150600</v>
      </c>
      <c r="B458" s="87"/>
      <c r="C458" s="88"/>
      <c r="D458" s="89"/>
      <c r="E458" s="3"/>
      <c r="F458" s="11"/>
      <c r="G458" s="90"/>
      <c r="H458" s="31"/>
      <c r="I458" s="31"/>
      <c r="J458" s="90"/>
      <c r="K458" s="31"/>
      <c r="L458" s="57"/>
      <c r="M458" s="31"/>
      <c r="N458" s="31"/>
      <c r="O458" s="57"/>
      <c r="P458" s="57"/>
      <c r="Q458" s="57"/>
      <c r="R458" s="31"/>
      <c r="S458" s="31"/>
      <c r="T458" s="91"/>
      <c r="U458" s="3" t="str">
        <f>IF(VLOOKUP($A458,DICO_Complet!A:R,9,FALSE)&lt;&gt;0,VLOOKUP($A458,DICO_Complet!A:R,9,FALSE),"")</f>
        <v/>
      </c>
    </row>
    <row r="459" spans="1:21">
      <c r="A459" s="29">
        <v>250414112101</v>
      </c>
      <c r="B459" s="87"/>
      <c r="C459" s="88"/>
      <c r="D459" s="89"/>
      <c r="E459" s="3"/>
      <c r="F459" s="11"/>
      <c r="G459" s="90"/>
      <c r="H459" s="31"/>
      <c r="I459" s="31"/>
      <c r="J459" s="90"/>
      <c r="K459" s="31"/>
      <c r="L459" s="57"/>
      <c r="M459" s="31"/>
      <c r="N459" s="31"/>
      <c r="O459" s="57"/>
      <c r="P459" s="57"/>
      <c r="Q459" s="57"/>
      <c r="R459" s="31"/>
      <c r="S459" s="31"/>
      <c r="T459" s="91"/>
      <c r="U459" s="3" t="str">
        <f>IF(VLOOKUP($A459,DICO_Complet!A:R,9,FALSE)&lt;&gt;0,VLOOKUP($A459,DICO_Complet!A:R,9,FALSE),"")</f>
        <v/>
      </c>
    </row>
    <row r="460" spans="1:21">
      <c r="A460" s="29">
        <v>250414112100</v>
      </c>
      <c r="B460" s="87"/>
      <c r="C460" s="88"/>
      <c r="D460" s="89"/>
      <c r="E460" s="3"/>
      <c r="F460" s="11"/>
      <c r="G460" s="90"/>
      <c r="H460" s="31"/>
      <c r="I460" s="31"/>
      <c r="J460" s="90"/>
      <c r="K460" s="31"/>
      <c r="L460" s="57"/>
      <c r="M460" s="31"/>
      <c r="N460" s="31"/>
      <c r="O460" s="57"/>
      <c r="P460" s="57"/>
      <c r="Q460" s="57"/>
      <c r="R460" s="31"/>
      <c r="S460" s="31"/>
      <c r="T460" s="91"/>
      <c r="U460" s="3" t="str">
        <f>IF(VLOOKUP($A460,DICO_Complet!A:R,9,FALSE)&lt;&gt;0,VLOOKUP($A460,DICO_Complet!A:R,9,FALSE),"")</f>
        <v/>
      </c>
    </row>
    <row r="461" spans="1:21">
      <c r="A461" s="29">
        <v>250325134505</v>
      </c>
      <c r="B461" s="87"/>
      <c r="C461" s="88"/>
      <c r="D461" s="89"/>
      <c r="E461" s="3"/>
      <c r="F461" s="11"/>
      <c r="G461" s="90"/>
      <c r="H461" s="31"/>
      <c r="I461" s="31"/>
      <c r="J461" s="90"/>
      <c r="K461" s="31"/>
      <c r="L461" s="57"/>
      <c r="M461" s="31"/>
      <c r="N461" s="31"/>
      <c r="O461" s="57"/>
      <c r="P461" s="57"/>
      <c r="Q461" s="57"/>
      <c r="R461" s="31"/>
      <c r="S461" s="31"/>
      <c r="T461" s="91"/>
      <c r="U461" s="3" t="str">
        <f>IF(VLOOKUP($A461,DICO_Complet!A:R,9,FALSE)&lt;&gt;0,VLOOKUP($A461,DICO_Complet!A:R,9,FALSE),"")</f>
        <v/>
      </c>
    </row>
    <row r="462" spans="1:21">
      <c r="A462" s="29">
        <v>251125100001</v>
      </c>
      <c r="B462" s="87"/>
      <c r="C462" s="88"/>
      <c r="D462" s="89"/>
      <c r="E462" s="3"/>
      <c r="F462" s="11"/>
      <c r="G462" s="90"/>
      <c r="H462" s="31"/>
      <c r="I462" s="31"/>
      <c r="J462" s="90"/>
      <c r="K462" s="31"/>
      <c r="L462" s="57"/>
      <c r="M462" s="31"/>
      <c r="N462" s="31"/>
      <c r="O462" s="57"/>
      <c r="P462" s="57"/>
      <c r="Q462" s="57"/>
      <c r="R462" s="31"/>
      <c r="S462" s="31"/>
      <c r="T462" s="91"/>
      <c r="U462" s="3" t="str">
        <f>IF(VLOOKUP($A462,DICO_Complet!A:R,9,FALSE)&lt;&gt;0,VLOOKUP($A462,DICO_Complet!A:R,9,FALSE),"")</f>
        <v/>
      </c>
    </row>
    <row r="463" spans="1:21">
      <c r="A463" s="29">
        <v>250904120000</v>
      </c>
      <c r="B463" s="87"/>
      <c r="C463" s="88"/>
      <c r="D463" s="89"/>
      <c r="E463" s="3"/>
      <c r="F463" s="11"/>
      <c r="G463" s="90"/>
      <c r="H463" s="31"/>
      <c r="I463" s="31"/>
      <c r="J463" s="90"/>
      <c r="K463" s="31"/>
      <c r="L463" s="57"/>
      <c r="M463" s="31"/>
      <c r="N463" s="31"/>
      <c r="O463" s="57"/>
      <c r="P463" s="57"/>
      <c r="Q463" s="57"/>
      <c r="R463" s="31"/>
      <c r="S463" s="31"/>
      <c r="T463" s="91"/>
      <c r="U463" s="3" t="str">
        <f>IF(VLOOKUP($A463,DICO_Complet!A:R,9,FALSE)&lt;&gt;0,VLOOKUP($A463,DICO_Complet!A:R,9,FALSE),"")</f>
        <v/>
      </c>
    </row>
    <row r="464" spans="1:21">
      <c r="A464" s="29">
        <v>250528140501</v>
      </c>
      <c r="B464" s="87"/>
      <c r="C464" s="88"/>
      <c r="D464" s="89"/>
      <c r="E464" s="3"/>
      <c r="F464" s="11"/>
      <c r="G464" s="90"/>
      <c r="H464" s="31"/>
      <c r="I464" s="31"/>
      <c r="J464" s="90"/>
      <c r="K464" s="31"/>
      <c r="L464" s="57"/>
      <c r="M464" s="31"/>
      <c r="N464" s="31"/>
      <c r="O464" s="57"/>
      <c r="P464" s="57"/>
      <c r="Q464" s="57"/>
      <c r="R464" s="31"/>
      <c r="S464" s="31"/>
      <c r="T464" s="91"/>
      <c r="U464" s="3" t="str">
        <f>IF(VLOOKUP($A464,DICO_Complet!A:R,9,FALSE)&lt;&gt;0,VLOOKUP($A464,DICO_Complet!A:R,9,FALSE),"")</f>
        <v/>
      </c>
    </row>
    <row r="465" spans="1:21">
      <c r="A465" s="29">
        <v>250528104059</v>
      </c>
      <c r="B465" s="87"/>
      <c r="C465" s="88"/>
      <c r="D465" s="89"/>
      <c r="E465" s="3"/>
      <c r="F465" s="11"/>
      <c r="G465" s="90"/>
      <c r="H465" s="31"/>
      <c r="I465" s="31"/>
      <c r="J465" s="90"/>
      <c r="K465" s="31"/>
      <c r="L465" s="57"/>
      <c r="M465" s="31"/>
      <c r="N465" s="31"/>
      <c r="O465" s="57"/>
      <c r="P465" s="57"/>
      <c r="Q465" s="57"/>
      <c r="R465" s="31"/>
      <c r="S465" s="31"/>
      <c r="T465" s="91"/>
      <c r="U465" s="3" t="str">
        <f>IF(VLOOKUP($A465,DICO_Complet!A:R,9,FALSE)&lt;&gt;0,VLOOKUP($A465,DICO_Complet!A:R,9,FALSE),"")</f>
        <v/>
      </c>
    </row>
    <row r="466" spans="1:21">
      <c r="A466" s="29">
        <v>250606083001</v>
      </c>
      <c r="B466" s="87"/>
      <c r="C466" s="88"/>
      <c r="D466" s="89"/>
      <c r="E466" s="3"/>
      <c r="F466" s="11"/>
      <c r="G466" s="90"/>
      <c r="H466" s="31"/>
      <c r="I466" s="31"/>
      <c r="J466" s="90"/>
      <c r="K466" s="31"/>
      <c r="L466" s="57"/>
      <c r="M466" s="31"/>
      <c r="N466" s="31"/>
      <c r="O466" s="57"/>
      <c r="P466" s="57"/>
      <c r="Q466" s="57"/>
      <c r="R466" s="31"/>
      <c r="S466" s="31"/>
      <c r="T466" s="91"/>
      <c r="U466" s="3" t="str">
        <f>IF(VLOOKUP($A466,DICO_Complet!A:R,9,FALSE)&lt;&gt;0,VLOOKUP($A466,DICO_Complet!A:R,9,FALSE),"")</f>
        <v/>
      </c>
    </row>
    <row r="467" spans="1:21">
      <c r="A467" s="29">
        <v>251114102200</v>
      </c>
      <c r="B467" s="87"/>
      <c r="C467" s="88"/>
      <c r="D467" s="89"/>
      <c r="E467" s="3"/>
      <c r="F467" s="11"/>
      <c r="G467" s="90"/>
      <c r="H467" s="31"/>
      <c r="I467" s="31"/>
      <c r="J467" s="90"/>
      <c r="K467" s="31"/>
      <c r="L467" s="57"/>
      <c r="M467" s="31"/>
      <c r="N467" s="31"/>
      <c r="O467" s="57"/>
      <c r="P467" s="57"/>
      <c r="Q467" s="57"/>
      <c r="R467" s="31"/>
      <c r="S467" s="31"/>
      <c r="T467" s="91"/>
      <c r="U467" s="3" t="str">
        <f>IF(VLOOKUP($A467,DICO_Complet!A:R,9,FALSE)&lt;&gt;0,VLOOKUP($A467,DICO_Complet!A:R,9,FALSE),"")</f>
        <v/>
      </c>
    </row>
    <row r="468" spans="1:21">
      <c r="A468" s="29">
        <v>250528102000</v>
      </c>
      <c r="B468" s="87"/>
      <c r="C468" s="88"/>
      <c r="D468" s="89"/>
      <c r="E468" s="3"/>
      <c r="F468" s="11"/>
      <c r="G468" s="90"/>
      <c r="H468" s="31"/>
      <c r="I468" s="31"/>
      <c r="J468" s="90"/>
      <c r="K468" s="31"/>
      <c r="L468" s="57"/>
      <c r="M468" s="31"/>
      <c r="N468" s="31"/>
      <c r="O468" s="57"/>
      <c r="P468" s="57"/>
      <c r="Q468" s="57"/>
      <c r="R468" s="31"/>
      <c r="S468" s="31"/>
      <c r="T468" s="91"/>
      <c r="U468" s="3" t="str">
        <f>IF(VLOOKUP($A468,DICO_Complet!A:R,9,FALSE)&lt;&gt;0,VLOOKUP($A468,DICO_Complet!A:R,9,FALSE),"")</f>
        <v/>
      </c>
    </row>
    <row r="469" spans="1:21">
      <c r="A469" s="29">
        <v>241112000048</v>
      </c>
      <c r="B469" s="87"/>
      <c r="C469" s="88"/>
      <c r="D469" s="89"/>
      <c r="E469" s="3"/>
      <c r="F469" s="11"/>
      <c r="G469" s="90"/>
      <c r="H469" s="31"/>
      <c r="I469" s="31"/>
      <c r="J469" s="90"/>
      <c r="K469" s="31"/>
      <c r="L469" s="57"/>
      <c r="M469" s="31"/>
      <c r="N469" s="31"/>
      <c r="O469" s="57"/>
      <c r="P469" s="57"/>
      <c r="Q469" s="57"/>
      <c r="R469" s="31"/>
      <c r="S469" s="31"/>
      <c r="T469" s="91"/>
      <c r="U469" s="3" t="str">
        <f>IF(VLOOKUP($A469,DICO_Complet!A:R,9,FALSE)&lt;&gt;0,VLOOKUP($A469,DICO_Complet!A:R,9,FALSE),"")</f>
        <v/>
      </c>
    </row>
    <row r="470" spans="1:21">
      <c r="A470" s="29">
        <v>251125100000</v>
      </c>
      <c r="B470" s="87"/>
      <c r="C470" s="88"/>
      <c r="D470" s="89"/>
      <c r="E470" s="3"/>
      <c r="F470" s="11"/>
      <c r="G470" s="90"/>
      <c r="H470" s="31"/>
      <c r="I470" s="31"/>
      <c r="J470" s="90"/>
      <c r="K470" s="31"/>
      <c r="L470" s="57"/>
      <c r="M470" s="31"/>
      <c r="N470" s="31"/>
      <c r="O470" s="57"/>
      <c r="P470" s="57"/>
      <c r="Q470" s="57"/>
      <c r="R470" s="31"/>
      <c r="S470" s="31"/>
      <c r="T470" s="91"/>
      <c r="U470" s="3" t="str">
        <f>IF(VLOOKUP($A470,DICO_Complet!A:R,9,FALSE)&lt;&gt;0,VLOOKUP($A470,DICO_Complet!A:R,9,FALSE),"")</f>
        <v/>
      </c>
    </row>
    <row r="471" spans="1:21">
      <c r="A471" s="29">
        <v>241112000264</v>
      </c>
      <c r="B471" s="87"/>
      <c r="C471" s="88"/>
      <c r="D471" s="89"/>
      <c r="E471" s="3"/>
      <c r="F471" s="11"/>
      <c r="G471" s="90"/>
      <c r="H471" s="31"/>
      <c r="I471" s="31"/>
      <c r="J471" s="90"/>
      <c r="K471" s="31"/>
      <c r="L471" s="57"/>
      <c r="M471" s="31"/>
      <c r="N471" s="31"/>
      <c r="O471" s="57"/>
      <c r="P471" s="57"/>
      <c r="Q471" s="57"/>
      <c r="R471" s="31"/>
      <c r="S471" s="31"/>
      <c r="T471" s="91"/>
      <c r="U471" s="3" t="str">
        <f>IF(VLOOKUP($A471,DICO_Complet!A:R,9,FALSE)&lt;&gt;0,VLOOKUP($A471,DICO_Complet!A:R,9,FALSE),"")</f>
        <v/>
      </c>
    </row>
    <row r="472" spans="1:21">
      <c r="A472" s="29">
        <v>250626095102</v>
      </c>
      <c r="B472" s="87"/>
      <c r="C472" s="88"/>
      <c r="D472" s="89"/>
      <c r="E472" s="3"/>
      <c r="F472" s="11"/>
      <c r="G472" s="90"/>
      <c r="H472" s="31"/>
      <c r="I472" s="31"/>
      <c r="J472" s="90"/>
      <c r="K472" s="31"/>
      <c r="L472" s="57"/>
      <c r="M472" s="31"/>
      <c r="N472" s="31"/>
      <c r="O472" s="57"/>
      <c r="P472" s="57"/>
      <c r="Q472" s="57"/>
      <c r="R472" s="31"/>
      <c r="S472" s="31"/>
      <c r="T472" s="91"/>
      <c r="U472" s="3" t="str">
        <f>IF(VLOOKUP($A472,DICO_Complet!A:R,9,FALSE)&lt;&gt;0,VLOOKUP($A472,DICO_Complet!A:R,9,FALSE),"")</f>
        <v/>
      </c>
    </row>
    <row r="473" spans="1:21">
      <c r="A473" s="29">
        <v>250317120000</v>
      </c>
      <c r="B473" s="87"/>
      <c r="C473" s="88"/>
      <c r="D473" s="89"/>
      <c r="E473" s="3"/>
      <c r="F473" s="11"/>
      <c r="G473" s="90"/>
      <c r="H473" s="31"/>
      <c r="I473" s="31"/>
      <c r="J473" s="90"/>
      <c r="K473" s="31"/>
      <c r="L473" s="57"/>
      <c r="M473" s="31"/>
      <c r="N473" s="31"/>
      <c r="O473" s="57"/>
      <c r="P473" s="57"/>
      <c r="Q473" s="57"/>
      <c r="R473" s="31"/>
      <c r="S473" s="31"/>
      <c r="T473" s="91"/>
      <c r="U473" s="3" t="str">
        <f>IF(VLOOKUP($A473,DICO_Complet!A:R,9,FALSE)&lt;&gt;0,VLOOKUP($A473,DICO_Complet!A:R,9,FALSE),"")</f>
        <v/>
      </c>
    </row>
    <row r="474" spans="1:21">
      <c r="A474" s="29">
        <v>250108150300</v>
      </c>
      <c r="B474" s="87"/>
      <c r="C474" s="88"/>
      <c r="D474" s="89"/>
      <c r="E474" s="3"/>
      <c r="F474" s="11"/>
      <c r="G474" s="90"/>
      <c r="H474" s="31"/>
      <c r="I474" s="31"/>
      <c r="J474" s="90"/>
      <c r="K474" s="31"/>
      <c r="L474" s="57"/>
      <c r="M474" s="31"/>
      <c r="N474" s="31"/>
      <c r="O474" s="57"/>
      <c r="P474" s="57"/>
      <c r="Q474" s="57"/>
      <c r="R474" s="31"/>
      <c r="S474" s="31"/>
      <c r="T474" s="91"/>
      <c r="U474" s="3" t="str">
        <f>IF(VLOOKUP($A474,DICO_Complet!A:R,9,FALSE)&lt;&gt;0,VLOOKUP($A474,DICO_Complet!A:R,9,FALSE),"")</f>
        <v/>
      </c>
    </row>
    <row r="475" spans="1:21">
      <c r="A475" s="29">
        <v>250317176900</v>
      </c>
      <c r="B475" s="87"/>
      <c r="C475" s="88"/>
      <c r="D475" s="89"/>
      <c r="E475" s="3"/>
      <c r="F475" s="11"/>
      <c r="G475" s="90"/>
      <c r="H475" s="31"/>
      <c r="I475" s="31"/>
      <c r="J475" s="90"/>
      <c r="K475" s="31"/>
      <c r="L475" s="57"/>
      <c r="M475" s="31"/>
      <c r="N475" s="31"/>
      <c r="O475" s="57"/>
      <c r="P475" s="57"/>
      <c r="Q475" s="57"/>
      <c r="R475" s="31"/>
      <c r="S475" s="31"/>
      <c r="T475" s="91"/>
      <c r="U475" s="3" t="str">
        <f>IF(VLOOKUP($A475,DICO_Complet!A:R,9,FALSE)&lt;&gt;0,VLOOKUP($A475,DICO_Complet!A:R,9,FALSE),"")</f>
        <v/>
      </c>
    </row>
    <row r="476" spans="1:21">
      <c r="A476" s="29">
        <v>260304142700</v>
      </c>
      <c r="B476" s="87"/>
      <c r="C476" s="88"/>
      <c r="D476" s="89"/>
      <c r="E476" s="3"/>
      <c r="F476" s="11"/>
      <c r="G476" s="90"/>
      <c r="H476" s="31"/>
      <c r="I476" s="31"/>
      <c r="J476" s="90"/>
      <c r="K476" s="31"/>
      <c r="L476" s="57"/>
      <c r="M476" s="31"/>
      <c r="N476" s="31"/>
      <c r="O476" s="57"/>
      <c r="P476" s="57"/>
      <c r="Q476" s="57"/>
      <c r="R476" s="31"/>
      <c r="S476" s="31"/>
      <c r="T476" s="91"/>
      <c r="U476" s="3" t="str">
        <f>IF(VLOOKUP($A476,DICO_Complet!A:R,9,FALSE)&lt;&gt;0,VLOOKUP($A476,DICO_Complet!A:R,9,FALSE),"")</f>
        <v/>
      </c>
    </row>
    <row r="477" spans="1:21">
      <c r="A477" s="29">
        <v>260304142000</v>
      </c>
      <c r="B477" s="87"/>
      <c r="C477" s="88"/>
      <c r="D477" s="89"/>
      <c r="E477" s="3"/>
      <c r="F477" s="11"/>
      <c r="G477" s="90"/>
      <c r="H477" s="31"/>
      <c r="I477" s="31"/>
      <c r="J477" s="90"/>
      <c r="K477" s="31"/>
      <c r="L477" s="57"/>
      <c r="M477" s="31"/>
      <c r="N477" s="31"/>
      <c r="O477" s="57"/>
      <c r="P477" s="57"/>
      <c r="Q477" s="57"/>
      <c r="R477" s="31"/>
      <c r="S477" s="31"/>
      <c r="T477" s="91"/>
      <c r="U477" s="3" t="str">
        <f>IF(VLOOKUP($A477,DICO_Complet!A:R,9,FALSE)&lt;&gt;0,VLOOKUP($A477,DICO_Complet!A:R,9,FALSE),"")</f>
        <v/>
      </c>
    </row>
    <row r="478" spans="1:21">
      <c r="A478" s="29">
        <v>250626095100</v>
      </c>
      <c r="B478" s="87"/>
      <c r="C478" s="88"/>
      <c r="D478" s="89"/>
      <c r="E478" s="3"/>
      <c r="F478" s="11"/>
      <c r="G478" s="90"/>
      <c r="H478" s="31"/>
      <c r="I478" s="31"/>
      <c r="J478" s="90"/>
      <c r="K478" s="31"/>
      <c r="L478" s="57"/>
      <c r="M478" s="31"/>
      <c r="N478" s="31"/>
      <c r="O478" s="57"/>
      <c r="P478" s="57"/>
      <c r="Q478" s="57"/>
      <c r="R478" s="31"/>
      <c r="S478" s="31"/>
      <c r="T478" s="91"/>
      <c r="U478" s="3" t="str">
        <f>IF(VLOOKUP($A478,DICO_Complet!A:R,9,FALSE)&lt;&gt;0,VLOOKUP($A478,DICO_Complet!A:R,9,FALSE),"")</f>
        <v/>
      </c>
    </row>
    <row r="479" spans="1:21">
      <c r="A479" s="29">
        <v>241112000245</v>
      </c>
      <c r="B479" s="87"/>
      <c r="C479" s="88"/>
      <c r="D479" s="89"/>
      <c r="E479" s="3"/>
      <c r="F479" s="11"/>
      <c r="G479" s="90"/>
      <c r="H479" s="31"/>
      <c r="I479" s="31"/>
      <c r="J479" s="90"/>
      <c r="K479" s="31"/>
      <c r="L479" s="57"/>
      <c r="M479" s="31"/>
      <c r="N479" s="31"/>
      <c r="O479" s="57"/>
      <c r="P479" s="57"/>
      <c r="Q479" s="57"/>
      <c r="R479" s="31"/>
      <c r="S479" s="31"/>
      <c r="T479" s="91"/>
      <c r="U479" s="3" t="str">
        <f>IF(VLOOKUP($A479,DICO_Complet!A:R,9,FALSE)&lt;&gt;0,VLOOKUP($A479,DICO_Complet!A:R,9,FALSE),"")</f>
        <v/>
      </c>
    </row>
    <row r="480" spans="1:21">
      <c r="A480" s="29">
        <v>251204161000</v>
      </c>
      <c r="B480" s="87"/>
      <c r="C480" s="88"/>
      <c r="D480" s="89"/>
      <c r="E480" s="3"/>
      <c r="F480" s="11"/>
      <c r="G480" s="90"/>
      <c r="H480" s="31"/>
      <c r="I480" s="31"/>
      <c r="J480" s="90"/>
      <c r="K480" s="31"/>
      <c r="L480" s="57"/>
      <c r="M480" s="31"/>
      <c r="N480" s="31"/>
      <c r="O480" s="57"/>
      <c r="P480" s="57"/>
      <c r="Q480" s="57"/>
      <c r="R480" s="31"/>
      <c r="S480" s="31"/>
      <c r="T480" s="91"/>
      <c r="U480" s="3" t="str">
        <f>IF(VLOOKUP($A480,DICO_Complet!A:R,9,FALSE)&lt;&gt;0,VLOOKUP($A480,DICO_Complet!A:R,9,FALSE),"")</f>
        <v/>
      </c>
    </row>
    <row r="481" spans="1:21">
      <c r="A481" s="29">
        <v>241227114401</v>
      </c>
      <c r="B481" s="87"/>
      <c r="C481" s="88"/>
      <c r="D481" s="89"/>
      <c r="E481" s="3"/>
      <c r="F481" s="11"/>
      <c r="G481" s="90"/>
      <c r="H481" s="31"/>
      <c r="I481" s="31"/>
      <c r="J481" s="90"/>
      <c r="K481" s="31"/>
      <c r="L481" s="57"/>
      <c r="M481" s="31"/>
      <c r="N481" s="31"/>
      <c r="O481" s="57"/>
      <c r="P481" s="57"/>
      <c r="Q481" s="57"/>
      <c r="R481" s="31"/>
      <c r="S481" s="31"/>
      <c r="T481" s="91"/>
      <c r="U481" s="3" t="str">
        <f>IF(VLOOKUP($A481,DICO_Complet!A:R,9,FALSE)&lt;&gt;0,VLOOKUP($A481,DICO_Complet!A:R,9,FALSE),"")</f>
        <v/>
      </c>
    </row>
    <row r="482" spans="1:21">
      <c r="A482" s="29">
        <v>241227114400</v>
      </c>
      <c r="B482" s="87"/>
      <c r="C482" s="88"/>
      <c r="D482" s="89"/>
      <c r="E482" s="3"/>
      <c r="F482" s="11"/>
      <c r="G482" s="90"/>
      <c r="H482" s="31"/>
      <c r="I482" s="31"/>
      <c r="J482" s="90"/>
      <c r="K482" s="31"/>
      <c r="L482" s="57"/>
      <c r="M482" s="31"/>
      <c r="N482" s="31"/>
      <c r="O482" s="57"/>
      <c r="P482" s="57"/>
      <c r="Q482" s="57"/>
      <c r="R482" s="31"/>
      <c r="S482" s="31"/>
      <c r="T482" s="91"/>
      <c r="U482" s="3" t="str">
        <f>IF(VLOOKUP($A482,DICO_Complet!A:R,9,FALSE)&lt;&gt;0,VLOOKUP($A482,DICO_Complet!A:R,9,FALSE),"")</f>
        <v/>
      </c>
    </row>
    <row r="483" spans="1:21">
      <c r="A483" s="29">
        <v>250212174208</v>
      </c>
      <c r="B483" s="87"/>
      <c r="C483" s="88"/>
      <c r="D483" s="89"/>
      <c r="E483" s="3"/>
      <c r="F483" s="11"/>
      <c r="G483" s="90"/>
      <c r="H483" s="31"/>
      <c r="I483" s="31"/>
      <c r="J483" s="90"/>
      <c r="K483" s="31"/>
      <c r="L483" s="57"/>
      <c r="M483" s="31"/>
      <c r="N483" s="31"/>
      <c r="O483" s="57"/>
      <c r="P483" s="57"/>
      <c r="Q483" s="57"/>
      <c r="R483" s="31"/>
      <c r="S483" s="31"/>
      <c r="T483" s="91"/>
      <c r="U483" s="3" t="str">
        <f>IF(VLOOKUP($A483,DICO_Complet!A:R,9,FALSE)&lt;&gt;0,VLOOKUP($A483,DICO_Complet!A:R,9,FALSE),"")</f>
        <v/>
      </c>
    </row>
    <row r="484" spans="1:21">
      <c r="A484" s="29">
        <v>250212174209</v>
      </c>
      <c r="B484" s="87"/>
      <c r="C484" s="88"/>
      <c r="D484" s="89"/>
      <c r="E484" s="3"/>
      <c r="F484" s="11"/>
      <c r="G484" s="90"/>
      <c r="H484" s="31"/>
      <c r="I484" s="31"/>
      <c r="J484" s="90"/>
      <c r="K484" s="31"/>
      <c r="L484" s="57"/>
      <c r="M484" s="31"/>
      <c r="N484" s="31"/>
      <c r="O484" s="57"/>
      <c r="P484" s="57"/>
      <c r="Q484" s="57"/>
      <c r="R484" s="31"/>
      <c r="S484" s="31"/>
      <c r="T484" s="91"/>
      <c r="U484" s="3" t="str">
        <f>IF(VLOOKUP($A484,DICO_Complet!A:R,9,FALSE)&lt;&gt;0,VLOOKUP($A484,DICO_Complet!A:R,9,FALSE),"")</f>
        <v/>
      </c>
    </row>
    <row r="485" spans="1:21">
      <c r="A485" s="29">
        <v>241112000052</v>
      </c>
      <c r="B485" s="87"/>
      <c r="C485" s="88"/>
      <c r="D485" s="89"/>
      <c r="E485" s="3"/>
      <c r="F485" s="11"/>
      <c r="G485" s="90"/>
      <c r="H485" s="31"/>
      <c r="I485" s="31"/>
      <c r="J485" s="90"/>
      <c r="K485" s="31"/>
      <c r="L485" s="57"/>
      <c r="M485" s="31"/>
      <c r="N485" s="31"/>
      <c r="O485" s="57"/>
      <c r="P485" s="57"/>
      <c r="Q485" s="57"/>
      <c r="R485" s="31"/>
      <c r="S485" s="31"/>
      <c r="T485" s="91"/>
      <c r="U485" s="3" t="str">
        <f>IF(VLOOKUP($A485,DICO_Complet!A:R,9,FALSE)&lt;&gt;0,VLOOKUP($A485,DICO_Complet!A:R,9,FALSE),"")</f>
        <v/>
      </c>
    </row>
    <row r="486" spans="1:21">
      <c r="A486" s="29">
        <v>241112000043</v>
      </c>
      <c r="B486" s="87"/>
      <c r="C486" s="88"/>
      <c r="D486" s="89"/>
      <c r="E486" s="3"/>
      <c r="F486" s="11"/>
      <c r="G486" s="90"/>
      <c r="H486" s="31"/>
      <c r="I486" s="31"/>
      <c r="J486" s="90"/>
      <c r="K486" s="31"/>
      <c r="L486" s="57"/>
      <c r="M486" s="31"/>
      <c r="N486" s="31"/>
      <c r="O486" s="57"/>
      <c r="P486" s="57"/>
      <c r="Q486" s="57"/>
      <c r="R486" s="31"/>
      <c r="S486" s="31"/>
      <c r="T486" s="91"/>
      <c r="U486" s="3" t="str">
        <f>IF(VLOOKUP($A486,DICO_Complet!A:R,9,FALSE)&lt;&gt;0,VLOOKUP($A486,DICO_Complet!A:R,9,FALSE),"")</f>
        <v/>
      </c>
    </row>
    <row r="487" spans="1:21">
      <c r="A487" s="29">
        <v>250627152600</v>
      </c>
      <c r="B487" s="87"/>
      <c r="C487" s="88"/>
      <c r="D487" s="89"/>
      <c r="E487" s="3"/>
      <c r="F487" s="11"/>
      <c r="G487" s="90"/>
      <c r="H487" s="31"/>
      <c r="I487" s="31"/>
      <c r="J487" s="90"/>
      <c r="K487" s="31"/>
      <c r="L487" s="57"/>
      <c r="M487" s="31"/>
      <c r="N487" s="31"/>
      <c r="O487" s="57"/>
      <c r="P487" s="57"/>
      <c r="Q487" s="57"/>
      <c r="R487" s="31"/>
      <c r="S487" s="31"/>
      <c r="T487" s="91"/>
      <c r="U487" s="3" t="str">
        <f>IF(VLOOKUP($A487,DICO_Complet!A:R,9,FALSE)&lt;&gt;0,VLOOKUP($A487,DICO_Complet!A:R,9,FALSE),"")</f>
        <v/>
      </c>
    </row>
    <row r="488" spans="1:21">
      <c r="A488" s="29">
        <v>250707160801</v>
      </c>
      <c r="B488" s="87"/>
      <c r="C488" s="88"/>
      <c r="D488" s="89"/>
      <c r="E488" s="3"/>
      <c r="F488" s="11"/>
      <c r="G488" s="90"/>
      <c r="H488" s="31"/>
      <c r="I488" s="31"/>
      <c r="J488" s="90"/>
      <c r="K488" s="31"/>
      <c r="L488" s="57"/>
      <c r="M488" s="31"/>
      <c r="N488" s="31"/>
      <c r="O488" s="57"/>
      <c r="P488" s="57"/>
      <c r="Q488" s="57"/>
      <c r="R488" s="31"/>
      <c r="S488" s="31"/>
      <c r="T488" s="91"/>
      <c r="U488" s="3" t="str">
        <f>IF(VLOOKUP($A488,DICO_Complet!A:R,9,FALSE)&lt;&gt;0,VLOOKUP($A488,DICO_Complet!A:R,9,FALSE),"")</f>
        <v>Obsolete</v>
      </c>
    </row>
    <row r="489" spans="1:21">
      <c r="A489" s="29">
        <v>250627182500</v>
      </c>
      <c r="B489" s="87"/>
      <c r="C489" s="88"/>
      <c r="D489" s="89"/>
      <c r="E489" s="3"/>
      <c r="F489" s="11"/>
      <c r="G489" s="90"/>
      <c r="H489" s="31"/>
      <c r="I489" s="31"/>
      <c r="J489" s="90"/>
      <c r="K489" s="31"/>
      <c r="L489" s="57"/>
      <c r="M489" s="31"/>
      <c r="N489" s="31"/>
      <c r="O489" s="57"/>
      <c r="P489" s="57"/>
      <c r="Q489" s="57"/>
      <c r="R489" s="31"/>
      <c r="S489" s="31"/>
      <c r="T489" s="91"/>
      <c r="U489" s="3" t="str">
        <f>IF(VLOOKUP($A489,DICO_Complet!A:R,9,FALSE)&lt;&gt;0,VLOOKUP($A489,DICO_Complet!A:R,9,FALSE),"")</f>
        <v/>
      </c>
    </row>
    <row r="490" spans="1:21">
      <c r="A490" s="29">
        <v>250617105000</v>
      </c>
      <c r="B490" s="87"/>
      <c r="C490" s="88"/>
      <c r="D490" s="89"/>
      <c r="E490" s="3"/>
      <c r="F490" s="11"/>
      <c r="G490" s="90"/>
      <c r="H490" s="31"/>
      <c r="I490" s="31"/>
      <c r="J490" s="90"/>
      <c r="K490" s="31"/>
      <c r="L490" s="57"/>
      <c r="M490" s="31"/>
      <c r="N490" s="31"/>
      <c r="O490" s="57"/>
      <c r="P490" s="57"/>
      <c r="Q490" s="57"/>
      <c r="R490" s="31"/>
      <c r="S490" s="31"/>
      <c r="T490" s="91"/>
      <c r="U490" s="3" t="str">
        <f>IF(VLOOKUP($A490,DICO_Complet!A:R,9,FALSE)&lt;&gt;0,VLOOKUP($A490,DICO_Complet!A:R,9,FALSE),"")</f>
        <v/>
      </c>
    </row>
    <row r="491" spans="1:21">
      <c r="A491" s="29">
        <v>250527100002</v>
      </c>
      <c r="B491" s="87"/>
      <c r="C491" s="88"/>
      <c r="D491" s="89"/>
      <c r="E491" s="3"/>
      <c r="F491" s="11"/>
      <c r="G491" s="90"/>
      <c r="H491" s="31"/>
      <c r="I491" s="31"/>
      <c r="J491" s="90"/>
      <c r="K491" s="31"/>
      <c r="L491" s="57"/>
      <c r="M491" s="31"/>
      <c r="N491" s="31"/>
      <c r="O491" s="57"/>
      <c r="P491" s="57"/>
      <c r="Q491" s="57"/>
      <c r="R491" s="31"/>
      <c r="S491" s="31"/>
      <c r="T491" s="91"/>
      <c r="U491" s="3" t="str">
        <f>IF(VLOOKUP($A491,DICO_Complet!A:R,9,FALSE)&lt;&gt;0,VLOOKUP($A491,DICO_Complet!A:R,9,FALSE),"")</f>
        <v/>
      </c>
    </row>
    <row r="492" spans="1:21">
      <c r="A492" s="29">
        <v>250924100018</v>
      </c>
      <c r="B492" s="87"/>
      <c r="C492" s="88"/>
      <c r="D492" s="89"/>
      <c r="E492" s="3"/>
      <c r="F492" s="11"/>
      <c r="G492" s="90"/>
      <c r="H492" s="31"/>
      <c r="I492" s="31"/>
      <c r="J492" s="90"/>
      <c r="K492" s="31"/>
      <c r="L492" s="57"/>
      <c r="M492" s="31"/>
      <c r="N492" s="31"/>
      <c r="O492" s="57"/>
      <c r="P492" s="57"/>
      <c r="Q492" s="57"/>
      <c r="R492" s="31"/>
      <c r="S492" s="31"/>
      <c r="T492" s="91"/>
      <c r="U492" s="3" t="str">
        <f>IF(VLOOKUP($A492,DICO_Complet!A:R,9,FALSE)&lt;&gt;0,VLOOKUP($A492,DICO_Complet!A:R,9,FALSE),"")</f>
        <v/>
      </c>
    </row>
    <row r="493" spans="1:21">
      <c r="A493" s="29">
        <v>241112000006</v>
      </c>
      <c r="B493" s="87"/>
      <c r="C493" s="88"/>
      <c r="D493" s="89"/>
      <c r="E493" s="3"/>
      <c r="F493" s="11"/>
      <c r="G493" s="90"/>
      <c r="H493" s="31"/>
      <c r="I493" s="31"/>
      <c r="J493" s="90"/>
      <c r="K493" s="31"/>
      <c r="L493" s="57"/>
      <c r="M493" s="31"/>
      <c r="N493" s="31"/>
      <c r="O493" s="57"/>
      <c r="P493" s="57"/>
      <c r="Q493" s="57"/>
      <c r="R493" s="31"/>
      <c r="S493" s="31"/>
      <c r="T493" s="91"/>
      <c r="U493" s="3" t="str">
        <f>IF(VLOOKUP($A493,DICO_Complet!A:R,9,FALSE)&lt;&gt;0,VLOOKUP($A493,DICO_Complet!A:R,9,FALSE),"")</f>
        <v/>
      </c>
    </row>
    <row r="494" spans="1:21">
      <c r="A494" s="29">
        <v>250827105200</v>
      </c>
      <c r="B494" s="87"/>
      <c r="C494" s="88"/>
      <c r="D494" s="89"/>
      <c r="E494" s="3"/>
      <c r="F494" s="11"/>
      <c r="G494" s="90"/>
      <c r="H494" s="31"/>
      <c r="I494" s="31"/>
      <c r="J494" s="90"/>
      <c r="K494" s="31"/>
      <c r="L494" s="57"/>
      <c r="M494" s="31"/>
      <c r="N494" s="31"/>
      <c r="O494" s="57"/>
      <c r="P494" s="57"/>
      <c r="Q494" s="57"/>
      <c r="R494" s="31"/>
      <c r="S494" s="31"/>
      <c r="T494" s="91"/>
      <c r="U494" s="3" t="str">
        <f>IF(VLOOKUP($A494,DICO_Complet!A:R,9,FALSE)&lt;&gt;0,VLOOKUP($A494,DICO_Complet!A:R,9,FALSE),"")</f>
        <v/>
      </c>
    </row>
    <row r="495" spans="1:21">
      <c r="A495" s="29">
        <v>260107110007</v>
      </c>
      <c r="B495" s="87"/>
      <c r="C495" s="88"/>
      <c r="D495" s="89"/>
      <c r="E495" s="3"/>
      <c r="F495" s="11"/>
      <c r="G495" s="90"/>
      <c r="H495" s="31"/>
      <c r="I495" s="31"/>
      <c r="J495" s="90"/>
      <c r="K495" s="31"/>
      <c r="L495" s="57"/>
      <c r="M495" s="31"/>
      <c r="N495" s="31"/>
      <c r="O495" s="57"/>
      <c r="P495" s="57"/>
      <c r="Q495" s="57"/>
      <c r="R495" s="31"/>
      <c r="S495" s="31"/>
      <c r="T495" s="91"/>
      <c r="U495" s="3" t="str">
        <f>IF(VLOOKUP($A495,DICO_Complet!A:R,9,FALSE)&lt;&gt;0,VLOOKUP($A495,DICO_Complet!A:R,9,FALSE),"")</f>
        <v/>
      </c>
    </row>
    <row r="496" spans="1:21">
      <c r="A496" s="29">
        <v>260107110008</v>
      </c>
      <c r="B496" s="87"/>
      <c r="C496" s="88"/>
      <c r="D496" s="89"/>
      <c r="E496" s="3"/>
      <c r="F496" s="11"/>
      <c r="G496" s="90"/>
      <c r="H496" s="31"/>
      <c r="I496" s="31"/>
      <c r="J496" s="90"/>
      <c r="K496" s="31"/>
      <c r="L496" s="57"/>
      <c r="M496" s="31"/>
      <c r="N496" s="31"/>
      <c r="O496" s="57"/>
      <c r="P496" s="57"/>
      <c r="Q496" s="57"/>
      <c r="R496" s="31"/>
      <c r="S496" s="31"/>
      <c r="T496" s="91"/>
      <c r="U496" s="3" t="str">
        <f>IF(VLOOKUP($A496,DICO_Complet!A:R,9,FALSE)&lt;&gt;0,VLOOKUP($A496,DICO_Complet!A:R,9,FALSE),"")</f>
        <v/>
      </c>
    </row>
    <row r="497" spans="1:21">
      <c r="A497" s="29">
        <v>260107110009</v>
      </c>
      <c r="B497" s="87"/>
      <c r="C497" s="88"/>
      <c r="D497" s="89"/>
      <c r="E497" s="3"/>
      <c r="F497" s="11"/>
      <c r="G497" s="90"/>
      <c r="H497" s="31"/>
      <c r="I497" s="31"/>
      <c r="J497" s="90"/>
      <c r="K497" s="31"/>
      <c r="L497" s="57"/>
      <c r="M497" s="31"/>
      <c r="N497" s="31"/>
      <c r="O497" s="57"/>
      <c r="P497" s="57"/>
      <c r="Q497" s="57"/>
      <c r="R497" s="31"/>
      <c r="S497" s="31"/>
      <c r="T497" s="91"/>
      <c r="U497" s="3" t="str">
        <f>IF(VLOOKUP($A497,DICO_Complet!A:R,9,FALSE)&lt;&gt;0,VLOOKUP($A497,DICO_Complet!A:R,9,FALSE),"")</f>
        <v/>
      </c>
    </row>
    <row r="498" spans="1:21">
      <c r="A498" s="29">
        <v>260107110010</v>
      </c>
      <c r="B498" s="87"/>
      <c r="C498" s="88"/>
      <c r="D498" s="89"/>
      <c r="E498" s="3"/>
      <c r="F498" s="11"/>
      <c r="G498" s="90"/>
      <c r="H498" s="31"/>
      <c r="I498" s="31"/>
      <c r="J498" s="90"/>
      <c r="K498" s="31"/>
      <c r="L498" s="57"/>
      <c r="M498" s="31"/>
      <c r="N498" s="31"/>
      <c r="O498" s="57"/>
      <c r="P498" s="57"/>
      <c r="Q498" s="57"/>
      <c r="R498" s="31"/>
      <c r="S498" s="31"/>
      <c r="T498" s="91"/>
      <c r="U498" s="3" t="str">
        <f>IF(VLOOKUP($A498,DICO_Complet!A:R,9,FALSE)&lt;&gt;0,VLOOKUP($A498,DICO_Complet!A:R,9,FALSE),"")</f>
        <v/>
      </c>
    </row>
    <row r="499" spans="1:21">
      <c r="A499" s="29">
        <v>250708180902</v>
      </c>
      <c r="B499" s="87"/>
      <c r="C499" s="88"/>
      <c r="D499" s="89"/>
      <c r="E499" s="3"/>
      <c r="F499" s="11"/>
      <c r="G499" s="90"/>
      <c r="H499" s="31"/>
      <c r="I499" s="31"/>
      <c r="J499" s="90"/>
      <c r="K499" s="31"/>
      <c r="L499" s="57"/>
      <c r="M499" s="31"/>
      <c r="N499" s="31"/>
      <c r="O499" s="57"/>
      <c r="P499" s="57"/>
      <c r="Q499" s="57"/>
      <c r="R499" s="31"/>
      <c r="S499" s="31"/>
      <c r="T499" s="91"/>
      <c r="U499" s="3" t="str">
        <f>IF(VLOOKUP($A499,DICO_Complet!A:R,9,FALSE)&lt;&gt;0,VLOOKUP($A499,DICO_Complet!A:R,9,FALSE),"")</f>
        <v/>
      </c>
    </row>
    <row r="500" spans="1:21">
      <c r="A500" s="29">
        <v>241112000053</v>
      </c>
      <c r="B500" s="87"/>
      <c r="C500" s="88"/>
      <c r="D500" s="89"/>
      <c r="E500" s="3"/>
      <c r="F500" s="11"/>
      <c r="G500" s="90"/>
      <c r="H500" s="31"/>
      <c r="I500" s="31"/>
      <c r="J500" s="90"/>
      <c r="K500" s="31"/>
      <c r="L500" s="57"/>
      <c r="M500" s="31"/>
      <c r="N500" s="31"/>
      <c r="O500" s="57"/>
      <c r="P500" s="57"/>
      <c r="Q500" s="57"/>
      <c r="R500" s="31"/>
      <c r="S500" s="31"/>
      <c r="T500" s="91"/>
      <c r="U500" s="3" t="str">
        <f>IF(VLOOKUP($A500,DICO_Complet!A:R,9,FALSE)&lt;&gt;0,VLOOKUP($A500,DICO_Complet!A:R,9,FALSE),"")</f>
        <v/>
      </c>
    </row>
    <row r="501" spans="1:21">
      <c r="A501" s="29">
        <v>241112000130</v>
      </c>
      <c r="B501" s="87"/>
      <c r="C501" s="88"/>
      <c r="D501" s="89"/>
      <c r="E501" s="3"/>
      <c r="F501" s="11"/>
      <c r="G501" s="90"/>
      <c r="H501" s="31"/>
      <c r="I501" s="31"/>
      <c r="J501" s="90"/>
      <c r="K501" s="31"/>
      <c r="L501" s="57"/>
      <c r="M501" s="31"/>
      <c r="N501" s="31"/>
      <c r="O501" s="57"/>
      <c r="P501" s="57"/>
      <c r="Q501" s="57"/>
      <c r="R501" s="31"/>
      <c r="S501" s="31"/>
      <c r="T501" s="91"/>
      <c r="U501" s="3" t="str">
        <f>IF(VLOOKUP($A501,DICO_Complet!A:R,9,FALSE)&lt;&gt;0,VLOOKUP($A501,DICO_Complet!A:R,9,FALSE),"")</f>
        <v/>
      </c>
    </row>
    <row r="502" spans="1:21">
      <c r="A502" s="29">
        <v>241112000054</v>
      </c>
      <c r="B502" s="87"/>
      <c r="C502" s="88"/>
      <c r="D502" s="89"/>
      <c r="E502" s="3"/>
      <c r="F502" s="11"/>
      <c r="G502" s="90"/>
      <c r="H502" s="31"/>
      <c r="I502" s="31"/>
      <c r="J502" s="90"/>
      <c r="K502" s="31"/>
      <c r="L502" s="57"/>
      <c r="M502" s="31"/>
      <c r="N502" s="31"/>
      <c r="O502" s="57"/>
      <c r="P502" s="57"/>
      <c r="Q502" s="57"/>
      <c r="R502" s="31"/>
      <c r="S502" s="31"/>
      <c r="T502" s="91"/>
      <c r="U502" s="3" t="str">
        <f>IF(VLOOKUP($A502,DICO_Complet!A:R,9,FALSE)&lt;&gt;0,VLOOKUP($A502,DICO_Complet!A:R,9,FALSE),"")</f>
        <v/>
      </c>
    </row>
    <row r="503" spans="1:21">
      <c r="A503" s="29">
        <v>250422133705</v>
      </c>
      <c r="B503" s="87"/>
      <c r="C503" s="88"/>
      <c r="D503" s="89"/>
      <c r="E503" s="3"/>
      <c r="F503" s="11"/>
      <c r="G503" s="90"/>
      <c r="H503" s="31"/>
      <c r="I503" s="31"/>
      <c r="J503" s="90"/>
      <c r="K503" s="31"/>
      <c r="L503" s="57"/>
      <c r="M503" s="31"/>
      <c r="N503" s="31"/>
      <c r="O503" s="57"/>
      <c r="P503" s="57"/>
      <c r="Q503" s="57"/>
      <c r="R503" s="31"/>
      <c r="S503" s="31"/>
      <c r="T503" s="91"/>
      <c r="U503" s="3" t="str">
        <f>IF(VLOOKUP($A503,DICO_Complet!A:R,9,FALSE)&lt;&gt;0,VLOOKUP($A503,DICO_Complet!A:R,9,FALSE),"")</f>
        <v/>
      </c>
    </row>
    <row r="504" spans="1:21">
      <c r="A504" s="29">
        <v>250528140503</v>
      </c>
      <c r="B504" s="87"/>
      <c r="C504" s="88"/>
      <c r="D504" s="89"/>
      <c r="E504" s="3"/>
      <c r="F504" s="11"/>
      <c r="G504" s="90"/>
      <c r="H504" s="31"/>
      <c r="I504" s="31"/>
      <c r="J504" s="90"/>
      <c r="K504" s="31"/>
      <c r="L504" s="57"/>
      <c r="M504" s="31"/>
      <c r="N504" s="31"/>
      <c r="O504" s="57"/>
      <c r="P504" s="57"/>
      <c r="Q504" s="57"/>
      <c r="R504" s="31"/>
      <c r="S504" s="31"/>
      <c r="T504" s="91"/>
      <c r="U504" s="3" t="str">
        <f>IF(VLOOKUP($A504,DICO_Complet!A:R,9,FALSE)&lt;&gt;0,VLOOKUP($A504,DICO_Complet!A:R,9,FALSE),"")</f>
        <v/>
      </c>
    </row>
    <row r="505" spans="1:21">
      <c r="A505" s="29">
        <v>250528144009</v>
      </c>
      <c r="B505" s="87"/>
      <c r="C505" s="88"/>
      <c r="D505" s="89"/>
      <c r="E505" s="3"/>
      <c r="F505" s="11"/>
      <c r="G505" s="90"/>
      <c r="H505" s="31"/>
      <c r="I505" s="31"/>
      <c r="J505" s="90"/>
      <c r="K505" s="31"/>
      <c r="L505" s="57"/>
      <c r="M505" s="31"/>
      <c r="N505" s="31"/>
      <c r="O505" s="57"/>
      <c r="P505" s="57"/>
      <c r="Q505" s="57"/>
      <c r="R505" s="31"/>
      <c r="S505" s="31"/>
      <c r="T505" s="91"/>
      <c r="U505" s="3" t="str">
        <f>IF(VLOOKUP($A505,DICO_Complet!A:R,9,FALSE)&lt;&gt;0,VLOOKUP($A505,DICO_Complet!A:R,9,FALSE),"")</f>
        <v/>
      </c>
    </row>
    <row r="506" spans="1:21">
      <c r="A506" s="29">
        <v>250422133701</v>
      </c>
      <c r="B506" s="87"/>
      <c r="C506" s="88"/>
      <c r="D506" s="89"/>
      <c r="E506" s="3"/>
      <c r="F506" s="11"/>
      <c r="G506" s="90"/>
      <c r="H506" s="31"/>
      <c r="I506" s="31"/>
      <c r="J506" s="90"/>
      <c r="K506" s="31"/>
      <c r="L506" s="57"/>
      <c r="M506" s="31"/>
      <c r="N506" s="31"/>
      <c r="O506" s="57"/>
      <c r="P506" s="57"/>
      <c r="Q506" s="57"/>
      <c r="R506" s="31"/>
      <c r="S506" s="31"/>
      <c r="T506" s="91"/>
      <c r="U506" s="3" t="str">
        <f>IF(VLOOKUP($A506,DICO_Complet!A:R,9,FALSE)&lt;&gt;0,VLOOKUP($A506,DICO_Complet!A:R,9,FALSE),"")</f>
        <v/>
      </c>
    </row>
    <row r="507" spans="1:21">
      <c r="A507" s="29">
        <v>250422133702</v>
      </c>
      <c r="B507" s="87"/>
      <c r="C507" s="88"/>
      <c r="D507" s="89"/>
      <c r="E507" s="3"/>
      <c r="F507" s="11"/>
      <c r="G507" s="90"/>
      <c r="H507" s="31"/>
      <c r="I507" s="31"/>
      <c r="J507" s="90"/>
      <c r="K507" s="31"/>
      <c r="L507" s="57"/>
      <c r="M507" s="31"/>
      <c r="N507" s="31"/>
      <c r="O507" s="57"/>
      <c r="P507" s="57"/>
      <c r="Q507" s="57"/>
      <c r="R507" s="31"/>
      <c r="S507" s="31"/>
      <c r="T507" s="91"/>
      <c r="U507" s="3" t="str">
        <f>IF(VLOOKUP($A507,DICO_Complet!A:R,9,FALSE)&lt;&gt;0,VLOOKUP($A507,DICO_Complet!A:R,9,FALSE),"")</f>
        <v/>
      </c>
    </row>
    <row r="508" spans="1:21">
      <c r="A508" s="29">
        <v>250606083000</v>
      </c>
      <c r="B508" s="87"/>
      <c r="C508" s="88"/>
      <c r="D508" s="89"/>
      <c r="E508" s="3"/>
      <c r="F508" s="11"/>
      <c r="G508" s="90"/>
      <c r="H508" s="31"/>
      <c r="I508" s="31"/>
      <c r="J508" s="90"/>
      <c r="K508" s="31"/>
      <c r="L508" s="57"/>
      <c r="M508" s="31"/>
      <c r="N508" s="31"/>
      <c r="O508" s="57"/>
      <c r="P508" s="57"/>
      <c r="Q508" s="57"/>
      <c r="R508" s="31"/>
      <c r="S508" s="31"/>
      <c r="T508" s="91"/>
      <c r="U508" s="3" t="str">
        <f>IF(VLOOKUP($A508,DICO_Complet!A:R,9,FALSE)&lt;&gt;0,VLOOKUP($A508,DICO_Complet!A:R,9,FALSE),"")</f>
        <v/>
      </c>
    </row>
    <row r="509" spans="1:21">
      <c r="A509" s="29">
        <v>241112000055</v>
      </c>
      <c r="B509" s="87"/>
      <c r="C509" s="88"/>
      <c r="D509" s="89"/>
      <c r="E509" s="3"/>
      <c r="F509" s="11"/>
      <c r="G509" s="90"/>
      <c r="H509" s="31"/>
      <c r="I509" s="31"/>
      <c r="J509" s="90"/>
      <c r="K509" s="31"/>
      <c r="L509" s="57"/>
      <c r="M509" s="31"/>
      <c r="N509" s="31"/>
      <c r="O509" s="57"/>
      <c r="P509" s="57"/>
      <c r="Q509" s="57"/>
      <c r="R509" s="31"/>
      <c r="S509" s="31"/>
      <c r="T509" s="91"/>
      <c r="U509" s="3" t="str">
        <f>IF(VLOOKUP($A509,DICO_Complet!A:R,9,FALSE)&lt;&gt;0,VLOOKUP($A509,DICO_Complet!A:R,9,FALSE),"")</f>
        <v/>
      </c>
    </row>
    <row r="510" spans="1:21">
      <c r="A510" s="29">
        <v>250604114000</v>
      </c>
      <c r="B510" s="87"/>
      <c r="C510" s="88"/>
      <c r="D510" s="89"/>
      <c r="E510" s="3"/>
      <c r="F510" s="11"/>
      <c r="G510" s="90"/>
      <c r="H510" s="31"/>
      <c r="I510" s="31"/>
      <c r="J510" s="90"/>
      <c r="K510" s="31"/>
      <c r="L510" s="57"/>
      <c r="M510" s="31"/>
      <c r="N510" s="31"/>
      <c r="O510" s="57"/>
      <c r="P510" s="57"/>
      <c r="Q510" s="57"/>
      <c r="R510" s="31"/>
      <c r="S510" s="31"/>
      <c r="T510" s="91"/>
      <c r="U510" s="3" t="str">
        <f>IF(VLOOKUP($A510,DICO_Complet!A:R,9,FALSE)&lt;&gt;0,VLOOKUP($A510,DICO_Complet!A:R,9,FALSE),"")</f>
        <v/>
      </c>
    </row>
    <row r="511" spans="1:21">
      <c r="A511" s="29">
        <v>241112000056</v>
      </c>
      <c r="B511" s="87"/>
      <c r="C511" s="88"/>
      <c r="D511" s="89"/>
      <c r="E511" s="3"/>
      <c r="F511" s="11"/>
      <c r="G511" s="90"/>
      <c r="H511" s="31"/>
      <c r="I511" s="31"/>
      <c r="J511" s="90"/>
      <c r="K511" s="31"/>
      <c r="L511" s="57"/>
      <c r="M511" s="31"/>
      <c r="N511" s="31"/>
      <c r="O511" s="57"/>
      <c r="P511" s="57"/>
      <c r="Q511" s="57"/>
      <c r="R511" s="31"/>
      <c r="S511" s="31"/>
      <c r="T511" s="91"/>
      <c r="U511" s="3" t="str">
        <f>IF(VLOOKUP($A511,DICO_Complet!A:R,9,FALSE)&lt;&gt;0,VLOOKUP($A511,DICO_Complet!A:R,9,FALSE),"")</f>
        <v/>
      </c>
    </row>
    <row r="512" spans="1:21">
      <c r="A512" s="29">
        <v>251027112326</v>
      </c>
      <c r="B512" s="87"/>
      <c r="C512" s="88"/>
      <c r="D512" s="89"/>
      <c r="E512" s="3"/>
      <c r="F512" s="11"/>
      <c r="G512" s="90"/>
      <c r="H512" s="31"/>
      <c r="I512" s="31"/>
      <c r="J512" s="90"/>
      <c r="K512" s="31"/>
      <c r="L512" s="57"/>
      <c r="M512" s="31"/>
      <c r="N512" s="31"/>
      <c r="O512" s="57"/>
      <c r="P512" s="57"/>
      <c r="Q512" s="57"/>
      <c r="R512" s="31"/>
      <c r="S512" s="31"/>
      <c r="T512" s="91"/>
      <c r="U512" s="3" t="str">
        <f>IF(VLOOKUP($A512,DICO_Complet!A:R,9,FALSE)&lt;&gt;0,VLOOKUP($A512,DICO_Complet!A:R,9,FALSE),"")</f>
        <v/>
      </c>
    </row>
    <row r="513" spans="1:21">
      <c r="A513" s="29">
        <v>250827112400</v>
      </c>
      <c r="B513" s="87"/>
      <c r="C513" s="88"/>
      <c r="D513" s="89"/>
      <c r="E513" s="3"/>
      <c r="F513" s="11"/>
      <c r="G513" s="90"/>
      <c r="H513" s="31"/>
      <c r="I513" s="31"/>
      <c r="J513" s="90"/>
      <c r="K513" s="31"/>
      <c r="L513" s="57"/>
      <c r="M513" s="31"/>
      <c r="N513" s="31"/>
      <c r="O513" s="57"/>
      <c r="P513" s="57"/>
      <c r="Q513" s="57"/>
      <c r="R513" s="31"/>
      <c r="S513" s="31"/>
      <c r="T513" s="91"/>
      <c r="U513" s="3" t="str">
        <f>IF(VLOOKUP($A513,DICO_Complet!A:R,9,FALSE)&lt;&gt;0,VLOOKUP($A513,DICO_Complet!A:R,9,FALSE),"")</f>
        <v/>
      </c>
    </row>
    <row r="514" spans="1:21">
      <c r="A514" s="29">
        <v>241112000057</v>
      </c>
      <c r="B514" s="87"/>
      <c r="C514" s="88"/>
      <c r="D514" s="89"/>
      <c r="E514" s="3"/>
      <c r="F514" s="11"/>
      <c r="G514" s="90"/>
      <c r="H514" s="31"/>
      <c r="I514" s="31"/>
      <c r="J514" s="90"/>
      <c r="K514" s="31"/>
      <c r="L514" s="57"/>
      <c r="M514" s="31"/>
      <c r="N514" s="31"/>
      <c r="O514" s="57"/>
      <c r="P514" s="57"/>
      <c r="Q514" s="57"/>
      <c r="R514" s="31"/>
      <c r="S514" s="31"/>
      <c r="T514" s="91"/>
      <c r="U514" s="3" t="str">
        <f>IF(VLOOKUP($A514,DICO_Complet!A:R,9,FALSE)&lt;&gt;0,VLOOKUP($A514,DICO_Complet!A:R,9,FALSE),"")</f>
        <v/>
      </c>
    </row>
    <row r="515" spans="1:21">
      <c r="A515" s="29">
        <v>250317176901</v>
      </c>
      <c r="B515" s="87"/>
      <c r="C515" s="88"/>
      <c r="D515" s="89"/>
      <c r="E515" s="3"/>
      <c r="F515" s="11"/>
      <c r="G515" s="90"/>
      <c r="H515" s="31"/>
      <c r="I515" s="31"/>
      <c r="J515" s="90"/>
      <c r="K515" s="31"/>
      <c r="L515" s="57"/>
      <c r="M515" s="31"/>
      <c r="N515" s="31"/>
      <c r="O515" s="57"/>
      <c r="P515" s="57"/>
      <c r="Q515" s="57"/>
      <c r="R515" s="31"/>
      <c r="S515" s="31"/>
      <c r="T515" s="91"/>
      <c r="U515" s="3" t="str">
        <f>IF(VLOOKUP($A515,DICO_Complet!A:R,9,FALSE)&lt;&gt;0,VLOOKUP($A515,DICO_Complet!A:R,9,FALSE),"")</f>
        <v/>
      </c>
    </row>
    <row r="516" spans="1:21">
      <c r="A516" s="258">
        <v>251202143402</v>
      </c>
      <c r="B516" s="87"/>
      <c r="C516" s="88"/>
      <c r="D516" s="89"/>
      <c r="E516" s="3"/>
      <c r="F516" s="11"/>
      <c r="G516" s="90"/>
      <c r="H516" s="31"/>
      <c r="I516" s="31"/>
      <c r="J516" s="90"/>
      <c r="K516" s="31"/>
      <c r="L516" s="57"/>
      <c r="M516" s="31"/>
      <c r="N516" s="31"/>
      <c r="O516" s="57"/>
      <c r="P516" s="57"/>
      <c r="Q516" s="57"/>
      <c r="R516" s="31"/>
      <c r="S516" s="31"/>
      <c r="T516" s="91"/>
      <c r="U516" s="3" t="str">
        <f>IF(VLOOKUP($A516,DICO_Complet!A:R,9,FALSE)&lt;&gt;0,VLOOKUP($A516,DICO_Complet!A:R,9,FALSE),"")</f>
        <v/>
      </c>
    </row>
    <row r="517" spans="1:21">
      <c r="A517" s="29">
        <v>241112000058</v>
      </c>
      <c r="B517" s="87"/>
      <c r="C517" s="88"/>
      <c r="D517" s="89"/>
      <c r="E517" s="3"/>
      <c r="F517" s="11"/>
      <c r="G517" s="90"/>
      <c r="H517" s="31"/>
      <c r="I517" s="31"/>
      <c r="J517" s="90"/>
      <c r="K517" s="31"/>
      <c r="L517" s="57"/>
      <c r="M517" s="31"/>
      <c r="N517" s="31"/>
      <c r="O517" s="57"/>
      <c r="P517" s="57"/>
      <c r="Q517" s="57"/>
      <c r="R517" s="31"/>
      <c r="S517" s="31"/>
      <c r="T517" s="91"/>
      <c r="U517" s="3" t="str">
        <f>IF(VLOOKUP($A517,DICO_Complet!A:R,9,FALSE)&lt;&gt;0,VLOOKUP($A517,DICO_Complet!A:R,9,FALSE),"")</f>
        <v/>
      </c>
    </row>
    <row r="518" spans="1:21">
      <c r="A518" s="29">
        <v>250212174204</v>
      </c>
      <c r="B518" s="87"/>
      <c r="C518" s="88"/>
      <c r="D518" s="89"/>
      <c r="E518" s="3"/>
      <c r="F518" s="11"/>
      <c r="G518" s="90"/>
      <c r="H518" s="31"/>
      <c r="I518" s="31"/>
      <c r="J518" s="90"/>
      <c r="K518" s="31"/>
      <c r="L518" s="57"/>
      <c r="M518" s="31"/>
      <c r="N518" s="31"/>
      <c r="O518" s="57"/>
      <c r="P518" s="57"/>
      <c r="Q518" s="57"/>
      <c r="R518" s="31"/>
      <c r="S518" s="31"/>
      <c r="T518" s="91"/>
      <c r="U518" s="3" t="str">
        <f>IF(VLOOKUP($A518,DICO_Complet!A:R,9,FALSE)&lt;&gt;0,VLOOKUP($A518,DICO_Complet!A:R,9,FALSE),"")</f>
        <v/>
      </c>
    </row>
    <row r="519" spans="1:21">
      <c r="A519" s="29">
        <v>250425200601</v>
      </c>
      <c r="B519" s="87"/>
      <c r="C519" s="88"/>
      <c r="D519" s="89"/>
      <c r="E519" s="3"/>
      <c r="F519" s="11"/>
      <c r="G519" s="90"/>
      <c r="H519" s="31"/>
      <c r="I519" s="31"/>
      <c r="J519" s="90"/>
      <c r="K519" s="31"/>
      <c r="L519" s="57"/>
      <c r="M519" s="31"/>
      <c r="N519" s="31"/>
      <c r="O519" s="57"/>
      <c r="P519" s="57"/>
      <c r="Q519" s="57"/>
      <c r="R519" s="31"/>
      <c r="S519" s="31"/>
      <c r="T519" s="91"/>
      <c r="U519" s="3" t="str">
        <f>IF(VLOOKUP($A519,DICO_Complet!A:R,9,FALSE)&lt;&gt;0,VLOOKUP($A519,DICO_Complet!A:R,9,FALSE),"")</f>
        <v/>
      </c>
    </row>
    <row r="520" spans="1:21">
      <c r="A520" s="29">
        <v>250331132305</v>
      </c>
      <c r="B520" s="87"/>
      <c r="C520" s="88"/>
      <c r="D520" s="89"/>
      <c r="E520" s="3"/>
      <c r="F520" s="11"/>
      <c r="G520" s="90"/>
      <c r="H520" s="31"/>
      <c r="I520" s="31"/>
      <c r="J520" s="90"/>
      <c r="K520" s="31"/>
      <c r="L520" s="57"/>
      <c r="M520" s="31"/>
      <c r="N520" s="31"/>
      <c r="O520" s="57"/>
      <c r="P520" s="57"/>
      <c r="Q520" s="57"/>
      <c r="R520" s="31"/>
      <c r="S520" s="31"/>
      <c r="T520" s="91"/>
      <c r="U520" s="3" t="str">
        <f>IF(VLOOKUP($A520,DICO_Complet!A:R,9,FALSE)&lt;&gt;0,VLOOKUP($A520,DICO_Complet!A:R,9,FALSE),"")</f>
        <v/>
      </c>
    </row>
    <row r="521" spans="1:21">
      <c r="A521" s="29">
        <v>250317124400</v>
      </c>
      <c r="B521" s="87"/>
      <c r="C521" s="88"/>
      <c r="D521" s="89"/>
      <c r="E521" s="3"/>
      <c r="F521" s="11"/>
      <c r="G521" s="90"/>
      <c r="H521" s="31"/>
      <c r="I521" s="31"/>
      <c r="J521" s="90"/>
      <c r="K521" s="31"/>
      <c r="L521" s="57"/>
      <c r="M521" s="31"/>
      <c r="N521" s="31"/>
      <c r="O521" s="57"/>
      <c r="P521" s="57"/>
      <c r="Q521" s="57"/>
      <c r="R521" s="31"/>
      <c r="S521" s="31"/>
      <c r="T521" s="91"/>
      <c r="U521" s="3" t="str">
        <f>IF(VLOOKUP($A521,DICO_Complet!A:R,9,FALSE)&lt;&gt;0,VLOOKUP($A521,DICO_Complet!A:R,9,FALSE),"")</f>
        <v/>
      </c>
    </row>
    <row r="522" spans="1:21">
      <c r="A522" s="29">
        <v>250924100017</v>
      </c>
      <c r="B522" s="87"/>
      <c r="C522" s="88"/>
      <c r="D522" s="89"/>
      <c r="E522" s="3"/>
      <c r="F522" s="11"/>
      <c r="G522" s="90"/>
      <c r="H522" s="31"/>
      <c r="I522" s="31"/>
      <c r="J522" s="90"/>
      <c r="K522" s="31"/>
      <c r="L522" s="57"/>
      <c r="M522" s="31"/>
      <c r="N522" s="31"/>
      <c r="O522" s="57"/>
      <c r="P522" s="57"/>
      <c r="Q522" s="57"/>
      <c r="R522" s="31"/>
      <c r="S522" s="31"/>
      <c r="T522" s="91"/>
      <c r="U522" s="3" t="str">
        <f>IF(VLOOKUP($A522,DICO_Complet!A:R,9,FALSE)&lt;&gt;0,VLOOKUP($A522,DICO_Complet!A:R,9,FALSE),"")</f>
        <v/>
      </c>
    </row>
    <row r="523" spans="1:21">
      <c r="A523" s="29">
        <v>250331132304</v>
      </c>
      <c r="B523" s="87"/>
      <c r="C523" s="88"/>
      <c r="D523" s="89"/>
      <c r="E523" s="3"/>
      <c r="F523" s="11"/>
      <c r="G523" s="90"/>
      <c r="H523" s="31"/>
      <c r="I523" s="31"/>
      <c r="J523" s="90"/>
      <c r="K523" s="31"/>
      <c r="L523" s="57"/>
      <c r="M523" s="31"/>
      <c r="N523" s="31"/>
      <c r="O523" s="57"/>
      <c r="P523" s="57"/>
      <c r="Q523" s="57"/>
      <c r="R523" s="31"/>
      <c r="S523" s="31"/>
      <c r="T523" s="91"/>
      <c r="U523" s="3" t="str">
        <f>IF(VLOOKUP($A523,DICO_Complet!A:R,9,FALSE)&lt;&gt;0,VLOOKUP($A523,DICO_Complet!A:R,9,FALSE),"")</f>
        <v/>
      </c>
    </row>
    <row r="524" spans="1:21">
      <c r="A524" s="29">
        <v>250423093002</v>
      </c>
      <c r="B524" s="87"/>
      <c r="C524" s="88"/>
      <c r="D524" s="89"/>
      <c r="E524" s="3"/>
      <c r="F524" s="11"/>
      <c r="G524" s="90"/>
      <c r="H524" s="31"/>
      <c r="I524" s="31"/>
      <c r="J524" s="90"/>
      <c r="K524" s="31"/>
      <c r="L524" s="57"/>
      <c r="M524" s="31"/>
      <c r="N524" s="31"/>
      <c r="O524" s="57"/>
      <c r="P524" s="57"/>
      <c r="Q524" s="57"/>
      <c r="R524" s="31"/>
      <c r="S524" s="31"/>
      <c r="T524" s="91"/>
      <c r="U524" s="3" t="str">
        <f>IF(VLOOKUP($A524,DICO_Complet!A:R,9,FALSE)&lt;&gt;0,VLOOKUP($A524,DICO_Complet!A:R,9,FALSE),"")</f>
        <v/>
      </c>
    </row>
    <row r="525" spans="1:21">
      <c r="A525" s="29">
        <v>250418220103</v>
      </c>
      <c r="B525" s="87"/>
      <c r="C525" s="88"/>
      <c r="D525" s="89"/>
      <c r="E525" s="3"/>
      <c r="F525" s="11"/>
      <c r="G525" s="90"/>
      <c r="H525" s="31"/>
      <c r="I525" s="31"/>
      <c r="J525" s="90"/>
      <c r="K525" s="31"/>
      <c r="L525" s="57"/>
      <c r="M525" s="31"/>
      <c r="N525" s="31"/>
      <c r="O525" s="57"/>
      <c r="P525" s="57"/>
      <c r="Q525" s="57"/>
      <c r="R525" s="31"/>
      <c r="S525" s="31"/>
      <c r="T525" s="91"/>
      <c r="U525" s="3" t="str">
        <f>IF(VLOOKUP($A525,DICO_Complet!A:R,9,FALSE)&lt;&gt;0,VLOOKUP($A525,DICO_Complet!A:R,9,FALSE),"")</f>
        <v/>
      </c>
    </row>
    <row r="526" spans="1:21">
      <c r="A526" s="29">
        <v>250425200704</v>
      </c>
      <c r="B526" s="87"/>
      <c r="C526" s="88"/>
      <c r="D526" s="89"/>
      <c r="E526" s="3"/>
      <c r="F526" s="11"/>
      <c r="G526" s="90"/>
      <c r="H526" s="31"/>
      <c r="I526" s="31"/>
      <c r="J526" s="90"/>
      <c r="K526" s="31"/>
      <c r="L526" s="57"/>
      <c r="M526" s="31"/>
      <c r="N526" s="31"/>
      <c r="O526" s="57"/>
      <c r="P526" s="57"/>
      <c r="Q526" s="57"/>
      <c r="R526" s="31"/>
      <c r="S526" s="31"/>
      <c r="T526" s="91"/>
      <c r="U526" s="3" t="str">
        <f>IF(VLOOKUP($A526,DICO_Complet!A:R,9,FALSE)&lt;&gt;0,VLOOKUP($A526,DICO_Complet!A:R,9,FALSE),"")</f>
        <v/>
      </c>
    </row>
    <row r="527" spans="1:21">
      <c r="A527" s="29">
        <v>250425201517</v>
      </c>
      <c r="B527" s="87"/>
      <c r="C527" s="88"/>
      <c r="D527" s="89"/>
      <c r="E527" s="3"/>
      <c r="F527" s="11"/>
      <c r="G527" s="90"/>
      <c r="H527" s="31"/>
      <c r="I527" s="31"/>
      <c r="J527" s="90"/>
      <c r="K527" s="31"/>
      <c r="L527" s="57"/>
      <c r="M527" s="31"/>
      <c r="N527" s="31"/>
      <c r="O527" s="57"/>
      <c r="P527" s="57"/>
      <c r="Q527" s="57"/>
      <c r="R527" s="31"/>
      <c r="S527" s="31"/>
      <c r="T527" s="91"/>
      <c r="U527" s="3" t="str">
        <f>IF(VLOOKUP($A527,DICO_Complet!A:R,9,FALSE)&lt;&gt;0,VLOOKUP($A527,DICO_Complet!A:R,9,FALSE),"")</f>
        <v/>
      </c>
    </row>
    <row r="528" spans="1:21">
      <c r="A528" s="29">
        <v>250425200706</v>
      </c>
      <c r="B528" s="87"/>
      <c r="C528" s="88"/>
      <c r="D528" s="89"/>
      <c r="E528" s="3"/>
      <c r="F528" s="11"/>
      <c r="G528" s="90"/>
      <c r="H528" s="31"/>
      <c r="I528" s="31"/>
      <c r="J528" s="90"/>
      <c r="K528" s="31"/>
      <c r="L528" s="57"/>
      <c r="M528" s="31"/>
      <c r="N528" s="31"/>
      <c r="O528" s="57"/>
      <c r="P528" s="57"/>
      <c r="Q528" s="57"/>
      <c r="R528" s="31"/>
      <c r="S528" s="31"/>
      <c r="T528" s="91"/>
      <c r="U528" s="3" t="str">
        <f>IF(VLOOKUP($A528,DICO_Complet!A:R,9,FALSE)&lt;&gt;0,VLOOKUP($A528,DICO_Complet!A:R,9,FALSE),"")</f>
        <v/>
      </c>
    </row>
    <row r="529" spans="1:21">
      <c r="A529" s="29">
        <v>250425200705</v>
      </c>
      <c r="B529" s="87"/>
      <c r="C529" s="88"/>
      <c r="D529" s="89"/>
      <c r="E529" s="3"/>
      <c r="F529" s="11"/>
      <c r="G529" s="90"/>
      <c r="H529" s="31"/>
      <c r="I529" s="31"/>
      <c r="J529" s="90"/>
      <c r="K529" s="31"/>
      <c r="L529" s="57"/>
      <c r="M529" s="31"/>
      <c r="N529" s="31"/>
      <c r="O529" s="57"/>
      <c r="P529" s="57"/>
      <c r="Q529" s="57"/>
      <c r="R529" s="31"/>
      <c r="S529" s="31"/>
      <c r="T529" s="91"/>
      <c r="U529" s="3" t="str">
        <f>IF(VLOOKUP($A529,DICO_Complet!A:R,9,FALSE)&lt;&gt;0,VLOOKUP($A529,DICO_Complet!A:R,9,FALSE),"")</f>
        <v/>
      </c>
    </row>
    <row r="530" spans="1:21">
      <c r="A530" s="29">
        <v>250418220104</v>
      </c>
      <c r="B530" s="87"/>
      <c r="C530" s="88"/>
      <c r="D530" s="89"/>
      <c r="E530" s="3"/>
      <c r="F530" s="11"/>
      <c r="G530" s="90"/>
      <c r="H530" s="31"/>
      <c r="I530" s="31"/>
      <c r="J530" s="90"/>
      <c r="K530" s="31"/>
      <c r="L530" s="57"/>
      <c r="M530" s="31"/>
      <c r="N530" s="31"/>
      <c r="O530" s="57"/>
      <c r="P530" s="57"/>
      <c r="Q530" s="57"/>
      <c r="R530" s="31"/>
      <c r="S530" s="31"/>
      <c r="T530" s="91"/>
      <c r="U530" s="3" t="str">
        <f>IF(VLOOKUP($A530,DICO_Complet!A:R,9,FALSE)&lt;&gt;0,VLOOKUP($A530,DICO_Complet!A:R,9,FALSE),"")</f>
        <v/>
      </c>
    </row>
    <row r="531" spans="1:21">
      <c r="A531" s="29">
        <v>250418220105</v>
      </c>
      <c r="B531" s="87"/>
      <c r="C531" s="88"/>
      <c r="D531" s="89"/>
      <c r="E531" s="3"/>
      <c r="F531" s="11"/>
      <c r="G531" s="90"/>
      <c r="H531" s="31"/>
      <c r="I531" s="31"/>
      <c r="J531" s="90"/>
      <c r="K531" s="31"/>
      <c r="L531" s="57"/>
      <c r="M531" s="31"/>
      <c r="N531" s="31"/>
      <c r="O531" s="57"/>
      <c r="P531" s="57"/>
      <c r="Q531" s="57"/>
      <c r="R531" s="31"/>
      <c r="S531" s="31"/>
      <c r="T531" s="91"/>
      <c r="U531" s="3" t="str">
        <f>IF(VLOOKUP($A531,DICO_Complet!A:R,9,FALSE)&lt;&gt;0,VLOOKUP($A531,DICO_Complet!A:R,9,FALSE),"")</f>
        <v/>
      </c>
    </row>
    <row r="532" spans="1:21">
      <c r="A532" s="29">
        <v>250418220106</v>
      </c>
      <c r="B532" s="87"/>
      <c r="C532" s="88"/>
      <c r="D532" s="89"/>
      <c r="E532" s="3"/>
      <c r="F532" s="11"/>
      <c r="G532" s="90"/>
      <c r="H532" s="31"/>
      <c r="I532" s="31"/>
      <c r="J532" s="90"/>
      <c r="K532" s="31"/>
      <c r="L532" s="57"/>
      <c r="M532" s="31"/>
      <c r="N532" s="31"/>
      <c r="O532" s="57"/>
      <c r="P532" s="57"/>
      <c r="Q532" s="57"/>
      <c r="R532" s="31"/>
      <c r="S532" s="31"/>
      <c r="T532" s="91"/>
      <c r="U532" s="3" t="str">
        <f>IF(VLOOKUP($A532,DICO_Complet!A:R,9,FALSE)&lt;&gt;0,VLOOKUP($A532,DICO_Complet!A:R,9,FALSE),"")</f>
        <v/>
      </c>
    </row>
    <row r="533" spans="1:21">
      <c r="A533" s="29">
        <v>250422120100</v>
      </c>
      <c r="B533" s="87"/>
      <c r="C533" s="88"/>
      <c r="D533" s="89"/>
      <c r="E533" s="3"/>
      <c r="F533" s="11"/>
      <c r="G533" s="90"/>
      <c r="H533" s="31"/>
      <c r="I533" s="31"/>
      <c r="J533" s="90"/>
      <c r="K533" s="31"/>
      <c r="L533" s="57"/>
      <c r="M533" s="31"/>
      <c r="N533" s="31"/>
      <c r="O533" s="57"/>
      <c r="P533" s="57"/>
      <c r="Q533" s="57"/>
      <c r="R533" s="31"/>
      <c r="S533" s="31"/>
      <c r="T533" s="91"/>
      <c r="U533" s="3" t="str">
        <f>IF(VLOOKUP($A533,DICO_Complet!A:R,9,FALSE)&lt;&gt;0,VLOOKUP($A533,DICO_Complet!A:R,9,FALSE),"")</f>
        <v/>
      </c>
    </row>
    <row r="534" spans="1:21">
      <c r="A534" s="29">
        <v>250422120101</v>
      </c>
      <c r="B534" s="87"/>
      <c r="C534" s="88"/>
      <c r="D534" s="89"/>
      <c r="E534" s="3"/>
      <c r="F534" s="11"/>
      <c r="G534" s="90"/>
      <c r="H534" s="31"/>
      <c r="I534" s="31"/>
      <c r="J534" s="90"/>
      <c r="K534" s="31"/>
      <c r="L534" s="57"/>
      <c r="M534" s="31"/>
      <c r="N534" s="31"/>
      <c r="O534" s="57"/>
      <c r="P534" s="57"/>
      <c r="Q534" s="57"/>
      <c r="R534" s="31"/>
      <c r="S534" s="31"/>
      <c r="T534" s="91"/>
      <c r="U534" s="3" t="str">
        <f>IF(VLOOKUP($A534,DICO_Complet!A:R,9,FALSE)&lt;&gt;0,VLOOKUP($A534,DICO_Complet!A:R,9,FALSE),"")</f>
        <v/>
      </c>
    </row>
    <row r="535" spans="1:21">
      <c r="A535" s="29">
        <v>250422120102</v>
      </c>
      <c r="B535" s="87"/>
      <c r="C535" s="88"/>
      <c r="D535" s="89"/>
      <c r="E535" s="3"/>
      <c r="F535" s="11"/>
      <c r="G535" s="90"/>
      <c r="H535" s="31"/>
      <c r="I535" s="31"/>
      <c r="J535" s="90"/>
      <c r="K535" s="31"/>
      <c r="L535" s="57"/>
      <c r="M535" s="31"/>
      <c r="N535" s="31"/>
      <c r="O535" s="57"/>
      <c r="P535" s="57"/>
      <c r="Q535" s="57"/>
      <c r="R535" s="31"/>
      <c r="S535" s="31"/>
      <c r="T535" s="91"/>
      <c r="U535" s="3" t="str">
        <f>IF(VLOOKUP($A535,DICO_Complet!A:R,9,FALSE)&lt;&gt;0,VLOOKUP($A535,DICO_Complet!A:R,9,FALSE),"")</f>
        <v/>
      </c>
    </row>
    <row r="536" spans="1:21">
      <c r="A536" s="29">
        <v>250926100001</v>
      </c>
      <c r="B536" s="87"/>
      <c r="C536" s="88"/>
      <c r="D536" s="89"/>
      <c r="E536" s="3"/>
      <c r="F536" s="11"/>
      <c r="G536" s="90"/>
      <c r="H536" s="31"/>
      <c r="I536" s="31"/>
      <c r="J536" s="90"/>
      <c r="K536" s="31"/>
      <c r="L536" s="57"/>
      <c r="M536" s="31"/>
      <c r="N536" s="31"/>
      <c r="O536" s="57"/>
      <c r="P536" s="57"/>
      <c r="Q536" s="57"/>
      <c r="R536" s="31"/>
      <c r="S536" s="31"/>
      <c r="T536" s="91"/>
      <c r="U536" s="3" t="str">
        <f>IF(VLOOKUP($A536,DICO_Complet!A:R,9,FALSE)&lt;&gt;0,VLOOKUP($A536,DICO_Complet!A:R,9,FALSE),"")</f>
        <v/>
      </c>
    </row>
    <row r="537" spans="1:21">
      <c r="A537" s="29">
        <v>250926100000</v>
      </c>
      <c r="B537" s="87"/>
      <c r="C537" s="88"/>
      <c r="D537" s="89"/>
      <c r="E537" s="3"/>
      <c r="F537" s="11"/>
      <c r="G537" s="90"/>
      <c r="H537" s="31"/>
      <c r="I537" s="31"/>
      <c r="J537" s="90"/>
      <c r="K537" s="31"/>
      <c r="L537" s="57"/>
      <c r="M537" s="31"/>
      <c r="N537" s="31"/>
      <c r="O537" s="57"/>
      <c r="P537" s="57"/>
      <c r="Q537" s="57"/>
      <c r="R537" s="31"/>
      <c r="S537" s="31"/>
      <c r="T537" s="91"/>
      <c r="U537" s="3" t="str">
        <f>IF(VLOOKUP($A537,DICO_Complet!A:R,9,FALSE)&lt;&gt;0,VLOOKUP($A537,DICO_Complet!A:R,9,FALSE),"")</f>
        <v/>
      </c>
    </row>
    <row r="538" spans="1:21">
      <c r="A538" s="29">
        <v>260304135700</v>
      </c>
      <c r="B538" s="87"/>
      <c r="C538" s="88"/>
      <c r="D538" s="89"/>
      <c r="E538" s="3"/>
      <c r="F538" s="11"/>
      <c r="G538" s="90"/>
      <c r="H538" s="31"/>
      <c r="I538" s="31"/>
      <c r="J538" s="90"/>
      <c r="K538" s="31"/>
      <c r="L538" s="57"/>
      <c r="M538" s="31"/>
      <c r="N538" s="31"/>
      <c r="O538" s="57"/>
      <c r="P538" s="57"/>
      <c r="Q538" s="57"/>
      <c r="R538" s="31"/>
      <c r="S538" s="31"/>
      <c r="T538" s="91"/>
      <c r="U538" s="3" t="str">
        <f>IF(VLOOKUP($A538,DICO_Complet!A:R,9,FALSE)&lt;&gt;0,VLOOKUP($A538,DICO_Complet!A:R,9,FALSE),"")</f>
        <v/>
      </c>
    </row>
    <row r="539" spans="1:21">
      <c r="A539" s="29">
        <v>250718174800</v>
      </c>
      <c r="B539" s="87"/>
      <c r="C539" s="88"/>
      <c r="D539" s="89"/>
      <c r="E539" s="3"/>
      <c r="F539" s="11"/>
      <c r="G539" s="90"/>
      <c r="H539" s="31"/>
      <c r="I539" s="31"/>
      <c r="J539" s="90"/>
      <c r="K539" s="31"/>
      <c r="L539" s="57"/>
      <c r="M539" s="31"/>
      <c r="N539" s="31"/>
      <c r="O539" s="57"/>
      <c r="P539" s="57"/>
      <c r="Q539" s="57"/>
      <c r="R539" s="31"/>
      <c r="S539" s="31"/>
      <c r="T539" s="91"/>
      <c r="U539" s="3" t="str">
        <f>IF(VLOOKUP($A539,DICO_Complet!A:R,9,FALSE)&lt;&gt;0,VLOOKUP($A539,DICO_Complet!A:R,9,FALSE),"")</f>
        <v/>
      </c>
    </row>
    <row r="540" spans="1:21">
      <c r="A540" s="29">
        <v>250317120002</v>
      </c>
      <c r="B540" s="87"/>
      <c r="C540" s="88"/>
      <c r="D540" s="89"/>
      <c r="E540" s="3"/>
      <c r="F540" s="11"/>
      <c r="G540" s="90"/>
      <c r="H540" s="31"/>
      <c r="I540" s="31"/>
      <c r="J540" s="90"/>
      <c r="K540" s="31"/>
      <c r="L540" s="57"/>
      <c r="M540" s="31"/>
      <c r="N540" s="31"/>
      <c r="O540" s="57"/>
      <c r="P540" s="57"/>
      <c r="Q540" s="57"/>
      <c r="R540" s="31"/>
      <c r="S540" s="31"/>
      <c r="T540" s="91"/>
      <c r="U540" s="3" t="str">
        <f>IF(VLOOKUP($A540,DICO_Complet!A:R,9,FALSE)&lt;&gt;0,VLOOKUP($A540,DICO_Complet!A:R,9,FALSE),"")</f>
        <v/>
      </c>
    </row>
    <row r="541" spans="1:21">
      <c r="A541" s="29">
        <v>250527100000</v>
      </c>
      <c r="B541" s="87"/>
      <c r="C541" s="88"/>
      <c r="D541" s="89"/>
      <c r="E541" s="3"/>
      <c r="F541" s="11"/>
      <c r="G541" s="90"/>
      <c r="H541" s="31"/>
      <c r="I541" s="31"/>
      <c r="J541" s="90"/>
      <c r="K541" s="31"/>
      <c r="L541" s="57"/>
      <c r="M541" s="31"/>
      <c r="N541" s="31"/>
      <c r="O541" s="57"/>
      <c r="P541" s="57"/>
      <c r="Q541" s="57"/>
      <c r="R541" s="31"/>
      <c r="S541" s="31"/>
      <c r="T541" s="91"/>
      <c r="U541" s="3" t="str">
        <f>IF(VLOOKUP($A541,DICO_Complet!A:R,9,FALSE)&lt;&gt;0,VLOOKUP($A541,DICO_Complet!A:R,9,FALSE),"")</f>
        <v/>
      </c>
    </row>
    <row r="542" spans="1:21">
      <c r="A542" s="29">
        <v>250528140502</v>
      </c>
      <c r="B542" s="87"/>
      <c r="C542" s="88"/>
      <c r="D542" s="89"/>
      <c r="E542" s="3"/>
      <c r="F542" s="11"/>
      <c r="G542" s="90"/>
      <c r="H542" s="31"/>
      <c r="I542" s="31"/>
      <c r="J542" s="90"/>
      <c r="K542" s="31"/>
      <c r="L542" s="57"/>
      <c r="M542" s="31"/>
      <c r="N542" s="31"/>
      <c r="O542" s="57"/>
      <c r="P542" s="57"/>
      <c r="Q542" s="57"/>
      <c r="R542" s="31"/>
      <c r="S542" s="31"/>
      <c r="T542" s="91"/>
      <c r="U542" s="3" t="str">
        <f>IF(VLOOKUP($A542,DICO_Complet!A:R,9,FALSE)&lt;&gt;0,VLOOKUP($A542,DICO_Complet!A:R,9,FALSE),"")</f>
        <v/>
      </c>
    </row>
    <row r="543" spans="1:21">
      <c r="A543" s="29">
        <v>241112000059</v>
      </c>
      <c r="B543" s="87"/>
      <c r="C543" s="88"/>
      <c r="D543" s="89"/>
      <c r="E543" s="3"/>
      <c r="F543" s="11"/>
      <c r="G543" s="90"/>
      <c r="H543" s="31"/>
      <c r="I543" s="31"/>
      <c r="J543" s="90"/>
      <c r="K543" s="31"/>
      <c r="L543" s="57"/>
      <c r="M543" s="31"/>
      <c r="N543" s="31"/>
      <c r="O543" s="57"/>
      <c r="P543" s="57"/>
      <c r="Q543" s="57"/>
      <c r="R543" s="31"/>
      <c r="S543" s="31"/>
      <c r="T543" s="91"/>
      <c r="U543" s="3" t="str">
        <f>IF(VLOOKUP($A543,DICO_Complet!A:R,9,FALSE)&lt;&gt;0,VLOOKUP($A543,DICO_Complet!A:R,9,FALSE),"")</f>
        <v/>
      </c>
    </row>
    <row r="544" spans="1:21">
      <c r="A544" s="29">
        <v>260309115900</v>
      </c>
      <c r="B544" s="87"/>
      <c r="C544" s="88"/>
      <c r="D544" s="89"/>
      <c r="E544" s="3"/>
      <c r="F544" s="11"/>
      <c r="G544" s="90"/>
      <c r="H544" s="31"/>
      <c r="I544" s="31"/>
      <c r="J544" s="90"/>
      <c r="K544" s="31"/>
      <c r="L544" s="57"/>
      <c r="M544" s="31"/>
      <c r="N544" s="31"/>
      <c r="O544" s="57"/>
      <c r="P544" s="57"/>
      <c r="Q544" s="57"/>
      <c r="R544" s="31"/>
      <c r="S544" s="31"/>
      <c r="T544" s="91"/>
      <c r="U544" s="3" t="str">
        <f>IF(VLOOKUP($A544,DICO_Complet!A:R,9,FALSE)&lt;&gt;0,VLOOKUP($A544,DICO_Complet!A:R,9,FALSE),"")</f>
        <v/>
      </c>
    </row>
    <row r="545" spans="1:21">
      <c r="A545" s="29">
        <v>250418220102</v>
      </c>
      <c r="B545" s="87"/>
      <c r="C545" s="88"/>
      <c r="D545" s="89"/>
      <c r="E545" s="3"/>
      <c r="F545" s="11"/>
      <c r="G545" s="90"/>
      <c r="H545" s="31"/>
      <c r="I545" s="31"/>
      <c r="J545" s="90"/>
      <c r="K545" s="31"/>
      <c r="L545" s="57"/>
      <c r="M545" s="31"/>
      <c r="N545" s="31"/>
      <c r="O545" s="57"/>
      <c r="P545" s="57"/>
      <c r="Q545" s="57"/>
      <c r="R545" s="31"/>
      <c r="S545" s="31"/>
      <c r="T545" s="91"/>
      <c r="U545" s="3" t="str">
        <f>IF(VLOOKUP($A545,DICO_Complet!A:R,9,FALSE)&lt;&gt;0,VLOOKUP($A545,DICO_Complet!A:R,9,FALSE),"")</f>
        <v/>
      </c>
    </row>
    <row r="546" spans="1:21">
      <c r="A546" s="29">
        <v>250627181900</v>
      </c>
      <c r="B546" s="87"/>
      <c r="C546" s="88"/>
      <c r="D546" s="89"/>
      <c r="E546" s="3"/>
      <c r="F546" s="11"/>
      <c r="G546" s="90"/>
      <c r="H546" s="31"/>
      <c r="I546" s="31"/>
      <c r="J546" s="90"/>
      <c r="K546" s="31"/>
      <c r="L546" s="57"/>
      <c r="M546" s="31"/>
      <c r="N546" s="31"/>
      <c r="O546" s="57"/>
      <c r="P546" s="57"/>
      <c r="Q546" s="57"/>
      <c r="R546" s="31"/>
      <c r="S546" s="31"/>
      <c r="T546" s="91"/>
      <c r="U546" s="3" t="str">
        <f>IF(VLOOKUP($A546,DICO_Complet!A:R,9,FALSE)&lt;&gt;0,VLOOKUP($A546,DICO_Complet!A:R,9,FALSE),"")</f>
        <v/>
      </c>
    </row>
    <row r="547" spans="1:21">
      <c r="A547" s="29">
        <v>250422122401</v>
      </c>
      <c r="B547" s="87"/>
      <c r="C547" s="88"/>
      <c r="D547" s="89"/>
      <c r="E547" s="3"/>
      <c r="F547" s="11"/>
      <c r="G547" s="90"/>
      <c r="H547" s="31"/>
      <c r="I547" s="31"/>
      <c r="J547" s="90"/>
      <c r="K547" s="31"/>
      <c r="L547" s="57"/>
      <c r="M547" s="31"/>
      <c r="N547" s="31"/>
      <c r="O547" s="57"/>
      <c r="P547" s="57"/>
      <c r="Q547" s="57"/>
      <c r="R547" s="31"/>
      <c r="S547" s="31"/>
      <c r="T547" s="91"/>
      <c r="U547" s="3" t="str">
        <f>IF(VLOOKUP($A547,DICO_Complet!A:R,9,FALSE)&lt;&gt;0,VLOOKUP($A547,DICO_Complet!A:R,9,FALSE),"")</f>
        <v/>
      </c>
    </row>
    <row r="548" spans="1:21">
      <c r="A548" s="29">
        <v>241112000007</v>
      </c>
      <c r="B548" s="87"/>
      <c r="C548" s="88"/>
      <c r="D548" s="89"/>
      <c r="E548" s="3"/>
      <c r="F548" s="11"/>
      <c r="G548" s="90"/>
      <c r="H548" s="31"/>
      <c r="I548" s="31"/>
      <c r="J548" s="90"/>
      <c r="K548" s="31"/>
      <c r="L548" s="57"/>
      <c r="M548" s="31"/>
      <c r="N548" s="31"/>
      <c r="O548" s="57"/>
      <c r="P548" s="57"/>
      <c r="Q548" s="57"/>
      <c r="R548" s="31"/>
      <c r="S548" s="31"/>
      <c r="T548" s="91"/>
      <c r="U548" s="3" t="str">
        <f>IF(VLOOKUP($A548,DICO_Complet!A:R,9,FALSE)&lt;&gt;0,VLOOKUP($A548,DICO_Complet!A:R,9,FALSE),"")</f>
        <v/>
      </c>
    </row>
    <row r="549" spans="1:21">
      <c r="A549" s="29">
        <v>250528144008</v>
      </c>
      <c r="B549" s="87"/>
      <c r="C549" s="88"/>
      <c r="D549" s="89"/>
      <c r="E549" s="3"/>
      <c r="F549" s="11"/>
      <c r="G549" s="90"/>
      <c r="H549" s="31"/>
      <c r="I549" s="31"/>
      <c r="J549" s="90"/>
      <c r="K549" s="31"/>
      <c r="L549" s="57"/>
      <c r="M549" s="31"/>
      <c r="N549" s="31"/>
      <c r="O549" s="57"/>
      <c r="P549" s="57"/>
      <c r="Q549" s="57"/>
      <c r="R549" s="31"/>
      <c r="S549" s="31"/>
      <c r="T549" s="91"/>
      <c r="U549" s="3" t="str">
        <f>IF(VLOOKUP($A549,DICO_Complet!A:R,9,FALSE)&lt;&gt;0,VLOOKUP($A549,DICO_Complet!A:R,9,FALSE),"")</f>
        <v/>
      </c>
    </row>
    <row r="550" spans="1:21">
      <c r="A550" s="29">
        <v>250214094420</v>
      </c>
      <c r="B550" s="87"/>
      <c r="C550" s="88"/>
      <c r="D550" s="89"/>
      <c r="E550" s="3"/>
      <c r="F550" s="11"/>
      <c r="G550" s="90"/>
      <c r="H550" s="31"/>
      <c r="I550" s="31"/>
      <c r="J550" s="90"/>
      <c r="K550" s="31"/>
      <c r="L550" s="57"/>
      <c r="M550" s="31"/>
      <c r="N550" s="31"/>
      <c r="O550" s="57"/>
      <c r="P550" s="57"/>
      <c r="Q550" s="57"/>
      <c r="R550" s="31"/>
      <c r="S550" s="31"/>
      <c r="T550" s="91"/>
      <c r="U550" s="3" t="str">
        <f>IF(VLOOKUP($A550,DICO_Complet!A:R,9,FALSE)&lt;&gt;0,VLOOKUP($A550,DICO_Complet!A:R,9,FALSE),"")</f>
        <v/>
      </c>
    </row>
    <row r="551" spans="1:21">
      <c r="A551" s="29">
        <v>241112000062</v>
      </c>
      <c r="B551" s="87"/>
      <c r="C551" s="88"/>
      <c r="D551" s="89"/>
      <c r="E551" s="3"/>
      <c r="F551" s="11"/>
      <c r="G551" s="90"/>
      <c r="H551" s="31"/>
      <c r="I551" s="31"/>
      <c r="J551" s="90"/>
      <c r="K551" s="31"/>
      <c r="L551" s="57"/>
      <c r="M551" s="31"/>
      <c r="N551" s="31"/>
      <c r="O551" s="57"/>
      <c r="P551" s="57"/>
      <c r="Q551" s="57"/>
      <c r="R551" s="31"/>
      <c r="S551" s="31"/>
      <c r="T551" s="91"/>
      <c r="U551" s="3" t="str">
        <f>IF(VLOOKUP($A551,DICO_Complet!A:R,9,FALSE)&lt;&gt;0,VLOOKUP($A551,DICO_Complet!A:R,9,FALSE),"")</f>
        <v/>
      </c>
    </row>
    <row r="552" spans="1:21">
      <c r="A552" s="29">
        <v>250331150900</v>
      </c>
      <c r="B552" s="87"/>
      <c r="C552" s="88"/>
      <c r="D552" s="89"/>
      <c r="E552" s="3"/>
      <c r="F552" s="11"/>
      <c r="G552" s="90"/>
      <c r="H552" s="31"/>
      <c r="I552" s="31"/>
      <c r="J552" s="90"/>
      <c r="K552" s="31"/>
      <c r="L552" s="57"/>
      <c r="M552" s="31"/>
      <c r="N552" s="31"/>
      <c r="O552" s="57"/>
      <c r="P552" s="57"/>
      <c r="Q552" s="57"/>
      <c r="R552" s="31"/>
      <c r="S552" s="31"/>
      <c r="T552" s="91"/>
      <c r="U552" s="3" t="str">
        <f>IF(VLOOKUP($A552,DICO_Complet!A:R,9,FALSE)&lt;&gt;0,VLOOKUP($A552,DICO_Complet!A:R,9,FALSE),"")</f>
        <v/>
      </c>
    </row>
    <row r="553" spans="1:21">
      <c r="A553" s="29">
        <v>241112000063</v>
      </c>
      <c r="B553" s="87"/>
      <c r="C553" s="88"/>
      <c r="D553" s="89"/>
      <c r="E553" s="3"/>
      <c r="F553" s="11"/>
      <c r="G553" s="90"/>
      <c r="H553" s="31"/>
      <c r="I553" s="31"/>
      <c r="J553" s="90"/>
      <c r="K553" s="31"/>
      <c r="L553" s="57"/>
      <c r="M553" s="31"/>
      <c r="N553" s="31"/>
      <c r="O553" s="57"/>
      <c r="P553" s="57"/>
      <c r="Q553" s="57"/>
      <c r="R553" s="31"/>
      <c r="S553" s="31"/>
      <c r="T553" s="91"/>
      <c r="U553" s="3" t="str">
        <f>IF(VLOOKUP($A553,DICO_Complet!A:R,9,FALSE)&lt;&gt;0,VLOOKUP($A553,DICO_Complet!A:R,9,FALSE),"")</f>
        <v>Obsolete</v>
      </c>
    </row>
    <row r="554" spans="1:21">
      <c r="A554" s="29">
        <v>250414091403</v>
      </c>
      <c r="B554" s="87"/>
      <c r="C554" s="88"/>
      <c r="D554" s="89"/>
      <c r="E554" s="3"/>
      <c r="F554" s="11"/>
      <c r="G554" s="90"/>
      <c r="H554" s="31"/>
      <c r="I554" s="31"/>
      <c r="J554" s="90"/>
      <c r="K554" s="31"/>
      <c r="L554" s="57"/>
      <c r="M554" s="31"/>
      <c r="N554" s="31"/>
      <c r="O554" s="57"/>
      <c r="P554" s="57"/>
      <c r="Q554" s="57"/>
      <c r="R554" s="31"/>
      <c r="S554" s="31"/>
      <c r="T554" s="91"/>
      <c r="U554" s="3" t="str">
        <f>IF(VLOOKUP($A554,DICO_Complet!A:R,9,FALSE)&lt;&gt;0,VLOOKUP($A554,DICO_Complet!A:R,9,FALSE),"")</f>
        <v/>
      </c>
    </row>
    <row r="555" spans="1:21">
      <c r="A555" s="29">
        <v>251118094500</v>
      </c>
      <c r="B555" s="87"/>
      <c r="C555" s="88"/>
      <c r="D555" s="89"/>
      <c r="E555" s="3"/>
      <c r="F555" s="11"/>
      <c r="G555" s="90"/>
      <c r="H555" s="31"/>
      <c r="I555" s="31"/>
      <c r="J555" s="90"/>
      <c r="K555" s="31"/>
      <c r="L555" s="57"/>
      <c r="M555" s="31"/>
      <c r="N555" s="31"/>
      <c r="O555" s="57"/>
      <c r="P555" s="57"/>
      <c r="Q555" s="57"/>
      <c r="R555" s="31"/>
      <c r="S555" s="31"/>
      <c r="T555" s="91"/>
      <c r="U555" s="3" t="str">
        <f>IF(VLOOKUP($A555,DICO_Complet!A:R,9,FALSE)&lt;&gt;0,VLOOKUP($A555,DICO_Complet!A:R,9,FALSE),"")</f>
        <v/>
      </c>
    </row>
    <row r="556" spans="1:21">
      <c r="A556" s="29">
        <v>241112000065</v>
      </c>
      <c r="B556" s="87"/>
      <c r="C556" s="88"/>
      <c r="D556" s="89"/>
      <c r="E556" s="3"/>
      <c r="F556" s="11"/>
      <c r="G556" s="90"/>
      <c r="H556" s="31"/>
      <c r="I556" s="31"/>
      <c r="J556" s="90"/>
      <c r="K556" s="31"/>
      <c r="L556" s="57"/>
      <c r="M556" s="31"/>
      <c r="N556" s="31"/>
      <c r="O556" s="57"/>
      <c r="P556" s="57"/>
      <c r="Q556" s="57"/>
      <c r="R556" s="31"/>
      <c r="S556" s="31"/>
      <c r="T556" s="91"/>
      <c r="U556" s="3" t="str">
        <f>IF(VLOOKUP($A556,DICO_Complet!A:R,9,FALSE)&lt;&gt;0,VLOOKUP($A556,DICO_Complet!A:R,9,FALSE),"")</f>
        <v/>
      </c>
    </row>
    <row r="557" spans="1:21">
      <c r="A557" s="29">
        <v>241112000067</v>
      </c>
      <c r="B557" s="87"/>
      <c r="C557" s="88"/>
      <c r="D557" s="89"/>
      <c r="E557" s="3"/>
      <c r="F557" s="11"/>
      <c r="G557" s="90"/>
      <c r="H557" s="31"/>
      <c r="I557" s="31"/>
      <c r="J557" s="90"/>
      <c r="K557" s="31"/>
      <c r="L557" s="57"/>
      <c r="M557" s="31"/>
      <c r="N557" s="31"/>
      <c r="O557" s="57"/>
      <c r="P557" s="57"/>
      <c r="Q557" s="57"/>
      <c r="R557" s="31"/>
      <c r="S557" s="31"/>
      <c r="T557" s="91"/>
      <c r="U557" s="3" t="str">
        <f>IF(VLOOKUP($A557,DICO_Complet!A:R,9,FALSE)&lt;&gt;0,VLOOKUP($A557,DICO_Complet!A:R,9,FALSE),"")</f>
        <v/>
      </c>
    </row>
    <row r="558" spans="1:21">
      <c r="A558" s="29">
        <v>250901001206</v>
      </c>
      <c r="B558" s="87"/>
      <c r="C558" s="88"/>
      <c r="D558" s="89"/>
      <c r="E558" s="3"/>
      <c r="F558" s="11"/>
      <c r="G558" s="90"/>
      <c r="H558" s="31"/>
      <c r="I558" s="31"/>
      <c r="J558" s="90"/>
      <c r="K558" s="31"/>
      <c r="L558" s="57"/>
      <c r="M558" s="31"/>
      <c r="N558" s="31"/>
      <c r="O558" s="57"/>
      <c r="P558" s="57"/>
      <c r="Q558" s="57"/>
      <c r="R558" s="31"/>
      <c r="S558" s="31"/>
      <c r="T558" s="91"/>
      <c r="U558" s="3" t="str">
        <f>IF(VLOOKUP($A558,DICO_Complet!A:R,9,FALSE)&lt;&gt;0,VLOOKUP($A558,DICO_Complet!A:R,9,FALSE),"")</f>
        <v/>
      </c>
    </row>
    <row r="559" spans="1:21">
      <c r="A559" s="29">
        <v>241112000069</v>
      </c>
      <c r="B559" s="87"/>
      <c r="C559" s="88"/>
      <c r="D559" s="89"/>
      <c r="E559" s="3"/>
      <c r="F559" s="11"/>
      <c r="G559" s="90"/>
      <c r="H559" s="31"/>
      <c r="I559" s="31"/>
      <c r="J559" s="90"/>
      <c r="K559" s="31"/>
      <c r="L559" s="57"/>
      <c r="M559" s="31"/>
      <c r="N559" s="31"/>
      <c r="O559" s="57"/>
      <c r="P559" s="57"/>
      <c r="Q559" s="57"/>
      <c r="R559" s="31"/>
      <c r="S559" s="31"/>
      <c r="T559" s="91"/>
      <c r="U559" s="3" t="str">
        <f>IF(VLOOKUP($A559,DICO_Complet!A:R,9,FALSE)&lt;&gt;0,VLOOKUP($A559,DICO_Complet!A:R,9,FALSE),"")</f>
        <v/>
      </c>
    </row>
    <row r="560" spans="1:21">
      <c r="A560" s="29">
        <v>250528144014</v>
      </c>
      <c r="B560" s="87"/>
      <c r="C560" s="88"/>
      <c r="D560" s="89"/>
      <c r="E560" s="3"/>
      <c r="F560" s="11"/>
      <c r="G560" s="90"/>
      <c r="H560" s="31"/>
      <c r="I560" s="31"/>
      <c r="J560" s="90"/>
      <c r="K560" s="31"/>
      <c r="L560" s="57"/>
      <c r="M560" s="31"/>
      <c r="N560" s="31"/>
      <c r="O560" s="57"/>
      <c r="P560" s="57"/>
      <c r="Q560" s="57"/>
      <c r="R560" s="31"/>
      <c r="S560" s="31"/>
      <c r="T560" s="91"/>
      <c r="U560" s="3" t="str">
        <f>IF(VLOOKUP($A560,DICO_Complet!A:R,9,FALSE)&lt;&gt;0,VLOOKUP($A560,DICO_Complet!A:R,9,FALSE),"")</f>
        <v/>
      </c>
    </row>
    <row r="561" spans="1:21">
      <c r="A561" s="29">
        <v>250528144015</v>
      </c>
      <c r="B561" s="87"/>
      <c r="C561" s="88"/>
      <c r="D561" s="89"/>
      <c r="E561" s="3"/>
      <c r="F561" s="11"/>
      <c r="G561" s="90"/>
      <c r="H561" s="31"/>
      <c r="I561" s="31"/>
      <c r="J561" s="90"/>
      <c r="K561" s="31"/>
      <c r="L561" s="57"/>
      <c r="M561" s="31"/>
      <c r="N561" s="31"/>
      <c r="O561" s="57"/>
      <c r="P561" s="57"/>
      <c r="Q561" s="57"/>
      <c r="R561" s="31"/>
      <c r="S561" s="31"/>
      <c r="T561" s="91"/>
      <c r="U561" s="3" t="str">
        <f>IF(VLOOKUP($A561,DICO_Complet!A:R,9,FALSE)&lt;&gt;0,VLOOKUP($A561,DICO_Complet!A:R,9,FALSE),"")</f>
        <v/>
      </c>
    </row>
    <row r="562" spans="1:21">
      <c r="A562" s="29">
        <v>250528144016</v>
      </c>
      <c r="B562" s="87"/>
      <c r="C562" s="88"/>
      <c r="D562" s="89"/>
      <c r="E562" s="3"/>
      <c r="F562" s="11"/>
      <c r="G562" s="90"/>
      <c r="H562" s="31"/>
      <c r="I562" s="31"/>
      <c r="J562" s="90"/>
      <c r="K562" s="31"/>
      <c r="L562" s="57"/>
      <c r="M562" s="31"/>
      <c r="N562" s="31"/>
      <c r="O562" s="57"/>
      <c r="P562" s="57"/>
      <c r="Q562" s="57"/>
      <c r="R562" s="31"/>
      <c r="S562" s="31"/>
      <c r="T562" s="91"/>
      <c r="U562" s="3" t="str">
        <f>IF(VLOOKUP($A562,DICO_Complet!A:R,9,FALSE)&lt;&gt;0,VLOOKUP($A562,DICO_Complet!A:R,9,FALSE),"")</f>
        <v/>
      </c>
    </row>
    <row r="563" spans="1:21">
      <c r="A563" s="29">
        <v>250528144013</v>
      </c>
      <c r="B563" s="87"/>
      <c r="C563" s="88"/>
      <c r="D563" s="89"/>
      <c r="E563" s="3"/>
      <c r="F563" s="11"/>
      <c r="G563" s="90"/>
      <c r="H563" s="31"/>
      <c r="I563" s="31"/>
      <c r="J563" s="90"/>
      <c r="K563" s="31"/>
      <c r="L563" s="57"/>
      <c r="M563" s="31"/>
      <c r="N563" s="31"/>
      <c r="O563" s="57"/>
      <c r="P563" s="57"/>
      <c r="Q563" s="57"/>
      <c r="R563" s="31"/>
      <c r="S563" s="31"/>
      <c r="T563" s="91"/>
      <c r="U563" s="3" t="str">
        <f>IF(VLOOKUP($A563,DICO_Complet!A:R,9,FALSE)&lt;&gt;0,VLOOKUP($A563,DICO_Complet!A:R,9,FALSE),"")</f>
        <v/>
      </c>
    </row>
    <row r="564" spans="1:21">
      <c r="A564" s="29">
        <v>250528144010</v>
      </c>
      <c r="B564" s="87"/>
      <c r="C564" s="88"/>
      <c r="D564" s="89"/>
      <c r="E564" s="3"/>
      <c r="F564" s="11"/>
      <c r="G564" s="90"/>
      <c r="H564" s="31"/>
      <c r="I564" s="31"/>
      <c r="J564" s="90"/>
      <c r="K564" s="31"/>
      <c r="L564" s="57"/>
      <c r="M564" s="31"/>
      <c r="N564" s="31"/>
      <c r="O564" s="57"/>
      <c r="P564" s="57"/>
      <c r="Q564" s="57"/>
      <c r="R564" s="31"/>
      <c r="S564" s="31"/>
      <c r="T564" s="91"/>
      <c r="U564" s="3" t="str">
        <f>IF(VLOOKUP($A564,DICO_Complet!A:R,9,FALSE)&lt;&gt;0,VLOOKUP($A564,DICO_Complet!A:R,9,FALSE),"")</f>
        <v/>
      </c>
    </row>
    <row r="565" spans="1:21">
      <c r="A565" s="29">
        <v>250528144011</v>
      </c>
      <c r="B565" s="87"/>
      <c r="C565" s="88"/>
      <c r="D565" s="89"/>
      <c r="E565" s="3"/>
      <c r="F565" s="11"/>
      <c r="G565" s="90"/>
      <c r="H565" s="31"/>
      <c r="I565" s="31"/>
      <c r="J565" s="90"/>
      <c r="K565" s="31"/>
      <c r="L565" s="57"/>
      <c r="M565" s="31"/>
      <c r="N565" s="31"/>
      <c r="O565" s="57"/>
      <c r="P565" s="57"/>
      <c r="Q565" s="57"/>
      <c r="R565" s="31"/>
      <c r="S565" s="31"/>
      <c r="T565" s="91"/>
      <c r="U565" s="3" t="str">
        <f>IF(VLOOKUP($A565,DICO_Complet!A:R,9,FALSE)&lt;&gt;0,VLOOKUP($A565,DICO_Complet!A:R,9,FALSE),"")</f>
        <v/>
      </c>
    </row>
    <row r="566" spans="1:21">
      <c r="A566" s="29">
        <v>251210165220</v>
      </c>
      <c r="B566" s="87"/>
      <c r="C566" s="88"/>
      <c r="D566" s="89"/>
      <c r="E566" s="3"/>
      <c r="F566" s="11"/>
      <c r="G566" s="90"/>
      <c r="H566" s="31"/>
      <c r="I566" s="31"/>
      <c r="J566" s="90"/>
      <c r="K566" s="31"/>
      <c r="L566" s="57"/>
      <c r="M566" s="31"/>
      <c r="N566" s="31"/>
      <c r="O566" s="57"/>
      <c r="P566" s="57"/>
      <c r="Q566" s="57"/>
      <c r="R566" s="31"/>
      <c r="S566" s="31"/>
      <c r="T566" s="91"/>
      <c r="U566" s="3" t="str">
        <f>IF(VLOOKUP($A566,DICO_Complet!A:R,9,FALSE)&lt;&gt;0,VLOOKUP($A566,DICO_Complet!A:R,9,FALSE),"")</f>
        <v/>
      </c>
    </row>
    <row r="567" spans="1:21">
      <c r="A567" s="29">
        <v>250528102300</v>
      </c>
      <c r="B567" s="87"/>
      <c r="C567" s="88"/>
      <c r="D567" s="89"/>
      <c r="E567" s="3"/>
      <c r="F567" s="11"/>
      <c r="G567" s="90"/>
      <c r="H567" s="31"/>
      <c r="I567" s="31"/>
      <c r="J567" s="90"/>
      <c r="K567" s="31"/>
      <c r="L567" s="57"/>
      <c r="M567" s="31"/>
      <c r="N567" s="31"/>
      <c r="O567" s="57"/>
      <c r="P567" s="57"/>
      <c r="Q567" s="57"/>
      <c r="R567" s="31"/>
      <c r="S567" s="31"/>
      <c r="T567" s="91"/>
      <c r="U567" s="3" t="str">
        <f>IF(VLOOKUP($A567,DICO_Complet!A:R,9,FALSE)&lt;&gt;0,VLOOKUP($A567,DICO_Complet!A:R,9,FALSE),"")</f>
        <v/>
      </c>
    </row>
    <row r="568" spans="1:21">
      <c r="A568" s="29">
        <v>260224145000</v>
      </c>
      <c r="B568" s="87"/>
      <c r="C568" s="88"/>
      <c r="D568" s="89"/>
      <c r="E568" s="3"/>
      <c r="F568" s="11"/>
      <c r="G568" s="90"/>
      <c r="H568" s="31"/>
      <c r="I568" s="31"/>
      <c r="J568" s="90"/>
      <c r="K568" s="31"/>
      <c r="L568" s="57"/>
      <c r="M568" s="31"/>
      <c r="N568" s="31"/>
      <c r="O568" s="57"/>
      <c r="P568" s="57"/>
      <c r="Q568" s="57"/>
      <c r="R568" s="31"/>
      <c r="S568" s="31"/>
      <c r="T568" s="91"/>
      <c r="U568" s="3" t="str">
        <f>IF(VLOOKUP($A568,DICO_Complet!A:R,9,FALSE)&lt;&gt;0,VLOOKUP($A568,DICO_Complet!A:R,9,FALSE),"")</f>
        <v/>
      </c>
    </row>
    <row r="569" spans="1:21">
      <c r="A569" s="29">
        <v>250528144012</v>
      </c>
      <c r="B569" s="87"/>
      <c r="C569" s="88"/>
      <c r="D569" s="89"/>
      <c r="E569" s="3"/>
      <c r="F569" s="11"/>
      <c r="G569" s="90"/>
      <c r="H569" s="31"/>
      <c r="I569" s="31"/>
      <c r="J569" s="90"/>
      <c r="K569" s="31"/>
      <c r="L569" s="57"/>
      <c r="M569" s="31"/>
      <c r="N569" s="31"/>
      <c r="O569" s="57"/>
      <c r="P569" s="57"/>
      <c r="Q569" s="57"/>
      <c r="R569" s="31"/>
      <c r="S569" s="31"/>
      <c r="T569" s="91"/>
      <c r="U569" s="3" t="str">
        <f>IF(VLOOKUP($A569,DICO_Complet!A:R,9,FALSE)&lt;&gt;0,VLOOKUP($A569,DICO_Complet!A:R,9,FALSE),"")</f>
        <v/>
      </c>
    </row>
    <row r="570" spans="1:21">
      <c r="A570" s="29">
        <v>260224143800</v>
      </c>
      <c r="B570" s="87"/>
      <c r="C570" s="88"/>
      <c r="D570" s="89"/>
      <c r="E570" s="3"/>
      <c r="F570" s="11"/>
      <c r="G570" s="90"/>
      <c r="H570" s="31"/>
      <c r="I570" s="31"/>
      <c r="J570" s="90"/>
      <c r="K570" s="31"/>
      <c r="L570" s="57"/>
      <c r="M570" s="31"/>
      <c r="N570" s="31"/>
      <c r="O570" s="57"/>
      <c r="P570" s="57"/>
      <c r="Q570" s="57"/>
      <c r="R570" s="31"/>
      <c r="S570" s="31"/>
      <c r="T570" s="91"/>
      <c r="U570" s="3" t="str">
        <f>IF(VLOOKUP($A570,DICO_Complet!A:R,9,FALSE)&lt;&gt;0,VLOOKUP($A570,DICO_Complet!A:R,9,FALSE),"")</f>
        <v/>
      </c>
    </row>
    <row r="571" spans="1:21">
      <c r="A571" s="29">
        <v>250528144020</v>
      </c>
      <c r="B571" s="87"/>
      <c r="C571" s="88"/>
      <c r="D571" s="89"/>
      <c r="E571" s="3"/>
      <c r="F571" s="11"/>
      <c r="G571" s="90"/>
      <c r="H571" s="31"/>
      <c r="I571" s="31"/>
      <c r="J571" s="90"/>
      <c r="K571" s="31"/>
      <c r="L571" s="57"/>
      <c r="M571" s="31"/>
      <c r="N571" s="31"/>
      <c r="O571" s="57"/>
      <c r="P571" s="57"/>
      <c r="Q571" s="57"/>
      <c r="R571" s="31"/>
      <c r="S571" s="31"/>
      <c r="T571" s="91"/>
      <c r="U571" s="3" t="str">
        <f>IF(VLOOKUP($A571,DICO_Complet!A:R,9,FALSE)&lt;&gt;0,VLOOKUP($A571,DICO_Complet!A:R,9,FALSE),"")</f>
        <v>Obsolete</v>
      </c>
    </row>
    <row r="572" spans="1:21">
      <c r="A572" s="29">
        <v>250528144018</v>
      </c>
      <c r="B572" s="87"/>
      <c r="C572" s="88"/>
      <c r="D572" s="89"/>
      <c r="E572" s="3"/>
      <c r="F572" s="11"/>
      <c r="G572" s="90"/>
      <c r="H572" s="31"/>
      <c r="I572" s="31"/>
      <c r="J572" s="90"/>
      <c r="K572" s="31"/>
      <c r="L572" s="57"/>
      <c r="M572" s="31"/>
      <c r="N572" s="31"/>
      <c r="O572" s="57"/>
      <c r="P572" s="57"/>
      <c r="Q572" s="57"/>
      <c r="R572" s="31"/>
      <c r="S572" s="31"/>
      <c r="T572" s="91"/>
      <c r="U572" s="3" t="str">
        <f>IF(VLOOKUP($A572,DICO_Complet!A:R,9,FALSE)&lt;&gt;0,VLOOKUP($A572,DICO_Complet!A:R,9,FALSE),"")</f>
        <v/>
      </c>
    </row>
    <row r="573" spans="1:21">
      <c r="A573" s="29">
        <v>250528144019</v>
      </c>
      <c r="B573" s="87"/>
      <c r="C573" s="88"/>
      <c r="D573" s="89"/>
      <c r="E573" s="3"/>
      <c r="F573" s="11"/>
      <c r="G573" s="90"/>
      <c r="H573" s="31"/>
      <c r="I573" s="31"/>
      <c r="J573" s="90"/>
      <c r="K573" s="31"/>
      <c r="L573" s="57"/>
      <c r="M573" s="31"/>
      <c r="N573" s="31"/>
      <c r="O573" s="57"/>
      <c r="P573" s="57"/>
      <c r="Q573" s="57"/>
      <c r="R573" s="31"/>
      <c r="S573" s="31"/>
      <c r="T573" s="91"/>
      <c r="U573" s="3" t="str">
        <f>IF(VLOOKUP($A573,DICO_Complet!A:R,9,FALSE)&lt;&gt;0,VLOOKUP($A573,DICO_Complet!A:R,9,FALSE),"")</f>
        <v/>
      </c>
    </row>
    <row r="574" spans="1:21">
      <c r="A574" s="29">
        <v>260422140500</v>
      </c>
      <c r="B574" s="87"/>
      <c r="C574" s="88"/>
      <c r="D574" s="89"/>
      <c r="E574" s="3"/>
      <c r="F574" s="11"/>
      <c r="G574" s="90"/>
      <c r="H574" s="31"/>
      <c r="I574" s="31"/>
      <c r="J574" s="90"/>
      <c r="K574" s="31"/>
      <c r="L574" s="57"/>
      <c r="M574" s="31"/>
      <c r="N574" s="31"/>
      <c r="O574" s="57"/>
      <c r="P574" s="57"/>
      <c r="Q574" s="57"/>
      <c r="R574" s="31"/>
      <c r="S574" s="31"/>
      <c r="T574" s="91"/>
      <c r="U574" s="3" t="str">
        <f>IF(VLOOKUP($A574,DICO_Complet!A:R,9,FALSE)&lt;&gt;0,VLOOKUP($A574,DICO_Complet!A:R,9,FALSE),"")</f>
        <v/>
      </c>
    </row>
    <row r="575" spans="1:21">
      <c r="A575" s="29">
        <v>250528101900</v>
      </c>
      <c r="B575" s="87"/>
      <c r="C575" s="88"/>
      <c r="D575" s="89"/>
      <c r="E575" s="3"/>
      <c r="F575" s="11"/>
      <c r="G575" s="90"/>
      <c r="H575" s="31"/>
      <c r="I575" s="31"/>
      <c r="J575" s="90"/>
      <c r="K575" s="31"/>
      <c r="L575" s="57"/>
      <c r="M575" s="31"/>
      <c r="N575" s="31"/>
      <c r="O575" s="57"/>
      <c r="P575" s="57"/>
      <c r="Q575" s="57"/>
      <c r="R575" s="31"/>
      <c r="S575" s="31"/>
      <c r="T575" s="91"/>
      <c r="U575" s="3" t="str">
        <f>IF(VLOOKUP($A575,DICO_Complet!A:R,9,FALSE)&lt;&gt;0,VLOOKUP($A575,DICO_Complet!A:R,9,FALSE),"")</f>
        <v/>
      </c>
    </row>
    <row r="576" spans="1:21">
      <c r="A576" s="29">
        <v>250528104020</v>
      </c>
      <c r="B576" s="87"/>
      <c r="C576" s="88"/>
      <c r="D576" s="89"/>
      <c r="E576" s="3"/>
      <c r="F576" s="11"/>
      <c r="G576" s="90"/>
      <c r="H576" s="31"/>
      <c r="I576" s="31"/>
      <c r="J576" s="90"/>
      <c r="K576" s="31"/>
      <c r="L576" s="57"/>
      <c r="M576" s="31"/>
      <c r="N576" s="31"/>
      <c r="O576" s="57"/>
      <c r="P576" s="57"/>
      <c r="Q576" s="57"/>
      <c r="R576" s="31"/>
      <c r="S576" s="31"/>
      <c r="T576" s="91"/>
      <c r="U576" s="3" t="str">
        <f>IF(VLOOKUP($A576,DICO_Complet!A:R,9,FALSE)&lt;&gt;0,VLOOKUP($A576,DICO_Complet!A:R,9,FALSE),"")</f>
        <v/>
      </c>
    </row>
    <row r="577" spans="1:21">
      <c r="A577" s="29">
        <v>250528103300</v>
      </c>
      <c r="B577" s="87"/>
      <c r="C577" s="88"/>
      <c r="D577" s="89"/>
      <c r="E577" s="3"/>
      <c r="F577" s="11"/>
      <c r="G577" s="90"/>
      <c r="H577" s="31"/>
      <c r="I577" s="31"/>
      <c r="J577" s="90"/>
      <c r="K577" s="31"/>
      <c r="L577" s="57"/>
      <c r="M577" s="31"/>
      <c r="N577" s="31"/>
      <c r="O577" s="57"/>
      <c r="P577" s="57"/>
      <c r="Q577" s="57"/>
      <c r="R577" s="31"/>
      <c r="S577" s="31"/>
      <c r="T577" s="91"/>
      <c r="U577" s="3" t="str">
        <f>IF(VLOOKUP($A577,DICO_Complet!A:R,9,FALSE)&lt;&gt;0,VLOOKUP($A577,DICO_Complet!A:R,9,FALSE),"")</f>
        <v/>
      </c>
    </row>
    <row r="578" spans="1:21">
      <c r="A578" s="29">
        <v>250528103400</v>
      </c>
      <c r="B578" s="87"/>
      <c r="C578" s="88"/>
      <c r="D578" s="89"/>
      <c r="E578" s="3"/>
      <c r="F578" s="11"/>
      <c r="G578" s="90"/>
      <c r="H578" s="31"/>
      <c r="I578" s="31"/>
      <c r="J578" s="90"/>
      <c r="K578" s="31"/>
      <c r="L578" s="57"/>
      <c r="M578" s="31"/>
      <c r="N578" s="31"/>
      <c r="O578" s="57"/>
      <c r="P578" s="57"/>
      <c r="Q578" s="57"/>
      <c r="R578" s="31"/>
      <c r="S578" s="31"/>
      <c r="T578" s="91"/>
      <c r="U578" s="3" t="str">
        <f>IF(VLOOKUP($A578,DICO_Complet!A:R,9,FALSE)&lt;&gt;0,VLOOKUP($A578,DICO_Complet!A:R,9,FALSE),"")</f>
        <v/>
      </c>
    </row>
    <row r="579" spans="1:21">
      <c r="A579" s="29">
        <v>260422141300</v>
      </c>
      <c r="B579" s="87"/>
      <c r="C579" s="88"/>
      <c r="D579" s="89"/>
      <c r="E579" s="3"/>
      <c r="F579" s="11"/>
      <c r="G579" s="90"/>
      <c r="H579" s="31"/>
      <c r="I579" s="31"/>
      <c r="J579" s="90"/>
      <c r="K579" s="31"/>
      <c r="L579" s="57"/>
      <c r="M579" s="31"/>
      <c r="N579" s="31"/>
      <c r="O579" s="57"/>
      <c r="P579" s="57"/>
      <c r="Q579" s="57"/>
      <c r="R579" s="31"/>
      <c r="S579" s="31"/>
      <c r="T579" s="91"/>
      <c r="U579" s="3" t="str">
        <f>IF(VLOOKUP($A579,DICO_Complet!A:R,9,FALSE)&lt;&gt;0,VLOOKUP($A579,DICO_Complet!A:R,9,FALSE),"")</f>
        <v/>
      </c>
    </row>
    <row r="580" spans="1:21">
      <c r="A580" s="29">
        <v>260422141400</v>
      </c>
      <c r="B580" s="87"/>
      <c r="C580" s="88"/>
      <c r="D580" s="89"/>
      <c r="E580" s="3"/>
      <c r="F580" s="11"/>
      <c r="G580" s="90"/>
      <c r="H580" s="31"/>
      <c r="I580" s="31"/>
      <c r="J580" s="90"/>
      <c r="K580" s="31"/>
      <c r="L580" s="57"/>
      <c r="M580" s="31"/>
      <c r="N580" s="31"/>
      <c r="O580" s="57"/>
      <c r="P580" s="57"/>
      <c r="Q580" s="57"/>
      <c r="R580" s="31"/>
      <c r="S580" s="31"/>
      <c r="T580" s="91"/>
      <c r="U580" s="3" t="str">
        <f>IF(VLOOKUP($A580,DICO_Complet!A:R,9,FALSE)&lt;&gt;0,VLOOKUP($A580,DICO_Complet!A:R,9,FALSE),"")</f>
        <v/>
      </c>
    </row>
    <row r="581" spans="1:21">
      <c r="A581" s="29">
        <v>250528104024</v>
      </c>
      <c r="B581" s="87"/>
      <c r="C581" s="88"/>
      <c r="D581" s="89"/>
      <c r="E581" s="3"/>
      <c r="F581" s="11"/>
      <c r="G581" s="90"/>
      <c r="H581" s="31"/>
      <c r="I581" s="31"/>
      <c r="J581" s="90"/>
      <c r="K581" s="31"/>
      <c r="L581" s="57"/>
      <c r="M581" s="31"/>
      <c r="N581" s="31"/>
      <c r="O581" s="57"/>
      <c r="P581" s="57"/>
      <c r="Q581" s="57"/>
      <c r="R581" s="31"/>
      <c r="S581" s="31"/>
      <c r="T581" s="91"/>
      <c r="U581" s="3" t="str">
        <f>IF(VLOOKUP($A581,DICO_Complet!A:R,9,FALSE)&lt;&gt;0,VLOOKUP($A581,DICO_Complet!A:R,9,FALSE),"")</f>
        <v/>
      </c>
    </row>
    <row r="582" spans="1:21">
      <c r="A582" s="29">
        <v>250528104052</v>
      </c>
      <c r="B582" s="87"/>
      <c r="C582" s="88"/>
      <c r="D582" s="89"/>
      <c r="E582" s="3"/>
      <c r="F582" s="11"/>
      <c r="G582" s="90"/>
      <c r="H582" s="31"/>
      <c r="I582" s="31"/>
      <c r="J582" s="90"/>
      <c r="K582" s="31"/>
      <c r="L582" s="57"/>
      <c r="M582" s="31"/>
      <c r="N582" s="31"/>
      <c r="O582" s="57"/>
      <c r="P582" s="57"/>
      <c r="Q582" s="57"/>
      <c r="R582" s="31"/>
      <c r="S582" s="31"/>
      <c r="T582" s="91"/>
      <c r="U582" s="3" t="str">
        <f>IF(VLOOKUP($A582,DICO_Complet!A:R,9,FALSE)&lt;&gt;0,VLOOKUP($A582,DICO_Complet!A:R,9,FALSE),"")</f>
        <v/>
      </c>
    </row>
    <row r="583" spans="1:21">
      <c r="A583" s="29">
        <v>250528104058</v>
      </c>
      <c r="B583" s="87"/>
      <c r="C583" s="88"/>
      <c r="D583" s="89"/>
      <c r="E583" s="3"/>
      <c r="F583" s="11"/>
      <c r="G583" s="90"/>
      <c r="H583" s="31"/>
      <c r="I583" s="31"/>
      <c r="J583" s="90"/>
      <c r="K583" s="31"/>
      <c r="L583" s="57"/>
      <c r="M583" s="31"/>
      <c r="N583" s="31"/>
      <c r="O583" s="57"/>
      <c r="P583" s="57"/>
      <c r="Q583" s="57"/>
      <c r="R583" s="31"/>
      <c r="S583" s="31"/>
      <c r="T583" s="91"/>
      <c r="U583" s="3" t="str">
        <f>IF(VLOOKUP($A583,DICO_Complet!A:R,9,FALSE)&lt;&gt;0,VLOOKUP($A583,DICO_Complet!A:R,9,FALSE),"")</f>
        <v/>
      </c>
    </row>
    <row r="584" spans="1:21">
      <c r="A584" s="29">
        <v>250528104027</v>
      </c>
      <c r="B584" s="87"/>
      <c r="C584" s="88"/>
      <c r="D584" s="89"/>
      <c r="E584" s="3"/>
      <c r="F584" s="11"/>
      <c r="G584" s="90"/>
      <c r="H584" s="31"/>
      <c r="I584" s="31"/>
      <c r="J584" s="90"/>
      <c r="K584" s="31"/>
      <c r="L584" s="57"/>
      <c r="M584" s="31"/>
      <c r="N584" s="31"/>
      <c r="O584" s="57"/>
      <c r="P584" s="57"/>
      <c r="Q584" s="57"/>
      <c r="R584" s="31"/>
      <c r="S584" s="31"/>
      <c r="T584" s="91"/>
      <c r="U584" s="3" t="str">
        <f>IF(VLOOKUP($A584,DICO_Complet!A:R,9,FALSE)&lt;&gt;0,VLOOKUP($A584,DICO_Complet!A:R,9,FALSE),"")</f>
        <v/>
      </c>
    </row>
    <row r="585" spans="1:21">
      <c r="A585" s="29">
        <v>250528102400</v>
      </c>
      <c r="B585" s="87"/>
      <c r="C585" s="88"/>
      <c r="D585" s="89"/>
      <c r="E585" s="3"/>
      <c r="F585" s="11"/>
      <c r="G585" s="90"/>
      <c r="H585" s="31"/>
      <c r="I585" s="31"/>
      <c r="J585" s="90"/>
      <c r="K585" s="31"/>
      <c r="L585" s="57"/>
      <c r="M585" s="31"/>
      <c r="N585" s="31"/>
      <c r="O585" s="57"/>
      <c r="P585" s="57"/>
      <c r="Q585" s="57"/>
      <c r="R585" s="31"/>
      <c r="S585" s="31"/>
      <c r="T585" s="91"/>
      <c r="U585" s="3" t="str">
        <f>IF(VLOOKUP($A585,DICO_Complet!A:R,9,FALSE)&lt;&gt;0,VLOOKUP($A585,DICO_Complet!A:R,9,FALSE),"")</f>
        <v/>
      </c>
    </row>
    <row r="586" spans="1:21">
      <c r="A586" s="29">
        <v>250528104022</v>
      </c>
      <c r="B586" s="87"/>
      <c r="C586" s="88"/>
      <c r="D586" s="89"/>
      <c r="E586" s="3"/>
      <c r="F586" s="11"/>
      <c r="G586" s="90"/>
      <c r="H586" s="31"/>
      <c r="I586" s="31"/>
      <c r="J586" s="90"/>
      <c r="K586" s="31"/>
      <c r="L586" s="57"/>
      <c r="M586" s="31"/>
      <c r="N586" s="31"/>
      <c r="O586" s="57"/>
      <c r="P586" s="57"/>
      <c r="Q586" s="57"/>
      <c r="R586" s="31"/>
      <c r="S586" s="31"/>
      <c r="T586" s="91"/>
      <c r="U586" s="3" t="str">
        <f>IF(VLOOKUP($A586,DICO_Complet!A:R,9,FALSE)&lt;&gt;0,VLOOKUP($A586,DICO_Complet!A:R,9,FALSE),"")</f>
        <v/>
      </c>
    </row>
    <row r="587" spans="1:21">
      <c r="A587" s="29">
        <v>260422140600</v>
      </c>
      <c r="B587" s="87"/>
      <c r="C587" s="88"/>
      <c r="D587" s="89"/>
      <c r="E587" s="3"/>
      <c r="F587" s="11"/>
      <c r="G587" s="90"/>
      <c r="H587" s="31"/>
      <c r="I587" s="31"/>
      <c r="J587" s="90"/>
      <c r="K587" s="31"/>
      <c r="L587" s="57"/>
      <c r="M587" s="31"/>
      <c r="N587" s="31"/>
      <c r="O587" s="57"/>
      <c r="P587" s="57"/>
      <c r="Q587" s="57"/>
      <c r="R587" s="31"/>
      <c r="S587" s="31"/>
      <c r="T587" s="91"/>
      <c r="U587" s="3" t="str">
        <f>IF(VLOOKUP($A587,DICO_Complet!A:R,9,FALSE)&lt;&gt;0,VLOOKUP($A587,DICO_Complet!A:R,9,FALSE),"")</f>
        <v/>
      </c>
    </row>
    <row r="588" spans="1:21">
      <c r="A588" s="29">
        <v>250528144005</v>
      </c>
      <c r="B588" s="87"/>
      <c r="C588" s="88"/>
      <c r="D588" s="89"/>
      <c r="E588" s="3"/>
      <c r="F588" s="11"/>
      <c r="G588" s="90"/>
      <c r="H588" s="31"/>
      <c r="I588" s="31"/>
      <c r="J588" s="90"/>
      <c r="K588" s="31"/>
      <c r="L588" s="57"/>
      <c r="M588" s="31"/>
      <c r="N588" s="31"/>
      <c r="O588" s="57"/>
      <c r="P588" s="57"/>
      <c r="Q588" s="57"/>
      <c r="R588" s="31"/>
      <c r="S588" s="31"/>
      <c r="T588" s="91"/>
      <c r="U588" s="3" t="str">
        <f>IF(VLOOKUP($A588,DICO_Complet!A:R,9,FALSE)&lt;&gt;0,VLOOKUP($A588,DICO_Complet!A:R,9,FALSE),"")</f>
        <v/>
      </c>
    </row>
    <row r="589" spans="1:21">
      <c r="A589" s="29">
        <v>250528104026</v>
      </c>
      <c r="B589" s="87"/>
      <c r="C589" s="88"/>
      <c r="D589" s="89"/>
      <c r="E589" s="3"/>
      <c r="F589" s="11"/>
      <c r="G589" s="90"/>
      <c r="H589" s="31"/>
      <c r="I589" s="31"/>
      <c r="J589" s="90"/>
      <c r="K589" s="31"/>
      <c r="L589" s="57"/>
      <c r="M589" s="31"/>
      <c r="N589" s="31"/>
      <c r="O589" s="57"/>
      <c r="P589" s="57"/>
      <c r="Q589" s="57"/>
      <c r="R589" s="31"/>
      <c r="S589" s="31"/>
      <c r="T589" s="91"/>
      <c r="U589" s="3" t="str">
        <f>IF(VLOOKUP($A589,DICO_Complet!A:R,9,FALSE)&lt;&gt;0,VLOOKUP($A589,DICO_Complet!A:R,9,FALSE),"")</f>
        <v>Obsolete</v>
      </c>
    </row>
    <row r="590" spans="1:21">
      <c r="A590" s="29">
        <v>260122114003</v>
      </c>
      <c r="B590" s="87"/>
      <c r="C590" s="88"/>
      <c r="D590" s="89"/>
      <c r="E590" s="3"/>
      <c r="F590" s="11"/>
      <c r="G590" s="90"/>
      <c r="H590" s="31"/>
      <c r="I590" s="31"/>
      <c r="J590" s="90"/>
      <c r="K590" s="31"/>
      <c r="L590" s="57"/>
      <c r="M590" s="31"/>
      <c r="N590" s="31"/>
      <c r="O590" s="57"/>
      <c r="P590" s="57"/>
      <c r="Q590" s="57"/>
      <c r="R590" s="31"/>
      <c r="S590" s="31"/>
      <c r="T590" s="91"/>
      <c r="U590" s="3" t="str">
        <f>IF(VLOOKUP($A590,DICO_Complet!A:R,9,FALSE)&lt;&gt;0,VLOOKUP($A590,DICO_Complet!A:R,9,FALSE),"")</f>
        <v/>
      </c>
    </row>
    <row r="591" spans="1:21">
      <c r="A591" s="29">
        <v>260122114004</v>
      </c>
      <c r="B591" s="87"/>
      <c r="C591" s="88"/>
      <c r="D591" s="89"/>
      <c r="E591" s="3"/>
      <c r="F591" s="11"/>
      <c r="G591" s="90"/>
      <c r="H591" s="31"/>
      <c r="I591" s="31"/>
      <c r="J591" s="90"/>
      <c r="K591" s="31"/>
      <c r="L591" s="57"/>
      <c r="M591" s="31"/>
      <c r="N591" s="31"/>
      <c r="O591" s="57"/>
      <c r="P591" s="57"/>
      <c r="Q591" s="57"/>
      <c r="R591" s="31"/>
      <c r="S591" s="31"/>
      <c r="T591" s="91"/>
      <c r="U591" s="3" t="str">
        <f>IF(VLOOKUP($A591,DICO_Complet!A:R,9,FALSE)&lt;&gt;0,VLOOKUP($A591,DICO_Complet!A:R,9,FALSE),"")</f>
        <v/>
      </c>
    </row>
    <row r="592" spans="1:21">
      <c r="A592" s="29">
        <v>260122114005</v>
      </c>
      <c r="B592" s="87"/>
      <c r="C592" s="88"/>
      <c r="D592" s="89"/>
      <c r="E592" s="3"/>
      <c r="F592" s="11"/>
      <c r="G592" s="90"/>
      <c r="H592" s="31"/>
      <c r="I592" s="31"/>
      <c r="J592" s="90"/>
      <c r="K592" s="31"/>
      <c r="L592" s="57"/>
      <c r="M592" s="31"/>
      <c r="N592" s="31"/>
      <c r="O592" s="57"/>
      <c r="P592" s="57"/>
      <c r="Q592" s="57"/>
      <c r="R592" s="31"/>
      <c r="S592" s="31"/>
      <c r="T592" s="91"/>
      <c r="U592" s="3" t="str">
        <f>IF(VLOOKUP($A592,DICO_Complet!A:R,9,FALSE)&lt;&gt;0,VLOOKUP($A592,DICO_Complet!A:R,9,FALSE),"")</f>
        <v/>
      </c>
    </row>
    <row r="593" spans="1:21">
      <c r="A593" s="29">
        <v>260122114001</v>
      </c>
      <c r="B593" s="87"/>
      <c r="C593" s="88"/>
      <c r="D593" s="89"/>
      <c r="E593" s="3"/>
      <c r="F593" s="11"/>
      <c r="G593" s="90"/>
      <c r="H593" s="31"/>
      <c r="I593" s="31"/>
      <c r="J593" s="90"/>
      <c r="K593" s="31"/>
      <c r="L593" s="57"/>
      <c r="M593" s="31"/>
      <c r="N593" s="31"/>
      <c r="O593" s="57"/>
      <c r="P593" s="57"/>
      <c r="Q593" s="57"/>
      <c r="R593" s="31"/>
      <c r="S593" s="31"/>
      <c r="T593" s="91"/>
      <c r="U593" s="3" t="str">
        <f>IF(VLOOKUP($A593,DICO_Complet!A:R,9,FALSE)&lt;&gt;0,VLOOKUP($A593,DICO_Complet!A:R,9,FALSE),"")</f>
        <v/>
      </c>
    </row>
    <row r="594" spans="1:21">
      <c r="A594" s="29">
        <v>260122114002</v>
      </c>
      <c r="B594" s="87"/>
      <c r="C594" s="88"/>
      <c r="D594" s="89"/>
      <c r="E594" s="3"/>
      <c r="F594" s="11"/>
      <c r="G594" s="90"/>
      <c r="H594" s="31"/>
      <c r="I594" s="31"/>
      <c r="J594" s="90"/>
      <c r="K594" s="31"/>
      <c r="L594" s="57"/>
      <c r="M594" s="31"/>
      <c r="N594" s="31"/>
      <c r="O594" s="57"/>
      <c r="P594" s="57"/>
      <c r="Q594" s="57"/>
      <c r="R594" s="31"/>
      <c r="S594" s="31"/>
      <c r="T594" s="91"/>
      <c r="U594" s="3" t="str">
        <f>IF(VLOOKUP($A594,DICO_Complet!A:R,9,FALSE)&lt;&gt;0,VLOOKUP($A594,DICO_Complet!A:R,9,FALSE),"")</f>
        <v/>
      </c>
    </row>
    <row r="595" spans="1:21">
      <c r="A595" s="29">
        <v>260122114000</v>
      </c>
      <c r="B595" s="87"/>
      <c r="C595" s="88"/>
      <c r="D595" s="89"/>
      <c r="E595" s="3"/>
      <c r="F595" s="11"/>
      <c r="G595" s="90"/>
      <c r="H595" s="31"/>
      <c r="I595" s="31"/>
      <c r="J595" s="90"/>
      <c r="K595" s="31"/>
      <c r="L595" s="57"/>
      <c r="M595" s="31"/>
      <c r="N595" s="31"/>
      <c r="O595" s="57"/>
      <c r="P595" s="57"/>
      <c r="Q595" s="57"/>
      <c r="R595" s="31"/>
      <c r="S595" s="31"/>
      <c r="T595" s="91"/>
      <c r="U595" s="3" t="str">
        <f>IF(VLOOKUP($A595,DICO_Complet!A:R,9,FALSE)&lt;&gt;0,VLOOKUP($A595,DICO_Complet!A:R,9,FALSE),"")</f>
        <v/>
      </c>
    </row>
    <row r="596" spans="1:21">
      <c r="A596" s="29">
        <v>250528104023</v>
      </c>
      <c r="B596" s="87"/>
      <c r="C596" s="88"/>
      <c r="D596" s="89"/>
      <c r="E596" s="3"/>
      <c r="F596" s="11"/>
      <c r="G596" s="90"/>
      <c r="H596" s="31"/>
      <c r="I596" s="31"/>
      <c r="J596" s="90"/>
      <c r="K596" s="31"/>
      <c r="L596" s="57"/>
      <c r="M596" s="31"/>
      <c r="N596" s="31"/>
      <c r="O596" s="57"/>
      <c r="P596" s="57"/>
      <c r="Q596" s="57"/>
      <c r="R596" s="31"/>
      <c r="S596" s="31"/>
      <c r="T596" s="91"/>
      <c r="U596" s="3" t="str">
        <f>IF(VLOOKUP($A596,DICO_Complet!A:R,9,FALSE)&lt;&gt;0,VLOOKUP($A596,DICO_Complet!A:R,9,FALSE),"")</f>
        <v/>
      </c>
    </row>
    <row r="597" spans="1:21">
      <c r="A597" s="29">
        <v>260422140200</v>
      </c>
      <c r="B597" s="87"/>
      <c r="C597" s="88"/>
      <c r="D597" s="89"/>
      <c r="E597" s="3"/>
      <c r="F597" s="11"/>
      <c r="G597" s="90"/>
      <c r="H597" s="31"/>
      <c r="I597" s="31"/>
      <c r="J597" s="90"/>
      <c r="K597" s="31"/>
      <c r="L597" s="57"/>
      <c r="M597" s="31"/>
      <c r="N597" s="31"/>
      <c r="O597" s="57"/>
      <c r="P597" s="57"/>
      <c r="Q597" s="57"/>
      <c r="R597" s="31"/>
      <c r="S597" s="31"/>
      <c r="T597" s="91"/>
      <c r="U597" s="3" t="str">
        <f>IF(VLOOKUP($A597,DICO_Complet!A:R,9,FALSE)&lt;&gt;0,VLOOKUP($A597,DICO_Complet!A:R,9,FALSE),"")</f>
        <v/>
      </c>
    </row>
    <row r="598" spans="1:21">
      <c r="A598" s="29">
        <v>250528144001</v>
      </c>
      <c r="B598" s="87"/>
      <c r="C598" s="88"/>
      <c r="D598" s="89"/>
      <c r="E598" s="3"/>
      <c r="F598" s="11"/>
      <c r="G598" s="90"/>
      <c r="H598" s="31"/>
      <c r="I598" s="31"/>
      <c r="J598" s="90"/>
      <c r="K598" s="31"/>
      <c r="L598" s="57"/>
      <c r="M598" s="31"/>
      <c r="N598" s="31"/>
      <c r="O598" s="57"/>
      <c r="P598" s="57"/>
      <c r="Q598" s="57"/>
      <c r="R598" s="31"/>
      <c r="S598" s="31"/>
      <c r="T598" s="91"/>
      <c r="U598" s="3" t="str">
        <f>IF(VLOOKUP($A598,DICO_Complet!A:R,9,FALSE)&lt;&gt;0,VLOOKUP($A598,DICO_Complet!A:R,9,FALSE),"")</f>
        <v/>
      </c>
    </row>
    <row r="599" spans="1:21">
      <c r="A599" s="29">
        <v>260422141100</v>
      </c>
      <c r="B599" s="87"/>
      <c r="C599" s="88"/>
      <c r="D599" s="89"/>
      <c r="E599" s="3"/>
      <c r="F599" s="11"/>
      <c r="G599" s="90"/>
      <c r="H599" s="31"/>
      <c r="I599" s="31"/>
      <c r="J599" s="90"/>
      <c r="K599" s="31"/>
      <c r="L599" s="57"/>
      <c r="M599" s="31"/>
      <c r="N599" s="31"/>
      <c r="O599" s="57"/>
      <c r="P599" s="57"/>
      <c r="Q599" s="57"/>
      <c r="R599" s="31"/>
      <c r="S599" s="31"/>
      <c r="T599" s="91"/>
      <c r="U599" s="3" t="str">
        <f>IF(VLOOKUP($A599,DICO_Complet!A:R,9,FALSE)&lt;&gt;0,VLOOKUP($A599,DICO_Complet!A:R,9,FALSE),"")</f>
        <v/>
      </c>
    </row>
    <row r="600" spans="1:21">
      <c r="A600" s="29">
        <v>250528104019</v>
      </c>
      <c r="B600" s="87"/>
      <c r="C600" s="88"/>
      <c r="D600" s="89"/>
      <c r="E600" s="3"/>
      <c r="F600" s="11"/>
      <c r="G600" s="90"/>
      <c r="H600" s="31"/>
      <c r="I600" s="31"/>
      <c r="J600" s="90"/>
      <c r="K600" s="31"/>
      <c r="L600" s="57"/>
      <c r="M600" s="31"/>
      <c r="N600" s="31"/>
      <c r="O600" s="57"/>
      <c r="P600" s="57"/>
      <c r="Q600" s="57"/>
      <c r="R600" s="31"/>
      <c r="S600" s="31"/>
      <c r="T600" s="91"/>
      <c r="U600" s="3" t="str">
        <f>IF(VLOOKUP($A600,DICO_Complet!A:R,9,FALSE)&lt;&gt;0,VLOOKUP($A600,DICO_Complet!A:R,9,FALSE),"")</f>
        <v/>
      </c>
    </row>
    <row r="601" spans="1:21">
      <c r="A601" s="29">
        <v>260422141200</v>
      </c>
      <c r="B601" s="87"/>
      <c r="C601" s="88"/>
      <c r="D601" s="89"/>
      <c r="E601" s="3"/>
      <c r="F601" s="11"/>
      <c r="G601" s="90"/>
      <c r="H601" s="31"/>
      <c r="I601" s="31"/>
      <c r="J601" s="90"/>
      <c r="K601" s="31"/>
      <c r="L601" s="57"/>
      <c r="M601" s="31"/>
      <c r="N601" s="31"/>
      <c r="O601" s="57"/>
      <c r="P601" s="57"/>
      <c r="Q601" s="57"/>
      <c r="R601" s="31"/>
      <c r="S601" s="31"/>
      <c r="T601" s="91"/>
      <c r="U601" s="3" t="str">
        <f>IF(VLOOKUP($A601,DICO_Complet!A:R,9,FALSE)&lt;&gt;0,VLOOKUP($A601,DICO_Complet!A:R,9,FALSE),"")</f>
        <v/>
      </c>
    </row>
    <row r="602" spans="1:21">
      <c r="A602" s="29">
        <v>250528104018</v>
      </c>
      <c r="B602" s="87"/>
      <c r="C602" s="88"/>
      <c r="D602" s="89"/>
      <c r="E602" s="3"/>
      <c r="F602" s="11"/>
      <c r="G602" s="90"/>
      <c r="H602" s="31"/>
      <c r="I602" s="31"/>
      <c r="J602" s="90"/>
      <c r="K602" s="31"/>
      <c r="L602" s="57"/>
      <c r="M602" s="31"/>
      <c r="N602" s="31"/>
      <c r="O602" s="57"/>
      <c r="P602" s="57"/>
      <c r="Q602" s="57"/>
      <c r="R602" s="31"/>
      <c r="S602" s="31"/>
      <c r="T602" s="91"/>
      <c r="U602" s="3" t="str">
        <f>IF(VLOOKUP($A602,DICO_Complet!A:R,9,FALSE)&lt;&gt;0,VLOOKUP($A602,DICO_Complet!A:R,9,FALSE),"")</f>
        <v/>
      </c>
    </row>
    <row r="603" spans="1:21">
      <c r="A603" s="29">
        <v>260313162800</v>
      </c>
      <c r="B603" s="87"/>
      <c r="C603" s="88"/>
      <c r="D603" s="89"/>
      <c r="E603" s="3"/>
      <c r="F603" s="11"/>
      <c r="G603" s="90"/>
      <c r="H603" s="31"/>
      <c r="I603" s="31"/>
      <c r="J603" s="90"/>
      <c r="K603" s="31"/>
      <c r="L603" s="57"/>
      <c r="M603" s="31"/>
      <c r="N603" s="31"/>
      <c r="O603" s="57"/>
      <c r="P603" s="57"/>
      <c r="Q603" s="57"/>
      <c r="R603" s="31"/>
      <c r="S603" s="31"/>
      <c r="T603" s="91"/>
      <c r="U603" s="3" t="str">
        <f>IF(VLOOKUP($A603,DICO_Complet!A:R,9,FALSE)&lt;&gt;0,VLOOKUP($A603,DICO_Complet!A:R,9,FALSE),"")</f>
        <v/>
      </c>
    </row>
    <row r="604" spans="1:21">
      <c r="A604" s="29">
        <v>250528104005</v>
      </c>
      <c r="B604" s="87"/>
      <c r="C604" s="88"/>
      <c r="D604" s="89"/>
      <c r="E604" s="3"/>
      <c r="F604" s="11"/>
      <c r="G604" s="90"/>
      <c r="H604" s="31"/>
      <c r="I604" s="31"/>
      <c r="J604" s="90"/>
      <c r="K604" s="31"/>
      <c r="L604" s="57"/>
      <c r="M604" s="31"/>
      <c r="N604" s="31"/>
      <c r="O604" s="57"/>
      <c r="P604" s="57"/>
      <c r="Q604" s="57"/>
      <c r="R604" s="31"/>
      <c r="S604" s="31"/>
      <c r="T604" s="91"/>
      <c r="U604" s="3" t="str">
        <f>IF(VLOOKUP($A604,DICO_Complet!A:R,9,FALSE)&lt;&gt;0,VLOOKUP($A604,DICO_Complet!A:R,9,FALSE),"")</f>
        <v/>
      </c>
    </row>
    <row r="605" spans="1:21">
      <c r="A605" s="29">
        <v>250528104013</v>
      </c>
      <c r="B605" s="87"/>
      <c r="C605" s="88"/>
      <c r="D605" s="89"/>
      <c r="E605" s="3"/>
      <c r="F605" s="11"/>
      <c r="G605" s="90"/>
      <c r="H605" s="31"/>
      <c r="I605" s="31"/>
      <c r="J605" s="90"/>
      <c r="K605" s="31"/>
      <c r="L605" s="57"/>
      <c r="M605" s="31"/>
      <c r="N605" s="31"/>
      <c r="O605" s="57"/>
      <c r="P605" s="57"/>
      <c r="Q605" s="57"/>
      <c r="R605" s="31"/>
      <c r="S605" s="31"/>
      <c r="T605" s="91"/>
      <c r="U605" s="3" t="str">
        <f>IF(VLOOKUP($A605,DICO_Complet!A:R,9,FALSE)&lt;&gt;0,VLOOKUP($A605,DICO_Complet!A:R,9,FALSE),"")</f>
        <v/>
      </c>
    </row>
    <row r="606" spans="1:21">
      <c r="A606" s="29">
        <v>250528104014</v>
      </c>
      <c r="B606" s="87"/>
      <c r="C606" s="88"/>
      <c r="D606" s="89"/>
      <c r="E606" s="3"/>
      <c r="F606" s="11"/>
      <c r="G606" s="90"/>
      <c r="H606" s="31"/>
      <c r="I606" s="31"/>
      <c r="J606" s="90"/>
      <c r="K606" s="31"/>
      <c r="L606" s="57"/>
      <c r="M606" s="31"/>
      <c r="N606" s="31"/>
      <c r="O606" s="57"/>
      <c r="P606" s="57"/>
      <c r="Q606" s="57"/>
      <c r="R606" s="31"/>
      <c r="S606" s="31"/>
      <c r="T606" s="91"/>
      <c r="U606" s="3" t="str">
        <f>IF(VLOOKUP($A606,DICO_Complet!A:R,9,FALSE)&lt;&gt;0,VLOOKUP($A606,DICO_Complet!A:R,9,FALSE),"")</f>
        <v/>
      </c>
    </row>
    <row r="607" spans="1:21">
      <c r="A607" s="29">
        <v>251027112327</v>
      </c>
      <c r="B607" s="87"/>
      <c r="C607" s="88"/>
      <c r="D607" s="89"/>
      <c r="E607" s="3"/>
      <c r="F607" s="11"/>
      <c r="G607" s="90"/>
      <c r="H607" s="31"/>
      <c r="I607" s="31"/>
      <c r="J607" s="90"/>
      <c r="K607" s="31"/>
      <c r="L607" s="57"/>
      <c r="M607" s="31"/>
      <c r="N607" s="31"/>
      <c r="O607" s="57"/>
      <c r="P607" s="57"/>
      <c r="Q607" s="57"/>
      <c r="R607" s="31"/>
      <c r="S607" s="31"/>
      <c r="T607" s="91"/>
      <c r="U607" s="3" t="str">
        <f>IF(VLOOKUP($A607,DICO_Complet!A:R,9,FALSE)&lt;&gt;0,VLOOKUP($A607,DICO_Complet!A:R,9,FALSE),"")</f>
        <v/>
      </c>
    </row>
    <row r="608" spans="1:21">
      <c r="A608" s="29">
        <v>260422142700</v>
      </c>
      <c r="B608" s="87"/>
      <c r="C608" s="88"/>
      <c r="D608" s="89"/>
      <c r="E608" s="3"/>
      <c r="F608" s="11"/>
      <c r="G608" s="90"/>
      <c r="H608" s="31"/>
      <c r="I608" s="31"/>
      <c r="J608" s="90"/>
      <c r="K608" s="31"/>
      <c r="L608" s="57"/>
      <c r="M608" s="31"/>
      <c r="N608" s="31"/>
      <c r="O608" s="57"/>
      <c r="P608" s="57"/>
      <c r="Q608" s="57"/>
      <c r="R608" s="31"/>
      <c r="S608" s="31"/>
      <c r="T608" s="91"/>
      <c r="U608" s="3" t="str">
        <f>IF(VLOOKUP($A608,DICO_Complet!A:R,9,FALSE)&lt;&gt;0,VLOOKUP($A608,DICO_Complet!A:R,9,FALSE),"")</f>
        <v/>
      </c>
    </row>
    <row r="609" spans="1:21">
      <c r="A609" s="29">
        <v>250528101400</v>
      </c>
      <c r="B609" s="87"/>
      <c r="C609" s="88"/>
      <c r="D609" s="89"/>
      <c r="E609" s="3"/>
      <c r="F609" s="11"/>
      <c r="G609" s="90"/>
      <c r="H609" s="31"/>
      <c r="I609" s="31"/>
      <c r="J609" s="90"/>
      <c r="K609" s="31"/>
      <c r="L609" s="57"/>
      <c r="M609" s="31"/>
      <c r="N609" s="31"/>
      <c r="O609" s="57"/>
      <c r="P609" s="57"/>
      <c r="Q609" s="57"/>
      <c r="R609" s="31"/>
      <c r="S609" s="31"/>
      <c r="T609" s="91"/>
      <c r="U609" s="3" t="str">
        <f>IF(VLOOKUP($A609,DICO_Complet!A:R,9,FALSE)&lt;&gt;0,VLOOKUP($A609,DICO_Complet!A:R,9,FALSE),"")</f>
        <v/>
      </c>
    </row>
    <row r="610" spans="1:21">
      <c r="A610" s="29">
        <v>260422140800</v>
      </c>
      <c r="B610" s="87"/>
      <c r="C610" s="88"/>
      <c r="D610" s="89"/>
      <c r="E610" s="3"/>
      <c r="F610" s="11"/>
      <c r="G610" s="90"/>
      <c r="H610" s="31"/>
      <c r="I610" s="31"/>
      <c r="J610" s="90"/>
      <c r="K610" s="31"/>
      <c r="L610" s="57"/>
      <c r="M610" s="31"/>
      <c r="N610" s="31"/>
      <c r="O610" s="57"/>
      <c r="P610" s="57"/>
      <c r="Q610" s="57"/>
      <c r="R610" s="31"/>
      <c r="S610" s="31"/>
      <c r="T610" s="91"/>
      <c r="U610" s="3" t="str">
        <f>IF(VLOOKUP($A610,DICO_Complet!A:R,9,FALSE)&lt;&gt;0,VLOOKUP($A610,DICO_Complet!A:R,9,FALSE),"")</f>
        <v/>
      </c>
    </row>
    <row r="611" spans="1:21">
      <c r="A611" s="29">
        <v>250528101600</v>
      </c>
      <c r="B611" s="87"/>
      <c r="C611" s="88"/>
      <c r="D611" s="89"/>
      <c r="E611" s="3"/>
      <c r="F611" s="11"/>
      <c r="G611" s="90"/>
      <c r="H611" s="31"/>
      <c r="I611" s="31"/>
      <c r="J611" s="90"/>
      <c r="K611" s="31"/>
      <c r="L611" s="57"/>
      <c r="M611" s="31"/>
      <c r="N611" s="31"/>
      <c r="O611" s="57"/>
      <c r="P611" s="57"/>
      <c r="Q611" s="57"/>
      <c r="R611" s="31"/>
      <c r="S611" s="31"/>
      <c r="T611" s="91"/>
      <c r="U611" s="3" t="str">
        <f>IF(VLOOKUP($A611,DICO_Complet!A:R,9,FALSE)&lt;&gt;0,VLOOKUP($A611,DICO_Complet!A:R,9,FALSE),"")</f>
        <v/>
      </c>
    </row>
    <row r="612" spans="1:21">
      <c r="A612" s="29">
        <v>250528101650</v>
      </c>
      <c r="B612" s="87"/>
      <c r="C612" s="88"/>
      <c r="D612" s="89"/>
      <c r="E612" s="3"/>
      <c r="F612" s="11"/>
      <c r="G612" s="90"/>
      <c r="H612" s="31"/>
      <c r="I612" s="31"/>
      <c r="J612" s="90"/>
      <c r="K612" s="31"/>
      <c r="L612" s="57"/>
      <c r="M612" s="31"/>
      <c r="N612" s="31"/>
      <c r="O612" s="57"/>
      <c r="P612" s="57"/>
      <c r="Q612" s="57"/>
      <c r="R612" s="31"/>
      <c r="S612" s="31"/>
      <c r="T612" s="91"/>
      <c r="U612" s="3" t="str">
        <f>IF(VLOOKUP($A612,DICO_Complet!A:R,9,FALSE)&lt;&gt;0,VLOOKUP($A612,DICO_Complet!A:R,9,FALSE),"")</f>
        <v/>
      </c>
    </row>
    <row r="613" spans="1:21">
      <c r="A613" s="29">
        <v>250528104031</v>
      </c>
      <c r="B613" s="87"/>
      <c r="C613" s="88"/>
      <c r="D613" s="89"/>
      <c r="E613" s="3"/>
      <c r="F613" s="11"/>
      <c r="G613" s="90"/>
      <c r="H613" s="31"/>
      <c r="I613" s="31"/>
      <c r="J613" s="90"/>
      <c r="K613" s="31"/>
      <c r="L613" s="57"/>
      <c r="M613" s="31"/>
      <c r="N613" s="31"/>
      <c r="O613" s="57"/>
      <c r="P613" s="57"/>
      <c r="Q613" s="57"/>
      <c r="R613" s="31"/>
      <c r="S613" s="31"/>
      <c r="T613" s="91"/>
      <c r="U613" s="3" t="str">
        <f>IF(VLOOKUP($A613,DICO_Complet!A:R,9,FALSE)&lt;&gt;0,VLOOKUP($A613,DICO_Complet!A:R,9,FALSE),"")</f>
        <v/>
      </c>
    </row>
    <row r="614" spans="1:21">
      <c r="A614" s="29">
        <v>250528103900</v>
      </c>
      <c r="B614" s="87"/>
      <c r="C614" s="88"/>
      <c r="D614" s="89"/>
      <c r="E614" s="3"/>
      <c r="F614" s="11"/>
      <c r="G614" s="90"/>
      <c r="H614" s="31"/>
      <c r="I614" s="31"/>
      <c r="J614" s="90"/>
      <c r="K614" s="31"/>
      <c r="L614" s="57"/>
      <c r="M614" s="31"/>
      <c r="N614" s="31"/>
      <c r="O614" s="57"/>
      <c r="P614" s="57"/>
      <c r="Q614" s="57"/>
      <c r="R614" s="31"/>
      <c r="S614" s="31"/>
      <c r="T614" s="91"/>
      <c r="U614" s="3" t="str">
        <f>IF(VLOOKUP($A614,DICO_Complet!A:R,9,FALSE)&lt;&gt;0,VLOOKUP($A614,DICO_Complet!A:R,9,FALSE),"")</f>
        <v/>
      </c>
    </row>
    <row r="615" spans="1:21">
      <c r="A615" s="29">
        <v>250617104200</v>
      </c>
      <c r="B615" s="87"/>
      <c r="C615" s="88"/>
      <c r="D615" s="89"/>
      <c r="E615" s="3"/>
      <c r="F615" s="11"/>
      <c r="G615" s="90"/>
      <c r="H615" s="31"/>
      <c r="I615" s="31"/>
      <c r="J615" s="90"/>
      <c r="K615" s="31"/>
      <c r="L615" s="57"/>
      <c r="M615" s="31"/>
      <c r="N615" s="31"/>
      <c r="O615" s="57"/>
      <c r="P615" s="57"/>
      <c r="Q615" s="57"/>
      <c r="R615" s="31"/>
      <c r="S615" s="31"/>
      <c r="T615" s="91"/>
      <c r="U615" s="3" t="str">
        <f>IF(VLOOKUP($A615,DICO_Complet!A:R,9,FALSE)&lt;&gt;0,VLOOKUP($A615,DICO_Complet!A:R,9,FALSE),"")</f>
        <v/>
      </c>
    </row>
    <row r="616" spans="1:21">
      <c r="A616" s="29">
        <v>260422140400</v>
      </c>
      <c r="B616" s="87"/>
      <c r="C616" s="88"/>
      <c r="D616" s="89"/>
      <c r="E616" s="3"/>
      <c r="F616" s="11"/>
      <c r="G616" s="90"/>
      <c r="H616" s="31"/>
      <c r="I616" s="31"/>
      <c r="J616" s="90"/>
      <c r="K616" s="31"/>
      <c r="L616" s="57"/>
      <c r="M616" s="31"/>
      <c r="N616" s="31"/>
      <c r="O616" s="57"/>
      <c r="P616" s="57"/>
      <c r="Q616" s="57"/>
      <c r="R616" s="31"/>
      <c r="S616" s="31"/>
      <c r="T616" s="91"/>
      <c r="U616" s="3" t="str">
        <f>IF(VLOOKUP($A616,DICO_Complet!A:R,9,FALSE)&lt;&gt;0,VLOOKUP($A616,DICO_Complet!A:R,9,FALSE),"")</f>
        <v/>
      </c>
    </row>
    <row r="617" spans="1:21">
      <c r="A617" s="29">
        <v>250528104016</v>
      </c>
      <c r="B617" s="87"/>
      <c r="C617" s="88"/>
      <c r="D617" s="89"/>
      <c r="E617" s="3"/>
      <c r="F617" s="11"/>
      <c r="G617" s="90"/>
      <c r="H617" s="31"/>
      <c r="I617" s="31"/>
      <c r="J617" s="90"/>
      <c r="K617" s="31"/>
      <c r="L617" s="57"/>
      <c r="M617" s="31"/>
      <c r="N617" s="31"/>
      <c r="O617" s="57"/>
      <c r="P617" s="57"/>
      <c r="Q617" s="57"/>
      <c r="R617" s="31"/>
      <c r="S617" s="31"/>
      <c r="T617" s="91"/>
      <c r="U617" s="3" t="str">
        <f>IF(VLOOKUP($A617,DICO_Complet!A:R,9,FALSE)&lt;&gt;0,VLOOKUP($A617,DICO_Complet!A:R,9,FALSE),"")</f>
        <v/>
      </c>
    </row>
    <row r="618" spans="1:21">
      <c r="A618" s="29">
        <v>250528104012</v>
      </c>
      <c r="B618" s="87"/>
      <c r="C618" s="88"/>
      <c r="D618" s="89"/>
      <c r="E618" s="3"/>
      <c r="F618" s="11"/>
      <c r="G618" s="90"/>
      <c r="H618" s="31"/>
      <c r="I618" s="31"/>
      <c r="J618" s="90"/>
      <c r="K618" s="31"/>
      <c r="L618" s="57"/>
      <c r="M618" s="31"/>
      <c r="N618" s="31"/>
      <c r="O618" s="57"/>
      <c r="P618" s="57"/>
      <c r="Q618" s="57"/>
      <c r="R618" s="31"/>
      <c r="S618" s="31"/>
      <c r="T618" s="91"/>
      <c r="U618" s="3" t="str">
        <f>IF(VLOOKUP($A618,DICO_Complet!A:R,9,FALSE)&lt;&gt;0,VLOOKUP($A618,DICO_Complet!A:R,9,FALSE),"")</f>
        <v/>
      </c>
    </row>
    <row r="619" spans="1:21">
      <c r="A619" s="29">
        <v>250528104021</v>
      </c>
      <c r="B619" s="87"/>
      <c r="C619" s="88"/>
      <c r="D619" s="89"/>
      <c r="E619" s="3"/>
      <c r="F619" s="11"/>
      <c r="G619" s="90"/>
      <c r="H619" s="31"/>
      <c r="I619" s="31"/>
      <c r="J619" s="90"/>
      <c r="K619" s="31"/>
      <c r="L619" s="57"/>
      <c r="M619" s="31"/>
      <c r="N619" s="31"/>
      <c r="O619" s="57"/>
      <c r="P619" s="57"/>
      <c r="Q619" s="57"/>
      <c r="R619" s="31"/>
      <c r="S619" s="31"/>
      <c r="T619" s="91"/>
      <c r="U619" s="3" t="str">
        <f>IF(VLOOKUP($A619,DICO_Complet!A:R,9,FALSE)&lt;&gt;0,VLOOKUP($A619,DICO_Complet!A:R,9,FALSE),"")</f>
        <v/>
      </c>
    </row>
    <row r="620" spans="1:21">
      <c r="A620" s="29">
        <v>260422140900</v>
      </c>
      <c r="B620" s="87"/>
      <c r="C620" s="88"/>
      <c r="D620" s="89"/>
      <c r="E620" s="3"/>
      <c r="F620" s="11"/>
      <c r="G620" s="90"/>
      <c r="H620" s="31"/>
      <c r="I620" s="31"/>
      <c r="J620" s="90"/>
      <c r="K620" s="31"/>
      <c r="L620" s="57"/>
      <c r="M620" s="31"/>
      <c r="N620" s="31"/>
      <c r="O620" s="57"/>
      <c r="P620" s="57"/>
      <c r="Q620" s="57"/>
      <c r="R620" s="31"/>
      <c r="S620" s="31"/>
      <c r="T620" s="91"/>
      <c r="U620" s="3" t="str">
        <f>IF(VLOOKUP($A620,DICO_Complet!A:R,9,FALSE)&lt;&gt;0,VLOOKUP($A620,DICO_Complet!A:R,9,FALSE),"")</f>
        <v/>
      </c>
    </row>
    <row r="621" spans="1:21">
      <c r="A621" s="29">
        <v>250528104017</v>
      </c>
      <c r="B621" s="87"/>
      <c r="C621" s="88"/>
      <c r="D621" s="89"/>
      <c r="E621" s="3"/>
      <c r="F621" s="11"/>
      <c r="G621" s="90"/>
      <c r="H621" s="31"/>
      <c r="I621" s="31"/>
      <c r="J621" s="90"/>
      <c r="K621" s="31"/>
      <c r="L621" s="57"/>
      <c r="M621" s="31"/>
      <c r="N621" s="31"/>
      <c r="O621" s="57"/>
      <c r="P621" s="57"/>
      <c r="Q621" s="57"/>
      <c r="R621" s="31"/>
      <c r="S621" s="31"/>
      <c r="T621" s="91"/>
      <c r="U621" s="3" t="str">
        <f>IF(VLOOKUP($A621,DICO_Complet!A:R,9,FALSE)&lt;&gt;0,VLOOKUP($A621,DICO_Complet!A:R,9,FALSE),"")</f>
        <v/>
      </c>
    </row>
    <row r="622" spans="1:21">
      <c r="A622" s="29">
        <v>260423103600</v>
      </c>
      <c r="B622" s="87"/>
      <c r="C622" s="88"/>
      <c r="D622" s="89"/>
      <c r="E622" s="3"/>
      <c r="F622" s="11"/>
      <c r="G622" s="90"/>
      <c r="H622" s="31"/>
      <c r="I622" s="31"/>
      <c r="J622" s="90"/>
      <c r="K622" s="31"/>
      <c r="L622" s="57"/>
      <c r="M622" s="31"/>
      <c r="N622" s="31"/>
      <c r="O622" s="57"/>
      <c r="P622" s="57"/>
      <c r="Q622" s="57"/>
      <c r="R622" s="31"/>
      <c r="S622" s="31"/>
      <c r="T622" s="91"/>
      <c r="U622" s="3" t="str">
        <f>IF(VLOOKUP($A622,DICO_Complet!A:R,9,FALSE)&lt;&gt;0,VLOOKUP($A622,DICO_Complet!A:R,9,FALSE),"")</f>
        <v/>
      </c>
    </row>
    <row r="623" spans="1:21">
      <c r="A623" s="29">
        <v>260422140700</v>
      </c>
      <c r="B623" s="87"/>
      <c r="C623" s="88"/>
      <c r="D623" s="89"/>
      <c r="E623" s="3"/>
      <c r="F623" s="11"/>
      <c r="G623" s="90"/>
      <c r="H623" s="31"/>
      <c r="I623" s="31"/>
      <c r="J623" s="90"/>
      <c r="K623" s="31"/>
      <c r="L623" s="57"/>
      <c r="M623" s="31"/>
      <c r="N623" s="31"/>
      <c r="O623" s="57"/>
      <c r="P623" s="57"/>
      <c r="Q623" s="57"/>
      <c r="R623" s="31"/>
      <c r="S623" s="31"/>
      <c r="T623" s="91"/>
      <c r="U623" s="3" t="str">
        <f>IF(VLOOKUP($A623,DICO_Complet!A:R,9,FALSE)&lt;&gt;0,VLOOKUP($A623,DICO_Complet!A:R,9,FALSE),"")</f>
        <v/>
      </c>
    </row>
    <row r="624" spans="1:21">
      <c r="A624" s="29">
        <v>250528103700</v>
      </c>
      <c r="B624" s="87"/>
      <c r="C624" s="88"/>
      <c r="D624" s="89"/>
      <c r="E624" s="3"/>
      <c r="F624" s="11"/>
      <c r="G624" s="90"/>
      <c r="H624" s="31"/>
      <c r="I624" s="31"/>
      <c r="J624" s="90"/>
      <c r="K624" s="31"/>
      <c r="L624" s="57"/>
      <c r="M624" s="31"/>
      <c r="N624" s="31"/>
      <c r="O624" s="57"/>
      <c r="P624" s="57"/>
      <c r="Q624" s="57"/>
      <c r="R624" s="31"/>
      <c r="S624" s="31"/>
      <c r="T624" s="91"/>
      <c r="U624" s="3" t="str">
        <f>IF(VLOOKUP($A624,DICO_Complet!A:R,9,FALSE)&lt;&gt;0,VLOOKUP($A624,DICO_Complet!A:R,9,FALSE),"")</f>
        <v/>
      </c>
    </row>
    <row r="625" spans="1:21">
      <c r="A625" s="29">
        <v>250528102450</v>
      </c>
      <c r="B625" s="87"/>
      <c r="C625" s="88"/>
      <c r="D625" s="89"/>
      <c r="E625" s="3"/>
      <c r="F625" s="11"/>
      <c r="G625" s="90"/>
      <c r="H625" s="31"/>
      <c r="I625" s="31"/>
      <c r="J625" s="90"/>
      <c r="K625" s="31"/>
      <c r="L625" s="57"/>
      <c r="M625" s="31"/>
      <c r="N625" s="31"/>
      <c r="O625" s="57"/>
      <c r="P625" s="57"/>
      <c r="Q625" s="57"/>
      <c r="R625" s="31"/>
      <c r="S625" s="31"/>
      <c r="T625" s="91"/>
      <c r="U625" s="3" t="str">
        <f>IF(VLOOKUP($A625,DICO_Complet!A:R,9,FALSE)&lt;&gt;0,VLOOKUP($A625,DICO_Complet!A:R,9,FALSE),"")</f>
        <v/>
      </c>
    </row>
    <row r="626" spans="1:21">
      <c r="A626" s="29">
        <v>260422140300</v>
      </c>
      <c r="B626" s="87"/>
      <c r="C626" s="88"/>
      <c r="D626" s="89"/>
      <c r="E626" s="3"/>
      <c r="F626" s="11"/>
      <c r="G626" s="90"/>
      <c r="H626" s="31"/>
      <c r="I626" s="31"/>
      <c r="J626" s="90"/>
      <c r="K626" s="31"/>
      <c r="L626" s="57"/>
      <c r="M626" s="31"/>
      <c r="N626" s="31"/>
      <c r="O626" s="57"/>
      <c r="P626" s="57"/>
      <c r="Q626" s="57"/>
      <c r="R626" s="31"/>
      <c r="S626" s="31"/>
      <c r="T626" s="91"/>
      <c r="U626" s="3" t="str">
        <f>IF(VLOOKUP($A626,DICO_Complet!A:R,9,FALSE)&lt;&gt;0,VLOOKUP($A626,DICO_Complet!A:R,9,FALSE),"")</f>
        <v/>
      </c>
    </row>
    <row r="627" spans="1:21">
      <c r="A627" s="29">
        <v>260226092800</v>
      </c>
      <c r="B627" s="87"/>
      <c r="C627" s="88"/>
      <c r="D627" s="89"/>
      <c r="E627" s="3"/>
      <c r="F627" s="11"/>
      <c r="G627" s="90"/>
      <c r="H627" s="31"/>
      <c r="I627" s="31"/>
      <c r="J627" s="90"/>
      <c r="K627" s="31"/>
      <c r="L627" s="57"/>
      <c r="M627" s="31"/>
      <c r="N627" s="31"/>
      <c r="O627" s="57"/>
      <c r="P627" s="57"/>
      <c r="Q627" s="57"/>
      <c r="R627" s="31"/>
      <c r="S627" s="31"/>
      <c r="T627" s="91"/>
      <c r="U627" s="3" t="str">
        <f>IF(VLOOKUP($A627,DICO_Complet!A:R,9,FALSE)&lt;&gt;0,VLOOKUP($A627,DICO_Complet!A:R,9,FALSE),"")</f>
        <v/>
      </c>
    </row>
    <row r="628" spans="1:21">
      <c r="A628" s="29">
        <v>260226093400</v>
      </c>
      <c r="B628" s="87"/>
      <c r="C628" s="88"/>
      <c r="D628" s="89"/>
      <c r="E628" s="3"/>
      <c r="F628" s="11"/>
      <c r="G628" s="90"/>
      <c r="H628" s="31"/>
      <c r="I628" s="31"/>
      <c r="J628" s="90"/>
      <c r="K628" s="31"/>
      <c r="L628" s="57"/>
      <c r="M628" s="31"/>
      <c r="N628" s="31"/>
      <c r="O628" s="57"/>
      <c r="P628" s="57"/>
      <c r="Q628" s="57"/>
      <c r="R628" s="31"/>
      <c r="S628" s="31"/>
      <c r="T628" s="91"/>
      <c r="U628" s="3" t="str">
        <f>IF(VLOOKUP($A628,DICO_Complet!A:R,9,FALSE)&lt;&gt;0,VLOOKUP($A628,DICO_Complet!A:R,9,FALSE),"")</f>
        <v/>
      </c>
    </row>
    <row r="629" spans="1:21">
      <c r="A629" s="29">
        <v>250401135100</v>
      </c>
      <c r="B629" s="87"/>
      <c r="C629" s="88"/>
      <c r="D629" s="89"/>
      <c r="E629" s="3"/>
      <c r="F629" s="11"/>
      <c r="G629" s="90"/>
      <c r="H629" s="31"/>
      <c r="I629" s="31"/>
      <c r="J629" s="90"/>
      <c r="K629" s="31"/>
      <c r="L629" s="57"/>
      <c r="M629" s="31"/>
      <c r="N629" s="31"/>
      <c r="O629" s="57"/>
      <c r="P629" s="57"/>
      <c r="Q629" s="57"/>
      <c r="R629" s="31"/>
      <c r="S629" s="31"/>
      <c r="T629" s="91"/>
      <c r="U629" s="3" t="str">
        <f>IF(VLOOKUP($A629,DICO_Complet!A:R,9,FALSE)&lt;&gt;0,VLOOKUP($A629,DICO_Complet!A:R,9,FALSE),"")</f>
        <v/>
      </c>
    </row>
    <row r="630" spans="1:21">
      <c r="A630" s="29">
        <v>250617141811</v>
      </c>
      <c r="B630" s="87"/>
      <c r="C630" s="88"/>
      <c r="D630" s="89"/>
      <c r="E630" s="3"/>
      <c r="F630" s="11"/>
      <c r="G630" s="90"/>
      <c r="H630" s="31"/>
      <c r="I630" s="31"/>
      <c r="J630" s="90"/>
      <c r="K630" s="31"/>
      <c r="L630" s="57"/>
      <c r="M630" s="31"/>
      <c r="N630" s="31"/>
      <c r="O630" s="57"/>
      <c r="P630" s="57"/>
      <c r="Q630" s="57"/>
      <c r="R630" s="31"/>
      <c r="S630" s="31"/>
      <c r="T630" s="91"/>
      <c r="U630" s="3" t="str">
        <f>IF(VLOOKUP($A630,DICO_Complet!A:R,9,FALSE)&lt;&gt;0,VLOOKUP($A630,DICO_Complet!A:R,9,FALSE),"")</f>
        <v/>
      </c>
    </row>
    <row r="631" spans="1:21">
      <c r="A631" s="29">
        <v>250418220108</v>
      </c>
      <c r="B631" s="87"/>
      <c r="C631" s="88"/>
      <c r="D631" s="89"/>
      <c r="E631" s="3"/>
      <c r="F631" s="11"/>
      <c r="G631" s="90"/>
      <c r="H631" s="31"/>
      <c r="I631" s="31"/>
      <c r="J631" s="90"/>
      <c r="K631" s="31"/>
      <c r="L631" s="57"/>
      <c r="M631" s="31"/>
      <c r="N631" s="31"/>
      <c r="O631" s="57"/>
      <c r="P631" s="57"/>
      <c r="Q631" s="57"/>
      <c r="R631" s="31"/>
      <c r="S631" s="31"/>
      <c r="T631" s="91"/>
      <c r="U631" s="3" t="str">
        <f>IF(VLOOKUP($A631,DICO_Complet!A:R,9,FALSE)&lt;&gt;0,VLOOKUP($A631,DICO_Complet!A:R,9,FALSE),"")</f>
        <v/>
      </c>
    </row>
    <row r="632" spans="1:21">
      <c r="A632" s="29">
        <v>250708150900</v>
      </c>
      <c r="B632" s="87"/>
      <c r="C632" s="88"/>
      <c r="D632" s="89"/>
      <c r="E632" s="3"/>
      <c r="F632" s="11"/>
      <c r="G632" s="90"/>
      <c r="H632" s="31"/>
      <c r="I632" s="31"/>
      <c r="J632" s="90"/>
      <c r="K632" s="31"/>
      <c r="L632" s="57"/>
      <c r="M632" s="31"/>
      <c r="N632" s="31"/>
      <c r="O632" s="57"/>
      <c r="P632" s="57"/>
      <c r="Q632" s="57"/>
      <c r="R632" s="31"/>
      <c r="S632" s="31"/>
      <c r="T632" s="91"/>
      <c r="U632" s="3" t="str">
        <f>IF(VLOOKUP($A632,DICO_Complet!A:R,9,FALSE)&lt;&gt;0,VLOOKUP($A632,DICO_Complet!A:R,9,FALSE),"")</f>
        <v/>
      </c>
    </row>
    <row r="633" spans="1:21">
      <c r="A633" s="29">
        <v>250418220110</v>
      </c>
      <c r="B633" s="87"/>
      <c r="C633" s="88"/>
      <c r="D633" s="89"/>
      <c r="E633" s="3"/>
      <c r="F633" s="11"/>
      <c r="G633" s="90"/>
      <c r="H633" s="31"/>
      <c r="I633" s="31"/>
      <c r="J633" s="90"/>
      <c r="K633" s="31"/>
      <c r="L633" s="57"/>
      <c r="M633" s="31"/>
      <c r="N633" s="31"/>
      <c r="O633" s="57"/>
      <c r="P633" s="57"/>
      <c r="Q633" s="57"/>
      <c r="R633" s="31"/>
      <c r="S633" s="31"/>
      <c r="T633" s="91"/>
      <c r="U633" s="3" t="str">
        <f>IF(VLOOKUP($A633,DICO_Complet!A:R,9,FALSE)&lt;&gt;0,VLOOKUP($A633,DICO_Complet!A:R,9,FALSE),"")</f>
        <v/>
      </c>
    </row>
    <row r="634" spans="1:21">
      <c r="A634" s="29">
        <v>250418220111</v>
      </c>
      <c r="B634" s="87"/>
      <c r="C634" s="88"/>
      <c r="D634" s="89"/>
      <c r="E634" s="3"/>
      <c r="F634" s="11"/>
      <c r="G634" s="90"/>
      <c r="H634" s="31"/>
      <c r="I634" s="31"/>
      <c r="J634" s="90"/>
      <c r="K634" s="31"/>
      <c r="L634" s="57"/>
      <c r="M634" s="31"/>
      <c r="N634" s="31"/>
      <c r="O634" s="57"/>
      <c r="P634" s="57"/>
      <c r="Q634" s="57"/>
      <c r="R634" s="31"/>
      <c r="S634" s="31"/>
      <c r="T634" s="91"/>
      <c r="U634" s="3" t="str">
        <f>IF(VLOOKUP($A634,DICO_Complet!A:R,9,FALSE)&lt;&gt;0,VLOOKUP($A634,DICO_Complet!A:R,9,FALSE),"")</f>
        <v/>
      </c>
    </row>
    <row r="635" spans="1:21">
      <c r="A635" s="29">
        <v>250729090100</v>
      </c>
      <c r="B635" s="87"/>
      <c r="C635" s="88"/>
      <c r="D635" s="89"/>
      <c r="E635" s="3"/>
      <c r="F635" s="11"/>
      <c r="G635" s="90"/>
      <c r="H635" s="31"/>
      <c r="I635" s="31"/>
      <c r="J635" s="90"/>
      <c r="K635" s="31"/>
      <c r="L635" s="57"/>
      <c r="M635" s="31"/>
      <c r="N635" s="31"/>
      <c r="O635" s="57"/>
      <c r="P635" s="57"/>
      <c r="Q635" s="57"/>
      <c r="R635" s="31"/>
      <c r="S635" s="31"/>
      <c r="T635" s="91"/>
      <c r="U635" s="3" t="str">
        <f>IF(VLOOKUP($A635,DICO_Complet!A:R,9,FALSE)&lt;&gt;0,VLOOKUP($A635,DICO_Complet!A:R,9,FALSE),"")</f>
        <v/>
      </c>
    </row>
    <row r="636" spans="1:21">
      <c r="A636" s="29">
        <v>250704194000</v>
      </c>
      <c r="B636" s="87"/>
      <c r="C636" s="88"/>
      <c r="D636" s="89"/>
      <c r="E636" s="3"/>
      <c r="F636" s="11"/>
      <c r="G636" s="90"/>
      <c r="H636" s="31"/>
      <c r="I636" s="31"/>
      <c r="J636" s="90"/>
      <c r="K636" s="31"/>
      <c r="L636" s="57"/>
      <c r="M636" s="31"/>
      <c r="N636" s="31"/>
      <c r="O636" s="57"/>
      <c r="P636" s="57"/>
      <c r="Q636" s="57"/>
      <c r="R636" s="31"/>
      <c r="S636" s="31"/>
      <c r="T636" s="91"/>
      <c r="U636" s="3" t="str">
        <f>IF(VLOOKUP($A636,DICO_Complet!A:R,9,FALSE)&lt;&gt;0,VLOOKUP($A636,DICO_Complet!A:R,9,FALSE),"")</f>
        <v/>
      </c>
    </row>
    <row r="637" spans="1:21">
      <c r="A637" s="29">
        <v>251119185400</v>
      </c>
      <c r="B637" s="87"/>
      <c r="C637" s="88"/>
      <c r="D637" s="89"/>
      <c r="E637" s="3"/>
      <c r="F637" s="11"/>
      <c r="G637" s="90"/>
      <c r="H637" s="31"/>
      <c r="I637" s="31"/>
      <c r="J637" s="90"/>
      <c r="K637" s="31"/>
      <c r="L637" s="57"/>
      <c r="M637" s="31"/>
      <c r="N637" s="31"/>
      <c r="O637" s="57"/>
      <c r="P637" s="57"/>
      <c r="Q637" s="57"/>
      <c r="R637" s="31"/>
      <c r="S637" s="31"/>
      <c r="T637" s="91"/>
      <c r="U637" s="3" t="str">
        <f>IF(VLOOKUP($A637,DICO_Complet!A:R,9,FALSE)&lt;&gt;0,VLOOKUP($A637,DICO_Complet!A:R,9,FALSE),"")</f>
        <v/>
      </c>
    </row>
    <row r="638" spans="1:21">
      <c r="A638" s="29">
        <v>250704194200</v>
      </c>
      <c r="B638" s="87"/>
      <c r="C638" s="88"/>
      <c r="D638" s="89"/>
      <c r="E638" s="3"/>
      <c r="F638" s="11"/>
      <c r="G638" s="90"/>
      <c r="H638" s="31"/>
      <c r="I638" s="31"/>
      <c r="J638" s="90"/>
      <c r="K638" s="31"/>
      <c r="L638" s="57"/>
      <c r="M638" s="31"/>
      <c r="N638" s="31"/>
      <c r="O638" s="57"/>
      <c r="P638" s="57"/>
      <c r="Q638" s="57"/>
      <c r="R638" s="31"/>
      <c r="S638" s="31"/>
      <c r="T638" s="91"/>
      <c r="U638" s="3" t="str">
        <f>IF(VLOOKUP($A638,DICO_Complet!A:R,9,FALSE)&lt;&gt;0,VLOOKUP($A638,DICO_Complet!A:R,9,FALSE),"")</f>
        <v/>
      </c>
    </row>
    <row r="639" spans="1:21">
      <c r="A639" s="29">
        <v>260226094200</v>
      </c>
      <c r="B639" s="87"/>
      <c r="C639" s="88"/>
      <c r="D639" s="89"/>
      <c r="E639" s="3"/>
      <c r="F639" s="11"/>
      <c r="G639" s="90"/>
      <c r="H639" s="31"/>
      <c r="I639" s="31"/>
      <c r="J639" s="90"/>
      <c r="K639" s="31"/>
      <c r="L639" s="57"/>
      <c r="M639" s="31"/>
      <c r="N639" s="31"/>
      <c r="O639" s="57"/>
      <c r="P639" s="57"/>
      <c r="Q639" s="57"/>
      <c r="R639" s="31"/>
      <c r="S639" s="31"/>
      <c r="T639" s="91"/>
      <c r="U639" s="3" t="str">
        <f>IF(VLOOKUP($A639,DICO_Complet!A:R,9,FALSE)&lt;&gt;0,VLOOKUP($A639,DICO_Complet!A:R,9,FALSE),"")</f>
        <v/>
      </c>
    </row>
    <row r="640" spans="1:21">
      <c r="A640" s="29">
        <v>250617141812</v>
      </c>
      <c r="B640" s="87"/>
      <c r="C640" s="88"/>
      <c r="D640" s="89"/>
      <c r="E640" s="3"/>
      <c r="F640" s="11"/>
      <c r="G640" s="90"/>
      <c r="H640" s="31"/>
      <c r="I640" s="31"/>
      <c r="J640" s="90"/>
      <c r="K640" s="31"/>
      <c r="L640" s="57"/>
      <c r="M640" s="31"/>
      <c r="N640" s="31"/>
      <c r="O640" s="57"/>
      <c r="P640" s="57"/>
      <c r="Q640" s="57"/>
      <c r="R640" s="31"/>
      <c r="S640" s="31"/>
      <c r="T640" s="91"/>
      <c r="U640" s="3" t="str">
        <f>IF(VLOOKUP($A640,DICO_Complet!A:R,9,FALSE)&lt;&gt;0,VLOOKUP($A640,DICO_Complet!A:R,9,FALSE),"")</f>
        <v/>
      </c>
    </row>
    <row r="641" spans="1:21">
      <c r="A641" s="29">
        <v>250704194400</v>
      </c>
      <c r="B641" s="87"/>
      <c r="C641" s="88"/>
      <c r="D641" s="89"/>
      <c r="E641" s="3"/>
      <c r="F641" s="11"/>
      <c r="G641" s="90"/>
      <c r="H641" s="31"/>
      <c r="I641" s="31"/>
      <c r="J641" s="90"/>
      <c r="K641" s="31"/>
      <c r="L641" s="57"/>
      <c r="M641" s="31"/>
      <c r="N641" s="31"/>
      <c r="O641" s="57"/>
      <c r="P641" s="57"/>
      <c r="Q641" s="57"/>
      <c r="R641" s="31"/>
      <c r="S641" s="31"/>
      <c r="T641" s="91"/>
      <c r="U641" s="3" t="str">
        <f>IF(VLOOKUP($A641,DICO_Complet!A:R,9,FALSE)&lt;&gt;0,VLOOKUP($A641,DICO_Complet!A:R,9,FALSE),"")</f>
        <v/>
      </c>
    </row>
    <row r="642" spans="1:21">
      <c r="A642" s="29">
        <v>250617141813</v>
      </c>
      <c r="B642" s="87"/>
      <c r="C642" s="88"/>
      <c r="D642" s="89"/>
      <c r="E642" s="3"/>
      <c r="F642" s="11"/>
      <c r="G642" s="90"/>
      <c r="H642" s="31"/>
      <c r="I642" s="31"/>
      <c r="J642" s="90"/>
      <c r="K642" s="31"/>
      <c r="L642" s="57"/>
      <c r="M642" s="31"/>
      <c r="N642" s="31"/>
      <c r="O642" s="57"/>
      <c r="P642" s="57"/>
      <c r="Q642" s="57"/>
      <c r="R642" s="31"/>
      <c r="S642" s="31"/>
      <c r="T642" s="91"/>
      <c r="U642" s="3" t="str">
        <f>IF(VLOOKUP($A642,DICO_Complet!A:R,9,FALSE)&lt;&gt;0,VLOOKUP($A642,DICO_Complet!A:R,9,FALSE),"")</f>
        <v/>
      </c>
    </row>
    <row r="643" spans="1:21">
      <c r="A643" s="29">
        <v>250704194500</v>
      </c>
      <c r="B643" s="87"/>
      <c r="C643" s="88"/>
      <c r="D643" s="89"/>
      <c r="E643" s="3"/>
      <c r="F643" s="11"/>
      <c r="G643" s="90"/>
      <c r="H643" s="31"/>
      <c r="I643" s="31"/>
      <c r="J643" s="90"/>
      <c r="K643" s="31"/>
      <c r="L643" s="57"/>
      <c r="M643" s="31"/>
      <c r="N643" s="31"/>
      <c r="O643" s="57"/>
      <c r="P643" s="57"/>
      <c r="Q643" s="57"/>
      <c r="R643" s="31"/>
      <c r="S643" s="31"/>
      <c r="T643" s="91"/>
      <c r="U643" s="3" t="str">
        <f>IF(VLOOKUP($A643,DICO_Complet!A:R,9,FALSE)&lt;&gt;0,VLOOKUP($A643,DICO_Complet!A:R,9,FALSE),"")</f>
        <v/>
      </c>
    </row>
    <row r="644" spans="1:21">
      <c r="A644" s="29">
        <v>241112000071</v>
      </c>
      <c r="B644" s="87"/>
      <c r="C644" s="88"/>
      <c r="D644" s="89"/>
      <c r="E644" s="3"/>
      <c r="F644" s="11"/>
      <c r="G644" s="90"/>
      <c r="H644" s="31"/>
      <c r="I644" s="31"/>
      <c r="J644" s="90"/>
      <c r="K644" s="31"/>
      <c r="L644" s="57"/>
      <c r="M644" s="31"/>
      <c r="N644" s="31"/>
      <c r="O644" s="57"/>
      <c r="P644" s="57"/>
      <c r="Q644" s="57"/>
      <c r="R644" s="31"/>
      <c r="S644" s="31"/>
      <c r="T644" s="91"/>
      <c r="U644" s="3" t="str">
        <f>IF(VLOOKUP($A644,DICO_Complet!A:R,9,FALSE)&lt;&gt;0,VLOOKUP($A644,DICO_Complet!A:R,9,FALSE),"")</f>
        <v>Obsolete</v>
      </c>
    </row>
    <row r="645" spans="1:21">
      <c r="A645" s="29">
        <v>250528104001</v>
      </c>
      <c r="B645" s="87"/>
      <c r="C645" s="88"/>
      <c r="D645" s="89"/>
      <c r="E645" s="3"/>
      <c r="F645" s="11"/>
      <c r="G645" s="90"/>
      <c r="H645" s="31"/>
      <c r="I645" s="31"/>
      <c r="J645" s="90"/>
      <c r="K645" s="31"/>
      <c r="L645" s="57"/>
      <c r="M645" s="31"/>
      <c r="N645" s="31"/>
      <c r="O645" s="57"/>
      <c r="P645" s="57"/>
      <c r="Q645" s="57"/>
      <c r="R645" s="31"/>
      <c r="S645" s="31"/>
      <c r="T645" s="91"/>
      <c r="U645" s="3" t="str">
        <f>IF(VLOOKUP($A645,DICO_Complet!A:R,9,FALSE)&lt;&gt;0,VLOOKUP($A645,DICO_Complet!A:R,9,FALSE),"")</f>
        <v/>
      </c>
    </row>
    <row r="646" spans="1:21">
      <c r="A646" s="29">
        <v>250418220112</v>
      </c>
      <c r="B646" s="87"/>
      <c r="C646" s="88"/>
      <c r="D646" s="89"/>
      <c r="E646" s="3"/>
      <c r="F646" s="11"/>
      <c r="G646" s="90"/>
      <c r="H646" s="31"/>
      <c r="I646" s="31"/>
      <c r="J646" s="90"/>
      <c r="K646" s="31"/>
      <c r="L646" s="57"/>
      <c r="M646" s="31"/>
      <c r="N646" s="31"/>
      <c r="O646" s="57"/>
      <c r="P646" s="57"/>
      <c r="Q646" s="57"/>
      <c r="R646" s="31"/>
      <c r="S646" s="31"/>
      <c r="T646" s="91"/>
      <c r="U646" s="3" t="str">
        <f>IF(VLOOKUP($A646,DICO_Complet!A:R,9,FALSE)&lt;&gt;0,VLOOKUP($A646,DICO_Complet!A:R,9,FALSE),"")</f>
        <v/>
      </c>
    </row>
    <row r="647" spans="1:21">
      <c r="A647" s="29">
        <v>251120121100</v>
      </c>
      <c r="B647" s="87"/>
      <c r="C647" s="88"/>
      <c r="D647" s="89"/>
      <c r="E647" s="3"/>
      <c r="F647" s="11"/>
      <c r="G647" s="90"/>
      <c r="H647" s="31"/>
      <c r="I647" s="31"/>
      <c r="J647" s="90"/>
      <c r="K647" s="31"/>
      <c r="L647" s="57"/>
      <c r="M647" s="31"/>
      <c r="N647" s="31"/>
      <c r="O647" s="57"/>
      <c r="P647" s="57"/>
      <c r="Q647" s="57"/>
      <c r="R647" s="31"/>
      <c r="S647" s="31"/>
      <c r="T647" s="91"/>
      <c r="U647" s="3" t="str">
        <f>IF(VLOOKUP($A647,DICO_Complet!A:R,9,FALSE)&lt;&gt;0,VLOOKUP($A647,DICO_Complet!A:R,9,FALSE),"")</f>
        <v/>
      </c>
    </row>
    <row r="648" spans="1:21">
      <c r="A648" s="29">
        <v>251120121200</v>
      </c>
      <c r="B648" s="87"/>
      <c r="C648" s="88"/>
      <c r="D648" s="89"/>
      <c r="E648" s="3"/>
      <c r="F648" s="11"/>
      <c r="G648" s="90"/>
      <c r="H648" s="31"/>
      <c r="I648" s="31"/>
      <c r="J648" s="90"/>
      <c r="K648" s="31"/>
      <c r="L648" s="57"/>
      <c r="M648" s="31"/>
      <c r="N648" s="31"/>
      <c r="O648" s="57"/>
      <c r="P648" s="57"/>
      <c r="Q648" s="57"/>
      <c r="R648" s="31"/>
      <c r="S648" s="31"/>
      <c r="T648" s="91"/>
      <c r="U648" s="3" t="str">
        <f>IF(VLOOKUP($A648,DICO_Complet!A:R,9,FALSE)&lt;&gt;0,VLOOKUP($A648,DICO_Complet!A:R,9,FALSE),"")</f>
        <v/>
      </c>
    </row>
    <row r="649" spans="1:21">
      <c r="A649" s="29">
        <v>251120121300</v>
      </c>
      <c r="B649" s="87"/>
      <c r="C649" s="88"/>
      <c r="D649" s="89"/>
      <c r="E649" s="3"/>
      <c r="F649" s="11"/>
      <c r="G649" s="90"/>
      <c r="H649" s="31"/>
      <c r="I649" s="31"/>
      <c r="J649" s="90"/>
      <c r="K649" s="31"/>
      <c r="L649" s="57"/>
      <c r="M649" s="31"/>
      <c r="N649" s="31"/>
      <c r="O649" s="57"/>
      <c r="P649" s="57"/>
      <c r="Q649" s="57"/>
      <c r="R649" s="31"/>
      <c r="S649" s="31"/>
      <c r="T649" s="91"/>
      <c r="U649" s="3" t="str">
        <f>IF(VLOOKUP($A649,DICO_Complet!A:R,9,FALSE)&lt;&gt;0,VLOOKUP($A649,DICO_Complet!A:R,9,FALSE),"")</f>
        <v/>
      </c>
    </row>
    <row r="650" spans="1:21">
      <c r="A650" s="29">
        <v>251120121400</v>
      </c>
      <c r="B650" s="87"/>
      <c r="C650" s="88"/>
      <c r="D650" s="89"/>
      <c r="E650" s="3"/>
      <c r="F650" s="11"/>
      <c r="G650" s="90"/>
      <c r="H650" s="31"/>
      <c r="I650" s="31"/>
      <c r="J650" s="90"/>
      <c r="K650" s="31"/>
      <c r="L650" s="57"/>
      <c r="M650" s="31"/>
      <c r="N650" s="31"/>
      <c r="O650" s="57"/>
      <c r="P650" s="57"/>
      <c r="Q650" s="57"/>
      <c r="R650" s="31"/>
      <c r="S650" s="31"/>
      <c r="T650" s="91"/>
      <c r="U650" s="3" t="str">
        <f>IF(VLOOKUP($A650,DICO_Complet!A:R,9,FALSE)&lt;&gt;0,VLOOKUP($A650,DICO_Complet!A:R,9,FALSE),"")</f>
        <v/>
      </c>
    </row>
    <row r="651" spans="1:21">
      <c r="A651" s="29">
        <v>250617090055</v>
      </c>
      <c r="B651" s="87"/>
      <c r="C651" s="88"/>
      <c r="D651" s="89"/>
      <c r="E651" s="3"/>
      <c r="F651" s="11"/>
      <c r="G651" s="90"/>
      <c r="H651" s="31"/>
      <c r="I651" s="31"/>
      <c r="J651" s="90"/>
      <c r="K651" s="31"/>
      <c r="L651" s="57"/>
      <c r="M651" s="31"/>
      <c r="N651" s="31"/>
      <c r="O651" s="57"/>
      <c r="P651" s="57"/>
      <c r="Q651" s="57"/>
      <c r="R651" s="31"/>
      <c r="S651" s="31"/>
      <c r="T651" s="91"/>
      <c r="U651" s="3" t="str">
        <f>IF(VLOOKUP($A651,DICO_Complet!A:R,9,FALSE)&lt;&gt;0,VLOOKUP($A651,DICO_Complet!A:R,9,FALSE),"")</f>
        <v/>
      </c>
    </row>
    <row r="652" spans="1:21">
      <c r="A652" s="29">
        <v>250617090109</v>
      </c>
      <c r="B652" s="87"/>
      <c r="C652" s="88"/>
      <c r="D652" s="89"/>
      <c r="E652" s="3"/>
      <c r="F652" s="11"/>
      <c r="G652" s="90"/>
      <c r="H652" s="31"/>
      <c r="I652" s="31"/>
      <c r="J652" s="90"/>
      <c r="K652" s="31"/>
      <c r="L652" s="57"/>
      <c r="M652" s="31"/>
      <c r="N652" s="31"/>
      <c r="O652" s="57"/>
      <c r="P652" s="57"/>
      <c r="Q652" s="57"/>
      <c r="R652" s="31"/>
      <c r="S652" s="31"/>
      <c r="T652" s="91"/>
      <c r="U652" s="3" t="str">
        <f>IF(VLOOKUP($A652,DICO_Complet!A:R,9,FALSE)&lt;&gt;0,VLOOKUP($A652,DICO_Complet!A:R,9,FALSE),"")</f>
        <v/>
      </c>
    </row>
    <row r="653" spans="1:21">
      <c r="A653" s="29">
        <v>241112000074</v>
      </c>
      <c r="B653" s="87"/>
      <c r="C653" s="88"/>
      <c r="D653" s="89"/>
      <c r="E653" s="3"/>
      <c r="F653" s="11"/>
      <c r="G653" s="90"/>
      <c r="H653" s="31"/>
      <c r="I653" s="31"/>
      <c r="J653" s="90"/>
      <c r="K653" s="31"/>
      <c r="L653" s="57"/>
      <c r="M653" s="31"/>
      <c r="N653" s="31"/>
      <c r="O653" s="57"/>
      <c r="P653" s="57"/>
      <c r="Q653" s="57"/>
      <c r="R653" s="31"/>
      <c r="S653" s="31"/>
      <c r="T653" s="91"/>
      <c r="U653" s="3" t="str">
        <f>IF(VLOOKUP($A653,DICO_Complet!A:R,9,FALSE)&lt;&gt;0,VLOOKUP($A653,DICO_Complet!A:R,9,FALSE),"")</f>
        <v/>
      </c>
    </row>
    <row r="654" spans="1:21">
      <c r="A654" s="29">
        <v>241112000075</v>
      </c>
      <c r="B654" s="87"/>
      <c r="C654" s="88"/>
      <c r="D654" s="89"/>
      <c r="E654" s="3"/>
      <c r="F654" s="11"/>
      <c r="G654" s="90"/>
      <c r="H654" s="31"/>
      <c r="I654" s="31"/>
      <c r="J654" s="90"/>
      <c r="K654" s="31"/>
      <c r="L654" s="57"/>
      <c r="M654" s="31"/>
      <c r="N654" s="31"/>
      <c r="O654" s="57"/>
      <c r="P654" s="57"/>
      <c r="Q654" s="57"/>
      <c r="R654" s="31"/>
      <c r="S654" s="31"/>
      <c r="T654" s="91"/>
      <c r="U654" s="3" t="str">
        <f>IF(VLOOKUP($A654,DICO_Complet!A:R,9,FALSE)&lt;&gt;0,VLOOKUP($A654,DICO_Complet!A:R,9,FALSE),"")</f>
        <v/>
      </c>
    </row>
    <row r="655" spans="1:21">
      <c r="A655" s="29">
        <v>250414120600</v>
      </c>
      <c r="B655" s="87"/>
      <c r="C655" s="88"/>
      <c r="D655" s="89"/>
      <c r="E655" s="3"/>
      <c r="F655" s="11"/>
      <c r="G655" s="90"/>
      <c r="H655" s="31"/>
      <c r="I655" s="31"/>
      <c r="J655" s="90"/>
      <c r="K655" s="31"/>
      <c r="L655" s="57"/>
      <c r="M655" s="31"/>
      <c r="N655" s="31"/>
      <c r="O655" s="57"/>
      <c r="P655" s="57"/>
      <c r="Q655" s="57"/>
      <c r="R655" s="31"/>
      <c r="S655" s="31"/>
      <c r="T655" s="91"/>
      <c r="U655" s="3" t="str">
        <f>IF(VLOOKUP($A655,DICO_Complet!A:R,9,FALSE)&lt;&gt;0,VLOOKUP($A655,DICO_Complet!A:R,9,FALSE),"")</f>
        <v/>
      </c>
    </row>
    <row r="656" spans="1:21">
      <c r="A656" s="29">
        <v>241112000077</v>
      </c>
      <c r="B656" s="87"/>
      <c r="C656" s="88"/>
      <c r="D656" s="89"/>
      <c r="E656" s="3"/>
      <c r="F656" s="11"/>
      <c r="G656" s="90"/>
      <c r="H656" s="31"/>
      <c r="I656" s="31"/>
      <c r="J656" s="90"/>
      <c r="K656" s="31"/>
      <c r="L656" s="57"/>
      <c r="M656" s="31"/>
      <c r="N656" s="31"/>
      <c r="O656" s="57"/>
      <c r="P656" s="57"/>
      <c r="Q656" s="57"/>
      <c r="R656" s="31"/>
      <c r="S656" s="31"/>
      <c r="T656" s="91"/>
      <c r="U656" s="3" t="str">
        <f>IF(VLOOKUP($A656,DICO_Complet!A:R,9,FALSE)&lt;&gt;0,VLOOKUP($A656,DICO_Complet!A:R,9,FALSE),"")</f>
        <v/>
      </c>
    </row>
    <row r="657" spans="1:21">
      <c r="A657" s="29">
        <v>250617090057</v>
      </c>
      <c r="B657" s="87"/>
      <c r="C657" s="88"/>
      <c r="D657" s="89"/>
      <c r="E657" s="3"/>
      <c r="F657" s="11"/>
      <c r="G657" s="90"/>
      <c r="H657" s="31"/>
      <c r="I657" s="31"/>
      <c r="J657" s="90"/>
      <c r="K657" s="31"/>
      <c r="L657" s="57"/>
      <c r="M657" s="31"/>
      <c r="N657" s="31"/>
      <c r="O657" s="57"/>
      <c r="P657" s="57"/>
      <c r="Q657" s="57"/>
      <c r="R657" s="31"/>
      <c r="S657" s="31"/>
      <c r="T657" s="91"/>
      <c r="U657" s="3" t="str">
        <f>IF(VLOOKUP($A657,DICO_Complet!A:R,9,FALSE)&lt;&gt;0,VLOOKUP($A657,DICO_Complet!A:R,9,FALSE),"")</f>
        <v>Obsolete</v>
      </c>
    </row>
    <row r="658" spans="1:21">
      <c r="A658" s="29">
        <v>241112000078</v>
      </c>
      <c r="B658" s="87"/>
      <c r="C658" s="88"/>
      <c r="D658" s="89"/>
      <c r="E658" s="3"/>
      <c r="F658" s="11"/>
      <c r="G658" s="90"/>
      <c r="H658" s="31"/>
      <c r="I658" s="31"/>
      <c r="J658" s="90"/>
      <c r="K658" s="31"/>
      <c r="L658" s="57"/>
      <c r="M658" s="31"/>
      <c r="N658" s="31"/>
      <c r="O658" s="57"/>
      <c r="P658" s="57"/>
      <c r="Q658" s="57"/>
      <c r="R658" s="31"/>
      <c r="S658" s="31"/>
      <c r="T658" s="91"/>
      <c r="U658" s="3" t="str">
        <f>IF(VLOOKUP($A658,DICO_Complet!A:R,9,FALSE)&lt;&gt;0,VLOOKUP($A658,DICO_Complet!A:R,9,FALSE),"")</f>
        <v/>
      </c>
    </row>
    <row r="659" spans="1:21">
      <c r="A659" s="29">
        <v>241112000079</v>
      </c>
      <c r="B659" s="87"/>
      <c r="C659" s="88"/>
      <c r="D659" s="89"/>
      <c r="E659" s="3"/>
      <c r="F659" s="11"/>
      <c r="G659" s="90"/>
      <c r="H659" s="31"/>
      <c r="I659" s="31"/>
      <c r="J659" s="90"/>
      <c r="K659" s="31"/>
      <c r="L659" s="57"/>
      <c r="M659" s="31"/>
      <c r="N659" s="31"/>
      <c r="O659" s="57"/>
      <c r="P659" s="57"/>
      <c r="Q659" s="57"/>
      <c r="R659" s="31"/>
      <c r="S659" s="31"/>
      <c r="T659" s="91"/>
      <c r="U659" s="3" t="str">
        <f>IF(VLOOKUP($A659,DICO_Complet!A:R,9,FALSE)&lt;&gt;0,VLOOKUP($A659,DICO_Complet!A:R,9,FALSE),"")</f>
        <v/>
      </c>
    </row>
    <row r="660" spans="1:21">
      <c r="A660" s="29">
        <v>250617090050</v>
      </c>
      <c r="B660" s="87"/>
      <c r="C660" s="88"/>
      <c r="D660" s="89"/>
      <c r="E660" s="3"/>
      <c r="F660" s="11"/>
      <c r="G660" s="90"/>
      <c r="H660" s="31"/>
      <c r="I660" s="31"/>
      <c r="J660" s="90"/>
      <c r="K660" s="31"/>
      <c r="L660" s="57"/>
      <c r="M660" s="31"/>
      <c r="N660" s="31"/>
      <c r="O660" s="57"/>
      <c r="P660" s="57"/>
      <c r="Q660" s="57"/>
      <c r="R660" s="31"/>
      <c r="S660" s="31"/>
      <c r="T660" s="91"/>
      <c r="U660" s="3" t="str">
        <f>IF(VLOOKUP($A660,DICO_Complet!A:R,9,FALSE)&lt;&gt;0,VLOOKUP($A660,DICO_Complet!A:R,9,FALSE),"")</f>
        <v/>
      </c>
    </row>
    <row r="661" spans="1:21">
      <c r="A661" s="29">
        <v>250410114309</v>
      </c>
      <c r="B661" s="87"/>
      <c r="C661" s="88"/>
      <c r="D661" s="89"/>
      <c r="E661" s="3"/>
      <c r="F661" s="11"/>
      <c r="G661" s="90"/>
      <c r="H661" s="31"/>
      <c r="I661" s="31"/>
      <c r="J661" s="90"/>
      <c r="K661" s="31"/>
      <c r="L661" s="57"/>
      <c r="M661" s="31"/>
      <c r="N661" s="31"/>
      <c r="O661" s="57"/>
      <c r="P661" s="57"/>
      <c r="Q661" s="57"/>
      <c r="R661" s="31"/>
      <c r="S661" s="31"/>
      <c r="T661" s="91"/>
      <c r="U661" s="3" t="str">
        <f>IF(VLOOKUP($A661,DICO_Complet!A:R,9,FALSE)&lt;&gt;0,VLOOKUP($A661,DICO_Complet!A:R,9,FALSE),"")</f>
        <v/>
      </c>
    </row>
    <row r="662" spans="1:21">
      <c r="A662" s="29">
        <v>250410114310</v>
      </c>
      <c r="B662" s="87"/>
      <c r="C662" s="88"/>
      <c r="D662" s="89"/>
      <c r="E662" s="3"/>
      <c r="F662" s="11"/>
      <c r="G662" s="90"/>
      <c r="H662" s="31"/>
      <c r="I662" s="31"/>
      <c r="J662" s="90"/>
      <c r="K662" s="31"/>
      <c r="L662" s="57"/>
      <c r="M662" s="31"/>
      <c r="N662" s="31"/>
      <c r="O662" s="57"/>
      <c r="P662" s="57"/>
      <c r="Q662" s="57"/>
      <c r="R662" s="31"/>
      <c r="S662" s="31"/>
      <c r="T662" s="91"/>
      <c r="U662" s="3" t="str">
        <f>IF(VLOOKUP($A662,DICO_Complet!A:R,9,FALSE)&lt;&gt;0,VLOOKUP($A662,DICO_Complet!A:R,9,FALSE),"")</f>
        <v/>
      </c>
    </row>
    <row r="663" spans="1:21">
      <c r="A663" s="29">
        <v>250331114311</v>
      </c>
      <c r="B663" s="87"/>
      <c r="C663" s="88"/>
      <c r="D663" s="89"/>
      <c r="E663" s="3"/>
      <c r="F663" s="11"/>
      <c r="G663" s="90"/>
      <c r="H663" s="31"/>
      <c r="I663" s="31"/>
      <c r="J663" s="90"/>
      <c r="K663" s="31"/>
      <c r="L663" s="57"/>
      <c r="M663" s="31"/>
      <c r="N663" s="31"/>
      <c r="O663" s="57"/>
      <c r="P663" s="57"/>
      <c r="Q663" s="57"/>
      <c r="R663" s="31"/>
      <c r="S663" s="31"/>
      <c r="T663" s="91"/>
      <c r="U663" s="3" t="str">
        <f>IF(VLOOKUP($A663,DICO_Complet!A:R,9,FALSE)&lt;&gt;0,VLOOKUP($A663,DICO_Complet!A:R,9,FALSE),"")</f>
        <v/>
      </c>
    </row>
    <row r="664" spans="1:21">
      <c r="A664" s="29">
        <v>250214094350</v>
      </c>
      <c r="B664" s="87"/>
      <c r="C664" s="88"/>
      <c r="D664" s="89"/>
      <c r="E664" s="3"/>
      <c r="F664" s="11"/>
      <c r="G664" s="90"/>
      <c r="H664" s="31"/>
      <c r="I664" s="31"/>
      <c r="J664" s="90"/>
      <c r="K664" s="31"/>
      <c r="L664" s="57"/>
      <c r="M664" s="31"/>
      <c r="N664" s="31"/>
      <c r="O664" s="57"/>
      <c r="P664" s="57"/>
      <c r="Q664" s="57"/>
      <c r="R664" s="31"/>
      <c r="S664" s="31"/>
      <c r="T664" s="91"/>
      <c r="U664" s="3" t="str">
        <f>IF(VLOOKUP($A664,DICO_Complet!A:R,9,FALSE)&lt;&gt;0,VLOOKUP($A664,DICO_Complet!A:R,9,FALSE),"")</f>
        <v/>
      </c>
    </row>
    <row r="665" spans="1:21">
      <c r="A665" s="29">
        <v>241112000082</v>
      </c>
      <c r="B665" s="87"/>
      <c r="C665" s="88"/>
      <c r="D665" s="89"/>
      <c r="E665" s="3"/>
      <c r="F665" s="11"/>
      <c r="G665" s="90"/>
      <c r="H665" s="31"/>
      <c r="I665" s="31"/>
      <c r="J665" s="90"/>
      <c r="K665" s="31"/>
      <c r="L665" s="57"/>
      <c r="M665" s="31"/>
      <c r="N665" s="31"/>
      <c r="O665" s="57"/>
      <c r="P665" s="57"/>
      <c r="Q665" s="57"/>
      <c r="R665" s="31"/>
      <c r="S665" s="31"/>
      <c r="T665" s="91"/>
      <c r="U665" s="3" t="str">
        <f>IF(VLOOKUP($A665,DICO_Complet!A:R,9,FALSE)&lt;&gt;0,VLOOKUP($A665,DICO_Complet!A:R,9,FALSE),"")</f>
        <v/>
      </c>
    </row>
    <row r="666" spans="1:21">
      <c r="A666" s="29">
        <v>250528104057</v>
      </c>
      <c r="B666" s="87"/>
      <c r="C666" s="88"/>
      <c r="D666" s="89"/>
      <c r="E666" s="3"/>
      <c r="F666" s="11"/>
      <c r="G666" s="90"/>
      <c r="H666" s="31"/>
      <c r="I666" s="31"/>
      <c r="J666" s="90"/>
      <c r="K666" s="31"/>
      <c r="L666" s="57"/>
      <c r="M666" s="31"/>
      <c r="N666" s="31"/>
      <c r="O666" s="57"/>
      <c r="P666" s="57"/>
      <c r="Q666" s="57"/>
      <c r="R666" s="31"/>
      <c r="S666" s="31"/>
      <c r="T666" s="91"/>
      <c r="U666" s="3" t="str">
        <f>IF(VLOOKUP($A666,DICO_Complet!A:R,9,FALSE)&lt;&gt;0,VLOOKUP($A666,DICO_Complet!A:R,9,FALSE),"")</f>
        <v/>
      </c>
    </row>
    <row r="667" spans="1:21">
      <c r="A667" s="29">
        <v>250528104055</v>
      </c>
      <c r="B667" s="87"/>
      <c r="C667" s="88"/>
      <c r="D667" s="89"/>
      <c r="E667" s="3"/>
      <c r="F667" s="11"/>
      <c r="G667" s="90"/>
      <c r="H667" s="31"/>
      <c r="I667" s="31"/>
      <c r="J667" s="90"/>
      <c r="K667" s="31"/>
      <c r="L667" s="57"/>
      <c r="M667" s="31"/>
      <c r="N667" s="31"/>
      <c r="O667" s="57"/>
      <c r="P667" s="57"/>
      <c r="Q667" s="57"/>
      <c r="R667" s="31"/>
      <c r="S667" s="31"/>
      <c r="T667" s="91"/>
      <c r="U667" s="3" t="str">
        <f>IF(VLOOKUP($A667,DICO_Complet!A:R,9,FALSE)&lt;&gt;0,VLOOKUP($A667,DICO_Complet!A:R,9,FALSE),"")</f>
        <v/>
      </c>
    </row>
    <row r="668" spans="1:21">
      <c r="A668" s="29">
        <v>250617090049</v>
      </c>
      <c r="B668" s="87"/>
      <c r="C668" s="88"/>
      <c r="D668" s="89"/>
      <c r="E668" s="3"/>
      <c r="F668" s="11"/>
      <c r="G668" s="90"/>
      <c r="H668" s="31"/>
      <c r="I668" s="31"/>
      <c r="J668" s="90"/>
      <c r="K668" s="31"/>
      <c r="L668" s="57"/>
      <c r="M668" s="31"/>
      <c r="N668" s="31"/>
      <c r="O668" s="57"/>
      <c r="P668" s="57"/>
      <c r="Q668" s="57"/>
      <c r="R668" s="31"/>
      <c r="S668" s="31"/>
      <c r="T668" s="91"/>
      <c r="U668" s="3" t="str">
        <f>IF(VLOOKUP($A668,DICO_Complet!A:R,9,FALSE)&lt;&gt;0,VLOOKUP($A668,DICO_Complet!A:R,9,FALSE),"")</f>
        <v/>
      </c>
    </row>
    <row r="669" spans="1:21">
      <c r="A669" s="29">
        <v>250625100000</v>
      </c>
      <c r="B669" s="87"/>
      <c r="C669" s="88"/>
      <c r="D669" s="89"/>
      <c r="E669" s="3"/>
      <c r="F669" s="11"/>
      <c r="G669" s="90"/>
      <c r="H669" s="31"/>
      <c r="I669" s="31"/>
      <c r="J669" s="90"/>
      <c r="K669" s="31"/>
      <c r="L669" s="57"/>
      <c r="M669" s="31"/>
      <c r="N669" s="31"/>
      <c r="O669" s="57"/>
      <c r="P669" s="57"/>
      <c r="Q669" s="57"/>
      <c r="R669" s="31"/>
      <c r="S669" s="31"/>
      <c r="T669" s="91"/>
      <c r="U669" s="3" t="str">
        <f>IF(VLOOKUP($A669,DICO_Complet!A:R,9,FALSE)&lt;&gt;0,VLOOKUP($A669,DICO_Complet!A:R,9,FALSE),"")</f>
        <v/>
      </c>
    </row>
    <row r="670" spans="1:21">
      <c r="A670" s="29">
        <v>241112000080</v>
      </c>
      <c r="B670" s="87"/>
      <c r="C670" s="88"/>
      <c r="D670" s="89"/>
      <c r="E670" s="3"/>
      <c r="F670" s="11"/>
      <c r="G670" s="90"/>
      <c r="H670" s="31"/>
      <c r="I670" s="31"/>
      <c r="J670" s="90"/>
      <c r="K670" s="31"/>
      <c r="L670" s="57"/>
      <c r="M670" s="31"/>
      <c r="N670" s="31"/>
      <c r="O670" s="57"/>
      <c r="P670" s="57"/>
      <c r="Q670" s="57"/>
      <c r="R670" s="31"/>
      <c r="S670" s="31"/>
      <c r="T670" s="91"/>
      <c r="U670" s="3" t="str">
        <f>IF(VLOOKUP($A670,DICO_Complet!A:R,9,FALSE)&lt;&gt;0,VLOOKUP($A670,DICO_Complet!A:R,9,FALSE),"")</f>
        <v/>
      </c>
    </row>
    <row r="671" spans="1:21">
      <c r="A671" s="29">
        <v>241112000083</v>
      </c>
      <c r="B671" s="87"/>
      <c r="C671" s="88"/>
      <c r="D671" s="89"/>
      <c r="E671" s="3"/>
      <c r="F671" s="11"/>
      <c r="G671" s="90"/>
      <c r="H671" s="31"/>
      <c r="I671" s="31"/>
      <c r="J671" s="90"/>
      <c r="K671" s="31"/>
      <c r="L671" s="57"/>
      <c r="M671" s="31"/>
      <c r="N671" s="31"/>
      <c r="O671" s="57"/>
      <c r="P671" s="57"/>
      <c r="Q671" s="57"/>
      <c r="R671" s="31"/>
      <c r="S671" s="31"/>
      <c r="T671" s="91"/>
      <c r="U671" s="3" t="str">
        <f>IF(VLOOKUP($A671,DICO_Complet!A:R,9,FALSE)&lt;&gt;0,VLOOKUP($A671,DICO_Complet!A:R,9,FALSE),"")</f>
        <v/>
      </c>
    </row>
    <row r="672" spans="1:21">
      <c r="A672" s="29">
        <v>241112000084</v>
      </c>
      <c r="B672" s="87"/>
      <c r="C672" s="88"/>
      <c r="D672" s="89"/>
      <c r="E672" s="3"/>
      <c r="F672" s="11"/>
      <c r="G672" s="90"/>
      <c r="H672" s="31"/>
      <c r="I672" s="31"/>
      <c r="J672" s="90"/>
      <c r="K672" s="31"/>
      <c r="L672" s="57"/>
      <c r="M672" s="31"/>
      <c r="N672" s="31"/>
      <c r="O672" s="57"/>
      <c r="P672" s="57"/>
      <c r="Q672" s="57"/>
      <c r="R672" s="31"/>
      <c r="S672" s="31"/>
      <c r="T672" s="91"/>
      <c r="U672" s="3" t="str">
        <f>IF(VLOOKUP($A672,DICO_Complet!A:R,9,FALSE)&lt;&gt;0,VLOOKUP($A672,DICO_Complet!A:R,9,FALSE),"")</f>
        <v/>
      </c>
    </row>
    <row r="673" spans="1:21">
      <c r="A673" s="29">
        <v>250617090052</v>
      </c>
      <c r="B673" s="87"/>
      <c r="C673" s="88"/>
      <c r="D673" s="89"/>
      <c r="E673" s="3"/>
      <c r="F673" s="11"/>
      <c r="G673" s="90"/>
      <c r="H673" s="31"/>
      <c r="I673" s="31"/>
      <c r="J673" s="90"/>
      <c r="K673" s="31"/>
      <c r="L673" s="57"/>
      <c r="M673" s="31"/>
      <c r="N673" s="31"/>
      <c r="O673" s="57"/>
      <c r="P673" s="57"/>
      <c r="Q673" s="57"/>
      <c r="R673" s="31"/>
      <c r="S673" s="31"/>
      <c r="T673" s="91"/>
      <c r="U673" s="3" t="str">
        <f>IF(VLOOKUP($A673,DICO_Complet!A:R,9,FALSE)&lt;&gt;0,VLOOKUP($A673,DICO_Complet!A:R,9,FALSE),"")</f>
        <v/>
      </c>
    </row>
    <row r="674" spans="1:21">
      <c r="A674" s="29">
        <v>250617090051</v>
      </c>
      <c r="B674" s="87"/>
      <c r="C674" s="88"/>
      <c r="D674" s="89"/>
      <c r="E674" s="3"/>
      <c r="F674" s="11"/>
      <c r="G674" s="90"/>
      <c r="H674" s="31"/>
      <c r="I674" s="31"/>
      <c r="J674" s="90"/>
      <c r="K674" s="31"/>
      <c r="L674" s="57"/>
      <c r="M674" s="31"/>
      <c r="N674" s="31"/>
      <c r="O674" s="57"/>
      <c r="P674" s="57"/>
      <c r="Q674" s="57"/>
      <c r="R674" s="31"/>
      <c r="S674" s="31"/>
      <c r="T674" s="91"/>
      <c r="U674" s="3" t="str">
        <f>IF(VLOOKUP($A674,DICO_Complet!A:R,9,FALSE)&lt;&gt;0,VLOOKUP($A674,DICO_Complet!A:R,9,FALSE),"")</f>
        <v/>
      </c>
    </row>
    <row r="675" spans="1:21">
      <c r="A675" s="29">
        <v>250617090053</v>
      </c>
      <c r="B675" s="87"/>
      <c r="C675" s="88"/>
      <c r="D675" s="89"/>
      <c r="E675" s="3"/>
      <c r="F675" s="11"/>
      <c r="G675" s="90"/>
      <c r="H675" s="31"/>
      <c r="I675" s="31"/>
      <c r="J675" s="90"/>
      <c r="K675" s="31"/>
      <c r="L675" s="57"/>
      <c r="M675" s="31"/>
      <c r="N675" s="31"/>
      <c r="O675" s="57"/>
      <c r="P675" s="57"/>
      <c r="Q675" s="57"/>
      <c r="R675" s="31"/>
      <c r="S675" s="31"/>
      <c r="T675" s="91"/>
      <c r="U675" s="3" t="str">
        <f>IF(VLOOKUP($A675,DICO_Complet!A:R,9,FALSE)&lt;&gt;0,VLOOKUP($A675,DICO_Complet!A:R,9,FALSE),"")</f>
        <v/>
      </c>
    </row>
    <row r="676" spans="1:21">
      <c r="A676" s="29">
        <v>250617090104</v>
      </c>
      <c r="B676" s="87"/>
      <c r="C676" s="88"/>
      <c r="D676" s="89"/>
      <c r="E676" s="3"/>
      <c r="F676" s="11"/>
      <c r="G676" s="90"/>
      <c r="H676" s="31"/>
      <c r="I676" s="31"/>
      <c r="J676" s="90"/>
      <c r="K676" s="31"/>
      <c r="L676" s="57"/>
      <c r="M676" s="31"/>
      <c r="N676" s="31"/>
      <c r="O676" s="57"/>
      <c r="P676" s="57"/>
      <c r="Q676" s="57"/>
      <c r="R676" s="31"/>
      <c r="S676" s="31"/>
      <c r="T676" s="91"/>
      <c r="U676" s="3" t="str">
        <f>IF(VLOOKUP($A676,DICO_Complet!A:R,9,FALSE)&lt;&gt;0,VLOOKUP($A676,DICO_Complet!A:R,9,FALSE),"")</f>
        <v/>
      </c>
    </row>
    <row r="677" spans="1:21">
      <c r="A677" s="29">
        <v>250617090107</v>
      </c>
      <c r="B677" s="87"/>
      <c r="C677" s="88"/>
      <c r="D677" s="89"/>
      <c r="E677" s="3"/>
      <c r="F677" s="11"/>
      <c r="G677" s="90"/>
      <c r="H677" s="31"/>
      <c r="I677" s="31"/>
      <c r="J677" s="90"/>
      <c r="K677" s="31"/>
      <c r="L677" s="57"/>
      <c r="M677" s="31"/>
      <c r="N677" s="31"/>
      <c r="O677" s="57"/>
      <c r="P677" s="57"/>
      <c r="Q677" s="57"/>
      <c r="R677" s="31"/>
      <c r="S677" s="31"/>
      <c r="T677" s="91"/>
      <c r="U677" s="3" t="str">
        <f>IF(VLOOKUP($A677,DICO_Complet!A:R,9,FALSE)&lt;&gt;0,VLOOKUP($A677,DICO_Complet!A:R,9,FALSE),"")</f>
        <v/>
      </c>
    </row>
    <row r="678" spans="1:21">
      <c r="A678" s="29">
        <v>250617090103</v>
      </c>
      <c r="B678" s="87"/>
      <c r="C678" s="88"/>
      <c r="D678" s="89"/>
      <c r="E678" s="3"/>
      <c r="F678" s="11"/>
      <c r="G678" s="90"/>
      <c r="H678" s="31"/>
      <c r="I678" s="31"/>
      <c r="J678" s="90"/>
      <c r="K678" s="31"/>
      <c r="L678" s="57"/>
      <c r="M678" s="31"/>
      <c r="N678" s="31"/>
      <c r="O678" s="57"/>
      <c r="P678" s="57"/>
      <c r="Q678" s="57"/>
      <c r="R678" s="31"/>
      <c r="S678" s="31"/>
      <c r="T678" s="91"/>
      <c r="U678" s="3" t="str">
        <f>IF(VLOOKUP($A678,DICO_Complet!A:R,9,FALSE)&lt;&gt;0,VLOOKUP($A678,DICO_Complet!A:R,9,FALSE),"")</f>
        <v/>
      </c>
    </row>
    <row r="679" spans="1:21">
      <c r="A679" s="29">
        <v>250617090106</v>
      </c>
      <c r="B679" s="87"/>
      <c r="C679" s="88"/>
      <c r="D679" s="89"/>
      <c r="E679" s="3"/>
      <c r="F679" s="11"/>
      <c r="G679" s="90"/>
      <c r="H679" s="31"/>
      <c r="I679" s="31"/>
      <c r="J679" s="90"/>
      <c r="K679" s="31"/>
      <c r="L679" s="57"/>
      <c r="M679" s="31"/>
      <c r="N679" s="31"/>
      <c r="O679" s="57"/>
      <c r="P679" s="57"/>
      <c r="Q679" s="57"/>
      <c r="R679" s="31"/>
      <c r="S679" s="31"/>
      <c r="T679" s="91"/>
      <c r="U679" s="3" t="str">
        <f>IF(VLOOKUP($A679,DICO_Complet!A:R,9,FALSE)&lt;&gt;0,VLOOKUP($A679,DICO_Complet!A:R,9,FALSE),"")</f>
        <v/>
      </c>
    </row>
    <row r="680" spans="1:21">
      <c r="A680" s="29">
        <v>250617090105</v>
      </c>
      <c r="B680" s="87"/>
      <c r="C680" s="88"/>
      <c r="D680" s="89"/>
      <c r="E680" s="3"/>
      <c r="F680" s="11"/>
      <c r="G680" s="90"/>
      <c r="H680" s="31"/>
      <c r="I680" s="31"/>
      <c r="J680" s="90"/>
      <c r="K680" s="31"/>
      <c r="L680" s="57"/>
      <c r="M680" s="31"/>
      <c r="N680" s="31"/>
      <c r="O680" s="57"/>
      <c r="P680" s="57"/>
      <c r="Q680" s="57"/>
      <c r="R680" s="31"/>
      <c r="S680" s="31"/>
      <c r="T680" s="91"/>
      <c r="U680" s="3" t="str">
        <f>IF(VLOOKUP($A680,DICO_Complet!A:R,9,FALSE)&lt;&gt;0,VLOOKUP($A680,DICO_Complet!A:R,9,FALSE),"")</f>
        <v/>
      </c>
    </row>
    <row r="681" spans="1:21">
      <c r="A681" s="29">
        <v>250617090108</v>
      </c>
      <c r="B681" s="87"/>
      <c r="C681" s="88"/>
      <c r="D681" s="89"/>
      <c r="E681" s="3"/>
      <c r="F681" s="11"/>
      <c r="G681" s="90"/>
      <c r="H681" s="31"/>
      <c r="I681" s="31"/>
      <c r="J681" s="90"/>
      <c r="K681" s="31"/>
      <c r="L681" s="57"/>
      <c r="M681" s="31"/>
      <c r="N681" s="31"/>
      <c r="O681" s="57"/>
      <c r="P681" s="57"/>
      <c r="Q681" s="57"/>
      <c r="R681" s="31"/>
      <c r="S681" s="31"/>
      <c r="T681" s="91"/>
      <c r="U681" s="3" t="str">
        <f>IF(VLOOKUP($A681,DICO_Complet!A:R,9,FALSE)&lt;&gt;0,VLOOKUP($A681,DICO_Complet!A:R,9,FALSE),"")</f>
        <v/>
      </c>
    </row>
    <row r="682" spans="1:21">
      <c r="A682" s="29">
        <v>250617090102</v>
      </c>
      <c r="B682" s="87"/>
      <c r="C682" s="88"/>
      <c r="D682" s="89"/>
      <c r="E682" s="3"/>
      <c r="F682" s="11"/>
      <c r="G682" s="90"/>
      <c r="H682" s="31"/>
      <c r="I682" s="31"/>
      <c r="J682" s="90"/>
      <c r="K682" s="31"/>
      <c r="L682" s="57"/>
      <c r="M682" s="31"/>
      <c r="N682" s="31"/>
      <c r="O682" s="57"/>
      <c r="P682" s="57"/>
      <c r="Q682" s="57"/>
      <c r="R682" s="31"/>
      <c r="S682" s="31"/>
      <c r="T682" s="91"/>
      <c r="U682" s="3" t="str">
        <f>IF(VLOOKUP($A682,DICO_Complet!A:R,9,FALSE)&lt;&gt;0,VLOOKUP($A682,DICO_Complet!A:R,9,FALSE),"")</f>
        <v/>
      </c>
    </row>
    <row r="683" spans="1:21">
      <c r="A683" s="29">
        <v>260316110300</v>
      </c>
      <c r="B683" s="87"/>
      <c r="C683" s="88"/>
      <c r="D683" s="89"/>
      <c r="E683" s="3"/>
      <c r="F683" s="11"/>
      <c r="G683" s="90"/>
      <c r="H683" s="31"/>
      <c r="I683" s="31"/>
      <c r="J683" s="90"/>
      <c r="K683" s="31"/>
      <c r="L683" s="57"/>
      <c r="M683" s="31"/>
      <c r="N683" s="31"/>
      <c r="O683" s="57"/>
      <c r="P683" s="57"/>
      <c r="Q683" s="57"/>
      <c r="R683" s="31"/>
      <c r="S683" s="31"/>
      <c r="T683" s="91"/>
      <c r="U683" s="3" t="str">
        <f>IF(VLOOKUP($A683,DICO_Complet!A:R,9,FALSE)&lt;&gt;0,VLOOKUP($A683,DICO_Complet!A:R,9,FALSE),"")</f>
        <v/>
      </c>
    </row>
    <row r="684" spans="1:21">
      <c r="A684" s="29">
        <v>260316110700</v>
      </c>
      <c r="B684" s="87"/>
      <c r="C684" s="88"/>
      <c r="D684" s="89"/>
      <c r="E684" s="3"/>
      <c r="F684" s="11"/>
      <c r="G684" s="90"/>
      <c r="H684" s="31"/>
      <c r="I684" s="31"/>
      <c r="J684" s="90"/>
      <c r="K684" s="31"/>
      <c r="L684" s="57"/>
      <c r="M684" s="31"/>
      <c r="N684" s="31"/>
      <c r="O684" s="57"/>
      <c r="P684" s="57"/>
      <c r="Q684" s="57"/>
      <c r="R684" s="31"/>
      <c r="S684" s="31"/>
      <c r="T684" s="91"/>
      <c r="U684" s="3" t="str">
        <f>IF(VLOOKUP($A684,DICO_Complet!A:R,9,FALSE)&lt;&gt;0,VLOOKUP($A684,DICO_Complet!A:R,9,FALSE),"")</f>
        <v/>
      </c>
    </row>
    <row r="685" spans="1:21">
      <c r="A685" s="29">
        <v>260316110900</v>
      </c>
      <c r="B685" s="87"/>
      <c r="C685" s="88"/>
      <c r="D685" s="89"/>
      <c r="E685" s="3"/>
      <c r="F685" s="11"/>
      <c r="G685" s="90"/>
      <c r="H685" s="31"/>
      <c r="I685" s="31"/>
      <c r="J685" s="90"/>
      <c r="K685" s="31"/>
      <c r="L685" s="57"/>
      <c r="M685" s="31"/>
      <c r="N685" s="31"/>
      <c r="O685" s="57"/>
      <c r="P685" s="57"/>
      <c r="Q685" s="57"/>
      <c r="R685" s="31"/>
      <c r="S685" s="31"/>
      <c r="T685" s="91"/>
      <c r="U685" s="3" t="str">
        <f>IF(VLOOKUP($A685,DICO_Complet!A:R,9,FALSE)&lt;&gt;0,VLOOKUP($A685,DICO_Complet!A:R,9,FALSE),"")</f>
        <v/>
      </c>
    </row>
    <row r="686" spans="1:21">
      <c r="A686" s="29">
        <v>260316111200</v>
      </c>
      <c r="B686" s="87"/>
      <c r="C686" s="88"/>
      <c r="D686" s="89"/>
      <c r="E686" s="3"/>
      <c r="F686" s="11"/>
      <c r="G686" s="90"/>
      <c r="H686" s="31"/>
      <c r="I686" s="31"/>
      <c r="J686" s="90"/>
      <c r="K686" s="31"/>
      <c r="L686" s="57"/>
      <c r="M686" s="31"/>
      <c r="N686" s="31"/>
      <c r="O686" s="57"/>
      <c r="P686" s="57"/>
      <c r="Q686" s="57"/>
      <c r="R686" s="31"/>
      <c r="S686" s="31"/>
      <c r="T686" s="91"/>
      <c r="U686" s="3" t="str">
        <f>IF(VLOOKUP($A686,DICO_Complet!A:R,9,FALSE)&lt;&gt;0,VLOOKUP($A686,DICO_Complet!A:R,9,FALSE),"")</f>
        <v/>
      </c>
    </row>
    <row r="687" spans="1:21">
      <c r="A687" s="29">
        <v>260316111600</v>
      </c>
      <c r="B687" s="87"/>
      <c r="C687" s="88"/>
      <c r="D687" s="89"/>
      <c r="E687" s="3"/>
      <c r="F687" s="11"/>
      <c r="G687" s="90"/>
      <c r="H687" s="31"/>
      <c r="I687" s="31"/>
      <c r="J687" s="90"/>
      <c r="K687" s="31"/>
      <c r="L687" s="57"/>
      <c r="M687" s="31"/>
      <c r="N687" s="31"/>
      <c r="O687" s="57"/>
      <c r="P687" s="57"/>
      <c r="Q687" s="57"/>
      <c r="R687" s="31"/>
      <c r="S687" s="31"/>
      <c r="T687" s="91"/>
      <c r="U687" s="3" t="str">
        <f>IF(VLOOKUP($A687,DICO_Complet!A:R,9,FALSE)&lt;&gt;0,VLOOKUP($A687,DICO_Complet!A:R,9,FALSE),"")</f>
        <v/>
      </c>
    </row>
    <row r="688" spans="1:21">
      <c r="A688" s="29">
        <v>250924181200</v>
      </c>
      <c r="B688" s="87"/>
      <c r="C688" s="88"/>
      <c r="D688" s="89"/>
      <c r="E688" s="3"/>
      <c r="F688" s="11"/>
      <c r="G688" s="90"/>
      <c r="H688" s="31"/>
      <c r="I688" s="31"/>
      <c r="J688" s="90"/>
      <c r="K688" s="31"/>
      <c r="L688" s="57"/>
      <c r="M688" s="31"/>
      <c r="N688" s="31"/>
      <c r="O688" s="57"/>
      <c r="P688" s="57"/>
      <c r="Q688" s="57"/>
      <c r="R688" s="31"/>
      <c r="S688" s="31"/>
      <c r="T688" s="91"/>
      <c r="U688" s="3" t="str">
        <f>IF(VLOOKUP($A688,DICO_Complet!A:R,9,FALSE)&lt;&gt;0,VLOOKUP($A688,DICO_Complet!A:R,9,FALSE),"")</f>
        <v/>
      </c>
    </row>
    <row r="689" spans="1:21">
      <c r="A689" s="29">
        <v>250528104015</v>
      </c>
      <c r="B689" s="87"/>
      <c r="C689" s="88"/>
      <c r="D689" s="89"/>
      <c r="E689" s="3"/>
      <c r="F689" s="11"/>
      <c r="G689" s="90"/>
      <c r="H689" s="31"/>
      <c r="I689" s="31"/>
      <c r="J689" s="90"/>
      <c r="K689" s="31"/>
      <c r="L689" s="57"/>
      <c r="M689" s="31"/>
      <c r="N689" s="31"/>
      <c r="O689" s="57"/>
      <c r="P689" s="57"/>
      <c r="Q689" s="57"/>
      <c r="R689" s="31"/>
      <c r="S689" s="31"/>
      <c r="T689" s="91"/>
      <c r="U689" s="3" t="str">
        <f>IF(VLOOKUP($A689,DICO_Complet!A:R,9,FALSE)&lt;&gt;0,VLOOKUP($A689,DICO_Complet!A:R,9,FALSE),"")</f>
        <v/>
      </c>
    </row>
    <row r="690" spans="1:21">
      <c r="A690" s="29">
        <v>241112000085</v>
      </c>
      <c r="B690" s="87"/>
      <c r="C690" s="88"/>
      <c r="D690" s="89"/>
      <c r="E690" s="3"/>
      <c r="F690" s="11"/>
      <c r="G690" s="90"/>
      <c r="H690" s="31"/>
      <c r="I690" s="31"/>
      <c r="J690" s="90"/>
      <c r="K690" s="31"/>
      <c r="L690" s="57"/>
      <c r="M690" s="31"/>
      <c r="N690" s="31"/>
      <c r="O690" s="57"/>
      <c r="P690" s="57"/>
      <c r="Q690" s="57"/>
      <c r="R690" s="31"/>
      <c r="S690" s="31"/>
      <c r="T690" s="91"/>
      <c r="U690" s="3" t="str">
        <f>IF(VLOOKUP($A690,DICO_Complet!A:R,9,FALSE)&lt;&gt;0,VLOOKUP($A690,DICO_Complet!A:R,9,FALSE),"")</f>
        <v/>
      </c>
    </row>
    <row r="691" spans="1:21">
      <c r="A691" s="29">
        <v>250617090056</v>
      </c>
      <c r="B691" s="87"/>
      <c r="C691" s="88"/>
      <c r="D691" s="89"/>
      <c r="E691" s="3"/>
      <c r="F691" s="11"/>
      <c r="G691" s="90"/>
      <c r="H691" s="31"/>
      <c r="I691" s="31"/>
      <c r="J691" s="90"/>
      <c r="K691" s="31"/>
      <c r="L691" s="57"/>
      <c r="M691" s="31"/>
      <c r="N691" s="31"/>
      <c r="O691" s="57"/>
      <c r="P691" s="57"/>
      <c r="Q691" s="57"/>
      <c r="R691" s="31"/>
      <c r="S691" s="31"/>
      <c r="T691" s="91"/>
      <c r="U691" s="3" t="str">
        <f>IF(VLOOKUP($A691,DICO_Complet!A:R,9,FALSE)&lt;&gt;0,VLOOKUP($A691,DICO_Complet!A:R,9,FALSE),"")</f>
        <v/>
      </c>
    </row>
    <row r="692" spans="1:21">
      <c r="A692" s="29">
        <v>241112000081</v>
      </c>
      <c r="B692" s="87"/>
      <c r="C692" s="88"/>
      <c r="D692" s="89"/>
      <c r="E692" s="3"/>
      <c r="F692" s="11"/>
      <c r="G692" s="90"/>
      <c r="H692" s="31"/>
      <c r="I692" s="31"/>
      <c r="J692" s="90"/>
      <c r="K692" s="31"/>
      <c r="L692" s="57"/>
      <c r="M692" s="31"/>
      <c r="N692" s="31"/>
      <c r="O692" s="57"/>
      <c r="P692" s="57"/>
      <c r="Q692" s="57"/>
      <c r="R692" s="31"/>
      <c r="S692" s="31"/>
      <c r="T692" s="91"/>
      <c r="U692" s="3" t="str">
        <f>IF(VLOOKUP($A692,DICO_Complet!A:R,9,FALSE)&lt;&gt;0,VLOOKUP($A692,DICO_Complet!A:R,9,FALSE),"")</f>
        <v/>
      </c>
    </row>
    <row r="693" spans="1:21">
      <c r="A693" s="29">
        <v>250617090110</v>
      </c>
      <c r="B693" s="87"/>
      <c r="C693" s="88"/>
      <c r="D693" s="89"/>
      <c r="E693" s="3"/>
      <c r="F693" s="11"/>
      <c r="G693" s="90"/>
      <c r="H693" s="31"/>
      <c r="I693" s="31"/>
      <c r="J693" s="90"/>
      <c r="K693" s="31"/>
      <c r="L693" s="57"/>
      <c r="M693" s="31"/>
      <c r="N693" s="31"/>
      <c r="O693" s="57"/>
      <c r="P693" s="57"/>
      <c r="Q693" s="57"/>
      <c r="R693" s="31"/>
      <c r="S693" s="31"/>
      <c r="T693" s="91"/>
      <c r="U693" s="3" t="str">
        <f>IF(VLOOKUP($A693,DICO_Complet!A:R,9,FALSE)&lt;&gt;0,VLOOKUP($A693,DICO_Complet!A:R,9,FALSE),"")</f>
        <v/>
      </c>
    </row>
    <row r="694" spans="1:21">
      <c r="A694" s="29">
        <v>260316111900</v>
      </c>
      <c r="B694" s="87"/>
      <c r="C694" s="88"/>
      <c r="D694" s="89"/>
      <c r="E694" s="3"/>
      <c r="F694" s="11"/>
      <c r="G694" s="90"/>
      <c r="H694" s="31"/>
      <c r="I694" s="31"/>
      <c r="J694" s="90"/>
      <c r="K694" s="31"/>
      <c r="L694" s="57"/>
      <c r="M694" s="31"/>
      <c r="N694" s="31"/>
      <c r="O694" s="57"/>
      <c r="P694" s="57"/>
      <c r="Q694" s="57"/>
      <c r="R694" s="31"/>
      <c r="S694" s="31"/>
      <c r="T694" s="91"/>
      <c r="U694" s="3" t="str">
        <f>IF(VLOOKUP($A694,DICO_Complet!A:R,9,FALSE)&lt;&gt;0,VLOOKUP($A694,DICO_Complet!A:R,9,FALSE),"")</f>
        <v/>
      </c>
    </row>
    <row r="695" spans="1:21">
      <c r="A695" s="29">
        <v>260316112200</v>
      </c>
      <c r="B695" s="87"/>
      <c r="C695" s="88"/>
      <c r="D695" s="89"/>
      <c r="E695" s="3"/>
      <c r="F695" s="11"/>
      <c r="G695" s="90"/>
      <c r="H695" s="31"/>
      <c r="I695" s="31"/>
      <c r="J695" s="90"/>
      <c r="K695" s="31"/>
      <c r="L695" s="57"/>
      <c r="M695" s="31"/>
      <c r="N695" s="31"/>
      <c r="O695" s="57"/>
      <c r="P695" s="57"/>
      <c r="Q695" s="57"/>
      <c r="R695" s="31"/>
      <c r="S695" s="31"/>
      <c r="T695" s="91"/>
      <c r="U695" s="3" t="str">
        <f>IF(VLOOKUP($A695,DICO_Complet!A:R,9,FALSE)&lt;&gt;0,VLOOKUP($A695,DICO_Complet!A:R,9,FALSE),"")</f>
        <v/>
      </c>
    </row>
    <row r="696" spans="1:21">
      <c r="A696" s="29">
        <v>260316112500</v>
      </c>
      <c r="B696" s="87"/>
      <c r="C696" s="88"/>
      <c r="D696" s="89"/>
      <c r="E696" s="3"/>
      <c r="F696" s="11"/>
      <c r="G696" s="90"/>
      <c r="H696" s="31"/>
      <c r="I696" s="31"/>
      <c r="J696" s="90"/>
      <c r="K696" s="31"/>
      <c r="L696" s="57"/>
      <c r="M696" s="31"/>
      <c r="N696" s="31"/>
      <c r="O696" s="57"/>
      <c r="P696" s="57"/>
      <c r="Q696" s="57"/>
      <c r="R696" s="31"/>
      <c r="S696" s="31"/>
      <c r="T696" s="91"/>
      <c r="U696" s="3" t="str">
        <f>IF(VLOOKUP($A696,DICO_Complet!A:R,9,FALSE)&lt;&gt;0,VLOOKUP($A696,DICO_Complet!A:R,9,FALSE),"")</f>
        <v/>
      </c>
    </row>
    <row r="697" spans="1:21">
      <c r="A697" s="29">
        <v>250331114314</v>
      </c>
      <c r="B697" s="87"/>
      <c r="C697" s="88"/>
      <c r="D697" s="89"/>
      <c r="E697" s="3"/>
      <c r="F697" s="11"/>
      <c r="G697" s="90"/>
      <c r="H697" s="31"/>
      <c r="I697" s="31"/>
      <c r="J697" s="90"/>
      <c r="K697" s="31"/>
      <c r="L697" s="57"/>
      <c r="M697" s="31"/>
      <c r="N697" s="31"/>
      <c r="O697" s="57"/>
      <c r="P697" s="57"/>
      <c r="Q697" s="57"/>
      <c r="R697" s="31"/>
      <c r="S697" s="31"/>
      <c r="T697" s="91"/>
      <c r="U697" s="3" t="str">
        <f>IF(VLOOKUP($A697,DICO_Complet!A:R,9,FALSE)&lt;&gt;0,VLOOKUP($A697,DICO_Complet!A:R,9,FALSE),"")</f>
        <v/>
      </c>
    </row>
    <row r="698" spans="1:21">
      <c r="A698" s="29">
        <v>260417094200</v>
      </c>
      <c r="B698" s="87"/>
      <c r="C698" s="88"/>
      <c r="D698" s="89"/>
      <c r="E698" s="3"/>
      <c r="F698" s="11"/>
      <c r="G698" s="90"/>
      <c r="H698" s="31"/>
      <c r="I698" s="31"/>
      <c r="J698" s="90"/>
      <c r="K698" s="31"/>
      <c r="L698" s="57"/>
      <c r="M698" s="31"/>
      <c r="N698" s="31"/>
      <c r="O698" s="57"/>
      <c r="P698" s="57"/>
      <c r="Q698" s="57"/>
      <c r="R698" s="31"/>
      <c r="S698" s="31"/>
      <c r="T698" s="91"/>
      <c r="U698" s="3" t="str">
        <f>IF(VLOOKUP($A698,DICO_Complet!A:R,9,FALSE)&lt;&gt;0,VLOOKUP($A698,DICO_Complet!A:R,9,FALSE),"")</f>
        <v/>
      </c>
    </row>
    <row r="699" spans="1:21">
      <c r="A699" s="29">
        <v>250410114302</v>
      </c>
      <c r="B699" s="87"/>
      <c r="C699" s="88"/>
      <c r="D699" s="89"/>
      <c r="E699" s="3"/>
      <c r="F699" s="11"/>
      <c r="G699" s="90"/>
      <c r="H699" s="31"/>
      <c r="I699" s="31"/>
      <c r="J699" s="90"/>
      <c r="K699" s="31"/>
      <c r="L699" s="57"/>
      <c r="M699" s="31"/>
      <c r="N699" s="31"/>
      <c r="O699" s="57"/>
      <c r="P699" s="57"/>
      <c r="Q699" s="57"/>
      <c r="R699" s="31"/>
      <c r="S699" s="31"/>
      <c r="T699" s="91"/>
      <c r="U699" s="3" t="str">
        <f>IF(VLOOKUP($A699,DICO_Complet!A:R,9,FALSE)&lt;&gt;0,VLOOKUP($A699,DICO_Complet!A:R,9,FALSE),"")</f>
        <v/>
      </c>
    </row>
    <row r="700" spans="1:21">
      <c r="A700" s="29">
        <v>241112000086</v>
      </c>
      <c r="B700" s="87"/>
      <c r="C700" s="88"/>
      <c r="D700" s="89"/>
      <c r="E700" s="3"/>
      <c r="F700" s="11"/>
      <c r="G700" s="90"/>
      <c r="H700" s="31"/>
      <c r="I700" s="31"/>
      <c r="J700" s="90"/>
      <c r="K700" s="31"/>
      <c r="L700" s="57"/>
      <c r="M700" s="31"/>
      <c r="N700" s="31"/>
      <c r="O700" s="57"/>
      <c r="P700" s="57"/>
      <c r="Q700" s="57"/>
      <c r="R700" s="31"/>
      <c r="S700" s="31"/>
      <c r="T700" s="91"/>
      <c r="U700" s="3" t="str">
        <f>IF(VLOOKUP($A700,DICO_Complet!A:R,9,FALSE)&lt;&gt;0,VLOOKUP($A700,DICO_Complet!A:R,9,FALSE),"")</f>
        <v/>
      </c>
    </row>
    <row r="701" spans="1:21">
      <c r="A701" s="29">
        <v>250410114301</v>
      </c>
      <c r="B701" s="87"/>
      <c r="C701" s="88"/>
      <c r="D701" s="89"/>
      <c r="E701" s="3"/>
      <c r="F701" s="11"/>
      <c r="G701" s="90"/>
      <c r="H701" s="31"/>
      <c r="I701" s="31"/>
      <c r="J701" s="90"/>
      <c r="K701" s="31"/>
      <c r="L701" s="57"/>
      <c r="M701" s="31"/>
      <c r="N701" s="31"/>
      <c r="O701" s="57"/>
      <c r="P701" s="57"/>
      <c r="Q701" s="57"/>
      <c r="R701" s="31"/>
      <c r="S701" s="31"/>
      <c r="T701" s="91"/>
      <c r="U701" s="3" t="str">
        <f>IF(VLOOKUP($A701,DICO_Complet!A:R,9,FALSE)&lt;&gt;0,VLOOKUP($A701,DICO_Complet!A:R,9,FALSE),"")</f>
        <v/>
      </c>
    </row>
    <row r="702" spans="1:21">
      <c r="A702" s="29">
        <v>251027150002</v>
      </c>
      <c r="B702" s="87"/>
      <c r="C702" s="88"/>
      <c r="D702" s="89"/>
      <c r="E702" s="3"/>
      <c r="F702" s="11"/>
      <c r="G702" s="90"/>
      <c r="H702" s="31"/>
      <c r="I702" s="31"/>
      <c r="J702" s="90"/>
      <c r="K702" s="31"/>
      <c r="L702" s="57"/>
      <c r="M702" s="31"/>
      <c r="N702" s="31"/>
      <c r="O702" s="57"/>
      <c r="P702" s="57"/>
      <c r="Q702" s="57"/>
      <c r="R702" s="31"/>
      <c r="S702" s="31"/>
      <c r="T702" s="91"/>
      <c r="U702" s="3" t="str">
        <f>IF(VLOOKUP($A702,DICO_Complet!A:R,9,FALSE)&lt;&gt;0,VLOOKUP($A702,DICO_Complet!A:R,9,FALSE),"")</f>
        <v/>
      </c>
    </row>
    <row r="703" spans="1:21">
      <c r="A703" s="29">
        <v>241112000087</v>
      </c>
      <c r="B703" s="87"/>
      <c r="C703" s="88"/>
      <c r="D703" s="89"/>
      <c r="E703" s="3"/>
      <c r="F703" s="11"/>
      <c r="G703" s="90"/>
      <c r="H703" s="31"/>
      <c r="I703" s="31"/>
      <c r="J703" s="90"/>
      <c r="K703" s="31"/>
      <c r="L703" s="57"/>
      <c r="M703" s="31"/>
      <c r="N703" s="31"/>
      <c r="O703" s="57"/>
      <c r="P703" s="57"/>
      <c r="Q703" s="57"/>
      <c r="R703" s="31"/>
      <c r="S703" s="31"/>
      <c r="T703" s="91"/>
      <c r="U703" s="3" t="str">
        <f>IF(VLOOKUP($A703,DICO_Complet!A:R,9,FALSE)&lt;&gt;0,VLOOKUP($A703,DICO_Complet!A:R,9,FALSE),"")</f>
        <v/>
      </c>
    </row>
    <row r="704" spans="1:21">
      <c r="A704" s="29">
        <v>260317094800</v>
      </c>
      <c r="B704" s="87"/>
      <c r="C704" s="88"/>
      <c r="D704" s="89"/>
      <c r="E704" s="3"/>
      <c r="F704" s="11"/>
      <c r="G704" s="90"/>
      <c r="H704" s="31"/>
      <c r="I704" s="31"/>
      <c r="J704" s="90"/>
      <c r="K704" s="31"/>
      <c r="L704" s="57"/>
      <c r="M704" s="31"/>
      <c r="N704" s="31"/>
      <c r="O704" s="57"/>
      <c r="P704" s="57"/>
      <c r="Q704" s="57"/>
      <c r="R704" s="31"/>
      <c r="S704" s="31"/>
      <c r="T704" s="91"/>
      <c r="U704" s="3" t="str">
        <f>IF(VLOOKUP($A704,DICO_Complet!A:R,9,FALSE)&lt;&gt;0,VLOOKUP($A704,DICO_Complet!A:R,9,FALSE),"")</f>
        <v/>
      </c>
    </row>
    <row r="705" spans="1:21">
      <c r="A705" s="29">
        <v>241112000088</v>
      </c>
      <c r="B705" s="87"/>
      <c r="C705" s="88"/>
      <c r="D705" s="89"/>
      <c r="E705" s="3"/>
      <c r="F705" s="11"/>
      <c r="G705" s="90"/>
      <c r="H705" s="31"/>
      <c r="I705" s="31"/>
      <c r="J705" s="90"/>
      <c r="K705" s="31"/>
      <c r="L705" s="57"/>
      <c r="M705" s="31"/>
      <c r="N705" s="31"/>
      <c r="O705" s="57"/>
      <c r="P705" s="57"/>
      <c r="Q705" s="57"/>
      <c r="R705" s="31"/>
      <c r="S705" s="31"/>
      <c r="T705" s="91"/>
      <c r="U705" s="3" t="str">
        <f>IF(VLOOKUP($A705,DICO_Complet!A:R,9,FALSE)&lt;&gt;0,VLOOKUP($A705,DICO_Complet!A:R,9,FALSE),"")</f>
        <v/>
      </c>
    </row>
    <row r="706" spans="1:21">
      <c r="A706" s="29">
        <v>250528104008</v>
      </c>
      <c r="B706" s="87"/>
      <c r="C706" s="88"/>
      <c r="D706" s="89"/>
      <c r="E706" s="3"/>
      <c r="F706" s="11"/>
      <c r="G706" s="90"/>
      <c r="H706" s="31"/>
      <c r="I706" s="31"/>
      <c r="J706" s="90"/>
      <c r="K706" s="31"/>
      <c r="L706" s="57"/>
      <c r="M706" s="31"/>
      <c r="N706" s="31"/>
      <c r="O706" s="57"/>
      <c r="P706" s="57"/>
      <c r="Q706" s="57"/>
      <c r="R706" s="31"/>
      <c r="S706" s="31"/>
      <c r="T706" s="91"/>
      <c r="U706" s="3" t="str">
        <f>IF(VLOOKUP($A706,DICO_Complet!A:R,9,FALSE)&lt;&gt;0,VLOOKUP($A706,DICO_Complet!A:R,9,FALSE),"")</f>
        <v/>
      </c>
    </row>
    <row r="707" spans="1:21">
      <c r="A707" s="29">
        <v>251027175000</v>
      </c>
      <c r="B707" s="87"/>
      <c r="C707" s="88"/>
      <c r="D707" s="89"/>
      <c r="E707" s="3"/>
      <c r="F707" s="11"/>
      <c r="G707" s="90"/>
      <c r="H707" s="31"/>
      <c r="I707" s="31"/>
      <c r="J707" s="90"/>
      <c r="K707" s="31"/>
      <c r="L707" s="57"/>
      <c r="M707" s="31"/>
      <c r="N707" s="31"/>
      <c r="O707" s="57"/>
      <c r="P707" s="57"/>
      <c r="Q707" s="57"/>
      <c r="R707" s="31"/>
      <c r="S707" s="31"/>
      <c r="T707" s="91"/>
      <c r="U707" s="3" t="str">
        <f>IF(VLOOKUP($A707,DICO_Complet!A:R,9,FALSE)&lt;&gt;0,VLOOKUP($A707,DICO_Complet!A:R,9,FALSE),"")</f>
        <v/>
      </c>
    </row>
    <row r="708" spans="1:21">
      <c r="A708" s="29">
        <v>250528120900</v>
      </c>
      <c r="B708" s="87"/>
      <c r="C708" s="88"/>
      <c r="D708" s="89"/>
      <c r="E708" s="3"/>
      <c r="F708" s="11"/>
      <c r="G708" s="90"/>
      <c r="H708" s="31"/>
      <c r="I708" s="31"/>
      <c r="J708" s="90"/>
      <c r="K708" s="31"/>
      <c r="L708" s="57"/>
      <c r="M708" s="31"/>
      <c r="N708" s="31"/>
      <c r="O708" s="57"/>
      <c r="P708" s="57"/>
      <c r="Q708" s="57"/>
      <c r="R708" s="31"/>
      <c r="S708" s="31"/>
      <c r="T708" s="91"/>
      <c r="U708" s="3" t="str">
        <f>IF(VLOOKUP($A708,DICO_Complet!A:R,9,FALSE)&lt;&gt;0,VLOOKUP($A708,DICO_Complet!A:R,9,FALSE),"")</f>
        <v/>
      </c>
    </row>
    <row r="709" spans="1:21">
      <c r="A709" s="29">
        <v>250328162300</v>
      </c>
      <c r="B709" s="87"/>
      <c r="C709" s="88"/>
      <c r="D709" s="89"/>
      <c r="E709" s="3"/>
      <c r="F709" s="11"/>
      <c r="G709" s="90"/>
      <c r="H709" s="31"/>
      <c r="I709" s="31"/>
      <c r="J709" s="90"/>
      <c r="K709" s="31"/>
      <c r="L709" s="57"/>
      <c r="M709" s="31"/>
      <c r="N709" s="31"/>
      <c r="O709" s="57"/>
      <c r="P709" s="57"/>
      <c r="Q709" s="57"/>
      <c r="R709" s="31"/>
      <c r="S709" s="31"/>
      <c r="T709" s="91"/>
      <c r="U709" s="3" t="str">
        <f>IF(VLOOKUP($A709,DICO_Complet!A:R,9,FALSE)&lt;&gt;0,VLOOKUP($A709,DICO_Complet!A:R,9,FALSE),"")</f>
        <v/>
      </c>
    </row>
    <row r="710" spans="1:21">
      <c r="A710" s="29">
        <v>241112000076</v>
      </c>
      <c r="B710" s="87"/>
      <c r="C710" s="88"/>
      <c r="D710" s="89"/>
      <c r="E710" s="3"/>
      <c r="F710" s="11"/>
      <c r="G710" s="90"/>
      <c r="H710" s="31"/>
      <c r="I710" s="31"/>
      <c r="J710" s="90"/>
      <c r="K710" s="31"/>
      <c r="L710" s="57"/>
      <c r="M710" s="31"/>
      <c r="N710" s="31"/>
      <c r="O710" s="57"/>
      <c r="P710" s="57"/>
      <c r="Q710" s="57"/>
      <c r="R710" s="31"/>
      <c r="S710" s="31"/>
      <c r="T710" s="91"/>
      <c r="U710" s="3" t="str">
        <f>IF(VLOOKUP($A710,DICO_Complet!A:R,9,FALSE)&lt;&gt;0,VLOOKUP($A710,DICO_Complet!A:R,9,FALSE),"")</f>
        <v/>
      </c>
    </row>
    <row r="711" spans="1:21">
      <c r="A711" s="29">
        <v>250528104053</v>
      </c>
      <c r="B711" s="87"/>
      <c r="C711" s="88"/>
      <c r="D711" s="89"/>
      <c r="E711" s="3"/>
      <c r="F711" s="11"/>
      <c r="G711" s="90"/>
      <c r="H711" s="31"/>
      <c r="I711" s="31"/>
      <c r="J711" s="90"/>
      <c r="K711" s="31"/>
      <c r="L711" s="57"/>
      <c r="M711" s="31"/>
      <c r="N711" s="31"/>
      <c r="O711" s="57"/>
      <c r="P711" s="57"/>
      <c r="Q711" s="57"/>
      <c r="R711" s="31"/>
      <c r="S711" s="31"/>
      <c r="T711" s="91"/>
      <c r="U711" s="3" t="str">
        <f>IF(VLOOKUP($A711,DICO_Complet!A:R,9,FALSE)&lt;&gt;0,VLOOKUP($A711,DICO_Complet!A:R,9,FALSE),"")</f>
        <v/>
      </c>
    </row>
    <row r="712" spans="1:21">
      <c r="A712" s="29">
        <v>250212182200</v>
      </c>
      <c r="B712" s="87"/>
      <c r="C712" s="88"/>
      <c r="D712" s="89"/>
      <c r="E712" s="3"/>
      <c r="F712" s="11"/>
      <c r="G712" s="90"/>
      <c r="H712" s="31"/>
      <c r="I712" s="31"/>
      <c r="J712" s="90"/>
      <c r="K712" s="31"/>
      <c r="L712" s="57"/>
      <c r="M712" s="31"/>
      <c r="N712" s="31"/>
      <c r="O712" s="57"/>
      <c r="P712" s="57"/>
      <c r="Q712" s="57"/>
      <c r="R712" s="31"/>
      <c r="S712" s="31"/>
      <c r="T712" s="91"/>
      <c r="U712" s="3" t="str">
        <f>IF(VLOOKUP($A712,DICO_Complet!A:R,9,FALSE)&lt;&gt;0,VLOOKUP($A712,DICO_Complet!A:R,9,FALSE),"")</f>
        <v/>
      </c>
    </row>
    <row r="713" spans="1:21">
      <c r="A713" s="29">
        <v>250528104056</v>
      </c>
      <c r="B713" s="87"/>
      <c r="C713" s="88"/>
      <c r="D713" s="89"/>
      <c r="E713" s="3"/>
      <c r="F713" s="11"/>
      <c r="G713" s="90"/>
      <c r="H713" s="31"/>
      <c r="I713" s="31"/>
      <c r="J713" s="90"/>
      <c r="K713" s="31"/>
      <c r="L713" s="57"/>
      <c r="M713" s="31"/>
      <c r="N713" s="31"/>
      <c r="O713" s="57"/>
      <c r="P713" s="57"/>
      <c r="Q713" s="57"/>
      <c r="R713" s="31"/>
      <c r="S713" s="31"/>
      <c r="T713" s="91"/>
      <c r="U713" s="3" t="str">
        <f>IF(VLOOKUP($A713,DICO_Complet!A:R,9,FALSE)&lt;&gt;0,VLOOKUP($A713,DICO_Complet!A:R,9,FALSE),"")</f>
        <v/>
      </c>
    </row>
    <row r="714" spans="1:21">
      <c r="A714" s="29">
        <v>250425100315</v>
      </c>
      <c r="B714" s="87"/>
      <c r="C714" s="88"/>
      <c r="D714" s="89"/>
      <c r="E714" s="3"/>
      <c r="F714" s="11"/>
      <c r="G714" s="90"/>
      <c r="H714" s="31"/>
      <c r="I714" s="31"/>
      <c r="J714" s="90"/>
      <c r="K714" s="31"/>
      <c r="L714" s="57"/>
      <c r="M714" s="31"/>
      <c r="N714" s="31"/>
      <c r="O714" s="57"/>
      <c r="P714" s="57"/>
      <c r="Q714" s="57"/>
      <c r="R714" s="31"/>
      <c r="S714" s="31"/>
      <c r="T714" s="91"/>
      <c r="U714" s="3" t="str">
        <f>IF(VLOOKUP($A714,DICO_Complet!A:R,9,FALSE)&lt;&gt;0,VLOOKUP($A714,DICO_Complet!A:R,9,FALSE),"")</f>
        <v/>
      </c>
    </row>
    <row r="715" spans="1:21">
      <c r="A715" s="29">
        <v>251027150001</v>
      </c>
      <c r="B715" s="87"/>
      <c r="C715" s="88"/>
      <c r="D715" s="89"/>
      <c r="E715" s="3"/>
      <c r="F715" s="11"/>
      <c r="G715" s="90"/>
      <c r="H715" s="31"/>
      <c r="I715" s="31"/>
      <c r="J715" s="90"/>
      <c r="K715" s="31"/>
      <c r="L715" s="57"/>
      <c r="M715" s="31"/>
      <c r="N715" s="31"/>
      <c r="O715" s="57"/>
      <c r="P715" s="57"/>
      <c r="Q715" s="57"/>
      <c r="R715" s="31"/>
      <c r="S715" s="31"/>
      <c r="T715" s="91"/>
      <c r="U715" s="3" t="str">
        <f>IF(VLOOKUP($A715,DICO_Complet!A:R,9,FALSE)&lt;&gt;0,VLOOKUP($A715,DICO_Complet!A:R,9,FALSE),"")</f>
        <v/>
      </c>
    </row>
    <row r="716" spans="1:21">
      <c r="A716" s="29">
        <v>251027150005</v>
      </c>
      <c r="B716" s="87"/>
      <c r="C716" s="88"/>
      <c r="D716" s="89"/>
      <c r="E716" s="3"/>
      <c r="F716" s="11"/>
      <c r="G716" s="90"/>
      <c r="H716" s="31"/>
      <c r="I716" s="31"/>
      <c r="J716" s="90"/>
      <c r="K716" s="31"/>
      <c r="L716" s="57"/>
      <c r="M716" s="31"/>
      <c r="N716" s="31"/>
      <c r="O716" s="57"/>
      <c r="P716" s="57"/>
      <c r="Q716" s="57"/>
      <c r="R716" s="31"/>
      <c r="S716" s="31"/>
      <c r="T716" s="91"/>
      <c r="U716" s="3" t="str">
        <f>IF(VLOOKUP($A716,DICO_Complet!A:R,9,FALSE)&lt;&gt;0,VLOOKUP($A716,DICO_Complet!A:R,9,FALSE),"")</f>
        <v/>
      </c>
    </row>
    <row r="717" spans="1:21">
      <c r="A717" s="29">
        <v>251027150003</v>
      </c>
      <c r="B717" s="87"/>
      <c r="C717" s="88"/>
      <c r="D717" s="89"/>
      <c r="E717" s="3"/>
      <c r="F717" s="11"/>
      <c r="G717" s="90"/>
      <c r="H717" s="31"/>
      <c r="I717" s="31"/>
      <c r="J717" s="90"/>
      <c r="K717" s="31"/>
      <c r="L717" s="57"/>
      <c r="M717" s="31"/>
      <c r="N717" s="31"/>
      <c r="O717" s="57"/>
      <c r="P717" s="57"/>
      <c r="Q717" s="57"/>
      <c r="R717" s="31"/>
      <c r="S717" s="31"/>
      <c r="T717" s="91"/>
      <c r="U717" s="3" t="str">
        <f>IF(VLOOKUP($A717,DICO_Complet!A:R,9,FALSE)&lt;&gt;0,VLOOKUP($A717,DICO_Complet!A:R,9,FALSE),"")</f>
        <v/>
      </c>
    </row>
    <row r="718" spans="1:21">
      <c r="A718" s="29">
        <v>251027150006</v>
      </c>
      <c r="B718" s="87"/>
      <c r="C718" s="88"/>
      <c r="D718" s="89"/>
      <c r="E718" s="3"/>
      <c r="F718" s="11"/>
      <c r="G718" s="90"/>
      <c r="H718" s="31"/>
      <c r="I718" s="31"/>
      <c r="J718" s="90"/>
      <c r="K718" s="31"/>
      <c r="L718" s="57"/>
      <c r="M718" s="31"/>
      <c r="N718" s="31"/>
      <c r="O718" s="57"/>
      <c r="P718" s="57"/>
      <c r="Q718" s="57"/>
      <c r="R718" s="31"/>
      <c r="S718" s="31"/>
      <c r="T718" s="91"/>
      <c r="U718" s="3" t="str">
        <f>IF(VLOOKUP($A718,DICO_Complet!A:R,9,FALSE)&lt;&gt;0,VLOOKUP($A718,DICO_Complet!A:R,9,FALSE),"")</f>
        <v/>
      </c>
    </row>
    <row r="719" spans="1:21">
      <c r="A719" s="29">
        <v>251027150007</v>
      </c>
      <c r="B719" s="87"/>
      <c r="C719" s="88"/>
      <c r="D719" s="89"/>
      <c r="E719" s="3"/>
      <c r="F719" s="11"/>
      <c r="G719" s="90"/>
      <c r="H719" s="31"/>
      <c r="I719" s="31"/>
      <c r="J719" s="90"/>
      <c r="K719" s="31"/>
      <c r="L719" s="57"/>
      <c r="M719" s="31"/>
      <c r="N719" s="31"/>
      <c r="O719" s="57"/>
      <c r="P719" s="57"/>
      <c r="Q719" s="57"/>
      <c r="R719" s="31"/>
      <c r="S719" s="31"/>
      <c r="T719" s="91"/>
      <c r="U719" s="3" t="str">
        <f>IF(VLOOKUP($A719,DICO_Complet!A:R,9,FALSE)&lt;&gt;0,VLOOKUP($A719,DICO_Complet!A:R,9,FALSE),"")</f>
        <v/>
      </c>
    </row>
    <row r="720" spans="1:21">
      <c r="A720" s="29">
        <v>251027150004</v>
      </c>
      <c r="B720" s="87"/>
      <c r="C720" s="88"/>
      <c r="D720" s="89"/>
      <c r="E720" s="3"/>
      <c r="F720" s="11"/>
      <c r="G720" s="90"/>
      <c r="H720" s="31"/>
      <c r="I720" s="31"/>
      <c r="J720" s="90"/>
      <c r="K720" s="31"/>
      <c r="L720" s="57"/>
      <c r="M720" s="31"/>
      <c r="N720" s="31"/>
      <c r="O720" s="57"/>
      <c r="P720" s="57"/>
      <c r="Q720" s="57"/>
      <c r="R720" s="31"/>
      <c r="S720" s="31"/>
      <c r="T720" s="91"/>
      <c r="U720" s="3" t="str">
        <f>IF(VLOOKUP($A720,DICO_Complet!A:R,9,FALSE)&lt;&gt;0,VLOOKUP($A720,DICO_Complet!A:R,9,FALSE),"")</f>
        <v/>
      </c>
    </row>
    <row r="721" spans="1:21">
      <c r="A721" s="29">
        <v>251027150008</v>
      </c>
      <c r="B721" s="87"/>
      <c r="C721" s="88"/>
      <c r="D721" s="89"/>
      <c r="E721" s="3"/>
      <c r="F721" s="11"/>
      <c r="G721" s="90"/>
      <c r="H721" s="31"/>
      <c r="I721" s="31"/>
      <c r="J721" s="90"/>
      <c r="K721" s="31"/>
      <c r="L721" s="57"/>
      <c r="M721" s="31"/>
      <c r="N721" s="31"/>
      <c r="O721" s="57"/>
      <c r="P721" s="57"/>
      <c r="Q721" s="57"/>
      <c r="R721" s="31"/>
      <c r="S721" s="31"/>
      <c r="T721" s="91"/>
      <c r="U721" s="3" t="str">
        <f>IF(VLOOKUP($A721,DICO_Complet!A:R,9,FALSE)&lt;&gt;0,VLOOKUP($A721,DICO_Complet!A:R,9,FALSE),"")</f>
        <v/>
      </c>
    </row>
    <row r="722" spans="1:21">
      <c r="A722" s="29">
        <v>251027150009</v>
      </c>
      <c r="B722" s="87"/>
      <c r="C722" s="88"/>
      <c r="D722" s="89"/>
      <c r="E722" s="3"/>
      <c r="F722" s="11"/>
      <c r="G722" s="90"/>
      <c r="H722" s="31"/>
      <c r="I722" s="31"/>
      <c r="J722" s="90"/>
      <c r="K722" s="31"/>
      <c r="L722" s="57"/>
      <c r="M722" s="31"/>
      <c r="N722" s="31"/>
      <c r="O722" s="57"/>
      <c r="P722" s="57"/>
      <c r="Q722" s="57"/>
      <c r="R722" s="31"/>
      <c r="S722" s="31"/>
      <c r="T722" s="91"/>
      <c r="U722" s="3" t="str">
        <f>IF(VLOOKUP($A722,DICO_Complet!A:R,9,FALSE)&lt;&gt;0,VLOOKUP($A722,DICO_Complet!A:R,9,FALSE),"")</f>
        <v/>
      </c>
    </row>
    <row r="723" spans="1:21">
      <c r="A723" s="29">
        <v>250528104025</v>
      </c>
      <c r="B723" s="87"/>
      <c r="C723" s="88"/>
      <c r="D723" s="89"/>
      <c r="E723" s="3"/>
      <c r="F723" s="11"/>
      <c r="G723" s="90"/>
      <c r="H723" s="31"/>
      <c r="I723" s="31"/>
      <c r="J723" s="90"/>
      <c r="K723" s="31"/>
      <c r="L723" s="57"/>
      <c r="M723" s="31"/>
      <c r="N723" s="31"/>
      <c r="O723" s="57"/>
      <c r="P723" s="57"/>
      <c r="Q723" s="57"/>
      <c r="R723" s="31"/>
      <c r="S723" s="31"/>
      <c r="T723" s="91"/>
      <c r="U723" s="3" t="str">
        <f>IF(VLOOKUP($A723,DICO_Complet!A:R,9,FALSE)&lt;&gt;0,VLOOKUP($A723,DICO_Complet!A:R,9,FALSE),"")</f>
        <v/>
      </c>
    </row>
    <row r="724" spans="1:21">
      <c r="A724" s="29">
        <v>250410114326</v>
      </c>
      <c r="B724" s="87"/>
      <c r="C724" s="88"/>
      <c r="D724" s="89"/>
      <c r="E724" s="3"/>
      <c r="F724" s="11"/>
      <c r="G724" s="90"/>
      <c r="H724" s="31"/>
      <c r="I724" s="31"/>
      <c r="J724" s="90"/>
      <c r="K724" s="31"/>
      <c r="L724" s="57"/>
      <c r="M724" s="31"/>
      <c r="N724" s="31"/>
      <c r="O724" s="57"/>
      <c r="P724" s="57"/>
      <c r="Q724" s="57"/>
      <c r="R724" s="31"/>
      <c r="S724" s="31"/>
      <c r="T724" s="91"/>
      <c r="U724" s="3" t="str">
        <f>IF(VLOOKUP($A724,DICO_Complet!A:R,9,FALSE)&lt;&gt;0,VLOOKUP($A724,DICO_Complet!A:R,9,FALSE),"")</f>
        <v/>
      </c>
    </row>
    <row r="725" spans="1:21">
      <c r="A725" s="29">
        <v>250528103100</v>
      </c>
      <c r="B725" s="87"/>
      <c r="C725" s="88"/>
      <c r="D725" s="89"/>
      <c r="E725" s="3"/>
      <c r="F725" s="11"/>
      <c r="G725" s="90"/>
      <c r="H725" s="31"/>
      <c r="I725" s="31"/>
      <c r="J725" s="90"/>
      <c r="K725" s="31"/>
      <c r="L725" s="57"/>
      <c r="M725" s="31"/>
      <c r="N725" s="31"/>
      <c r="O725" s="57"/>
      <c r="P725" s="57"/>
      <c r="Q725" s="57"/>
      <c r="R725" s="31"/>
      <c r="S725" s="31"/>
      <c r="T725" s="91"/>
      <c r="U725" s="3" t="str">
        <f>IF(VLOOKUP($A725,DICO_Complet!A:R,9,FALSE)&lt;&gt;0,VLOOKUP($A725,DICO_Complet!A:R,9,FALSE),"")</f>
        <v/>
      </c>
    </row>
    <row r="726" spans="1:21">
      <c r="A726" s="29">
        <v>260316112900</v>
      </c>
      <c r="B726" s="87"/>
      <c r="C726" s="88"/>
      <c r="D726" s="89"/>
      <c r="E726" s="3"/>
      <c r="F726" s="11"/>
      <c r="G726" s="90"/>
      <c r="H726" s="31"/>
      <c r="I726" s="31"/>
      <c r="J726" s="90"/>
      <c r="K726" s="31"/>
      <c r="L726" s="57"/>
      <c r="M726" s="31"/>
      <c r="N726" s="31"/>
      <c r="O726" s="57"/>
      <c r="P726" s="57"/>
      <c r="Q726" s="57"/>
      <c r="R726" s="31"/>
      <c r="S726" s="31"/>
      <c r="T726" s="91"/>
      <c r="U726" s="3" t="str">
        <f>IF(VLOOKUP($A726,DICO_Complet!A:R,9,FALSE)&lt;&gt;0,VLOOKUP($A726,DICO_Complet!A:R,9,FALSE),"")</f>
        <v/>
      </c>
    </row>
    <row r="727" spans="1:21">
      <c r="A727" s="29">
        <v>250617090059</v>
      </c>
      <c r="B727" s="87"/>
      <c r="C727" s="88"/>
      <c r="D727" s="89"/>
      <c r="E727" s="3"/>
      <c r="F727" s="11"/>
      <c r="G727" s="90"/>
      <c r="H727" s="31"/>
      <c r="I727" s="31"/>
      <c r="J727" s="90"/>
      <c r="K727" s="31"/>
      <c r="L727" s="57"/>
      <c r="M727" s="31"/>
      <c r="N727" s="31"/>
      <c r="O727" s="57"/>
      <c r="P727" s="57"/>
      <c r="Q727" s="57"/>
      <c r="R727" s="31"/>
      <c r="S727" s="31"/>
      <c r="T727" s="91"/>
      <c r="U727" s="3" t="str">
        <f>IF(VLOOKUP($A727,DICO_Complet!A:R,9,FALSE)&lt;&gt;0,VLOOKUP($A727,DICO_Complet!A:R,9,FALSE),"")</f>
        <v/>
      </c>
    </row>
    <row r="728" spans="1:21">
      <c r="A728" s="29">
        <v>250617090100</v>
      </c>
      <c r="B728" s="87"/>
      <c r="C728" s="88"/>
      <c r="D728" s="89"/>
      <c r="E728" s="3"/>
      <c r="F728" s="11"/>
      <c r="G728" s="90"/>
      <c r="H728" s="31"/>
      <c r="I728" s="31"/>
      <c r="J728" s="90"/>
      <c r="K728" s="31"/>
      <c r="L728" s="57"/>
      <c r="M728" s="31"/>
      <c r="N728" s="31"/>
      <c r="O728" s="57"/>
      <c r="P728" s="57"/>
      <c r="Q728" s="57"/>
      <c r="R728" s="31"/>
      <c r="S728" s="31"/>
      <c r="T728" s="91"/>
      <c r="U728" s="3" t="str">
        <f>IF(VLOOKUP($A728,DICO_Complet!A:R,9,FALSE)&lt;&gt;0,VLOOKUP($A728,DICO_Complet!A:R,9,FALSE),"")</f>
        <v/>
      </c>
    </row>
    <row r="729" spans="1:21">
      <c r="A729" s="29">
        <v>250617090101</v>
      </c>
      <c r="B729" s="87"/>
      <c r="C729" s="88"/>
      <c r="D729" s="89"/>
      <c r="E729" s="3"/>
      <c r="F729" s="11"/>
      <c r="G729" s="90"/>
      <c r="H729" s="31"/>
      <c r="I729" s="31"/>
      <c r="J729" s="90"/>
      <c r="K729" s="31"/>
      <c r="L729" s="57"/>
      <c r="M729" s="31"/>
      <c r="N729" s="31"/>
      <c r="O729" s="57"/>
      <c r="P729" s="57"/>
      <c r="Q729" s="57"/>
      <c r="R729" s="31"/>
      <c r="S729" s="31"/>
      <c r="T729" s="91"/>
      <c r="U729" s="3" t="str">
        <f>IF(VLOOKUP($A729,DICO_Complet!A:R,9,FALSE)&lt;&gt;0,VLOOKUP($A729,DICO_Complet!A:R,9,FALSE),"")</f>
        <v/>
      </c>
    </row>
    <row r="730" spans="1:21">
      <c r="A730" s="29">
        <v>250617090058</v>
      </c>
      <c r="B730" s="87"/>
      <c r="C730" s="88"/>
      <c r="D730" s="89"/>
      <c r="E730" s="3"/>
      <c r="F730" s="11"/>
      <c r="G730" s="90"/>
      <c r="H730" s="31"/>
      <c r="I730" s="31"/>
      <c r="J730" s="90"/>
      <c r="K730" s="31"/>
      <c r="L730" s="57"/>
      <c r="M730" s="31"/>
      <c r="N730" s="31"/>
      <c r="O730" s="57"/>
      <c r="P730" s="57"/>
      <c r="Q730" s="57"/>
      <c r="R730" s="31"/>
      <c r="S730" s="31"/>
      <c r="T730" s="91"/>
      <c r="U730" s="3" t="str">
        <f>IF(VLOOKUP($A730,DICO_Complet!A:R,9,FALSE)&lt;&gt;0,VLOOKUP($A730,DICO_Complet!A:R,9,FALSE),"")</f>
        <v/>
      </c>
    </row>
    <row r="731" spans="1:21">
      <c r="A731" s="29">
        <v>250410114317</v>
      </c>
      <c r="B731" s="87"/>
      <c r="C731" s="88"/>
      <c r="D731" s="89"/>
      <c r="E731" s="3"/>
      <c r="F731" s="11"/>
      <c r="G731" s="90"/>
      <c r="H731" s="31"/>
      <c r="I731" s="31"/>
      <c r="J731" s="90"/>
      <c r="K731" s="31"/>
      <c r="L731" s="57"/>
      <c r="M731" s="31"/>
      <c r="N731" s="31"/>
      <c r="O731" s="57"/>
      <c r="P731" s="57"/>
      <c r="Q731" s="57"/>
      <c r="R731" s="31"/>
      <c r="S731" s="31"/>
      <c r="T731" s="91"/>
      <c r="U731" s="3" t="str">
        <f>IF(VLOOKUP($A731,DICO_Complet!A:R,9,FALSE)&lt;&gt;0,VLOOKUP($A731,DICO_Complet!A:R,9,FALSE),"")</f>
        <v/>
      </c>
    </row>
    <row r="732" spans="1:21">
      <c r="A732" s="29">
        <v>260420161500</v>
      </c>
      <c r="B732" s="87"/>
      <c r="C732" s="88"/>
      <c r="D732" s="89"/>
      <c r="E732" s="3"/>
      <c r="F732" s="11"/>
      <c r="G732" s="90"/>
      <c r="H732" s="31"/>
      <c r="I732" s="31"/>
      <c r="J732" s="90"/>
      <c r="K732" s="31"/>
      <c r="L732" s="57"/>
      <c r="M732" s="31"/>
      <c r="N732" s="31"/>
      <c r="O732" s="57"/>
      <c r="P732" s="57"/>
      <c r="Q732" s="57"/>
      <c r="R732" s="31"/>
      <c r="S732" s="31"/>
      <c r="T732" s="91"/>
      <c r="U732" s="3" t="str">
        <f>IF(VLOOKUP($A732,DICO_Complet!A:R,9,FALSE)&lt;&gt;0,VLOOKUP($A732,DICO_Complet!A:R,9,FALSE),"")</f>
        <v/>
      </c>
    </row>
    <row r="733" spans="1:21">
      <c r="A733" s="29">
        <v>241112000098</v>
      </c>
      <c r="B733" s="87"/>
      <c r="C733" s="88"/>
      <c r="D733" s="89"/>
      <c r="E733" s="3"/>
      <c r="F733" s="11"/>
      <c r="G733" s="90"/>
      <c r="H733" s="31"/>
      <c r="I733" s="31"/>
      <c r="J733" s="90"/>
      <c r="K733" s="31"/>
      <c r="L733" s="57"/>
      <c r="M733" s="31"/>
      <c r="N733" s="31"/>
      <c r="O733" s="57"/>
      <c r="P733" s="57"/>
      <c r="Q733" s="57"/>
      <c r="R733" s="31"/>
      <c r="S733" s="31"/>
      <c r="T733" s="91"/>
      <c r="U733" s="3" t="str">
        <f>IF(VLOOKUP($A733,DICO_Complet!A:R,9,FALSE)&lt;&gt;0,VLOOKUP($A733,DICO_Complet!A:R,9,FALSE),"")</f>
        <v/>
      </c>
    </row>
    <row r="734" spans="1:21">
      <c r="A734" s="29">
        <v>250724094500</v>
      </c>
      <c r="B734" s="87"/>
      <c r="C734" s="88"/>
      <c r="D734" s="89"/>
      <c r="E734" s="3"/>
      <c r="F734" s="11"/>
      <c r="G734" s="90"/>
      <c r="H734" s="31"/>
      <c r="I734" s="31"/>
      <c r="J734" s="90"/>
      <c r="K734" s="31"/>
      <c r="L734" s="57"/>
      <c r="M734" s="31"/>
      <c r="N734" s="31"/>
      <c r="O734" s="57"/>
      <c r="P734" s="57"/>
      <c r="Q734" s="57"/>
      <c r="R734" s="31"/>
      <c r="S734" s="31"/>
      <c r="T734" s="91"/>
      <c r="U734" s="3" t="str">
        <f>IF(VLOOKUP($A734,DICO_Complet!A:R,9,FALSE)&lt;&gt;0,VLOOKUP($A734,DICO_Complet!A:R,9,FALSE),"")</f>
        <v/>
      </c>
    </row>
    <row r="735" spans="1:21">
      <c r="A735" s="29">
        <v>241112000089</v>
      </c>
      <c r="B735" s="87"/>
      <c r="C735" s="88"/>
      <c r="D735" s="89"/>
      <c r="E735" s="3"/>
      <c r="F735" s="11"/>
      <c r="G735" s="90"/>
      <c r="H735" s="31"/>
      <c r="I735" s="31"/>
      <c r="J735" s="90"/>
      <c r="K735" s="31"/>
      <c r="L735" s="57"/>
      <c r="M735" s="31"/>
      <c r="N735" s="31"/>
      <c r="O735" s="57"/>
      <c r="P735" s="57"/>
      <c r="Q735" s="57"/>
      <c r="R735" s="31"/>
      <c r="S735" s="31"/>
      <c r="T735" s="91"/>
      <c r="U735" s="3" t="str">
        <f>IF(VLOOKUP($A735,DICO_Complet!A:R,9,FALSE)&lt;&gt;0,VLOOKUP($A735,DICO_Complet!A:R,9,FALSE),"")</f>
        <v/>
      </c>
    </row>
    <row r="736" spans="1:21">
      <c r="A736" s="29">
        <v>241112000090</v>
      </c>
      <c r="B736" s="87"/>
      <c r="C736" s="88"/>
      <c r="D736" s="89"/>
      <c r="E736" s="3"/>
      <c r="F736" s="11"/>
      <c r="G736" s="90"/>
      <c r="H736" s="31"/>
      <c r="I736" s="31"/>
      <c r="J736" s="90"/>
      <c r="K736" s="31"/>
      <c r="L736" s="57"/>
      <c r="M736" s="31"/>
      <c r="N736" s="31"/>
      <c r="O736" s="57"/>
      <c r="P736" s="57"/>
      <c r="Q736" s="57"/>
      <c r="R736" s="31"/>
      <c r="S736" s="31"/>
      <c r="T736" s="91"/>
      <c r="U736" s="3" t="str">
        <f>IF(VLOOKUP($A736,DICO_Complet!A:R,9,FALSE)&lt;&gt;0,VLOOKUP($A736,DICO_Complet!A:R,9,FALSE),"")</f>
        <v/>
      </c>
    </row>
    <row r="737" spans="1:21">
      <c r="A737" s="29">
        <v>250528103710</v>
      </c>
      <c r="B737" s="87"/>
      <c r="C737" s="88"/>
      <c r="D737" s="89"/>
      <c r="E737" s="3"/>
      <c r="F737" s="11"/>
      <c r="G737" s="90"/>
      <c r="H737" s="31"/>
      <c r="I737" s="31"/>
      <c r="J737" s="90"/>
      <c r="K737" s="31"/>
      <c r="L737" s="57"/>
      <c r="M737" s="31"/>
      <c r="N737" s="31"/>
      <c r="O737" s="57"/>
      <c r="P737" s="57"/>
      <c r="Q737" s="57"/>
      <c r="R737" s="31"/>
      <c r="S737" s="31"/>
      <c r="T737" s="91"/>
      <c r="U737" s="3" t="str">
        <f>IF(VLOOKUP($A737,DICO_Complet!A:R,9,FALSE)&lt;&gt;0,VLOOKUP($A737,DICO_Complet!A:R,9,FALSE),"")</f>
        <v/>
      </c>
    </row>
    <row r="738" spans="1:21">
      <c r="A738" s="29">
        <v>250925144600</v>
      </c>
      <c r="B738" s="87"/>
      <c r="C738" s="88"/>
      <c r="D738" s="89"/>
      <c r="E738" s="3"/>
      <c r="F738" s="11"/>
      <c r="G738" s="90"/>
      <c r="H738" s="31"/>
      <c r="I738" s="31"/>
      <c r="J738" s="90"/>
      <c r="K738" s="31"/>
      <c r="L738" s="57"/>
      <c r="M738" s="31"/>
      <c r="N738" s="31"/>
      <c r="O738" s="57"/>
      <c r="P738" s="57"/>
      <c r="Q738" s="57"/>
      <c r="R738" s="31"/>
      <c r="S738" s="31"/>
      <c r="T738" s="91"/>
      <c r="U738" s="3" t="str">
        <f>IF(VLOOKUP($A738,DICO_Complet!A:R,9,FALSE)&lt;&gt;0,VLOOKUP($A738,DICO_Complet!A:R,9,FALSE),"")</f>
        <v/>
      </c>
    </row>
    <row r="739" spans="1:21">
      <c r="A739" s="29">
        <v>241112000091</v>
      </c>
      <c r="B739" s="87"/>
      <c r="C739" s="88"/>
      <c r="D739" s="89"/>
      <c r="E739" s="3"/>
      <c r="F739" s="11"/>
      <c r="G739" s="90"/>
      <c r="H739" s="31"/>
      <c r="I739" s="31"/>
      <c r="J739" s="90"/>
      <c r="K739" s="31"/>
      <c r="L739" s="57"/>
      <c r="M739" s="31"/>
      <c r="N739" s="31"/>
      <c r="O739" s="57"/>
      <c r="P739" s="57"/>
      <c r="Q739" s="57"/>
      <c r="R739" s="31"/>
      <c r="S739" s="31"/>
      <c r="T739" s="91"/>
      <c r="U739" s="3" t="str">
        <f>IF(VLOOKUP($A739,DICO_Complet!A:R,9,FALSE)&lt;&gt;0,VLOOKUP($A739,DICO_Complet!A:R,9,FALSE),"")</f>
        <v/>
      </c>
    </row>
    <row r="740" spans="1:21">
      <c r="A740" s="29">
        <v>250410114308</v>
      </c>
      <c r="B740" s="87"/>
      <c r="C740" s="88"/>
      <c r="D740" s="89"/>
      <c r="E740" s="3"/>
      <c r="F740" s="11"/>
      <c r="G740" s="90"/>
      <c r="H740" s="31"/>
      <c r="I740" s="31"/>
      <c r="J740" s="90"/>
      <c r="K740" s="31"/>
      <c r="L740" s="57"/>
      <c r="M740" s="31"/>
      <c r="N740" s="31"/>
      <c r="O740" s="57"/>
      <c r="P740" s="57"/>
      <c r="Q740" s="57"/>
      <c r="R740" s="31"/>
      <c r="S740" s="31"/>
      <c r="T740" s="91"/>
      <c r="U740" s="3" t="str">
        <f>IF(VLOOKUP($A740,DICO_Complet!A:R,9,FALSE)&lt;&gt;0,VLOOKUP($A740,DICO_Complet!A:R,9,FALSE),"")</f>
        <v/>
      </c>
    </row>
    <row r="741" spans="1:21">
      <c r="A741" s="29">
        <v>241112000092</v>
      </c>
      <c r="B741" s="87"/>
      <c r="C741" s="88"/>
      <c r="D741" s="89"/>
      <c r="E741" s="3"/>
      <c r="F741" s="11"/>
      <c r="G741" s="90"/>
      <c r="H741" s="31"/>
      <c r="I741" s="31"/>
      <c r="J741" s="90"/>
      <c r="K741" s="31"/>
      <c r="L741" s="57"/>
      <c r="M741" s="31"/>
      <c r="N741" s="31"/>
      <c r="O741" s="57"/>
      <c r="P741" s="57"/>
      <c r="Q741" s="57"/>
      <c r="R741" s="31"/>
      <c r="S741" s="31"/>
      <c r="T741" s="91"/>
      <c r="U741" s="3" t="str">
        <f>IF(VLOOKUP($A741,DICO_Complet!A:R,9,FALSE)&lt;&gt;0,VLOOKUP($A741,DICO_Complet!A:R,9,FALSE),"")</f>
        <v/>
      </c>
    </row>
    <row r="742" spans="1:21">
      <c r="A742" s="29">
        <v>250423112000</v>
      </c>
      <c r="B742" s="87"/>
      <c r="C742" s="88"/>
      <c r="D742" s="89"/>
      <c r="E742" s="3"/>
      <c r="F742" s="11"/>
      <c r="G742" s="90"/>
      <c r="H742" s="31"/>
      <c r="I742" s="31"/>
      <c r="J742" s="90"/>
      <c r="K742" s="31"/>
      <c r="L742" s="57"/>
      <c r="M742" s="31"/>
      <c r="N742" s="31"/>
      <c r="O742" s="57"/>
      <c r="P742" s="57"/>
      <c r="Q742" s="57"/>
      <c r="R742" s="31"/>
      <c r="S742" s="31"/>
      <c r="T742" s="91"/>
      <c r="U742" s="3" t="str">
        <f>IF(VLOOKUP($A742,DICO_Complet!A:R,9,FALSE)&lt;&gt;0,VLOOKUP($A742,DICO_Complet!A:R,9,FALSE),"")</f>
        <v/>
      </c>
    </row>
    <row r="743" spans="1:21">
      <c r="A743" s="29">
        <v>250709115500</v>
      </c>
      <c r="B743" s="87"/>
      <c r="C743" s="88"/>
      <c r="D743" s="89"/>
      <c r="E743" s="3"/>
      <c r="F743" s="11"/>
      <c r="G743" s="90"/>
      <c r="H743" s="31"/>
      <c r="I743" s="31"/>
      <c r="J743" s="90"/>
      <c r="K743" s="31"/>
      <c r="L743" s="57"/>
      <c r="M743" s="31"/>
      <c r="N743" s="31"/>
      <c r="O743" s="57"/>
      <c r="P743" s="57"/>
      <c r="Q743" s="57"/>
      <c r="R743" s="31"/>
      <c r="S743" s="31"/>
      <c r="T743" s="91"/>
      <c r="U743" s="3" t="str">
        <f>IF(VLOOKUP($A743,DICO_Complet!A:R,9,FALSE)&lt;&gt;0,VLOOKUP($A743,DICO_Complet!A:R,9,FALSE),"")</f>
        <v/>
      </c>
    </row>
    <row r="744" spans="1:21">
      <c r="A744" s="29">
        <v>250410114316</v>
      </c>
      <c r="B744" s="87"/>
      <c r="C744" s="88"/>
      <c r="D744" s="89"/>
      <c r="E744" s="3"/>
      <c r="F744" s="11"/>
      <c r="G744" s="90"/>
      <c r="H744" s="31"/>
      <c r="I744" s="31"/>
      <c r="J744" s="90"/>
      <c r="K744" s="31"/>
      <c r="L744" s="57"/>
      <c r="M744" s="31"/>
      <c r="N744" s="31"/>
      <c r="O744" s="57"/>
      <c r="P744" s="57"/>
      <c r="Q744" s="57"/>
      <c r="R744" s="31"/>
      <c r="S744" s="31"/>
      <c r="T744" s="91"/>
      <c r="U744" s="3" t="str">
        <f>IF(VLOOKUP($A744,DICO_Complet!A:R,9,FALSE)&lt;&gt;0,VLOOKUP($A744,DICO_Complet!A:R,9,FALSE),"")</f>
        <v/>
      </c>
    </row>
    <row r="745" spans="1:21">
      <c r="A745" s="29">
        <v>241112000094</v>
      </c>
      <c r="B745" s="87"/>
      <c r="C745" s="88"/>
      <c r="D745" s="89"/>
      <c r="E745" s="3"/>
      <c r="F745" s="11"/>
      <c r="G745" s="90"/>
      <c r="H745" s="31"/>
      <c r="I745" s="31"/>
      <c r="J745" s="90"/>
      <c r="K745" s="31"/>
      <c r="L745" s="57"/>
      <c r="M745" s="31"/>
      <c r="N745" s="31"/>
      <c r="O745" s="57"/>
      <c r="P745" s="57"/>
      <c r="Q745" s="57"/>
      <c r="R745" s="31"/>
      <c r="S745" s="31"/>
      <c r="T745" s="91"/>
      <c r="U745" s="3" t="str">
        <f>IF(VLOOKUP($A745,DICO_Complet!A:R,9,FALSE)&lt;&gt;0,VLOOKUP($A745,DICO_Complet!A:R,9,FALSE),"")</f>
        <v/>
      </c>
    </row>
    <row r="746" spans="1:21">
      <c r="A746" s="29">
        <v>241112000095</v>
      </c>
      <c r="B746" s="87"/>
      <c r="C746" s="88"/>
      <c r="D746" s="89"/>
      <c r="E746" s="3"/>
      <c r="F746" s="11"/>
      <c r="G746" s="90"/>
      <c r="H746" s="31"/>
      <c r="I746" s="31"/>
      <c r="J746" s="90"/>
      <c r="K746" s="31"/>
      <c r="L746" s="57"/>
      <c r="M746" s="31"/>
      <c r="N746" s="31"/>
      <c r="O746" s="57"/>
      <c r="P746" s="57"/>
      <c r="Q746" s="57"/>
      <c r="R746" s="31"/>
      <c r="S746" s="31"/>
      <c r="T746" s="91"/>
      <c r="U746" s="3" t="str">
        <f>IF(VLOOKUP($A746,DICO_Complet!A:R,9,FALSE)&lt;&gt;0,VLOOKUP($A746,DICO_Complet!A:R,9,FALSE),"")</f>
        <v/>
      </c>
    </row>
    <row r="747" spans="1:21">
      <c r="A747" s="29">
        <v>250331114310</v>
      </c>
      <c r="B747" s="87"/>
      <c r="C747" s="88"/>
      <c r="D747" s="89"/>
      <c r="E747" s="3"/>
      <c r="F747" s="11"/>
      <c r="G747" s="90"/>
      <c r="H747" s="31"/>
      <c r="I747" s="31"/>
      <c r="J747" s="90"/>
      <c r="K747" s="31"/>
      <c r="L747" s="57"/>
      <c r="M747" s="31"/>
      <c r="N747" s="31"/>
      <c r="O747" s="57"/>
      <c r="P747" s="57"/>
      <c r="Q747" s="57"/>
      <c r="R747" s="31"/>
      <c r="S747" s="31"/>
      <c r="T747" s="91"/>
      <c r="U747" s="3" t="str">
        <f>IF(VLOOKUP($A747,DICO_Complet!A:R,9,FALSE)&lt;&gt;0,VLOOKUP($A747,DICO_Complet!A:R,9,FALSE),"")</f>
        <v/>
      </c>
    </row>
    <row r="748" spans="1:21">
      <c r="A748" s="29">
        <v>250617090048</v>
      </c>
      <c r="B748" s="87"/>
      <c r="C748" s="88"/>
      <c r="D748" s="89"/>
      <c r="E748" s="3"/>
      <c r="F748" s="11"/>
      <c r="G748" s="90"/>
      <c r="H748" s="31"/>
      <c r="I748" s="31"/>
      <c r="J748" s="90"/>
      <c r="K748" s="31"/>
      <c r="L748" s="57"/>
      <c r="M748" s="31"/>
      <c r="N748" s="31"/>
      <c r="O748" s="57"/>
      <c r="P748" s="57"/>
      <c r="Q748" s="57"/>
      <c r="R748" s="31"/>
      <c r="S748" s="31"/>
      <c r="T748" s="91"/>
      <c r="U748" s="3" t="str">
        <f>IF(VLOOKUP($A748,DICO_Complet!A:R,9,FALSE)&lt;&gt;0,VLOOKUP($A748,DICO_Complet!A:R,9,FALSE),"")</f>
        <v/>
      </c>
    </row>
    <row r="749" spans="1:21">
      <c r="A749" s="29">
        <v>250617090054</v>
      </c>
      <c r="B749" s="87"/>
      <c r="C749" s="88"/>
      <c r="D749" s="89"/>
      <c r="E749" s="3"/>
      <c r="F749" s="11"/>
      <c r="G749" s="90"/>
      <c r="H749" s="31"/>
      <c r="I749" s="31"/>
      <c r="J749" s="90"/>
      <c r="K749" s="31"/>
      <c r="L749" s="57"/>
      <c r="M749" s="31"/>
      <c r="N749" s="31"/>
      <c r="O749" s="57"/>
      <c r="P749" s="57"/>
      <c r="Q749" s="57"/>
      <c r="R749" s="31"/>
      <c r="S749" s="31"/>
      <c r="T749" s="91"/>
      <c r="U749" s="3" t="str">
        <f>IF(VLOOKUP($A749,DICO_Complet!A:R,9,FALSE)&lt;&gt;0,VLOOKUP($A749,DICO_Complet!A:R,9,FALSE),"")</f>
        <v/>
      </c>
    </row>
    <row r="750" spans="1:21">
      <c r="A750" s="29">
        <v>260316113300</v>
      </c>
      <c r="B750" s="87"/>
      <c r="C750" s="88"/>
      <c r="D750" s="89"/>
      <c r="E750" s="3"/>
      <c r="F750" s="11"/>
      <c r="G750" s="90"/>
      <c r="H750" s="31"/>
      <c r="I750" s="31"/>
      <c r="J750" s="90"/>
      <c r="K750" s="31"/>
      <c r="L750" s="57"/>
      <c r="M750" s="31"/>
      <c r="N750" s="31"/>
      <c r="O750" s="57"/>
      <c r="P750" s="57"/>
      <c r="Q750" s="57"/>
      <c r="R750" s="31"/>
      <c r="S750" s="31"/>
      <c r="T750" s="91"/>
      <c r="U750" s="3" t="str">
        <f>IF(VLOOKUP($A750,DICO_Complet!A:R,9,FALSE)&lt;&gt;0,VLOOKUP($A750,DICO_Complet!A:R,9,FALSE),"")</f>
        <v/>
      </c>
    </row>
    <row r="751" spans="1:21">
      <c r="A751" s="29">
        <v>250703160500</v>
      </c>
      <c r="B751" s="87"/>
      <c r="C751" s="88"/>
      <c r="D751" s="89"/>
      <c r="E751" s="3"/>
      <c r="F751" s="11"/>
      <c r="G751" s="90"/>
      <c r="H751" s="31"/>
      <c r="I751" s="31"/>
      <c r="J751" s="90"/>
      <c r="K751" s="31"/>
      <c r="L751" s="57"/>
      <c r="M751" s="31"/>
      <c r="N751" s="31"/>
      <c r="O751" s="57"/>
      <c r="P751" s="57"/>
      <c r="Q751" s="57"/>
      <c r="R751" s="31"/>
      <c r="S751" s="31"/>
      <c r="T751" s="91"/>
      <c r="U751" s="3" t="str">
        <f>IF(VLOOKUP($A751,DICO_Complet!A:R,9,FALSE)&lt;&gt;0,VLOOKUP($A751,DICO_Complet!A:R,9,FALSE),"")</f>
        <v/>
      </c>
    </row>
    <row r="752" spans="1:21">
      <c r="A752" s="29">
        <v>260316113700</v>
      </c>
      <c r="B752" s="87"/>
      <c r="C752" s="88"/>
      <c r="D752" s="89"/>
      <c r="E752" s="3"/>
      <c r="F752" s="11"/>
      <c r="G752" s="90"/>
      <c r="H752" s="31"/>
      <c r="I752" s="31"/>
      <c r="J752" s="90"/>
      <c r="K752" s="31"/>
      <c r="L752" s="57"/>
      <c r="M752" s="31"/>
      <c r="N752" s="31"/>
      <c r="O752" s="57"/>
      <c r="P752" s="57"/>
      <c r="Q752" s="57"/>
      <c r="R752" s="31"/>
      <c r="S752" s="31"/>
      <c r="T752" s="91"/>
      <c r="U752" s="3" t="str">
        <f>IF(VLOOKUP($A752,DICO_Complet!A:R,9,FALSE)&lt;&gt;0,VLOOKUP($A752,DICO_Complet!A:R,9,FALSE),"")</f>
        <v/>
      </c>
    </row>
    <row r="753" spans="1:21">
      <c r="A753" s="29">
        <v>250410114305</v>
      </c>
      <c r="B753" s="87"/>
      <c r="C753" s="88"/>
      <c r="D753" s="89"/>
      <c r="E753" s="3"/>
      <c r="F753" s="11"/>
      <c r="G753" s="90"/>
      <c r="H753" s="31"/>
      <c r="I753" s="31"/>
      <c r="J753" s="90"/>
      <c r="K753" s="31"/>
      <c r="L753" s="57"/>
      <c r="M753" s="31"/>
      <c r="N753" s="31"/>
      <c r="O753" s="57"/>
      <c r="P753" s="57"/>
      <c r="Q753" s="57"/>
      <c r="R753" s="31"/>
      <c r="S753" s="31"/>
      <c r="T753" s="91"/>
      <c r="U753" s="3" t="str">
        <f>IF(VLOOKUP($A753,DICO_Complet!A:R,9,FALSE)&lt;&gt;0,VLOOKUP($A753,DICO_Complet!A:R,9,FALSE),"")</f>
        <v/>
      </c>
    </row>
    <row r="754" spans="1:21">
      <c r="A754" s="29">
        <v>250410114306</v>
      </c>
      <c r="B754" s="87"/>
      <c r="C754" s="88"/>
      <c r="D754" s="89"/>
      <c r="E754" s="3"/>
      <c r="F754" s="11"/>
      <c r="G754" s="90"/>
      <c r="H754" s="31"/>
      <c r="I754" s="31"/>
      <c r="J754" s="90"/>
      <c r="K754" s="31"/>
      <c r="L754" s="57"/>
      <c r="M754" s="31"/>
      <c r="N754" s="31"/>
      <c r="O754" s="57"/>
      <c r="P754" s="57"/>
      <c r="Q754" s="57"/>
      <c r="R754" s="31"/>
      <c r="S754" s="31"/>
      <c r="T754" s="91"/>
      <c r="U754" s="3" t="str">
        <f>IF(VLOOKUP($A754,DICO_Complet!A:R,9,FALSE)&lt;&gt;0,VLOOKUP($A754,DICO_Complet!A:R,9,FALSE),"")</f>
        <v/>
      </c>
    </row>
    <row r="755" spans="1:21">
      <c r="A755" s="29">
        <v>260316114200</v>
      </c>
      <c r="B755" s="87"/>
      <c r="C755" s="88"/>
      <c r="D755" s="89"/>
      <c r="E755" s="3"/>
      <c r="F755" s="11"/>
      <c r="G755" s="90"/>
      <c r="H755" s="31"/>
      <c r="I755" s="31"/>
      <c r="J755" s="90"/>
      <c r="K755" s="31"/>
      <c r="L755" s="57"/>
      <c r="M755" s="31"/>
      <c r="N755" s="31"/>
      <c r="O755" s="57"/>
      <c r="P755" s="57"/>
      <c r="Q755" s="57"/>
      <c r="R755" s="31"/>
      <c r="S755" s="31"/>
      <c r="T755" s="91"/>
      <c r="U755" s="3" t="str">
        <f>IF(VLOOKUP($A755,DICO_Complet!A:R,9,FALSE)&lt;&gt;0,VLOOKUP($A755,DICO_Complet!A:R,9,FALSE),"")</f>
        <v/>
      </c>
    </row>
    <row r="756" spans="1:21">
      <c r="A756" s="29">
        <v>241112000097</v>
      </c>
      <c r="B756" s="87"/>
      <c r="C756" s="88"/>
      <c r="D756" s="89"/>
      <c r="E756" s="3"/>
      <c r="F756" s="11"/>
      <c r="G756" s="90"/>
      <c r="H756" s="31"/>
      <c r="I756" s="31"/>
      <c r="J756" s="90"/>
      <c r="K756" s="31"/>
      <c r="L756" s="57"/>
      <c r="M756" s="31"/>
      <c r="N756" s="31"/>
      <c r="O756" s="57"/>
      <c r="P756" s="57"/>
      <c r="Q756" s="57"/>
      <c r="R756" s="31"/>
      <c r="S756" s="31"/>
      <c r="T756" s="91"/>
      <c r="U756" s="3" t="str">
        <f>IF(VLOOKUP($A756,DICO_Complet!A:R,9,FALSE)&lt;&gt;0,VLOOKUP($A756,DICO_Complet!A:R,9,FALSE),"")</f>
        <v/>
      </c>
    </row>
    <row r="757" spans="1:21">
      <c r="A757" s="29">
        <v>260317180000</v>
      </c>
      <c r="B757" s="87"/>
      <c r="C757" s="88"/>
      <c r="D757" s="89"/>
      <c r="E757" s="3"/>
      <c r="F757" s="11"/>
      <c r="G757" s="90"/>
      <c r="H757" s="31"/>
      <c r="I757" s="31"/>
      <c r="J757" s="90"/>
      <c r="K757" s="31"/>
      <c r="L757" s="57"/>
      <c r="M757" s="31"/>
      <c r="N757" s="31"/>
      <c r="O757" s="57"/>
      <c r="P757" s="57"/>
      <c r="Q757" s="57"/>
      <c r="R757" s="31"/>
      <c r="S757" s="31"/>
      <c r="T757" s="91"/>
      <c r="U757" s="3" t="str">
        <f>IF(VLOOKUP($A757,DICO_Complet!A:R,9,FALSE)&lt;&gt;0,VLOOKUP($A757,DICO_Complet!A:R,9,FALSE),"")</f>
        <v/>
      </c>
    </row>
    <row r="758" spans="1:21">
      <c r="A758" s="29">
        <v>260317180100</v>
      </c>
      <c r="B758" s="87"/>
      <c r="C758" s="88"/>
      <c r="D758" s="89"/>
      <c r="E758" s="3"/>
      <c r="F758" s="11"/>
      <c r="G758" s="90"/>
      <c r="H758" s="31"/>
      <c r="I758" s="31"/>
      <c r="J758" s="90"/>
      <c r="K758" s="31"/>
      <c r="L758" s="57"/>
      <c r="M758" s="31"/>
      <c r="N758" s="31"/>
      <c r="O758" s="57"/>
      <c r="P758" s="57"/>
      <c r="Q758" s="57"/>
      <c r="R758" s="31"/>
      <c r="S758" s="31"/>
      <c r="T758" s="91"/>
      <c r="U758" s="3" t="str">
        <f>IF(VLOOKUP($A758,DICO_Complet!A:R,9,FALSE)&lt;&gt;0,VLOOKUP($A758,DICO_Complet!A:R,9,FALSE),"")</f>
        <v/>
      </c>
    </row>
    <row r="759" spans="1:21">
      <c r="A759" s="29">
        <v>250901001207</v>
      </c>
      <c r="B759" s="87"/>
      <c r="C759" s="88"/>
      <c r="D759" s="89"/>
      <c r="E759" s="3"/>
      <c r="F759" s="11"/>
      <c r="G759" s="90"/>
      <c r="H759" s="31"/>
      <c r="I759" s="31"/>
      <c r="J759" s="90"/>
      <c r="K759" s="31"/>
      <c r="L759" s="57"/>
      <c r="M759" s="31"/>
      <c r="N759" s="31"/>
      <c r="O759" s="57"/>
      <c r="P759" s="57"/>
      <c r="Q759" s="57"/>
      <c r="R759" s="31"/>
      <c r="S759" s="31"/>
      <c r="T759" s="91"/>
      <c r="U759" s="3" t="str">
        <f>IF(VLOOKUP($A759,DICO_Complet!A:R,9,FALSE)&lt;&gt;0,VLOOKUP($A759,DICO_Complet!A:R,9,FALSE),"")</f>
        <v/>
      </c>
    </row>
    <row r="760" spans="1:21">
      <c r="A760" s="29">
        <v>250410114304</v>
      </c>
      <c r="B760" s="87"/>
      <c r="C760" s="88"/>
      <c r="D760" s="89"/>
      <c r="E760" s="3"/>
      <c r="F760" s="11"/>
      <c r="G760" s="90"/>
      <c r="H760" s="31"/>
      <c r="I760" s="31"/>
      <c r="J760" s="90"/>
      <c r="K760" s="31"/>
      <c r="L760" s="57"/>
      <c r="M760" s="31"/>
      <c r="N760" s="31"/>
      <c r="O760" s="57"/>
      <c r="P760" s="57"/>
      <c r="Q760" s="57"/>
      <c r="R760" s="31"/>
      <c r="S760" s="31"/>
      <c r="T760" s="91"/>
      <c r="U760" s="3" t="str">
        <f>IF(VLOOKUP($A760,DICO_Complet!A:R,9,FALSE)&lt;&gt;0,VLOOKUP($A760,DICO_Complet!A:R,9,FALSE),"")</f>
        <v/>
      </c>
    </row>
    <row r="761" spans="1:21">
      <c r="A761" s="29">
        <v>250331114313</v>
      </c>
      <c r="B761" s="87"/>
      <c r="C761" s="88"/>
      <c r="D761" s="89"/>
      <c r="E761" s="3"/>
      <c r="F761" s="11"/>
      <c r="G761" s="90"/>
      <c r="H761" s="31"/>
      <c r="I761" s="31"/>
      <c r="J761" s="90"/>
      <c r="K761" s="31"/>
      <c r="L761" s="57"/>
      <c r="M761" s="31"/>
      <c r="N761" s="31"/>
      <c r="O761" s="57"/>
      <c r="P761" s="57"/>
      <c r="Q761" s="57"/>
      <c r="R761" s="31"/>
      <c r="S761" s="31"/>
      <c r="T761" s="91"/>
      <c r="U761" s="3" t="str">
        <f>IF(VLOOKUP($A761,DICO_Complet!A:R,9,FALSE)&lt;&gt;0,VLOOKUP($A761,DICO_Complet!A:R,9,FALSE),"")</f>
        <v/>
      </c>
    </row>
    <row r="762" spans="1:21">
      <c r="A762" s="29">
        <v>250727210100</v>
      </c>
      <c r="B762" s="87"/>
      <c r="C762" s="88"/>
      <c r="D762" s="89"/>
      <c r="E762" s="3"/>
      <c r="F762" s="11"/>
      <c r="G762" s="90"/>
      <c r="H762" s="31"/>
      <c r="I762" s="31"/>
      <c r="J762" s="90"/>
      <c r="K762" s="31"/>
      <c r="L762" s="57"/>
      <c r="M762" s="31"/>
      <c r="N762" s="31"/>
      <c r="O762" s="57"/>
      <c r="P762" s="57"/>
      <c r="Q762" s="57"/>
      <c r="R762" s="31"/>
      <c r="S762" s="31"/>
      <c r="T762" s="91"/>
      <c r="U762" s="3" t="str">
        <f>IF(VLOOKUP($A762,DICO_Complet!A:R,9,FALSE)&lt;&gt;0,VLOOKUP($A762,DICO_Complet!A:R,9,FALSE),"")</f>
        <v/>
      </c>
    </row>
    <row r="763" spans="1:21">
      <c r="A763" s="29">
        <v>250331114312</v>
      </c>
      <c r="B763" s="87"/>
      <c r="C763" s="88"/>
      <c r="D763" s="89"/>
      <c r="E763" s="3"/>
      <c r="F763" s="11"/>
      <c r="G763" s="90"/>
      <c r="H763" s="31"/>
      <c r="I763" s="31"/>
      <c r="J763" s="90"/>
      <c r="K763" s="31"/>
      <c r="L763" s="57"/>
      <c r="M763" s="31"/>
      <c r="N763" s="31"/>
      <c r="O763" s="57"/>
      <c r="P763" s="57"/>
      <c r="Q763" s="57"/>
      <c r="R763" s="31"/>
      <c r="S763" s="31"/>
      <c r="T763" s="91"/>
      <c r="U763" s="3" t="str">
        <f>IF(VLOOKUP($A763,DICO_Complet!A:R,9,FALSE)&lt;&gt;0,VLOOKUP($A763,DICO_Complet!A:R,9,FALSE),"")</f>
        <v/>
      </c>
    </row>
    <row r="764" spans="1:21">
      <c r="A764" s="29">
        <v>250428141300</v>
      </c>
      <c r="B764" s="87"/>
      <c r="C764" s="88"/>
      <c r="D764" s="89"/>
      <c r="E764" s="3"/>
      <c r="F764" s="11"/>
      <c r="G764" s="90"/>
      <c r="H764" s="31"/>
      <c r="I764" s="31"/>
      <c r="J764" s="90"/>
      <c r="K764" s="31"/>
      <c r="L764" s="57"/>
      <c r="M764" s="31"/>
      <c r="N764" s="31"/>
      <c r="O764" s="57"/>
      <c r="P764" s="57"/>
      <c r="Q764" s="57"/>
      <c r="R764" s="31"/>
      <c r="S764" s="31"/>
      <c r="T764" s="91"/>
      <c r="U764" s="3" t="str">
        <f>IF(VLOOKUP($A764,DICO_Complet!A:R,9,FALSE)&lt;&gt;0,VLOOKUP($A764,DICO_Complet!A:R,9,FALSE),"")</f>
        <v/>
      </c>
    </row>
    <row r="765" spans="1:21">
      <c r="A765" s="29">
        <v>250708120000</v>
      </c>
      <c r="B765" s="87"/>
      <c r="C765" s="88"/>
      <c r="D765" s="89"/>
      <c r="E765" s="3"/>
      <c r="F765" s="11"/>
      <c r="G765" s="90"/>
      <c r="H765" s="31"/>
      <c r="I765" s="31"/>
      <c r="J765" s="90"/>
      <c r="K765" s="31"/>
      <c r="L765" s="57"/>
      <c r="M765" s="31"/>
      <c r="N765" s="31"/>
      <c r="O765" s="57"/>
      <c r="P765" s="57"/>
      <c r="Q765" s="57"/>
      <c r="R765" s="31"/>
      <c r="S765" s="31"/>
      <c r="T765" s="91"/>
      <c r="U765" s="3" t="str">
        <f>IF(VLOOKUP($A765,DICO_Complet!A:R,9,FALSE)&lt;&gt;0,VLOOKUP($A765,DICO_Complet!A:R,9,FALSE),"")</f>
        <v/>
      </c>
    </row>
    <row r="766" spans="1:21">
      <c r="A766" s="29">
        <v>250331114300</v>
      </c>
      <c r="B766" s="87"/>
      <c r="C766" s="88"/>
      <c r="D766" s="89"/>
      <c r="E766" s="3"/>
      <c r="F766" s="11"/>
      <c r="G766" s="90"/>
      <c r="H766" s="31"/>
      <c r="I766" s="31"/>
      <c r="J766" s="90"/>
      <c r="K766" s="31"/>
      <c r="L766" s="57"/>
      <c r="M766" s="31"/>
      <c r="N766" s="31"/>
      <c r="O766" s="57"/>
      <c r="P766" s="57"/>
      <c r="Q766" s="57"/>
      <c r="R766" s="31"/>
      <c r="S766" s="31"/>
      <c r="T766" s="91"/>
      <c r="U766" s="3" t="str">
        <f>IF(VLOOKUP($A766,DICO_Complet!A:R,9,FALSE)&lt;&gt;0,VLOOKUP($A766,DICO_Complet!A:R,9,FALSE),"")</f>
        <v/>
      </c>
    </row>
    <row r="767" spans="1:21">
      <c r="A767" s="29">
        <v>250617090006</v>
      </c>
      <c r="B767" s="87"/>
      <c r="C767" s="88"/>
      <c r="D767" s="89"/>
      <c r="E767" s="3"/>
      <c r="F767" s="11"/>
      <c r="G767" s="90"/>
      <c r="H767" s="31"/>
      <c r="I767" s="31"/>
      <c r="J767" s="90"/>
      <c r="K767" s="31"/>
      <c r="L767" s="57"/>
      <c r="M767" s="31"/>
      <c r="N767" s="31"/>
      <c r="O767" s="57"/>
      <c r="P767" s="57"/>
      <c r="Q767" s="57"/>
      <c r="R767" s="31"/>
      <c r="S767" s="31"/>
      <c r="T767" s="91"/>
      <c r="U767" s="3" t="str">
        <f>IF(VLOOKUP($A767,DICO_Complet!A:R,9,FALSE)&lt;&gt;0,VLOOKUP($A767,DICO_Complet!A:R,9,FALSE),"")</f>
        <v/>
      </c>
    </row>
    <row r="768" spans="1:21">
      <c r="A768" s="29">
        <v>250617090007</v>
      </c>
      <c r="B768" s="87"/>
      <c r="C768" s="88"/>
      <c r="D768" s="89"/>
      <c r="E768" s="3"/>
      <c r="F768" s="11"/>
      <c r="G768" s="90"/>
      <c r="H768" s="31"/>
      <c r="I768" s="31"/>
      <c r="J768" s="90"/>
      <c r="K768" s="31"/>
      <c r="L768" s="57"/>
      <c r="M768" s="31"/>
      <c r="N768" s="31"/>
      <c r="O768" s="57"/>
      <c r="P768" s="57"/>
      <c r="Q768" s="57"/>
      <c r="R768" s="31"/>
      <c r="S768" s="31"/>
      <c r="T768" s="91"/>
      <c r="U768" s="3" t="str">
        <f>IF(VLOOKUP($A768,DICO_Complet!A:R,9,FALSE)&lt;&gt;0,VLOOKUP($A768,DICO_Complet!A:R,9,FALSE),"")</f>
        <v/>
      </c>
    </row>
    <row r="769" spans="1:21">
      <c r="A769" s="29">
        <v>250410114303</v>
      </c>
      <c r="B769" s="87"/>
      <c r="C769" s="88"/>
      <c r="D769" s="89"/>
      <c r="E769" s="3"/>
      <c r="F769" s="11"/>
      <c r="G769" s="90"/>
      <c r="H769" s="31"/>
      <c r="I769" s="31"/>
      <c r="J769" s="90"/>
      <c r="K769" s="31"/>
      <c r="L769" s="57"/>
      <c r="M769" s="31"/>
      <c r="N769" s="31"/>
      <c r="O769" s="57"/>
      <c r="P769" s="57"/>
      <c r="Q769" s="57"/>
      <c r="R769" s="31"/>
      <c r="S769" s="31"/>
      <c r="T769" s="91"/>
      <c r="U769" s="3" t="str">
        <f>IF(VLOOKUP($A769,DICO_Complet!A:R,9,FALSE)&lt;&gt;0,VLOOKUP($A769,DICO_Complet!A:R,9,FALSE),"")</f>
        <v/>
      </c>
    </row>
    <row r="770" spans="1:21">
      <c r="A770" s="29">
        <v>250617090001</v>
      </c>
      <c r="B770" s="87"/>
      <c r="C770" s="88"/>
      <c r="D770" s="89"/>
      <c r="E770" s="3"/>
      <c r="F770" s="11"/>
      <c r="G770" s="90"/>
      <c r="H770" s="31"/>
      <c r="I770" s="31"/>
      <c r="J770" s="90"/>
      <c r="K770" s="31"/>
      <c r="L770" s="57"/>
      <c r="M770" s="31"/>
      <c r="N770" s="31"/>
      <c r="O770" s="57"/>
      <c r="P770" s="57"/>
      <c r="Q770" s="57"/>
      <c r="R770" s="31"/>
      <c r="S770" s="31"/>
      <c r="T770" s="91"/>
      <c r="U770" s="3" t="str">
        <f>IF(VLOOKUP($A770,DICO_Complet!A:R,9,FALSE)&lt;&gt;0,VLOOKUP($A770,DICO_Complet!A:R,9,FALSE),"")</f>
        <v/>
      </c>
    </row>
    <row r="771" spans="1:21">
      <c r="A771" s="29">
        <v>250617090004</v>
      </c>
      <c r="B771" s="87"/>
      <c r="C771" s="88"/>
      <c r="D771" s="89"/>
      <c r="E771" s="3"/>
      <c r="F771" s="11"/>
      <c r="G771" s="90"/>
      <c r="H771" s="31"/>
      <c r="I771" s="31"/>
      <c r="J771" s="90"/>
      <c r="K771" s="31"/>
      <c r="L771" s="57"/>
      <c r="M771" s="31"/>
      <c r="N771" s="31"/>
      <c r="O771" s="57"/>
      <c r="P771" s="57"/>
      <c r="Q771" s="57"/>
      <c r="R771" s="31"/>
      <c r="S771" s="31"/>
      <c r="T771" s="91"/>
      <c r="U771" s="3" t="str">
        <f>IF(VLOOKUP($A771,DICO_Complet!A:R,9,FALSE)&lt;&gt;0,VLOOKUP($A771,DICO_Complet!A:R,9,FALSE),"")</f>
        <v/>
      </c>
    </row>
    <row r="772" spans="1:21">
      <c r="A772" s="29">
        <v>250617090002</v>
      </c>
      <c r="B772" s="87"/>
      <c r="C772" s="88"/>
      <c r="D772" s="89"/>
      <c r="E772" s="3"/>
      <c r="F772" s="11"/>
      <c r="G772" s="90"/>
      <c r="H772" s="31"/>
      <c r="I772" s="31"/>
      <c r="J772" s="90"/>
      <c r="K772" s="31"/>
      <c r="L772" s="57"/>
      <c r="M772" s="31"/>
      <c r="N772" s="31"/>
      <c r="O772" s="57"/>
      <c r="P772" s="57"/>
      <c r="Q772" s="57"/>
      <c r="R772" s="31"/>
      <c r="S772" s="31"/>
      <c r="T772" s="91"/>
      <c r="U772" s="3" t="str">
        <f>IF(VLOOKUP($A772,DICO_Complet!A:R,9,FALSE)&lt;&gt;0,VLOOKUP($A772,DICO_Complet!A:R,9,FALSE),"")</f>
        <v/>
      </c>
    </row>
    <row r="773" spans="1:21">
      <c r="A773" s="29">
        <v>250617090000</v>
      </c>
      <c r="B773" s="87"/>
      <c r="C773" s="88"/>
      <c r="D773" s="89"/>
      <c r="E773" s="3"/>
      <c r="F773" s="11"/>
      <c r="G773" s="90"/>
      <c r="H773" s="31"/>
      <c r="I773" s="31"/>
      <c r="J773" s="90"/>
      <c r="K773" s="31"/>
      <c r="L773" s="57"/>
      <c r="M773" s="31"/>
      <c r="N773" s="31"/>
      <c r="O773" s="57"/>
      <c r="P773" s="57"/>
      <c r="Q773" s="57"/>
      <c r="R773" s="31"/>
      <c r="S773" s="31"/>
      <c r="T773" s="91"/>
      <c r="U773" s="3" t="str">
        <f>IF(VLOOKUP($A773,DICO_Complet!A:R,9,FALSE)&lt;&gt;0,VLOOKUP($A773,DICO_Complet!A:R,9,FALSE),"")</f>
        <v/>
      </c>
    </row>
    <row r="774" spans="1:21">
      <c r="A774" s="29">
        <v>250617090003</v>
      </c>
      <c r="B774" s="87"/>
      <c r="C774" s="88"/>
      <c r="D774" s="89"/>
      <c r="E774" s="3"/>
      <c r="F774" s="11"/>
      <c r="G774" s="90"/>
      <c r="H774" s="31"/>
      <c r="I774" s="31"/>
      <c r="J774" s="90"/>
      <c r="K774" s="31"/>
      <c r="L774" s="57"/>
      <c r="M774" s="31"/>
      <c r="N774" s="31"/>
      <c r="O774" s="57"/>
      <c r="P774" s="57"/>
      <c r="Q774" s="57"/>
      <c r="R774" s="31"/>
      <c r="S774" s="31"/>
      <c r="T774" s="91"/>
      <c r="U774" s="3" t="str">
        <f>IF(VLOOKUP($A774,DICO_Complet!A:R,9,FALSE)&lt;&gt;0,VLOOKUP($A774,DICO_Complet!A:R,9,FALSE),"")</f>
        <v/>
      </c>
    </row>
    <row r="775" spans="1:21">
      <c r="A775" s="29">
        <v>250617090005</v>
      </c>
      <c r="B775" s="87"/>
      <c r="C775" s="88"/>
      <c r="D775" s="89"/>
      <c r="E775" s="3"/>
      <c r="F775" s="11"/>
      <c r="G775" s="90"/>
      <c r="H775" s="31"/>
      <c r="I775" s="31"/>
      <c r="J775" s="90"/>
      <c r="K775" s="31"/>
      <c r="L775" s="57"/>
      <c r="M775" s="31"/>
      <c r="N775" s="31"/>
      <c r="O775" s="57"/>
      <c r="P775" s="57"/>
      <c r="Q775" s="57"/>
      <c r="R775" s="31"/>
      <c r="S775" s="31"/>
      <c r="T775" s="91"/>
      <c r="U775" s="3" t="str">
        <f>IF(VLOOKUP($A775,DICO_Complet!A:R,9,FALSE)&lt;&gt;0,VLOOKUP($A775,DICO_Complet!A:R,9,FALSE),"")</f>
        <v/>
      </c>
    </row>
    <row r="776" spans="1:21">
      <c r="A776" s="29">
        <v>250430121200</v>
      </c>
      <c r="B776" s="87"/>
      <c r="C776" s="88"/>
      <c r="D776" s="89"/>
      <c r="E776" s="3"/>
      <c r="F776" s="11"/>
      <c r="G776" s="90"/>
      <c r="H776" s="31"/>
      <c r="I776" s="31"/>
      <c r="J776" s="90"/>
      <c r="K776" s="31"/>
      <c r="L776" s="57"/>
      <c r="M776" s="31"/>
      <c r="N776" s="31"/>
      <c r="O776" s="57"/>
      <c r="P776" s="57"/>
      <c r="Q776" s="57"/>
      <c r="R776" s="31"/>
      <c r="S776" s="31"/>
      <c r="T776" s="91"/>
      <c r="U776" s="3" t="str">
        <f>IF(VLOOKUP($A776,DICO_Complet!A:R,9,FALSE)&lt;&gt;0,VLOOKUP($A776,DICO_Complet!A:R,9,FALSE),"")</f>
        <v/>
      </c>
    </row>
    <row r="777" spans="1:21">
      <c r="A777" s="29">
        <v>260424190900</v>
      </c>
      <c r="B777" s="87"/>
      <c r="C777" s="88"/>
      <c r="D777" s="89"/>
      <c r="E777" s="3"/>
      <c r="F777" s="11"/>
      <c r="G777" s="90"/>
      <c r="H777" s="31"/>
      <c r="I777" s="31"/>
      <c r="J777" s="90"/>
      <c r="K777" s="31"/>
      <c r="L777" s="57"/>
      <c r="M777" s="31"/>
      <c r="N777" s="31"/>
      <c r="O777" s="57"/>
      <c r="P777" s="57"/>
      <c r="Q777" s="57"/>
      <c r="R777" s="31"/>
      <c r="S777" s="31"/>
      <c r="T777" s="91"/>
      <c r="U777" s="3" t="str">
        <f>IF(VLOOKUP($A777,DICO_Complet!A:R,9,FALSE)&lt;&gt;0,VLOOKUP($A777,DICO_Complet!A:R,9,FALSE),"")</f>
        <v/>
      </c>
    </row>
    <row r="778" spans="1:21">
      <c r="A778" s="29">
        <v>260424190700</v>
      </c>
      <c r="B778" s="87"/>
      <c r="C778" s="88"/>
      <c r="D778" s="89"/>
      <c r="E778" s="3"/>
      <c r="F778" s="11"/>
      <c r="G778" s="90"/>
      <c r="H778" s="31"/>
      <c r="I778" s="31"/>
      <c r="J778" s="90"/>
      <c r="K778" s="31"/>
      <c r="L778" s="57"/>
      <c r="M778" s="31"/>
      <c r="N778" s="31"/>
      <c r="O778" s="57"/>
      <c r="P778" s="57"/>
      <c r="Q778" s="57"/>
      <c r="R778" s="31"/>
      <c r="S778" s="31"/>
      <c r="T778" s="91"/>
      <c r="U778" s="3" t="str">
        <f>IF(VLOOKUP($A778,DICO_Complet!A:R,9,FALSE)&lt;&gt;0,VLOOKUP($A778,DICO_Complet!A:R,9,FALSE),"")</f>
        <v/>
      </c>
    </row>
    <row r="779" spans="1:21">
      <c r="A779" s="29">
        <v>260424190000</v>
      </c>
      <c r="B779" s="87"/>
      <c r="C779" s="88"/>
      <c r="D779" s="89"/>
      <c r="E779" s="3"/>
      <c r="F779" s="11"/>
      <c r="G779" s="90"/>
      <c r="H779" s="31"/>
      <c r="I779" s="31"/>
      <c r="J779" s="90"/>
      <c r="K779" s="31"/>
      <c r="L779" s="57"/>
      <c r="M779" s="31"/>
      <c r="N779" s="31"/>
      <c r="O779" s="57"/>
      <c r="P779" s="57"/>
      <c r="Q779" s="57"/>
      <c r="R779" s="31"/>
      <c r="S779" s="31"/>
      <c r="T779" s="91"/>
      <c r="U779" s="3" t="str">
        <f>IF(VLOOKUP($A779,DICO_Complet!A:R,9,FALSE)&lt;&gt;0,VLOOKUP($A779,DICO_Complet!A:R,9,FALSE),"")</f>
        <v/>
      </c>
    </row>
    <row r="780" spans="1:21">
      <c r="A780" s="29">
        <v>260424190100</v>
      </c>
      <c r="B780" s="87"/>
      <c r="C780" s="88"/>
      <c r="D780" s="89"/>
      <c r="E780" s="3"/>
      <c r="F780" s="11"/>
      <c r="G780" s="90"/>
      <c r="H780" s="31"/>
      <c r="I780" s="31"/>
      <c r="J780" s="90"/>
      <c r="K780" s="31"/>
      <c r="L780" s="57"/>
      <c r="M780" s="31"/>
      <c r="N780" s="31"/>
      <c r="O780" s="57"/>
      <c r="P780" s="57"/>
      <c r="Q780" s="57"/>
      <c r="R780" s="31"/>
      <c r="S780" s="31"/>
      <c r="T780" s="91"/>
      <c r="U780" s="3" t="str">
        <f>IF(VLOOKUP($A780,DICO_Complet!A:R,9,FALSE)&lt;&gt;0,VLOOKUP($A780,DICO_Complet!A:R,9,FALSE),"")</f>
        <v/>
      </c>
    </row>
    <row r="781" spans="1:21">
      <c r="A781" s="29">
        <v>260424190500</v>
      </c>
      <c r="B781" s="87"/>
      <c r="C781" s="88"/>
      <c r="D781" s="89"/>
      <c r="E781" s="3"/>
      <c r="F781" s="11"/>
      <c r="G781" s="90"/>
      <c r="H781" s="31"/>
      <c r="I781" s="31"/>
      <c r="J781" s="90"/>
      <c r="K781" s="31"/>
      <c r="L781" s="57"/>
      <c r="M781" s="31"/>
      <c r="N781" s="31"/>
      <c r="O781" s="57"/>
      <c r="P781" s="57"/>
      <c r="Q781" s="57"/>
      <c r="R781" s="31"/>
      <c r="S781" s="31"/>
      <c r="T781" s="91"/>
      <c r="U781" s="3" t="str">
        <f>IF(VLOOKUP($A781,DICO_Complet!A:R,9,FALSE)&lt;&gt;0,VLOOKUP($A781,DICO_Complet!A:R,9,FALSE),"")</f>
        <v/>
      </c>
    </row>
    <row r="782" spans="1:21">
      <c r="A782" s="29">
        <v>260424191300</v>
      </c>
      <c r="B782" s="87"/>
      <c r="C782" s="88"/>
      <c r="D782" s="89"/>
      <c r="E782" s="3"/>
      <c r="F782" s="11"/>
      <c r="G782" s="90"/>
      <c r="H782" s="31"/>
      <c r="I782" s="31"/>
      <c r="J782" s="90"/>
      <c r="K782" s="31"/>
      <c r="L782" s="57"/>
      <c r="M782" s="31"/>
      <c r="N782" s="31"/>
      <c r="O782" s="57"/>
      <c r="P782" s="57"/>
      <c r="Q782" s="57"/>
      <c r="R782" s="31"/>
      <c r="S782" s="31"/>
      <c r="T782" s="91"/>
      <c r="U782" s="3" t="str">
        <f>IF(VLOOKUP($A782,DICO_Complet!A:R,9,FALSE)&lt;&gt;0,VLOOKUP($A782,DICO_Complet!A:R,9,FALSE),"")</f>
        <v/>
      </c>
    </row>
    <row r="783" spans="1:21">
      <c r="A783" s="29">
        <v>260424191400</v>
      </c>
      <c r="B783" s="87"/>
      <c r="C783" s="88"/>
      <c r="D783" s="89"/>
      <c r="E783" s="3"/>
      <c r="F783" s="11"/>
      <c r="G783" s="90"/>
      <c r="H783" s="31"/>
      <c r="I783" s="31"/>
      <c r="J783" s="90"/>
      <c r="K783" s="31"/>
      <c r="L783" s="57"/>
      <c r="M783" s="31"/>
      <c r="N783" s="31"/>
      <c r="O783" s="57"/>
      <c r="P783" s="57"/>
      <c r="Q783" s="57"/>
      <c r="R783" s="31"/>
      <c r="S783" s="31"/>
      <c r="T783" s="91"/>
      <c r="U783" s="3" t="str">
        <f>IF(VLOOKUP($A783,DICO_Complet!A:R,9,FALSE)&lt;&gt;0,VLOOKUP($A783,DICO_Complet!A:R,9,FALSE),"")</f>
        <v/>
      </c>
    </row>
    <row r="784" spans="1:21">
      <c r="A784" s="29">
        <v>260424190400</v>
      </c>
      <c r="B784" s="87"/>
      <c r="C784" s="88"/>
      <c r="D784" s="89"/>
      <c r="E784" s="3"/>
      <c r="F784" s="11"/>
      <c r="G784" s="90"/>
      <c r="H784" s="31"/>
      <c r="I784" s="31"/>
      <c r="J784" s="90"/>
      <c r="K784" s="31"/>
      <c r="L784" s="57"/>
      <c r="M784" s="31"/>
      <c r="N784" s="31"/>
      <c r="O784" s="57"/>
      <c r="P784" s="57"/>
      <c r="Q784" s="57"/>
      <c r="R784" s="31"/>
      <c r="S784" s="31"/>
      <c r="T784" s="91"/>
      <c r="U784" s="3" t="str">
        <f>IF(VLOOKUP($A784,DICO_Complet!A:R,9,FALSE)&lt;&gt;0,VLOOKUP($A784,DICO_Complet!A:R,9,FALSE),"")</f>
        <v/>
      </c>
    </row>
    <row r="785" spans="1:21">
      <c r="A785" s="29">
        <v>260424190300</v>
      </c>
      <c r="B785" s="87"/>
      <c r="C785" s="88"/>
      <c r="D785" s="89"/>
      <c r="E785" s="3"/>
      <c r="F785" s="11"/>
      <c r="G785" s="90"/>
      <c r="H785" s="31"/>
      <c r="I785" s="31"/>
      <c r="J785" s="90"/>
      <c r="K785" s="31"/>
      <c r="L785" s="57"/>
      <c r="M785" s="31"/>
      <c r="N785" s="31"/>
      <c r="O785" s="57"/>
      <c r="P785" s="57"/>
      <c r="Q785" s="57"/>
      <c r="R785" s="31"/>
      <c r="S785" s="31"/>
      <c r="T785" s="91"/>
      <c r="U785" s="3" t="str">
        <f>IF(VLOOKUP($A785,DICO_Complet!A:R,9,FALSE)&lt;&gt;0,VLOOKUP($A785,DICO_Complet!A:R,9,FALSE),"")</f>
        <v/>
      </c>
    </row>
    <row r="786" spans="1:21">
      <c r="A786" s="29">
        <v>260424191200</v>
      </c>
      <c r="B786" s="87"/>
      <c r="C786" s="88"/>
      <c r="D786" s="89"/>
      <c r="E786" s="3"/>
      <c r="F786" s="11"/>
      <c r="G786" s="90"/>
      <c r="H786" s="31"/>
      <c r="I786" s="31"/>
      <c r="J786" s="90"/>
      <c r="K786" s="31"/>
      <c r="L786" s="57"/>
      <c r="M786" s="31"/>
      <c r="N786" s="31"/>
      <c r="O786" s="57"/>
      <c r="P786" s="57"/>
      <c r="Q786" s="57"/>
      <c r="R786" s="31"/>
      <c r="S786" s="31"/>
      <c r="T786" s="91"/>
      <c r="U786" s="3" t="str">
        <f>IF(VLOOKUP($A786,DICO_Complet!A:R,9,FALSE)&lt;&gt;0,VLOOKUP($A786,DICO_Complet!A:R,9,FALSE),"")</f>
        <v/>
      </c>
    </row>
    <row r="787" spans="1:21">
      <c r="A787" s="29">
        <v>260424191100</v>
      </c>
      <c r="B787" s="87"/>
      <c r="C787" s="88"/>
      <c r="D787" s="89"/>
      <c r="E787" s="3"/>
      <c r="F787" s="11"/>
      <c r="G787" s="90"/>
      <c r="H787" s="31"/>
      <c r="I787" s="31"/>
      <c r="J787" s="90"/>
      <c r="K787" s="31"/>
      <c r="L787" s="57"/>
      <c r="M787" s="31"/>
      <c r="N787" s="31"/>
      <c r="O787" s="57"/>
      <c r="P787" s="57"/>
      <c r="Q787" s="57"/>
      <c r="R787" s="31"/>
      <c r="S787" s="31"/>
      <c r="T787" s="91"/>
      <c r="U787" s="3" t="str">
        <f>IF(VLOOKUP($A787,DICO_Complet!A:R,9,FALSE)&lt;&gt;0,VLOOKUP($A787,DICO_Complet!A:R,9,FALSE),"")</f>
        <v/>
      </c>
    </row>
    <row r="788" spans="1:21">
      <c r="A788" s="29">
        <v>260424190200</v>
      </c>
      <c r="B788" s="87"/>
      <c r="C788" s="88"/>
      <c r="D788" s="89"/>
      <c r="E788" s="3"/>
      <c r="F788" s="11"/>
      <c r="G788" s="90"/>
      <c r="H788" s="31"/>
      <c r="I788" s="31"/>
      <c r="J788" s="90"/>
      <c r="K788" s="31"/>
      <c r="L788" s="57"/>
      <c r="M788" s="31"/>
      <c r="N788" s="31"/>
      <c r="O788" s="57"/>
      <c r="P788" s="57"/>
      <c r="Q788" s="57"/>
      <c r="R788" s="31"/>
      <c r="S788" s="31"/>
      <c r="T788" s="91"/>
      <c r="U788" s="3" t="str">
        <f>IF(VLOOKUP($A788,DICO_Complet!A:R,9,FALSE)&lt;&gt;0,VLOOKUP($A788,DICO_Complet!A:R,9,FALSE),"")</f>
        <v/>
      </c>
    </row>
    <row r="789" spans="1:21">
      <c r="A789" s="29">
        <v>260424190600</v>
      </c>
      <c r="B789" s="87"/>
      <c r="C789" s="88"/>
      <c r="D789" s="89"/>
      <c r="E789" s="3"/>
      <c r="F789" s="11"/>
      <c r="G789" s="90"/>
      <c r="H789" s="31"/>
      <c r="I789" s="31"/>
      <c r="J789" s="90"/>
      <c r="K789" s="31"/>
      <c r="L789" s="57"/>
      <c r="M789" s="31"/>
      <c r="N789" s="31"/>
      <c r="O789" s="57"/>
      <c r="P789" s="57"/>
      <c r="Q789" s="57"/>
      <c r="R789" s="31"/>
      <c r="S789" s="31"/>
      <c r="T789" s="91"/>
      <c r="U789" s="3" t="str">
        <f>IF(VLOOKUP($A789,DICO_Complet!A:R,9,FALSE)&lt;&gt;0,VLOOKUP($A789,DICO_Complet!A:R,9,FALSE),"")</f>
        <v/>
      </c>
    </row>
    <row r="790" spans="1:21">
      <c r="A790" s="29">
        <v>260424190800</v>
      </c>
      <c r="B790" s="87"/>
      <c r="C790" s="88"/>
      <c r="D790" s="89"/>
      <c r="E790" s="3"/>
      <c r="F790" s="11"/>
      <c r="G790" s="90"/>
      <c r="H790" s="31"/>
      <c r="I790" s="31"/>
      <c r="J790" s="90"/>
      <c r="K790" s="31"/>
      <c r="L790" s="57"/>
      <c r="M790" s="31"/>
      <c r="N790" s="31"/>
      <c r="O790" s="57"/>
      <c r="P790" s="57"/>
      <c r="Q790" s="57"/>
      <c r="R790" s="31"/>
      <c r="S790" s="31"/>
      <c r="T790" s="91"/>
      <c r="U790" s="3" t="str">
        <f>IF(VLOOKUP($A790,DICO_Complet!A:R,9,FALSE)&lt;&gt;0,VLOOKUP($A790,DICO_Complet!A:R,9,FALSE),"")</f>
        <v/>
      </c>
    </row>
    <row r="791" spans="1:21">
      <c r="A791" s="29">
        <v>260424191000</v>
      </c>
      <c r="B791" s="87"/>
      <c r="C791" s="88"/>
      <c r="D791" s="89"/>
      <c r="E791" s="3"/>
      <c r="F791" s="11"/>
      <c r="G791" s="90"/>
      <c r="H791" s="31"/>
      <c r="I791" s="31"/>
      <c r="J791" s="90"/>
      <c r="K791" s="31"/>
      <c r="L791" s="57"/>
      <c r="M791" s="31"/>
      <c r="N791" s="31"/>
      <c r="O791" s="57"/>
      <c r="P791" s="57"/>
      <c r="Q791" s="57"/>
      <c r="R791" s="31"/>
      <c r="S791" s="31"/>
      <c r="T791" s="91"/>
      <c r="U791" s="3" t="str">
        <f>IF(VLOOKUP($A791,DICO_Complet!A:R,9,FALSE)&lt;&gt;0,VLOOKUP($A791,DICO_Complet!A:R,9,FALSE),"")</f>
        <v/>
      </c>
    </row>
    <row r="792" spans="1:21">
      <c r="A792" s="29">
        <v>250617090113</v>
      </c>
      <c r="B792" s="87"/>
      <c r="C792" s="88"/>
      <c r="D792" s="89"/>
      <c r="E792" s="3"/>
      <c r="F792" s="11"/>
      <c r="G792" s="90"/>
      <c r="H792" s="31"/>
      <c r="I792" s="31"/>
      <c r="J792" s="90"/>
      <c r="K792" s="31"/>
      <c r="L792" s="57"/>
      <c r="M792" s="31"/>
      <c r="N792" s="31"/>
      <c r="O792" s="57"/>
      <c r="P792" s="57"/>
      <c r="Q792" s="57"/>
      <c r="R792" s="31"/>
      <c r="S792" s="31"/>
      <c r="T792" s="91"/>
      <c r="U792" s="3" t="str">
        <f>IF(VLOOKUP($A792,DICO_Complet!A:R,9,FALSE)&lt;&gt;0,VLOOKUP($A792,DICO_Complet!A:R,9,FALSE),"")</f>
        <v/>
      </c>
    </row>
    <row r="793" spans="1:21">
      <c r="A793" s="29">
        <v>250617090112</v>
      </c>
      <c r="B793" s="87"/>
      <c r="C793" s="88"/>
      <c r="D793" s="89"/>
      <c r="E793" s="3"/>
      <c r="F793" s="11"/>
      <c r="G793" s="90"/>
      <c r="H793" s="31"/>
      <c r="I793" s="31"/>
      <c r="J793" s="90"/>
      <c r="K793" s="31"/>
      <c r="L793" s="57"/>
      <c r="M793" s="31"/>
      <c r="N793" s="31"/>
      <c r="O793" s="57"/>
      <c r="P793" s="57"/>
      <c r="Q793" s="57"/>
      <c r="R793" s="31"/>
      <c r="S793" s="31"/>
      <c r="T793" s="91"/>
      <c r="U793" s="3" t="str">
        <f>IF(VLOOKUP($A793,DICO_Complet!A:R,9,FALSE)&lt;&gt;0,VLOOKUP($A793,DICO_Complet!A:R,9,FALSE),"")</f>
        <v/>
      </c>
    </row>
    <row r="794" spans="1:21">
      <c r="A794" s="29">
        <v>250331121313</v>
      </c>
      <c r="B794" s="87"/>
      <c r="C794" s="88"/>
      <c r="D794" s="89"/>
      <c r="E794" s="3"/>
      <c r="F794" s="11"/>
      <c r="G794" s="90"/>
      <c r="H794" s="31"/>
      <c r="I794" s="31"/>
      <c r="J794" s="90"/>
      <c r="K794" s="31"/>
      <c r="L794" s="57"/>
      <c r="M794" s="31"/>
      <c r="N794" s="31"/>
      <c r="O794" s="57"/>
      <c r="P794" s="57"/>
      <c r="Q794" s="57"/>
      <c r="R794" s="31"/>
      <c r="S794" s="31"/>
      <c r="T794" s="91"/>
      <c r="U794" s="3" t="str">
        <f>IF(VLOOKUP($A794,DICO_Complet!A:R,9,FALSE)&lt;&gt;0,VLOOKUP($A794,DICO_Complet!A:R,9,FALSE),"")</f>
        <v/>
      </c>
    </row>
    <row r="795" spans="1:21">
      <c r="A795" s="29">
        <v>250617090114</v>
      </c>
      <c r="B795" s="87"/>
      <c r="C795" s="88"/>
      <c r="D795" s="89"/>
      <c r="E795" s="3"/>
      <c r="F795" s="11"/>
      <c r="G795" s="90"/>
      <c r="H795" s="31"/>
      <c r="I795" s="31"/>
      <c r="J795" s="90"/>
      <c r="K795" s="31"/>
      <c r="L795" s="57"/>
      <c r="M795" s="31"/>
      <c r="N795" s="31"/>
      <c r="O795" s="57"/>
      <c r="P795" s="57"/>
      <c r="Q795" s="57"/>
      <c r="R795" s="31"/>
      <c r="S795" s="31"/>
      <c r="T795" s="91"/>
      <c r="U795" s="3" t="str">
        <f>IF(VLOOKUP($A795,DICO_Complet!A:R,9,FALSE)&lt;&gt;0,VLOOKUP($A795,DICO_Complet!A:R,9,FALSE),"")</f>
        <v/>
      </c>
    </row>
    <row r="796" spans="1:21">
      <c r="A796" s="29">
        <v>250528104051</v>
      </c>
      <c r="B796" s="87"/>
      <c r="C796" s="88"/>
      <c r="D796" s="89"/>
      <c r="E796" s="3"/>
      <c r="F796" s="11"/>
      <c r="G796" s="90"/>
      <c r="H796" s="31"/>
      <c r="I796" s="31"/>
      <c r="J796" s="90"/>
      <c r="K796" s="31"/>
      <c r="L796" s="57"/>
      <c r="M796" s="31"/>
      <c r="N796" s="31"/>
      <c r="O796" s="57"/>
      <c r="P796" s="57"/>
      <c r="Q796" s="57"/>
      <c r="R796" s="31"/>
      <c r="S796" s="31"/>
      <c r="T796" s="91"/>
      <c r="U796" s="3" t="str">
        <f>IF(VLOOKUP($A796,DICO_Complet!A:R,9,FALSE)&lt;&gt;0,VLOOKUP($A796,DICO_Complet!A:R,9,FALSE),"")</f>
        <v/>
      </c>
    </row>
    <row r="797" spans="1:21">
      <c r="A797" s="29">
        <v>241112000099</v>
      </c>
      <c r="B797" s="87"/>
      <c r="C797" s="88"/>
      <c r="D797" s="89"/>
      <c r="E797" s="3"/>
      <c r="F797" s="11"/>
      <c r="G797" s="90"/>
      <c r="H797" s="31"/>
      <c r="I797" s="31"/>
      <c r="J797" s="90"/>
      <c r="K797" s="31"/>
      <c r="L797" s="57"/>
      <c r="M797" s="31"/>
      <c r="N797" s="31"/>
      <c r="O797" s="57"/>
      <c r="P797" s="57"/>
      <c r="Q797" s="57"/>
      <c r="R797" s="31"/>
      <c r="S797" s="31"/>
      <c r="T797" s="91"/>
      <c r="U797" s="3" t="str">
        <f>IF(VLOOKUP($A797,DICO_Complet!A:R,9,FALSE)&lt;&gt;0,VLOOKUP($A797,DICO_Complet!A:R,9,FALSE),"")</f>
        <v/>
      </c>
    </row>
    <row r="798" spans="1:21">
      <c r="A798" s="29">
        <v>260313163200</v>
      </c>
      <c r="B798" s="87"/>
      <c r="C798" s="88"/>
      <c r="D798" s="89"/>
      <c r="E798" s="3"/>
      <c r="F798" s="11"/>
      <c r="G798" s="90"/>
      <c r="H798" s="31"/>
      <c r="I798" s="31"/>
      <c r="J798" s="90"/>
      <c r="K798" s="31"/>
      <c r="L798" s="57"/>
      <c r="M798" s="31"/>
      <c r="N798" s="31"/>
      <c r="O798" s="57"/>
      <c r="P798" s="57"/>
      <c r="Q798" s="57"/>
      <c r="R798" s="31"/>
      <c r="S798" s="31"/>
      <c r="T798" s="91"/>
      <c r="U798" s="3" t="str">
        <f>IF(VLOOKUP($A798,DICO_Complet!A:R,9,FALSE)&lt;&gt;0,VLOOKUP($A798,DICO_Complet!A:R,9,FALSE),"")</f>
        <v/>
      </c>
    </row>
    <row r="799" spans="1:21">
      <c r="A799" s="29">
        <v>250528104054</v>
      </c>
      <c r="B799" s="87"/>
      <c r="C799" s="88"/>
      <c r="D799" s="89"/>
      <c r="E799" s="3"/>
      <c r="F799" s="11"/>
      <c r="G799" s="90"/>
      <c r="H799" s="31"/>
      <c r="I799" s="31"/>
      <c r="J799" s="90"/>
      <c r="K799" s="31"/>
      <c r="L799" s="57"/>
      <c r="M799" s="31"/>
      <c r="N799" s="31"/>
      <c r="O799" s="57"/>
      <c r="P799" s="57"/>
      <c r="Q799" s="57"/>
      <c r="R799" s="31"/>
      <c r="S799" s="31"/>
      <c r="T799" s="91"/>
      <c r="U799" s="3" t="str">
        <f>IF(VLOOKUP($A799,DICO_Complet!A:R,9,FALSE)&lt;&gt;0,VLOOKUP($A799,DICO_Complet!A:R,9,FALSE),"")</f>
        <v/>
      </c>
    </row>
    <row r="800" spans="1:21">
      <c r="A800" s="29">
        <v>241112000100</v>
      </c>
      <c r="B800" s="87"/>
      <c r="C800" s="88"/>
      <c r="D800" s="89"/>
      <c r="E800" s="3"/>
      <c r="F800" s="11"/>
      <c r="G800" s="90"/>
      <c r="H800" s="31"/>
      <c r="I800" s="31"/>
      <c r="J800" s="90"/>
      <c r="K800" s="31"/>
      <c r="L800" s="57"/>
      <c r="M800" s="31"/>
      <c r="N800" s="31"/>
      <c r="O800" s="57"/>
      <c r="P800" s="57"/>
      <c r="Q800" s="57"/>
      <c r="R800" s="31"/>
      <c r="S800" s="31"/>
      <c r="T800" s="91"/>
      <c r="U800" s="3" t="str">
        <f>IF(VLOOKUP($A800,DICO_Complet!A:R,9,FALSE)&lt;&gt;0,VLOOKUP($A800,DICO_Complet!A:R,9,FALSE),"")</f>
        <v/>
      </c>
    </row>
    <row r="801" spans="1:21">
      <c r="A801" s="29">
        <v>241112000101</v>
      </c>
      <c r="B801" s="87"/>
      <c r="C801" s="88"/>
      <c r="D801" s="89"/>
      <c r="E801" s="3"/>
      <c r="F801" s="11"/>
      <c r="G801" s="90"/>
      <c r="H801" s="31"/>
      <c r="I801" s="31"/>
      <c r="J801" s="90"/>
      <c r="K801" s="31"/>
      <c r="L801" s="57"/>
      <c r="M801" s="31"/>
      <c r="N801" s="31"/>
      <c r="O801" s="57"/>
      <c r="P801" s="57"/>
      <c r="Q801" s="57"/>
      <c r="R801" s="31"/>
      <c r="S801" s="31"/>
      <c r="T801" s="91"/>
      <c r="U801" s="3" t="str">
        <f>IF(VLOOKUP($A801,DICO_Complet!A:R,9,FALSE)&lt;&gt;0,VLOOKUP($A801,DICO_Complet!A:R,9,FALSE),"")</f>
        <v/>
      </c>
    </row>
    <row r="802" spans="1:21">
      <c r="A802" s="29">
        <v>250617090111</v>
      </c>
      <c r="B802" s="87"/>
      <c r="C802" s="88"/>
      <c r="D802" s="89"/>
      <c r="E802" s="3"/>
      <c r="F802" s="11"/>
      <c r="G802" s="90"/>
      <c r="H802" s="31"/>
      <c r="I802" s="31"/>
      <c r="J802" s="90"/>
      <c r="K802" s="31"/>
      <c r="L802" s="57"/>
      <c r="M802" s="31"/>
      <c r="N802" s="31"/>
      <c r="O802" s="57"/>
      <c r="P802" s="57"/>
      <c r="Q802" s="57"/>
      <c r="R802" s="31"/>
      <c r="S802" s="31"/>
      <c r="T802" s="91"/>
      <c r="U802" s="3" t="str">
        <f>IF(VLOOKUP($A802,DICO_Complet!A:R,9,FALSE)&lt;&gt;0,VLOOKUP($A802,DICO_Complet!A:R,9,FALSE),"")</f>
        <v/>
      </c>
    </row>
    <row r="803" spans="1:21">
      <c r="A803" s="29">
        <v>251027112305</v>
      </c>
      <c r="B803" s="87"/>
      <c r="C803" s="88"/>
      <c r="D803" s="89"/>
      <c r="E803" s="3"/>
      <c r="F803" s="11"/>
      <c r="G803" s="90"/>
      <c r="H803" s="31"/>
      <c r="I803" s="31"/>
      <c r="J803" s="90"/>
      <c r="K803" s="31"/>
      <c r="L803" s="57"/>
      <c r="M803" s="31"/>
      <c r="N803" s="31"/>
      <c r="O803" s="57"/>
      <c r="P803" s="57"/>
      <c r="Q803" s="57"/>
      <c r="R803" s="31"/>
      <c r="S803" s="31"/>
      <c r="T803" s="91"/>
      <c r="U803" s="3" t="str">
        <f>IF(VLOOKUP($A803,DICO_Complet!A:R,9,FALSE)&lt;&gt;0,VLOOKUP($A803,DICO_Complet!A:R,9,FALSE),"")</f>
        <v/>
      </c>
    </row>
    <row r="804" spans="1:21">
      <c r="A804" s="29">
        <v>241112000102</v>
      </c>
      <c r="B804" s="87"/>
      <c r="C804" s="88"/>
      <c r="D804" s="89"/>
      <c r="E804" s="3"/>
      <c r="F804" s="11"/>
      <c r="G804" s="90"/>
      <c r="H804" s="31"/>
      <c r="I804" s="31"/>
      <c r="J804" s="90"/>
      <c r="K804" s="31"/>
      <c r="L804" s="57"/>
      <c r="M804" s="31"/>
      <c r="N804" s="31"/>
      <c r="O804" s="57"/>
      <c r="P804" s="57"/>
      <c r="Q804" s="57"/>
      <c r="R804" s="31"/>
      <c r="S804" s="31"/>
      <c r="T804" s="91"/>
      <c r="U804" s="3" t="str">
        <f>IF(VLOOKUP($A804,DICO_Complet!A:R,9,FALSE)&lt;&gt;0,VLOOKUP($A804,DICO_Complet!A:R,9,FALSE),"")</f>
        <v/>
      </c>
    </row>
    <row r="805" spans="1:21">
      <c r="A805" s="29">
        <v>241112000103</v>
      </c>
      <c r="B805" s="87"/>
      <c r="C805" s="88"/>
      <c r="D805" s="89"/>
      <c r="E805" s="3"/>
      <c r="F805" s="11"/>
      <c r="G805" s="90"/>
      <c r="H805" s="31"/>
      <c r="I805" s="31"/>
      <c r="J805" s="90"/>
      <c r="K805" s="31"/>
      <c r="L805" s="57"/>
      <c r="M805" s="31"/>
      <c r="N805" s="31"/>
      <c r="O805" s="57"/>
      <c r="P805" s="57"/>
      <c r="Q805" s="57"/>
      <c r="R805" s="31"/>
      <c r="S805" s="31"/>
      <c r="T805" s="91"/>
      <c r="U805" s="3" t="str">
        <f>IF(VLOOKUP($A805,DICO_Complet!A:R,9,FALSE)&lt;&gt;0,VLOOKUP($A805,DICO_Complet!A:R,9,FALSE),"")</f>
        <v/>
      </c>
    </row>
    <row r="806" spans="1:21">
      <c r="A806" s="29">
        <v>241112000104</v>
      </c>
      <c r="B806" s="87"/>
      <c r="C806" s="88"/>
      <c r="D806" s="89"/>
      <c r="E806" s="3"/>
      <c r="F806" s="11"/>
      <c r="G806" s="90"/>
      <c r="H806" s="31"/>
      <c r="I806" s="31"/>
      <c r="J806" s="90"/>
      <c r="K806" s="31"/>
      <c r="L806" s="57"/>
      <c r="M806" s="31"/>
      <c r="N806" s="31"/>
      <c r="O806" s="57"/>
      <c r="P806" s="57"/>
      <c r="Q806" s="57"/>
      <c r="R806" s="31"/>
      <c r="S806" s="31"/>
      <c r="T806" s="91"/>
      <c r="U806" s="3" t="str">
        <f>IF(VLOOKUP($A806,DICO_Complet!A:R,9,FALSE)&lt;&gt;0,VLOOKUP($A806,DICO_Complet!A:R,9,FALSE),"")</f>
        <v/>
      </c>
    </row>
    <row r="807" spans="1:21">
      <c r="A807" s="29">
        <v>241112000105</v>
      </c>
      <c r="B807" s="87"/>
      <c r="C807" s="88"/>
      <c r="D807" s="89"/>
      <c r="E807" s="3"/>
      <c r="F807" s="11"/>
      <c r="G807" s="90"/>
      <c r="H807" s="31"/>
      <c r="I807" s="31"/>
      <c r="J807" s="90"/>
      <c r="K807" s="31"/>
      <c r="L807" s="57"/>
      <c r="M807" s="31"/>
      <c r="N807" s="31"/>
      <c r="O807" s="57"/>
      <c r="P807" s="57"/>
      <c r="Q807" s="57"/>
      <c r="R807" s="31"/>
      <c r="S807" s="31"/>
      <c r="T807" s="91"/>
      <c r="U807" s="3" t="str">
        <f>IF(VLOOKUP($A807,DICO_Complet!A:R,9,FALSE)&lt;&gt;0,VLOOKUP($A807,DICO_Complet!A:R,9,FALSE),"")</f>
        <v/>
      </c>
    </row>
    <row r="808" spans="1:21">
      <c r="A808" s="29">
        <v>241112000106</v>
      </c>
      <c r="B808" s="87"/>
      <c r="C808" s="88"/>
      <c r="D808" s="89"/>
      <c r="E808" s="3"/>
      <c r="F808" s="11"/>
      <c r="G808" s="90"/>
      <c r="H808" s="31"/>
      <c r="I808" s="31"/>
      <c r="J808" s="90"/>
      <c r="K808" s="31"/>
      <c r="L808" s="57"/>
      <c r="M808" s="31"/>
      <c r="N808" s="31"/>
      <c r="O808" s="57"/>
      <c r="P808" s="57"/>
      <c r="Q808" s="57"/>
      <c r="R808" s="31"/>
      <c r="S808" s="31"/>
      <c r="T808" s="91"/>
      <c r="U808" s="3" t="str">
        <f>IF(VLOOKUP($A808,DICO_Complet!A:R,9,FALSE)&lt;&gt;0,VLOOKUP($A808,DICO_Complet!A:R,9,FALSE),"")</f>
        <v/>
      </c>
    </row>
    <row r="809" spans="1:21">
      <c r="A809" s="29">
        <v>250617090115</v>
      </c>
      <c r="B809" s="87"/>
      <c r="C809" s="88"/>
      <c r="D809" s="89"/>
      <c r="E809" s="3"/>
      <c r="F809" s="11"/>
      <c r="G809" s="90"/>
      <c r="H809" s="31"/>
      <c r="I809" s="31"/>
      <c r="J809" s="90"/>
      <c r="K809" s="31"/>
      <c r="L809" s="57"/>
      <c r="M809" s="31"/>
      <c r="N809" s="31"/>
      <c r="O809" s="57"/>
      <c r="P809" s="57"/>
      <c r="Q809" s="57"/>
      <c r="R809" s="31"/>
      <c r="S809" s="31"/>
      <c r="T809" s="91"/>
      <c r="U809" s="3" t="str">
        <f>IF(VLOOKUP($A809,DICO_Complet!A:R,9,FALSE)&lt;&gt;0,VLOOKUP($A809,DICO_Complet!A:R,9,FALSE),"")</f>
        <v/>
      </c>
    </row>
    <row r="810" spans="1:21">
      <c r="A810" s="29">
        <v>251027112307</v>
      </c>
      <c r="B810" s="87"/>
      <c r="C810" s="88"/>
      <c r="D810" s="89"/>
      <c r="E810" s="3"/>
      <c r="F810" s="11"/>
      <c r="G810" s="90"/>
      <c r="H810" s="31"/>
      <c r="I810" s="31"/>
      <c r="J810" s="90"/>
      <c r="K810" s="31"/>
      <c r="L810" s="57"/>
      <c r="M810" s="31"/>
      <c r="N810" s="31"/>
      <c r="O810" s="57"/>
      <c r="P810" s="57"/>
      <c r="Q810" s="57"/>
      <c r="R810" s="31"/>
      <c r="S810" s="31"/>
      <c r="T810" s="91"/>
      <c r="U810" s="3" t="str">
        <f>IF(VLOOKUP($A810,DICO_Complet!A:R,9,FALSE)&lt;&gt;0,VLOOKUP($A810,DICO_Complet!A:R,9,FALSE),"")</f>
        <v/>
      </c>
    </row>
    <row r="811" spans="1:21">
      <c r="A811" s="29">
        <v>250617090038</v>
      </c>
      <c r="B811" s="87"/>
      <c r="C811" s="88"/>
      <c r="D811" s="89"/>
      <c r="E811" s="3"/>
      <c r="F811" s="11"/>
      <c r="G811" s="90"/>
      <c r="H811" s="31"/>
      <c r="I811" s="31"/>
      <c r="J811" s="90"/>
      <c r="K811" s="31"/>
      <c r="L811" s="57"/>
      <c r="M811" s="31"/>
      <c r="N811" s="31"/>
      <c r="O811" s="57"/>
      <c r="P811" s="57"/>
      <c r="Q811" s="57"/>
      <c r="R811" s="31"/>
      <c r="S811" s="31"/>
      <c r="T811" s="91"/>
      <c r="U811" s="3" t="str">
        <f>IF(VLOOKUP($A811,DICO_Complet!A:R,9,FALSE)&lt;&gt;0,VLOOKUP($A811,DICO_Complet!A:R,9,FALSE),"")</f>
        <v/>
      </c>
    </row>
    <row r="812" spans="1:21">
      <c r="A812" s="29">
        <v>250220103205</v>
      </c>
      <c r="B812" s="87"/>
      <c r="C812" s="88"/>
      <c r="D812" s="89"/>
      <c r="E812" s="3"/>
      <c r="F812" s="11"/>
      <c r="G812" s="90"/>
      <c r="H812" s="31"/>
      <c r="I812" s="31"/>
      <c r="J812" s="90"/>
      <c r="K812" s="31"/>
      <c r="L812" s="57"/>
      <c r="M812" s="31"/>
      <c r="N812" s="31"/>
      <c r="O812" s="57"/>
      <c r="P812" s="57"/>
      <c r="Q812" s="57"/>
      <c r="R812" s="31"/>
      <c r="S812" s="31"/>
      <c r="T812" s="91"/>
      <c r="U812" s="3" t="str">
        <f>IF(VLOOKUP($A812,DICO_Complet!A:R,9,FALSE)&lt;&gt;0,VLOOKUP($A812,DICO_Complet!A:R,9,FALSE),"")</f>
        <v/>
      </c>
    </row>
    <row r="813" spans="1:21">
      <c r="A813" s="29">
        <v>250220103206</v>
      </c>
      <c r="B813" s="87"/>
      <c r="C813" s="88"/>
      <c r="D813" s="89"/>
      <c r="E813" s="3"/>
      <c r="F813" s="11"/>
      <c r="G813" s="90"/>
      <c r="H813" s="31"/>
      <c r="I813" s="31"/>
      <c r="J813" s="90"/>
      <c r="K813" s="31"/>
      <c r="L813" s="57"/>
      <c r="M813" s="31"/>
      <c r="N813" s="31"/>
      <c r="O813" s="57"/>
      <c r="P813" s="57"/>
      <c r="Q813" s="57"/>
      <c r="R813" s="31"/>
      <c r="S813" s="31"/>
      <c r="T813" s="91"/>
      <c r="U813" s="3" t="str">
        <f>IF(VLOOKUP($A813,DICO_Complet!A:R,9,FALSE)&lt;&gt;0,VLOOKUP($A813,DICO_Complet!A:R,9,FALSE),"")</f>
        <v/>
      </c>
    </row>
    <row r="814" spans="1:21">
      <c r="A814" s="29">
        <v>250220103207</v>
      </c>
      <c r="B814" s="87"/>
      <c r="C814" s="88"/>
      <c r="D814" s="89"/>
      <c r="E814" s="3"/>
      <c r="F814" s="11"/>
      <c r="G814" s="90"/>
      <c r="H814" s="31"/>
      <c r="I814" s="31"/>
      <c r="J814" s="90"/>
      <c r="K814" s="31"/>
      <c r="L814" s="57"/>
      <c r="M814" s="31"/>
      <c r="N814" s="31"/>
      <c r="O814" s="57"/>
      <c r="P814" s="57"/>
      <c r="Q814" s="57"/>
      <c r="R814" s="31"/>
      <c r="S814" s="31"/>
      <c r="T814" s="91"/>
      <c r="U814" s="3" t="str">
        <f>IF(VLOOKUP($A814,DICO_Complet!A:R,9,FALSE)&lt;&gt;0,VLOOKUP($A814,DICO_Complet!A:R,9,FALSE),"")</f>
        <v/>
      </c>
    </row>
    <row r="815" spans="1:21">
      <c r="A815" s="29">
        <v>260316115200</v>
      </c>
      <c r="B815" s="87"/>
      <c r="C815" s="88"/>
      <c r="D815" s="89"/>
      <c r="E815" s="3"/>
      <c r="F815" s="11"/>
      <c r="G815" s="90"/>
      <c r="H815" s="31"/>
      <c r="I815" s="31"/>
      <c r="J815" s="90"/>
      <c r="K815" s="31"/>
      <c r="L815" s="57"/>
      <c r="M815" s="31"/>
      <c r="N815" s="31"/>
      <c r="O815" s="57"/>
      <c r="P815" s="57"/>
      <c r="Q815" s="57"/>
      <c r="R815" s="31"/>
      <c r="S815" s="31"/>
      <c r="T815" s="91"/>
      <c r="U815" s="3" t="str">
        <f>IF(VLOOKUP($A815,DICO_Complet!A:R,9,FALSE)&lt;&gt;0,VLOOKUP($A815,DICO_Complet!A:R,9,FALSE),"")</f>
        <v/>
      </c>
    </row>
    <row r="816" spans="1:21">
      <c r="A816" s="29">
        <v>260316115700</v>
      </c>
      <c r="B816" s="87"/>
      <c r="C816" s="88"/>
      <c r="D816" s="89"/>
      <c r="E816" s="3"/>
      <c r="F816" s="11"/>
      <c r="G816" s="90"/>
      <c r="H816" s="31"/>
      <c r="I816" s="31"/>
      <c r="J816" s="90"/>
      <c r="K816" s="31"/>
      <c r="L816" s="57"/>
      <c r="M816" s="31"/>
      <c r="N816" s="31"/>
      <c r="O816" s="57"/>
      <c r="P816" s="57"/>
      <c r="Q816" s="57"/>
      <c r="R816" s="31"/>
      <c r="S816" s="31"/>
      <c r="T816" s="91"/>
      <c r="U816" s="3" t="str">
        <f>IF(VLOOKUP($A816,DICO_Complet!A:R,9,FALSE)&lt;&gt;0,VLOOKUP($A816,DICO_Complet!A:R,9,FALSE),"")</f>
        <v/>
      </c>
    </row>
    <row r="817" spans="1:21">
      <c r="A817" s="29">
        <v>260316114700</v>
      </c>
      <c r="B817" s="87"/>
      <c r="C817" s="88"/>
      <c r="D817" s="89"/>
      <c r="E817" s="3"/>
      <c r="F817" s="11"/>
      <c r="G817" s="90"/>
      <c r="H817" s="31"/>
      <c r="I817" s="31"/>
      <c r="J817" s="90"/>
      <c r="K817" s="31"/>
      <c r="L817" s="57"/>
      <c r="M817" s="31"/>
      <c r="N817" s="31"/>
      <c r="O817" s="57"/>
      <c r="P817" s="57"/>
      <c r="Q817" s="57"/>
      <c r="R817" s="31"/>
      <c r="S817" s="31"/>
      <c r="T817" s="91"/>
      <c r="U817" s="3" t="str">
        <f>IF(VLOOKUP($A817,DICO_Complet!A:R,9,FALSE)&lt;&gt;0,VLOOKUP($A817,DICO_Complet!A:R,9,FALSE),"")</f>
        <v/>
      </c>
    </row>
    <row r="818" spans="1:21">
      <c r="A818" s="29">
        <v>260316115900</v>
      </c>
      <c r="B818" s="87"/>
      <c r="C818" s="88"/>
      <c r="D818" s="89"/>
      <c r="E818" s="3"/>
      <c r="F818" s="11"/>
      <c r="G818" s="90"/>
      <c r="H818" s="31"/>
      <c r="I818" s="31"/>
      <c r="J818" s="90"/>
      <c r="K818" s="31"/>
      <c r="L818" s="57"/>
      <c r="M818" s="31"/>
      <c r="N818" s="31"/>
      <c r="O818" s="57"/>
      <c r="P818" s="57"/>
      <c r="Q818" s="57"/>
      <c r="R818" s="31"/>
      <c r="S818" s="31"/>
      <c r="T818" s="91"/>
      <c r="U818" s="3" t="str">
        <f>IF(VLOOKUP($A818,DICO_Complet!A:R,9,FALSE)&lt;&gt;0,VLOOKUP($A818,DICO_Complet!A:R,9,FALSE),"")</f>
        <v/>
      </c>
    </row>
    <row r="819" spans="1:21">
      <c r="A819" s="29">
        <v>260316120000</v>
      </c>
      <c r="B819" s="87"/>
      <c r="C819" s="88"/>
      <c r="D819" s="89"/>
      <c r="E819" s="3"/>
      <c r="F819" s="11"/>
      <c r="G819" s="90"/>
      <c r="H819" s="31"/>
      <c r="I819" s="31"/>
      <c r="J819" s="90"/>
      <c r="K819" s="31"/>
      <c r="L819" s="57"/>
      <c r="M819" s="31"/>
      <c r="N819" s="31"/>
      <c r="O819" s="57"/>
      <c r="P819" s="57"/>
      <c r="Q819" s="57"/>
      <c r="R819" s="31"/>
      <c r="S819" s="31"/>
      <c r="T819" s="91"/>
      <c r="U819" s="3" t="str">
        <f>IF(VLOOKUP($A819,DICO_Complet!A:R,9,FALSE)&lt;&gt;0,VLOOKUP($A819,DICO_Complet!A:R,9,FALSE),"")</f>
        <v/>
      </c>
    </row>
    <row r="820" spans="1:21">
      <c r="A820" s="29">
        <v>260316120500</v>
      </c>
      <c r="B820" s="87"/>
      <c r="C820" s="88"/>
      <c r="D820" s="89"/>
      <c r="E820" s="3"/>
      <c r="F820" s="11"/>
      <c r="G820" s="90"/>
      <c r="H820" s="31"/>
      <c r="I820" s="31"/>
      <c r="J820" s="90"/>
      <c r="K820" s="31"/>
      <c r="L820" s="57"/>
      <c r="M820" s="31"/>
      <c r="N820" s="31"/>
      <c r="O820" s="57"/>
      <c r="P820" s="57"/>
      <c r="Q820" s="57"/>
      <c r="R820" s="31"/>
      <c r="S820" s="31"/>
      <c r="T820" s="91"/>
      <c r="U820" s="3" t="str">
        <f>IF(VLOOKUP($A820,DICO_Complet!A:R,9,FALSE)&lt;&gt;0,VLOOKUP($A820,DICO_Complet!A:R,9,FALSE),"")</f>
        <v/>
      </c>
    </row>
    <row r="821" spans="1:21">
      <c r="A821" s="29">
        <v>260316120501</v>
      </c>
      <c r="B821" s="87"/>
      <c r="C821" s="88"/>
      <c r="D821" s="89"/>
      <c r="E821" s="3"/>
      <c r="F821" s="11"/>
      <c r="G821" s="90"/>
      <c r="H821" s="31"/>
      <c r="I821" s="31"/>
      <c r="J821" s="90"/>
      <c r="K821" s="31"/>
      <c r="L821" s="57"/>
      <c r="M821" s="31"/>
      <c r="N821" s="31"/>
      <c r="O821" s="57"/>
      <c r="P821" s="57"/>
      <c r="Q821" s="57"/>
      <c r="R821" s="31"/>
      <c r="S821" s="31"/>
      <c r="T821" s="91"/>
      <c r="U821" s="3" t="str">
        <f>IF(VLOOKUP($A821,DICO_Complet!A:R,9,FALSE)&lt;&gt;0,VLOOKUP($A821,DICO_Complet!A:R,9,FALSE),"")</f>
        <v/>
      </c>
    </row>
    <row r="822" spans="1:21">
      <c r="A822" s="29">
        <v>260316121500</v>
      </c>
      <c r="B822" s="87"/>
      <c r="C822" s="88"/>
      <c r="D822" s="89"/>
      <c r="E822" s="3"/>
      <c r="F822" s="11"/>
      <c r="G822" s="90"/>
      <c r="H822" s="31"/>
      <c r="I822" s="31"/>
      <c r="J822" s="90"/>
      <c r="K822" s="31"/>
      <c r="L822" s="57"/>
      <c r="M822" s="31"/>
      <c r="N822" s="31"/>
      <c r="O822" s="57"/>
      <c r="P822" s="57"/>
      <c r="Q822" s="57"/>
      <c r="R822" s="31"/>
      <c r="S822" s="31"/>
      <c r="T822" s="91"/>
      <c r="U822" s="3" t="str">
        <f>IF(VLOOKUP($A822,DICO_Complet!A:R,9,FALSE)&lt;&gt;0,VLOOKUP($A822,DICO_Complet!A:R,9,FALSE),"")</f>
        <v/>
      </c>
    </row>
    <row r="823" spans="1:21">
      <c r="A823" s="29">
        <v>260316121501</v>
      </c>
      <c r="B823" s="87"/>
      <c r="C823" s="88"/>
      <c r="D823" s="89"/>
      <c r="E823" s="3"/>
      <c r="F823" s="11"/>
      <c r="G823" s="90"/>
      <c r="H823" s="31"/>
      <c r="I823" s="31"/>
      <c r="J823" s="90"/>
      <c r="K823" s="31"/>
      <c r="L823" s="57"/>
      <c r="M823" s="31"/>
      <c r="N823" s="31"/>
      <c r="O823" s="57"/>
      <c r="P823" s="57"/>
      <c r="Q823" s="57"/>
      <c r="R823" s="31"/>
      <c r="S823" s="31"/>
      <c r="T823" s="91"/>
      <c r="U823" s="3" t="str">
        <f>IF(VLOOKUP($A823,DICO_Complet!A:R,9,FALSE)&lt;&gt;0,VLOOKUP($A823,DICO_Complet!A:R,9,FALSE),"")</f>
        <v/>
      </c>
    </row>
    <row r="824" spans="1:21">
      <c r="A824" s="29">
        <v>260316121900</v>
      </c>
      <c r="B824" s="87"/>
      <c r="C824" s="88"/>
      <c r="D824" s="89"/>
      <c r="E824" s="3"/>
      <c r="F824" s="11"/>
      <c r="G824" s="90"/>
      <c r="H824" s="31"/>
      <c r="I824" s="31"/>
      <c r="J824" s="90"/>
      <c r="K824" s="31"/>
      <c r="L824" s="57"/>
      <c r="M824" s="31"/>
      <c r="N824" s="31"/>
      <c r="O824" s="57"/>
      <c r="P824" s="57"/>
      <c r="Q824" s="57"/>
      <c r="R824" s="31"/>
      <c r="S824" s="31"/>
      <c r="T824" s="91"/>
      <c r="U824" s="3" t="str">
        <f>IF(VLOOKUP($A824,DICO_Complet!A:R,9,FALSE)&lt;&gt;0,VLOOKUP($A824,DICO_Complet!A:R,9,FALSE),"")</f>
        <v/>
      </c>
    </row>
    <row r="825" spans="1:21">
      <c r="A825" s="29">
        <v>260316122300</v>
      </c>
      <c r="B825" s="87"/>
      <c r="C825" s="88"/>
      <c r="D825" s="89"/>
      <c r="E825" s="3"/>
      <c r="F825" s="11"/>
      <c r="G825" s="90"/>
      <c r="H825" s="31"/>
      <c r="I825" s="31"/>
      <c r="J825" s="90"/>
      <c r="K825" s="31"/>
      <c r="L825" s="57"/>
      <c r="M825" s="31"/>
      <c r="N825" s="31"/>
      <c r="O825" s="57"/>
      <c r="P825" s="57"/>
      <c r="Q825" s="57"/>
      <c r="R825" s="31"/>
      <c r="S825" s="31"/>
      <c r="T825" s="91"/>
      <c r="U825" s="3" t="str">
        <f>IF(VLOOKUP($A825,DICO_Complet!A:R,9,FALSE)&lt;&gt;0,VLOOKUP($A825,DICO_Complet!A:R,9,FALSE),"")</f>
        <v/>
      </c>
    </row>
    <row r="826" spans="1:21">
      <c r="A826" s="29">
        <v>260316122700</v>
      </c>
      <c r="B826" s="87"/>
      <c r="C826" s="88"/>
      <c r="D826" s="89"/>
      <c r="E826" s="3"/>
      <c r="F826" s="11"/>
      <c r="G826" s="90"/>
      <c r="H826" s="31"/>
      <c r="I826" s="31"/>
      <c r="J826" s="90"/>
      <c r="K826" s="31"/>
      <c r="L826" s="57"/>
      <c r="M826" s="31"/>
      <c r="N826" s="31"/>
      <c r="O826" s="57"/>
      <c r="P826" s="57"/>
      <c r="Q826" s="57"/>
      <c r="R826" s="31"/>
      <c r="S826" s="31"/>
      <c r="T826" s="91"/>
      <c r="U826" s="3" t="str">
        <f>IF(VLOOKUP($A826,DICO_Complet!A:R,9,FALSE)&lt;&gt;0,VLOOKUP($A826,DICO_Complet!A:R,9,FALSE),"")</f>
        <v/>
      </c>
    </row>
    <row r="827" spans="1:21">
      <c r="A827" s="29">
        <v>260316123200</v>
      </c>
      <c r="B827" s="87"/>
      <c r="C827" s="88"/>
      <c r="D827" s="89"/>
      <c r="E827" s="3"/>
      <c r="F827" s="11"/>
      <c r="G827" s="90"/>
      <c r="H827" s="31"/>
      <c r="I827" s="31"/>
      <c r="J827" s="90"/>
      <c r="K827" s="31"/>
      <c r="L827" s="57"/>
      <c r="M827" s="31"/>
      <c r="N827" s="31"/>
      <c r="O827" s="57"/>
      <c r="P827" s="57"/>
      <c r="Q827" s="57"/>
      <c r="R827" s="31"/>
      <c r="S827" s="31"/>
      <c r="T827" s="91"/>
      <c r="U827" s="3" t="str">
        <f>IF(VLOOKUP($A827,DICO_Complet!A:R,9,FALSE)&lt;&gt;0,VLOOKUP($A827,DICO_Complet!A:R,9,FALSE),"")</f>
        <v/>
      </c>
    </row>
    <row r="828" spans="1:21">
      <c r="A828" s="29">
        <v>260316124200</v>
      </c>
      <c r="B828" s="87"/>
      <c r="C828" s="88"/>
      <c r="D828" s="89"/>
      <c r="E828" s="3"/>
      <c r="F828" s="11"/>
      <c r="G828" s="90"/>
      <c r="H828" s="31"/>
      <c r="I828" s="31"/>
      <c r="J828" s="90"/>
      <c r="K828" s="31"/>
      <c r="L828" s="57"/>
      <c r="M828" s="31"/>
      <c r="N828" s="31"/>
      <c r="O828" s="57"/>
      <c r="P828" s="57"/>
      <c r="Q828" s="57"/>
      <c r="R828" s="31"/>
      <c r="S828" s="31"/>
      <c r="T828" s="91"/>
      <c r="U828" s="3" t="str">
        <f>IF(VLOOKUP($A828,DICO_Complet!A:R,9,FALSE)&lt;&gt;0,VLOOKUP($A828,DICO_Complet!A:R,9,FALSE),"")</f>
        <v/>
      </c>
    </row>
    <row r="829" spans="1:21">
      <c r="A829" s="29">
        <v>260316124700</v>
      </c>
      <c r="B829" s="87"/>
      <c r="C829" s="88"/>
      <c r="D829" s="89"/>
      <c r="E829" s="3"/>
      <c r="F829" s="11"/>
      <c r="G829" s="90"/>
      <c r="H829" s="31"/>
      <c r="I829" s="31"/>
      <c r="J829" s="90"/>
      <c r="K829" s="31"/>
      <c r="L829" s="57"/>
      <c r="M829" s="31"/>
      <c r="N829" s="31"/>
      <c r="O829" s="57"/>
      <c r="P829" s="57"/>
      <c r="Q829" s="57"/>
      <c r="R829" s="31"/>
      <c r="S829" s="31"/>
      <c r="T829" s="91"/>
      <c r="U829" s="3" t="str">
        <f>IF(VLOOKUP($A829,DICO_Complet!A:R,9,FALSE)&lt;&gt;0,VLOOKUP($A829,DICO_Complet!A:R,9,FALSE),"")</f>
        <v/>
      </c>
    </row>
    <row r="830" spans="1:21">
      <c r="A830" s="29">
        <v>260316124701</v>
      </c>
      <c r="B830" s="87"/>
      <c r="C830" s="88"/>
      <c r="D830" s="89"/>
      <c r="E830" s="3"/>
      <c r="F830" s="11"/>
      <c r="G830" s="90"/>
      <c r="H830" s="31"/>
      <c r="I830" s="31"/>
      <c r="J830" s="90"/>
      <c r="K830" s="31"/>
      <c r="L830" s="57"/>
      <c r="M830" s="31"/>
      <c r="N830" s="31"/>
      <c r="O830" s="57"/>
      <c r="P830" s="57"/>
      <c r="Q830" s="57"/>
      <c r="R830" s="31"/>
      <c r="S830" s="31"/>
      <c r="T830" s="91"/>
      <c r="U830" s="3" t="str">
        <f>IF(VLOOKUP($A830,DICO_Complet!A:R,9,FALSE)&lt;&gt;0,VLOOKUP($A830,DICO_Complet!A:R,9,FALSE),"")</f>
        <v/>
      </c>
    </row>
    <row r="831" spans="1:21">
      <c r="A831" s="29">
        <v>260316125000</v>
      </c>
      <c r="B831" s="87"/>
      <c r="C831" s="88"/>
      <c r="D831" s="89"/>
      <c r="E831" s="3"/>
      <c r="F831" s="11"/>
      <c r="G831" s="90"/>
      <c r="H831" s="31"/>
      <c r="I831" s="31"/>
      <c r="J831" s="90"/>
      <c r="K831" s="31"/>
      <c r="L831" s="57"/>
      <c r="M831" s="31"/>
      <c r="N831" s="31"/>
      <c r="O831" s="57"/>
      <c r="P831" s="57"/>
      <c r="Q831" s="57"/>
      <c r="R831" s="31"/>
      <c r="S831" s="31"/>
      <c r="T831" s="91"/>
      <c r="U831" s="3" t="str">
        <f>IF(VLOOKUP($A831,DICO_Complet!A:R,9,FALSE)&lt;&gt;0,VLOOKUP($A831,DICO_Complet!A:R,9,FALSE),"")</f>
        <v/>
      </c>
    </row>
    <row r="832" spans="1:21">
      <c r="A832" s="29">
        <v>260316125700</v>
      </c>
      <c r="B832" s="87"/>
      <c r="C832" s="88"/>
      <c r="D832" s="89"/>
      <c r="E832" s="3"/>
      <c r="F832" s="11"/>
      <c r="G832" s="90"/>
      <c r="H832" s="31"/>
      <c r="I832" s="31"/>
      <c r="J832" s="90"/>
      <c r="K832" s="31"/>
      <c r="L832" s="57"/>
      <c r="M832" s="31"/>
      <c r="N832" s="31"/>
      <c r="O832" s="57"/>
      <c r="P832" s="57"/>
      <c r="Q832" s="57"/>
      <c r="R832" s="31"/>
      <c r="S832" s="31"/>
      <c r="T832" s="91"/>
      <c r="U832" s="3" t="str">
        <f>IF(VLOOKUP($A832,DICO_Complet!A:R,9,FALSE)&lt;&gt;0,VLOOKUP($A832,DICO_Complet!A:R,9,FALSE),"")</f>
        <v/>
      </c>
    </row>
    <row r="833" spans="1:21">
      <c r="A833" s="29">
        <v>260316125900</v>
      </c>
      <c r="B833" s="87"/>
      <c r="C833" s="88"/>
      <c r="D833" s="89"/>
      <c r="E833" s="3"/>
      <c r="F833" s="11"/>
      <c r="G833" s="90"/>
      <c r="H833" s="31"/>
      <c r="I833" s="31"/>
      <c r="J833" s="90"/>
      <c r="K833" s="31"/>
      <c r="L833" s="57"/>
      <c r="M833" s="31"/>
      <c r="N833" s="31"/>
      <c r="O833" s="57"/>
      <c r="P833" s="57"/>
      <c r="Q833" s="57"/>
      <c r="R833" s="31"/>
      <c r="S833" s="31"/>
      <c r="T833" s="91"/>
      <c r="U833" s="3" t="str">
        <f>IF(VLOOKUP($A833,DICO_Complet!A:R,9,FALSE)&lt;&gt;0,VLOOKUP($A833,DICO_Complet!A:R,9,FALSE),"")</f>
        <v/>
      </c>
    </row>
    <row r="834" spans="1:21">
      <c r="A834" s="29">
        <v>260316130000</v>
      </c>
      <c r="B834" s="87"/>
      <c r="C834" s="88"/>
      <c r="D834" s="89"/>
      <c r="E834" s="3"/>
      <c r="F834" s="11"/>
      <c r="G834" s="90"/>
      <c r="H834" s="31"/>
      <c r="I834" s="31"/>
      <c r="J834" s="90"/>
      <c r="K834" s="31"/>
      <c r="L834" s="57"/>
      <c r="M834" s="31"/>
      <c r="N834" s="31"/>
      <c r="O834" s="57"/>
      <c r="P834" s="57"/>
      <c r="Q834" s="57"/>
      <c r="R834" s="31"/>
      <c r="S834" s="31"/>
      <c r="T834" s="91"/>
      <c r="U834" s="3" t="str">
        <f>IF(VLOOKUP($A834,DICO_Complet!A:R,9,FALSE)&lt;&gt;0,VLOOKUP($A834,DICO_Complet!A:R,9,FALSE),"")</f>
        <v/>
      </c>
    </row>
    <row r="835" spans="1:21">
      <c r="A835" s="29">
        <v>260316130400</v>
      </c>
      <c r="B835" s="87"/>
      <c r="C835" s="88"/>
      <c r="D835" s="89"/>
      <c r="E835" s="3"/>
      <c r="F835" s="11"/>
      <c r="G835" s="90"/>
      <c r="H835" s="31"/>
      <c r="I835" s="31"/>
      <c r="J835" s="90"/>
      <c r="K835" s="31"/>
      <c r="L835" s="57"/>
      <c r="M835" s="31"/>
      <c r="N835" s="31"/>
      <c r="O835" s="57"/>
      <c r="P835" s="57"/>
      <c r="Q835" s="57"/>
      <c r="R835" s="31"/>
      <c r="S835" s="31"/>
      <c r="T835" s="91"/>
      <c r="U835" s="3" t="str">
        <f>IF(VLOOKUP($A835,DICO_Complet!A:R,9,FALSE)&lt;&gt;0,VLOOKUP($A835,DICO_Complet!A:R,9,FALSE),"")</f>
        <v/>
      </c>
    </row>
    <row r="836" spans="1:21">
      <c r="A836" s="29">
        <v>260316131400</v>
      </c>
      <c r="B836" s="87"/>
      <c r="C836" s="88"/>
      <c r="D836" s="89"/>
      <c r="E836" s="3"/>
      <c r="F836" s="11"/>
      <c r="G836" s="90"/>
      <c r="H836" s="31"/>
      <c r="I836" s="31"/>
      <c r="J836" s="90"/>
      <c r="K836" s="31"/>
      <c r="L836" s="57"/>
      <c r="M836" s="31"/>
      <c r="N836" s="31"/>
      <c r="O836" s="57"/>
      <c r="P836" s="57"/>
      <c r="Q836" s="57"/>
      <c r="R836" s="31"/>
      <c r="S836" s="31"/>
      <c r="T836" s="91"/>
      <c r="U836" s="3" t="str">
        <f>IF(VLOOKUP($A836,DICO_Complet!A:R,9,FALSE)&lt;&gt;0,VLOOKUP($A836,DICO_Complet!A:R,9,FALSE),"")</f>
        <v/>
      </c>
    </row>
    <row r="837" spans="1:21">
      <c r="A837" s="29">
        <v>260316132400</v>
      </c>
      <c r="B837" s="87"/>
      <c r="C837" s="88"/>
      <c r="D837" s="89"/>
      <c r="E837" s="3"/>
      <c r="F837" s="11"/>
      <c r="G837" s="90"/>
      <c r="H837" s="31"/>
      <c r="I837" s="31"/>
      <c r="J837" s="90"/>
      <c r="K837" s="31"/>
      <c r="L837" s="57"/>
      <c r="M837" s="31"/>
      <c r="N837" s="31"/>
      <c r="O837" s="57"/>
      <c r="P837" s="57"/>
      <c r="Q837" s="57"/>
      <c r="R837" s="31"/>
      <c r="S837" s="31"/>
      <c r="T837" s="91"/>
      <c r="U837" s="3" t="str">
        <f>IF(VLOOKUP($A837,DICO_Complet!A:R,9,FALSE)&lt;&gt;0,VLOOKUP($A837,DICO_Complet!A:R,9,FALSE),"")</f>
        <v/>
      </c>
    </row>
    <row r="838" spans="1:21">
      <c r="A838" s="29">
        <v>250721114500</v>
      </c>
      <c r="B838" s="87"/>
      <c r="C838" s="88"/>
      <c r="D838" s="89"/>
      <c r="E838" s="3"/>
      <c r="F838" s="11"/>
      <c r="G838" s="90"/>
      <c r="H838" s="31"/>
      <c r="I838" s="31"/>
      <c r="J838" s="90"/>
      <c r="K838" s="31"/>
      <c r="L838" s="57"/>
      <c r="M838" s="31"/>
      <c r="N838" s="31"/>
      <c r="O838" s="57"/>
      <c r="P838" s="57"/>
      <c r="Q838" s="57"/>
      <c r="R838" s="31"/>
      <c r="S838" s="31"/>
      <c r="T838" s="91"/>
      <c r="U838" s="3" t="str">
        <f>IF(VLOOKUP($A838,DICO_Complet!A:R,9,FALSE)&lt;&gt;0,VLOOKUP($A838,DICO_Complet!A:R,9,FALSE),"")</f>
        <v/>
      </c>
    </row>
    <row r="839" spans="1:21">
      <c r="A839" s="29">
        <v>250721114501</v>
      </c>
      <c r="B839" s="87"/>
      <c r="C839" s="88"/>
      <c r="D839" s="89"/>
      <c r="E839" s="3"/>
      <c r="F839" s="11"/>
      <c r="G839" s="90"/>
      <c r="H839" s="31"/>
      <c r="I839" s="31"/>
      <c r="J839" s="90"/>
      <c r="K839" s="31"/>
      <c r="L839" s="57"/>
      <c r="M839" s="31"/>
      <c r="N839" s="31"/>
      <c r="O839" s="57"/>
      <c r="P839" s="57"/>
      <c r="Q839" s="57"/>
      <c r="R839" s="31"/>
      <c r="S839" s="31"/>
      <c r="T839" s="91"/>
      <c r="U839" s="3" t="str">
        <f>IF(VLOOKUP($A839,DICO_Complet!A:R,9,FALSE)&lt;&gt;0,VLOOKUP($A839,DICO_Complet!A:R,9,FALSE),"")</f>
        <v/>
      </c>
    </row>
    <row r="840" spans="1:21">
      <c r="A840" s="29">
        <v>241112000119</v>
      </c>
      <c r="B840" s="87"/>
      <c r="C840" s="88"/>
      <c r="D840" s="89"/>
      <c r="E840" s="3"/>
      <c r="F840" s="11"/>
      <c r="G840" s="90"/>
      <c r="H840" s="31"/>
      <c r="I840" s="31"/>
      <c r="J840" s="90"/>
      <c r="K840" s="31"/>
      <c r="L840" s="57"/>
      <c r="M840" s="31"/>
      <c r="N840" s="31"/>
      <c r="O840" s="57"/>
      <c r="P840" s="57"/>
      <c r="Q840" s="57"/>
      <c r="R840" s="31"/>
      <c r="S840" s="31"/>
      <c r="T840" s="91"/>
      <c r="U840" s="3" t="str">
        <f>IF(VLOOKUP($A840,DICO_Complet!A:R,9,FALSE)&lt;&gt;0,VLOOKUP($A840,DICO_Complet!A:R,9,FALSE),"")</f>
        <v/>
      </c>
    </row>
    <row r="841" spans="1:21">
      <c r="A841" s="29">
        <v>251212150500</v>
      </c>
      <c r="B841" s="87"/>
      <c r="C841" s="88"/>
      <c r="D841" s="89"/>
      <c r="E841" s="3"/>
      <c r="F841" s="11"/>
      <c r="G841" s="90"/>
      <c r="H841" s="31"/>
      <c r="I841" s="31"/>
      <c r="J841" s="90"/>
      <c r="K841" s="31"/>
      <c r="L841" s="57"/>
      <c r="M841" s="31"/>
      <c r="N841" s="31"/>
      <c r="O841" s="57"/>
      <c r="P841" s="57"/>
      <c r="Q841" s="57"/>
      <c r="R841" s="31"/>
      <c r="S841" s="31"/>
      <c r="T841" s="91"/>
      <c r="U841" s="3" t="str">
        <f>IF(VLOOKUP($A841,DICO_Complet!A:R,9,FALSE)&lt;&gt;0,VLOOKUP($A841,DICO_Complet!A:R,9,FALSE),"")</f>
        <v/>
      </c>
    </row>
    <row r="842" spans="1:21">
      <c r="A842" s="29">
        <v>250613153500</v>
      </c>
      <c r="B842" s="87"/>
      <c r="C842" s="88"/>
      <c r="D842" s="89"/>
      <c r="E842" s="3"/>
      <c r="F842" s="11"/>
      <c r="G842" s="90"/>
      <c r="H842" s="31"/>
      <c r="I842" s="31"/>
      <c r="J842" s="90"/>
      <c r="K842" s="31"/>
      <c r="L842" s="57"/>
      <c r="M842" s="31"/>
      <c r="N842" s="31"/>
      <c r="O842" s="57"/>
      <c r="P842" s="57"/>
      <c r="Q842" s="57"/>
      <c r="R842" s="31"/>
      <c r="S842" s="31"/>
      <c r="T842" s="91"/>
      <c r="U842" s="3" t="str">
        <f>IF(VLOOKUP($A842,DICO_Complet!A:R,9,FALSE)&lt;&gt;0,VLOOKUP($A842,DICO_Complet!A:R,9,FALSE),"")</f>
        <v/>
      </c>
    </row>
    <row r="843" spans="1:21">
      <c r="A843" s="29">
        <v>250919150400</v>
      </c>
      <c r="B843" s="87"/>
      <c r="C843" s="88"/>
      <c r="D843" s="89"/>
      <c r="E843" s="3"/>
      <c r="F843" s="11"/>
      <c r="G843" s="90"/>
      <c r="H843" s="31"/>
      <c r="I843" s="31"/>
      <c r="J843" s="90"/>
      <c r="K843" s="31"/>
      <c r="L843" s="57"/>
      <c r="M843" s="31"/>
      <c r="N843" s="31"/>
      <c r="O843" s="57"/>
      <c r="P843" s="57"/>
      <c r="Q843" s="57"/>
      <c r="R843" s="31"/>
      <c r="S843" s="31"/>
      <c r="T843" s="91"/>
      <c r="U843" s="3" t="str">
        <f>IF(VLOOKUP($A843,DICO_Complet!A:R,9,FALSE)&lt;&gt;0,VLOOKUP($A843,DICO_Complet!A:R,9,FALSE),"")</f>
        <v/>
      </c>
    </row>
    <row r="844" spans="1:21">
      <c r="A844" s="29">
        <v>250324112200</v>
      </c>
      <c r="B844" s="87"/>
      <c r="C844" s="88"/>
      <c r="D844" s="89"/>
      <c r="E844" s="3"/>
      <c r="F844" s="11"/>
      <c r="G844" s="90"/>
      <c r="H844" s="31"/>
      <c r="I844" s="31"/>
      <c r="J844" s="90"/>
      <c r="K844" s="31"/>
      <c r="L844" s="57"/>
      <c r="M844" s="31"/>
      <c r="N844" s="31"/>
      <c r="O844" s="57"/>
      <c r="P844" s="57"/>
      <c r="Q844" s="57"/>
      <c r="R844" s="31"/>
      <c r="S844" s="31"/>
      <c r="T844" s="91"/>
      <c r="U844" s="3" t="str">
        <f>IF(VLOOKUP($A844,DICO_Complet!A:R,9,FALSE)&lt;&gt;0,VLOOKUP($A844,DICO_Complet!A:R,9,FALSE),"")</f>
        <v/>
      </c>
    </row>
    <row r="845" spans="1:21">
      <c r="A845" s="29">
        <v>250324114800</v>
      </c>
      <c r="B845" s="87"/>
      <c r="C845" s="88"/>
      <c r="D845" s="89"/>
      <c r="E845" s="3"/>
      <c r="F845" s="11"/>
      <c r="G845" s="90"/>
      <c r="H845" s="31"/>
      <c r="I845" s="31"/>
      <c r="J845" s="90"/>
      <c r="K845" s="31"/>
      <c r="L845" s="57"/>
      <c r="M845" s="31"/>
      <c r="N845" s="31"/>
      <c r="O845" s="57"/>
      <c r="P845" s="57"/>
      <c r="Q845" s="57"/>
      <c r="R845" s="31"/>
      <c r="S845" s="31"/>
      <c r="T845" s="91"/>
      <c r="U845" s="3" t="str">
        <f>IF(VLOOKUP($A845,DICO_Complet!A:R,9,FALSE)&lt;&gt;0,VLOOKUP($A845,DICO_Complet!A:R,9,FALSE),"")</f>
        <v/>
      </c>
    </row>
    <row r="846" spans="1:21">
      <c r="A846" s="29">
        <v>250617141800</v>
      </c>
      <c r="B846" s="87"/>
      <c r="C846" s="88"/>
      <c r="D846" s="89"/>
      <c r="E846" s="3"/>
      <c r="F846" s="11"/>
      <c r="G846" s="90"/>
      <c r="H846" s="31"/>
      <c r="I846" s="31"/>
      <c r="J846" s="90"/>
      <c r="K846" s="31"/>
      <c r="L846" s="57"/>
      <c r="M846" s="31"/>
      <c r="N846" s="31"/>
      <c r="O846" s="57"/>
      <c r="P846" s="57"/>
      <c r="Q846" s="57"/>
      <c r="R846" s="31"/>
      <c r="S846" s="31"/>
      <c r="T846" s="91"/>
      <c r="U846" s="3" t="str">
        <f>IF(VLOOKUP($A846,DICO_Complet!A:R,9,FALSE)&lt;&gt;0,VLOOKUP($A846,DICO_Complet!A:R,9,FALSE),"")</f>
        <v/>
      </c>
    </row>
    <row r="847" spans="1:21">
      <c r="A847" s="29">
        <v>250324114700</v>
      </c>
      <c r="B847" s="87"/>
      <c r="C847" s="88"/>
      <c r="D847" s="89"/>
      <c r="E847" s="3"/>
      <c r="F847" s="11"/>
      <c r="G847" s="90"/>
      <c r="H847" s="31"/>
      <c r="I847" s="31"/>
      <c r="J847" s="90"/>
      <c r="K847" s="31"/>
      <c r="L847" s="57"/>
      <c r="M847" s="31"/>
      <c r="N847" s="31"/>
      <c r="O847" s="57"/>
      <c r="P847" s="57"/>
      <c r="Q847" s="57"/>
      <c r="R847" s="31"/>
      <c r="S847" s="31"/>
      <c r="T847" s="91"/>
      <c r="U847" s="3" t="str">
        <f>IF(VLOOKUP($A847,DICO_Complet!A:R,9,FALSE)&lt;&gt;0,VLOOKUP($A847,DICO_Complet!A:R,9,FALSE),"")</f>
        <v/>
      </c>
    </row>
    <row r="848" spans="1:21">
      <c r="A848" s="29">
        <v>251120143000</v>
      </c>
      <c r="B848" s="87"/>
      <c r="C848" s="88"/>
      <c r="D848" s="89"/>
      <c r="E848" s="3"/>
      <c r="F848" s="11"/>
      <c r="G848" s="90"/>
      <c r="H848" s="31"/>
      <c r="I848" s="31"/>
      <c r="J848" s="90"/>
      <c r="K848" s="31"/>
      <c r="L848" s="57"/>
      <c r="M848" s="31"/>
      <c r="N848" s="31"/>
      <c r="O848" s="57"/>
      <c r="P848" s="57"/>
      <c r="Q848" s="57"/>
      <c r="R848" s="31"/>
      <c r="S848" s="31"/>
      <c r="T848" s="91"/>
      <c r="U848" s="3" t="str">
        <f>IF(VLOOKUP($A848,DICO_Complet!A:R,9,FALSE)&lt;&gt;0,VLOOKUP($A848,DICO_Complet!A:R,9,FALSE),"")</f>
        <v/>
      </c>
    </row>
    <row r="849" spans="1:21">
      <c r="A849" s="29">
        <v>251027112310</v>
      </c>
      <c r="B849" s="87"/>
      <c r="C849" s="88"/>
      <c r="D849" s="89"/>
      <c r="E849" s="3"/>
      <c r="F849" s="11"/>
      <c r="G849" s="90"/>
      <c r="H849" s="31"/>
      <c r="I849" s="31"/>
      <c r="J849" s="90"/>
      <c r="K849" s="31"/>
      <c r="L849" s="57"/>
      <c r="M849" s="31"/>
      <c r="N849" s="31"/>
      <c r="O849" s="57"/>
      <c r="P849" s="57"/>
      <c r="Q849" s="57"/>
      <c r="R849" s="31"/>
      <c r="S849" s="31"/>
      <c r="T849" s="91"/>
      <c r="U849" s="3" t="str">
        <f>IF(VLOOKUP($A849,DICO_Complet!A:R,9,FALSE)&lt;&gt;0,VLOOKUP($A849,DICO_Complet!A:R,9,FALSE),"")</f>
        <v/>
      </c>
    </row>
    <row r="850" spans="1:21">
      <c r="A850" s="29">
        <v>251027112306</v>
      </c>
      <c r="B850" s="87"/>
      <c r="C850" s="88"/>
      <c r="D850" s="89"/>
      <c r="E850" s="3"/>
      <c r="F850" s="11"/>
      <c r="G850" s="90"/>
      <c r="H850" s="31"/>
      <c r="I850" s="31"/>
      <c r="J850" s="90"/>
      <c r="K850" s="31"/>
      <c r="L850" s="57"/>
      <c r="M850" s="31"/>
      <c r="N850" s="31"/>
      <c r="O850" s="57"/>
      <c r="P850" s="57"/>
      <c r="Q850" s="57"/>
      <c r="R850" s="31"/>
      <c r="S850" s="31"/>
      <c r="T850" s="91"/>
      <c r="U850" s="3" t="str">
        <f>IF(VLOOKUP($A850,DICO_Complet!A:R,9,FALSE)&lt;&gt;0,VLOOKUP($A850,DICO_Complet!A:R,9,FALSE),"")</f>
        <v/>
      </c>
    </row>
    <row r="851" spans="1:21">
      <c r="A851" s="29">
        <v>251120143001</v>
      </c>
      <c r="B851" s="87"/>
      <c r="C851" s="88"/>
      <c r="D851" s="89"/>
      <c r="E851" s="3"/>
      <c r="F851" s="11"/>
      <c r="G851" s="90"/>
      <c r="H851" s="31"/>
      <c r="I851" s="31"/>
      <c r="J851" s="90"/>
      <c r="K851" s="31"/>
      <c r="L851" s="57"/>
      <c r="M851" s="31"/>
      <c r="N851" s="31"/>
      <c r="O851" s="57"/>
      <c r="P851" s="57"/>
      <c r="Q851" s="57"/>
      <c r="R851" s="31"/>
      <c r="S851" s="31"/>
      <c r="T851" s="91"/>
      <c r="U851" s="3" t="str">
        <f>IF(VLOOKUP($A851,DICO_Complet!A:R,9,FALSE)&lt;&gt;0,VLOOKUP($A851,DICO_Complet!A:R,9,FALSE),"")</f>
        <v/>
      </c>
    </row>
    <row r="852" spans="1:21">
      <c r="A852" s="29">
        <v>251120143003</v>
      </c>
      <c r="B852" s="87"/>
      <c r="C852" s="88"/>
      <c r="D852" s="89"/>
      <c r="E852" s="3"/>
      <c r="F852" s="11"/>
      <c r="G852" s="90"/>
      <c r="H852" s="31"/>
      <c r="I852" s="31"/>
      <c r="J852" s="90"/>
      <c r="K852" s="31"/>
      <c r="L852" s="57"/>
      <c r="M852" s="31"/>
      <c r="N852" s="31"/>
      <c r="O852" s="57"/>
      <c r="P852" s="57"/>
      <c r="Q852" s="57"/>
      <c r="R852" s="31"/>
      <c r="S852" s="31"/>
      <c r="T852" s="91"/>
      <c r="U852" s="3" t="str">
        <f>IF(VLOOKUP($A852,DICO_Complet!A:R,9,FALSE)&lt;&gt;0,VLOOKUP($A852,DICO_Complet!A:R,9,FALSE),"")</f>
        <v/>
      </c>
    </row>
    <row r="853" spans="1:21">
      <c r="A853" s="29">
        <v>251120143002</v>
      </c>
      <c r="B853" s="87"/>
      <c r="C853" s="88"/>
      <c r="D853" s="89"/>
      <c r="E853" s="3"/>
      <c r="F853" s="11"/>
      <c r="G853" s="90"/>
      <c r="H853" s="31"/>
      <c r="I853" s="31"/>
      <c r="J853" s="90"/>
      <c r="K853" s="31"/>
      <c r="L853" s="57"/>
      <c r="M853" s="31"/>
      <c r="N853" s="31"/>
      <c r="O853" s="57"/>
      <c r="P853" s="57"/>
      <c r="Q853" s="57"/>
      <c r="R853" s="31"/>
      <c r="S853" s="31"/>
      <c r="T853" s="91"/>
      <c r="U853" s="3" t="str">
        <f>IF(VLOOKUP($A853,DICO_Complet!A:R,9,FALSE)&lt;&gt;0,VLOOKUP($A853,DICO_Complet!A:R,9,FALSE),"")</f>
        <v/>
      </c>
    </row>
    <row r="854" spans="1:21">
      <c r="A854" s="29">
        <v>251027112308</v>
      </c>
      <c r="B854" s="87"/>
      <c r="C854" s="88"/>
      <c r="D854" s="89"/>
      <c r="E854" s="3"/>
      <c r="F854" s="11"/>
      <c r="G854" s="90"/>
      <c r="H854" s="31"/>
      <c r="I854" s="31"/>
      <c r="J854" s="90"/>
      <c r="K854" s="31"/>
      <c r="L854" s="57"/>
      <c r="M854" s="31"/>
      <c r="N854" s="31"/>
      <c r="O854" s="57"/>
      <c r="P854" s="57"/>
      <c r="Q854" s="57"/>
      <c r="R854" s="31"/>
      <c r="S854" s="31"/>
      <c r="T854" s="91"/>
      <c r="U854" s="3" t="str">
        <f>IF(VLOOKUP($A854,DICO_Complet!A:R,9,FALSE)&lt;&gt;0,VLOOKUP($A854,DICO_Complet!A:R,9,FALSE),"")</f>
        <v/>
      </c>
    </row>
    <row r="855" spans="1:21">
      <c r="A855" s="29">
        <v>251027112309</v>
      </c>
      <c r="B855" s="87"/>
      <c r="C855" s="88"/>
      <c r="D855" s="89"/>
      <c r="E855" s="3"/>
      <c r="F855" s="11"/>
      <c r="G855" s="90"/>
      <c r="H855" s="31"/>
      <c r="I855" s="31"/>
      <c r="J855" s="90"/>
      <c r="K855" s="31"/>
      <c r="L855" s="57"/>
      <c r="M855" s="31"/>
      <c r="N855" s="31"/>
      <c r="O855" s="57"/>
      <c r="P855" s="57"/>
      <c r="Q855" s="57"/>
      <c r="R855" s="31"/>
      <c r="S855" s="31"/>
      <c r="T855" s="91"/>
      <c r="U855" s="3" t="str">
        <f>IF(VLOOKUP($A855,DICO_Complet!A:R,9,FALSE)&lt;&gt;0,VLOOKUP($A855,DICO_Complet!A:R,9,FALSE),"")</f>
        <v/>
      </c>
    </row>
    <row r="856" spans="1:21">
      <c r="A856" s="29">
        <v>251121183900</v>
      </c>
      <c r="B856" s="87"/>
      <c r="C856" s="88"/>
      <c r="D856" s="89"/>
      <c r="E856" s="3"/>
      <c r="F856" s="11"/>
      <c r="G856" s="90"/>
      <c r="H856" s="31"/>
      <c r="I856" s="31"/>
      <c r="J856" s="90"/>
      <c r="K856" s="31"/>
      <c r="L856" s="57"/>
      <c r="M856" s="31"/>
      <c r="N856" s="31"/>
      <c r="O856" s="57"/>
      <c r="P856" s="57"/>
      <c r="Q856" s="57"/>
      <c r="R856" s="31"/>
      <c r="S856" s="31"/>
      <c r="T856" s="91"/>
      <c r="U856" s="3" t="str">
        <f>IF(VLOOKUP($A856,DICO_Complet!A:R,9,FALSE)&lt;&gt;0,VLOOKUP($A856,DICO_Complet!A:R,9,FALSE),"")</f>
        <v/>
      </c>
    </row>
    <row r="857" spans="1:21">
      <c r="A857" s="29">
        <v>251121184000</v>
      </c>
      <c r="B857" s="87"/>
      <c r="C857" s="88"/>
      <c r="D857" s="89"/>
      <c r="E857" s="3"/>
      <c r="F857" s="11"/>
      <c r="G857" s="90"/>
      <c r="H857" s="31"/>
      <c r="I857" s="31"/>
      <c r="J857" s="90"/>
      <c r="K857" s="31"/>
      <c r="L857" s="57"/>
      <c r="M857" s="31"/>
      <c r="N857" s="31"/>
      <c r="O857" s="57"/>
      <c r="P857" s="57"/>
      <c r="Q857" s="57"/>
      <c r="R857" s="31"/>
      <c r="S857" s="31"/>
      <c r="T857" s="91"/>
      <c r="U857" s="3" t="str">
        <f>IF(VLOOKUP($A857,DICO_Complet!A:R,9,FALSE)&lt;&gt;0,VLOOKUP($A857,DICO_Complet!A:R,9,FALSE),"")</f>
        <v/>
      </c>
    </row>
    <row r="858" spans="1:21">
      <c r="A858" s="29">
        <v>251121184100</v>
      </c>
      <c r="B858" s="87"/>
      <c r="C858" s="88"/>
      <c r="D858" s="89"/>
      <c r="E858" s="3"/>
      <c r="F858" s="11"/>
      <c r="G858" s="90"/>
      <c r="H858" s="31"/>
      <c r="I858" s="31"/>
      <c r="J858" s="90"/>
      <c r="K858" s="31"/>
      <c r="L858" s="57"/>
      <c r="M858" s="31"/>
      <c r="N858" s="31"/>
      <c r="O858" s="57"/>
      <c r="P858" s="57"/>
      <c r="Q858" s="57"/>
      <c r="R858" s="31"/>
      <c r="S858" s="31"/>
      <c r="T858" s="91"/>
      <c r="U858" s="3" t="str">
        <f>IF(VLOOKUP($A858,DICO_Complet!A:R,9,FALSE)&lt;&gt;0,VLOOKUP($A858,DICO_Complet!A:R,9,FALSE),"")</f>
        <v/>
      </c>
    </row>
    <row r="859" spans="1:21">
      <c r="A859" s="29">
        <v>251121184200</v>
      </c>
      <c r="B859" s="87"/>
      <c r="C859" s="88"/>
      <c r="D859" s="89"/>
      <c r="E859" s="3"/>
      <c r="F859" s="11"/>
      <c r="G859" s="90"/>
      <c r="H859" s="31"/>
      <c r="I859" s="31"/>
      <c r="J859" s="90"/>
      <c r="K859" s="31"/>
      <c r="L859" s="57"/>
      <c r="M859" s="31"/>
      <c r="N859" s="31"/>
      <c r="O859" s="57"/>
      <c r="P859" s="57"/>
      <c r="Q859" s="57"/>
      <c r="R859" s="31"/>
      <c r="S859" s="31"/>
      <c r="T859" s="91"/>
      <c r="U859" s="3" t="str">
        <f>IF(VLOOKUP($A859,DICO_Complet!A:R,9,FALSE)&lt;&gt;0,VLOOKUP($A859,DICO_Complet!A:R,9,FALSE),"")</f>
        <v/>
      </c>
    </row>
    <row r="860" spans="1:21">
      <c r="A860" s="29">
        <v>250528104007</v>
      </c>
      <c r="B860" s="87"/>
      <c r="C860" s="88"/>
      <c r="D860" s="89"/>
      <c r="E860" s="3"/>
      <c r="F860" s="11"/>
      <c r="G860" s="90"/>
      <c r="H860" s="31"/>
      <c r="I860" s="31"/>
      <c r="J860" s="90"/>
      <c r="K860" s="31"/>
      <c r="L860" s="57"/>
      <c r="M860" s="31"/>
      <c r="N860" s="31"/>
      <c r="O860" s="57"/>
      <c r="P860" s="57"/>
      <c r="Q860" s="57"/>
      <c r="R860" s="31"/>
      <c r="S860" s="31"/>
      <c r="T860" s="91"/>
      <c r="U860" s="3" t="str">
        <f>IF(VLOOKUP($A860,DICO_Complet!A:R,9,FALSE)&lt;&gt;0,VLOOKUP($A860,DICO_Complet!A:R,9,FALSE),"")</f>
        <v/>
      </c>
    </row>
    <row r="861" spans="1:21">
      <c r="A861" s="29">
        <v>241112000118</v>
      </c>
      <c r="B861" s="87"/>
      <c r="C861" s="88"/>
      <c r="D861" s="89"/>
      <c r="E861" s="3"/>
      <c r="F861" s="11"/>
      <c r="G861" s="90"/>
      <c r="H861" s="31"/>
      <c r="I861" s="31"/>
      <c r="J861" s="90"/>
      <c r="K861" s="31"/>
      <c r="L861" s="57"/>
      <c r="M861" s="31"/>
      <c r="N861" s="31"/>
      <c r="O861" s="57"/>
      <c r="P861" s="57"/>
      <c r="Q861" s="57"/>
      <c r="R861" s="31"/>
      <c r="S861" s="31"/>
      <c r="T861" s="91"/>
      <c r="U861" s="3" t="str">
        <f>IF(VLOOKUP($A861,DICO_Complet!A:R,9,FALSE)&lt;&gt;0,VLOOKUP($A861,DICO_Complet!A:R,9,FALSE),"")</f>
        <v/>
      </c>
    </row>
    <row r="862" spans="1:21">
      <c r="A862" s="29">
        <v>250401140200</v>
      </c>
      <c r="B862" s="87"/>
      <c r="C862" s="88"/>
      <c r="D862" s="89"/>
      <c r="E862" s="3"/>
      <c r="F862" s="11"/>
      <c r="G862" s="90"/>
      <c r="H862" s="31"/>
      <c r="I862" s="31"/>
      <c r="J862" s="90"/>
      <c r="K862" s="31"/>
      <c r="L862" s="57"/>
      <c r="M862" s="31"/>
      <c r="N862" s="31"/>
      <c r="O862" s="57"/>
      <c r="P862" s="57"/>
      <c r="Q862" s="57"/>
      <c r="R862" s="31"/>
      <c r="S862" s="31"/>
      <c r="T862" s="91"/>
      <c r="U862" s="3" t="str">
        <f>IF(VLOOKUP($A862,DICO_Complet!A:R,9,FALSE)&lt;&gt;0,VLOOKUP($A862,DICO_Complet!A:R,9,FALSE),"")</f>
        <v/>
      </c>
    </row>
    <row r="863" spans="1:21">
      <c r="A863" s="29">
        <v>241112000112</v>
      </c>
      <c r="B863" s="87"/>
      <c r="C863" s="88"/>
      <c r="D863" s="89"/>
      <c r="E863" s="3"/>
      <c r="F863" s="11"/>
      <c r="G863" s="90"/>
      <c r="H863" s="31"/>
      <c r="I863" s="31"/>
      <c r="J863" s="90"/>
      <c r="K863" s="31"/>
      <c r="L863" s="57"/>
      <c r="M863" s="31"/>
      <c r="N863" s="31"/>
      <c r="O863" s="57"/>
      <c r="P863" s="57"/>
      <c r="Q863" s="57"/>
      <c r="R863" s="31"/>
      <c r="S863" s="31"/>
      <c r="T863" s="91"/>
      <c r="U863" s="3" t="str">
        <f>IF(VLOOKUP($A863,DICO_Complet!A:R,9,FALSE)&lt;&gt;0,VLOOKUP($A863,DICO_Complet!A:R,9,FALSE),"")</f>
        <v/>
      </c>
    </row>
    <row r="864" spans="1:21">
      <c r="A864" s="29">
        <v>241112000111</v>
      </c>
      <c r="B864" s="87"/>
      <c r="C864" s="88"/>
      <c r="D864" s="89"/>
      <c r="E864" s="3"/>
      <c r="F864" s="11"/>
      <c r="G864" s="90"/>
      <c r="H864" s="31"/>
      <c r="I864" s="31"/>
      <c r="J864" s="90"/>
      <c r="K864" s="31"/>
      <c r="L864" s="57"/>
      <c r="M864" s="31"/>
      <c r="N864" s="31"/>
      <c r="O864" s="57"/>
      <c r="P864" s="57"/>
      <c r="Q864" s="57"/>
      <c r="R864" s="31"/>
      <c r="S864" s="31"/>
      <c r="T864" s="91"/>
      <c r="U864" s="3" t="str">
        <f>IF(VLOOKUP($A864,DICO_Complet!A:R,9,FALSE)&lt;&gt;0,VLOOKUP($A864,DICO_Complet!A:R,9,FALSE),"")</f>
        <v/>
      </c>
    </row>
    <row r="865" spans="1:21">
      <c r="A865" s="29">
        <v>250408114900</v>
      </c>
      <c r="B865" s="87"/>
      <c r="C865" s="88"/>
      <c r="D865" s="89"/>
      <c r="E865" s="3"/>
      <c r="F865" s="11"/>
      <c r="G865" s="90"/>
      <c r="H865" s="31"/>
      <c r="I865" s="31"/>
      <c r="J865" s="90"/>
      <c r="K865" s="31"/>
      <c r="L865" s="57"/>
      <c r="M865" s="31"/>
      <c r="N865" s="31"/>
      <c r="O865" s="57"/>
      <c r="P865" s="57"/>
      <c r="Q865" s="57"/>
      <c r="R865" s="31"/>
      <c r="S865" s="31"/>
      <c r="T865" s="91"/>
      <c r="U865" s="3" t="str">
        <f>IF(VLOOKUP($A865,DICO_Complet!A:R,9,FALSE)&lt;&gt;0,VLOOKUP($A865,DICO_Complet!A:R,9,FALSE),"")</f>
        <v/>
      </c>
    </row>
    <row r="866" spans="1:21">
      <c r="A866" s="29">
        <v>250721161901</v>
      </c>
      <c r="B866" s="87"/>
      <c r="C866" s="88"/>
      <c r="D866" s="89"/>
      <c r="E866" s="3"/>
      <c r="F866" s="11"/>
      <c r="G866" s="90"/>
      <c r="H866" s="31"/>
      <c r="I866" s="31"/>
      <c r="J866" s="90"/>
      <c r="K866" s="31"/>
      <c r="L866" s="57"/>
      <c r="M866" s="31"/>
      <c r="N866" s="31"/>
      <c r="O866" s="57"/>
      <c r="P866" s="57"/>
      <c r="Q866" s="57"/>
      <c r="R866" s="31"/>
      <c r="S866" s="31"/>
      <c r="T866" s="91"/>
      <c r="U866" s="3" t="str">
        <f>IF(VLOOKUP($A866,DICO_Complet!A:R,9,FALSE)&lt;&gt;0,VLOOKUP($A866,DICO_Complet!A:R,9,FALSE),"")</f>
        <v/>
      </c>
    </row>
    <row r="867" spans="1:21">
      <c r="A867" s="29">
        <v>250919143900</v>
      </c>
      <c r="B867" s="87"/>
      <c r="C867" s="88"/>
      <c r="D867" s="89"/>
      <c r="E867" s="3"/>
      <c r="F867" s="11"/>
      <c r="G867" s="90"/>
      <c r="H867" s="31"/>
      <c r="I867" s="31"/>
      <c r="J867" s="90"/>
      <c r="K867" s="31"/>
      <c r="L867" s="57"/>
      <c r="M867" s="31"/>
      <c r="N867" s="31"/>
      <c r="O867" s="57"/>
      <c r="P867" s="57"/>
      <c r="Q867" s="57"/>
      <c r="R867" s="31"/>
      <c r="S867" s="31"/>
      <c r="T867" s="91"/>
      <c r="U867" s="3" t="str">
        <f>IF(VLOOKUP($A867,DICO_Complet!A:R,9,FALSE)&lt;&gt;0,VLOOKUP($A867,DICO_Complet!A:R,9,FALSE),"")</f>
        <v/>
      </c>
    </row>
    <row r="868" spans="1:21">
      <c r="A868" s="29">
        <v>250721161900</v>
      </c>
      <c r="B868" s="87"/>
      <c r="C868" s="88"/>
      <c r="D868" s="89"/>
      <c r="E868" s="3"/>
      <c r="F868" s="11"/>
      <c r="G868" s="90"/>
      <c r="H868" s="31"/>
      <c r="I868" s="31"/>
      <c r="J868" s="90"/>
      <c r="K868" s="31"/>
      <c r="L868" s="57"/>
      <c r="M868" s="31"/>
      <c r="N868" s="31"/>
      <c r="O868" s="57"/>
      <c r="P868" s="57"/>
      <c r="Q868" s="57"/>
      <c r="R868" s="31"/>
      <c r="S868" s="31"/>
      <c r="T868" s="91"/>
      <c r="U868" s="3" t="str">
        <f>IF(VLOOKUP($A868,DICO_Complet!A:R,9,FALSE)&lt;&gt;0,VLOOKUP($A868,DICO_Complet!A:R,9,FALSE),"")</f>
        <v/>
      </c>
    </row>
    <row r="869" spans="1:21">
      <c r="A869" s="29">
        <v>250325134503</v>
      </c>
      <c r="B869" s="87"/>
      <c r="C869" s="88"/>
      <c r="D869" s="89"/>
      <c r="E869" s="3"/>
      <c r="F869" s="11"/>
      <c r="G869" s="90"/>
      <c r="H869" s="31"/>
      <c r="I869" s="31"/>
      <c r="J869" s="90"/>
      <c r="K869" s="31"/>
      <c r="L869" s="57"/>
      <c r="M869" s="31"/>
      <c r="N869" s="31"/>
      <c r="O869" s="57"/>
      <c r="P869" s="57"/>
      <c r="Q869" s="57"/>
      <c r="R869" s="31"/>
      <c r="S869" s="31"/>
      <c r="T869" s="91"/>
      <c r="U869" s="3" t="str">
        <f>IF(VLOOKUP($A869,DICO_Complet!A:R,9,FALSE)&lt;&gt;0,VLOOKUP($A869,DICO_Complet!A:R,9,FALSE),"")</f>
        <v/>
      </c>
    </row>
    <row r="870" spans="1:21">
      <c r="A870" s="29">
        <v>260309141900</v>
      </c>
      <c r="B870" s="87"/>
      <c r="C870" s="88"/>
      <c r="D870" s="89"/>
      <c r="E870" s="3"/>
      <c r="F870" s="11"/>
      <c r="G870" s="90"/>
      <c r="H870" s="31"/>
      <c r="I870" s="31"/>
      <c r="J870" s="90"/>
      <c r="K870" s="31"/>
      <c r="L870" s="57"/>
      <c r="M870" s="31"/>
      <c r="N870" s="31"/>
      <c r="O870" s="57"/>
      <c r="P870" s="57"/>
      <c r="Q870" s="57"/>
      <c r="R870" s="31"/>
      <c r="S870" s="31"/>
      <c r="T870" s="91"/>
      <c r="U870" s="3" t="str">
        <f>IF(VLOOKUP($A870,DICO_Complet!A:R,9,FALSE)&lt;&gt;0,VLOOKUP($A870,DICO_Complet!A:R,9,FALSE),"")</f>
        <v/>
      </c>
    </row>
    <row r="871" spans="1:21">
      <c r="A871" s="29">
        <v>260313122600</v>
      </c>
      <c r="B871" s="87"/>
      <c r="C871" s="88"/>
      <c r="D871" s="89"/>
      <c r="E871" s="3"/>
      <c r="F871" s="11"/>
      <c r="G871" s="90"/>
      <c r="H871" s="31"/>
      <c r="I871" s="31"/>
      <c r="J871" s="90"/>
      <c r="K871" s="31"/>
      <c r="L871" s="57"/>
      <c r="M871" s="31"/>
      <c r="N871" s="31"/>
      <c r="O871" s="57"/>
      <c r="P871" s="57"/>
      <c r="Q871" s="57"/>
      <c r="R871" s="31"/>
      <c r="S871" s="31"/>
      <c r="T871" s="91"/>
      <c r="U871" s="3" t="str">
        <f>IF(VLOOKUP($A871,DICO_Complet!A:R,9,FALSE)&lt;&gt;0,VLOOKUP($A871,DICO_Complet!A:R,9,FALSE),"")</f>
        <v/>
      </c>
    </row>
    <row r="872" spans="1:21">
      <c r="A872" s="29">
        <v>260309133500</v>
      </c>
      <c r="B872" s="87"/>
      <c r="C872" s="88"/>
      <c r="D872" s="89"/>
      <c r="E872" s="3"/>
      <c r="F872" s="11"/>
      <c r="G872" s="90"/>
      <c r="H872" s="31"/>
      <c r="I872" s="31"/>
      <c r="J872" s="90"/>
      <c r="K872" s="31"/>
      <c r="L872" s="57"/>
      <c r="M872" s="31"/>
      <c r="N872" s="31"/>
      <c r="O872" s="57"/>
      <c r="P872" s="57"/>
      <c r="Q872" s="57"/>
      <c r="R872" s="31"/>
      <c r="S872" s="31"/>
      <c r="T872" s="91"/>
      <c r="U872" s="3" t="str">
        <f>IF(VLOOKUP($A872,DICO_Complet!A:R,9,FALSE)&lt;&gt;0,VLOOKUP($A872,DICO_Complet!A:R,9,FALSE),"")</f>
        <v/>
      </c>
    </row>
    <row r="873" spans="1:21">
      <c r="A873" s="29">
        <v>260309133501</v>
      </c>
      <c r="B873" s="87"/>
      <c r="C873" s="88"/>
      <c r="D873" s="89"/>
      <c r="E873" s="3"/>
      <c r="F873" s="11"/>
      <c r="G873" s="90"/>
      <c r="H873" s="31"/>
      <c r="I873" s="31"/>
      <c r="J873" s="90"/>
      <c r="K873" s="31"/>
      <c r="L873" s="57"/>
      <c r="M873" s="31"/>
      <c r="N873" s="31"/>
      <c r="O873" s="57"/>
      <c r="P873" s="57"/>
      <c r="Q873" s="57"/>
      <c r="R873" s="31"/>
      <c r="S873" s="31"/>
      <c r="T873" s="91"/>
      <c r="U873" s="3" t="str">
        <f>IF(VLOOKUP($A873,DICO_Complet!A:R,9,FALSE)&lt;&gt;0,VLOOKUP($A873,DICO_Complet!A:R,9,FALSE),"")</f>
        <v/>
      </c>
    </row>
    <row r="874" spans="1:21">
      <c r="A874" s="29">
        <v>250527100013</v>
      </c>
      <c r="B874" s="87"/>
      <c r="C874" s="88"/>
      <c r="D874" s="89"/>
      <c r="E874" s="3"/>
      <c r="F874" s="11"/>
      <c r="G874" s="90"/>
      <c r="H874" s="31"/>
      <c r="I874" s="31"/>
      <c r="J874" s="90"/>
      <c r="K874" s="31"/>
      <c r="L874" s="57"/>
      <c r="M874" s="31"/>
      <c r="N874" s="31"/>
      <c r="O874" s="57"/>
      <c r="P874" s="57"/>
      <c r="Q874" s="57"/>
      <c r="R874" s="31"/>
      <c r="S874" s="31"/>
      <c r="T874" s="91"/>
      <c r="U874" s="3" t="str">
        <f>IF(VLOOKUP($A874,DICO_Complet!A:R,9,FALSE)&lt;&gt;0,VLOOKUP($A874,DICO_Complet!A:R,9,FALSE),"")</f>
        <v/>
      </c>
    </row>
    <row r="875" spans="1:21">
      <c r="A875" s="29">
        <v>260309130900</v>
      </c>
      <c r="B875" s="87"/>
      <c r="C875" s="88"/>
      <c r="D875" s="89"/>
      <c r="E875" s="3"/>
      <c r="F875" s="11"/>
      <c r="G875" s="90"/>
      <c r="H875" s="31"/>
      <c r="I875" s="31"/>
      <c r="J875" s="90"/>
      <c r="K875" s="31"/>
      <c r="L875" s="57"/>
      <c r="M875" s="31"/>
      <c r="N875" s="31"/>
      <c r="O875" s="57"/>
      <c r="P875" s="57"/>
      <c r="Q875" s="57"/>
      <c r="R875" s="31"/>
      <c r="S875" s="31"/>
      <c r="T875" s="91"/>
      <c r="U875" s="3" t="str">
        <f>IF(VLOOKUP($A875,DICO_Complet!A:R,9,FALSE)&lt;&gt;0,VLOOKUP($A875,DICO_Complet!A:R,9,FALSE),"")</f>
        <v/>
      </c>
    </row>
    <row r="876" spans="1:21">
      <c r="A876" s="29">
        <v>260309135900</v>
      </c>
      <c r="B876" s="87"/>
      <c r="C876" s="88"/>
      <c r="D876" s="89"/>
      <c r="E876" s="3"/>
      <c r="F876" s="11"/>
      <c r="G876" s="90"/>
      <c r="H876" s="31"/>
      <c r="I876" s="31"/>
      <c r="J876" s="90"/>
      <c r="K876" s="31"/>
      <c r="L876" s="57"/>
      <c r="M876" s="31"/>
      <c r="N876" s="31"/>
      <c r="O876" s="57"/>
      <c r="P876" s="57"/>
      <c r="Q876" s="57"/>
      <c r="R876" s="31"/>
      <c r="S876" s="31"/>
      <c r="T876" s="91"/>
      <c r="U876" s="3" t="str">
        <f>IF(VLOOKUP($A876,DICO_Complet!A:R,9,FALSE)&lt;&gt;0,VLOOKUP($A876,DICO_Complet!A:R,9,FALSE),"")</f>
        <v/>
      </c>
    </row>
    <row r="877" spans="1:21">
      <c r="A877" s="29">
        <v>251125100014</v>
      </c>
      <c r="B877" s="87"/>
      <c r="C877" s="88"/>
      <c r="D877" s="89"/>
      <c r="E877" s="3"/>
      <c r="F877" s="11"/>
      <c r="G877" s="90"/>
      <c r="H877" s="31"/>
      <c r="I877" s="31"/>
      <c r="J877" s="90"/>
      <c r="K877" s="31"/>
      <c r="L877" s="57"/>
      <c r="M877" s="31"/>
      <c r="N877" s="31"/>
      <c r="O877" s="57"/>
      <c r="P877" s="57"/>
      <c r="Q877" s="57"/>
      <c r="R877" s="31"/>
      <c r="S877" s="31"/>
      <c r="T877" s="91"/>
      <c r="U877" s="3" t="str">
        <f>IF(VLOOKUP($A877,DICO_Complet!A:R,9,FALSE)&lt;&gt;0,VLOOKUP($A877,DICO_Complet!A:R,9,FALSE),"")</f>
        <v/>
      </c>
    </row>
    <row r="878" spans="1:21">
      <c r="A878" s="29">
        <v>260309135500</v>
      </c>
      <c r="B878" s="87"/>
      <c r="C878" s="88"/>
      <c r="D878" s="89"/>
      <c r="E878" s="3"/>
      <c r="F878" s="11"/>
      <c r="G878" s="90"/>
      <c r="H878" s="31"/>
      <c r="I878" s="31"/>
      <c r="J878" s="90"/>
      <c r="K878" s="31"/>
      <c r="L878" s="57"/>
      <c r="M878" s="31"/>
      <c r="N878" s="31"/>
      <c r="O878" s="57"/>
      <c r="P878" s="57"/>
      <c r="Q878" s="57"/>
      <c r="R878" s="31"/>
      <c r="S878" s="31"/>
      <c r="T878" s="91"/>
      <c r="U878" s="3" t="str">
        <f>IF(VLOOKUP($A878,DICO_Complet!A:R,9,FALSE)&lt;&gt;0,VLOOKUP($A878,DICO_Complet!A:R,9,FALSE),"")</f>
        <v/>
      </c>
    </row>
    <row r="879" spans="1:21">
      <c r="A879" s="29">
        <v>250820180900</v>
      </c>
      <c r="B879" s="87"/>
      <c r="C879" s="88"/>
      <c r="D879" s="89"/>
      <c r="E879" s="3"/>
      <c r="F879" s="11"/>
      <c r="G879" s="90"/>
      <c r="H879" s="31"/>
      <c r="I879" s="31"/>
      <c r="J879" s="90"/>
      <c r="K879" s="31"/>
      <c r="L879" s="57"/>
      <c r="M879" s="31"/>
      <c r="N879" s="31"/>
      <c r="O879" s="57"/>
      <c r="P879" s="57"/>
      <c r="Q879" s="57"/>
      <c r="R879" s="31"/>
      <c r="S879" s="31"/>
      <c r="T879" s="91"/>
      <c r="U879" s="3" t="str">
        <f>IF(VLOOKUP($A879,DICO_Complet!A:R,9,FALSE)&lt;&gt;0,VLOOKUP($A879,DICO_Complet!A:R,9,FALSE),"")</f>
        <v/>
      </c>
    </row>
    <row r="880" spans="1:21">
      <c r="A880" s="29">
        <v>260309131500</v>
      </c>
      <c r="B880" s="87"/>
      <c r="C880" s="88"/>
      <c r="D880" s="89"/>
      <c r="E880" s="3"/>
      <c r="F880" s="11"/>
      <c r="G880" s="90"/>
      <c r="H880" s="31"/>
      <c r="I880" s="31"/>
      <c r="J880" s="90"/>
      <c r="K880" s="31"/>
      <c r="L880" s="57"/>
      <c r="M880" s="31"/>
      <c r="N880" s="31"/>
      <c r="O880" s="57"/>
      <c r="P880" s="57"/>
      <c r="Q880" s="57"/>
      <c r="R880" s="31"/>
      <c r="S880" s="31"/>
      <c r="T880" s="91"/>
      <c r="U880" s="3" t="str">
        <f>IF(VLOOKUP($A880,DICO_Complet!A:R,9,FALSE)&lt;&gt;0,VLOOKUP($A880,DICO_Complet!A:R,9,FALSE),"")</f>
        <v/>
      </c>
    </row>
    <row r="881" spans="1:21">
      <c r="A881" s="29">
        <v>250527100015</v>
      </c>
      <c r="B881" s="87"/>
      <c r="C881" s="88"/>
      <c r="D881" s="89"/>
      <c r="E881" s="3"/>
      <c r="F881" s="11"/>
      <c r="G881" s="90"/>
      <c r="H881" s="31"/>
      <c r="I881" s="31"/>
      <c r="J881" s="90"/>
      <c r="K881" s="31"/>
      <c r="L881" s="57"/>
      <c r="M881" s="31"/>
      <c r="N881" s="31"/>
      <c r="O881" s="57"/>
      <c r="P881" s="57"/>
      <c r="Q881" s="57"/>
      <c r="R881" s="31"/>
      <c r="S881" s="31"/>
      <c r="T881" s="91"/>
      <c r="U881" s="3" t="str">
        <f>IF(VLOOKUP($A881,DICO_Complet!A:R,9,FALSE)&lt;&gt;0,VLOOKUP($A881,DICO_Complet!A:R,9,FALSE),"")</f>
        <v/>
      </c>
    </row>
    <row r="882" spans="1:21">
      <c r="A882" s="29">
        <v>250527100014</v>
      </c>
      <c r="B882" s="87"/>
      <c r="C882" s="88"/>
      <c r="D882" s="89"/>
      <c r="E882" s="3"/>
      <c r="F882" s="11"/>
      <c r="G882" s="90"/>
      <c r="H882" s="31"/>
      <c r="I882" s="31"/>
      <c r="J882" s="90"/>
      <c r="K882" s="31"/>
      <c r="L882" s="57"/>
      <c r="M882" s="31"/>
      <c r="N882" s="31"/>
      <c r="O882" s="57"/>
      <c r="P882" s="57"/>
      <c r="Q882" s="57"/>
      <c r="R882" s="31"/>
      <c r="S882" s="31"/>
      <c r="T882" s="91"/>
      <c r="U882" s="3" t="str">
        <f>IF(VLOOKUP($A882,DICO_Complet!A:R,9,FALSE)&lt;&gt;0,VLOOKUP($A882,DICO_Complet!A:R,9,FALSE),"")</f>
        <v/>
      </c>
    </row>
    <row r="883" spans="1:21">
      <c r="A883" s="29">
        <v>260309140900</v>
      </c>
      <c r="B883" s="87"/>
      <c r="C883" s="88"/>
      <c r="D883" s="89"/>
      <c r="E883" s="3"/>
      <c r="F883" s="11"/>
      <c r="G883" s="90"/>
      <c r="H883" s="31"/>
      <c r="I883" s="31"/>
      <c r="J883" s="90"/>
      <c r="K883" s="31"/>
      <c r="L883" s="57"/>
      <c r="M883" s="31"/>
      <c r="N883" s="31"/>
      <c r="O883" s="57"/>
      <c r="P883" s="57"/>
      <c r="Q883" s="57"/>
      <c r="R883" s="31"/>
      <c r="S883" s="31"/>
      <c r="T883" s="91"/>
      <c r="U883" s="3" t="str">
        <f>IF(VLOOKUP($A883,DICO_Complet!A:R,9,FALSE)&lt;&gt;0,VLOOKUP($A883,DICO_Complet!A:R,9,FALSE),"")</f>
        <v/>
      </c>
    </row>
    <row r="884" spans="1:21">
      <c r="A884" s="29">
        <v>260309134500</v>
      </c>
      <c r="B884" s="87"/>
      <c r="C884" s="88"/>
      <c r="D884" s="89"/>
      <c r="E884" s="3"/>
      <c r="F884" s="11"/>
      <c r="G884" s="90"/>
      <c r="H884" s="31"/>
      <c r="I884" s="31"/>
      <c r="J884" s="90"/>
      <c r="K884" s="31"/>
      <c r="L884" s="57"/>
      <c r="M884" s="31"/>
      <c r="N884" s="31"/>
      <c r="O884" s="57"/>
      <c r="P884" s="57"/>
      <c r="Q884" s="57"/>
      <c r="R884" s="31"/>
      <c r="S884" s="31"/>
      <c r="T884" s="91"/>
      <c r="U884" s="3" t="str">
        <f>IF(VLOOKUP($A884,DICO_Complet!A:R,9,FALSE)&lt;&gt;0,VLOOKUP($A884,DICO_Complet!A:R,9,FALSE),"")</f>
        <v/>
      </c>
    </row>
    <row r="885" spans="1:21">
      <c r="A885" s="29">
        <v>250527100016</v>
      </c>
      <c r="B885" s="87"/>
      <c r="C885" s="88"/>
      <c r="D885" s="89"/>
      <c r="E885" s="3"/>
      <c r="F885" s="11"/>
      <c r="G885" s="90"/>
      <c r="H885" s="31"/>
      <c r="I885" s="31"/>
      <c r="J885" s="90"/>
      <c r="K885" s="31"/>
      <c r="L885" s="57"/>
      <c r="M885" s="31"/>
      <c r="N885" s="31"/>
      <c r="O885" s="57"/>
      <c r="P885" s="57"/>
      <c r="Q885" s="57"/>
      <c r="R885" s="31"/>
      <c r="S885" s="31"/>
      <c r="T885" s="91"/>
      <c r="U885" s="3" t="str">
        <f>IF(VLOOKUP($A885,DICO_Complet!A:R,9,FALSE)&lt;&gt;0,VLOOKUP($A885,DICO_Complet!A:R,9,FALSE),"")</f>
        <v/>
      </c>
    </row>
    <row r="886" spans="1:21">
      <c r="A886" s="29">
        <v>250325134502</v>
      </c>
      <c r="B886" s="87"/>
      <c r="C886" s="88"/>
      <c r="D886" s="89"/>
      <c r="E886" s="3"/>
      <c r="F886" s="11"/>
      <c r="G886" s="90"/>
      <c r="H886" s="31"/>
      <c r="I886" s="31"/>
      <c r="J886" s="90"/>
      <c r="K886" s="31"/>
      <c r="L886" s="57"/>
      <c r="M886" s="31"/>
      <c r="N886" s="31"/>
      <c r="O886" s="57"/>
      <c r="P886" s="57"/>
      <c r="Q886" s="57"/>
      <c r="R886" s="31"/>
      <c r="S886" s="31"/>
      <c r="T886" s="91"/>
      <c r="U886" s="3" t="str">
        <f>IF(VLOOKUP($A886,DICO_Complet!A:R,9,FALSE)&lt;&gt;0,VLOOKUP($A886,DICO_Complet!A:R,9,FALSE),"")</f>
        <v/>
      </c>
    </row>
    <row r="887" spans="1:21">
      <c r="A887" s="29">
        <v>260309132500</v>
      </c>
      <c r="B887" s="87"/>
      <c r="C887" s="88"/>
      <c r="D887" s="89"/>
      <c r="E887" s="3"/>
      <c r="F887" s="11"/>
      <c r="G887" s="90"/>
      <c r="H887" s="31"/>
      <c r="I887" s="31"/>
      <c r="J887" s="90"/>
      <c r="K887" s="31"/>
      <c r="L887" s="57"/>
      <c r="M887" s="31"/>
      <c r="N887" s="31"/>
      <c r="O887" s="57"/>
      <c r="P887" s="57"/>
      <c r="Q887" s="57"/>
      <c r="R887" s="31"/>
      <c r="S887" s="31"/>
      <c r="T887" s="91"/>
      <c r="U887" s="3" t="str">
        <f>IF(VLOOKUP($A887,DICO_Complet!A:R,9,FALSE)&lt;&gt;0,VLOOKUP($A887,DICO_Complet!A:R,9,FALSE),"")</f>
        <v/>
      </c>
    </row>
    <row r="888" spans="1:21">
      <c r="A888" s="29">
        <v>260309131900</v>
      </c>
      <c r="B888" s="87"/>
      <c r="C888" s="88"/>
      <c r="D888" s="89"/>
      <c r="E888" s="3"/>
      <c r="F888" s="11"/>
      <c r="G888" s="90"/>
      <c r="H888" s="31"/>
      <c r="I888" s="31"/>
      <c r="J888" s="90"/>
      <c r="K888" s="31"/>
      <c r="L888" s="57"/>
      <c r="M888" s="31"/>
      <c r="N888" s="31"/>
      <c r="O888" s="57"/>
      <c r="P888" s="57"/>
      <c r="Q888" s="57"/>
      <c r="R888" s="31"/>
      <c r="S888" s="31"/>
      <c r="T888" s="91"/>
      <c r="U888" s="3" t="str">
        <f>IF(VLOOKUP($A888,DICO_Complet!A:R,9,FALSE)&lt;&gt;0,VLOOKUP($A888,DICO_Complet!A:R,9,FALSE),"")</f>
        <v/>
      </c>
    </row>
    <row r="889" spans="1:21">
      <c r="A889" s="29">
        <v>250325134504</v>
      </c>
      <c r="B889" s="87"/>
      <c r="C889" s="88"/>
      <c r="D889" s="89"/>
      <c r="E889" s="3"/>
      <c r="F889" s="11"/>
      <c r="G889" s="90"/>
      <c r="H889" s="31"/>
      <c r="I889" s="31"/>
      <c r="J889" s="90"/>
      <c r="K889" s="31"/>
      <c r="L889" s="57"/>
      <c r="M889" s="31"/>
      <c r="N889" s="31"/>
      <c r="O889" s="57"/>
      <c r="P889" s="57"/>
      <c r="Q889" s="57"/>
      <c r="R889" s="31"/>
      <c r="S889" s="31"/>
      <c r="T889" s="91"/>
      <c r="U889" s="3" t="str">
        <f>IF(VLOOKUP($A889,DICO_Complet!A:R,9,FALSE)&lt;&gt;0,VLOOKUP($A889,DICO_Complet!A:R,9,FALSE),"")</f>
        <v/>
      </c>
    </row>
    <row r="890" spans="1:21">
      <c r="A890" s="29">
        <v>260313121600</v>
      </c>
      <c r="B890" s="87"/>
      <c r="C890" s="88"/>
      <c r="D890" s="89"/>
      <c r="E890" s="3"/>
      <c r="F890" s="11"/>
      <c r="G890" s="90"/>
      <c r="H890" s="31"/>
      <c r="I890" s="31"/>
      <c r="J890" s="90"/>
      <c r="K890" s="31"/>
      <c r="L890" s="57"/>
      <c r="M890" s="31"/>
      <c r="N890" s="31"/>
      <c r="O890" s="57"/>
      <c r="P890" s="57"/>
      <c r="Q890" s="57"/>
      <c r="R890" s="31"/>
      <c r="S890" s="31"/>
      <c r="T890" s="91"/>
      <c r="U890" s="3" t="str">
        <f>IF(VLOOKUP($A890,DICO_Complet!A:R,9,FALSE)&lt;&gt;0,VLOOKUP($A890,DICO_Complet!A:R,9,FALSE),"")</f>
        <v/>
      </c>
    </row>
    <row r="891" spans="1:21">
      <c r="A891" s="29">
        <v>251125100010</v>
      </c>
      <c r="B891" s="87"/>
      <c r="C891" s="88"/>
      <c r="D891" s="89"/>
      <c r="E891" s="3"/>
      <c r="F891" s="11"/>
      <c r="G891" s="90"/>
      <c r="H891" s="31"/>
      <c r="I891" s="31"/>
      <c r="J891" s="90"/>
      <c r="K891" s="31"/>
      <c r="L891" s="57"/>
      <c r="M891" s="31"/>
      <c r="N891" s="31"/>
      <c r="O891" s="57"/>
      <c r="P891" s="57"/>
      <c r="Q891" s="57"/>
      <c r="R891" s="31"/>
      <c r="S891" s="31"/>
      <c r="T891" s="91"/>
      <c r="U891" s="3" t="str">
        <f>IF(VLOOKUP($A891,DICO_Complet!A:R,9,FALSE)&lt;&gt;0,VLOOKUP($A891,DICO_Complet!A:R,9,FALSE),"")</f>
        <v/>
      </c>
    </row>
    <row r="892" spans="1:21">
      <c r="A892" s="29">
        <v>250325134500</v>
      </c>
      <c r="B892" s="87"/>
      <c r="C892" s="88"/>
      <c r="D892" s="89"/>
      <c r="E892" s="3"/>
      <c r="F892" s="11"/>
      <c r="G892" s="90"/>
      <c r="H892" s="31"/>
      <c r="I892" s="31"/>
      <c r="J892" s="90"/>
      <c r="K892" s="31"/>
      <c r="L892" s="57"/>
      <c r="M892" s="31"/>
      <c r="N892" s="31"/>
      <c r="O892" s="57"/>
      <c r="P892" s="57"/>
      <c r="Q892" s="57"/>
      <c r="R892" s="31"/>
      <c r="S892" s="31"/>
      <c r="T892" s="91"/>
      <c r="U892" s="3" t="str">
        <f>IF(VLOOKUP($A892,DICO_Complet!A:R,9,FALSE)&lt;&gt;0,VLOOKUP($A892,DICO_Complet!A:R,9,FALSE),"")</f>
        <v/>
      </c>
    </row>
    <row r="893" spans="1:21">
      <c r="A893" s="29">
        <v>250527100005</v>
      </c>
      <c r="B893" s="87"/>
      <c r="C893" s="88"/>
      <c r="D893" s="89"/>
      <c r="E893" s="3"/>
      <c r="F893" s="11"/>
      <c r="G893" s="90"/>
      <c r="H893" s="31"/>
      <c r="I893" s="31"/>
      <c r="J893" s="90"/>
      <c r="K893" s="31"/>
      <c r="L893" s="57"/>
      <c r="M893" s="31"/>
      <c r="N893" s="31"/>
      <c r="O893" s="57"/>
      <c r="P893" s="57"/>
      <c r="Q893" s="57"/>
      <c r="R893" s="31"/>
      <c r="S893" s="31"/>
      <c r="T893" s="91"/>
      <c r="U893" s="3" t="str">
        <f>IF(VLOOKUP($A893,DICO_Complet!A:R,9,FALSE)&lt;&gt;0,VLOOKUP($A893,DICO_Complet!A:R,9,FALSE),"")</f>
        <v/>
      </c>
    </row>
    <row r="894" spans="1:21">
      <c r="A894" s="29">
        <v>260313120600</v>
      </c>
      <c r="B894" s="87"/>
      <c r="C894" s="88"/>
      <c r="D894" s="89"/>
      <c r="E894" s="3"/>
      <c r="F894" s="11"/>
      <c r="G894" s="90"/>
      <c r="H894" s="31"/>
      <c r="I894" s="31"/>
      <c r="J894" s="90"/>
      <c r="K894" s="31"/>
      <c r="L894" s="57"/>
      <c r="M894" s="31"/>
      <c r="N894" s="31"/>
      <c r="O894" s="57"/>
      <c r="P894" s="57"/>
      <c r="Q894" s="57"/>
      <c r="R894" s="31"/>
      <c r="S894" s="31"/>
      <c r="T894" s="91"/>
      <c r="U894" s="3" t="str">
        <f>IF(VLOOKUP($A894,DICO_Complet!A:R,9,FALSE)&lt;&gt;0,VLOOKUP($A894,DICO_Complet!A:R,9,FALSE),"")</f>
        <v/>
      </c>
    </row>
    <row r="895" spans="1:21">
      <c r="A895" s="29">
        <v>251125100011</v>
      </c>
      <c r="B895" s="87"/>
      <c r="C895" s="88"/>
      <c r="D895" s="89"/>
      <c r="E895" s="3"/>
      <c r="F895" s="11"/>
      <c r="G895" s="90"/>
      <c r="H895" s="31"/>
      <c r="I895" s="31"/>
      <c r="J895" s="90"/>
      <c r="K895" s="31"/>
      <c r="L895" s="57"/>
      <c r="M895" s="31"/>
      <c r="N895" s="31"/>
      <c r="O895" s="57"/>
      <c r="P895" s="57"/>
      <c r="Q895" s="57"/>
      <c r="R895" s="31"/>
      <c r="S895" s="31"/>
      <c r="T895" s="91"/>
      <c r="U895" s="3" t="str">
        <f>IF(VLOOKUP($A895,DICO_Complet!A:R,9,FALSE)&lt;&gt;0,VLOOKUP($A895,DICO_Complet!A:R,9,FALSE),"")</f>
        <v/>
      </c>
    </row>
    <row r="896" spans="1:21">
      <c r="A896" s="29">
        <v>251125100012</v>
      </c>
      <c r="B896" s="87"/>
      <c r="C896" s="88"/>
      <c r="D896" s="89"/>
      <c r="E896" s="3"/>
      <c r="F896" s="11"/>
      <c r="G896" s="90"/>
      <c r="H896" s="31"/>
      <c r="I896" s="31"/>
      <c r="J896" s="90"/>
      <c r="K896" s="31"/>
      <c r="L896" s="57"/>
      <c r="M896" s="31"/>
      <c r="N896" s="31"/>
      <c r="O896" s="57"/>
      <c r="P896" s="57"/>
      <c r="Q896" s="57"/>
      <c r="R896" s="31"/>
      <c r="S896" s="31"/>
      <c r="T896" s="91"/>
      <c r="U896" s="3" t="str">
        <f>IF(VLOOKUP($A896,DICO_Complet!A:R,9,FALSE)&lt;&gt;0,VLOOKUP($A896,DICO_Complet!A:R,9,FALSE),"")</f>
        <v/>
      </c>
    </row>
    <row r="897" spans="1:21">
      <c r="A897" s="29">
        <v>250325134501</v>
      </c>
      <c r="B897" s="87"/>
      <c r="C897" s="88"/>
      <c r="D897" s="89"/>
      <c r="E897" s="3"/>
      <c r="F897" s="11"/>
      <c r="G897" s="90"/>
      <c r="H897" s="31"/>
      <c r="I897" s="31"/>
      <c r="J897" s="90"/>
      <c r="K897" s="31"/>
      <c r="L897" s="57"/>
      <c r="M897" s="31"/>
      <c r="N897" s="31"/>
      <c r="O897" s="57"/>
      <c r="P897" s="57"/>
      <c r="Q897" s="57"/>
      <c r="R897" s="31"/>
      <c r="S897" s="31"/>
      <c r="T897" s="91"/>
      <c r="U897" s="3" t="str">
        <f>IF(VLOOKUP($A897,DICO_Complet!A:R,9,FALSE)&lt;&gt;0,VLOOKUP($A897,DICO_Complet!A:R,9,FALSE),"")</f>
        <v/>
      </c>
    </row>
    <row r="898" spans="1:21">
      <c r="A898" s="29">
        <v>250527100007</v>
      </c>
      <c r="B898" s="87"/>
      <c r="C898" s="88"/>
      <c r="D898" s="89"/>
      <c r="E898" s="3"/>
      <c r="F898" s="11"/>
      <c r="G898" s="90"/>
      <c r="H898" s="31"/>
      <c r="I898" s="31"/>
      <c r="J898" s="90"/>
      <c r="K898" s="31"/>
      <c r="L898" s="57"/>
      <c r="M898" s="31"/>
      <c r="N898" s="31"/>
      <c r="O898" s="57"/>
      <c r="P898" s="57"/>
      <c r="Q898" s="57"/>
      <c r="R898" s="31"/>
      <c r="S898" s="31"/>
      <c r="T898" s="91"/>
      <c r="U898" s="3" t="str">
        <f>IF(VLOOKUP($A898,DICO_Complet!A:R,9,FALSE)&lt;&gt;0,VLOOKUP($A898,DICO_Complet!A:R,9,FALSE),"")</f>
        <v/>
      </c>
    </row>
    <row r="899" spans="1:21">
      <c r="A899" s="29">
        <v>250527100006</v>
      </c>
      <c r="B899" s="87"/>
      <c r="C899" s="88"/>
      <c r="D899" s="89"/>
      <c r="E899" s="3"/>
      <c r="F899" s="11"/>
      <c r="G899" s="90"/>
      <c r="H899" s="31"/>
      <c r="I899" s="31"/>
      <c r="J899" s="90"/>
      <c r="K899" s="31"/>
      <c r="L899" s="57"/>
      <c r="M899" s="31"/>
      <c r="N899" s="31"/>
      <c r="O899" s="57"/>
      <c r="P899" s="57"/>
      <c r="Q899" s="57"/>
      <c r="R899" s="31"/>
      <c r="S899" s="31"/>
      <c r="T899" s="91"/>
      <c r="U899" s="3" t="str">
        <f>IF(VLOOKUP($A899,DICO_Complet!A:R,9,FALSE)&lt;&gt;0,VLOOKUP($A899,DICO_Complet!A:R,9,FALSE),"")</f>
        <v/>
      </c>
    </row>
    <row r="900" spans="1:21">
      <c r="A900" s="29">
        <v>251125100013</v>
      </c>
      <c r="B900" s="87"/>
      <c r="C900" s="88"/>
      <c r="D900" s="89"/>
      <c r="E900" s="3"/>
      <c r="F900" s="11"/>
      <c r="G900" s="90"/>
      <c r="H900" s="31"/>
      <c r="I900" s="31"/>
      <c r="J900" s="90"/>
      <c r="K900" s="31"/>
      <c r="L900" s="57"/>
      <c r="M900" s="31"/>
      <c r="N900" s="31"/>
      <c r="O900" s="57"/>
      <c r="P900" s="57"/>
      <c r="Q900" s="57"/>
      <c r="R900" s="31"/>
      <c r="S900" s="31"/>
      <c r="T900" s="91"/>
      <c r="U900" s="3" t="str">
        <f>IF(VLOOKUP($A900,DICO_Complet!A:R,9,FALSE)&lt;&gt;0,VLOOKUP($A900,DICO_Complet!A:R,9,FALSE),"")</f>
        <v/>
      </c>
    </row>
    <row r="901" spans="1:21">
      <c r="A901" s="29">
        <v>260309142900</v>
      </c>
      <c r="B901" s="87"/>
      <c r="C901" s="88"/>
      <c r="D901" s="89"/>
      <c r="E901" s="3"/>
      <c r="F901" s="11"/>
      <c r="G901" s="90"/>
      <c r="H901" s="31"/>
      <c r="I901" s="31"/>
      <c r="J901" s="90"/>
      <c r="K901" s="31"/>
      <c r="L901" s="57"/>
      <c r="M901" s="31"/>
      <c r="N901" s="31"/>
      <c r="O901" s="57"/>
      <c r="P901" s="57"/>
      <c r="Q901" s="57"/>
      <c r="R901" s="31"/>
      <c r="S901" s="31"/>
      <c r="T901" s="91"/>
      <c r="U901" s="3" t="str">
        <f>IF(VLOOKUP($A901,DICO_Complet!A:R,9,FALSE)&lt;&gt;0,VLOOKUP($A901,DICO_Complet!A:R,9,FALSE),"")</f>
        <v/>
      </c>
    </row>
    <row r="902" spans="1:21">
      <c r="A902" s="29">
        <v>260309144900</v>
      </c>
      <c r="B902" s="87"/>
      <c r="C902" s="88"/>
      <c r="D902" s="89"/>
      <c r="E902" s="3"/>
      <c r="F902" s="11"/>
      <c r="G902" s="90"/>
      <c r="H902" s="31"/>
      <c r="I902" s="31"/>
      <c r="J902" s="90"/>
      <c r="K902" s="31"/>
      <c r="L902" s="57"/>
      <c r="M902" s="31"/>
      <c r="N902" s="31"/>
      <c r="O902" s="57"/>
      <c r="P902" s="57"/>
      <c r="Q902" s="57"/>
      <c r="R902" s="31"/>
      <c r="S902" s="31"/>
      <c r="T902" s="91"/>
      <c r="U902" s="3" t="str">
        <f>IF(VLOOKUP($A902,DICO_Complet!A:R,9,FALSE)&lt;&gt;0,VLOOKUP($A902,DICO_Complet!A:R,9,FALSE),"")</f>
        <v/>
      </c>
    </row>
    <row r="903" spans="1:21">
      <c r="A903" s="29">
        <v>250527100008</v>
      </c>
      <c r="B903" s="87"/>
      <c r="C903" s="88"/>
      <c r="D903" s="89"/>
      <c r="E903" s="3"/>
      <c r="F903" s="11"/>
      <c r="G903" s="90"/>
      <c r="H903" s="31"/>
      <c r="I903" s="31"/>
      <c r="J903" s="90"/>
      <c r="K903" s="31"/>
      <c r="L903" s="57"/>
      <c r="M903" s="31"/>
      <c r="N903" s="31"/>
      <c r="O903" s="57"/>
      <c r="P903" s="57"/>
      <c r="Q903" s="57"/>
      <c r="R903" s="31"/>
      <c r="S903" s="31"/>
      <c r="T903" s="91"/>
      <c r="U903" s="3" t="str">
        <f>IF(VLOOKUP($A903,DICO_Complet!A:R,9,FALSE)&lt;&gt;0,VLOOKUP($A903,DICO_Complet!A:R,9,FALSE),"")</f>
        <v/>
      </c>
    </row>
    <row r="904" spans="1:21">
      <c r="A904" s="29">
        <v>260225201700</v>
      </c>
      <c r="B904" s="87"/>
      <c r="C904" s="88"/>
      <c r="D904" s="89"/>
      <c r="E904" s="3"/>
      <c r="F904" s="11"/>
      <c r="G904" s="90"/>
      <c r="H904" s="31"/>
      <c r="I904" s="31"/>
      <c r="J904" s="90"/>
      <c r="K904" s="31"/>
      <c r="L904" s="57"/>
      <c r="M904" s="31"/>
      <c r="N904" s="31"/>
      <c r="O904" s="57"/>
      <c r="P904" s="57"/>
      <c r="Q904" s="57"/>
      <c r="R904" s="31"/>
      <c r="S904" s="31"/>
      <c r="T904" s="91"/>
      <c r="U904" s="3" t="str">
        <f>IF(VLOOKUP($A904,DICO_Complet!A:R,9,FALSE)&lt;&gt;0,VLOOKUP($A904,DICO_Complet!A:R,9,FALSE),"")</f>
        <v/>
      </c>
    </row>
    <row r="905" spans="1:21">
      <c r="A905" s="29">
        <v>250924100021</v>
      </c>
      <c r="B905" s="87"/>
      <c r="C905" s="88"/>
      <c r="D905" s="89"/>
      <c r="E905" s="3"/>
      <c r="F905" s="11"/>
      <c r="G905" s="90"/>
      <c r="H905" s="31"/>
      <c r="I905" s="31"/>
      <c r="J905" s="90"/>
      <c r="K905" s="31"/>
      <c r="L905" s="57"/>
      <c r="M905" s="31"/>
      <c r="N905" s="31"/>
      <c r="O905" s="57"/>
      <c r="P905" s="57"/>
      <c r="Q905" s="57"/>
      <c r="R905" s="31"/>
      <c r="S905" s="31"/>
      <c r="T905" s="91"/>
      <c r="U905" s="3" t="str">
        <f>IF(VLOOKUP($A905,DICO_Complet!A:R,9,FALSE)&lt;&gt;0,VLOOKUP($A905,DICO_Complet!A:R,9,FALSE),"")</f>
        <v/>
      </c>
    </row>
    <row r="906" spans="1:21">
      <c r="A906" s="29">
        <v>250924100013</v>
      </c>
      <c r="B906" s="87"/>
      <c r="C906" s="88"/>
      <c r="D906" s="89"/>
      <c r="E906" s="3"/>
      <c r="F906" s="11"/>
      <c r="G906" s="90"/>
      <c r="H906" s="31"/>
      <c r="I906" s="31"/>
      <c r="J906" s="90"/>
      <c r="K906" s="31"/>
      <c r="L906" s="57"/>
      <c r="M906" s="31"/>
      <c r="N906" s="31"/>
      <c r="O906" s="57"/>
      <c r="P906" s="57"/>
      <c r="Q906" s="57"/>
      <c r="R906" s="31"/>
      <c r="S906" s="31"/>
      <c r="T906" s="91"/>
      <c r="U906" s="3" t="str">
        <f>IF(VLOOKUP($A906,DICO_Complet!A:R,9,FALSE)&lt;&gt;0,VLOOKUP($A906,DICO_Complet!A:R,9,FALSE),"")</f>
        <v/>
      </c>
    </row>
    <row r="907" spans="1:21">
      <c r="A907" s="29">
        <v>250901001223</v>
      </c>
      <c r="B907" s="87"/>
      <c r="C907" s="88"/>
      <c r="D907" s="89"/>
      <c r="E907" s="3"/>
      <c r="F907" s="11"/>
      <c r="G907" s="90"/>
      <c r="H907" s="31"/>
      <c r="I907" s="31"/>
      <c r="J907" s="90"/>
      <c r="K907" s="31"/>
      <c r="L907" s="57"/>
      <c r="M907" s="31"/>
      <c r="N907" s="31"/>
      <c r="O907" s="57"/>
      <c r="P907" s="57"/>
      <c r="Q907" s="57"/>
      <c r="R907" s="31"/>
      <c r="S907" s="31"/>
      <c r="T907" s="91"/>
      <c r="U907" s="3" t="str">
        <f>IF(VLOOKUP($A907,DICO_Complet!A:R,9,FALSE)&lt;&gt;0,VLOOKUP($A907,DICO_Complet!A:R,9,FALSE),"")</f>
        <v/>
      </c>
    </row>
    <row r="908" spans="1:21">
      <c r="A908" s="29">
        <v>250901001222</v>
      </c>
      <c r="B908" s="87"/>
      <c r="C908" s="88"/>
      <c r="D908" s="89"/>
      <c r="E908" s="3"/>
      <c r="F908" s="11"/>
      <c r="G908" s="90"/>
      <c r="H908" s="31"/>
      <c r="I908" s="31"/>
      <c r="J908" s="90"/>
      <c r="K908" s="31"/>
      <c r="L908" s="57"/>
      <c r="M908" s="31"/>
      <c r="N908" s="31"/>
      <c r="O908" s="57"/>
      <c r="P908" s="57"/>
      <c r="Q908" s="57"/>
      <c r="R908" s="31"/>
      <c r="S908" s="31"/>
      <c r="T908" s="91"/>
      <c r="U908" s="3" t="str">
        <f>IF(VLOOKUP($A908,DICO_Complet!A:R,9,FALSE)&lt;&gt;0,VLOOKUP($A908,DICO_Complet!A:R,9,FALSE),"")</f>
        <v/>
      </c>
    </row>
    <row r="909" spans="1:21">
      <c r="A909" s="29">
        <v>260120121800</v>
      </c>
      <c r="B909" s="87"/>
      <c r="C909" s="88"/>
      <c r="D909" s="89"/>
      <c r="E909" s="3"/>
      <c r="F909" s="11"/>
      <c r="G909" s="90"/>
      <c r="H909" s="31"/>
      <c r="I909" s="31"/>
      <c r="J909" s="90"/>
      <c r="K909" s="31"/>
      <c r="L909" s="57"/>
      <c r="M909" s="31"/>
      <c r="N909" s="31"/>
      <c r="O909" s="57"/>
      <c r="P909" s="57"/>
      <c r="Q909" s="57"/>
      <c r="R909" s="31"/>
      <c r="S909" s="31"/>
      <c r="T909" s="91"/>
      <c r="U909" s="3" t="str">
        <f>IF(VLOOKUP($A909,DICO_Complet!A:R,9,FALSE)&lt;&gt;0,VLOOKUP($A909,DICO_Complet!A:R,9,FALSE),"")</f>
        <v/>
      </c>
    </row>
    <row r="910" spans="1:21">
      <c r="A910" s="29">
        <v>250901001217</v>
      </c>
      <c r="B910" s="87"/>
      <c r="C910" s="88"/>
      <c r="D910" s="89"/>
      <c r="E910" s="3"/>
      <c r="F910" s="11"/>
      <c r="G910" s="90"/>
      <c r="H910" s="31"/>
      <c r="I910" s="31"/>
      <c r="J910" s="90"/>
      <c r="K910" s="31"/>
      <c r="L910" s="57"/>
      <c r="M910" s="31"/>
      <c r="N910" s="31"/>
      <c r="O910" s="57"/>
      <c r="P910" s="57"/>
      <c r="Q910" s="57"/>
      <c r="R910" s="31"/>
      <c r="S910" s="31"/>
      <c r="T910" s="91"/>
      <c r="U910" s="3" t="str">
        <f>IF(VLOOKUP($A910,DICO_Complet!A:R,9,FALSE)&lt;&gt;0,VLOOKUP($A910,DICO_Complet!A:R,9,FALSE),"")</f>
        <v/>
      </c>
    </row>
    <row r="911" spans="1:21">
      <c r="A911" s="29">
        <v>260402171900</v>
      </c>
      <c r="B911" s="87"/>
      <c r="C911" s="88"/>
      <c r="D911" s="89"/>
      <c r="E911" s="3"/>
      <c r="F911" s="11"/>
      <c r="G911" s="90"/>
      <c r="H911" s="31"/>
      <c r="I911" s="31"/>
      <c r="J911" s="90"/>
      <c r="K911" s="31"/>
      <c r="L911" s="57"/>
      <c r="M911" s="31"/>
      <c r="N911" s="31"/>
      <c r="O911" s="57"/>
      <c r="P911" s="57"/>
      <c r="Q911" s="57"/>
      <c r="R911" s="31"/>
      <c r="S911" s="31"/>
      <c r="T911" s="91"/>
      <c r="U911" s="3" t="str">
        <f>IF(VLOOKUP($A911,DICO_Complet!A:R,9,FALSE)&lt;&gt;0,VLOOKUP($A911,DICO_Complet!A:R,9,FALSE),"")</f>
        <v/>
      </c>
    </row>
    <row r="912" spans="1:21">
      <c r="A912" s="29">
        <v>260309123000</v>
      </c>
      <c r="B912" s="87"/>
      <c r="C912" s="88"/>
      <c r="D912" s="89"/>
      <c r="E912" s="3"/>
      <c r="F912" s="11"/>
      <c r="G912" s="90"/>
      <c r="H912" s="31"/>
      <c r="I912" s="31"/>
      <c r="J912" s="90"/>
      <c r="K912" s="31"/>
      <c r="L912" s="57"/>
      <c r="M912" s="31"/>
      <c r="N912" s="31"/>
      <c r="O912" s="57"/>
      <c r="P912" s="57"/>
      <c r="Q912" s="57"/>
      <c r="R912" s="31"/>
      <c r="S912" s="31"/>
      <c r="T912" s="91"/>
      <c r="U912" s="3" t="str">
        <f>IF(VLOOKUP($A912,DICO_Complet!A:R,9,FALSE)&lt;&gt;0,VLOOKUP($A912,DICO_Complet!A:R,9,FALSE),"")</f>
        <v/>
      </c>
    </row>
    <row r="913" spans="1:21">
      <c r="A913" s="29">
        <v>260120121801</v>
      </c>
      <c r="B913" s="87"/>
      <c r="C913" s="88"/>
      <c r="D913" s="89"/>
      <c r="E913" s="3"/>
      <c r="F913" s="11"/>
      <c r="G913" s="90"/>
      <c r="H913" s="31"/>
      <c r="I913" s="31"/>
      <c r="J913" s="90"/>
      <c r="K913" s="31"/>
      <c r="L913" s="57"/>
      <c r="M913" s="31"/>
      <c r="N913" s="31"/>
      <c r="O913" s="57"/>
      <c r="P913" s="57"/>
      <c r="Q913" s="57"/>
      <c r="R913" s="31"/>
      <c r="S913" s="31"/>
      <c r="T913" s="91"/>
      <c r="U913" s="3" t="str">
        <f>IF(VLOOKUP($A913,DICO_Complet!A:R,9,FALSE)&lt;&gt;0,VLOOKUP($A913,DICO_Complet!A:R,9,FALSE),"")</f>
        <v/>
      </c>
    </row>
    <row r="914" spans="1:21">
      <c r="A914" s="29">
        <v>250901001219</v>
      </c>
      <c r="B914" s="87"/>
      <c r="C914" s="88"/>
      <c r="D914" s="89"/>
      <c r="E914" s="3"/>
      <c r="F914" s="11"/>
      <c r="G914" s="90"/>
      <c r="H914" s="31"/>
      <c r="I914" s="31"/>
      <c r="J914" s="90"/>
      <c r="K914" s="31"/>
      <c r="L914" s="57"/>
      <c r="M914" s="31"/>
      <c r="N914" s="31"/>
      <c r="O914" s="57"/>
      <c r="P914" s="57"/>
      <c r="Q914" s="57"/>
      <c r="R914" s="31"/>
      <c r="S914" s="31"/>
      <c r="T914" s="91"/>
      <c r="U914" s="3" t="str">
        <f>IF(VLOOKUP($A914,DICO_Complet!A:R,9,FALSE)&lt;&gt;0,VLOOKUP($A914,DICO_Complet!A:R,9,FALSE),"")</f>
        <v/>
      </c>
    </row>
    <row r="915" spans="1:21">
      <c r="A915" s="29">
        <v>260304150700</v>
      </c>
      <c r="B915" s="87"/>
      <c r="C915" s="88"/>
      <c r="D915" s="89"/>
      <c r="E915" s="3"/>
      <c r="F915" s="11"/>
      <c r="G915" s="90"/>
      <c r="H915" s="31"/>
      <c r="I915" s="31"/>
      <c r="J915" s="90"/>
      <c r="K915" s="31"/>
      <c r="L915" s="57"/>
      <c r="M915" s="31"/>
      <c r="N915" s="31"/>
      <c r="O915" s="57"/>
      <c r="P915" s="57"/>
      <c r="Q915" s="57"/>
      <c r="R915" s="31"/>
      <c r="S915" s="31"/>
      <c r="T915" s="91"/>
      <c r="U915" s="3" t="str">
        <f>IF(VLOOKUP($A915,DICO_Complet!A:R,9,FALSE)&lt;&gt;0,VLOOKUP($A915,DICO_Complet!A:R,9,FALSE),"")</f>
        <v/>
      </c>
    </row>
    <row r="916" spans="1:21">
      <c r="A916" s="29">
        <v>260304151200</v>
      </c>
      <c r="B916" s="87"/>
      <c r="C916" s="88"/>
      <c r="D916" s="89"/>
      <c r="E916" s="3"/>
      <c r="F916" s="11"/>
      <c r="G916" s="90"/>
      <c r="H916" s="31"/>
      <c r="I916" s="31"/>
      <c r="J916" s="90"/>
      <c r="K916" s="31"/>
      <c r="L916" s="57"/>
      <c r="M916" s="31"/>
      <c r="N916" s="31"/>
      <c r="O916" s="57"/>
      <c r="P916" s="57"/>
      <c r="Q916" s="57"/>
      <c r="R916" s="31"/>
      <c r="S916" s="31"/>
      <c r="T916" s="91"/>
      <c r="U916" s="3" t="str">
        <f>IF(VLOOKUP($A916,DICO_Complet!A:R,9,FALSE)&lt;&gt;0,VLOOKUP($A916,DICO_Complet!A:R,9,FALSE),"")</f>
        <v/>
      </c>
    </row>
    <row r="917" spans="1:21">
      <c r="A917" s="29">
        <v>260225201900</v>
      </c>
      <c r="B917" s="87"/>
      <c r="C917" s="88"/>
      <c r="D917" s="89"/>
      <c r="E917" s="3"/>
      <c r="F917" s="11"/>
      <c r="G917" s="90"/>
      <c r="H917" s="31"/>
      <c r="I917" s="31"/>
      <c r="J917" s="90"/>
      <c r="K917" s="31"/>
      <c r="L917" s="57"/>
      <c r="M917" s="31"/>
      <c r="N917" s="31"/>
      <c r="O917" s="57"/>
      <c r="P917" s="57"/>
      <c r="Q917" s="57"/>
      <c r="R917" s="31"/>
      <c r="S917" s="31"/>
      <c r="T917" s="91"/>
      <c r="U917" s="3" t="str">
        <f>IF(VLOOKUP($A917,DICO_Complet!A:R,9,FALSE)&lt;&gt;0,VLOOKUP($A917,DICO_Complet!A:R,9,FALSE),"")</f>
        <v/>
      </c>
    </row>
    <row r="918" spans="1:21">
      <c r="A918" s="29">
        <v>260309105700</v>
      </c>
      <c r="B918" s="87"/>
      <c r="C918" s="88"/>
      <c r="D918" s="89"/>
      <c r="E918" s="3"/>
      <c r="F918" s="11"/>
      <c r="G918" s="90"/>
      <c r="H918" s="31"/>
      <c r="I918" s="31"/>
      <c r="J918" s="90"/>
      <c r="K918" s="31"/>
      <c r="L918" s="57"/>
      <c r="M918" s="31"/>
      <c r="N918" s="31"/>
      <c r="O918" s="57"/>
      <c r="P918" s="57"/>
      <c r="Q918" s="57"/>
      <c r="R918" s="31"/>
      <c r="S918" s="31"/>
      <c r="T918" s="91"/>
      <c r="U918" s="3" t="str">
        <f>IF(VLOOKUP($A918,DICO_Complet!A:R,9,FALSE)&lt;&gt;0,VLOOKUP($A918,DICO_Complet!A:R,9,FALSE),"")</f>
        <v/>
      </c>
    </row>
    <row r="919" spans="1:21">
      <c r="A919" s="29">
        <v>250924100008</v>
      </c>
      <c r="B919" s="87"/>
      <c r="C919" s="88"/>
      <c r="D919" s="89"/>
      <c r="E919" s="3"/>
      <c r="F919" s="11"/>
      <c r="G919" s="90"/>
      <c r="H919" s="31"/>
      <c r="I919" s="31"/>
      <c r="J919" s="90"/>
      <c r="K919" s="31"/>
      <c r="L919" s="57"/>
      <c r="M919" s="31"/>
      <c r="N919" s="31"/>
      <c r="O919" s="57"/>
      <c r="P919" s="57"/>
      <c r="Q919" s="57"/>
      <c r="R919" s="31"/>
      <c r="S919" s="31"/>
      <c r="T919" s="91"/>
      <c r="U919" s="3" t="str">
        <f>IF(VLOOKUP($A919,DICO_Complet!A:R,9,FALSE)&lt;&gt;0,VLOOKUP($A919,DICO_Complet!A:R,9,FALSE),"")</f>
        <v/>
      </c>
    </row>
    <row r="920" spans="1:21">
      <c r="A920" s="29">
        <v>250901001214</v>
      </c>
      <c r="B920" s="87"/>
      <c r="C920" s="88"/>
      <c r="D920" s="89"/>
      <c r="E920" s="3"/>
      <c r="F920" s="11"/>
      <c r="G920" s="90"/>
      <c r="H920" s="31"/>
      <c r="I920" s="31"/>
      <c r="J920" s="90"/>
      <c r="K920" s="31"/>
      <c r="L920" s="57"/>
      <c r="M920" s="31"/>
      <c r="N920" s="31"/>
      <c r="O920" s="57"/>
      <c r="P920" s="57"/>
      <c r="Q920" s="57"/>
      <c r="R920" s="31"/>
      <c r="S920" s="31"/>
      <c r="T920" s="91"/>
      <c r="U920" s="3" t="str">
        <f>IF(VLOOKUP($A920,DICO_Complet!A:R,9,FALSE)&lt;&gt;0,VLOOKUP($A920,DICO_Complet!A:R,9,FALSE),"")</f>
        <v/>
      </c>
    </row>
    <row r="921" spans="1:21">
      <c r="A921" s="29">
        <v>250901001225</v>
      </c>
      <c r="B921" s="87"/>
      <c r="C921" s="88"/>
      <c r="D921" s="89"/>
      <c r="E921" s="3"/>
      <c r="F921" s="11"/>
      <c r="G921" s="90"/>
      <c r="H921" s="31"/>
      <c r="I921" s="31"/>
      <c r="J921" s="90"/>
      <c r="K921" s="31"/>
      <c r="L921" s="57"/>
      <c r="M921" s="31"/>
      <c r="N921" s="31"/>
      <c r="O921" s="57"/>
      <c r="P921" s="57"/>
      <c r="Q921" s="57"/>
      <c r="R921" s="31"/>
      <c r="S921" s="31"/>
      <c r="T921" s="91"/>
      <c r="U921" s="3" t="str">
        <f>IF(VLOOKUP($A921,DICO_Complet!A:R,9,FALSE)&lt;&gt;0,VLOOKUP($A921,DICO_Complet!A:R,9,FALSE),"")</f>
        <v/>
      </c>
    </row>
    <row r="922" spans="1:21">
      <c r="A922" s="29">
        <v>250901001220</v>
      </c>
      <c r="B922" s="87"/>
      <c r="C922" s="88"/>
      <c r="D922" s="89"/>
      <c r="E922" s="3"/>
      <c r="F922" s="11"/>
      <c r="G922" s="90"/>
      <c r="H922" s="31"/>
      <c r="I922" s="31"/>
      <c r="J922" s="90"/>
      <c r="K922" s="31"/>
      <c r="L922" s="57"/>
      <c r="M922" s="31"/>
      <c r="N922" s="31"/>
      <c r="O922" s="57"/>
      <c r="P922" s="57"/>
      <c r="Q922" s="57"/>
      <c r="R922" s="31"/>
      <c r="S922" s="31"/>
      <c r="T922" s="91"/>
      <c r="U922" s="3" t="str">
        <f>IF(VLOOKUP($A922,DICO_Complet!A:R,9,FALSE)&lt;&gt;0,VLOOKUP($A922,DICO_Complet!A:R,9,FALSE),"")</f>
        <v/>
      </c>
    </row>
    <row r="923" spans="1:21">
      <c r="A923" s="29">
        <v>250924100011</v>
      </c>
      <c r="B923" s="87"/>
      <c r="C923" s="88"/>
      <c r="D923" s="89"/>
      <c r="E923" s="3"/>
      <c r="F923" s="11"/>
      <c r="G923" s="90"/>
      <c r="H923" s="31"/>
      <c r="I923" s="31"/>
      <c r="J923" s="90"/>
      <c r="K923" s="31"/>
      <c r="L923" s="57"/>
      <c r="M923" s="31"/>
      <c r="N923" s="31"/>
      <c r="O923" s="57"/>
      <c r="P923" s="57"/>
      <c r="Q923" s="57"/>
      <c r="R923" s="31"/>
      <c r="S923" s="31"/>
      <c r="T923" s="91"/>
      <c r="U923" s="3" t="str">
        <f>IF(VLOOKUP($A923,DICO_Complet!A:R,9,FALSE)&lt;&gt;0,VLOOKUP($A923,DICO_Complet!A:R,9,FALSE),"")</f>
        <v/>
      </c>
    </row>
    <row r="924" spans="1:21">
      <c r="A924" s="29">
        <v>250924100007</v>
      </c>
      <c r="B924" s="87"/>
      <c r="C924" s="88"/>
      <c r="D924" s="89"/>
      <c r="E924" s="3"/>
      <c r="F924" s="11"/>
      <c r="G924" s="90"/>
      <c r="H924" s="31"/>
      <c r="I924" s="31"/>
      <c r="J924" s="90"/>
      <c r="K924" s="31"/>
      <c r="L924" s="57"/>
      <c r="M924" s="31"/>
      <c r="N924" s="31"/>
      <c r="O924" s="57"/>
      <c r="P924" s="57"/>
      <c r="Q924" s="57"/>
      <c r="R924" s="31"/>
      <c r="S924" s="31"/>
      <c r="T924" s="91"/>
      <c r="U924" s="3" t="str">
        <f>IF(VLOOKUP($A924,DICO_Complet!A:R,9,FALSE)&lt;&gt;0,VLOOKUP($A924,DICO_Complet!A:R,9,FALSE),"")</f>
        <v/>
      </c>
    </row>
    <row r="925" spans="1:21">
      <c r="A925" s="29">
        <v>250901001229</v>
      </c>
      <c r="B925" s="87"/>
      <c r="C925" s="88"/>
      <c r="D925" s="89"/>
      <c r="E925" s="3"/>
      <c r="F925" s="11"/>
      <c r="G925" s="90"/>
      <c r="H925" s="31"/>
      <c r="I925" s="31"/>
      <c r="J925" s="90"/>
      <c r="K925" s="31"/>
      <c r="L925" s="57"/>
      <c r="M925" s="31"/>
      <c r="N925" s="31"/>
      <c r="O925" s="57"/>
      <c r="P925" s="57"/>
      <c r="Q925" s="57"/>
      <c r="R925" s="31"/>
      <c r="S925" s="31"/>
      <c r="T925" s="91"/>
      <c r="U925" s="3" t="str">
        <f>IF(VLOOKUP($A925,DICO_Complet!A:R,9,FALSE)&lt;&gt;0,VLOOKUP($A925,DICO_Complet!A:R,9,FALSE),"")</f>
        <v/>
      </c>
    </row>
    <row r="926" spans="1:21">
      <c r="A926" s="29">
        <v>260309125000</v>
      </c>
      <c r="B926" s="87"/>
      <c r="C926" s="88"/>
      <c r="D926" s="89"/>
      <c r="E926" s="3"/>
      <c r="F926" s="11"/>
      <c r="G926" s="90"/>
      <c r="H926" s="31"/>
      <c r="I926" s="31"/>
      <c r="J926" s="90"/>
      <c r="K926" s="31"/>
      <c r="L926" s="57"/>
      <c r="M926" s="31"/>
      <c r="N926" s="31"/>
      <c r="O926" s="57"/>
      <c r="P926" s="57"/>
      <c r="Q926" s="57"/>
      <c r="R926" s="31"/>
      <c r="S926" s="31"/>
      <c r="T926" s="91"/>
      <c r="U926" s="3" t="str">
        <f>IF(VLOOKUP($A926,DICO_Complet!A:R,9,FALSE)&lt;&gt;0,VLOOKUP($A926,DICO_Complet!A:R,9,FALSE),"")</f>
        <v/>
      </c>
    </row>
    <row r="927" spans="1:21">
      <c r="A927" s="29">
        <v>241112000148</v>
      </c>
      <c r="B927" s="87"/>
      <c r="C927" s="88"/>
      <c r="D927" s="89"/>
      <c r="E927" s="3"/>
      <c r="F927" s="11"/>
      <c r="G927" s="90"/>
      <c r="H927" s="31"/>
      <c r="I927" s="31"/>
      <c r="J927" s="90"/>
      <c r="K927" s="31"/>
      <c r="L927" s="57"/>
      <c r="M927" s="31"/>
      <c r="N927" s="31"/>
      <c r="O927" s="57"/>
      <c r="P927" s="57"/>
      <c r="Q927" s="57"/>
      <c r="R927" s="31"/>
      <c r="S927" s="31"/>
      <c r="T927" s="91"/>
      <c r="U927" s="3" t="str">
        <f>IF(VLOOKUP($A927,DICO_Complet!A:R,9,FALSE)&lt;&gt;0,VLOOKUP($A927,DICO_Complet!A:R,9,FALSE),"")</f>
        <v/>
      </c>
    </row>
    <row r="928" spans="1:21">
      <c r="A928" s="29">
        <v>260304147000</v>
      </c>
      <c r="B928" s="87"/>
      <c r="C928" s="88"/>
      <c r="D928" s="89"/>
      <c r="E928" s="3"/>
      <c r="F928" s="11"/>
      <c r="G928" s="90"/>
      <c r="H928" s="31"/>
      <c r="I928" s="31"/>
      <c r="J928" s="90"/>
      <c r="K928" s="31"/>
      <c r="L928" s="57"/>
      <c r="M928" s="31"/>
      <c r="N928" s="31"/>
      <c r="O928" s="57"/>
      <c r="P928" s="57"/>
      <c r="Q928" s="57"/>
      <c r="R928" s="31"/>
      <c r="S928" s="31"/>
      <c r="T928" s="91"/>
      <c r="U928" s="3" t="str">
        <f>IF(VLOOKUP($A928,DICO_Complet!A:R,9,FALSE)&lt;&gt;0,VLOOKUP($A928,DICO_Complet!A:R,9,FALSE),"")</f>
        <v/>
      </c>
    </row>
    <row r="929" spans="1:21">
      <c r="A929" s="29">
        <v>260309130000</v>
      </c>
      <c r="B929" s="87"/>
      <c r="C929" s="88"/>
      <c r="D929" s="89"/>
      <c r="E929" s="3"/>
      <c r="F929" s="11"/>
      <c r="G929" s="90"/>
      <c r="H929" s="31"/>
      <c r="I929" s="31"/>
      <c r="J929" s="90"/>
      <c r="K929" s="31"/>
      <c r="L929" s="57"/>
      <c r="M929" s="31"/>
      <c r="N929" s="31"/>
      <c r="O929" s="57"/>
      <c r="P929" s="57"/>
      <c r="Q929" s="57"/>
      <c r="R929" s="31"/>
      <c r="S929" s="31"/>
      <c r="T929" s="91"/>
      <c r="U929" s="3" t="str">
        <f>IF(VLOOKUP($A929,DICO_Complet!A:R,9,FALSE)&lt;&gt;0,VLOOKUP($A929,DICO_Complet!A:R,9,FALSE),"")</f>
        <v/>
      </c>
    </row>
    <row r="930" spans="1:21">
      <c r="A930" s="29">
        <v>260304150000</v>
      </c>
      <c r="B930" s="87"/>
      <c r="C930" s="88"/>
      <c r="D930" s="89"/>
      <c r="E930" s="3"/>
      <c r="F930" s="11"/>
      <c r="G930" s="90"/>
      <c r="H930" s="31"/>
      <c r="I930" s="31"/>
      <c r="J930" s="90"/>
      <c r="K930" s="31"/>
      <c r="L930" s="57"/>
      <c r="M930" s="31"/>
      <c r="N930" s="31"/>
      <c r="O930" s="57"/>
      <c r="P930" s="57"/>
      <c r="Q930" s="57"/>
      <c r="R930" s="31"/>
      <c r="S930" s="31"/>
      <c r="T930" s="91"/>
      <c r="U930" s="3" t="str">
        <f>IF(VLOOKUP($A930,DICO_Complet!A:R,9,FALSE)&lt;&gt;0,VLOOKUP($A930,DICO_Complet!A:R,9,FALSE),"")</f>
        <v/>
      </c>
    </row>
    <row r="931" spans="1:21">
      <c r="A931" s="29">
        <v>250924100004</v>
      </c>
      <c r="B931" s="87"/>
      <c r="C931" s="88"/>
      <c r="D931" s="89"/>
      <c r="E931" s="3"/>
      <c r="F931" s="11"/>
      <c r="G931" s="90"/>
      <c r="H931" s="31"/>
      <c r="I931" s="31"/>
      <c r="J931" s="90"/>
      <c r="K931" s="31"/>
      <c r="L931" s="57"/>
      <c r="M931" s="31"/>
      <c r="N931" s="31"/>
      <c r="O931" s="57"/>
      <c r="P931" s="57"/>
      <c r="Q931" s="57"/>
      <c r="R931" s="31"/>
      <c r="S931" s="31"/>
      <c r="T931" s="91"/>
      <c r="U931" s="3" t="str">
        <f>IF(VLOOKUP($A931,DICO_Complet!A:R,9,FALSE)&lt;&gt;0,VLOOKUP($A931,DICO_Complet!A:R,9,FALSE),"")</f>
        <v/>
      </c>
    </row>
    <row r="932" spans="1:21">
      <c r="A932" s="29">
        <v>250924100010</v>
      </c>
      <c r="B932" s="87"/>
      <c r="C932" s="88"/>
      <c r="D932" s="89"/>
      <c r="E932" s="3"/>
      <c r="F932" s="11"/>
      <c r="G932" s="90"/>
      <c r="H932" s="31"/>
      <c r="I932" s="31"/>
      <c r="J932" s="90"/>
      <c r="K932" s="31"/>
      <c r="L932" s="57"/>
      <c r="M932" s="31"/>
      <c r="N932" s="31"/>
      <c r="O932" s="57"/>
      <c r="P932" s="57"/>
      <c r="Q932" s="57"/>
      <c r="R932" s="31"/>
      <c r="S932" s="31"/>
      <c r="T932" s="91"/>
      <c r="U932" s="3" t="str">
        <f>IF(VLOOKUP($A932,DICO_Complet!A:R,9,FALSE)&lt;&gt;0,VLOOKUP($A932,DICO_Complet!A:R,9,FALSE),"")</f>
        <v/>
      </c>
    </row>
    <row r="933" spans="1:21">
      <c r="A933" s="29">
        <v>250924100009</v>
      </c>
      <c r="B933" s="87"/>
      <c r="C933" s="88"/>
      <c r="D933" s="89"/>
      <c r="E933" s="3"/>
      <c r="F933" s="11"/>
      <c r="G933" s="90"/>
      <c r="H933" s="31"/>
      <c r="I933" s="31"/>
      <c r="J933" s="90"/>
      <c r="K933" s="31"/>
      <c r="L933" s="57"/>
      <c r="M933" s="31"/>
      <c r="N933" s="31"/>
      <c r="O933" s="57"/>
      <c r="P933" s="57"/>
      <c r="Q933" s="57"/>
      <c r="R933" s="31"/>
      <c r="S933" s="31"/>
      <c r="T933" s="91"/>
      <c r="U933" s="3" t="str">
        <f>IF(VLOOKUP($A933,DICO_Complet!A:R,9,FALSE)&lt;&gt;0,VLOOKUP($A933,DICO_Complet!A:R,9,FALSE),"")</f>
        <v/>
      </c>
    </row>
    <row r="934" spans="1:21">
      <c r="A934" s="29">
        <v>250924100001</v>
      </c>
      <c r="B934" s="87"/>
      <c r="C934" s="88"/>
      <c r="D934" s="89"/>
      <c r="E934" s="3"/>
      <c r="F934" s="11"/>
      <c r="G934" s="90"/>
      <c r="H934" s="31"/>
      <c r="I934" s="31"/>
      <c r="J934" s="90"/>
      <c r="K934" s="31"/>
      <c r="L934" s="57"/>
      <c r="M934" s="31"/>
      <c r="N934" s="31"/>
      <c r="O934" s="57"/>
      <c r="P934" s="57"/>
      <c r="Q934" s="57"/>
      <c r="R934" s="31"/>
      <c r="S934" s="31"/>
      <c r="T934" s="91"/>
      <c r="U934" s="3" t="str">
        <f>IF(VLOOKUP($A934,DICO_Complet!A:R,9,FALSE)&lt;&gt;0,VLOOKUP($A934,DICO_Complet!A:R,9,FALSE),"")</f>
        <v/>
      </c>
    </row>
    <row r="935" spans="1:21">
      <c r="A935" s="29">
        <v>250924100006</v>
      </c>
      <c r="B935" s="87"/>
      <c r="C935" s="88"/>
      <c r="D935" s="89"/>
      <c r="E935" s="3"/>
      <c r="F935" s="11"/>
      <c r="G935" s="90"/>
      <c r="H935" s="31"/>
      <c r="I935" s="31"/>
      <c r="J935" s="90"/>
      <c r="K935" s="31"/>
      <c r="L935" s="57"/>
      <c r="M935" s="31"/>
      <c r="N935" s="31"/>
      <c r="O935" s="57"/>
      <c r="P935" s="57"/>
      <c r="Q935" s="57"/>
      <c r="R935" s="31"/>
      <c r="S935" s="31"/>
      <c r="T935" s="91"/>
      <c r="U935" s="3" t="str">
        <f>IF(VLOOKUP($A935,DICO_Complet!A:R,9,FALSE)&lt;&gt;0,VLOOKUP($A935,DICO_Complet!A:R,9,FALSE),"")</f>
        <v/>
      </c>
    </row>
    <row r="936" spans="1:21">
      <c r="A936" s="29">
        <v>250924100002</v>
      </c>
      <c r="B936" s="87"/>
      <c r="C936" s="88"/>
      <c r="D936" s="89"/>
      <c r="E936" s="3"/>
      <c r="F936" s="11"/>
      <c r="G936" s="90"/>
      <c r="H936" s="31"/>
      <c r="I936" s="31"/>
      <c r="J936" s="90"/>
      <c r="K936" s="31"/>
      <c r="L936" s="57"/>
      <c r="M936" s="31"/>
      <c r="N936" s="31"/>
      <c r="O936" s="57"/>
      <c r="P936" s="57"/>
      <c r="Q936" s="57"/>
      <c r="R936" s="31"/>
      <c r="S936" s="31"/>
      <c r="T936" s="91"/>
      <c r="U936" s="3" t="str">
        <f>IF(VLOOKUP($A936,DICO_Complet!A:R,9,FALSE)&lt;&gt;0,VLOOKUP($A936,DICO_Complet!A:R,9,FALSE),"")</f>
        <v/>
      </c>
    </row>
    <row r="937" spans="1:21">
      <c r="A937" s="29">
        <v>251125100007</v>
      </c>
      <c r="B937" s="87"/>
      <c r="C937" s="88"/>
      <c r="D937" s="89"/>
      <c r="E937" s="3"/>
      <c r="F937" s="11"/>
      <c r="G937" s="90"/>
      <c r="H937" s="31"/>
      <c r="I937" s="31"/>
      <c r="J937" s="90"/>
      <c r="K937" s="31"/>
      <c r="L937" s="57"/>
      <c r="M937" s="31"/>
      <c r="N937" s="31"/>
      <c r="O937" s="57"/>
      <c r="P937" s="57"/>
      <c r="Q937" s="57"/>
      <c r="R937" s="31"/>
      <c r="S937" s="31"/>
      <c r="T937" s="91"/>
      <c r="U937" s="3" t="str">
        <f>IF(VLOOKUP($A937,DICO_Complet!A:R,9,FALSE)&lt;&gt;0,VLOOKUP($A937,DICO_Complet!A:R,9,FALSE),"")</f>
        <v/>
      </c>
    </row>
    <row r="938" spans="1:21">
      <c r="A938" s="29">
        <v>250901001211</v>
      </c>
      <c r="B938" s="87"/>
      <c r="C938" s="88"/>
      <c r="D938" s="89"/>
      <c r="E938" s="3"/>
      <c r="F938" s="11"/>
      <c r="G938" s="90"/>
      <c r="H938" s="31"/>
      <c r="I938" s="31"/>
      <c r="J938" s="90"/>
      <c r="K938" s="31"/>
      <c r="L938" s="57"/>
      <c r="M938" s="31"/>
      <c r="N938" s="31"/>
      <c r="O938" s="57"/>
      <c r="P938" s="57"/>
      <c r="Q938" s="57"/>
      <c r="R938" s="31"/>
      <c r="S938" s="31"/>
      <c r="T938" s="91"/>
      <c r="U938" s="3" t="str">
        <f>IF(VLOOKUP($A938,DICO_Complet!A:R,9,FALSE)&lt;&gt;0,VLOOKUP($A938,DICO_Complet!A:R,9,FALSE),"")</f>
        <v/>
      </c>
    </row>
    <row r="939" spans="1:21">
      <c r="A939" s="29">
        <v>250901001212</v>
      </c>
      <c r="B939" s="87"/>
      <c r="C939" s="88"/>
      <c r="D939" s="89"/>
      <c r="E939" s="3"/>
      <c r="F939" s="11"/>
      <c r="G939" s="90"/>
      <c r="H939" s="31"/>
      <c r="I939" s="31"/>
      <c r="J939" s="90"/>
      <c r="K939" s="31"/>
      <c r="L939" s="57"/>
      <c r="M939" s="31"/>
      <c r="N939" s="31"/>
      <c r="O939" s="57"/>
      <c r="P939" s="57"/>
      <c r="Q939" s="57"/>
      <c r="R939" s="31"/>
      <c r="S939" s="31"/>
      <c r="T939" s="91"/>
      <c r="U939" s="3" t="str">
        <f>IF(VLOOKUP($A939,DICO_Complet!A:R,9,FALSE)&lt;&gt;0,VLOOKUP($A939,DICO_Complet!A:R,9,FALSE),"")</f>
        <v/>
      </c>
    </row>
    <row r="940" spans="1:21">
      <c r="A940" s="29">
        <v>241112000149</v>
      </c>
      <c r="B940" s="87"/>
      <c r="C940" s="88"/>
      <c r="D940" s="89"/>
      <c r="E940" s="3"/>
      <c r="F940" s="11"/>
      <c r="G940" s="90"/>
      <c r="H940" s="31"/>
      <c r="I940" s="31"/>
      <c r="J940" s="90"/>
      <c r="K940" s="31"/>
      <c r="L940" s="57"/>
      <c r="M940" s="31"/>
      <c r="N940" s="31"/>
      <c r="O940" s="57"/>
      <c r="P940" s="57"/>
      <c r="Q940" s="57"/>
      <c r="R940" s="31"/>
      <c r="S940" s="31"/>
      <c r="T940" s="91"/>
      <c r="U940" s="3" t="str">
        <f>IF(VLOOKUP($A940,DICO_Complet!A:R,9,FALSE)&lt;&gt;0,VLOOKUP($A940,DICO_Complet!A:R,9,FALSE),"")</f>
        <v/>
      </c>
    </row>
    <row r="941" spans="1:21">
      <c r="A941" s="29">
        <v>250901001218</v>
      </c>
      <c r="B941" s="87"/>
      <c r="C941" s="88"/>
      <c r="D941" s="89"/>
      <c r="E941" s="3"/>
      <c r="F941" s="11"/>
      <c r="G941" s="90"/>
      <c r="H941" s="31"/>
      <c r="I941" s="31"/>
      <c r="J941" s="90"/>
      <c r="K941" s="31"/>
      <c r="L941" s="57"/>
      <c r="M941" s="31"/>
      <c r="N941" s="31"/>
      <c r="O941" s="57"/>
      <c r="P941" s="57"/>
      <c r="Q941" s="57"/>
      <c r="R941" s="31"/>
      <c r="S941" s="31"/>
      <c r="T941" s="91"/>
      <c r="U941" s="3" t="str">
        <f>IF(VLOOKUP($A941,DICO_Complet!A:R,9,FALSE)&lt;&gt;0,VLOOKUP($A941,DICO_Complet!A:R,9,FALSE),"")</f>
        <v/>
      </c>
    </row>
    <row r="942" spans="1:21">
      <c r="A942" s="29">
        <v>250924100003</v>
      </c>
      <c r="B942" s="87"/>
      <c r="C942" s="88"/>
      <c r="D942" s="89"/>
      <c r="E942" s="3"/>
      <c r="F942" s="11"/>
      <c r="G942" s="90"/>
      <c r="H942" s="31"/>
      <c r="I942" s="31"/>
      <c r="J942" s="90"/>
      <c r="K942" s="31"/>
      <c r="L942" s="57"/>
      <c r="M942" s="31"/>
      <c r="N942" s="31"/>
      <c r="O942" s="57"/>
      <c r="P942" s="57"/>
      <c r="Q942" s="57"/>
      <c r="R942" s="31"/>
      <c r="S942" s="31"/>
      <c r="T942" s="91"/>
      <c r="U942" s="3" t="str">
        <f>IF(VLOOKUP($A942,DICO_Complet!A:R,9,FALSE)&lt;&gt;0,VLOOKUP($A942,DICO_Complet!A:R,9,FALSE),"")</f>
        <v/>
      </c>
    </row>
    <row r="943" spans="1:21">
      <c r="A943" s="29">
        <v>250901001215</v>
      </c>
      <c r="B943" s="87"/>
      <c r="C943" s="88"/>
      <c r="D943" s="89"/>
      <c r="E943" s="3"/>
      <c r="F943" s="11"/>
      <c r="G943" s="90"/>
      <c r="H943" s="31"/>
      <c r="I943" s="31"/>
      <c r="J943" s="90"/>
      <c r="K943" s="31"/>
      <c r="L943" s="57"/>
      <c r="M943" s="31"/>
      <c r="N943" s="31"/>
      <c r="O943" s="57"/>
      <c r="P943" s="57"/>
      <c r="Q943" s="57"/>
      <c r="R943" s="31"/>
      <c r="S943" s="31"/>
      <c r="T943" s="91"/>
      <c r="U943" s="3" t="str">
        <f>IF(VLOOKUP($A943,DICO_Complet!A:R,9,FALSE)&lt;&gt;0,VLOOKUP($A943,DICO_Complet!A:R,9,FALSE),"")</f>
        <v/>
      </c>
    </row>
    <row r="944" spans="1:21">
      <c r="A944" s="29">
        <v>241112000150</v>
      </c>
      <c r="B944" s="87"/>
      <c r="C944" s="88"/>
      <c r="D944" s="89"/>
      <c r="E944" s="3"/>
      <c r="F944" s="11"/>
      <c r="G944" s="90"/>
      <c r="H944" s="31"/>
      <c r="I944" s="31"/>
      <c r="J944" s="90"/>
      <c r="K944" s="31"/>
      <c r="L944" s="57"/>
      <c r="M944" s="31"/>
      <c r="N944" s="31"/>
      <c r="O944" s="57"/>
      <c r="P944" s="57"/>
      <c r="Q944" s="57"/>
      <c r="R944" s="31"/>
      <c r="S944" s="31"/>
      <c r="T944" s="91"/>
      <c r="U944" s="3" t="str">
        <f>IF(VLOOKUP($A944,DICO_Complet!A:R,9,FALSE)&lt;&gt;0,VLOOKUP($A944,DICO_Complet!A:R,9,FALSE),"")</f>
        <v/>
      </c>
    </row>
    <row r="945" spans="1:21">
      <c r="A945" s="29">
        <v>250924100012</v>
      </c>
      <c r="B945" s="87"/>
      <c r="C945" s="88"/>
      <c r="D945" s="89"/>
      <c r="E945" s="3"/>
      <c r="F945" s="11"/>
      <c r="G945" s="90"/>
      <c r="H945" s="31"/>
      <c r="I945" s="31"/>
      <c r="J945" s="90"/>
      <c r="K945" s="31"/>
      <c r="L945" s="57"/>
      <c r="M945" s="31"/>
      <c r="N945" s="31"/>
      <c r="O945" s="57"/>
      <c r="P945" s="57"/>
      <c r="Q945" s="57"/>
      <c r="R945" s="31"/>
      <c r="S945" s="31"/>
      <c r="T945" s="91"/>
      <c r="U945" s="3" t="str">
        <f>IF(VLOOKUP($A945,DICO_Complet!A:R,9,FALSE)&lt;&gt;0,VLOOKUP($A945,DICO_Complet!A:R,9,FALSE),"")</f>
        <v/>
      </c>
    </row>
    <row r="946" spans="1:21">
      <c r="A946" s="29">
        <v>250924100005</v>
      </c>
      <c r="B946" s="87"/>
      <c r="C946" s="88"/>
      <c r="D946" s="89"/>
      <c r="E946" s="3"/>
      <c r="F946" s="11"/>
      <c r="G946" s="90"/>
      <c r="H946" s="31"/>
      <c r="I946" s="31"/>
      <c r="J946" s="90"/>
      <c r="K946" s="31"/>
      <c r="L946" s="57"/>
      <c r="M946" s="31"/>
      <c r="N946" s="31"/>
      <c r="O946" s="57"/>
      <c r="P946" s="57"/>
      <c r="Q946" s="57"/>
      <c r="R946" s="31"/>
      <c r="S946" s="31"/>
      <c r="T946" s="91"/>
      <c r="U946" s="3" t="str">
        <f>IF(VLOOKUP($A946,DICO_Complet!A:R,9,FALSE)&lt;&gt;0,VLOOKUP($A946,DICO_Complet!A:R,9,FALSE),"")</f>
        <v/>
      </c>
    </row>
    <row r="947" spans="1:21">
      <c r="A947" s="29">
        <v>250901001231</v>
      </c>
      <c r="B947" s="87"/>
      <c r="C947" s="88"/>
      <c r="D947" s="89"/>
      <c r="E947" s="3"/>
      <c r="F947" s="11"/>
      <c r="G947" s="90"/>
      <c r="H947" s="31"/>
      <c r="I947" s="31"/>
      <c r="J947" s="90"/>
      <c r="K947" s="31"/>
      <c r="L947" s="57"/>
      <c r="M947" s="31"/>
      <c r="N947" s="31"/>
      <c r="O947" s="57"/>
      <c r="P947" s="57"/>
      <c r="Q947" s="57"/>
      <c r="R947" s="31"/>
      <c r="S947" s="31"/>
      <c r="T947" s="91"/>
      <c r="U947" s="3" t="str">
        <f>IF(VLOOKUP($A947,DICO_Complet!A:R,9,FALSE)&lt;&gt;0,VLOOKUP($A947,DICO_Complet!A:R,9,FALSE),"")</f>
        <v/>
      </c>
    </row>
    <row r="948" spans="1:21">
      <c r="A948" s="29">
        <v>250901001213</v>
      </c>
      <c r="B948" s="87"/>
      <c r="C948" s="88"/>
      <c r="D948" s="89"/>
      <c r="E948" s="3"/>
      <c r="F948" s="11"/>
      <c r="G948" s="90"/>
      <c r="H948" s="31"/>
      <c r="I948" s="31"/>
      <c r="J948" s="90"/>
      <c r="K948" s="31"/>
      <c r="L948" s="57"/>
      <c r="M948" s="31"/>
      <c r="N948" s="31"/>
      <c r="O948" s="57"/>
      <c r="P948" s="57"/>
      <c r="Q948" s="57"/>
      <c r="R948" s="31"/>
      <c r="S948" s="31"/>
      <c r="T948" s="91"/>
      <c r="U948" s="3" t="str">
        <f>IF(VLOOKUP($A948,DICO_Complet!A:R,9,FALSE)&lt;&gt;0,VLOOKUP($A948,DICO_Complet!A:R,9,FALSE),"")</f>
        <v/>
      </c>
    </row>
    <row r="949" spans="1:21">
      <c r="A949" s="29">
        <v>251125100017</v>
      </c>
      <c r="B949" s="87"/>
      <c r="C949" s="88"/>
      <c r="D949" s="89"/>
      <c r="E949" s="3"/>
      <c r="F949" s="11"/>
      <c r="G949" s="90"/>
      <c r="H949" s="31"/>
      <c r="I949" s="31"/>
      <c r="J949" s="90"/>
      <c r="K949" s="31"/>
      <c r="L949" s="57"/>
      <c r="M949" s="31"/>
      <c r="N949" s="31"/>
      <c r="O949" s="57"/>
      <c r="P949" s="57"/>
      <c r="Q949" s="57"/>
      <c r="R949" s="31"/>
      <c r="S949" s="31"/>
      <c r="T949" s="91"/>
      <c r="U949" s="3" t="str">
        <f>IF(VLOOKUP($A949,DICO_Complet!A:R,9,FALSE)&lt;&gt;0,VLOOKUP($A949,DICO_Complet!A:R,9,FALSE),"")</f>
        <v/>
      </c>
    </row>
    <row r="950" spans="1:21">
      <c r="A950" s="29">
        <v>260309124000</v>
      </c>
      <c r="B950" s="87"/>
      <c r="C950" s="88"/>
      <c r="D950" s="89"/>
      <c r="E950" s="3"/>
      <c r="F950" s="11"/>
      <c r="G950" s="90"/>
      <c r="H950" s="31"/>
      <c r="I950" s="31"/>
      <c r="J950" s="90"/>
      <c r="K950" s="31"/>
      <c r="L950" s="57"/>
      <c r="M950" s="31"/>
      <c r="N950" s="31"/>
      <c r="O950" s="57"/>
      <c r="P950" s="57"/>
      <c r="Q950" s="57"/>
      <c r="R950" s="31"/>
      <c r="S950" s="31"/>
      <c r="T950" s="91"/>
      <c r="U950" s="3" t="str">
        <f>IF(VLOOKUP($A950,DICO_Complet!A:R,9,FALSE)&lt;&gt;0,VLOOKUP($A950,DICO_Complet!A:R,9,FALSE),"")</f>
        <v/>
      </c>
    </row>
    <row r="951" spans="1:21">
      <c r="A951" s="29">
        <v>250901001210</v>
      </c>
      <c r="B951" s="87"/>
      <c r="C951" s="88"/>
      <c r="D951" s="89"/>
      <c r="E951" s="3"/>
      <c r="F951" s="11"/>
      <c r="G951" s="90"/>
      <c r="H951" s="31"/>
      <c r="I951" s="31"/>
      <c r="J951" s="90"/>
      <c r="K951" s="31"/>
      <c r="L951" s="57"/>
      <c r="M951" s="31"/>
      <c r="N951" s="31"/>
      <c r="O951" s="57"/>
      <c r="P951" s="57"/>
      <c r="Q951" s="57"/>
      <c r="R951" s="31"/>
      <c r="S951" s="31"/>
      <c r="T951" s="91"/>
      <c r="U951" s="3" t="str">
        <f>IF(VLOOKUP($A951,DICO_Complet!A:R,9,FALSE)&lt;&gt;0,VLOOKUP($A951,DICO_Complet!A:R,9,FALSE),"")</f>
        <v/>
      </c>
    </row>
    <row r="952" spans="1:21">
      <c r="A952" s="29">
        <v>250901001228</v>
      </c>
      <c r="B952" s="87"/>
      <c r="C952" s="88"/>
      <c r="D952" s="89"/>
      <c r="E952" s="3"/>
      <c r="F952" s="11"/>
      <c r="G952" s="90"/>
      <c r="H952" s="31"/>
      <c r="I952" s="31"/>
      <c r="J952" s="90"/>
      <c r="K952" s="31"/>
      <c r="L952" s="57"/>
      <c r="M952" s="31"/>
      <c r="N952" s="31"/>
      <c r="O952" s="57"/>
      <c r="P952" s="57"/>
      <c r="Q952" s="57"/>
      <c r="R952" s="31"/>
      <c r="S952" s="31"/>
      <c r="T952" s="91"/>
      <c r="U952" s="3" t="str">
        <f>IF(VLOOKUP($A952,DICO_Complet!A:R,9,FALSE)&lt;&gt;0,VLOOKUP($A952,DICO_Complet!A:R,9,FALSE),"")</f>
        <v/>
      </c>
    </row>
    <row r="953" spans="1:21">
      <c r="A953" s="29">
        <v>241112000151</v>
      </c>
      <c r="B953" s="87"/>
      <c r="C953" s="88"/>
      <c r="D953" s="89"/>
      <c r="E953" s="3"/>
      <c r="F953" s="11"/>
      <c r="G953" s="90"/>
      <c r="H953" s="31"/>
      <c r="I953" s="31"/>
      <c r="J953" s="90"/>
      <c r="K953" s="31"/>
      <c r="L953" s="57"/>
      <c r="M953" s="31"/>
      <c r="N953" s="31"/>
      <c r="O953" s="57"/>
      <c r="P953" s="57"/>
      <c r="Q953" s="57"/>
      <c r="R953" s="31"/>
      <c r="S953" s="31"/>
      <c r="T953" s="91"/>
      <c r="U953" s="3" t="str">
        <f>IF(VLOOKUP($A953,DICO_Complet!A:R,9,FALSE)&lt;&gt;0,VLOOKUP($A953,DICO_Complet!A:R,9,FALSE),"")</f>
        <v/>
      </c>
    </row>
    <row r="954" spans="1:21">
      <c r="A954" s="29">
        <v>250901001216</v>
      </c>
      <c r="B954" s="87"/>
      <c r="C954" s="88"/>
      <c r="D954" s="89"/>
      <c r="E954" s="3"/>
      <c r="F954" s="11"/>
      <c r="G954" s="90"/>
      <c r="H954" s="31"/>
      <c r="I954" s="31"/>
      <c r="J954" s="90"/>
      <c r="K954" s="31"/>
      <c r="L954" s="57"/>
      <c r="M954" s="31"/>
      <c r="N954" s="31"/>
      <c r="O954" s="57"/>
      <c r="P954" s="57"/>
      <c r="Q954" s="57"/>
      <c r="R954" s="31"/>
      <c r="S954" s="31"/>
      <c r="T954" s="91"/>
      <c r="U954" s="3" t="str">
        <f>IF(VLOOKUP($A954,DICO_Complet!A:R,9,FALSE)&lt;&gt;0,VLOOKUP($A954,DICO_Complet!A:R,9,FALSE),"")</f>
        <v/>
      </c>
    </row>
    <row r="955" spans="1:21">
      <c r="A955" s="29">
        <v>250901001226</v>
      </c>
      <c r="B955" s="87"/>
      <c r="C955" s="88"/>
      <c r="D955" s="89"/>
      <c r="E955" s="3"/>
      <c r="F955" s="11"/>
      <c r="G955" s="90"/>
      <c r="H955" s="31"/>
      <c r="I955" s="31"/>
      <c r="J955" s="90"/>
      <c r="K955" s="31"/>
      <c r="L955" s="57"/>
      <c r="M955" s="31"/>
      <c r="N955" s="31"/>
      <c r="O955" s="57"/>
      <c r="P955" s="57"/>
      <c r="Q955" s="57"/>
      <c r="R955" s="31"/>
      <c r="S955" s="31"/>
      <c r="T955" s="91"/>
      <c r="U955" s="3" t="str">
        <f>IF(VLOOKUP($A955,DICO_Complet!A:R,9,FALSE)&lt;&gt;0,VLOOKUP($A955,DICO_Complet!A:R,9,FALSE),"")</f>
        <v/>
      </c>
    </row>
    <row r="956" spans="1:21">
      <c r="A956" s="29">
        <v>250901001227</v>
      </c>
      <c r="B956" s="87"/>
      <c r="C956" s="88"/>
      <c r="D956" s="89"/>
      <c r="E956" s="3"/>
      <c r="F956" s="11"/>
      <c r="G956" s="90"/>
      <c r="H956" s="31"/>
      <c r="I956" s="31"/>
      <c r="J956" s="90"/>
      <c r="K956" s="31"/>
      <c r="L956" s="57"/>
      <c r="M956" s="31"/>
      <c r="N956" s="31"/>
      <c r="O956" s="57"/>
      <c r="P956" s="57"/>
      <c r="Q956" s="57"/>
      <c r="R956" s="31"/>
      <c r="S956" s="31"/>
      <c r="T956" s="91"/>
      <c r="U956" s="3" t="str">
        <f>IF(VLOOKUP($A956,DICO_Complet!A:R,9,FALSE)&lt;&gt;0,VLOOKUP($A956,DICO_Complet!A:R,9,FALSE),"")</f>
        <v/>
      </c>
    </row>
    <row r="957" spans="1:21">
      <c r="A957" s="29">
        <v>250901001224</v>
      </c>
      <c r="B957" s="87"/>
      <c r="C957" s="88"/>
      <c r="D957" s="89"/>
      <c r="E957" s="3"/>
      <c r="F957" s="11"/>
      <c r="G957" s="90"/>
      <c r="H957" s="31"/>
      <c r="I957" s="31"/>
      <c r="J957" s="90"/>
      <c r="K957" s="31"/>
      <c r="L957" s="57"/>
      <c r="M957" s="31"/>
      <c r="N957" s="31"/>
      <c r="O957" s="57"/>
      <c r="P957" s="57"/>
      <c r="Q957" s="57"/>
      <c r="R957" s="31"/>
      <c r="S957" s="31"/>
      <c r="T957" s="91"/>
      <c r="U957" s="3" t="str">
        <f>IF(VLOOKUP($A957,DICO_Complet!A:R,9,FALSE)&lt;&gt;0,VLOOKUP($A957,DICO_Complet!A:R,9,FALSE),"")</f>
        <v/>
      </c>
    </row>
    <row r="958" spans="1:21">
      <c r="A958" s="29">
        <v>250901001221</v>
      </c>
      <c r="B958" s="87"/>
      <c r="C958" s="88"/>
      <c r="D958" s="89"/>
      <c r="E958" s="3"/>
      <c r="F958" s="11"/>
      <c r="G958" s="90"/>
      <c r="H958" s="31"/>
      <c r="I958" s="31"/>
      <c r="J958" s="90"/>
      <c r="K958" s="31"/>
      <c r="L958" s="57"/>
      <c r="M958" s="31"/>
      <c r="N958" s="31"/>
      <c r="O958" s="57"/>
      <c r="P958" s="57"/>
      <c r="Q958" s="57"/>
      <c r="R958" s="31"/>
      <c r="S958" s="31"/>
      <c r="T958" s="91"/>
      <c r="U958" s="3" t="str">
        <f>IF(VLOOKUP($A958,DICO_Complet!A:R,9,FALSE)&lt;&gt;0,VLOOKUP($A958,DICO_Complet!A:R,9,FALSE),"")</f>
        <v/>
      </c>
    </row>
    <row r="959" spans="1:21">
      <c r="A959" s="29">
        <v>260120121802</v>
      </c>
      <c r="B959" s="87"/>
      <c r="C959" s="88"/>
      <c r="D959" s="89"/>
      <c r="E959" s="3"/>
      <c r="F959" s="11"/>
      <c r="G959" s="90"/>
      <c r="H959" s="31"/>
      <c r="I959" s="31"/>
      <c r="J959" s="90"/>
      <c r="K959" s="31"/>
      <c r="L959" s="57"/>
      <c r="M959" s="31"/>
      <c r="N959" s="31"/>
      <c r="O959" s="57"/>
      <c r="P959" s="57"/>
      <c r="Q959" s="57"/>
      <c r="R959" s="31"/>
      <c r="S959" s="31"/>
      <c r="T959" s="91"/>
      <c r="U959" s="3" t="str">
        <f>IF(VLOOKUP($A959,DICO_Complet!A:R,9,FALSE)&lt;&gt;0,VLOOKUP($A959,DICO_Complet!A:R,9,FALSE),"")</f>
        <v/>
      </c>
    </row>
    <row r="960" spans="1:21">
      <c r="A960" s="29">
        <v>250418220151</v>
      </c>
      <c r="B960" s="87"/>
      <c r="C960" s="88"/>
      <c r="D960" s="89"/>
      <c r="E960" s="3"/>
      <c r="F960" s="11"/>
      <c r="G960" s="90"/>
      <c r="H960" s="31"/>
      <c r="I960" s="31"/>
      <c r="J960" s="90"/>
      <c r="K960" s="31"/>
      <c r="L960" s="57"/>
      <c r="M960" s="31"/>
      <c r="N960" s="31"/>
      <c r="O960" s="57"/>
      <c r="P960" s="57"/>
      <c r="Q960" s="57"/>
      <c r="R960" s="31"/>
      <c r="S960" s="31"/>
      <c r="T960" s="91"/>
      <c r="U960" s="3" t="str">
        <f>IF(VLOOKUP($A960,DICO_Complet!A:R,9,FALSE)&lt;&gt;0,VLOOKUP($A960,DICO_Complet!A:R,9,FALSE),"")</f>
        <v/>
      </c>
    </row>
    <row r="961" spans="1:21">
      <c r="A961" s="29">
        <v>250721161922</v>
      </c>
      <c r="B961" s="87"/>
      <c r="C961" s="88"/>
      <c r="D961" s="89"/>
      <c r="E961" s="3"/>
      <c r="F961" s="11"/>
      <c r="G961" s="90"/>
      <c r="H961" s="31"/>
      <c r="I961" s="31"/>
      <c r="J961" s="90"/>
      <c r="K961" s="31"/>
      <c r="L961" s="57"/>
      <c r="M961" s="31"/>
      <c r="N961" s="31"/>
      <c r="O961" s="57"/>
      <c r="P961" s="57"/>
      <c r="Q961" s="57"/>
      <c r="R961" s="31"/>
      <c r="S961" s="31"/>
      <c r="T961" s="91"/>
      <c r="U961" s="3" t="str">
        <f>IF(VLOOKUP($A961,DICO_Complet!A:R,9,FALSE)&lt;&gt;0,VLOOKUP($A961,DICO_Complet!A:R,9,FALSE),"")</f>
        <v/>
      </c>
    </row>
    <row r="962" spans="1:21">
      <c r="A962" s="29">
        <v>250721161904</v>
      </c>
      <c r="B962" s="87"/>
      <c r="C962" s="88"/>
      <c r="D962" s="89"/>
      <c r="E962" s="3"/>
      <c r="F962" s="11"/>
      <c r="G962" s="90"/>
      <c r="H962" s="31"/>
      <c r="I962" s="31"/>
      <c r="J962" s="90"/>
      <c r="K962" s="31"/>
      <c r="L962" s="57"/>
      <c r="M962" s="31"/>
      <c r="N962" s="31"/>
      <c r="O962" s="57"/>
      <c r="P962" s="57"/>
      <c r="Q962" s="57"/>
      <c r="R962" s="31"/>
      <c r="S962" s="31"/>
      <c r="T962" s="91"/>
      <c r="U962" s="3" t="str">
        <f>IF(VLOOKUP($A962,DICO_Complet!A:R,9,FALSE)&lt;&gt;0,VLOOKUP($A962,DICO_Complet!A:R,9,FALSE),"")</f>
        <v/>
      </c>
    </row>
    <row r="963" spans="1:21">
      <c r="A963" s="29">
        <v>250721161903</v>
      </c>
      <c r="B963" s="87"/>
      <c r="C963" s="88"/>
      <c r="D963" s="89"/>
      <c r="E963" s="3"/>
      <c r="F963" s="11"/>
      <c r="G963" s="90"/>
      <c r="H963" s="31"/>
      <c r="I963" s="31"/>
      <c r="J963" s="90"/>
      <c r="K963" s="31"/>
      <c r="L963" s="57"/>
      <c r="M963" s="31"/>
      <c r="N963" s="31"/>
      <c r="O963" s="57"/>
      <c r="P963" s="57"/>
      <c r="Q963" s="57"/>
      <c r="R963" s="31"/>
      <c r="S963" s="31"/>
      <c r="T963" s="91"/>
      <c r="U963" s="3" t="str">
        <f>IF(VLOOKUP($A963,DICO_Complet!A:R,9,FALSE)&lt;&gt;0,VLOOKUP($A963,DICO_Complet!A:R,9,FALSE),"")</f>
        <v/>
      </c>
    </row>
    <row r="964" spans="1:21">
      <c r="A964" s="29">
        <v>250721161920</v>
      </c>
      <c r="B964" s="87"/>
      <c r="C964" s="88"/>
      <c r="D964" s="89"/>
      <c r="E964" s="3"/>
      <c r="F964" s="11"/>
      <c r="G964" s="90"/>
      <c r="H964" s="31"/>
      <c r="I964" s="31"/>
      <c r="J964" s="90"/>
      <c r="K964" s="31"/>
      <c r="L964" s="57"/>
      <c r="M964" s="31"/>
      <c r="N964" s="31"/>
      <c r="O964" s="57"/>
      <c r="P964" s="57"/>
      <c r="Q964" s="57"/>
      <c r="R964" s="31"/>
      <c r="S964" s="31"/>
      <c r="T964" s="91"/>
      <c r="U964" s="3" t="str">
        <f>IF(VLOOKUP($A964,DICO_Complet!A:R,9,FALSE)&lt;&gt;0,VLOOKUP($A964,DICO_Complet!A:R,9,FALSE),"")</f>
        <v/>
      </c>
    </row>
    <row r="965" spans="1:21">
      <c r="A965" s="29">
        <v>250721161921</v>
      </c>
      <c r="B965" s="87"/>
      <c r="C965" s="88"/>
      <c r="D965" s="89"/>
      <c r="E965" s="3"/>
      <c r="F965" s="11"/>
      <c r="G965" s="90"/>
      <c r="H965" s="31"/>
      <c r="I965" s="31"/>
      <c r="J965" s="90"/>
      <c r="K965" s="31"/>
      <c r="L965" s="57"/>
      <c r="M965" s="31"/>
      <c r="N965" s="31"/>
      <c r="O965" s="57"/>
      <c r="P965" s="57"/>
      <c r="Q965" s="57"/>
      <c r="R965" s="31"/>
      <c r="S965" s="31"/>
      <c r="T965" s="91"/>
      <c r="U965" s="3" t="str">
        <f>IF(VLOOKUP($A965,DICO_Complet!A:R,9,FALSE)&lt;&gt;0,VLOOKUP($A965,DICO_Complet!A:R,9,FALSE),"")</f>
        <v/>
      </c>
    </row>
    <row r="966" spans="1:21">
      <c r="A966" s="29">
        <v>250721161924</v>
      </c>
      <c r="B966" s="87"/>
      <c r="C966" s="88"/>
      <c r="D966" s="89"/>
      <c r="E966" s="3"/>
      <c r="F966" s="11"/>
      <c r="G966" s="90"/>
      <c r="H966" s="31"/>
      <c r="I966" s="31"/>
      <c r="J966" s="90"/>
      <c r="K966" s="31"/>
      <c r="L966" s="57"/>
      <c r="M966" s="31"/>
      <c r="N966" s="31"/>
      <c r="O966" s="57"/>
      <c r="P966" s="57"/>
      <c r="Q966" s="57"/>
      <c r="R966" s="31"/>
      <c r="S966" s="31"/>
      <c r="T966" s="91"/>
      <c r="U966" s="3" t="str">
        <f>IF(VLOOKUP($A966,DICO_Complet!A:R,9,FALSE)&lt;&gt;0,VLOOKUP($A966,DICO_Complet!A:R,9,FALSE),"")</f>
        <v/>
      </c>
    </row>
    <row r="967" spans="1:21">
      <c r="A967" s="29">
        <v>250721161923</v>
      </c>
      <c r="B967" s="87"/>
      <c r="C967" s="88"/>
      <c r="D967" s="89"/>
      <c r="E967" s="3"/>
      <c r="F967" s="11"/>
      <c r="G967" s="90"/>
      <c r="H967" s="31"/>
      <c r="I967" s="31"/>
      <c r="J967" s="90"/>
      <c r="K967" s="31"/>
      <c r="L967" s="57"/>
      <c r="M967" s="31"/>
      <c r="N967" s="31"/>
      <c r="O967" s="57"/>
      <c r="P967" s="57"/>
      <c r="Q967" s="57"/>
      <c r="R967" s="31"/>
      <c r="S967" s="31"/>
      <c r="T967" s="91"/>
      <c r="U967" s="3" t="str">
        <f>IF(VLOOKUP($A967,DICO_Complet!A:R,9,FALSE)&lt;&gt;0,VLOOKUP($A967,DICO_Complet!A:R,9,FALSE),"")</f>
        <v/>
      </c>
    </row>
    <row r="968" spans="1:21">
      <c r="A968" s="29">
        <v>250422133700</v>
      </c>
      <c r="B968" s="87"/>
      <c r="C968" s="88"/>
      <c r="D968" s="89"/>
      <c r="E968" s="3"/>
      <c r="F968" s="11"/>
      <c r="G968" s="90"/>
      <c r="H968" s="31"/>
      <c r="I968" s="31"/>
      <c r="J968" s="90"/>
      <c r="K968" s="31"/>
      <c r="L968" s="57"/>
      <c r="M968" s="31"/>
      <c r="N968" s="31"/>
      <c r="O968" s="57"/>
      <c r="P968" s="57"/>
      <c r="Q968" s="57"/>
      <c r="R968" s="31"/>
      <c r="S968" s="31"/>
      <c r="T968" s="91"/>
      <c r="U968" s="3" t="str">
        <f>IF(VLOOKUP($A968,DICO_Complet!A:R,9,FALSE)&lt;&gt;0,VLOOKUP($A968,DICO_Complet!A:R,9,FALSE),"")</f>
        <v/>
      </c>
    </row>
    <row r="969" spans="1:21">
      <c r="A969" s="29">
        <v>241112000023</v>
      </c>
      <c r="B969" s="87"/>
      <c r="C969" s="88"/>
      <c r="D969" s="89"/>
      <c r="E969" s="3"/>
      <c r="F969" s="11"/>
      <c r="G969" s="90"/>
      <c r="H969" s="31"/>
      <c r="I969" s="31"/>
      <c r="J969" s="90"/>
      <c r="K969" s="31"/>
      <c r="L969" s="57"/>
      <c r="M969" s="31"/>
      <c r="N969" s="31"/>
      <c r="O969" s="57"/>
      <c r="P969" s="57"/>
      <c r="Q969" s="57"/>
      <c r="R969" s="31"/>
      <c r="S969" s="31"/>
      <c r="T969" s="91"/>
      <c r="U969" s="3" t="str">
        <f>IF(VLOOKUP($A969,DICO_Complet!A:R,9,FALSE)&lt;&gt;0,VLOOKUP($A969,DICO_Complet!A:R,9,FALSE),"")</f>
        <v/>
      </c>
    </row>
    <row r="970" spans="1:21">
      <c r="A970" s="29">
        <v>250327121305</v>
      </c>
      <c r="B970" s="87"/>
      <c r="C970" s="88"/>
      <c r="D970" s="89"/>
      <c r="E970" s="3"/>
      <c r="F970" s="11"/>
      <c r="G970" s="90"/>
      <c r="H970" s="31"/>
      <c r="I970" s="31"/>
      <c r="J970" s="90"/>
      <c r="K970" s="31"/>
      <c r="L970" s="57"/>
      <c r="M970" s="31"/>
      <c r="N970" s="31"/>
      <c r="O970" s="57"/>
      <c r="P970" s="57"/>
      <c r="Q970" s="57"/>
      <c r="R970" s="31"/>
      <c r="S970" s="31"/>
      <c r="T970" s="91"/>
      <c r="U970" s="3" t="str">
        <f>IF(VLOOKUP($A970,DICO_Complet!A:R,9,FALSE)&lt;&gt;0,VLOOKUP($A970,DICO_Complet!A:R,9,FALSE),"")</f>
        <v/>
      </c>
    </row>
    <row r="971" spans="1:21">
      <c r="A971" s="29">
        <v>250425100302</v>
      </c>
      <c r="B971" s="87"/>
      <c r="C971" s="88"/>
      <c r="D971" s="89"/>
      <c r="E971" s="3"/>
      <c r="F971" s="11"/>
      <c r="G971" s="90"/>
      <c r="H971" s="31"/>
      <c r="I971" s="31"/>
      <c r="J971" s="90"/>
      <c r="K971" s="31"/>
      <c r="L971" s="57"/>
      <c r="M971" s="31"/>
      <c r="N971" s="31"/>
      <c r="O971" s="57"/>
      <c r="P971" s="57"/>
      <c r="Q971" s="57"/>
      <c r="R971" s="31"/>
      <c r="S971" s="31"/>
      <c r="T971" s="91"/>
      <c r="U971" s="3" t="str">
        <f>IF(VLOOKUP($A971,DICO_Complet!A:R,9,FALSE)&lt;&gt;0,VLOOKUP($A971,DICO_Complet!A:R,9,FALSE),"")</f>
        <v/>
      </c>
    </row>
    <row r="972" spans="1:21">
      <c r="A972" s="29">
        <v>250318094610</v>
      </c>
      <c r="B972" s="87"/>
      <c r="C972" s="88"/>
      <c r="D972" s="89"/>
      <c r="E972" s="3"/>
      <c r="F972" s="11"/>
      <c r="G972" s="90"/>
      <c r="H972" s="31"/>
      <c r="I972" s="31"/>
      <c r="J972" s="90"/>
      <c r="K972" s="31"/>
      <c r="L972" s="57"/>
      <c r="M972" s="31"/>
      <c r="N972" s="31"/>
      <c r="O972" s="57"/>
      <c r="P972" s="57"/>
      <c r="Q972" s="57"/>
      <c r="R972" s="31"/>
      <c r="S972" s="31"/>
      <c r="T972" s="91"/>
      <c r="U972" s="3" t="str">
        <f>IF(VLOOKUP($A972,DICO_Complet!A:R,9,FALSE)&lt;&gt;0,VLOOKUP($A972,DICO_Complet!A:R,9,FALSE),"")</f>
        <v/>
      </c>
    </row>
    <row r="973" spans="1:21">
      <c r="A973" s="29">
        <v>250626111800</v>
      </c>
      <c r="B973" s="87"/>
      <c r="C973" s="88"/>
      <c r="D973" s="89"/>
      <c r="E973" s="3"/>
      <c r="F973" s="11"/>
      <c r="G973" s="90"/>
      <c r="H973" s="31"/>
      <c r="I973" s="31"/>
      <c r="J973" s="90"/>
      <c r="K973" s="31"/>
      <c r="L973" s="57"/>
      <c r="M973" s="31"/>
      <c r="N973" s="31"/>
      <c r="O973" s="57"/>
      <c r="P973" s="57"/>
      <c r="Q973" s="57"/>
      <c r="R973" s="31"/>
      <c r="S973" s="31"/>
      <c r="T973" s="91"/>
      <c r="U973" s="3" t="str">
        <f>IF(VLOOKUP($A973,DICO_Complet!A:R,9,FALSE)&lt;&gt;0,VLOOKUP($A973,DICO_Complet!A:R,9,FALSE),"")</f>
        <v/>
      </c>
    </row>
    <row r="974" spans="1:21">
      <c r="A974" s="29">
        <v>241112000024</v>
      </c>
      <c r="B974" s="87"/>
      <c r="C974" s="88"/>
      <c r="D974" s="89"/>
      <c r="E974" s="3"/>
      <c r="F974" s="11"/>
      <c r="G974" s="90"/>
      <c r="H974" s="31"/>
      <c r="I974" s="31"/>
      <c r="J974" s="90"/>
      <c r="K974" s="31"/>
      <c r="L974" s="57"/>
      <c r="M974" s="31"/>
      <c r="N974" s="31"/>
      <c r="O974" s="57"/>
      <c r="P974" s="57"/>
      <c r="Q974" s="57"/>
      <c r="R974" s="31"/>
      <c r="S974" s="31"/>
      <c r="T974" s="91"/>
      <c r="U974" s="3" t="str">
        <f>IF(VLOOKUP($A974,DICO_Complet!A:R,9,FALSE)&lt;&gt;0,VLOOKUP($A974,DICO_Complet!A:R,9,FALSE),"")</f>
        <v/>
      </c>
    </row>
    <row r="975" spans="1:21">
      <c r="A975" s="29">
        <v>250707160807</v>
      </c>
      <c r="B975" s="87"/>
      <c r="C975" s="88"/>
      <c r="D975" s="89"/>
      <c r="E975" s="3"/>
      <c r="F975" s="11"/>
      <c r="G975" s="90"/>
      <c r="H975" s="31"/>
      <c r="I975" s="31"/>
      <c r="J975" s="90"/>
      <c r="K975" s="31"/>
      <c r="L975" s="57"/>
      <c r="M975" s="31"/>
      <c r="N975" s="31"/>
      <c r="O975" s="57"/>
      <c r="P975" s="57"/>
      <c r="Q975" s="57"/>
      <c r="R975" s="31"/>
      <c r="S975" s="31"/>
      <c r="T975" s="91"/>
      <c r="U975" s="3" t="str">
        <f>IF(VLOOKUP($A975,DICO_Complet!A:R,9,FALSE)&lt;&gt;0,VLOOKUP($A975,DICO_Complet!A:R,9,FALSE),"")</f>
        <v/>
      </c>
    </row>
    <row r="976" spans="1:21">
      <c r="A976" s="29">
        <v>251118181600</v>
      </c>
      <c r="B976" s="87"/>
      <c r="C976" s="88"/>
      <c r="D976" s="89"/>
      <c r="E976" s="3"/>
      <c r="F976" s="11"/>
      <c r="G976" s="90"/>
      <c r="H976" s="31"/>
      <c r="I976" s="31"/>
      <c r="J976" s="90"/>
      <c r="K976" s="31"/>
      <c r="L976" s="57"/>
      <c r="M976" s="31"/>
      <c r="N976" s="31"/>
      <c r="O976" s="57"/>
      <c r="P976" s="57"/>
      <c r="Q976" s="57"/>
      <c r="R976" s="31"/>
      <c r="S976" s="31"/>
      <c r="T976" s="91"/>
      <c r="U976" s="3" t="str">
        <f>IF(VLOOKUP($A976,DICO_Complet!A:R,9,FALSE)&lt;&gt;0,VLOOKUP($A976,DICO_Complet!A:R,9,FALSE),"")</f>
        <v/>
      </c>
    </row>
    <row r="977" spans="1:21">
      <c r="A977" s="29">
        <v>251118181300</v>
      </c>
      <c r="B977" s="87"/>
      <c r="C977" s="88"/>
      <c r="D977" s="89"/>
      <c r="E977" s="3"/>
      <c r="F977" s="11"/>
      <c r="G977" s="90"/>
      <c r="H977" s="31"/>
      <c r="I977" s="31"/>
      <c r="J977" s="90"/>
      <c r="K977" s="31"/>
      <c r="L977" s="57"/>
      <c r="M977" s="31"/>
      <c r="N977" s="31"/>
      <c r="O977" s="57"/>
      <c r="P977" s="57"/>
      <c r="Q977" s="57"/>
      <c r="R977" s="31"/>
      <c r="S977" s="31"/>
      <c r="T977" s="91"/>
      <c r="U977" s="3" t="str">
        <f>IF(VLOOKUP($A977,DICO_Complet!A:R,9,FALSE)&lt;&gt;0,VLOOKUP($A977,DICO_Complet!A:R,9,FALSE),"")</f>
        <v/>
      </c>
    </row>
    <row r="978" spans="1:21">
      <c r="A978" s="29">
        <v>251118181400</v>
      </c>
      <c r="B978" s="87"/>
      <c r="C978" s="88"/>
      <c r="D978" s="89"/>
      <c r="E978" s="3"/>
      <c r="F978" s="11"/>
      <c r="G978" s="90"/>
      <c r="H978" s="31"/>
      <c r="I978" s="31"/>
      <c r="J978" s="90"/>
      <c r="K978" s="31"/>
      <c r="L978" s="57"/>
      <c r="M978" s="31"/>
      <c r="N978" s="31"/>
      <c r="O978" s="57"/>
      <c r="P978" s="57"/>
      <c r="Q978" s="57"/>
      <c r="R978" s="31"/>
      <c r="S978" s="31"/>
      <c r="T978" s="91"/>
      <c r="U978" s="3" t="str">
        <f>IF(VLOOKUP($A978,DICO_Complet!A:R,9,FALSE)&lt;&gt;0,VLOOKUP($A978,DICO_Complet!A:R,9,FALSE),"")</f>
        <v/>
      </c>
    </row>
    <row r="979" spans="1:21">
      <c r="A979" s="29">
        <v>251118181500</v>
      </c>
      <c r="B979" s="87"/>
      <c r="C979" s="88"/>
      <c r="D979" s="89"/>
      <c r="E979" s="3"/>
      <c r="F979" s="11"/>
      <c r="G979" s="90"/>
      <c r="H979" s="31"/>
      <c r="I979" s="31"/>
      <c r="J979" s="90"/>
      <c r="K979" s="31"/>
      <c r="L979" s="57"/>
      <c r="M979" s="31"/>
      <c r="N979" s="31"/>
      <c r="O979" s="57"/>
      <c r="P979" s="57"/>
      <c r="Q979" s="57"/>
      <c r="R979" s="31"/>
      <c r="S979" s="31"/>
      <c r="T979" s="91"/>
      <c r="U979" s="3" t="str">
        <f>IF(VLOOKUP($A979,DICO_Complet!A:R,9,FALSE)&lt;&gt;0,VLOOKUP($A979,DICO_Complet!A:R,9,FALSE),"")</f>
        <v/>
      </c>
    </row>
    <row r="980" spans="1:21">
      <c r="A980" s="29">
        <v>250415131000</v>
      </c>
      <c r="B980" s="87"/>
      <c r="C980" s="88"/>
      <c r="D980" s="89"/>
      <c r="E980" s="3"/>
      <c r="F980" s="11"/>
      <c r="G980" s="90"/>
      <c r="H980" s="31"/>
      <c r="I980" s="31"/>
      <c r="J980" s="90"/>
      <c r="K980" s="31"/>
      <c r="L980" s="57"/>
      <c r="M980" s="31"/>
      <c r="N980" s="31"/>
      <c r="O980" s="57"/>
      <c r="P980" s="57"/>
      <c r="Q980" s="57"/>
      <c r="R980" s="31"/>
      <c r="S980" s="31"/>
      <c r="T980" s="91"/>
      <c r="U980" s="3" t="str">
        <f>IF(VLOOKUP($A980,DICO_Complet!A:R,9,FALSE)&lt;&gt;0,VLOOKUP($A980,DICO_Complet!A:R,9,FALSE),"")</f>
        <v>Obsolete</v>
      </c>
    </row>
    <row r="981" spans="1:21">
      <c r="A981" s="29">
        <v>250331155407</v>
      </c>
      <c r="B981" s="87"/>
      <c r="C981" s="88"/>
      <c r="D981" s="89"/>
      <c r="E981" s="3"/>
      <c r="F981" s="11"/>
      <c r="G981" s="90"/>
      <c r="H981" s="31"/>
      <c r="I981" s="31"/>
      <c r="J981" s="90"/>
      <c r="K981" s="31"/>
      <c r="L981" s="57"/>
      <c r="M981" s="31"/>
      <c r="N981" s="31"/>
      <c r="O981" s="57"/>
      <c r="P981" s="57"/>
      <c r="Q981" s="57"/>
      <c r="R981" s="31"/>
      <c r="S981" s="31"/>
      <c r="T981" s="91"/>
      <c r="U981" s="3" t="str">
        <f>IF(VLOOKUP($A981,DICO_Complet!A:R,9,FALSE)&lt;&gt;0,VLOOKUP($A981,DICO_Complet!A:R,9,FALSE),"")</f>
        <v/>
      </c>
    </row>
    <row r="982" spans="1:21">
      <c r="A982" s="29">
        <v>260202154103</v>
      </c>
      <c r="B982" s="87"/>
      <c r="C982" s="88"/>
      <c r="D982" s="89"/>
      <c r="E982" s="3"/>
      <c r="F982" s="11"/>
      <c r="G982" s="90"/>
      <c r="H982" s="31"/>
      <c r="I982" s="31"/>
      <c r="J982" s="90"/>
      <c r="K982" s="31"/>
      <c r="L982" s="57"/>
      <c r="M982" s="31"/>
      <c r="N982" s="31"/>
      <c r="O982" s="57"/>
      <c r="P982" s="57"/>
      <c r="Q982" s="57"/>
      <c r="R982" s="31"/>
      <c r="S982" s="31"/>
      <c r="T982" s="91"/>
      <c r="U982" s="3" t="str">
        <f>IF(VLOOKUP($A982,DICO_Complet!A:R,9,FALSE)&lt;&gt;0,VLOOKUP($A982,DICO_Complet!A:R,9,FALSE),"")</f>
        <v/>
      </c>
    </row>
    <row r="983" spans="1:21">
      <c r="A983" s="29">
        <v>250425201619</v>
      </c>
      <c r="B983" s="87"/>
      <c r="C983" s="88"/>
      <c r="D983" s="89"/>
      <c r="E983" s="3"/>
      <c r="F983" s="11"/>
      <c r="G983" s="90"/>
      <c r="H983" s="31"/>
      <c r="I983" s="31"/>
      <c r="J983" s="90"/>
      <c r="K983" s="31"/>
      <c r="L983" s="57"/>
      <c r="M983" s="31"/>
      <c r="N983" s="31"/>
      <c r="O983" s="57"/>
      <c r="P983" s="57"/>
      <c r="Q983" s="57"/>
      <c r="R983" s="31"/>
      <c r="S983" s="31"/>
      <c r="T983" s="91"/>
      <c r="U983" s="3" t="str">
        <f>IF(VLOOKUP($A983,DICO_Complet!A:R,9,FALSE)&lt;&gt;0,VLOOKUP($A983,DICO_Complet!A:R,9,FALSE),"")</f>
        <v/>
      </c>
    </row>
    <row r="984" spans="1:21">
      <c r="A984" s="29">
        <v>250425201618</v>
      </c>
      <c r="B984" s="87"/>
      <c r="C984" s="88"/>
      <c r="D984" s="89"/>
      <c r="E984" s="3"/>
      <c r="F984" s="11"/>
      <c r="G984" s="90"/>
      <c r="H984" s="31"/>
      <c r="I984" s="31"/>
      <c r="J984" s="90"/>
      <c r="K984" s="31"/>
      <c r="L984" s="57"/>
      <c r="M984" s="31"/>
      <c r="N984" s="31"/>
      <c r="O984" s="57"/>
      <c r="P984" s="57"/>
      <c r="Q984" s="57"/>
      <c r="R984" s="31"/>
      <c r="S984" s="31"/>
      <c r="T984" s="91"/>
      <c r="U984" s="3" t="str">
        <f>IF(VLOOKUP($A984,DICO_Complet!A:R,9,FALSE)&lt;&gt;0,VLOOKUP($A984,DICO_Complet!A:R,9,FALSE),"")</f>
        <v/>
      </c>
    </row>
    <row r="985" spans="1:21">
      <c r="A985" s="29">
        <v>250425201617</v>
      </c>
      <c r="B985" s="87"/>
      <c r="C985" s="88"/>
      <c r="D985" s="89"/>
      <c r="E985" s="3"/>
      <c r="F985" s="11"/>
      <c r="G985" s="90"/>
      <c r="H985" s="31"/>
      <c r="I985" s="31"/>
      <c r="J985" s="90"/>
      <c r="K985" s="31"/>
      <c r="L985" s="57"/>
      <c r="M985" s="31"/>
      <c r="N985" s="31"/>
      <c r="O985" s="57"/>
      <c r="P985" s="57"/>
      <c r="Q985" s="57"/>
      <c r="R985" s="31"/>
      <c r="S985" s="31"/>
      <c r="T985" s="91"/>
      <c r="U985" s="3" t="str">
        <f>IF(VLOOKUP($A985,DICO_Complet!A:R,9,FALSE)&lt;&gt;0,VLOOKUP($A985,DICO_Complet!A:R,9,FALSE),"")</f>
        <v/>
      </c>
    </row>
    <row r="986" spans="1:21">
      <c r="A986" s="29">
        <v>250422151300</v>
      </c>
      <c r="B986" s="87"/>
      <c r="C986" s="88"/>
      <c r="D986" s="89"/>
      <c r="E986" s="3"/>
      <c r="F986" s="11"/>
      <c r="G986" s="90"/>
      <c r="H986" s="31"/>
      <c r="I986" s="31"/>
      <c r="J986" s="90"/>
      <c r="K986" s="31"/>
      <c r="L986" s="57"/>
      <c r="M986" s="31"/>
      <c r="N986" s="31"/>
      <c r="O986" s="57"/>
      <c r="P986" s="57"/>
      <c r="Q986" s="57"/>
      <c r="R986" s="31"/>
      <c r="S986" s="31"/>
      <c r="T986" s="91"/>
      <c r="U986" s="3" t="str">
        <f>IF(VLOOKUP($A986,DICO_Complet!A:R,9,FALSE)&lt;&gt;0,VLOOKUP($A986,DICO_Complet!A:R,9,FALSE),"")</f>
        <v/>
      </c>
    </row>
    <row r="987" spans="1:21">
      <c r="A987" s="29">
        <v>250425201614</v>
      </c>
      <c r="B987" s="87"/>
      <c r="C987" s="88"/>
      <c r="D987" s="89"/>
      <c r="E987" s="3"/>
      <c r="F987" s="11"/>
      <c r="G987" s="90"/>
      <c r="H987" s="31"/>
      <c r="I987" s="31"/>
      <c r="J987" s="90"/>
      <c r="K987" s="31"/>
      <c r="L987" s="57"/>
      <c r="M987" s="31"/>
      <c r="N987" s="31"/>
      <c r="O987" s="57"/>
      <c r="P987" s="57"/>
      <c r="Q987" s="57"/>
      <c r="R987" s="31"/>
      <c r="S987" s="31"/>
      <c r="T987" s="91"/>
      <c r="U987" s="3" t="str">
        <f>IF(VLOOKUP($A987,DICO_Complet!A:R,9,FALSE)&lt;&gt;0,VLOOKUP($A987,DICO_Complet!A:R,9,FALSE),"")</f>
        <v/>
      </c>
    </row>
    <row r="988" spans="1:21">
      <c r="A988" s="29">
        <v>241112000133</v>
      </c>
      <c r="B988" s="87"/>
      <c r="C988" s="88"/>
      <c r="D988" s="89"/>
      <c r="E988" s="3"/>
      <c r="F988" s="11"/>
      <c r="G988" s="90"/>
      <c r="H988" s="31"/>
      <c r="I988" s="31"/>
      <c r="J988" s="90"/>
      <c r="K988" s="31"/>
      <c r="L988" s="57"/>
      <c r="M988" s="31"/>
      <c r="N988" s="31"/>
      <c r="O988" s="57"/>
      <c r="P988" s="57"/>
      <c r="Q988" s="57"/>
      <c r="R988" s="31"/>
      <c r="S988" s="31"/>
      <c r="T988" s="91"/>
      <c r="U988" s="3" t="str">
        <f>IF(VLOOKUP($A988,DICO_Complet!A:R,9,FALSE)&lt;&gt;0,VLOOKUP($A988,DICO_Complet!A:R,9,FALSE),"")</f>
        <v/>
      </c>
    </row>
    <row r="989" spans="1:21">
      <c r="A989" s="29">
        <v>251119094200</v>
      </c>
      <c r="B989" s="87"/>
      <c r="C989" s="88"/>
      <c r="D989" s="89"/>
      <c r="E989" s="3"/>
      <c r="F989" s="11"/>
      <c r="G989" s="90"/>
      <c r="H989" s="31"/>
      <c r="I989" s="31"/>
      <c r="J989" s="90"/>
      <c r="K989" s="31"/>
      <c r="L989" s="57"/>
      <c r="M989" s="31"/>
      <c r="N989" s="31"/>
      <c r="O989" s="57"/>
      <c r="P989" s="57"/>
      <c r="Q989" s="57"/>
      <c r="R989" s="31"/>
      <c r="S989" s="31"/>
      <c r="T989" s="91"/>
      <c r="U989" s="3" t="str">
        <f>IF(VLOOKUP($A989,DICO_Complet!A:R,9,FALSE)&lt;&gt;0,VLOOKUP($A989,DICO_Complet!A:R,9,FALSE),"")</f>
        <v/>
      </c>
    </row>
    <row r="990" spans="1:21">
      <c r="A990" s="29">
        <v>251119094100</v>
      </c>
      <c r="B990" s="87"/>
      <c r="C990" s="88"/>
      <c r="D990" s="89"/>
      <c r="E990" s="3"/>
      <c r="F990" s="11"/>
      <c r="G990" s="90"/>
      <c r="H990" s="31"/>
      <c r="I990" s="31"/>
      <c r="J990" s="90"/>
      <c r="K990" s="31"/>
      <c r="L990" s="57"/>
      <c r="M990" s="31"/>
      <c r="N990" s="31"/>
      <c r="O990" s="57"/>
      <c r="P990" s="57"/>
      <c r="Q990" s="57"/>
      <c r="R990" s="31"/>
      <c r="S990" s="31"/>
      <c r="T990" s="91"/>
      <c r="U990" s="3" t="str">
        <f>IF(VLOOKUP($A990,DICO_Complet!A:R,9,FALSE)&lt;&gt;0,VLOOKUP($A990,DICO_Complet!A:R,9,FALSE),"")</f>
        <v/>
      </c>
    </row>
    <row r="991" spans="1:21">
      <c r="A991" s="29">
        <v>250331155402</v>
      </c>
      <c r="B991" s="87"/>
      <c r="C991" s="88"/>
      <c r="D991" s="89"/>
      <c r="E991" s="3"/>
      <c r="F991" s="11"/>
      <c r="G991" s="90"/>
      <c r="H991" s="31"/>
      <c r="I991" s="31"/>
      <c r="J991" s="90"/>
      <c r="K991" s="31"/>
      <c r="L991" s="57"/>
      <c r="M991" s="31"/>
      <c r="N991" s="31"/>
      <c r="O991" s="57"/>
      <c r="P991" s="57"/>
      <c r="Q991" s="57"/>
      <c r="R991" s="31"/>
      <c r="S991" s="31"/>
      <c r="T991" s="91"/>
      <c r="U991" s="3" t="str">
        <f>IF(VLOOKUP($A991,DICO_Complet!A:R,9,FALSE)&lt;&gt;0,VLOOKUP($A991,DICO_Complet!A:R,9,FALSE),"")</f>
        <v/>
      </c>
    </row>
    <row r="992" spans="1:21">
      <c r="A992" s="29">
        <v>250331155401</v>
      </c>
      <c r="B992" s="87"/>
      <c r="C992" s="88"/>
      <c r="D992" s="89"/>
      <c r="E992" s="3"/>
      <c r="F992" s="11"/>
      <c r="G992" s="90"/>
      <c r="H992" s="31"/>
      <c r="I992" s="31"/>
      <c r="J992" s="90"/>
      <c r="K992" s="31"/>
      <c r="L992" s="57"/>
      <c r="M992" s="31"/>
      <c r="N992" s="31"/>
      <c r="O992" s="57"/>
      <c r="P992" s="57"/>
      <c r="Q992" s="57"/>
      <c r="R992" s="31"/>
      <c r="S992" s="31"/>
      <c r="T992" s="91"/>
      <c r="U992" s="3" t="str">
        <f>IF(VLOOKUP($A992,DICO_Complet!A:R,9,FALSE)&lt;&gt;0,VLOOKUP($A992,DICO_Complet!A:R,9,FALSE),"")</f>
        <v/>
      </c>
    </row>
    <row r="993" spans="1:21">
      <c r="A993" s="29">
        <v>250331125901</v>
      </c>
      <c r="B993" s="87"/>
      <c r="C993" s="88"/>
      <c r="D993" s="89"/>
      <c r="E993" s="3"/>
      <c r="F993" s="11"/>
      <c r="G993" s="90"/>
      <c r="H993" s="31"/>
      <c r="I993" s="31"/>
      <c r="J993" s="90"/>
      <c r="K993" s="31"/>
      <c r="L993" s="57"/>
      <c r="M993" s="31"/>
      <c r="N993" s="31"/>
      <c r="O993" s="57"/>
      <c r="P993" s="57"/>
      <c r="Q993" s="57"/>
      <c r="R993" s="31"/>
      <c r="S993" s="31"/>
      <c r="T993" s="91"/>
      <c r="U993" s="3" t="str">
        <f>IF(VLOOKUP($A993,DICO_Complet!A:R,9,FALSE)&lt;&gt;0,VLOOKUP($A993,DICO_Complet!A:R,9,FALSE),"")</f>
        <v/>
      </c>
    </row>
    <row r="994" spans="1:21">
      <c r="A994" s="29">
        <v>250331125900</v>
      </c>
      <c r="B994" s="87"/>
      <c r="C994" s="88"/>
      <c r="D994" s="89"/>
      <c r="E994" s="3"/>
      <c r="F994" s="11"/>
      <c r="G994" s="90"/>
      <c r="H994" s="31"/>
      <c r="I994" s="31"/>
      <c r="J994" s="90"/>
      <c r="K994" s="31"/>
      <c r="L994" s="57"/>
      <c r="M994" s="31"/>
      <c r="N994" s="31"/>
      <c r="O994" s="57"/>
      <c r="P994" s="57"/>
      <c r="Q994" s="57"/>
      <c r="R994" s="31"/>
      <c r="S994" s="31"/>
      <c r="T994" s="91"/>
      <c r="U994" s="3" t="str">
        <f>IF(VLOOKUP($A994,DICO_Complet!A:R,9,FALSE)&lt;&gt;0,VLOOKUP($A994,DICO_Complet!A:R,9,FALSE),"")</f>
        <v/>
      </c>
    </row>
    <row r="995" spans="1:21">
      <c r="A995" s="29">
        <v>241112000134</v>
      </c>
      <c r="B995" s="87"/>
      <c r="C995" s="88"/>
      <c r="D995" s="89"/>
      <c r="E995" s="3"/>
      <c r="F995" s="11"/>
      <c r="G995" s="90"/>
      <c r="H995" s="31"/>
      <c r="I995" s="31"/>
      <c r="J995" s="90"/>
      <c r="K995" s="31"/>
      <c r="L995" s="57"/>
      <c r="M995" s="31"/>
      <c r="N995" s="31"/>
      <c r="O995" s="57"/>
      <c r="P995" s="57"/>
      <c r="Q995" s="57"/>
      <c r="R995" s="31"/>
      <c r="S995" s="31"/>
      <c r="T995" s="91"/>
      <c r="U995" s="3" t="str">
        <f>IF(VLOOKUP($A995,DICO_Complet!A:R,9,FALSE)&lt;&gt;0,VLOOKUP($A995,DICO_Complet!A:R,9,FALSE),"")</f>
        <v/>
      </c>
    </row>
    <row r="996" spans="1:21">
      <c r="A996" s="29">
        <v>250331125902</v>
      </c>
      <c r="B996" s="87"/>
      <c r="C996" s="88"/>
      <c r="D996" s="89"/>
      <c r="E996" s="3"/>
      <c r="F996" s="11"/>
      <c r="G996" s="90"/>
      <c r="H996" s="31"/>
      <c r="I996" s="31"/>
      <c r="J996" s="90"/>
      <c r="K996" s="31"/>
      <c r="L996" s="57"/>
      <c r="M996" s="31"/>
      <c r="N996" s="31"/>
      <c r="O996" s="57"/>
      <c r="P996" s="57"/>
      <c r="Q996" s="57"/>
      <c r="R996" s="31"/>
      <c r="S996" s="31"/>
      <c r="T996" s="91"/>
      <c r="U996" s="3" t="str">
        <f>IF(VLOOKUP($A996,DICO_Complet!A:R,9,FALSE)&lt;&gt;0,VLOOKUP($A996,DICO_Complet!A:R,9,FALSE),"")</f>
        <v/>
      </c>
    </row>
    <row r="997" spans="1:21">
      <c r="A997" s="29">
        <v>241112000136</v>
      </c>
      <c r="B997" s="87"/>
      <c r="C997" s="88"/>
      <c r="D997" s="89"/>
      <c r="E997" s="3"/>
      <c r="F997" s="11"/>
      <c r="G997" s="90"/>
      <c r="H997" s="31"/>
      <c r="I997" s="31"/>
      <c r="J997" s="90"/>
      <c r="K997" s="31"/>
      <c r="L997" s="57"/>
      <c r="M997" s="31"/>
      <c r="N997" s="31"/>
      <c r="O997" s="57"/>
      <c r="P997" s="57"/>
      <c r="Q997" s="57"/>
      <c r="R997" s="31"/>
      <c r="S997" s="31"/>
      <c r="T997" s="91"/>
      <c r="U997" s="3" t="str">
        <f>IF(VLOOKUP($A997,DICO_Complet!A:R,9,FALSE)&lt;&gt;0,VLOOKUP($A997,DICO_Complet!A:R,9,FALSE),"")</f>
        <v/>
      </c>
    </row>
    <row r="998" spans="1:21">
      <c r="A998" s="29">
        <v>250425201706</v>
      </c>
      <c r="B998" s="87"/>
      <c r="C998" s="88"/>
      <c r="D998" s="89"/>
      <c r="E998" s="3"/>
      <c r="F998" s="11"/>
      <c r="G998" s="90"/>
      <c r="H998" s="31"/>
      <c r="I998" s="31"/>
      <c r="J998" s="90"/>
      <c r="K998" s="31"/>
      <c r="L998" s="57"/>
      <c r="M998" s="31"/>
      <c r="N998" s="31"/>
      <c r="O998" s="57"/>
      <c r="P998" s="57"/>
      <c r="Q998" s="57"/>
      <c r="R998" s="31"/>
      <c r="S998" s="31"/>
      <c r="T998" s="91"/>
      <c r="U998" s="3" t="str">
        <f>IF(VLOOKUP($A998,DICO_Complet!A:R,9,FALSE)&lt;&gt;0,VLOOKUP($A998,DICO_Complet!A:R,9,FALSE),"")</f>
        <v/>
      </c>
    </row>
    <row r="999" spans="1:21">
      <c r="A999" s="29">
        <v>250827122200</v>
      </c>
      <c r="B999" s="87"/>
      <c r="C999" s="88"/>
      <c r="D999" s="89"/>
      <c r="E999" s="3"/>
      <c r="F999" s="11"/>
      <c r="G999" s="90"/>
      <c r="H999" s="31"/>
      <c r="I999" s="31"/>
      <c r="J999" s="90"/>
      <c r="K999" s="31"/>
      <c r="L999" s="57"/>
      <c r="M999" s="31"/>
      <c r="N999" s="31"/>
      <c r="O999" s="57"/>
      <c r="P999" s="57"/>
      <c r="Q999" s="57"/>
      <c r="R999" s="31"/>
      <c r="S999" s="31"/>
      <c r="T999" s="91"/>
      <c r="U999" s="3" t="str">
        <f>IF(VLOOKUP($A999,DICO_Complet!A:R,9,FALSE)&lt;&gt;0,VLOOKUP($A999,DICO_Complet!A:R,9,FALSE),"")</f>
        <v/>
      </c>
    </row>
    <row r="1000" spans="1:21">
      <c r="A1000" s="29">
        <v>250527100028</v>
      </c>
      <c r="B1000" s="87"/>
      <c r="C1000" s="88"/>
      <c r="D1000" s="89"/>
      <c r="E1000" s="3"/>
      <c r="F1000" s="11"/>
      <c r="G1000" s="90"/>
      <c r="H1000" s="31"/>
      <c r="I1000" s="31"/>
      <c r="J1000" s="90"/>
      <c r="K1000" s="31"/>
      <c r="L1000" s="57"/>
      <c r="M1000" s="31"/>
      <c r="N1000" s="31"/>
      <c r="O1000" s="57"/>
      <c r="P1000" s="57"/>
      <c r="Q1000" s="57"/>
      <c r="R1000" s="31"/>
      <c r="S1000" s="31"/>
      <c r="T1000" s="91"/>
      <c r="U1000" s="3" t="str">
        <f>IF(VLOOKUP($A1000,DICO_Complet!A:R,9,FALSE)&lt;&gt;0,VLOOKUP($A1000,DICO_Complet!A:R,9,FALSE),"")</f>
        <v/>
      </c>
    </row>
    <row r="1001" spans="1:21">
      <c r="A1001" s="29">
        <v>250827111400</v>
      </c>
      <c r="B1001" s="87"/>
      <c r="C1001" s="88"/>
      <c r="D1001" s="89"/>
      <c r="E1001" s="3"/>
      <c r="F1001" s="11"/>
      <c r="G1001" s="90"/>
      <c r="H1001" s="31"/>
      <c r="I1001" s="31"/>
      <c r="J1001" s="90"/>
      <c r="K1001" s="31"/>
      <c r="L1001" s="57"/>
      <c r="M1001" s="31"/>
      <c r="N1001" s="31"/>
      <c r="O1001" s="57"/>
      <c r="P1001" s="57"/>
      <c r="Q1001" s="57"/>
      <c r="R1001" s="31"/>
      <c r="S1001" s="31"/>
      <c r="T1001" s="91"/>
      <c r="U1001" s="3" t="str">
        <f>IF(VLOOKUP($A1001,DICO_Complet!A:R,9,FALSE)&lt;&gt;0,VLOOKUP($A1001,DICO_Complet!A:R,9,FALSE),"")</f>
        <v/>
      </c>
    </row>
    <row r="1002" spans="1:21">
      <c r="A1002" s="29">
        <v>250717102632</v>
      </c>
      <c r="B1002" s="87"/>
      <c r="C1002" s="88"/>
      <c r="D1002" s="89"/>
      <c r="E1002" s="3"/>
      <c r="F1002" s="11"/>
      <c r="G1002" s="90"/>
      <c r="H1002" s="31"/>
      <c r="I1002" s="31"/>
      <c r="J1002" s="90"/>
      <c r="K1002" s="31"/>
      <c r="L1002" s="57"/>
      <c r="M1002" s="31"/>
      <c r="N1002" s="31"/>
      <c r="O1002" s="57"/>
      <c r="P1002" s="57"/>
      <c r="Q1002" s="57"/>
      <c r="R1002" s="31"/>
      <c r="S1002" s="31"/>
      <c r="T1002" s="91"/>
      <c r="U1002" s="3" t="str">
        <f>IF(VLOOKUP($A1002,DICO_Complet!A:R,9,FALSE)&lt;&gt;0,VLOOKUP($A1002,DICO_Complet!A:R,9,FALSE),"")</f>
        <v/>
      </c>
    </row>
    <row r="1003" spans="1:21">
      <c r="A1003" s="29">
        <v>250813141600</v>
      </c>
      <c r="B1003" s="87"/>
      <c r="C1003" s="88"/>
      <c r="D1003" s="89"/>
      <c r="E1003" s="3"/>
      <c r="F1003" s="11"/>
      <c r="G1003" s="90"/>
      <c r="H1003" s="31"/>
      <c r="I1003" s="31"/>
      <c r="J1003" s="90"/>
      <c r="K1003" s="31"/>
      <c r="L1003" s="57"/>
      <c r="M1003" s="31"/>
      <c r="N1003" s="31"/>
      <c r="O1003" s="57"/>
      <c r="P1003" s="57"/>
      <c r="Q1003" s="57"/>
      <c r="R1003" s="31"/>
      <c r="S1003" s="31"/>
      <c r="T1003" s="91"/>
      <c r="U1003" s="3" t="str">
        <f>IF(VLOOKUP($A1003,DICO_Complet!A:R,9,FALSE)&lt;&gt;0,VLOOKUP($A1003,DICO_Complet!A:R,9,FALSE),"")</f>
        <v/>
      </c>
    </row>
    <row r="1004" spans="1:21">
      <c r="A1004" s="29">
        <v>250813141500</v>
      </c>
      <c r="B1004" s="87"/>
      <c r="C1004" s="88"/>
      <c r="D1004" s="89"/>
      <c r="E1004" s="3"/>
      <c r="F1004" s="11"/>
      <c r="G1004" s="90"/>
      <c r="H1004" s="31"/>
      <c r="I1004" s="31"/>
      <c r="J1004" s="90"/>
      <c r="K1004" s="31"/>
      <c r="L1004" s="57"/>
      <c r="M1004" s="31"/>
      <c r="N1004" s="31"/>
      <c r="O1004" s="57"/>
      <c r="P1004" s="57"/>
      <c r="Q1004" s="57"/>
      <c r="R1004" s="31"/>
      <c r="S1004" s="31"/>
      <c r="T1004" s="91"/>
      <c r="U1004" s="3" t="str">
        <f>IF(VLOOKUP($A1004,DICO_Complet!A:R,9,FALSE)&lt;&gt;0,VLOOKUP($A1004,DICO_Complet!A:R,9,FALSE),"")</f>
        <v/>
      </c>
    </row>
    <row r="1005" spans="1:21">
      <c r="A1005" s="29">
        <v>250425201625</v>
      </c>
      <c r="B1005" s="87"/>
      <c r="C1005" s="88"/>
      <c r="D1005" s="89"/>
      <c r="E1005" s="3"/>
      <c r="F1005" s="11"/>
      <c r="G1005" s="90"/>
      <c r="H1005" s="31"/>
      <c r="I1005" s="31"/>
      <c r="J1005" s="90"/>
      <c r="K1005" s="31"/>
      <c r="L1005" s="57"/>
      <c r="M1005" s="31"/>
      <c r="N1005" s="31"/>
      <c r="O1005" s="57"/>
      <c r="P1005" s="57"/>
      <c r="Q1005" s="57"/>
      <c r="R1005" s="31"/>
      <c r="S1005" s="31"/>
      <c r="T1005" s="91"/>
      <c r="U1005" s="3" t="str">
        <f>IF(VLOOKUP($A1005,DICO_Complet!A:R,9,FALSE)&lt;&gt;0,VLOOKUP($A1005,DICO_Complet!A:R,9,FALSE),"")</f>
        <v/>
      </c>
    </row>
    <row r="1006" spans="1:21">
      <c r="A1006" s="29">
        <v>250717102628</v>
      </c>
      <c r="B1006" s="87"/>
      <c r="C1006" s="88"/>
      <c r="D1006" s="89"/>
      <c r="E1006" s="3"/>
      <c r="F1006" s="11"/>
      <c r="G1006" s="90"/>
      <c r="H1006" s="31"/>
      <c r="I1006" s="31"/>
      <c r="J1006" s="90"/>
      <c r="K1006" s="31"/>
      <c r="L1006" s="57"/>
      <c r="M1006" s="31"/>
      <c r="N1006" s="31"/>
      <c r="O1006" s="57"/>
      <c r="P1006" s="57"/>
      <c r="Q1006" s="57"/>
      <c r="R1006" s="31"/>
      <c r="S1006" s="31"/>
      <c r="T1006" s="91"/>
      <c r="U1006" s="3" t="str">
        <f>IF(VLOOKUP($A1006,DICO_Complet!A:R,9,FALSE)&lt;&gt;0,VLOOKUP($A1006,DICO_Complet!A:R,9,FALSE),"")</f>
        <v/>
      </c>
    </row>
    <row r="1007" spans="1:21">
      <c r="A1007" s="29">
        <v>250425201704</v>
      </c>
      <c r="B1007" s="87"/>
      <c r="C1007" s="88"/>
      <c r="D1007" s="89"/>
      <c r="E1007" s="3"/>
      <c r="F1007" s="11"/>
      <c r="G1007" s="90"/>
      <c r="H1007" s="31"/>
      <c r="I1007" s="31"/>
      <c r="J1007" s="90"/>
      <c r="K1007" s="31"/>
      <c r="L1007" s="57"/>
      <c r="M1007" s="31"/>
      <c r="N1007" s="31"/>
      <c r="O1007" s="57"/>
      <c r="P1007" s="57"/>
      <c r="Q1007" s="57"/>
      <c r="R1007" s="31"/>
      <c r="S1007" s="31"/>
      <c r="T1007" s="91"/>
      <c r="U1007" s="3" t="str">
        <f>IF(VLOOKUP($A1007,DICO_Complet!A:R,9,FALSE)&lt;&gt;0,VLOOKUP($A1007,DICO_Complet!A:R,9,FALSE),"")</f>
        <v/>
      </c>
    </row>
    <row r="1008" spans="1:21">
      <c r="A1008" s="29">
        <v>250827111200</v>
      </c>
      <c r="B1008" s="87"/>
      <c r="C1008" s="88"/>
      <c r="D1008" s="89"/>
      <c r="E1008" s="3"/>
      <c r="F1008" s="11"/>
      <c r="G1008" s="90"/>
      <c r="H1008" s="31"/>
      <c r="I1008" s="31"/>
      <c r="J1008" s="90"/>
      <c r="K1008" s="31"/>
      <c r="L1008" s="57"/>
      <c r="M1008" s="31"/>
      <c r="N1008" s="31"/>
      <c r="O1008" s="57"/>
      <c r="P1008" s="57"/>
      <c r="Q1008" s="57"/>
      <c r="R1008" s="31"/>
      <c r="S1008" s="31"/>
      <c r="T1008" s="91"/>
      <c r="U1008" s="3" t="str">
        <f>IF(VLOOKUP($A1008,DICO_Complet!A:R,9,FALSE)&lt;&gt;0,VLOOKUP($A1008,DICO_Complet!A:R,9,FALSE),"")</f>
        <v/>
      </c>
    </row>
    <row r="1009" spans="1:21">
      <c r="A1009" s="29">
        <v>250827111000</v>
      </c>
      <c r="B1009" s="87"/>
      <c r="C1009" s="88"/>
      <c r="D1009" s="89"/>
      <c r="E1009" s="3"/>
      <c r="F1009" s="11"/>
      <c r="G1009" s="90"/>
      <c r="H1009" s="31"/>
      <c r="I1009" s="31"/>
      <c r="J1009" s="90"/>
      <c r="K1009" s="31"/>
      <c r="L1009" s="57"/>
      <c r="M1009" s="31"/>
      <c r="N1009" s="31"/>
      <c r="O1009" s="57"/>
      <c r="P1009" s="57"/>
      <c r="Q1009" s="57"/>
      <c r="R1009" s="31"/>
      <c r="S1009" s="31"/>
      <c r="T1009" s="91"/>
      <c r="U1009" s="3" t="str">
        <f>IF(VLOOKUP($A1009,DICO_Complet!A:R,9,FALSE)&lt;&gt;0,VLOOKUP($A1009,DICO_Complet!A:R,9,FALSE),"")</f>
        <v/>
      </c>
    </row>
    <row r="1010" spans="1:21">
      <c r="A1010" s="29">
        <v>250909103906</v>
      </c>
      <c r="B1010" s="87"/>
      <c r="C1010" s="88"/>
      <c r="D1010" s="89"/>
      <c r="E1010" s="3"/>
      <c r="F1010" s="11"/>
      <c r="G1010" s="90"/>
      <c r="H1010" s="31"/>
      <c r="I1010" s="31"/>
      <c r="J1010" s="90"/>
      <c r="K1010" s="31"/>
      <c r="L1010" s="57"/>
      <c r="M1010" s="31"/>
      <c r="N1010" s="31"/>
      <c r="O1010" s="57"/>
      <c r="P1010" s="57"/>
      <c r="Q1010" s="57"/>
      <c r="R1010" s="31"/>
      <c r="S1010" s="31"/>
      <c r="T1010" s="91"/>
      <c r="U1010" s="3" t="str">
        <f>IF(VLOOKUP($A1010,DICO_Complet!A:R,9,FALSE)&lt;&gt;0,VLOOKUP($A1010,DICO_Complet!A:R,9,FALSE),"")</f>
        <v/>
      </c>
    </row>
    <row r="1011" spans="1:21">
      <c r="A1011" s="29">
        <v>241112000137</v>
      </c>
      <c r="B1011" s="87"/>
      <c r="C1011" s="88"/>
      <c r="D1011" s="89"/>
      <c r="E1011" s="3"/>
      <c r="F1011" s="11"/>
      <c r="G1011" s="90"/>
      <c r="H1011" s="31"/>
      <c r="I1011" s="31"/>
      <c r="J1011" s="90"/>
      <c r="K1011" s="31"/>
      <c r="L1011" s="57"/>
      <c r="M1011" s="31"/>
      <c r="N1011" s="31"/>
      <c r="O1011" s="57"/>
      <c r="P1011" s="57"/>
      <c r="Q1011" s="57"/>
      <c r="R1011" s="31"/>
      <c r="S1011" s="31"/>
      <c r="T1011" s="91"/>
      <c r="U1011" s="3" t="str">
        <f>IF(VLOOKUP($A1011,DICO_Complet!A:R,9,FALSE)&lt;&gt;0,VLOOKUP($A1011,DICO_Complet!A:R,9,FALSE),"")</f>
        <v/>
      </c>
    </row>
    <row r="1012" spans="1:21">
      <c r="A1012" s="29">
        <v>241112000138</v>
      </c>
      <c r="B1012" s="87"/>
      <c r="C1012" s="88"/>
      <c r="D1012" s="89"/>
      <c r="E1012" s="3"/>
      <c r="F1012" s="11"/>
      <c r="G1012" s="90"/>
      <c r="H1012" s="31"/>
      <c r="I1012" s="31"/>
      <c r="J1012" s="90"/>
      <c r="K1012" s="31"/>
      <c r="L1012" s="57"/>
      <c r="M1012" s="31"/>
      <c r="N1012" s="31"/>
      <c r="O1012" s="57"/>
      <c r="P1012" s="57"/>
      <c r="Q1012" s="57"/>
      <c r="R1012" s="31"/>
      <c r="S1012" s="31"/>
      <c r="T1012" s="91"/>
      <c r="U1012" s="3" t="str">
        <f>IF(VLOOKUP($A1012,DICO_Complet!A:R,9,FALSE)&lt;&gt;0,VLOOKUP($A1012,DICO_Complet!A:R,9,FALSE),"")</f>
        <v>Obsolete</v>
      </c>
    </row>
    <row r="1013" spans="1:21">
      <c r="A1013" s="29">
        <v>241112000139</v>
      </c>
      <c r="B1013" s="87"/>
      <c r="C1013" s="88"/>
      <c r="D1013" s="89"/>
      <c r="E1013" s="3"/>
      <c r="F1013" s="11"/>
      <c r="G1013" s="90"/>
      <c r="H1013" s="31"/>
      <c r="I1013" s="31"/>
      <c r="J1013" s="90"/>
      <c r="K1013" s="31"/>
      <c r="L1013" s="57"/>
      <c r="M1013" s="31"/>
      <c r="N1013" s="31"/>
      <c r="O1013" s="57"/>
      <c r="P1013" s="57"/>
      <c r="Q1013" s="57"/>
      <c r="R1013" s="31"/>
      <c r="S1013" s="31"/>
      <c r="T1013" s="91"/>
      <c r="U1013" s="3" t="str">
        <f>IF(VLOOKUP($A1013,DICO_Complet!A:R,9,FALSE)&lt;&gt;0,VLOOKUP($A1013,DICO_Complet!A:R,9,FALSE),"")</f>
        <v/>
      </c>
    </row>
    <row r="1014" spans="1:21">
      <c r="A1014" s="29">
        <v>250425201703</v>
      </c>
      <c r="B1014" s="87"/>
      <c r="C1014" s="88"/>
      <c r="D1014" s="89"/>
      <c r="E1014" s="3"/>
      <c r="F1014" s="11"/>
      <c r="G1014" s="90"/>
      <c r="H1014" s="31"/>
      <c r="I1014" s="31"/>
      <c r="J1014" s="90"/>
      <c r="K1014" s="31"/>
      <c r="L1014" s="57"/>
      <c r="M1014" s="31"/>
      <c r="N1014" s="31"/>
      <c r="O1014" s="57"/>
      <c r="P1014" s="57"/>
      <c r="Q1014" s="57"/>
      <c r="R1014" s="31"/>
      <c r="S1014" s="31"/>
      <c r="T1014" s="91"/>
      <c r="U1014" s="3" t="str">
        <f>IF(VLOOKUP($A1014,DICO_Complet!A:R,9,FALSE)&lt;&gt;0,VLOOKUP($A1014,DICO_Complet!A:R,9,FALSE),"")</f>
        <v/>
      </c>
    </row>
    <row r="1015" spans="1:21">
      <c r="A1015" s="29">
        <v>250408145000</v>
      </c>
      <c r="B1015" s="87"/>
      <c r="C1015" s="88"/>
      <c r="D1015" s="89"/>
      <c r="E1015" s="3"/>
      <c r="F1015" s="11"/>
      <c r="G1015" s="90"/>
      <c r="H1015" s="31"/>
      <c r="I1015" s="31"/>
      <c r="J1015" s="90"/>
      <c r="K1015" s="31"/>
      <c r="L1015" s="57"/>
      <c r="M1015" s="31"/>
      <c r="N1015" s="31"/>
      <c r="O1015" s="57"/>
      <c r="P1015" s="57"/>
      <c r="Q1015" s="57"/>
      <c r="R1015" s="31"/>
      <c r="S1015" s="31"/>
      <c r="T1015" s="91"/>
      <c r="U1015" s="3" t="str">
        <f>IF(VLOOKUP($A1015,DICO_Complet!A:R,9,FALSE)&lt;&gt;0,VLOOKUP($A1015,DICO_Complet!A:R,9,FALSE),"")</f>
        <v/>
      </c>
    </row>
    <row r="1016" spans="1:21">
      <c r="A1016" s="29">
        <v>250425201620</v>
      </c>
      <c r="B1016" s="87"/>
      <c r="C1016" s="88"/>
      <c r="D1016" s="89"/>
      <c r="E1016" s="3"/>
      <c r="F1016" s="11"/>
      <c r="G1016" s="90"/>
      <c r="H1016" s="31"/>
      <c r="I1016" s="31"/>
      <c r="J1016" s="90"/>
      <c r="K1016" s="31"/>
      <c r="L1016" s="57"/>
      <c r="M1016" s="31"/>
      <c r="N1016" s="31"/>
      <c r="O1016" s="57"/>
      <c r="P1016" s="57"/>
      <c r="Q1016" s="57"/>
      <c r="R1016" s="31"/>
      <c r="S1016" s="31"/>
      <c r="T1016" s="91"/>
      <c r="U1016" s="3" t="str">
        <f>IF(VLOOKUP($A1016,DICO_Complet!A:R,9,FALSE)&lt;&gt;0,VLOOKUP($A1016,DICO_Complet!A:R,9,FALSE),"")</f>
        <v/>
      </c>
    </row>
    <row r="1017" spans="1:21">
      <c r="A1017" s="29">
        <v>250827102800</v>
      </c>
      <c r="B1017" s="87"/>
      <c r="C1017" s="88"/>
      <c r="D1017" s="89"/>
      <c r="E1017" s="3"/>
      <c r="F1017" s="11"/>
      <c r="G1017" s="90"/>
      <c r="H1017" s="31"/>
      <c r="I1017" s="31"/>
      <c r="J1017" s="90"/>
      <c r="K1017" s="31"/>
      <c r="L1017" s="57"/>
      <c r="M1017" s="31"/>
      <c r="N1017" s="31"/>
      <c r="O1017" s="57"/>
      <c r="P1017" s="57"/>
      <c r="Q1017" s="57"/>
      <c r="R1017" s="31"/>
      <c r="S1017" s="31"/>
      <c r="T1017" s="91"/>
      <c r="U1017" s="3" t="str">
        <f>IF(VLOOKUP($A1017,DICO_Complet!A:R,9,FALSE)&lt;&gt;0,VLOOKUP($A1017,DICO_Complet!A:R,9,FALSE),"")</f>
        <v/>
      </c>
    </row>
    <row r="1018" spans="1:21">
      <c r="A1018" s="29">
        <v>250827121000</v>
      </c>
      <c r="B1018" s="87"/>
      <c r="C1018" s="88"/>
      <c r="D1018" s="89"/>
      <c r="E1018" s="3"/>
      <c r="F1018" s="11"/>
      <c r="G1018" s="90"/>
      <c r="H1018" s="31"/>
      <c r="I1018" s="31"/>
      <c r="J1018" s="90"/>
      <c r="K1018" s="31"/>
      <c r="L1018" s="57"/>
      <c r="M1018" s="31"/>
      <c r="N1018" s="31"/>
      <c r="O1018" s="57"/>
      <c r="P1018" s="57"/>
      <c r="Q1018" s="57"/>
      <c r="R1018" s="31"/>
      <c r="S1018" s="31"/>
      <c r="T1018" s="91"/>
      <c r="U1018" s="3" t="str">
        <f>IF(VLOOKUP($A1018,DICO_Complet!A:R,9,FALSE)&lt;&gt;0,VLOOKUP($A1018,DICO_Complet!A:R,9,FALSE),"")</f>
        <v/>
      </c>
    </row>
    <row r="1019" spans="1:21">
      <c r="A1019" s="29">
        <v>250827120600</v>
      </c>
      <c r="B1019" s="87"/>
      <c r="C1019" s="88"/>
      <c r="D1019" s="89"/>
      <c r="E1019" s="3"/>
      <c r="F1019" s="11"/>
      <c r="G1019" s="90"/>
      <c r="H1019" s="31"/>
      <c r="I1019" s="31"/>
      <c r="J1019" s="90"/>
      <c r="K1019" s="31"/>
      <c r="L1019" s="57"/>
      <c r="M1019" s="31"/>
      <c r="N1019" s="31"/>
      <c r="O1019" s="57"/>
      <c r="P1019" s="57"/>
      <c r="Q1019" s="57"/>
      <c r="R1019" s="31"/>
      <c r="S1019" s="31"/>
      <c r="T1019" s="91"/>
      <c r="U1019" s="3" t="str">
        <f>IF(VLOOKUP($A1019,DICO_Complet!A:R,9,FALSE)&lt;&gt;0,VLOOKUP($A1019,DICO_Complet!A:R,9,FALSE),"")</f>
        <v/>
      </c>
    </row>
    <row r="1020" spans="1:21">
      <c r="A1020" s="29">
        <v>250827121400</v>
      </c>
      <c r="B1020" s="87"/>
      <c r="C1020" s="88"/>
      <c r="D1020" s="89"/>
      <c r="E1020" s="3"/>
      <c r="F1020" s="11"/>
      <c r="G1020" s="90"/>
      <c r="H1020" s="31"/>
      <c r="I1020" s="31"/>
      <c r="J1020" s="90"/>
      <c r="K1020" s="31"/>
      <c r="L1020" s="57"/>
      <c r="M1020" s="31"/>
      <c r="N1020" s="31"/>
      <c r="O1020" s="57"/>
      <c r="P1020" s="57"/>
      <c r="Q1020" s="57"/>
      <c r="R1020" s="31"/>
      <c r="S1020" s="31"/>
      <c r="T1020" s="91"/>
      <c r="U1020" s="3" t="str">
        <f>IF(VLOOKUP($A1020,DICO_Complet!A:R,9,FALSE)&lt;&gt;0,VLOOKUP($A1020,DICO_Complet!A:R,9,FALSE),"")</f>
        <v/>
      </c>
    </row>
    <row r="1021" spans="1:21">
      <c r="A1021" s="29">
        <v>250827121200</v>
      </c>
      <c r="B1021" s="87"/>
      <c r="C1021" s="88"/>
      <c r="D1021" s="89"/>
      <c r="E1021" s="3"/>
      <c r="F1021" s="11"/>
      <c r="G1021" s="90"/>
      <c r="H1021" s="31"/>
      <c r="I1021" s="31"/>
      <c r="J1021" s="90"/>
      <c r="K1021" s="31"/>
      <c r="L1021" s="57"/>
      <c r="M1021" s="31"/>
      <c r="N1021" s="31"/>
      <c r="O1021" s="57"/>
      <c r="P1021" s="57"/>
      <c r="Q1021" s="57"/>
      <c r="R1021" s="31"/>
      <c r="S1021" s="31"/>
      <c r="T1021" s="91"/>
      <c r="U1021" s="3" t="str">
        <f>IF(VLOOKUP($A1021,DICO_Complet!A:R,9,FALSE)&lt;&gt;0,VLOOKUP($A1021,DICO_Complet!A:R,9,FALSE),"")</f>
        <v/>
      </c>
    </row>
    <row r="1022" spans="1:21">
      <c r="A1022" s="29">
        <v>250827120800</v>
      </c>
      <c r="B1022" s="87"/>
      <c r="C1022" s="88"/>
      <c r="D1022" s="89"/>
      <c r="E1022" s="3"/>
      <c r="F1022" s="11"/>
      <c r="G1022" s="90"/>
      <c r="H1022" s="31"/>
      <c r="I1022" s="31"/>
      <c r="J1022" s="90"/>
      <c r="K1022" s="31"/>
      <c r="L1022" s="57"/>
      <c r="M1022" s="31"/>
      <c r="N1022" s="31"/>
      <c r="O1022" s="57"/>
      <c r="P1022" s="57"/>
      <c r="Q1022" s="57"/>
      <c r="R1022" s="31"/>
      <c r="S1022" s="31"/>
      <c r="T1022" s="91"/>
      <c r="U1022" s="3" t="str">
        <f>IF(VLOOKUP($A1022,DICO_Complet!A:R,9,FALSE)&lt;&gt;0,VLOOKUP($A1022,DICO_Complet!A:R,9,FALSE),"")</f>
        <v/>
      </c>
    </row>
    <row r="1023" spans="1:21">
      <c r="A1023" s="29">
        <v>250827121600</v>
      </c>
      <c r="B1023" s="87"/>
      <c r="C1023" s="88"/>
      <c r="D1023" s="89"/>
      <c r="E1023" s="3"/>
      <c r="F1023" s="11"/>
      <c r="G1023" s="90"/>
      <c r="H1023" s="31"/>
      <c r="I1023" s="31"/>
      <c r="J1023" s="90"/>
      <c r="K1023" s="31"/>
      <c r="L1023" s="57"/>
      <c r="M1023" s="31"/>
      <c r="N1023" s="31"/>
      <c r="O1023" s="57"/>
      <c r="P1023" s="57"/>
      <c r="Q1023" s="57"/>
      <c r="R1023" s="31"/>
      <c r="S1023" s="31"/>
      <c r="T1023" s="91"/>
      <c r="U1023" s="3" t="str">
        <f>IF(VLOOKUP($A1023,DICO_Complet!A:R,9,FALSE)&lt;&gt;0,VLOOKUP($A1023,DICO_Complet!A:R,9,FALSE),"")</f>
        <v/>
      </c>
    </row>
    <row r="1024" spans="1:21">
      <c r="A1024" s="29">
        <v>250827121900</v>
      </c>
      <c r="B1024" s="87"/>
      <c r="C1024" s="88"/>
      <c r="D1024" s="89"/>
      <c r="E1024" s="3"/>
      <c r="F1024" s="11"/>
      <c r="G1024" s="90"/>
      <c r="H1024" s="31"/>
      <c r="I1024" s="31"/>
      <c r="J1024" s="90"/>
      <c r="K1024" s="31"/>
      <c r="L1024" s="57"/>
      <c r="M1024" s="31"/>
      <c r="N1024" s="31"/>
      <c r="O1024" s="57"/>
      <c r="P1024" s="57"/>
      <c r="Q1024" s="57"/>
      <c r="R1024" s="31"/>
      <c r="S1024" s="31"/>
      <c r="T1024" s="91"/>
      <c r="U1024" s="3" t="str">
        <f>IF(VLOOKUP($A1024,DICO_Complet!A:R,9,FALSE)&lt;&gt;0,VLOOKUP($A1024,DICO_Complet!A:R,9,FALSE),"")</f>
        <v/>
      </c>
    </row>
    <row r="1025" spans="1:21">
      <c r="A1025" s="29">
        <v>250425201624</v>
      </c>
      <c r="B1025" s="87"/>
      <c r="C1025" s="88"/>
      <c r="D1025" s="89"/>
      <c r="E1025" s="3"/>
      <c r="F1025" s="11"/>
      <c r="G1025" s="90"/>
      <c r="H1025" s="31"/>
      <c r="I1025" s="31"/>
      <c r="J1025" s="90"/>
      <c r="K1025" s="31"/>
      <c r="L1025" s="57"/>
      <c r="M1025" s="31"/>
      <c r="N1025" s="31"/>
      <c r="O1025" s="57"/>
      <c r="P1025" s="57"/>
      <c r="Q1025" s="57"/>
      <c r="R1025" s="31"/>
      <c r="S1025" s="31"/>
      <c r="T1025" s="91"/>
      <c r="U1025" s="3" t="str">
        <f>IF(VLOOKUP($A1025,DICO_Complet!A:R,9,FALSE)&lt;&gt;0,VLOOKUP($A1025,DICO_Complet!A:R,9,FALSE),"")</f>
        <v/>
      </c>
    </row>
    <row r="1026" spans="1:21">
      <c r="A1026" s="29">
        <v>250909103900</v>
      </c>
      <c r="B1026" s="87"/>
      <c r="C1026" s="88"/>
      <c r="D1026" s="89"/>
      <c r="E1026" s="3"/>
      <c r="F1026" s="11"/>
      <c r="G1026" s="90"/>
      <c r="H1026" s="31"/>
      <c r="I1026" s="31"/>
      <c r="J1026" s="90"/>
      <c r="K1026" s="31"/>
      <c r="L1026" s="57"/>
      <c r="M1026" s="31"/>
      <c r="N1026" s="31"/>
      <c r="O1026" s="57"/>
      <c r="P1026" s="57"/>
      <c r="Q1026" s="57"/>
      <c r="R1026" s="31"/>
      <c r="S1026" s="31"/>
      <c r="T1026" s="91"/>
      <c r="U1026" s="3" t="str">
        <f>IF(VLOOKUP($A1026,DICO_Complet!A:R,9,FALSE)&lt;&gt;0,VLOOKUP($A1026,DICO_Complet!A:R,9,FALSE),"")</f>
        <v/>
      </c>
    </row>
    <row r="1027" spans="1:21">
      <c r="A1027" s="29">
        <v>250425201623</v>
      </c>
      <c r="B1027" s="87"/>
      <c r="C1027" s="88"/>
      <c r="D1027" s="89"/>
      <c r="E1027" s="3"/>
      <c r="F1027" s="11"/>
      <c r="G1027" s="90"/>
      <c r="H1027" s="31"/>
      <c r="I1027" s="31"/>
      <c r="J1027" s="90"/>
      <c r="K1027" s="31"/>
      <c r="L1027" s="57"/>
      <c r="M1027" s="31"/>
      <c r="N1027" s="31"/>
      <c r="O1027" s="57"/>
      <c r="P1027" s="57"/>
      <c r="Q1027" s="57"/>
      <c r="R1027" s="31"/>
      <c r="S1027" s="31"/>
      <c r="T1027" s="91"/>
      <c r="U1027" s="3" t="str">
        <f>IF(VLOOKUP($A1027,DICO_Complet!A:R,9,FALSE)&lt;&gt;0,VLOOKUP($A1027,DICO_Complet!A:R,9,FALSE),"")</f>
        <v/>
      </c>
    </row>
    <row r="1028" spans="1:21">
      <c r="A1028" s="29">
        <v>250331125903</v>
      </c>
      <c r="B1028" s="87"/>
      <c r="C1028" s="88"/>
      <c r="D1028" s="89"/>
      <c r="E1028" s="3"/>
      <c r="F1028" s="11"/>
      <c r="G1028" s="90"/>
      <c r="H1028" s="31"/>
      <c r="I1028" s="31"/>
      <c r="J1028" s="90"/>
      <c r="K1028" s="31"/>
      <c r="L1028" s="57"/>
      <c r="M1028" s="31"/>
      <c r="N1028" s="31"/>
      <c r="O1028" s="57"/>
      <c r="P1028" s="57"/>
      <c r="Q1028" s="57"/>
      <c r="R1028" s="31"/>
      <c r="S1028" s="31"/>
      <c r="T1028" s="91"/>
      <c r="U1028" s="3" t="str">
        <f>IF(VLOOKUP($A1028,DICO_Complet!A:R,9,FALSE)&lt;&gt;0,VLOOKUP($A1028,DICO_Complet!A:R,9,FALSE),"")</f>
        <v/>
      </c>
    </row>
    <row r="1029" spans="1:21">
      <c r="A1029" s="29">
        <v>250827112000</v>
      </c>
      <c r="B1029" s="87"/>
      <c r="C1029" s="88"/>
      <c r="D1029" s="89"/>
      <c r="E1029" s="3"/>
      <c r="F1029" s="11"/>
      <c r="G1029" s="90"/>
      <c r="H1029" s="31"/>
      <c r="I1029" s="31"/>
      <c r="J1029" s="90"/>
      <c r="K1029" s="31"/>
      <c r="L1029" s="57"/>
      <c r="M1029" s="31"/>
      <c r="N1029" s="31"/>
      <c r="O1029" s="57"/>
      <c r="P1029" s="57"/>
      <c r="Q1029" s="57"/>
      <c r="R1029" s="31"/>
      <c r="S1029" s="31"/>
      <c r="T1029" s="91"/>
      <c r="U1029" s="3" t="str">
        <f>IF(VLOOKUP($A1029,DICO_Complet!A:R,9,FALSE)&lt;&gt;0,VLOOKUP($A1029,DICO_Complet!A:R,9,FALSE),"")</f>
        <v/>
      </c>
    </row>
    <row r="1030" spans="1:21">
      <c r="A1030" s="29">
        <v>250827112200</v>
      </c>
      <c r="B1030" s="87"/>
      <c r="C1030" s="88"/>
      <c r="D1030" s="89"/>
      <c r="E1030" s="3"/>
      <c r="F1030" s="11"/>
      <c r="G1030" s="90"/>
      <c r="H1030" s="31"/>
      <c r="I1030" s="31"/>
      <c r="J1030" s="90"/>
      <c r="K1030" s="31"/>
      <c r="L1030" s="57"/>
      <c r="M1030" s="31"/>
      <c r="N1030" s="31"/>
      <c r="O1030" s="57"/>
      <c r="P1030" s="57"/>
      <c r="Q1030" s="57"/>
      <c r="R1030" s="31"/>
      <c r="S1030" s="31"/>
      <c r="T1030" s="91"/>
      <c r="U1030" s="3" t="str">
        <f>IF(VLOOKUP($A1030,DICO_Complet!A:R,9,FALSE)&lt;&gt;0,VLOOKUP($A1030,DICO_Complet!A:R,9,FALSE),"")</f>
        <v/>
      </c>
    </row>
    <row r="1031" spans="1:21">
      <c r="A1031" s="29">
        <v>250813110500</v>
      </c>
      <c r="B1031" s="87"/>
      <c r="C1031" s="88"/>
      <c r="D1031" s="89"/>
      <c r="E1031" s="3"/>
      <c r="F1031" s="11"/>
      <c r="G1031" s="90"/>
      <c r="H1031" s="31"/>
      <c r="I1031" s="31"/>
      <c r="J1031" s="90"/>
      <c r="K1031" s="31"/>
      <c r="L1031" s="57"/>
      <c r="M1031" s="31"/>
      <c r="N1031" s="31"/>
      <c r="O1031" s="57"/>
      <c r="P1031" s="57"/>
      <c r="Q1031" s="57"/>
      <c r="R1031" s="31"/>
      <c r="S1031" s="31"/>
      <c r="T1031" s="91"/>
      <c r="U1031" s="3" t="str">
        <f>IF(VLOOKUP($A1031,DICO_Complet!A:R,9,FALSE)&lt;&gt;0,VLOOKUP($A1031,DICO_Complet!A:R,9,FALSE),"")</f>
        <v/>
      </c>
    </row>
    <row r="1032" spans="1:21">
      <c r="A1032" s="29">
        <v>250813110400</v>
      </c>
      <c r="B1032" s="87"/>
      <c r="C1032" s="88"/>
      <c r="D1032" s="89"/>
      <c r="E1032" s="3"/>
      <c r="F1032" s="11"/>
      <c r="G1032" s="90"/>
      <c r="H1032" s="31"/>
      <c r="I1032" s="31"/>
      <c r="J1032" s="90"/>
      <c r="K1032" s="31"/>
      <c r="L1032" s="57"/>
      <c r="M1032" s="31"/>
      <c r="N1032" s="31"/>
      <c r="O1032" s="57"/>
      <c r="P1032" s="57"/>
      <c r="Q1032" s="57"/>
      <c r="R1032" s="31"/>
      <c r="S1032" s="31"/>
      <c r="T1032" s="91"/>
      <c r="U1032" s="3" t="str">
        <f>IF(VLOOKUP($A1032,DICO_Complet!A:R,9,FALSE)&lt;&gt;0,VLOOKUP($A1032,DICO_Complet!A:R,9,FALSE),"")</f>
        <v/>
      </c>
    </row>
    <row r="1033" spans="1:21">
      <c r="A1033" s="29">
        <v>251020145500</v>
      </c>
      <c r="B1033" s="87"/>
      <c r="C1033" s="88"/>
      <c r="D1033" s="89"/>
      <c r="E1033" s="3"/>
      <c r="F1033" s="11"/>
      <c r="G1033" s="90"/>
      <c r="H1033" s="31"/>
      <c r="I1033" s="31"/>
      <c r="J1033" s="90"/>
      <c r="K1033" s="31"/>
      <c r="L1033" s="57"/>
      <c r="M1033" s="31"/>
      <c r="N1033" s="31"/>
      <c r="O1033" s="57"/>
      <c r="P1033" s="57"/>
      <c r="Q1033" s="57"/>
      <c r="R1033" s="31"/>
      <c r="S1033" s="31"/>
      <c r="T1033" s="91"/>
      <c r="U1033" s="3" t="str">
        <f>IF(VLOOKUP($A1033,DICO_Complet!A:R,9,FALSE)&lt;&gt;0,VLOOKUP($A1033,DICO_Complet!A:R,9,FALSE),"")</f>
        <v/>
      </c>
    </row>
    <row r="1034" spans="1:21">
      <c r="A1034" s="29">
        <v>250717102631</v>
      </c>
      <c r="B1034" s="87"/>
      <c r="C1034" s="88"/>
      <c r="D1034" s="89"/>
      <c r="E1034" s="3"/>
      <c r="F1034" s="11"/>
      <c r="G1034" s="90"/>
      <c r="H1034" s="31"/>
      <c r="I1034" s="31"/>
      <c r="J1034" s="90"/>
      <c r="K1034" s="31"/>
      <c r="L1034" s="57"/>
      <c r="M1034" s="31"/>
      <c r="N1034" s="31"/>
      <c r="O1034" s="57"/>
      <c r="P1034" s="57"/>
      <c r="Q1034" s="57"/>
      <c r="R1034" s="31"/>
      <c r="S1034" s="31"/>
      <c r="T1034" s="91"/>
      <c r="U1034" s="3" t="str">
        <f>IF(VLOOKUP($A1034,DICO_Complet!A:R,9,FALSE)&lt;&gt;0,VLOOKUP($A1034,DICO_Complet!A:R,9,FALSE),"")</f>
        <v/>
      </c>
    </row>
    <row r="1035" spans="1:21">
      <c r="A1035" s="29">
        <v>250414091401</v>
      </c>
      <c r="B1035" s="87"/>
      <c r="C1035" s="88"/>
      <c r="D1035" s="89"/>
      <c r="E1035" s="3"/>
      <c r="F1035" s="11"/>
      <c r="G1035" s="90"/>
      <c r="H1035" s="31"/>
      <c r="I1035" s="31"/>
      <c r="J1035" s="90"/>
      <c r="K1035" s="31"/>
      <c r="L1035" s="57"/>
      <c r="M1035" s="31"/>
      <c r="N1035" s="31"/>
      <c r="O1035" s="57"/>
      <c r="P1035" s="57"/>
      <c r="Q1035" s="57"/>
      <c r="R1035" s="31"/>
      <c r="S1035" s="31"/>
      <c r="T1035" s="91"/>
      <c r="U1035" s="3" t="str">
        <f>IF(VLOOKUP($A1035,DICO_Complet!A:R,9,FALSE)&lt;&gt;0,VLOOKUP($A1035,DICO_Complet!A:R,9,FALSE),"")</f>
        <v/>
      </c>
    </row>
    <row r="1036" spans="1:21">
      <c r="A1036" s="29">
        <v>250827103100</v>
      </c>
      <c r="B1036" s="87"/>
      <c r="C1036" s="88"/>
      <c r="D1036" s="89"/>
      <c r="E1036" s="3"/>
      <c r="F1036" s="11"/>
      <c r="G1036" s="90"/>
      <c r="H1036" s="31"/>
      <c r="I1036" s="31"/>
      <c r="J1036" s="90"/>
      <c r="K1036" s="31"/>
      <c r="L1036" s="57"/>
      <c r="M1036" s="31"/>
      <c r="N1036" s="31"/>
      <c r="O1036" s="57"/>
      <c r="P1036" s="57"/>
      <c r="Q1036" s="57"/>
      <c r="R1036" s="31"/>
      <c r="S1036" s="31"/>
      <c r="T1036" s="91"/>
      <c r="U1036" s="3" t="str">
        <f>IF(VLOOKUP($A1036,DICO_Complet!A:R,9,FALSE)&lt;&gt;0,VLOOKUP($A1036,DICO_Complet!A:R,9,FALSE),"")</f>
        <v/>
      </c>
    </row>
    <row r="1037" spans="1:21">
      <c r="A1037" s="29">
        <v>250827104300</v>
      </c>
      <c r="B1037" s="87"/>
      <c r="C1037" s="88"/>
      <c r="D1037" s="89"/>
      <c r="E1037" s="3"/>
      <c r="F1037" s="11"/>
      <c r="G1037" s="90"/>
      <c r="H1037" s="31"/>
      <c r="I1037" s="31"/>
      <c r="J1037" s="90"/>
      <c r="K1037" s="31"/>
      <c r="L1037" s="57"/>
      <c r="M1037" s="31"/>
      <c r="N1037" s="31"/>
      <c r="O1037" s="57"/>
      <c r="P1037" s="57"/>
      <c r="Q1037" s="57"/>
      <c r="R1037" s="31"/>
      <c r="S1037" s="31"/>
      <c r="T1037" s="91"/>
      <c r="U1037" s="3" t="str">
        <f>IF(VLOOKUP($A1037,DICO_Complet!A:R,9,FALSE)&lt;&gt;0,VLOOKUP($A1037,DICO_Complet!A:R,9,FALSE),"")</f>
        <v/>
      </c>
    </row>
    <row r="1038" spans="1:21">
      <c r="A1038" s="29">
        <v>241112000140</v>
      </c>
      <c r="B1038" s="87"/>
      <c r="C1038" s="88"/>
      <c r="D1038" s="89"/>
      <c r="E1038" s="3"/>
      <c r="F1038" s="11"/>
      <c r="G1038" s="90"/>
      <c r="H1038" s="31"/>
      <c r="I1038" s="31"/>
      <c r="J1038" s="90"/>
      <c r="K1038" s="31"/>
      <c r="L1038" s="57"/>
      <c r="M1038" s="31"/>
      <c r="N1038" s="31"/>
      <c r="O1038" s="57"/>
      <c r="P1038" s="57"/>
      <c r="Q1038" s="57"/>
      <c r="R1038" s="31"/>
      <c r="S1038" s="31"/>
      <c r="T1038" s="91"/>
      <c r="U1038" s="3" t="str">
        <f>IF(VLOOKUP($A1038,DICO_Complet!A:R,9,FALSE)&lt;&gt;0,VLOOKUP($A1038,DICO_Complet!A:R,9,FALSE),"")</f>
        <v/>
      </c>
    </row>
    <row r="1039" spans="1:21">
      <c r="A1039" s="29">
        <v>250331125904</v>
      </c>
      <c r="B1039" s="87"/>
      <c r="C1039" s="88"/>
      <c r="D1039" s="89"/>
      <c r="E1039" s="3"/>
      <c r="F1039" s="11"/>
      <c r="G1039" s="90"/>
      <c r="H1039" s="31"/>
      <c r="I1039" s="31"/>
      <c r="J1039" s="90"/>
      <c r="K1039" s="31"/>
      <c r="L1039" s="57"/>
      <c r="M1039" s="31"/>
      <c r="N1039" s="31"/>
      <c r="O1039" s="57"/>
      <c r="P1039" s="57"/>
      <c r="Q1039" s="57"/>
      <c r="R1039" s="31"/>
      <c r="S1039" s="31"/>
      <c r="T1039" s="91"/>
      <c r="U1039" s="3" t="str">
        <f>IF(VLOOKUP($A1039,DICO_Complet!A:R,9,FALSE)&lt;&gt;0,VLOOKUP($A1039,DICO_Complet!A:R,9,FALSE),"")</f>
        <v/>
      </c>
    </row>
    <row r="1040" spans="1:21">
      <c r="A1040" s="29">
        <v>250331155405</v>
      </c>
      <c r="B1040" s="87"/>
      <c r="C1040" s="88"/>
      <c r="D1040" s="89"/>
      <c r="E1040" s="3"/>
      <c r="F1040" s="11"/>
      <c r="G1040" s="90"/>
      <c r="H1040" s="31"/>
      <c r="I1040" s="31"/>
      <c r="J1040" s="90"/>
      <c r="K1040" s="31"/>
      <c r="L1040" s="57"/>
      <c r="M1040" s="31"/>
      <c r="N1040" s="31"/>
      <c r="O1040" s="57"/>
      <c r="P1040" s="57"/>
      <c r="Q1040" s="57"/>
      <c r="R1040" s="31"/>
      <c r="S1040" s="31"/>
      <c r="T1040" s="91"/>
      <c r="U1040" s="3" t="str">
        <f>IF(VLOOKUP($A1040,DICO_Complet!A:R,9,FALSE)&lt;&gt;0,VLOOKUP($A1040,DICO_Complet!A:R,9,FALSE),"")</f>
        <v/>
      </c>
    </row>
    <row r="1041" spans="1:21">
      <c r="A1041" s="29">
        <v>241112000141</v>
      </c>
      <c r="B1041" s="87"/>
      <c r="C1041" s="88"/>
      <c r="D1041" s="89"/>
      <c r="E1041" s="3"/>
      <c r="F1041" s="11"/>
      <c r="G1041" s="90"/>
      <c r="H1041" s="31"/>
      <c r="I1041" s="31"/>
      <c r="J1041" s="90"/>
      <c r="K1041" s="31"/>
      <c r="L1041" s="57"/>
      <c r="M1041" s="31"/>
      <c r="N1041" s="31"/>
      <c r="O1041" s="57"/>
      <c r="P1041" s="57"/>
      <c r="Q1041" s="57"/>
      <c r="R1041" s="31"/>
      <c r="S1041" s="31"/>
      <c r="T1041" s="91"/>
      <c r="U1041" s="3" t="str">
        <f>IF(VLOOKUP($A1041,DICO_Complet!A:R,9,FALSE)&lt;&gt;0,VLOOKUP($A1041,DICO_Complet!A:R,9,FALSE),"")</f>
        <v/>
      </c>
    </row>
    <row r="1042" spans="1:21">
      <c r="A1042" s="29">
        <v>241112000142</v>
      </c>
      <c r="B1042" s="87"/>
      <c r="C1042" s="88"/>
      <c r="D1042" s="89"/>
      <c r="E1042" s="3"/>
      <c r="F1042" s="11"/>
      <c r="G1042" s="90"/>
      <c r="H1042" s="31"/>
      <c r="I1042" s="31"/>
      <c r="J1042" s="90"/>
      <c r="K1042" s="31"/>
      <c r="L1042" s="57"/>
      <c r="M1042" s="31"/>
      <c r="N1042" s="31"/>
      <c r="O1042" s="57"/>
      <c r="P1042" s="57"/>
      <c r="Q1042" s="57"/>
      <c r="R1042" s="31"/>
      <c r="S1042" s="31"/>
      <c r="T1042" s="91"/>
      <c r="U1042" s="3" t="str">
        <f>IF(VLOOKUP($A1042,DICO_Complet!A:R,9,FALSE)&lt;&gt;0,VLOOKUP($A1042,DICO_Complet!A:R,9,FALSE),"")</f>
        <v/>
      </c>
    </row>
    <row r="1043" spans="1:21">
      <c r="A1043" s="29">
        <v>250425201622</v>
      </c>
      <c r="B1043" s="87"/>
      <c r="C1043" s="88"/>
      <c r="D1043" s="89"/>
      <c r="E1043" s="3"/>
      <c r="F1043" s="11"/>
      <c r="G1043" s="90"/>
      <c r="H1043" s="31"/>
      <c r="I1043" s="31"/>
      <c r="J1043" s="90"/>
      <c r="K1043" s="31"/>
      <c r="L1043" s="57"/>
      <c r="M1043" s="31"/>
      <c r="N1043" s="31"/>
      <c r="O1043" s="57"/>
      <c r="P1043" s="57"/>
      <c r="Q1043" s="57"/>
      <c r="R1043" s="31"/>
      <c r="S1043" s="31"/>
      <c r="T1043" s="91"/>
      <c r="U1043" s="3" t="str">
        <f>IF(VLOOKUP($A1043,DICO_Complet!A:R,9,FALSE)&lt;&gt;0,VLOOKUP($A1043,DICO_Complet!A:R,9,FALSE),"")</f>
        <v/>
      </c>
    </row>
    <row r="1044" spans="1:21">
      <c r="A1044" s="29">
        <v>250827110300</v>
      </c>
      <c r="B1044" s="87"/>
      <c r="C1044" s="88"/>
      <c r="D1044" s="89"/>
      <c r="E1044" s="3"/>
      <c r="F1044" s="11"/>
      <c r="G1044" s="90"/>
      <c r="H1044" s="31"/>
      <c r="I1044" s="31"/>
      <c r="J1044" s="90"/>
      <c r="K1044" s="31"/>
      <c r="L1044" s="57"/>
      <c r="M1044" s="31"/>
      <c r="N1044" s="31"/>
      <c r="O1044" s="57"/>
      <c r="P1044" s="57"/>
      <c r="Q1044" s="57"/>
      <c r="R1044" s="31"/>
      <c r="S1044" s="31"/>
      <c r="T1044" s="91"/>
      <c r="U1044" s="3" t="str">
        <f>IF(VLOOKUP($A1044,DICO_Complet!A:R,9,FALSE)&lt;&gt;0,VLOOKUP($A1044,DICO_Complet!A:R,9,FALSE),"")</f>
        <v/>
      </c>
    </row>
    <row r="1045" spans="1:21">
      <c r="A1045" s="29">
        <v>250909103902</v>
      </c>
      <c r="B1045" s="87"/>
      <c r="C1045" s="88"/>
      <c r="D1045" s="89"/>
      <c r="E1045" s="3"/>
      <c r="F1045" s="11"/>
      <c r="G1045" s="90"/>
      <c r="H1045" s="31"/>
      <c r="I1045" s="31"/>
      <c r="J1045" s="90"/>
      <c r="K1045" s="31"/>
      <c r="L1045" s="57"/>
      <c r="M1045" s="31"/>
      <c r="N1045" s="31"/>
      <c r="O1045" s="57"/>
      <c r="P1045" s="57"/>
      <c r="Q1045" s="57"/>
      <c r="R1045" s="31"/>
      <c r="S1045" s="31"/>
      <c r="T1045" s="91"/>
      <c r="U1045" s="3" t="str">
        <f>IF(VLOOKUP($A1045,DICO_Complet!A:R,9,FALSE)&lt;&gt;0,VLOOKUP($A1045,DICO_Complet!A:R,9,FALSE),"")</f>
        <v/>
      </c>
    </row>
    <row r="1046" spans="1:21">
      <c r="A1046" s="29">
        <v>250425201700</v>
      </c>
      <c r="B1046" s="87"/>
      <c r="C1046" s="88"/>
      <c r="D1046" s="89"/>
      <c r="E1046" s="3"/>
      <c r="F1046" s="11"/>
      <c r="G1046" s="90"/>
      <c r="H1046" s="31"/>
      <c r="I1046" s="31"/>
      <c r="J1046" s="90"/>
      <c r="K1046" s="31"/>
      <c r="L1046" s="57"/>
      <c r="M1046" s="31"/>
      <c r="N1046" s="31"/>
      <c r="O1046" s="57"/>
      <c r="P1046" s="57"/>
      <c r="Q1046" s="57"/>
      <c r="R1046" s="31"/>
      <c r="S1046" s="31"/>
      <c r="T1046" s="91"/>
      <c r="U1046" s="3" t="str">
        <f>IF(VLOOKUP($A1046,DICO_Complet!A:R,9,FALSE)&lt;&gt;0,VLOOKUP($A1046,DICO_Complet!A:R,9,FALSE),"")</f>
        <v/>
      </c>
    </row>
    <row r="1047" spans="1:21">
      <c r="A1047" s="29">
        <v>250425201702</v>
      </c>
      <c r="B1047" s="87"/>
      <c r="C1047" s="88"/>
      <c r="D1047" s="89"/>
      <c r="E1047" s="3"/>
      <c r="F1047" s="11"/>
      <c r="G1047" s="90"/>
      <c r="H1047" s="31"/>
      <c r="I1047" s="31"/>
      <c r="J1047" s="90"/>
      <c r="K1047" s="31"/>
      <c r="L1047" s="57"/>
      <c r="M1047" s="31"/>
      <c r="N1047" s="31"/>
      <c r="O1047" s="57"/>
      <c r="P1047" s="57"/>
      <c r="Q1047" s="57"/>
      <c r="R1047" s="31"/>
      <c r="S1047" s="31"/>
      <c r="T1047" s="91"/>
      <c r="U1047" s="3" t="str">
        <f>IF(VLOOKUP($A1047,DICO_Complet!A:R,9,FALSE)&lt;&gt;0,VLOOKUP($A1047,DICO_Complet!A:R,9,FALSE),"")</f>
        <v/>
      </c>
    </row>
    <row r="1048" spans="1:21">
      <c r="A1048" s="29">
        <v>250827100600</v>
      </c>
      <c r="B1048" s="87"/>
      <c r="C1048" s="88"/>
      <c r="D1048" s="89"/>
      <c r="E1048" s="3"/>
      <c r="F1048" s="11"/>
      <c r="G1048" s="90"/>
      <c r="H1048" s="31"/>
      <c r="I1048" s="31"/>
      <c r="J1048" s="90"/>
      <c r="K1048" s="31"/>
      <c r="L1048" s="57"/>
      <c r="M1048" s="31"/>
      <c r="N1048" s="31"/>
      <c r="O1048" s="57"/>
      <c r="P1048" s="57"/>
      <c r="Q1048" s="57"/>
      <c r="R1048" s="31"/>
      <c r="S1048" s="31"/>
      <c r="T1048" s="91"/>
      <c r="U1048" s="3" t="str">
        <f>IF(VLOOKUP($A1048,DICO_Complet!A:R,9,FALSE)&lt;&gt;0,VLOOKUP($A1048,DICO_Complet!A:R,9,FALSE),"")</f>
        <v/>
      </c>
    </row>
    <row r="1049" spans="1:21">
      <c r="A1049" s="29">
        <v>241112000143</v>
      </c>
      <c r="B1049" s="87"/>
      <c r="C1049" s="88"/>
      <c r="D1049" s="89"/>
      <c r="E1049" s="3"/>
      <c r="F1049" s="11"/>
      <c r="G1049" s="90"/>
      <c r="H1049" s="31"/>
      <c r="I1049" s="31"/>
      <c r="J1049" s="90"/>
      <c r="K1049" s="31"/>
      <c r="L1049" s="57"/>
      <c r="M1049" s="31"/>
      <c r="N1049" s="31"/>
      <c r="O1049" s="57"/>
      <c r="P1049" s="57"/>
      <c r="Q1049" s="57"/>
      <c r="R1049" s="31"/>
      <c r="S1049" s="31"/>
      <c r="T1049" s="91"/>
      <c r="U1049" s="3" t="str">
        <f>IF(VLOOKUP($A1049,DICO_Complet!A:R,9,FALSE)&lt;&gt;0,VLOOKUP($A1049,DICO_Complet!A:R,9,FALSE),"")</f>
        <v/>
      </c>
    </row>
    <row r="1050" spans="1:21">
      <c r="A1050" s="29">
        <v>250425201705</v>
      </c>
      <c r="B1050" s="87"/>
      <c r="C1050" s="88"/>
      <c r="D1050" s="89"/>
      <c r="E1050" s="3"/>
      <c r="F1050" s="11"/>
      <c r="G1050" s="90"/>
      <c r="H1050" s="31"/>
      <c r="I1050" s="31"/>
      <c r="J1050" s="90"/>
      <c r="K1050" s="31"/>
      <c r="L1050" s="57"/>
      <c r="M1050" s="31"/>
      <c r="N1050" s="31"/>
      <c r="O1050" s="57"/>
      <c r="P1050" s="57"/>
      <c r="Q1050" s="57"/>
      <c r="R1050" s="31"/>
      <c r="S1050" s="31"/>
      <c r="T1050" s="91"/>
      <c r="U1050" s="3" t="str">
        <f>IF(VLOOKUP($A1050,DICO_Complet!A:R,9,FALSE)&lt;&gt;0,VLOOKUP($A1050,DICO_Complet!A:R,9,FALSE),"")</f>
        <v/>
      </c>
    </row>
    <row r="1051" spans="1:21">
      <c r="A1051" s="29">
        <v>250425201621</v>
      </c>
      <c r="B1051" s="87"/>
      <c r="C1051" s="88"/>
      <c r="D1051" s="89"/>
      <c r="E1051" s="3"/>
      <c r="F1051" s="11"/>
      <c r="G1051" s="90"/>
      <c r="H1051" s="31"/>
      <c r="I1051" s="31"/>
      <c r="J1051" s="90"/>
      <c r="K1051" s="31"/>
      <c r="L1051" s="57"/>
      <c r="M1051" s="31"/>
      <c r="N1051" s="31"/>
      <c r="O1051" s="57"/>
      <c r="P1051" s="57"/>
      <c r="Q1051" s="57"/>
      <c r="R1051" s="31"/>
      <c r="S1051" s="31"/>
      <c r="T1051" s="91"/>
      <c r="U1051" s="3" t="str">
        <f>IF(VLOOKUP($A1051,DICO_Complet!A:R,9,FALSE)&lt;&gt;0,VLOOKUP($A1051,DICO_Complet!A:R,9,FALSE),"")</f>
        <v/>
      </c>
    </row>
    <row r="1052" spans="1:21">
      <c r="A1052" s="29">
        <v>250827122100</v>
      </c>
      <c r="B1052" s="87"/>
      <c r="C1052" s="88"/>
      <c r="D1052" s="89"/>
      <c r="E1052" s="3"/>
      <c r="F1052" s="11"/>
      <c r="G1052" s="90"/>
      <c r="H1052" s="31"/>
      <c r="I1052" s="31"/>
      <c r="J1052" s="90"/>
      <c r="K1052" s="31"/>
      <c r="L1052" s="57"/>
      <c r="M1052" s="31"/>
      <c r="N1052" s="31"/>
      <c r="O1052" s="57"/>
      <c r="P1052" s="57"/>
      <c r="Q1052" s="57"/>
      <c r="R1052" s="31"/>
      <c r="S1052" s="31"/>
      <c r="T1052" s="91"/>
      <c r="U1052" s="3" t="str">
        <f>IF(VLOOKUP($A1052,DICO_Complet!A:R,9,FALSE)&lt;&gt;0,VLOOKUP($A1052,DICO_Complet!A:R,9,FALSE),"")</f>
        <v/>
      </c>
    </row>
    <row r="1053" spans="1:21">
      <c r="A1053" s="29">
        <v>241112000144</v>
      </c>
      <c r="B1053" s="87"/>
      <c r="C1053" s="88"/>
      <c r="D1053" s="89"/>
      <c r="E1053" s="3"/>
      <c r="F1053" s="11"/>
      <c r="G1053" s="90"/>
      <c r="H1053" s="31"/>
      <c r="I1053" s="31"/>
      <c r="J1053" s="90"/>
      <c r="K1053" s="31"/>
      <c r="L1053" s="57"/>
      <c r="M1053" s="31"/>
      <c r="N1053" s="31"/>
      <c r="O1053" s="57"/>
      <c r="P1053" s="57"/>
      <c r="Q1053" s="57"/>
      <c r="R1053" s="31"/>
      <c r="S1053" s="31"/>
      <c r="T1053" s="91"/>
      <c r="U1053" s="3" t="str">
        <f>IF(VLOOKUP($A1053,DICO_Complet!A:R,9,FALSE)&lt;&gt;0,VLOOKUP($A1053,DICO_Complet!A:R,9,FALSE),"")</f>
        <v/>
      </c>
    </row>
    <row r="1054" spans="1:21">
      <c r="A1054" s="29">
        <v>241112000145</v>
      </c>
      <c r="B1054" s="87"/>
      <c r="C1054" s="88"/>
      <c r="D1054" s="89"/>
      <c r="E1054" s="3"/>
      <c r="F1054" s="11"/>
      <c r="G1054" s="90"/>
      <c r="H1054" s="31"/>
      <c r="I1054" s="31"/>
      <c r="J1054" s="90"/>
      <c r="K1054" s="31"/>
      <c r="L1054" s="57"/>
      <c r="M1054" s="31"/>
      <c r="N1054" s="31"/>
      <c r="O1054" s="57"/>
      <c r="P1054" s="57"/>
      <c r="Q1054" s="57"/>
      <c r="R1054" s="31"/>
      <c r="S1054" s="31"/>
      <c r="T1054" s="91"/>
      <c r="U1054" s="3" t="str">
        <f>IF(VLOOKUP($A1054,DICO_Complet!A:R,9,FALSE)&lt;&gt;0,VLOOKUP($A1054,DICO_Complet!A:R,9,FALSE),"")</f>
        <v/>
      </c>
    </row>
    <row r="1055" spans="1:21">
      <c r="A1055" s="29">
        <v>241112000146</v>
      </c>
      <c r="B1055" s="87"/>
      <c r="C1055" s="88"/>
      <c r="D1055" s="89"/>
      <c r="E1055" s="3"/>
      <c r="F1055" s="11"/>
      <c r="G1055" s="90"/>
      <c r="H1055" s="31"/>
      <c r="I1055" s="31"/>
      <c r="J1055" s="90"/>
      <c r="K1055" s="31"/>
      <c r="L1055" s="57"/>
      <c r="M1055" s="31"/>
      <c r="N1055" s="31"/>
      <c r="O1055" s="57"/>
      <c r="P1055" s="57"/>
      <c r="Q1055" s="57"/>
      <c r="R1055" s="31"/>
      <c r="S1055" s="31"/>
      <c r="T1055" s="91"/>
      <c r="U1055" s="3" t="str">
        <f>IF(VLOOKUP($A1055,DICO_Complet!A:R,9,FALSE)&lt;&gt;0,VLOOKUP($A1055,DICO_Complet!A:R,9,FALSE),"")</f>
        <v/>
      </c>
    </row>
    <row r="1056" spans="1:21">
      <c r="A1056" s="29">
        <v>241112000147</v>
      </c>
      <c r="B1056" s="87"/>
      <c r="C1056" s="88"/>
      <c r="D1056" s="89"/>
      <c r="E1056" s="3"/>
      <c r="F1056" s="11"/>
      <c r="G1056" s="90"/>
      <c r="H1056" s="31"/>
      <c r="I1056" s="31"/>
      <c r="J1056" s="90"/>
      <c r="K1056" s="31"/>
      <c r="L1056" s="57"/>
      <c r="M1056" s="31"/>
      <c r="N1056" s="31"/>
      <c r="O1056" s="57"/>
      <c r="P1056" s="57"/>
      <c r="Q1056" s="57"/>
      <c r="R1056" s="31"/>
      <c r="S1056" s="31"/>
      <c r="T1056" s="91"/>
      <c r="U1056" s="3" t="str">
        <f>IF(VLOOKUP($A1056,DICO_Complet!A:R,9,FALSE)&lt;&gt;0,VLOOKUP($A1056,DICO_Complet!A:R,9,FALSE),"")</f>
        <v/>
      </c>
    </row>
    <row r="1057" spans="1:21">
      <c r="A1057" s="29">
        <v>250909103904</v>
      </c>
      <c r="B1057" s="87"/>
      <c r="C1057" s="88"/>
      <c r="D1057" s="89"/>
      <c r="E1057" s="3"/>
      <c r="F1057" s="11"/>
      <c r="G1057" s="90"/>
      <c r="H1057" s="31"/>
      <c r="I1057" s="31"/>
      <c r="J1057" s="90"/>
      <c r="K1057" s="31"/>
      <c r="L1057" s="57"/>
      <c r="M1057" s="31"/>
      <c r="N1057" s="31"/>
      <c r="O1057" s="57"/>
      <c r="P1057" s="57"/>
      <c r="Q1057" s="57"/>
      <c r="R1057" s="31"/>
      <c r="S1057" s="31"/>
      <c r="T1057" s="91"/>
      <c r="U1057" s="3" t="str">
        <f>IF(VLOOKUP($A1057,DICO_Complet!A:R,9,FALSE)&lt;&gt;0,VLOOKUP($A1057,DICO_Complet!A:R,9,FALSE),"")</f>
        <v/>
      </c>
    </row>
    <row r="1058" spans="1:21">
      <c r="A1058" s="29">
        <v>250827104500</v>
      </c>
      <c r="B1058" s="87"/>
      <c r="C1058" s="88"/>
      <c r="D1058" s="89"/>
      <c r="E1058" s="3"/>
      <c r="F1058" s="11"/>
      <c r="G1058" s="90"/>
      <c r="H1058" s="31"/>
      <c r="I1058" s="31"/>
      <c r="J1058" s="90"/>
      <c r="K1058" s="31"/>
      <c r="L1058" s="57"/>
      <c r="M1058" s="31"/>
      <c r="N1058" s="31"/>
      <c r="O1058" s="57"/>
      <c r="P1058" s="57"/>
      <c r="Q1058" s="57"/>
      <c r="R1058" s="31"/>
      <c r="S1058" s="31"/>
      <c r="T1058" s="91"/>
      <c r="U1058" s="3" t="str">
        <f>IF(VLOOKUP($A1058,DICO_Complet!A:R,9,FALSE)&lt;&gt;0,VLOOKUP($A1058,DICO_Complet!A:R,9,FALSE),"")</f>
        <v/>
      </c>
    </row>
    <row r="1059" spans="1:21">
      <c r="A1059" s="29">
        <v>250717102630</v>
      </c>
      <c r="B1059" s="87"/>
      <c r="C1059" s="88"/>
      <c r="D1059" s="89"/>
      <c r="E1059" s="3"/>
      <c r="F1059" s="11"/>
      <c r="G1059" s="90"/>
      <c r="H1059" s="31"/>
      <c r="I1059" s="31"/>
      <c r="J1059" s="90"/>
      <c r="K1059" s="31"/>
      <c r="L1059" s="57"/>
      <c r="M1059" s="31"/>
      <c r="N1059" s="31"/>
      <c r="O1059" s="57"/>
      <c r="P1059" s="57"/>
      <c r="Q1059" s="57"/>
      <c r="R1059" s="31"/>
      <c r="S1059" s="31"/>
      <c r="T1059" s="91"/>
      <c r="U1059" s="3" t="str">
        <f>IF(VLOOKUP($A1059,DICO_Complet!A:R,9,FALSE)&lt;&gt;0,VLOOKUP($A1059,DICO_Complet!A:R,9,FALSE),"")</f>
        <v/>
      </c>
    </row>
    <row r="1060" spans="1:21">
      <c r="A1060" s="29">
        <v>250527100004</v>
      </c>
      <c r="B1060" s="87"/>
      <c r="C1060" s="88"/>
      <c r="D1060" s="89"/>
      <c r="E1060" s="3"/>
      <c r="F1060" s="11"/>
      <c r="G1060" s="90"/>
      <c r="H1060" s="31"/>
      <c r="I1060" s="31"/>
      <c r="J1060" s="90"/>
      <c r="K1060" s="31"/>
      <c r="L1060" s="57"/>
      <c r="M1060" s="31"/>
      <c r="N1060" s="31"/>
      <c r="O1060" s="57"/>
      <c r="P1060" s="57"/>
      <c r="Q1060" s="57"/>
      <c r="R1060" s="31"/>
      <c r="S1060" s="31"/>
      <c r="T1060" s="91"/>
      <c r="U1060" s="3" t="str">
        <f>IF(VLOOKUP($A1060,DICO_Complet!A:R,9,FALSE)&lt;&gt;0,VLOOKUP($A1060,DICO_Complet!A:R,9,FALSE),"")</f>
        <v/>
      </c>
    </row>
    <row r="1061" spans="1:21">
      <c r="A1061" s="29">
        <v>250827121100</v>
      </c>
      <c r="B1061" s="87"/>
      <c r="C1061" s="88"/>
      <c r="D1061" s="89"/>
      <c r="E1061" s="3"/>
      <c r="F1061" s="11"/>
      <c r="G1061" s="90"/>
      <c r="H1061" s="31"/>
      <c r="I1061" s="31"/>
      <c r="J1061" s="90"/>
      <c r="K1061" s="31"/>
      <c r="L1061" s="57"/>
      <c r="M1061" s="31"/>
      <c r="N1061" s="31"/>
      <c r="O1061" s="57"/>
      <c r="P1061" s="57"/>
      <c r="Q1061" s="57"/>
      <c r="R1061" s="31"/>
      <c r="S1061" s="31"/>
      <c r="T1061" s="91"/>
      <c r="U1061" s="3" t="str">
        <f>IF(VLOOKUP($A1061,DICO_Complet!A:R,9,FALSE)&lt;&gt;0,VLOOKUP($A1061,DICO_Complet!A:R,9,FALSE),"")</f>
        <v/>
      </c>
    </row>
    <row r="1062" spans="1:21">
      <c r="A1062" s="29">
        <v>250827120700</v>
      </c>
      <c r="B1062" s="87"/>
      <c r="C1062" s="88"/>
      <c r="D1062" s="89"/>
      <c r="E1062" s="3"/>
      <c r="F1062" s="11"/>
      <c r="G1062" s="90"/>
      <c r="H1062" s="31"/>
      <c r="I1062" s="31"/>
      <c r="J1062" s="90"/>
      <c r="K1062" s="31"/>
      <c r="L1062" s="57"/>
      <c r="M1062" s="31"/>
      <c r="N1062" s="31"/>
      <c r="O1062" s="57"/>
      <c r="P1062" s="57"/>
      <c r="Q1062" s="57"/>
      <c r="R1062" s="31"/>
      <c r="S1062" s="31"/>
      <c r="T1062" s="91"/>
      <c r="U1062" s="3" t="str">
        <f>IF(VLOOKUP($A1062,DICO_Complet!A:R,9,FALSE)&lt;&gt;0,VLOOKUP($A1062,DICO_Complet!A:R,9,FALSE),"")</f>
        <v/>
      </c>
    </row>
    <row r="1063" spans="1:21">
      <c r="A1063" s="29">
        <v>250827121500</v>
      </c>
      <c r="B1063" s="87"/>
      <c r="C1063" s="88"/>
      <c r="D1063" s="89"/>
      <c r="E1063" s="3"/>
      <c r="F1063" s="11"/>
      <c r="G1063" s="90"/>
      <c r="H1063" s="31"/>
      <c r="I1063" s="31"/>
      <c r="J1063" s="90"/>
      <c r="K1063" s="31"/>
      <c r="L1063" s="57"/>
      <c r="M1063" s="31"/>
      <c r="N1063" s="31"/>
      <c r="O1063" s="57"/>
      <c r="P1063" s="57"/>
      <c r="Q1063" s="57"/>
      <c r="R1063" s="31"/>
      <c r="S1063" s="31"/>
      <c r="T1063" s="91"/>
      <c r="U1063" s="3" t="str">
        <f>IF(VLOOKUP($A1063,DICO_Complet!A:R,9,FALSE)&lt;&gt;0,VLOOKUP($A1063,DICO_Complet!A:R,9,FALSE),"")</f>
        <v/>
      </c>
    </row>
    <row r="1064" spans="1:21">
      <c r="A1064" s="29">
        <v>250827121300</v>
      </c>
      <c r="B1064" s="87"/>
      <c r="C1064" s="88"/>
      <c r="D1064" s="89"/>
      <c r="E1064" s="3"/>
      <c r="F1064" s="11"/>
      <c r="G1064" s="90"/>
      <c r="H1064" s="31"/>
      <c r="I1064" s="31"/>
      <c r="J1064" s="90"/>
      <c r="K1064" s="31"/>
      <c r="L1064" s="57"/>
      <c r="M1064" s="31"/>
      <c r="N1064" s="31"/>
      <c r="O1064" s="57"/>
      <c r="P1064" s="57"/>
      <c r="Q1064" s="57"/>
      <c r="R1064" s="31"/>
      <c r="S1064" s="31"/>
      <c r="T1064" s="91"/>
      <c r="U1064" s="3" t="str">
        <f>IF(VLOOKUP($A1064,DICO_Complet!A:R,9,FALSE)&lt;&gt;0,VLOOKUP($A1064,DICO_Complet!A:R,9,FALSE),"")</f>
        <v/>
      </c>
    </row>
    <row r="1065" spans="1:21">
      <c r="A1065" s="29">
        <v>250827120900</v>
      </c>
      <c r="B1065" s="87"/>
      <c r="C1065" s="88"/>
      <c r="D1065" s="89"/>
      <c r="E1065" s="3"/>
      <c r="F1065" s="11"/>
      <c r="G1065" s="90"/>
      <c r="H1065" s="31"/>
      <c r="I1065" s="31"/>
      <c r="J1065" s="90"/>
      <c r="K1065" s="31"/>
      <c r="L1065" s="57"/>
      <c r="M1065" s="31"/>
      <c r="N1065" s="31"/>
      <c r="O1065" s="57"/>
      <c r="P1065" s="57"/>
      <c r="Q1065" s="57"/>
      <c r="R1065" s="31"/>
      <c r="S1065" s="31"/>
      <c r="T1065" s="91"/>
      <c r="U1065" s="3" t="str">
        <f>IF(VLOOKUP($A1065,DICO_Complet!A:R,9,FALSE)&lt;&gt;0,VLOOKUP($A1065,DICO_Complet!A:R,9,FALSE),"")</f>
        <v/>
      </c>
    </row>
    <row r="1066" spans="1:21">
      <c r="A1066" s="29">
        <v>250827121800</v>
      </c>
      <c r="B1066" s="87"/>
      <c r="C1066" s="88"/>
      <c r="D1066" s="89"/>
      <c r="E1066" s="3"/>
      <c r="F1066" s="11"/>
      <c r="G1066" s="90"/>
      <c r="H1066" s="31"/>
      <c r="I1066" s="31"/>
      <c r="J1066" s="90"/>
      <c r="K1066" s="31"/>
      <c r="L1066" s="57"/>
      <c r="M1066" s="31"/>
      <c r="N1066" s="31"/>
      <c r="O1066" s="57"/>
      <c r="P1066" s="57"/>
      <c r="Q1066" s="57"/>
      <c r="R1066" s="31"/>
      <c r="S1066" s="31"/>
      <c r="T1066" s="91"/>
      <c r="U1066" s="3" t="str">
        <f>IF(VLOOKUP($A1066,DICO_Complet!A:R,9,FALSE)&lt;&gt;0,VLOOKUP($A1066,DICO_Complet!A:R,9,FALSE),"")</f>
        <v/>
      </c>
    </row>
    <row r="1067" spans="1:21">
      <c r="A1067" s="29">
        <v>250827122000</v>
      </c>
      <c r="B1067" s="87"/>
      <c r="C1067" s="88"/>
      <c r="D1067" s="89"/>
      <c r="E1067" s="3"/>
      <c r="F1067" s="11"/>
      <c r="G1067" s="90"/>
      <c r="H1067" s="31"/>
      <c r="I1067" s="31"/>
      <c r="J1067" s="90"/>
      <c r="K1067" s="31"/>
      <c r="L1067" s="57"/>
      <c r="M1067" s="31"/>
      <c r="N1067" s="31"/>
      <c r="O1067" s="57"/>
      <c r="P1067" s="57"/>
      <c r="Q1067" s="57"/>
      <c r="R1067" s="31"/>
      <c r="S1067" s="31"/>
      <c r="T1067" s="91"/>
      <c r="U1067" s="3" t="str">
        <f>IF(VLOOKUP($A1067,DICO_Complet!A:R,9,FALSE)&lt;&gt;0,VLOOKUP($A1067,DICO_Complet!A:R,9,FALSE),"")</f>
        <v/>
      </c>
    </row>
    <row r="1068" spans="1:21">
      <c r="A1068" s="29">
        <v>250717170717</v>
      </c>
      <c r="B1068" s="87"/>
      <c r="C1068" s="88"/>
      <c r="D1068" s="89"/>
      <c r="E1068" s="3"/>
      <c r="F1068" s="11"/>
      <c r="G1068" s="90"/>
      <c r="H1068" s="31"/>
      <c r="I1068" s="31"/>
      <c r="J1068" s="90"/>
      <c r="K1068" s="31"/>
      <c r="L1068" s="57"/>
      <c r="M1068" s="31"/>
      <c r="N1068" s="31"/>
      <c r="O1068" s="57"/>
      <c r="P1068" s="57"/>
      <c r="Q1068" s="57"/>
      <c r="R1068" s="31"/>
      <c r="S1068" s="31"/>
      <c r="T1068" s="91"/>
      <c r="U1068" s="3" t="str">
        <f>IF(VLOOKUP($A1068,DICO_Complet!A:R,9,FALSE)&lt;&gt;0,VLOOKUP($A1068,DICO_Complet!A:R,9,FALSE),"")</f>
        <v/>
      </c>
    </row>
    <row r="1069" spans="1:21">
      <c r="A1069" s="29">
        <v>250808115702</v>
      </c>
      <c r="B1069" s="87"/>
      <c r="C1069" s="88"/>
      <c r="D1069" s="89"/>
      <c r="E1069" s="3"/>
      <c r="F1069" s="11"/>
      <c r="G1069" s="90"/>
      <c r="H1069" s="31"/>
      <c r="I1069" s="31"/>
      <c r="J1069" s="90"/>
      <c r="K1069" s="31"/>
      <c r="L1069" s="57"/>
      <c r="M1069" s="31"/>
      <c r="N1069" s="31"/>
      <c r="O1069" s="57"/>
      <c r="P1069" s="57"/>
      <c r="Q1069" s="57"/>
      <c r="R1069" s="31"/>
      <c r="S1069" s="31"/>
      <c r="T1069" s="91"/>
      <c r="U1069" s="3" t="str">
        <f>IF(VLOOKUP($A1069,DICO_Complet!A:R,9,FALSE)&lt;&gt;0,VLOOKUP($A1069,DICO_Complet!A:R,9,FALSE),"")</f>
        <v/>
      </c>
    </row>
    <row r="1070" spans="1:21">
      <c r="A1070" s="29">
        <v>250717170700</v>
      </c>
      <c r="B1070" s="87"/>
      <c r="C1070" s="88"/>
      <c r="D1070" s="89"/>
      <c r="E1070" s="3"/>
      <c r="F1070" s="11"/>
      <c r="G1070" s="90"/>
      <c r="H1070" s="31"/>
      <c r="I1070" s="31"/>
      <c r="J1070" s="90"/>
      <c r="K1070" s="31"/>
      <c r="L1070" s="57"/>
      <c r="M1070" s="31"/>
      <c r="N1070" s="31"/>
      <c r="O1070" s="57"/>
      <c r="P1070" s="57"/>
      <c r="Q1070" s="57"/>
      <c r="R1070" s="31"/>
      <c r="S1070" s="31"/>
      <c r="T1070" s="91"/>
      <c r="U1070" s="3" t="str">
        <f>IF(VLOOKUP($A1070,DICO_Complet!A:R,9,FALSE)&lt;&gt;0,VLOOKUP($A1070,DICO_Complet!A:R,9,FALSE),"")</f>
        <v/>
      </c>
    </row>
    <row r="1071" spans="1:21">
      <c r="A1071" s="29">
        <v>250414121804</v>
      </c>
      <c r="B1071" s="87"/>
      <c r="C1071" s="88"/>
      <c r="D1071" s="89"/>
      <c r="E1071" s="3"/>
      <c r="F1071" s="11"/>
      <c r="G1071" s="90"/>
      <c r="H1071" s="31"/>
      <c r="I1071" s="31"/>
      <c r="J1071" s="90"/>
      <c r="K1071" s="31"/>
      <c r="L1071" s="57"/>
      <c r="M1071" s="31"/>
      <c r="N1071" s="31"/>
      <c r="O1071" s="57"/>
      <c r="P1071" s="57"/>
      <c r="Q1071" s="57"/>
      <c r="R1071" s="31"/>
      <c r="S1071" s="31"/>
      <c r="T1071" s="91"/>
      <c r="U1071" s="3" t="str">
        <f>IF(VLOOKUP($A1071,DICO_Complet!A:R,9,FALSE)&lt;&gt;0,VLOOKUP($A1071,DICO_Complet!A:R,9,FALSE),"")</f>
        <v/>
      </c>
    </row>
    <row r="1072" spans="1:21">
      <c r="A1072" s="29">
        <v>250924100026</v>
      </c>
      <c r="B1072" s="87"/>
      <c r="C1072" s="88"/>
      <c r="D1072" s="89"/>
      <c r="E1072" s="3"/>
      <c r="F1072" s="11"/>
      <c r="G1072" s="90"/>
      <c r="H1072" s="31"/>
      <c r="I1072" s="31"/>
      <c r="J1072" s="90"/>
      <c r="K1072" s="31"/>
      <c r="L1072" s="57"/>
      <c r="M1072" s="31"/>
      <c r="N1072" s="31"/>
      <c r="O1072" s="57"/>
      <c r="P1072" s="57"/>
      <c r="Q1072" s="57"/>
      <c r="R1072" s="31"/>
      <c r="S1072" s="31"/>
      <c r="T1072" s="91"/>
      <c r="U1072" s="3" t="str">
        <f>IF(VLOOKUP($A1072,DICO_Complet!A:R,9,FALSE)&lt;&gt;0,VLOOKUP($A1072,DICO_Complet!A:R,9,FALSE),"")</f>
        <v/>
      </c>
    </row>
    <row r="1073" spans="1:21">
      <c r="A1073" s="29">
        <v>250808115700</v>
      </c>
      <c r="B1073" s="87"/>
      <c r="C1073" s="88"/>
      <c r="D1073" s="89"/>
      <c r="E1073" s="3"/>
      <c r="F1073" s="11"/>
      <c r="G1073" s="90"/>
      <c r="H1073" s="31"/>
      <c r="I1073" s="31"/>
      <c r="J1073" s="90"/>
      <c r="K1073" s="31"/>
      <c r="L1073" s="57"/>
      <c r="M1073" s="31"/>
      <c r="N1073" s="31"/>
      <c r="O1073" s="57"/>
      <c r="P1073" s="57"/>
      <c r="Q1073" s="57"/>
      <c r="R1073" s="31"/>
      <c r="S1073" s="31"/>
      <c r="T1073" s="91"/>
      <c r="U1073" s="3" t="str">
        <f>IF(VLOOKUP($A1073,DICO_Complet!A:R,9,FALSE)&lt;&gt;0,VLOOKUP($A1073,DICO_Complet!A:R,9,FALSE),"")</f>
        <v/>
      </c>
    </row>
    <row r="1074" spans="1:21">
      <c r="A1074" s="29">
        <v>250924100023</v>
      </c>
      <c r="B1074" s="87"/>
      <c r="C1074" s="88"/>
      <c r="D1074" s="89"/>
      <c r="E1074" s="3"/>
      <c r="F1074" s="11"/>
      <c r="G1074" s="90"/>
      <c r="H1074" s="31"/>
      <c r="I1074" s="31"/>
      <c r="J1074" s="90"/>
      <c r="K1074" s="31"/>
      <c r="L1074" s="57"/>
      <c r="M1074" s="31"/>
      <c r="N1074" s="31"/>
      <c r="O1074" s="57"/>
      <c r="P1074" s="57"/>
      <c r="Q1074" s="57"/>
      <c r="R1074" s="31"/>
      <c r="S1074" s="31"/>
      <c r="T1074" s="91"/>
      <c r="U1074" s="3" t="str">
        <f>IF(VLOOKUP($A1074,DICO_Complet!A:R,9,FALSE)&lt;&gt;0,VLOOKUP($A1074,DICO_Complet!A:R,9,FALSE),"")</f>
        <v/>
      </c>
    </row>
    <row r="1075" spans="1:21">
      <c r="A1075" s="29">
        <v>250924100025</v>
      </c>
      <c r="B1075" s="87"/>
      <c r="C1075" s="88"/>
      <c r="D1075" s="89"/>
      <c r="E1075" s="3"/>
      <c r="F1075" s="11"/>
      <c r="G1075" s="90"/>
      <c r="H1075" s="31"/>
      <c r="I1075" s="31"/>
      <c r="J1075" s="90"/>
      <c r="K1075" s="31"/>
      <c r="L1075" s="57"/>
      <c r="M1075" s="31"/>
      <c r="N1075" s="31"/>
      <c r="O1075" s="57"/>
      <c r="P1075" s="57"/>
      <c r="Q1075" s="57"/>
      <c r="R1075" s="31"/>
      <c r="S1075" s="31"/>
      <c r="T1075" s="91"/>
      <c r="U1075" s="3" t="str">
        <f>IF(VLOOKUP($A1075,DICO_Complet!A:R,9,FALSE)&lt;&gt;0,VLOOKUP($A1075,DICO_Complet!A:R,9,FALSE),"")</f>
        <v/>
      </c>
    </row>
    <row r="1076" spans="1:21">
      <c r="A1076" s="29">
        <v>250924100024</v>
      </c>
      <c r="B1076" s="87"/>
      <c r="C1076" s="88"/>
      <c r="D1076" s="89"/>
      <c r="E1076" s="3"/>
      <c r="F1076" s="11"/>
      <c r="G1076" s="90"/>
      <c r="H1076" s="31"/>
      <c r="I1076" s="31"/>
      <c r="J1076" s="90"/>
      <c r="K1076" s="31"/>
      <c r="L1076" s="57"/>
      <c r="M1076" s="31"/>
      <c r="N1076" s="31"/>
      <c r="O1076" s="57"/>
      <c r="P1076" s="57"/>
      <c r="Q1076" s="57"/>
      <c r="R1076" s="31"/>
      <c r="S1076" s="31"/>
      <c r="T1076" s="91"/>
      <c r="U1076" s="3" t="str">
        <f>IF(VLOOKUP($A1076,DICO_Complet!A:R,9,FALSE)&lt;&gt;0,VLOOKUP($A1076,DICO_Complet!A:R,9,FALSE),"")</f>
        <v/>
      </c>
    </row>
    <row r="1077" spans="1:21">
      <c r="A1077" s="29">
        <v>250808115701</v>
      </c>
      <c r="B1077" s="87"/>
      <c r="C1077" s="88"/>
      <c r="D1077" s="89"/>
      <c r="E1077" s="3"/>
      <c r="F1077" s="11"/>
      <c r="G1077" s="90"/>
      <c r="H1077" s="31"/>
      <c r="I1077" s="31"/>
      <c r="J1077" s="90"/>
      <c r="K1077" s="31"/>
      <c r="L1077" s="57"/>
      <c r="M1077" s="31"/>
      <c r="N1077" s="31"/>
      <c r="O1077" s="57"/>
      <c r="P1077" s="57"/>
      <c r="Q1077" s="57"/>
      <c r="R1077" s="31"/>
      <c r="S1077" s="31"/>
      <c r="T1077" s="91"/>
      <c r="U1077" s="3" t="str">
        <f>IF(VLOOKUP($A1077,DICO_Complet!A:R,9,FALSE)&lt;&gt;0,VLOOKUP($A1077,DICO_Complet!A:R,9,FALSE),"")</f>
        <v/>
      </c>
    </row>
    <row r="1078" spans="1:21">
      <c r="A1078" s="29">
        <v>241112000153</v>
      </c>
      <c r="B1078" s="87"/>
      <c r="C1078" s="88"/>
      <c r="D1078" s="89"/>
      <c r="E1078" s="3"/>
      <c r="F1078" s="11"/>
      <c r="G1078" s="90"/>
      <c r="H1078" s="31"/>
      <c r="I1078" s="31"/>
      <c r="J1078" s="90"/>
      <c r="K1078" s="31"/>
      <c r="L1078" s="57"/>
      <c r="M1078" s="31"/>
      <c r="N1078" s="31"/>
      <c r="O1078" s="57"/>
      <c r="P1078" s="57"/>
      <c r="Q1078" s="57"/>
      <c r="R1078" s="31"/>
      <c r="S1078" s="31"/>
      <c r="T1078" s="91"/>
      <c r="U1078" s="3" t="str">
        <f>IF(VLOOKUP($A1078,DICO_Complet!A:R,9,FALSE)&lt;&gt;0,VLOOKUP($A1078,DICO_Complet!A:R,9,FALSE),"")</f>
        <v/>
      </c>
    </row>
    <row r="1079" spans="1:21">
      <c r="A1079" s="29">
        <v>241112000152</v>
      </c>
      <c r="B1079" s="87"/>
      <c r="C1079" s="88"/>
      <c r="D1079" s="89"/>
      <c r="E1079" s="3"/>
      <c r="F1079" s="11"/>
      <c r="G1079" s="90"/>
      <c r="H1079" s="31"/>
      <c r="I1079" s="31"/>
      <c r="J1079" s="90"/>
      <c r="K1079" s="31"/>
      <c r="L1079" s="57"/>
      <c r="M1079" s="31"/>
      <c r="N1079" s="31"/>
      <c r="O1079" s="57"/>
      <c r="P1079" s="57"/>
      <c r="Q1079" s="57"/>
      <c r="R1079" s="31"/>
      <c r="S1079" s="31"/>
      <c r="T1079" s="91"/>
      <c r="U1079" s="3" t="str">
        <f>IF(VLOOKUP($A1079,DICO_Complet!A:R,9,FALSE)&lt;&gt;0,VLOOKUP($A1079,DICO_Complet!A:R,9,FALSE),"")</f>
        <v/>
      </c>
    </row>
    <row r="1080" spans="1:21">
      <c r="A1080" s="29">
        <v>250924100022</v>
      </c>
      <c r="B1080" s="87"/>
      <c r="C1080" s="88"/>
      <c r="D1080" s="89"/>
      <c r="E1080" s="3"/>
      <c r="F1080" s="11"/>
      <c r="G1080" s="90"/>
      <c r="H1080" s="31"/>
      <c r="I1080" s="31"/>
      <c r="J1080" s="90"/>
      <c r="K1080" s="31"/>
      <c r="L1080" s="57"/>
      <c r="M1080" s="31"/>
      <c r="N1080" s="31"/>
      <c r="O1080" s="57"/>
      <c r="P1080" s="57"/>
      <c r="Q1080" s="57"/>
      <c r="R1080" s="31"/>
      <c r="S1080" s="31"/>
      <c r="T1080" s="91"/>
      <c r="U1080" s="3" t="str">
        <f>IF(VLOOKUP($A1080,DICO_Complet!A:R,9,FALSE)&lt;&gt;0,VLOOKUP($A1080,DICO_Complet!A:R,9,FALSE),"")</f>
        <v/>
      </c>
    </row>
    <row r="1081" spans="1:21">
      <c r="A1081" s="69">
        <v>250317120004</v>
      </c>
      <c r="B1081" s="87"/>
      <c r="C1081" s="88"/>
      <c r="D1081" s="89"/>
      <c r="E1081" s="3"/>
      <c r="F1081" s="11"/>
      <c r="G1081" s="90"/>
      <c r="H1081" s="31"/>
      <c r="I1081" s="31"/>
      <c r="J1081" s="90"/>
      <c r="K1081" s="31"/>
      <c r="L1081" s="57"/>
      <c r="M1081" s="31"/>
      <c r="N1081" s="31"/>
      <c r="O1081" s="57"/>
      <c r="P1081" s="57"/>
      <c r="Q1081" s="57"/>
      <c r="R1081" s="31"/>
      <c r="S1081" s="31"/>
      <c r="T1081" s="91"/>
      <c r="U1081" s="3" t="str">
        <f>IF(VLOOKUP($A1081,DICO_Complet!A:R,9,FALSE)&lt;&gt;0,VLOOKUP($A1081,DICO_Complet!A:R,9,FALSE),"")</f>
        <v/>
      </c>
    </row>
    <row r="1082" spans="1:21">
      <c r="A1082" s="69">
        <v>250317120005</v>
      </c>
      <c r="B1082" s="87"/>
      <c r="C1082" s="88"/>
      <c r="D1082" s="89"/>
      <c r="E1082" s="3"/>
      <c r="F1082" s="11"/>
      <c r="G1082" s="90"/>
      <c r="H1082" s="31"/>
      <c r="I1082" s="31"/>
      <c r="J1082" s="90"/>
      <c r="K1082" s="31"/>
      <c r="L1082" s="57"/>
      <c r="M1082" s="31"/>
      <c r="N1082" s="31"/>
      <c r="O1082" s="57"/>
      <c r="P1082" s="57"/>
      <c r="Q1082" s="57"/>
      <c r="R1082" s="31"/>
      <c r="S1082" s="31"/>
      <c r="T1082" s="91"/>
      <c r="U1082" s="3" t="str">
        <f>IF(VLOOKUP($A1082,DICO_Complet!A:R,9,FALSE)&lt;&gt;0,VLOOKUP($A1082,DICO_Complet!A:R,9,FALSE),"")</f>
        <v/>
      </c>
    </row>
    <row r="1083" spans="1:21">
      <c r="A1083" s="69">
        <v>241112000154</v>
      </c>
      <c r="B1083" s="87"/>
      <c r="C1083" s="88"/>
      <c r="D1083" s="89"/>
      <c r="E1083" s="3"/>
      <c r="F1083" s="11"/>
      <c r="G1083" s="90"/>
      <c r="H1083" s="31"/>
      <c r="I1083" s="31"/>
      <c r="J1083" s="90"/>
      <c r="K1083" s="31"/>
      <c r="L1083" s="57"/>
      <c r="M1083" s="31"/>
      <c r="N1083" s="31"/>
      <c r="O1083" s="57"/>
      <c r="P1083" s="57"/>
      <c r="Q1083" s="57"/>
      <c r="R1083" s="31"/>
      <c r="S1083" s="31"/>
      <c r="T1083" s="91"/>
      <c r="U1083" s="3" t="str">
        <f>IF(VLOOKUP($A1083,DICO_Complet!A:R,9,FALSE)&lt;&gt;0,VLOOKUP($A1083,DICO_Complet!A:R,9,FALSE),"")</f>
        <v/>
      </c>
    </row>
    <row r="1084" spans="1:21">
      <c r="A1084" s="69">
        <v>241112000155</v>
      </c>
      <c r="B1084" s="87"/>
      <c r="C1084" s="88"/>
      <c r="D1084" s="89"/>
      <c r="E1084" s="3"/>
      <c r="F1084" s="11"/>
      <c r="G1084" s="90"/>
      <c r="H1084" s="31"/>
      <c r="I1084" s="31"/>
      <c r="J1084" s="90"/>
      <c r="K1084" s="31"/>
      <c r="L1084" s="57"/>
      <c r="M1084" s="31"/>
      <c r="N1084" s="31"/>
      <c r="O1084" s="57"/>
      <c r="P1084" s="57"/>
      <c r="Q1084" s="57"/>
      <c r="R1084" s="31"/>
      <c r="S1084" s="31"/>
      <c r="T1084" s="91"/>
      <c r="U1084" s="3" t="str">
        <f>IF(VLOOKUP($A1084,DICO_Complet!A:R,9,FALSE)&lt;&gt;0,VLOOKUP($A1084,DICO_Complet!A:R,9,FALSE),"")</f>
        <v/>
      </c>
    </row>
    <row r="1085" spans="1:21">
      <c r="A1085" s="69">
        <v>241112000156</v>
      </c>
      <c r="B1085" s="87"/>
      <c r="C1085" s="88"/>
      <c r="D1085" s="89"/>
      <c r="E1085" s="3"/>
      <c r="F1085" s="11"/>
      <c r="G1085" s="90"/>
      <c r="H1085" s="31"/>
      <c r="I1085" s="31"/>
      <c r="J1085" s="90"/>
      <c r="K1085" s="31"/>
      <c r="L1085" s="57"/>
      <c r="M1085" s="31"/>
      <c r="N1085" s="31"/>
      <c r="O1085" s="57"/>
      <c r="P1085" s="57"/>
      <c r="Q1085" s="57"/>
      <c r="R1085" s="31"/>
      <c r="S1085" s="31"/>
      <c r="T1085" s="91"/>
      <c r="U1085" s="3" t="str">
        <f>IF(VLOOKUP($A1085,DICO_Complet!A:R,9,FALSE)&lt;&gt;0,VLOOKUP($A1085,DICO_Complet!A:R,9,FALSE),"")</f>
        <v>Obsolete</v>
      </c>
    </row>
    <row r="1086" spans="1:21">
      <c r="A1086" s="69">
        <v>260310134600</v>
      </c>
      <c r="B1086" s="87"/>
      <c r="C1086" s="88"/>
      <c r="D1086" s="89"/>
      <c r="E1086" s="3"/>
      <c r="F1086" s="11"/>
      <c r="G1086" s="90"/>
      <c r="H1086" s="31"/>
      <c r="I1086" s="31"/>
      <c r="J1086" s="90"/>
      <c r="K1086" s="31"/>
      <c r="L1086" s="57"/>
      <c r="M1086" s="31"/>
      <c r="N1086" s="31"/>
      <c r="O1086" s="57"/>
      <c r="P1086" s="57"/>
      <c r="Q1086" s="57"/>
      <c r="R1086" s="31"/>
      <c r="S1086" s="31"/>
      <c r="T1086" s="91"/>
      <c r="U1086" s="3" t="str">
        <f>IF(VLOOKUP($A1086,DICO_Complet!A:R,9,FALSE)&lt;&gt;0,VLOOKUP($A1086,DICO_Complet!A:R,9,FALSE),"")</f>
        <v/>
      </c>
    </row>
    <row r="1087" spans="1:21">
      <c r="A1087" s="69">
        <v>260310134700</v>
      </c>
      <c r="B1087" s="87"/>
      <c r="C1087" s="88"/>
      <c r="D1087" s="89"/>
      <c r="E1087" s="3"/>
      <c r="F1087" s="11"/>
      <c r="G1087" s="90"/>
      <c r="H1087" s="31"/>
      <c r="I1087" s="31"/>
      <c r="J1087" s="90"/>
      <c r="K1087" s="31"/>
      <c r="L1087" s="57"/>
      <c r="M1087" s="31"/>
      <c r="N1087" s="31"/>
      <c r="O1087" s="57"/>
      <c r="P1087" s="57"/>
      <c r="Q1087" s="57"/>
      <c r="R1087" s="31"/>
      <c r="S1087" s="31"/>
      <c r="T1087" s="91"/>
      <c r="U1087" s="3" t="str">
        <f>IF(VLOOKUP($A1087,DICO_Complet!A:R,9,FALSE)&lt;&gt;0,VLOOKUP($A1087,DICO_Complet!A:R,9,FALSE),"")</f>
        <v/>
      </c>
    </row>
    <row r="1088" spans="1:21">
      <c r="A1088" s="69">
        <v>250317120006</v>
      </c>
      <c r="B1088" s="87"/>
      <c r="C1088" s="88"/>
      <c r="D1088" s="89"/>
      <c r="E1088" s="3"/>
      <c r="F1088" s="11"/>
      <c r="G1088" s="90"/>
      <c r="H1088" s="31"/>
      <c r="I1088" s="31"/>
      <c r="J1088" s="90"/>
      <c r="K1088" s="31"/>
      <c r="L1088" s="57"/>
      <c r="M1088" s="31"/>
      <c r="N1088" s="31"/>
      <c r="O1088" s="57"/>
      <c r="P1088" s="57"/>
      <c r="Q1088" s="57"/>
      <c r="R1088" s="31"/>
      <c r="S1088" s="31"/>
      <c r="T1088" s="91"/>
      <c r="U1088" s="3" t="str">
        <f>IF(VLOOKUP($A1088,DICO_Complet!A:R,9,FALSE)&lt;&gt;0,VLOOKUP($A1088,DICO_Complet!A:R,9,FALSE),"")</f>
        <v/>
      </c>
    </row>
    <row r="1089" spans="1:21">
      <c r="A1089" s="69">
        <v>260129173704</v>
      </c>
      <c r="B1089" s="87"/>
      <c r="C1089" s="88"/>
      <c r="D1089" s="89"/>
      <c r="E1089" s="3"/>
      <c r="F1089" s="11"/>
      <c r="G1089" s="90"/>
      <c r="H1089" s="31"/>
      <c r="I1089" s="31"/>
      <c r="J1089" s="90"/>
      <c r="K1089" s="31"/>
      <c r="L1089" s="57"/>
      <c r="M1089" s="31"/>
      <c r="N1089" s="31"/>
      <c r="O1089" s="57"/>
      <c r="P1089" s="57"/>
      <c r="Q1089" s="57"/>
      <c r="R1089" s="31"/>
      <c r="S1089" s="31"/>
      <c r="T1089" s="91"/>
      <c r="U1089" s="3" t="str">
        <f>IF(VLOOKUP($A1089,DICO_Complet!A:R,9,FALSE)&lt;&gt;0,VLOOKUP($A1089,DICO_Complet!A:R,9,FALSE),"")</f>
        <v/>
      </c>
    </row>
    <row r="1090" spans="1:21">
      <c r="A1090" s="105">
        <v>260129173705</v>
      </c>
      <c r="B1090" s="87"/>
      <c r="C1090" s="88"/>
      <c r="D1090" s="89"/>
      <c r="E1090" s="3"/>
      <c r="F1090" s="11"/>
      <c r="G1090" s="90"/>
      <c r="H1090" s="31"/>
      <c r="I1090" s="31"/>
      <c r="J1090" s="90"/>
      <c r="K1090" s="31"/>
      <c r="L1090" s="57"/>
      <c r="M1090" s="31"/>
      <c r="N1090" s="31"/>
      <c r="O1090" s="57"/>
      <c r="P1090" s="57"/>
      <c r="Q1090" s="57"/>
      <c r="R1090" s="31"/>
      <c r="S1090" s="31"/>
      <c r="T1090" s="91"/>
      <c r="U1090" s="3" t="str">
        <f>IF(VLOOKUP($A1090,DICO_Complet!A:R,9,FALSE)&lt;&gt;0,VLOOKUP($A1090,DICO_Complet!A:R,9,FALSE),"")</f>
        <v/>
      </c>
    </row>
    <row r="1091" spans="1:21">
      <c r="A1091" s="105">
        <v>260129173706</v>
      </c>
      <c r="B1091" s="87"/>
      <c r="C1091" s="88"/>
      <c r="D1091" s="89"/>
      <c r="E1091" s="3"/>
      <c r="F1091" s="11"/>
      <c r="G1091" s="90"/>
      <c r="H1091" s="31"/>
      <c r="I1091" s="31"/>
      <c r="J1091" s="90"/>
      <c r="K1091" s="31"/>
      <c r="L1091" s="57"/>
      <c r="M1091" s="31"/>
      <c r="N1091" s="31"/>
      <c r="O1091" s="57"/>
      <c r="P1091" s="57"/>
      <c r="Q1091" s="57"/>
      <c r="R1091" s="31"/>
      <c r="S1091" s="31"/>
      <c r="T1091" s="91"/>
      <c r="U1091" s="3" t="str">
        <f>IF(VLOOKUP($A1091,DICO_Complet!A:R,9,FALSE)&lt;&gt;0,VLOOKUP($A1091,DICO_Complet!A:R,9,FALSE),"")</f>
        <v/>
      </c>
    </row>
    <row r="1092" spans="1:21">
      <c r="A1092" s="29">
        <v>260129173701</v>
      </c>
      <c r="B1092" s="87"/>
      <c r="C1092" s="88"/>
      <c r="D1092" s="89"/>
      <c r="E1092" s="3"/>
      <c r="F1092" s="11"/>
      <c r="G1092" s="90"/>
      <c r="H1092" s="31"/>
      <c r="I1092" s="31"/>
      <c r="J1092" s="90"/>
      <c r="K1092" s="31"/>
      <c r="L1092" s="57"/>
      <c r="M1092" s="31"/>
      <c r="N1092" s="31"/>
      <c r="O1092" s="57"/>
      <c r="P1092" s="57"/>
      <c r="Q1092" s="57"/>
      <c r="R1092" s="31"/>
      <c r="S1092" s="31"/>
      <c r="T1092" s="91"/>
      <c r="U1092" s="3" t="str">
        <f>IF(VLOOKUP($A1092,DICO_Complet!A:R,9,FALSE)&lt;&gt;0,VLOOKUP($A1092,DICO_Complet!A:R,9,FALSE),"")</f>
        <v/>
      </c>
    </row>
    <row r="1093" spans="1:21">
      <c r="A1093" s="29">
        <v>260129173702</v>
      </c>
      <c r="B1093" s="87"/>
      <c r="C1093" s="88"/>
      <c r="D1093" s="89"/>
      <c r="E1093" s="3"/>
      <c r="F1093" s="11"/>
      <c r="G1093" s="90"/>
      <c r="H1093" s="31"/>
      <c r="I1093" s="31"/>
      <c r="J1093" s="90"/>
      <c r="K1093" s="31"/>
      <c r="L1093" s="57"/>
      <c r="M1093" s="31"/>
      <c r="N1093" s="31"/>
      <c r="O1093" s="57"/>
      <c r="P1093" s="57"/>
      <c r="Q1093" s="57"/>
      <c r="R1093" s="31"/>
      <c r="S1093" s="31"/>
      <c r="T1093" s="91"/>
      <c r="U1093" s="3" t="str">
        <f>IF(VLOOKUP($A1093,DICO_Complet!A:R,9,FALSE)&lt;&gt;0,VLOOKUP($A1093,DICO_Complet!A:R,9,FALSE),"")</f>
        <v/>
      </c>
    </row>
    <row r="1094" spans="1:21">
      <c r="A1094" s="29">
        <v>260129173703</v>
      </c>
      <c r="B1094" s="87"/>
      <c r="C1094" s="88"/>
      <c r="D1094" s="89"/>
      <c r="E1094" s="3"/>
      <c r="F1094" s="11"/>
      <c r="G1094" s="90"/>
      <c r="H1094" s="31"/>
      <c r="I1094" s="31"/>
      <c r="J1094" s="90"/>
      <c r="K1094" s="31"/>
      <c r="L1094" s="57"/>
      <c r="M1094" s="31"/>
      <c r="N1094" s="31"/>
      <c r="O1094" s="57"/>
      <c r="P1094" s="57"/>
      <c r="Q1094" s="57"/>
      <c r="R1094" s="31"/>
      <c r="S1094" s="31"/>
      <c r="T1094" s="91"/>
      <c r="U1094" s="3" t="str">
        <f>IF(VLOOKUP($A1094,DICO_Complet!A:R,9,FALSE)&lt;&gt;0,VLOOKUP($A1094,DICO_Complet!A:R,9,FALSE),"")</f>
        <v/>
      </c>
    </row>
    <row r="1095" spans="1:21">
      <c r="A1095" s="29">
        <v>260129173700</v>
      </c>
      <c r="B1095" s="87"/>
      <c r="C1095" s="88"/>
      <c r="D1095" s="89"/>
      <c r="E1095" s="3"/>
      <c r="F1095" s="11"/>
      <c r="G1095" s="90"/>
      <c r="H1095" s="31"/>
      <c r="I1095" s="31"/>
      <c r="J1095" s="90"/>
      <c r="K1095" s="31"/>
      <c r="L1095" s="57"/>
      <c r="M1095" s="31"/>
      <c r="N1095" s="31"/>
      <c r="O1095" s="57"/>
      <c r="P1095" s="57"/>
      <c r="Q1095" s="57"/>
      <c r="R1095" s="31"/>
      <c r="S1095" s="31"/>
      <c r="T1095" s="91"/>
      <c r="U1095" s="3" t="str">
        <f>IF(VLOOKUP($A1095,DICO_Complet!A:R,9,FALSE)&lt;&gt;0,VLOOKUP($A1095,DICO_Complet!A:R,9,FALSE),"")</f>
        <v/>
      </c>
    </row>
    <row r="1096" spans="1:21">
      <c r="A1096" s="29">
        <v>250418220113</v>
      </c>
      <c r="B1096" s="87"/>
      <c r="C1096" s="88"/>
      <c r="D1096" s="89"/>
      <c r="E1096" s="3"/>
      <c r="F1096" s="11"/>
      <c r="G1096" s="90"/>
      <c r="H1096" s="31"/>
      <c r="I1096" s="31"/>
      <c r="J1096" s="90"/>
      <c r="K1096" s="31"/>
      <c r="L1096" s="57"/>
      <c r="M1096" s="31"/>
      <c r="N1096" s="31"/>
      <c r="O1096" s="57"/>
      <c r="P1096" s="57"/>
      <c r="Q1096" s="57"/>
      <c r="R1096" s="31"/>
      <c r="S1096" s="31"/>
      <c r="T1096" s="91"/>
      <c r="U1096" s="3" t="str">
        <f>IF(VLOOKUP($A1096,DICO_Complet!A:R,9,FALSE)&lt;&gt;0,VLOOKUP($A1096,DICO_Complet!A:R,9,FALSE),"")</f>
        <v/>
      </c>
    </row>
    <row r="1097" spans="1:21">
      <c r="A1097" s="29">
        <v>250418220117</v>
      </c>
      <c r="B1097" s="87"/>
      <c r="C1097" s="88"/>
      <c r="D1097" s="89"/>
      <c r="E1097" s="3"/>
      <c r="F1097" s="11"/>
      <c r="G1097" s="90"/>
      <c r="H1097" s="31"/>
      <c r="I1097" s="31"/>
      <c r="J1097" s="90"/>
      <c r="K1097" s="31"/>
      <c r="L1097" s="57"/>
      <c r="M1097" s="31"/>
      <c r="N1097" s="31"/>
      <c r="O1097" s="57"/>
      <c r="P1097" s="57"/>
      <c r="Q1097" s="57"/>
      <c r="R1097" s="31"/>
      <c r="S1097" s="31"/>
      <c r="T1097" s="91"/>
      <c r="U1097" s="3" t="str">
        <f>IF(VLOOKUP($A1097,DICO_Complet!A:R,9,FALSE)&lt;&gt;0,VLOOKUP($A1097,DICO_Complet!A:R,9,FALSE),"")</f>
        <v/>
      </c>
    </row>
    <row r="1098" spans="1:21">
      <c r="A1098" s="29">
        <v>250418220116</v>
      </c>
      <c r="B1098" s="87"/>
      <c r="C1098" s="88"/>
      <c r="D1098" s="89"/>
      <c r="E1098" s="3"/>
      <c r="F1098" s="11"/>
      <c r="G1098" s="90"/>
      <c r="H1098" s="31"/>
      <c r="I1098" s="31"/>
      <c r="J1098" s="90"/>
      <c r="K1098" s="31"/>
      <c r="L1098" s="57"/>
      <c r="M1098" s="31"/>
      <c r="N1098" s="31"/>
      <c r="O1098" s="57"/>
      <c r="P1098" s="57"/>
      <c r="Q1098" s="57"/>
      <c r="R1098" s="31"/>
      <c r="S1098" s="31"/>
      <c r="T1098" s="91"/>
      <c r="U1098" s="3" t="str">
        <f>IF(VLOOKUP($A1098,DICO_Complet!A:R,9,FALSE)&lt;&gt;0,VLOOKUP($A1098,DICO_Complet!A:R,9,FALSE),"")</f>
        <v/>
      </c>
    </row>
    <row r="1099" spans="1:21">
      <c r="A1099" s="29">
        <v>250418220118</v>
      </c>
      <c r="B1099" s="87"/>
      <c r="C1099" s="88"/>
      <c r="D1099" s="89"/>
      <c r="E1099" s="3"/>
      <c r="F1099" s="11"/>
      <c r="G1099" s="90"/>
      <c r="H1099" s="31"/>
      <c r="I1099" s="31"/>
      <c r="J1099" s="90"/>
      <c r="K1099" s="31"/>
      <c r="L1099" s="57"/>
      <c r="M1099" s="31"/>
      <c r="N1099" s="31"/>
      <c r="O1099" s="57"/>
      <c r="P1099" s="57"/>
      <c r="Q1099" s="57"/>
      <c r="R1099" s="31"/>
      <c r="S1099" s="31"/>
      <c r="T1099" s="91"/>
      <c r="U1099" s="3" t="str">
        <f>IF(VLOOKUP($A1099,DICO_Complet!A:R,9,FALSE)&lt;&gt;0,VLOOKUP($A1099,DICO_Complet!A:R,9,FALSE),"")</f>
        <v/>
      </c>
    </row>
    <row r="1100" spans="1:21">
      <c r="A1100" s="29">
        <v>250418220119</v>
      </c>
      <c r="B1100" s="87"/>
      <c r="C1100" s="88"/>
      <c r="D1100" s="89"/>
      <c r="E1100" s="3"/>
      <c r="F1100" s="11"/>
      <c r="G1100" s="90"/>
      <c r="H1100" s="31"/>
      <c r="I1100" s="31"/>
      <c r="J1100" s="90"/>
      <c r="K1100" s="31"/>
      <c r="L1100" s="57"/>
      <c r="M1100" s="31"/>
      <c r="N1100" s="31"/>
      <c r="O1100" s="57"/>
      <c r="P1100" s="57"/>
      <c r="Q1100" s="57"/>
      <c r="R1100" s="31"/>
      <c r="S1100" s="31"/>
      <c r="T1100" s="91"/>
      <c r="U1100" s="3" t="str">
        <f>IF(VLOOKUP($A1100,DICO_Complet!A:R,9,FALSE)&lt;&gt;0,VLOOKUP($A1100,DICO_Complet!A:R,9,FALSE),"")</f>
        <v/>
      </c>
    </row>
    <row r="1101" spans="1:21">
      <c r="A1101" s="29">
        <v>250418220120</v>
      </c>
      <c r="B1101" s="87"/>
      <c r="C1101" s="88"/>
      <c r="D1101" s="89"/>
      <c r="E1101" s="3"/>
      <c r="F1101" s="11"/>
      <c r="G1101" s="90"/>
      <c r="H1101" s="31"/>
      <c r="I1101" s="31"/>
      <c r="J1101" s="90"/>
      <c r="K1101" s="31"/>
      <c r="L1101" s="57"/>
      <c r="M1101" s="31"/>
      <c r="N1101" s="31"/>
      <c r="O1101" s="57"/>
      <c r="P1101" s="57"/>
      <c r="Q1101" s="57"/>
      <c r="R1101" s="31"/>
      <c r="S1101" s="31"/>
      <c r="T1101" s="91"/>
      <c r="U1101" s="3" t="str">
        <f>IF(VLOOKUP($A1101,DICO_Complet!A:R,9,FALSE)&lt;&gt;0,VLOOKUP($A1101,DICO_Complet!A:R,9,FALSE),"")</f>
        <v/>
      </c>
    </row>
    <row r="1102" spans="1:21">
      <c r="A1102" s="29">
        <v>250418220121</v>
      </c>
      <c r="B1102" s="87"/>
      <c r="C1102" s="88"/>
      <c r="D1102" s="89"/>
      <c r="E1102" s="3"/>
      <c r="F1102" s="11"/>
      <c r="G1102" s="90"/>
      <c r="H1102" s="31"/>
      <c r="I1102" s="31"/>
      <c r="J1102" s="90"/>
      <c r="K1102" s="31"/>
      <c r="L1102" s="57"/>
      <c r="M1102" s="31"/>
      <c r="N1102" s="31"/>
      <c r="O1102" s="57"/>
      <c r="P1102" s="57"/>
      <c r="Q1102" s="57"/>
      <c r="R1102" s="31"/>
      <c r="S1102" s="31"/>
      <c r="T1102" s="91"/>
      <c r="U1102" s="3" t="str">
        <f>IF(VLOOKUP($A1102,DICO_Complet!A:R,9,FALSE)&lt;&gt;0,VLOOKUP($A1102,DICO_Complet!A:R,9,FALSE),"")</f>
        <v/>
      </c>
    </row>
    <row r="1103" spans="1:21">
      <c r="A1103" s="29">
        <v>260129173709</v>
      </c>
      <c r="B1103" s="87"/>
      <c r="C1103" s="88"/>
      <c r="D1103" s="89"/>
      <c r="E1103" s="3"/>
      <c r="F1103" s="11"/>
      <c r="G1103" s="90"/>
      <c r="H1103" s="31"/>
      <c r="I1103" s="31"/>
      <c r="J1103" s="90"/>
      <c r="K1103" s="31"/>
      <c r="L1103" s="57"/>
      <c r="M1103" s="31"/>
      <c r="N1103" s="31"/>
      <c r="O1103" s="57"/>
      <c r="P1103" s="57"/>
      <c r="Q1103" s="57"/>
      <c r="R1103" s="31"/>
      <c r="S1103" s="31"/>
      <c r="T1103" s="91"/>
      <c r="U1103" s="3" t="str">
        <f>IF(VLOOKUP($A1103,DICO_Complet!A:R,9,FALSE)&lt;&gt;0,VLOOKUP($A1103,DICO_Complet!A:R,9,FALSE),"")</f>
        <v/>
      </c>
    </row>
    <row r="1104" spans="1:21">
      <c r="A1104" s="29">
        <v>250718182900</v>
      </c>
      <c r="B1104" s="87"/>
      <c r="C1104" s="88"/>
      <c r="D1104" s="89"/>
      <c r="E1104" s="3"/>
      <c r="F1104" s="11"/>
      <c r="G1104" s="90"/>
      <c r="H1104" s="31"/>
      <c r="I1104" s="31"/>
      <c r="J1104" s="90"/>
      <c r="K1104" s="31"/>
      <c r="L1104" s="57"/>
      <c r="M1104" s="31"/>
      <c r="N1104" s="31"/>
      <c r="O1104" s="57"/>
      <c r="P1104" s="57"/>
      <c r="Q1104" s="57"/>
      <c r="R1104" s="31"/>
      <c r="S1104" s="31"/>
      <c r="T1104" s="91"/>
      <c r="U1104" s="3" t="str">
        <f>IF(VLOOKUP($A1104,DICO_Complet!A:R,9,FALSE)&lt;&gt;0,VLOOKUP($A1104,DICO_Complet!A:R,9,FALSE),"")</f>
        <v/>
      </c>
    </row>
    <row r="1105" spans="1:21">
      <c r="A1105" s="29">
        <v>250418220122</v>
      </c>
      <c r="B1105" s="87"/>
      <c r="C1105" s="88"/>
      <c r="D1105" s="89"/>
      <c r="E1105" s="3"/>
      <c r="F1105" s="11"/>
      <c r="G1105" s="90"/>
      <c r="H1105" s="31"/>
      <c r="I1105" s="31"/>
      <c r="J1105" s="90"/>
      <c r="K1105" s="31"/>
      <c r="L1105" s="57"/>
      <c r="M1105" s="31"/>
      <c r="N1105" s="31"/>
      <c r="O1105" s="57"/>
      <c r="P1105" s="57"/>
      <c r="Q1105" s="57"/>
      <c r="R1105" s="31"/>
      <c r="S1105" s="31"/>
      <c r="T1105" s="91"/>
      <c r="U1105" s="3" t="str">
        <f>IF(VLOOKUP($A1105,DICO_Complet!A:R,9,FALSE)&lt;&gt;0,VLOOKUP($A1105,DICO_Complet!A:R,9,FALSE),"")</f>
        <v/>
      </c>
    </row>
    <row r="1106" spans="1:21">
      <c r="A1106" s="29">
        <v>250418220126</v>
      </c>
      <c r="B1106" s="87"/>
      <c r="C1106" s="88"/>
      <c r="D1106" s="89"/>
      <c r="E1106" s="3"/>
      <c r="F1106" s="11"/>
      <c r="G1106" s="90"/>
      <c r="H1106" s="31"/>
      <c r="I1106" s="31"/>
      <c r="J1106" s="90"/>
      <c r="K1106" s="31"/>
      <c r="L1106" s="57"/>
      <c r="M1106" s="31"/>
      <c r="N1106" s="31"/>
      <c r="O1106" s="57"/>
      <c r="P1106" s="57"/>
      <c r="Q1106" s="57"/>
      <c r="R1106" s="31"/>
      <c r="S1106" s="31"/>
      <c r="T1106" s="91"/>
      <c r="U1106" s="3" t="str">
        <f>IF(VLOOKUP($A1106,DICO_Complet!A:R,9,FALSE)&lt;&gt;0,VLOOKUP($A1106,DICO_Complet!A:R,9,FALSE),"")</f>
        <v/>
      </c>
    </row>
    <row r="1107" spans="1:21">
      <c r="A1107" s="29">
        <v>250418220128</v>
      </c>
      <c r="B1107" s="87"/>
      <c r="C1107" s="88"/>
      <c r="D1107" s="89"/>
      <c r="E1107" s="3"/>
      <c r="F1107" s="11"/>
      <c r="G1107" s="90"/>
      <c r="H1107" s="31"/>
      <c r="I1107" s="31"/>
      <c r="J1107" s="90"/>
      <c r="K1107" s="31"/>
      <c r="L1107" s="57"/>
      <c r="M1107" s="31"/>
      <c r="N1107" s="31"/>
      <c r="O1107" s="57"/>
      <c r="P1107" s="57"/>
      <c r="Q1107" s="57"/>
      <c r="R1107" s="31"/>
      <c r="S1107" s="31"/>
      <c r="T1107" s="91"/>
      <c r="U1107" s="3" t="str">
        <f>IF(VLOOKUP($A1107,DICO_Complet!A:R,9,FALSE)&lt;&gt;0,VLOOKUP($A1107,DICO_Complet!A:R,9,FALSE),"")</f>
        <v/>
      </c>
    </row>
    <row r="1108" spans="1:21">
      <c r="A1108" s="29">
        <v>250418220130</v>
      </c>
      <c r="B1108" s="87"/>
      <c r="C1108" s="88"/>
      <c r="D1108" s="89"/>
      <c r="E1108" s="3"/>
      <c r="F1108" s="11"/>
      <c r="G1108" s="90"/>
      <c r="H1108" s="31"/>
      <c r="I1108" s="31"/>
      <c r="J1108" s="90"/>
      <c r="K1108" s="31"/>
      <c r="L1108" s="57"/>
      <c r="M1108" s="31"/>
      <c r="N1108" s="31"/>
      <c r="O1108" s="57"/>
      <c r="P1108" s="57"/>
      <c r="Q1108" s="57"/>
      <c r="R1108" s="31"/>
      <c r="S1108" s="31"/>
      <c r="T1108" s="91"/>
      <c r="U1108" s="3" t="str">
        <f>IF(VLOOKUP($A1108,DICO_Complet!A:R,9,FALSE)&lt;&gt;0,VLOOKUP($A1108,DICO_Complet!A:R,9,FALSE),"")</f>
        <v/>
      </c>
    </row>
    <row r="1109" spans="1:21">
      <c r="A1109" s="29">
        <v>250418220131</v>
      </c>
      <c r="B1109" s="87"/>
      <c r="C1109" s="88"/>
      <c r="D1109" s="89"/>
      <c r="E1109" s="3"/>
      <c r="F1109" s="11"/>
      <c r="G1109" s="90"/>
      <c r="H1109" s="31"/>
      <c r="I1109" s="31"/>
      <c r="J1109" s="90"/>
      <c r="K1109" s="31"/>
      <c r="L1109" s="57"/>
      <c r="M1109" s="31"/>
      <c r="N1109" s="31"/>
      <c r="O1109" s="57"/>
      <c r="P1109" s="57"/>
      <c r="Q1109" s="57"/>
      <c r="R1109" s="31"/>
      <c r="S1109" s="31"/>
      <c r="T1109" s="91"/>
      <c r="U1109" s="3" t="str">
        <f>IF(VLOOKUP($A1109,DICO_Complet!A:R,9,FALSE)&lt;&gt;0,VLOOKUP($A1109,DICO_Complet!A:R,9,FALSE),"")</f>
        <v/>
      </c>
    </row>
    <row r="1110" spans="1:21">
      <c r="A1110" s="29">
        <v>250418220132</v>
      </c>
      <c r="B1110" s="87"/>
      <c r="C1110" s="88"/>
      <c r="D1110" s="89"/>
      <c r="E1110" s="3"/>
      <c r="F1110" s="11"/>
      <c r="G1110" s="90"/>
      <c r="H1110" s="31"/>
      <c r="I1110" s="31"/>
      <c r="J1110" s="90"/>
      <c r="K1110" s="31"/>
      <c r="L1110" s="57"/>
      <c r="M1110" s="31"/>
      <c r="N1110" s="31"/>
      <c r="O1110" s="57"/>
      <c r="P1110" s="57"/>
      <c r="Q1110" s="57"/>
      <c r="R1110" s="31"/>
      <c r="S1110" s="31"/>
      <c r="T1110" s="91"/>
      <c r="U1110" s="3" t="str">
        <f>IF(VLOOKUP($A1110,DICO_Complet!A:R,9,FALSE)&lt;&gt;0,VLOOKUP($A1110,DICO_Complet!A:R,9,FALSE),"")</f>
        <v/>
      </c>
    </row>
    <row r="1111" spans="1:21">
      <c r="A1111" s="29">
        <v>250418220133</v>
      </c>
      <c r="B1111" s="87"/>
      <c r="C1111" s="88"/>
      <c r="D1111" s="89"/>
      <c r="E1111" s="3"/>
      <c r="F1111" s="11"/>
      <c r="G1111" s="90"/>
      <c r="H1111" s="31"/>
      <c r="I1111" s="31"/>
      <c r="J1111" s="90"/>
      <c r="K1111" s="31"/>
      <c r="L1111" s="57"/>
      <c r="M1111" s="31"/>
      <c r="N1111" s="31"/>
      <c r="O1111" s="57"/>
      <c r="P1111" s="57"/>
      <c r="Q1111" s="57"/>
      <c r="R1111" s="31"/>
      <c r="S1111" s="31"/>
      <c r="T1111" s="91"/>
      <c r="U1111" s="3" t="str">
        <f>IF(VLOOKUP($A1111,DICO_Complet!A:R,9,FALSE)&lt;&gt;0,VLOOKUP($A1111,DICO_Complet!A:R,9,FALSE),"")</f>
        <v/>
      </c>
    </row>
    <row r="1112" spans="1:21">
      <c r="A1112" s="29">
        <v>250418220124</v>
      </c>
      <c r="B1112" s="87"/>
      <c r="C1112" s="88"/>
      <c r="D1112" s="89"/>
      <c r="E1112" s="3"/>
      <c r="F1112" s="11"/>
      <c r="G1112" s="90"/>
      <c r="H1112" s="31"/>
      <c r="I1112" s="31"/>
      <c r="J1112" s="90"/>
      <c r="K1112" s="31"/>
      <c r="L1112" s="57"/>
      <c r="M1112" s="31"/>
      <c r="N1112" s="31"/>
      <c r="O1112" s="57"/>
      <c r="P1112" s="57"/>
      <c r="Q1112" s="57"/>
      <c r="R1112" s="31"/>
      <c r="S1112" s="31"/>
      <c r="T1112" s="91"/>
      <c r="U1112" s="3" t="str">
        <f>IF(VLOOKUP($A1112,DICO_Complet!A:R,9,FALSE)&lt;&gt;0,VLOOKUP($A1112,DICO_Complet!A:R,9,FALSE),"")</f>
        <v/>
      </c>
    </row>
    <row r="1113" spans="1:21">
      <c r="A1113" s="29">
        <v>250718183100</v>
      </c>
      <c r="B1113" s="87"/>
      <c r="C1113" s="88"/>
      <c r="D1113" s="89"/>
      <c r="E1113" s="3"/>
      <c r="F1113" s="11"/>
      <c r="G1113" s="90"/>
      <c r="H1113" s="31"/>
      <c r="I1113" s="31"/>
      <c r="J1113" s="90"/>
      <c r="K1113" s="31"/>
      <c r="L1113" s="57"/>
      <c r="M1113" s="31"/>
      <c r="N1113" s="31"/>
      <c r="O1113" s="57"/>
      <c r="P1113" s="57"/>
      <c r="Q1113" s="57"/>
      <c r="R1113" s="31"/>
      <c r="S1113" s="31"/>
      <c r="T1113" s="91"/>
      <c r="U1113" s="3" t="str">
        <f>IF(VLOOKUP($A1113,DICO_Complet!A:R,9,FALSE)&lt;&gt;0,VLOOKUP($A1113,DICO_Complet!A:R,9,FALSE),"")</f>
        <v/>
      </c>
    </row>
    <row r="1114" spans="1:21">
      <c r="A1114" s="29">
        <v>250418220137</v>
      </c>
      <c r="B1114" s="87"/>
      <c r="C1114" s="88"/>
      <c r="D1114" s="89"/>
      <c r="E1114" s="3"/>
      <c r="F1114" s="11"/>
      <c r="G1114" s="90"/>
      <c r="H1114" s="31"/>
      <c r="I1114" s="31"/>
      <c r="J1114" s="90"/>
      <c r="K1114" s="31"/>
      <c r="L1114" s="57"/>
      <c r="M1114" s="31"/>
      <c r="N1114" s="31"/>
      <c r="O1114" s="57"/>
      <c r="P1114" s="57"/>
      <c r="Q1114" s="57"/>
      <c r="R1114" s="31"/>
      <c r="S1114" s="31"/>
      <c r="T1114" s="91"/>
      <c r="U1114" s="3" t="str">
        <f>IF(VLOOKUP($A1114,DICO_Complet!A:R,9,FALSE)&lt;&gt;0,VLOOKUP($A1114,DICO_Complet!A:R,9,FALSE),"")</f>
        <v/>
      </c>
    </row>
    <row r="1115" spans="1:21">
      <c r="A1115" s="29">
        <v>250418220139</v>
      </c>
      <c r="B1115" s="87"/>
      <c r="C1115" s="88"/>
      <c r="D1115" s="89"/>
      <c r="E1115" s="3"/>
      <c r="F1115" s="11"/>
      <c r="G1115" s="90"/>
      <c r="H1115" s="31"/>
      <c r="I1115" s="31"/>
      <c r="J1115" s="90"/>
      <c r="K1115" s="31"/>
      <c r="L1115" s="57"/>
      <c r="M1115" s="31"/>
      <c r="N1115" s="31"/>
      <c r="O1115" s="57"/>
      <c r="P1115" s="57"/>
      <c r="Q1115" s="57"/>
      <c r="R1115" s="31"/>
      <c r="S1115" s="31"/>
      <c r="T1115" s="91"/>
      <c r="U1115" s="3" t="str">
        <f>IF(VLOOKUP($A1115,DICO_Complet!A:R,9,FALSE)&lt;&gt;0,VLOOKUP($A1115,DICO_Complet!A:R,9,FALSE),"")</f>
        <v/>
      </c>
    </row>
    <row r="1116" spans="1:21">
      <c r="A1116" s="29">
        <v>250418220135</v>
      </c>
      <c r="B1116" s="87"/>
      <c r="C1116" s="88"/>
      <c r="D1116" s="89"/>
      <c r="E1116" s="3"/>
      <c r="F1116" s="11"/>
      <c r="G1116" s="90"/>
      <c r="H1116" s="31"/>
      <c r="I1116" s="31"/>
      <c r="J1116" s="90"/>
      <c r="K1116" s="31"/>
      <c r="L1116" s="57"/>
      <c r="M1116" s="31"/>
      <c r="N1116" s="31"/>
      <c r="O1116" s="57"/>
      <c r="P1116" s="57"/>
      <c r="Q1116" s="57"/>
      <c r="R1116" s="31"/>
      <c r="S1116" s="31"/>
      <c r="T1116" s="91"/>
      <c r="U1116" s="3" t="str">
        <f>IF(VLOOKUP($A1116,DICO_Complet!A:R,9,FALSE)&lt;&gt;0,VLOOKUP($A1116,DICO_Complet!A:R,9,FALSE),"")</f>
        <v/>
      </c>
    </row>
    <row r="1117" spans="1:21">
      <c r="A1117" s="29">
        <v>250418220134</v>
      </c>
      <c r="B1117" s="87"/>
      <c r="C1117" s="88"/>
      <c r="D1117" s="89"/>
      <c r="E1117" s="3"/>
      <c r="F1117" s="11"/>
      <c r="G1117" s="90"/>
      <c r="H1117" s="31"/>
      <c r="I1117" s="31"/>
      <c r="J1117" s="90"/>
      <c r="K1117" s="31"/>
      <c r="L1117" s="57"/>
      <c r="M1117" s="31"/>
      <c r="N1117" s="31"/>
      <c r="O1117" s="57"/>
      <c r="P1117" s="57"/>
      <c r="Q1117" s="57"/>
      <c r="R1117" s="31"/>
      <c r="S1117" s="31"/>
      <c r="T1117" s="91"/>
      <c r="U1117" s="3" t="str">
        <f>IF(VLOOKUP($A1117,DICO_Complet!A:R,9,FALSE)&lt;&gt;0,VLOOKUP($A1117,DICO_Complet!A:R,9,FALSE),"")</f>
        <v/>
      </c>
    </row>
    <row r="1118" spans="1:21">
      <c r="A1118" s="29">
        <v>250418220140</v>
      </c>
      <c r="B1118" s="87"/>
      <c r="C1118" s="88"/>
      <c r="D1118" s="89"/>
      <c r="E1118" s="3"/>
      <c r="F1118" s="11"/>
      <c r="G1118" s="90"/>
      <c r="H1118" s="31"/>
      <c r="I1118" s="31"/>
      <c r="J1118" s="90"/>
      <c r="K1118" s="31"/>
      <c r="L1118" s="57"/>
      <c r="M1118" s="31"/>
      <c r="N1118" s="31"/>
      <c r="O1118" s="57"/>
      <c r="P1118" s="57"/>
      <c r="Q1118" s="57"/>
      <c r="R1118" s="31"/>
      <c r="S1118" s="31"/>
      <c r="T1118" s="91"/>
      <c r="U1118" s="3" t="str">
        <f>IF(VLOOKUP($A1118,DICO_Complet!A:R,9,FALSE)&lt;&gt;0,VLOOKUP($A1118,DICO_Complet!A:R,9,FALSE),"")</f>
        <v/>
      </c>
    </row>
    <row r="1119" spans="1:21">
      <c r="A1119" s="29">
        <v>250418220136</v>
      </c>
      <c r="B1119" s="87"/>
      <c r="C1119" s="88"/>
      <c r="D1119" s="89"/>
      <c r="E1119" s="3"/>
      <c r="F1119" s="11"/>
      <c r="G1119" s="90"/>
      <c r="H1119" s="31"/>
      <c r="I1119" s="31"/>
      <c r="J1119" s="90"/>
      <c r="K1119" s="31"/>
      <c r="L1119" s="57"/>
      <c r="M1119" s="31"/>
      <c r="N1119" s="31"/>
      <c r="O1119" s="57"/>
      <c r="P1119" s="57"/>
      <c r="Q1119" s="57"/>
      <c r="R1119" s="31"/>
      <c r="S1119" s="31"/>
      <c r="T1119" s="91"/>
      <c r="U1119" s="3" t="str">
        <f>IF(VLOOKUP($A1119,DICO_Complet!A:R,9,FALSE)&lt;&gt;0,VLOOKUP($A1119,DICO_Complet!A:R,9,FALSE),"")</f>
        <v/>
      </c>
    </row>
    <row r="1120" spans="1:21">
      <c r="A1120" s="29">
        <v>250418220123</v>
      </c>
      <c r="B1120" s="87"/>
      <c r="C1120" s="88"/>
      <c r="D1120" s="89"/>
      <c r="E1120" s="3"/>
      <c r="F1120" s="11"/>
      <c r="G1120" s="90"/>
      <c r="H1120" s="31"/>
      <c r="I1120" s="31"/>
      <c r="J1120" s="90"/>
      <c r="K1120" s="31"/>
      <c r="L1120" s="57"/>
      <c r="M1120" s="31"/>
      <c r="N1120" s="31"/>
      <c r="O1120" s="57"/>
      <c r="P1120" s="57"/>
      <c r="Q1120" s="57"/>
      <c r="R1120" s="31"/>
      <c r="S1120" s="31"/>
      <c r="T1120" s="91"/>
      <c r="U1120" s="3" t="str">
        <f>IF(VLOOKUP($A1120,DICO_Complet!A:R,9,FALSE)&lt;&gt;0,VLOOKUP($A1120,DICO_Complet!A:R,9,FALSE),"")</f>
        <v/>
      </c>
    </row>
    <row r="1121" spans="1:21">
      <c r="A1121" s="29">
        <v>250418220138</v>
      </c>
      <c r="B1121" s="87"/>
      <c r="C1121" s="88"/>
      <c r="D1121" s="89"/>
      <c r="E1121" s="3"/>
      <c r="F1121" s="11"/>
      <c r="G1121" s="90"/>
      <c r="H1121" s="31"/>
      <c r="I1121" s="31"/>
      <c r="J1121" s="90"/>
      <c r="K1121" s="31"/>
      <c r="L1121" s="57"/>
      <c r="M1121" s="31"/>
      <c r="N1121" s="31"/>
      <c r="O1121" s="57"/>
      <c r="P1121" s="57"/>
      <c r="Q1121" s="57"/>
      <c r="R1121" s="31"/>
      <c r="S1121" s="31"/>
      <c r="T1121" s="91"/>
      <c r="U1121" s="3" t="str">
        <f>IF(VLOOKUP($A1121,DICO_Complet!A:R,9,FALSE)&lt;&gt;0,VLOOKUP($A1121,DICO_Complet!A:R,9,FALSE),"")</f>
        <v/>
      </c>
    </row>
    <row r="1122" spans="1:21">
      <c r="A1122" s="29">
        <v>250418220142</v>
      </c>
      <c r="B1122" s="87"/>
      <c r="C1122" s="88"/>
      <c r="D1122" s="89"/>
      <c r="E1122" s="3"/>
      <c r="F1122" s="11"/>
      <c r="G1122" s="90"/>
      <c r="H1122" s="31"/>
      <c r="I1122" s="31"/>
      <c r="J1122" s="90"/>
      <c r="K1122" s="31"/>
      <c r="L1122" s="57"/>
      <c r="M1122" s="31"/>
      <c r="N1122" s="31"/>
      <c r="O1122" s="57"/>
      <c r="P1122" s="57"/>
      <c r="Q1122" s="57"/>
      <c r="R1122" s="31"/>
      <c r="S1122" s="31"/>
      <c r="T1122" s="91"/>
      <c r="U1122" s="3" t="str">
        <f>IF(VLOOKUP($A1122,DICO_Complet!A:R,9,FALSE)&lt;&gt;0,VLOOKUP($A1122,DICO_Complet!A:R,9,FALSE),"")</f>
        <v/>
      </c>
    </row>
    <row r="1123" spans="1:21">
      <c r="A1123" s="29">
        <v>250418220114</v>
      </c>
      <c r="B1123" s="87"/>
      <c r="C1123" s="88"/>
      <c r="D1123" s="89"/>
      <c r="E1123" s="3"/>
      <c r="F1123" s="11"/>
      <c r="G1123" s="90"/>
      <c r="H1123" s="31"/>
      <c r="I1123" s="31"/>
      <c r="J1123" s="90"/>
      <c r="K1123" s="31"/>
      <c r="L1123" s="57"/>
      <c r="M1123" s="31"/>
      <c r="N1123" s="31"/>
      <c r="O1123" s="57"/>
      <c r="P1123" s="57"/>
      <c r="Q1123" s="57"/>
      <c r="R1123" s="31"/>
      <c r="S1123" s="31"/>
      <c r="T1123" s="91"/>
      <c r="U1123" s="3" t="str">
        <f>IF(VLOOKUP($A1123,DICO_Complet!A:R,9,FALSE)&lt;&gt;0,VLOOKUP($A1123,DICO_Complet!A:R,9,FALSE),"")</f>
        <v/>
      </c>
    </row>
    <row r="1124" spans="1:21">
      <c r="A1124" s="29">
        <v>250418220143</v>
      </c>
      <c r="B1124" s="87"/>
      <c r="C1124" s="88"/>
      <c r="D1124" s="89"/>
      <c r="E1124" s="3"/>
      <c r="F1124" s="11"/>
      <c r="G1124" s="90"/>
      <c r="H1124" s="31"/>
      <c r="I1124" s="31"/>
      <c r="J1124" s="90"/>
      <c r="K1124" s="31"/>
      <c r="L1124" s="57"/>
      <c r="M1124" s="31"/>
      <c r="N1124" s="31"/>
      <c r="O1124" s="57"/>
      <c r="P1124" s="57"/>
      <c r="Q1124" s="57"/>
      <c r="R1124" s="31"/>
      <c r="S1124" s="31"/>
      <c r="T1124" s="91"/>
      <c r="U1124" s="3" t="str">
        <f>IF(VLOOKUP($A1124,DICO_Complet!A:R,9,FALSE)&lt;&gt;0,VLOOKUP($A1124,DICO_Complet!A:R,9,FALSE),"")</f>
        <v/>
      </c>
    </row>
    <row r="1125" spans="1:21">
      <c r="A1125" s="29">
        <v>250718183200</v>
      </c>
      <c r="B1125" s="87"/>
      <c r="C1125" s="88"/>
      <c r="D1125" s="89"/>
      <c r="E1125" s="3"/>
      <c r="F1125" s="11"/>
      <c r="G1125" s="90"/>
      <c r="H1125" s="31"/>
      <c r="I1125" s="31"/>
      <c r="J1125" s="90"/>
      <c r="K1125" s="31"/>
      <c r="L1125" s="57"/>
      <c r="M1125" s="31"/>
      <c r="N1125" s="31"/>
      <c r="O1125" s="57"/>
      <c r="P1125" s="57"/>
      <c r="Q1125" s="57"/>
      <c r="R1125" s="31"/>
      <c r="S1125" s="31"/>
      <c r="T1125" s="91"/>
      <c r="U1125" s="3" t="str">
        <f>IF(VLOOKUP($A1125,DICO_Complet!A:R,9,FALSE)&lt;&gt;0,VLOOKUP($A1125,DICO_Complet!A:R,9,FALSE),"")</f>
        <v/>
      </c>
    </row>
    <row r="1126" spans="1:21">
      <c r="A1126" s="29">
        <v>250418220144</v>
      </c>
      <c r="B1126" s="87"/>
      <c r="C1126" s="88"/>
      <c r="D1126" s="89"/>
      <c r="E1126" s="3"/>
      <c r="F1126" s="11"/>
      <c r="G1126" s="90"/>
      <c r="H1126" s="31"/>
      <c r="I1126" s="31"/>
      <c r="J1126" s="90"/>
      <c r="K1126" s="31"/>
      <c r="L1126" s="57"/>
      <c r="M1126" s="31"/>
      <c r="N1126" s="31"/>
      <c r="O1126" s="57"/>
      <c r="P1126" s="57"/>
      <c r="Q1126" s="57"/>
      <c r="R1126" s="31"/>
      <c r="S1126" s="31"/>
      <c r="T1126" s="91"/>
      <c r="U1126" s="3" t="str">
        <f>IF(VLOOKUP($A1126,DICO_Complet!A:R,9,FALSE)&lt;&gt;0,VLOOKUP($A1126,DICO_Complet!A:R,9,FALSE),"")</f>
        <v/>
      </c>
    </row>
    <row r="1127" spans="1:21">
      <c r="A1127" s="29">
        <v>250908085500</v>
      </c>
      <c r="B1127" s="87"/>
      <c r="C1127" s="88"/>
      <c r="D1127" s="89"/>
      <c r="E1127" s="3"/>
      <c r="F1127" s="11"/>
      <c r="G1127" s="90"/>
      <c r="H1127" s="31"/>
      <c r="I1127" s="31"/>
      <c r="J1127" s="90"/>
      <c r="K1127" s="31"/>
      <c r="L1127" s="57"/>
      <c r="M1127" s="31"/>
      <c r="N1127" s="31"/>
      <c r="O1127" s="57"/>
      <c r="P1127" s="57"/>
      <c r="Q1127" s="57"/>
      <c r="R1127" s="31"/>
      <c r="S1127" s="31"/>
      <c r="T1127" s="91"/>
      <c r="U1127" s="3" t="str">
        <f>IF(VLOOKUP($A1127,DICO_Complet!A:R,9,FALSE)&lt;&gt;0,VLOOKUP($A1127,DICO_Complet!A:R,9,FALSE),"")</f>
        <v/>
      </c>
    </row>
    <row r="1128" spans="1:21">
      <c r="A1128" s="29">
        <v>250418220125</v>
      </c>
      <c r="B1128" s="87"/>
      <c r="C1128" s="88"/>
      <c r="D1128" s="89"/>
      <c r="E1128" s="3"/>
      <c r="F1128" s="11"/>
      <c r="G1128" s="90"/>
      <c r="H1128" s="31"/>
      <c r="I1128" s="31"/>
      <c r="J1128" s="90"/>
      <c r="K1128" s="31"/>
      <c r="L1128" s="57"/>
      <c r="M1128" s="31"/>
      <c r="N1128" s="31"/>
      <c r="O1128" s="57"/>
      <c r="P1128" s="57"/>
      <c r="Q1128" s="57"/>
      <c r="R1128" s="31"/>
      <c r="S1128" s="31"/>
      <c r="T1128" s="91"/>
      <c r="U1128" s="3" t="str">
        <f>IF(VLOOKUP($A1128,DICO_Complet!A:R,9,FALSE)&lt;&gt;0,VLOOKUP($A1128,DICO_Complet!A:R,9,FALSE),"")</f>
        <v/>
      </c>
    </row>
    <row r="1129" spans="1:21">
      <c r="A1129" s="29">
        <v>250418220127</v>
      </c>
      <c r="B1129" s="87"/>
      <c r="C1129" s="88"/>
      <c r="D1129" s="89"/>
      <c r="E1129" s="3"/>
      <c r="F1129" s="11"/>
      <c r="G1129" s="90"/>
      <c r="H1129" s="31"/>
      <c r="I1129" s="31"/>
      <c r="J1129" s="90"/>
      <c r="K1129" s="31"/>
      <c r="L1129" s="57"/>
      <c r="M1129" s="31"/>
      <c r="N1129" s="31"/>
      <c r="O1129" s="57"/>
      <c r="P1129" s="57"/>
      <c r="Q1129" s="57"/>
      <c r="R1129" s="31"/>
      <c r="S1129" s="31"/>
      <c r="T1129" s="91"/>
      <c r="U1129" s="3" t="str">
        <f>IF(VLOOKUP($A1129,DICO_Complet!A:R,9,FALSE)&lt;&gt;0,VLOOKUP($A1129,DICO_Complet!A:R,9,FALSE),"")</f>
        <v/>
      </c>
    </row>
    <row r="1130" spans="1:21">
      <c r="A1130" s="29">
        <v>250418220145</v>
      </c>
      <c r="B1130" s="87"/>
      <c r="C1130" s="88"/>
      <c r="D1130" s="89"/>
      <c r="E1130" s="3"/>
      <c r="F1130" s="11"/>
      <c r="G1130" s="90"/>
      <c r="H1130" s="31"/>
      <c r="I1130" s="31"/>
      <c r="J1130" s="90"/>
      <c r="K1130" s="31"/>
      <c r="L1130" s="57"/>
      <c r="M1130" s="31"/>
      <c r="N1130" s="31"/>
      <c r="O1130" s="57"/>
      <c r="P1130" s="57"/>
      <c r="Q1130" s="57"/>
      <c r="R1130" s="31"/>
      <c r="S1130" s="31"/>
      <c r="T1130" s="91"/>
      <c r="U1130" s="3" t="str">
        <f>IF(VLOOKUP($A1130,DICO_Complet!A:R,9,FALSE)&lt;&gt;0,VLOOKUP($A1130,DICO_Complet!A:R,9,FALSE),"")</f>
        <v/>
      </c>
    </row>
    <row r="1131" spans="1:21">
      <c r="A1131" s="29">
        <v>250718183000</v>
      </c>
      <c r="B1131" s="87"/>
      <c r="C1131" s="88"/>
      <c r="D1131" s="89"/>
      <c r="E1131" s="3"/>
      <c r="F1131" s="11"/>
      <c r="G1131" s="90"/>
      <c r="H1131" s="31"/>
      <c r="I1131" s="31"/>
      <c r="J1131" s="90"/>
      <c r="K1131" s="31"/>
      <c r="L1131" s="57"/>
      <c r="M1131" s="31"/>
      <c r="N1131" s="31"/>
      <c r="O1131" s="57"/>
      <c r="P1131" s="57"/>
      <c r="Q1131" s="57"/>
      <c r="R1131" s="31"/>
      <c r="S1131" s="31"/>
      <c r="T1131" s="91"/>
      <c r="U1131" s="3" t="str">
        <f>IF(VLOOKUP($A1131,DICO_Complet!A:R,9,FALSE)&lt;&gt;0,VLOOKUP($A1131,DICO_Complet!A:R,9,FALSE),"")</f>
        <v/>
      </c>
    </row>
    <row r="1132" spans="1:21">
      <c r="A1132" s="29">
        <v>260129173707</v>
      </c>
      <c r="B1132" s="87"/>
      <c r="C1132" s="88"/>
      <c r="D1132" s="89"/>
      <c r="E1132" s="3"/>
      <c r="F1132" s="11"/>
      <c r="G1132" s="90"/>
      <c r="H1132" s="31"/>
      <c r="I1132" s="31"/>
      <c r="J1132" s="90"/>
      <c r="K1132" s="31"/>
      <c r="L1132" s="57"/>
      <c r="M1132" s="31"/>
      <c r="N1132" s="31"/>
      <c r="O1132" s="57"/>
      <c r="P1132" s="57"/>
      <c r="Q1132" s="57"/>
      <c r="R1132" s="31"/>
      <c r="S1132" s="31"/>
      <c r="T1132" s="91"/>
      <c r="U1132" s="3" t="str">
        <f>IF(VLOOKUP($A1132,DICO_Complet!A:R,9,FALSE)&lt;&gt;0,VLOOKUP($A1132,DICO_Complet!A:R,9,FALSE),"")</f>
        <v/>
      </c>
    </row>
    <row r="1133" spans="1:21">
      <c r="A1133" s="29">
        <v>260129173708</v>
      </c>
      <c r="B1133" s="87"/>
      <c r="C1133" s="88"/>
      <c r="D1133" s="89"/>
      <c r="E1133" s="3"/>
      <c r="F1133" s="11"/>
      <c r="G1133" s="90"/>
      <c r="H1133" s="31"/>
      <c r="I1133" s="31"/>
      <c r="J1133" s="90"/>
      <c r="K1133" s="31"/>
      <c r="L1133" s="57"/>
      <c r="M1133" s="31"/>
      <c r="N1133" s="31"/>
      <c r="O1133" s="57"/>
      <c r="P1133" s="57"/>
      <c r="Q1133" s="57"/>
      <c r="R1133" s="31"/>
      <c r="S1133" s="31"/>
      <c r="T1133" s="91"/>
      <c r="U1133" s="3" t="str">
        <f>IF(VLOOKUP($A1133,DICO_Complet!A:R,9,FALSE)&lt;&gt;0,VLOOKUP($A1133,DICO_Complet!A:R,9,FALSE),"")</f>
        <v/>
      </c>
    </row>
    <row r="1134" spans="1:21">
      <c r="A1134" s="29">
        <v>251022142400</v>
      </c>
      <c r="B1134" s="87"/>
      <c r="C1134" s="88"/>
      <c r="D1134" s="89"/>
      <c r="E1134" s="3"/>
      <c r="F1134" s="11"/>
      <c r="G1134" s="90"/>
      <c r="H1134" s="31"/>
      <c r="I1134" s="31"/>
      <c r="J1134" s="90"/>
      <c r="K1134" s="31"/>
      <c r="L1134" s="57"/>
      <c r="M1134" s="31"/>
      <c r="N1134" s="31"/>
      <c r="O1134" s="57"/>
      <c r="P1134" s="57"/>
      <c r="Q1134" s="57"/>
      <c r="R1134" s="31"/>
      <c r="S1134" s="31"/>
      <c r="T1134" s="91"/>
      <c r="U1134" s="3" t="str">
        <f>IF(VLOOKUP($A1134,DICO_Complet!A:R,9,FALSE)&lt;&gt;0,VLOOKUP($A1134,DICO_Complet!A:R,9,FALSE),"")</f>
        <v/>
      </c>
    </row>
    <row r="1135" spans="1:21">
      <c r="A1135" s="29">
        <v>251022142700</v>
      </c>
      <c r="B1135" s="87"/>
      <c r="C1135" s="88"/>
      <c r="D1135" s="89"/>
      <c r="E1135" s="3"/>
      <c r="F1135" s="11"/>
      <c r="G1135" s="90"/>
      <c r="H1135" s="31"/>
      <c r="I1135" s="31"/>
      <c r="J1135" s="90"/>
      <c r="K1135" s="31"/>
      <c r="L1135" s="57"/>
      <c r="M1135" s="31"/>
      <c r="N1135" s="31"/>
      <c r="O1135" s="57"/>
      <c r="P1135" s="57"/>
      <c r="Q1135" s="57"/>
      <c r="R1135" s="31"/>
      <c r="S1135" s="31"/>
      <c r="T1135" s="91"/>
      <c r="U1135" s="3" t="str">
        <f>IF(VLOOKUP($A1135,DICO_Complet!A:R,9,FALSE)&lt;&gt;0,VLOOKUP($A1135,DICO_Complet!A:R,9,FALSE),"")</f>
        <v/>
      </c>
    </row>
    <row r="1136" spans="1:21">
      <c r="A1136" s="29">
        <v>251022142200</v>
      </c>
      <c r="B1136" s="87"/>
      <c r="C1136" s="88"/>
      <c r="D1136" s="89"/>
      <c r="E1136" s="3"/>
      <c r="F1136" s="11"/>
      <c r="G1136" s="90"/>
      <c r="H1136" s="31"/>
      <c r="I1136" s="31"/>
      <c r="J1136" s="90"/>
      <c r="K1136" s="31"/>
      <c r="L1136" s="57"/>
      <c r="M1136" s="31"/>
      <c r="N1136" s="31"/>
      <c r="O1136" s="57"/>
      <c r="P1136" s="57"/>
      <c r="Q1136" s="57"/>
      <c r="R1136" s="31"/>
      <c r="S1136" s="31"/>
      <c r="T1136" s="91"/>
      <c r="U1136" s="3" t="str">
        <f>IF(VLOOKUP($A1136,DICO_Complet!A:R,9,FALSE)&lt;&gt;0,VLOOKUP($A1136,DICO_Complet!A:R,9,FALSE),"")</f>
        <v/>
      </c>
    </row>
    <row r="1137" spans="1:21">
      <c r="A1137" s="29">
        <v>251022142300</v>
      </c>
      <c r="B1137" s="87"/>
      <c r="C1137" s="88"/>
      <c r="D1137" s="89"/>
      <c r="E1137" s="3"/>
      <c r="F1137" s="11"/>
      <c r="G1137" s="90"/>
      <c r="H1137" s="31"/>
      <c r="I1137" s="31"/>
      <c r="J1137" s="90"/>
      <c r="K1137" s="31"/>
      <c r="L1137" s="57"/>
      <c r="M1137" s="31"/>
      <c r="N1137" s="31"/>
      <c r="O1137" s="57"/>
      <c r="P1137" s="57"/>
      <c r="Q1137" s="57"/>
      <c r="R1137" s="31"/>
      <c r="S1137" s="31"/>
      <c r="T1137" s="91"/>
      <c r="U1137" s="3" t="str">
        <f>IF(VLOOKUP($A1137,DICO_Complet!A:R,9,FALSE)&lt;&gt;0,VLOOKUP($A1137,DICO_Complet!A:R,9,FALSE),"")</f>
        <v/>
      </c>
    </row>
    <row r="1138" spans="1:21">
      <c r="A1138" s="29">
        <v>251022142500</v>
      </c>
      <c r="B1138" s="87"/>
      <c r="C1138" s="88"/>
      <c r="D1138" s="89"/>
      <c r="E1138" s="3"/>
      <c r="F1138" s="11"/>
      <c r="G1138" s="90"/>
      <c r="H1138" s="31"/>
      <c r="I1138" s="31"/>
      <c r="J1138" s="90"/>
      <c r="K1138" s="31"/>
      <c r="L1138" s="57"/>
      <c r="M1138" s="31"/>
      <c r="N1138" s="31"/>
      <c r="O1138" s="57"/>
      <c r="P1138" s="57"/>
      <c r="Q1138" s="57"/>
      <c r="R1138" s="31"/>
      <c r="S1138" s="31"/>
      <c r="T1138" s="91"/>
      <c r="U1138" s="3" t="str">
        <f>IF(VLOOKUP($A1138,DICO_Complet!A:R,9,FALSE)&lt;&gt;0,VLOOKUP($A1138,DICO_Complet!A:R,9,FALSE),"")</f>
        <v/>
      </c>
    </row>
    <row r="1139" spans="1:21">
      <c r="A1139" s="29">
        <v>251023145200</v>
      </c>
      <c r="B1139" s="87"/>
      <c r="C1139" s="88"/>
      <c r="D1139" s="89"/>
      <c r="E1139" s="3"/>
      <c r="F1139" s="11"/>
      <c r="G1139" s="90"/>
      <c r="H1139" s="31"/>
      <c r="I1139" s="31"/>
      <c r="J1139" s="90"/>
      <c r="K1139" s="31"/>
      <c r="L1139" s="57"/>
      <c r="M1139" s="31"/>
      <c r="N1139" s="31"/>
      <c r="O1139" s="57"/>
      <c r="P1139" s="57"/>
      <c r="Q1139" s="57"/>
      <c r="R1139" s="31"/>
      <c r="S1139" s="31"/>
      <c r="T1139" s="91"/>
      <c r="U1139" s="3" t="str">
        <f>IF(VLOOKUP($A1139,DICO_Complet!A:R,9,FALSE)&lt;&gt;0,VLOOKUP($A1139,DICO_Complet!A:R,9,FALSE),"")</f>
        <v/>
      </c>
    </row>
    <row r="1140" spans="1:21">
      <c r="A1140" s="29">
        <v>251022142600</v>
      </c>
      <c r="B1140" s="87"/>
      <c r="C1140" s="88"/>
      <c r="D1140" s="89"/>
      <c r="E1140" s="3"/>
      <c r="F1140" s="11"/>
      <c r="G1140" s="90"/>
      <c r="H1140" s="31"/>
      <c r="I1140" s="31"/>
      <c r="J1140" s="90"/>
      <c r="K1140" s="31"/>
      <c r="L1140" s="57"/>
      <c r="M1140" s="31"/>
      <c r="N1140" s="31"/>
      <c r="O1140" s="57"/>
      <c r="P1140" s="57"/>
      <c r="Q1140" s="57"/>
      <c r="R1140" s="31"/>
      <c r="S1140" s="31"/>
      <c r="T1140" s="91"/>
      <c r="U1140" s="3" t="str">
        <f>IF(VLOOKUP($A1140,DICO_Complet!A:R,9,FALSE)&lt;&gt;0,VLOOKUP($A1140,DICO_Complet!A:R,9,FALSE),"")</f>
        <v/>
      </c>
    </row>
    <row r="1141" spans="1:21">
      <c r="A1141" s="29">
        <v>251022143000</v>
      </c>
      <c r="B1141" s="87"/>
      <c r="C1141" s="88"/>
      <c r="D1141" s="89"/>
      <c r="E1141" s="3"/>
      <c r="F1141" s="11"/>
      <c r="G1141" s="90"/>
      <c r="H1141" s="31"/>
      <c r="I1141" s="31"/>
      <c r="J1141" s="90"/>
      <c r="K1141" s="31"/>
      <c r="L1141" s="57"/>
      <c r="M1141" s="31"/>
      <c r="N1141" s="31"/>
      <c r="O1141" s="57"/>
      <c r="P1141" s="57"/>
      <c r="Q1141" s="57"/>
      <c r="R1141" s="31"/>
      <c r="S1141" s="31"/>
      <c r="T1141" s="91"/>
      <c r="U1141" s="3" t="str">
        <f>IF(VLOOKUP($A1141,DICO_Complet!A:R,9,FALSE)&lt;&gt;0,VLOOKUP($A1141,DICO_Complet!A:R,9,FALSE),"")</f>
        <v/>
      </c>
    </row>
    <row r="1142" spans="1:21">
      <c r="A1142" s="29">
        <v>251022143100</v>
      </c>
      <c r="B1142" s="87"/>
      <c r="C1142" s="88"/>
      <c r="D1142" s="89"/>
      <c r="E1142" s="3"/>
      <c r="F1142" s="11"/>
      <c r="G1142" s="90"/>
      <c r="H1142" s="31"/>
      <c r="I1142" s="31"/>
      <c r="J1142" s="90"/>
      <c r="K1142" s="31"/>
      <c r="L1142" s="57"/>
      <c r="M1142" s="31"/>
      <c r="N1142" s="31"/>
      <c r="O1142" s="57"/>
      <c r="P1142" s="57"/>
      <c r="Q1142" s="57"/>
      <c r="R1142" s="31"/>
      <c r="S1142" s="31"/>
      <c r="T1142" s="91"/>
      <c r="U1142" s="3" t="str">
        <f>IF(VLOOKUP($A1142,DICO_Complet!A:R,9,FALSE)&lt;&gt;0,VLOOKUP($A1142,DICO_Complet!A:R,9,FALSE),"")</f>
        <v/>
      </c>
    </row>
    <row r="1143" spans="1:21">
      <c r="A1143" s="29">
        <v>251022143200</v>
      </c>
      <c r="B1143" s="87"/>
      <c r="C1143" s="88"/>
      <c r="D1143" s="89"/>
      <c r="E1143" s="3"/>
      <c r="F1143" s="11"/>
      <c r="G1143" s="90"/>
      <c r="H1143" s="31"/>
      <c r="I1143" s="31"/>
      <c r="J1143" s="90"/>
      <c r="K1143" s="31"/>
      <c r="L1143" s="57"/>
      <c r="M1143" s="31"/>
      <c r="N1143" s="31"/>
      <c r="O1143" s="57"/>
      <c r="P1143" s="57"/>
      <c r="Q1143" s="57"/>
      <c r="R1143" s="31"/>
      <c r="S1143" s="31"/>
      <c r="T1143" s="91"/>
      <c r="U1143" s="3" t="str">
        <f>IF(VLOOKUP($A1143,DICO_Complet!A:R,9,FALSE)&lt;&gt;0,VLOOKUP($A1143,DICO_Complet!A:R,9,FALSE),"")</f>
        <v/>
      </c>
    </row>
    <row r="1144" spans="1:21">
      <c r="A1144" s="29">
        <v>251022141500</v>
      </c>
      <c r="B1144" s="87"/>
      <c r="C1144" s="88"/>
      <c r="D1144" s="89"/>
      <c r="E1144" s="3"/>
      <c r="F1144" s="11"/>
      <c r="G1144" s="90"/>
      <c r="H1144" s="31"/>
      <c r="I1144" s="31"/>
      <c r="J1144" s="90"/>
      <c r="K1144" s="31"/>
      <c r="L1144" s="57"/>
      <c r="M1144" s="31"/>
      <c r="N1144" s="31"/>
      <c r="O1144" s="57"/>
      <c r="P1144" s="57"/>
      <c r="Q1144" s="57"/>
      <c r="R1144" s="31"/>
      <c r="S1144" s="31"/>
      <c r="T1144" s="91"/>
      <c r="U1144" s="3" t="str">
        <f>IF(VLOOKUP($A1144,DICO_Complet!A:R,9,FALSE)&lt;&gt;0,VLOOKUP($A1144,DICO_Complet!A:R,9,FALSE),"")</f>
        <v/>
      </c>
    </row>
    <row r="1145" spans="1:21">
      <c r="A1145" s="29">
        <v>251022142100</v>
      </c>
      <c r="B1145" s="87"/>
      <c r="C1145" s="88"/>
      <c r="D1145" s="89"/>
      <c r="E1145" s="3"/>
      <c r="F1145" s="11"/>
      <c r="G1145" s="90"/>
      <c r="H1145" s="31"/>
      <c r="I1145" s="31"/>
      <c r="J1145" s="90"/>
      <c r="K1145" s="31"/>
      <c r="L1145" s="57"/>
      <c r="M1145" s="31"/>
      <c r="N1145" s="31"/>
      <c r="O1145" s="57"/>
      <c r="P1145" s="57"/>
      <c r="Q1145" s="57"/>
      <c r="R1145" s="31"/>
      <c r="S1145" s="31"/>
      <c r="T1145" s="91"/>
      <c r="U1145" s="3" t="str">
        <f>IF(VLOOKUP($A1145,DICO_Complet!A:R,9,FALSE)&lt;&gt;0,VLOOKUP($A1145,DICO_Complet!A:R,9,FALSE),"")</f>
        <v/>
      </c>
    </row>
    <row r="1146" spans="1:21">
      <c r="A1146" s="29">
        <v>251022141800</v>
      </c>
      <c r="B1146" s="87"/>
      <c r="C1146" s="88"/>
      <c r="D1146" s="89"/>
      <c r="E1146" s="3"/>
      <c r="F1146" s="11"/>
      <c r="G1146" s="90"/>
      <c r="H1146" s="31"/>
      <c r="I1146" s="31"/>
      <c r="J1146" s="90"/>
      <c r="K1146" s="31"/>
      <c r="L1146" s="57"/>
      <c r="M1146" s="31"/>
      <c r="N1146" s="31"/>
      <c r="O1146" s="57"/>
      <c r="P1146" s="57"/>
      <c r="Q1146" s="57"/>
      <c r="R1146" s="31"/>
      <c r="S1146" s="31"/>
      <c r="T1146" s="91"/>
      <c r="U1146" s="3" t="str">
        <f>IF(VLOOKUP($A1146,DICO_Complet!A:R,9,FALSE)&lt;&gt;0,VLOOKUP($A1146,DICO_Complet!A:R,9,FALSE),"")</f>
        <v/>
      </c>
    </row>
    <row r="1147" spans="1:21">
      <c r="A1147" s="29">
        <v>251022141700</v>
      </c>
      <c r="B1147" s="87"/>
      <c r="C1147" s="88"/>
      <c r="D1147" s="89"/>
      <c r="E1147" s="3"/>
      <c r="F1147" s="11"/>
      <c r="G1147" s="90"/>
      <c r="H1147" s="31"/>
      <c r="I1147" s="31"/>
      <c r="J1147" s="90"/>
      <c r="K1147" s="31"/>
      <c r="L1147" s="57"/>
      <c r="M1147" s="31"/>
      <c r="N1147" s="31"/>
      <c r="O1147" s="57"/>
      <c r="P1147" s="57"/>
      <c r="Q1147" s="57"/>
      <c r="R1147" s="31"/>
      <c r="S1147" s="31"/>
      <c r="T1147" s="91"/>
      <c r="U1147" s="3" t="str">
        <f>IF(VLOOKUP($A1147,DICO_Complet!A:R,9,FALSE)&lt;&gt;0,VLOOKUP($A1147,DICO_Complet!A:R,9,FALSE),"")</f>
        <v/>
      </c>
    </row>
    <row r="1148" spans="1:21">
      <c r="A1148" s="29">
        <v>251022142000</v>
      </c>
      <c r="B1148" s="87"/>
      <c r="C1148" s="88"/>
      <c r="D1148" s="89"/>
      <c r="E1148" s="3"/>
      <c r="F1148" s="11"/>
      <c r="G1148" s="90"/>
      <c r="H1148" s="31"/>
      <c r="I1148" s="31"/>
      <c r="J1148" s="90"/>
      <c r="K1148" s="31"/>
      <c r="L1148" s="57"/>
      <c r="M1148" s="31"/>
      <c r="N1148" s="31"/>
      <c r="O1148" s="57"/>
      <c r="P1148" s="57"/>
      <c r="Q1148" s="57"/>
      <c r="R1148" s="31"/>
      <c r="S1148" s="31"/>
      <c r="T1148" s="91"/>
      <c r="U1148" s="3" t="str">
        <f>IF(VLOOKUP($A1148,DICO_Complet!A:R,9,FALSE)&lt;&gt;0,VLOOKUP($A1148,DICO_Complet!A:R,9,FALSE),"")</f>
        <v/>
      </c>
    </row>
    <row r="1149" spans="1:21">
      <c r="A1149" s="29">
        <v>251022141900</v>
      </c>
      <c r="B1149" s="87"/>
      <c r="C1149" s="88"/>
      <c r="D1149" s="89"/>
      <c r="E1149" s="3"/>
      <c r="F1149" s="11"/>
      <c r="G1149" s="90"/>
      <c r="H1149" s="31"/>
      <c r="I1149" s="31"/>
      <c r="J1149" s="90"/>
      <c r="K1149" s="31"/>
      <c r="L1149" s="57"/>
      <c r="M1149" s="31"/>
      <c r="N1149" s="31"/>
      <c r="O1149" s="57"/>
      <c r="P1149" s="57"/>
      <c r="Q1149" s="57"/>
      <c r="R1149" s="31"/>
      <c r="S1149" s="31"/>
      <c r="T1149" s="91"/>
      <c r="U1149" s="3" t="str">
        <f>IF(VLOOKUP($A1149,DICO_Complet!A:R,9,FALSE)&lt;&gt;0,VLOOKUP($A1149,DICO_Complet!A:R,9,FALSE),"")</f>
        <v/>
      </c>
    </row>
    <row r="1150" spans="1:21">
      <c r="A1150" s="29">
        <v>251022141600</v>
      </c>
      <c r="B1150" s="87"/>
      <c r="C1150" s="88"/>
      <c r="D1150" s="89"/>
      <c r="E1150" s="3"/>
      <c r="F1150" s="11"/>
      <c r="G1150" s="90"/>
      <c r="H1150" s="31"/>
      <c r="I1150" s="31"/>
      <c r="J1150" s="90"/>
      <c r="K1150" s="31"/>
      <c r="L1150" s="57"/>
      <c r="M1150" s="31"/>
      <c r="N1150" s="31"/>
      <c r="O1150" s="57"/>
      <c r="P1150" s="57"/>
      <c r="Q1150" s="57"/>
      <c r="R1150" s="31"/>
      <c r="S1150" s="31"/>
      <c r="T1150" s="91"/>
      <c r="U1150" s="3" t="str">
        <f>IF(VLOOKUP($A1150,DICO_Complet!A:R,9,FALSE)&lt;&gt;0,VLOOKUP($A1150,DICO_Complet!A:R,9,FALSE),"")</f>
        <v/>
      </c>
    </row>
    <row r="1151" spans="1:21">
      <c r="A1151" s="29">
        <v>251022142800</v>
      </c>
      <c r="B1151" s="87"/>
      <c r="C1151" s="88"/>
      <c r="D1151" s="89"/>
      <c r="E1151" s="3"/>
      <c r="F1151" s="11"/>
      <c r="G1151" s="90"/>
      <c r="H1151" s="31"/>
      <c r="I1151" s="31"/>
      <c r="J1151" s="90"/>
      <c r="K1151" s="31"/>
      <c r="L1151" s="57"/>
      <c r="M1151" s="31"/>
      <c r="N1151" s="31"/>
      <c r="O1151" s="57"/>
      <c r="P1151" s="57"/>
      <c r="Q1151" s="57"/>
      <c r="R1151" s="31"/>
      <c r="S1151" s="31"/>
      <c r="T1151" s="91"/>
      <c r="U1151" s="3" t="str">
        <f>IF(VLOOKUP($A1151,DICO_Complet!A:R,9,FALSE)&lt;&gt;0,VLOOKUP($A1151,DICO_Complet!A:R,9,FALSE),"")</f>
        <v/>
      </c>
    </row>
    <row r="1152" spans="1:21">
      <c r="A1152" s="29">
        <v>251022142900</v>
      </c>
      <c r="B1152" s="87"/>
      <c r="C1152" s="88"/>
      <c r="D1152" s="89"/>
      <c r="E1152" s="3"/>
      <c r="F1152" s="11"/>
      <c r="G1152" s="90"/>
      <c r="H1152" s="31"/>
      <c r="I1152" s="31"/>
      <c r="J1152" s="90"/>
      <c r="K1152" s="31"/>
      <c r="L1152" s="57"/>
      <c r="M1152" s="31"/>
      <c r="N1152" s="31"/>
      <c r="O1152" s="57"/>
      <c r="P1152" s="57"/>
      <c r="Q1152" s="57"/>
      <c r="R1152" s="31"/>
      <c r="S1152" s="31"/>
      <c r="T1152" s="91"/>
      <c r="U1152" s="3" t="str">
        <f>IF(VLOOKUP($A1152,DICO_Complet!A:R,9,FALSE)&lt;&gt;0,VLOOKUP($A1152,DICO_Complet!A:R,9,FALSE),"")</f>
        <v/>
      </c>
    </row>
    <row r="1153" spans="1:21">
      <c r="A1153" s="29">
        <v>251027170307</v>
      </c>
      <c r="B1153" s="87"/>
      <c r="C1153" s="88"/>
      <c r="D1153" s="89"/>
      <c r="E1153" s="3"/>
      <c r="F1153" s="11"/>
      <c r="G1153" s="90"/>
      <c r="H1153" s="31"/>
      <c r="I1153" s="31"/>
      <c r="J1153" s="90"/>
      <c r="K1153" s="31"/>
      <c r="L1153" s="57"/>
      <c r="M1153" s="31"/>
      <c r="N1153" s="31"/>
      <c r="O1153" s="57"/>
      <c r="P1153" s="57"/>
      <c r="Q1153" s="57"/>
      <c r="R1153" s="31"/>
      <c r="S1153" s="31"/>
      <c r="T1153" s="91"/>
      <c r="U1153" s="3" t="str">
        <f>IF(VLOOKUP($A1153,DICO_Complet!A:R,9,FALSE)&lt;&gt;0,VLOOKUP($A1153,DICO_Complet!A:R,9,FALSE),"")</f>
        <v/>
      </c>
    </row>
    <row r="1154" spans="1:21">
      <c r="A1154" s="29">
        <v>251027170305</v>
      </c>
      <c r="B1154" s="87"/>
      <c r="C1154" s="88"/>
      <c r="D1154" s="89"/>
      <c r="E1154" s="3"/>
      <c r="F1154" s="11"/>
      <c r="G1154" s="90"/>
      <c r="H1154" s="31"/>
      <c r="I1154" s="31"/>
      <c r="J1154" s="90"/>
      <c r="K1154" s="31"/>
      <c r="L1154" s="57"/>
      <c r="M1154" s="31"/>
      <c r="N1154" s="31"/>
      <c r="O1154" s="57"/>
      <c r="P1154" s="57"/>
      <c r="Q1154" s="57"/>
      <c r="R1154" s="31"/>
      <c r="S1154" s="31"/>
      <c r="T1154" s="91"/>
      <c r="U1154" s="3" t="str">
        <f>IF(VLOOKUP($A1154,DICO_Complet!A:R,9,FALSE)&lt;&gt;0,VLOOKUP($A1154,DICO_Complet!A:R,9,FALSE),"")</f>
        <v/>
      </c>
    </row>
    <row r="1155" spans="1:21">
      <c r="A1155" s="29">
        <v>251027170314</v>
      </c>
      <c r="B1155" s="87"/>
      <c r="C1155" s="88"/>
      <c r="D1155" s="89"/>
      <c r="E1155" s="3"/>
      <c r="F1155" s="11"/>
      <c r="G1155" s="90"/>
      <c r="H1155" s="31"/>
      <c r="I1155" s="31"/>
      <c r="J1155" s="90"/>
      <c r="K1155" s="31"/>
      <c r="L1155" s="57"/>
      <c r="M1155" s="31"/>
      <c r="N1155" s="31"/>
      <c r="O1155" s="57"/>
      <c r="P1155" s="57"/>
      <c r="Q1155" s="57"/>
      <c r="R1155" s="31"/>
      <c r="S1155" s="31"/>
      <c r="T1155" s="91"/>
      <c r="U1155" s="3" t="str">
        <f>IF(VLOOKUP($A1155,DICO_Complet!A:R,9,FALSE)&lt;&gt;0,VLOOKUP($A1155,DICO_Complet!A:R,9,FALSE),"")</f>
        <v/>
      </c>
    </row>
    <row r="1156" spans="1:21">
      <c r="A1156" s="29">
        <v>260325093200</v>
      </c>
      <c r="B1156" s="87"/>
      <c r="C1156" s="88"/>
      <c r="D1156" s="89"/>
      <c r="E1156" s="3"/>
      <c r="F1156" s="11"/>
      <c r="G1156" s="90"/>
      <c r="H1156" s="31"/>
      <c r="I1156" s="31"/>
      <c r="J1156" s="90"/>
      <c r="K1156" s="31"/>
      <c r="L1156" s="57"/>
      <c r="M1156" s="31"/>
      <c r="N1156" s="31"/>
      <c r="O1156" s="57"/>
      <c r="P1156" s="57"/>
      <c r="Q1156" s="57"/>
      <c r="R1156" s="31"/>
      <c r="S1156" s="31"/>
      <c r="T1156" s="91"/>
      <c r="U1156" s="3" t="str">
        <f>IF(VLOOKUP($A1156,DICO_Complet!A:R,9,FALSE)&lt;&gt;0,VLOOKUP($A1156,DICO_Complet!A:R,9,FALSE),"")</f>
        <v/>
      </c>
    </row>
    <row r="1157" spans="1:21">
      <c r="A1157" s="29">
        <v>260325093700</v>
      </c>
      <c r="B1157" s="87"/>
      <c r="C1157" s="88"/>
      <c r="D1157" s="89"/>
      <c r="E1157" s="3"/>
      <c r="F1157" s="11"/>
      <c r="G1157" s="90"/>
      <c r="H1157" s="31"/>
      <c r="I1157" s="31"/>
      <c r="J1157" s="90"/>
      <c r="K1157" s="31"/>
      <c r="L1157" s="57"/>
      <c r="M1157" s="31"/>
      <c r="N1157" s="31"/>
      <c r="O1157" s="57"/>
      <c r="P1157" s="57"/>
      <c r="Q1157" s="57"/>
      <c r="R1157" s="31"/>
      <c r="S1157" s="31"/>
      <c r="T1157" s="91"/>
      <c r="U1157" s="3" t="str">
        <f>IF(VLOOKUP($A1157,DICO_Complet!A:R,9,FALSE)&lt;&gt;0,VLOOKUP($A1157,DICO_Complet!A:R,9,FALSE),"")</f>
        <v/>
      </c>
    </row>
    <row r="1158" spans="1:21">
      <c r="A1158" s="29">
        <v>260225153200</v>
      </c>
      <c r="B1158" s="87"/>
      <c r="C1158" s="88"/>
      <c r="D1158" s="89"/>
      <c r="E1158" s="3"/>
      <c r="F1158" s="11"/>
      <c r="G1158" s="90"/>
      <c r="H1158" s="31"/>
      <c r="I1158" s="31"/>
      <c r="J1158" s="90"/>
      <c r="K1158" s="31"/>
      <c r="L1158" s="57"/>
      <c r="M1158" s="31"/>
      <c r="N1158" s="31"/>
      <c r="O1158" s="57"/>
      <c r="P1158" s="57"/>
      <c r="Q1158" s="57"/>
      <c r="R1158" s="31"/>
      <c r="S1158" s="31"/>
      <c r="T1158" s="91"/>
      <c r="U1158" s="3" t="str">
        <f>IF(VLOOKUP($A1158,DICO_Complet!A:R,9,FALSE)&lt;&gt;0,VLOOKUP($A1158,DICO_Complet!A:R,9,FALSE),"")</f>
        <v/>
      </c>
    </row>
    <row r="1159" spans="1:21">
      <c r="A1159" s="29">
        <v>260325093000</v>
      </c>
      <c r="B1159" s="87"/>
      <c r="C1159" s="88"/>
      <c r="D1159" s="89"/>
      <c r="E1159" s="3"/>
      <c r="F1159" s="11"/>
      <c r="G1159" s="90"/>
      <c r="H1159" s="31"/>
      <c r="I1159" s="31"/>
      <c r="J1159" s="90"/>
      <c r="K1159" s="31"/>
      <c r="L1159" s="57"/>
      <c r="M1159" s="31"/>
      <c r="N1159" s="31"/>
      <c r="O1159" s="57"/>
      <c r="P1159" s="57"/>
      <c r="Q1159" s="57"/>
      <c r="R1159" s="31"/>
      <c r="S1159" s="31"/>
      <c r="T1159" s="91"/>
      <c r="U1159" s="3" t="str">
        <f>IF(VLOOKUP($A1159,DICO_Complet!A:R,9,FALSE)&lt;&gt;0,VLOOKUP($A1159,DICO_Complet!A:R,9,FALSE),"")</f>
        <v/>
      </c>
    </row>
    <row r="1160" spans="1:21">
      <c r="A1160" s="29">
        <v>251027170302</v>
      </c>
      <c r="B1160" s="87"/>
      <c r="C1160" s="88"/>
      <c r="D1160" s="89"/>
      <c r="E1160" s="3"/>
      <c r="F1160" s="11"/>
      <c r="G1160" s="90"/>
      <c r="H1160" s="31"/>
      <c r="I1160" s="31"/>
      <c r="J1160" s="90"/>
      <c r="K1160" s="31"/>
      <c r="L1160" s="57"/>
      <c r="M1160" s="31"/>
      <c r="N1160" s="31"/>
      <c r="O1160" s="57"/>
      <c r="P1160" s="57"/>
      <c r="Q1160" s="57"/>
      <c r="R1160" s="31"/>
      <c r="S1160" s="31"/>
      <c r="T1160" s="91"/>
      <c r="U1160" s="3" t="str">
        <f>IF(VLOOKUP($A1160,DICO_Complet!A:R,9,FALSE)&lt;&gt;0,VLOOKUP($A1160,DICO_Complet!A:R,9,FALSE),"")</f>
        <v/>
      </c>
    </row>
    <row r="1161" spans="1:21">
      <c r="A1161" s="29">
        <v>251027170306</v>
      </c>
      <c r="B1161" s="87"/>
      <c r="C1161" s="88"/>
      <c r="D1161" s="89"/>
      <c r="E1161" s="3"/>
      <c r="F1161" s="11"/>
      <c r="G1161" s="90"/>
      <c r="H1161" s="31"/>
      <c r="I1161" s="31"/>
      <c r="J1161" s="90"/>
      <c r="K1161" s="31"/>
      <c r="L1161" s="57"/>
      <c r="M1161" s="31"/>
      <c r="N1161" s="31"/>
      <c r="O1161" s="57"/>
      <c r="P1161" s="57"/>
      <c r="Q1161" s="57"/>
      <c r="R1161" s="31"/>
      <c r="S1161" s="31"/>
      <c r="T1161" s="91"/>
      <c r="U1161" s="3" t="str">
        <f>IF(VLOOKUP($A1161,DICO_Complet!A:R,9,FALSE)&lt;&gt;0,VLOOKUP($A1161,DICO_Complet!A:R,9,FALSE),"")</f>
        <v/>
      </c>
    </row>
    <row r="1162" spans="1:21">
      <c r="A1162" s="29">
        <v>251027170312</v>
      </c>
      <c r="B1162" s="87"/>
      <c r="C1162" s="88"/>
      <c r="D1162" s="89"/>
      <c r="E1162" s="3"/>
      <c r="F1162" s="11"/>
      <c r="G1162" s="90"/>
      <c r="H1162" s="31"/>
      <c r="I1162" s="31"/>
      <c r="J1162" s="90"/>
      <c r="K1162" s="31"/>
      <c r="L1162" s="57"/>
      <c r="M1162" s="31"/>
      <c r="N1162" s="31"/>
      <c r="O1162" s="57"/>
      <c r="P1162" s="57"/>
      <c r="Q1162" s="57"/>
      <c r="R1162" s="31"/>
      <c r="S1162" s="31"/>
      <c r="T1162" s="91"/>
      <c r="U1162" s="3" t="str">
        <f>IF(VLOOKUP($A1162,DICO_Complet!A:R,9,FALSE)&lt;&gt;0,VLOOKUP($A1162,DICO_Complet!A:R,9,FALSE),"")</f>
        <v/>
      </c>
    </row>
    <row r="1163" spans="1:21">
      <c r="A1163" s="29">
        <v>251027170313</v>
      </c>
      <c r="B1163" s="87"/>
      <c r="C1163" s="88"/>
      <c r="D1163" s="89"/>
      <c r="E1163" s="3"/>
      <c r="F1163" s="11"/>
      <c r="G1163" s="90"/>
      <c r="H1163" s="31"/>
      <c r="I1163" s="31"/>
      <c r="J1163" s="90"/>
      <c r="K1163" s="31"/>
      <c r="L1163" s="57"/>
      <c r="M1163" s="31"/>
      <c r="N1163" s="31"/>
      <c r="O1163" s="57"/>
      <c r="P1163" s="57"/>
      <c r="Q1163" s="57"/>
      <c r="R1163" s="31"/>
      <c r="S1163" s="31"/>
      <c r="T1163" s="91"/>
      <c r="U1163" s="3" t="str">
        <f>IF(VLOOKUP($A1163,DICO_Complet!A:R,9,FALSE)&lt;&gt;0,VLOOKUP($A1163,DICO_Complet!A:R,9,FALSE),"")</f>
        <v/>
      </c>
    </row>
    <row r="1164" spans="1:21">
      <c r="A1164" s="29">
        <v>251027170315</v>
      </c>
      <c r="B1164" s="87"/>
      <c r="C1164" s="88"/>
      <c r="D1164" s="89"/>
      <c r="E1164" s="3"/>
      <c r="F1164" s="11"/>
      <c r="G1164" s="90"/>
      <c r="H1164" s="31"/>
      <c r="I1164" s="31"/>
      <c r="J1164" s="90"/>
      <c r="K1164" s="31"/>
      <c r="L1164" s="57"/>
      <c r="M1164" s="31"/>
      <c r="N1164" s="31"/>
      <c r="O1164" s="57"/>
      <c r="P1164" s="57"/>
      <c r="Q1164" s="57"/>
      <c r="R1164" s="31"/>
      <c r="S1164" s="31"/>
      <c r="T1164" s="91"/>
      <c r="U1164" s="3" t="str">
        <f>IF(VLOOKUP($A1164,DICO_Complet!A:R,9,FALSE)&lt;&gt;0,VLOOKUP($A1164,DICO_Complet!A:R,9,FALSE),"")</f>
        <v/>
      </c>
    </row>
    <row r="1165" spans="1:21">
      <c r="A1165" s="29">
        <v>251027170310</v>
      </c>
      <c r="B1165" s="87"/>
      <c r="C1165" s="88"/>
      <c r="D1165" s="89"/>
      <c r="E1165" s="3"/>
      <c r="F1165" s="11"/>
      <c r="G1165" s="90"/>
      <c r="H1165" s="31"/>
      <c r="I1165" s="31"/>
      <c r="J1165" s="90"/>
      <c r="K1165" s="31"/>
      <c r="L1165" s="57"/>
      <c r="M1165" s="31"/>
      <c r="N1165" s="31"/>
      <c r="O1165" s="57"/>
      <c r="P1165" s="57"/>
      <c r="Q1165" s="57"/>
      <c r="R1165" s="31"/>
      <c r="S1165" s="31"/>
      <c r="T1165" s="91"/>
      <c r="U1165" s="3" t="str">
        <f>IF(VLOOKUP($A1165,DICO_Complet!A:R,9,FALSE)&lt;&gt;0,VLOOKUP($A1165,DICO_Complet!A:R,9,FALSE),"")</f>
        <v/>
      </c>
    </row>
    <row r="1166" spans="1:21">
      <c r="A1166" s="29">
        <v>251027170311</v>
      </c>
      <c r="B1166" s="87"/>
      <c r="C1166" s="88"/>
      <c r="D1166" s="89"/>
      <c r="E1166" s="3"/>
      <c r="F1166" s="11"/>
      <c r="G1166" s="90"/>
      <c r="H1166" s="31"/>
      <c r="I1166" s="31"/>
      <c r="J1166" s="90"/>
      <c r="K1166" s="31"/>
      <c r="L1166" s="57"/>
      <c r="M1166" s="31"/>
      <c r="N1166" s="31"/>
      <c r="O1166" s="57"/>
      <c r="P1166" s="57"/>
      <c r="Q1166" s="57"/>
      <c r="R1166" s="31"/>
      <c r="S1166" s="31"/>
      <c r="T1166" s="91"/>
      <c r="U1166" s="3" t="str">
        <f>IF(VLOOKUP($A1166,DICO_Complet!A:R,9,FALSE)&lt;&gt;0,VLOOKUP($A1166,DICO_Complet!A:R,9,FALSE),"")</f>
        <v/>
      </c>
    </row>
    <row r="1167" spans="1:21">
      <c r="A1167" s="29">
        <v>251027170303</v>
      </c>
      <c r="B1167" s="87"/>
      <c r="C1167" s="88"/>
      <c r="D1167" s="89"/>
      <c r="E1167" s="3"/>
      <c r="F1167" s="11"/>
      <c r="G1167" s="90"/>
      <c r="H1167" s="31"/>
      <c r="I1167" s="31"/>
      <c r="J1167" s="90"/>
      <c r="K1167" s="31"/>
      <c r="L1167" s="57"/>
      <c r="M1167" s="31"/>
      <c r="N1167" s="31"/>
      <c r="O1167" s="57"/>
      <c r="P1167" s="57"/>
      <c r="Q1167" s="57"/>
      <c r="R1167" s="31"/>
      <c r="S1167" s="31"/>
      <c r="T1167" s="91"/>
      <c r="U1167" s="3" t="str">
        <f>IF(VLOOKUP($A1167,DICO_Complet!A:R,9,FALSE)&lt;&gt;0,VLOOKUP($A1167,DICO_Complet!A:R,9,FALSE),"")</f>
        <v/>
      </c>
    </row>
    <row r="1168" spans="1:21">
      <c r="A1168" s="29">
        <v>251027170304</v>
      </c>
      <c r="B1168" s="87"/>
      <c r="C1168" s="88"/>
      <c r="D1168" s="89"/>
      <c r="E1168" s="3"/>
      <c r="F1168" s="11"/>
      <c r="G1168" s="90"/>
      <c r="H1168" s="31"/>
      <c r="I1168" s="31"/>
      <c r="J1168" s="90"/>
      <c r="K1168" s="31"/>
      <c r="L1168" s="57"/>
      <c r="M1168" s="31"/>
      <c r="N1168" s="31"/>
      <c r="O1168" s="57"/>
      <c r="P1168" s="57"/>
      <c r="Q1168" s="57"/>
      <c r="R1168" s="31"/>
      <c r="S1168" s="31"/>
      <c r="T1168" s="91"/>
      <c r="U1168" s="3" t="str">
        <f>IF(VLOOKUP($A1168,DICO_Complet!A:R,9,FALSE)&lt;&gt;0,VLOOKUP($A1168,DICO_Complet!A:R,9,FALSE),"")</f>
        <v/>
      </c>
    </row>
    <row r="1169" spans="1:21">
      <c r="A1169" s="29">
        <v>251027170308</v>
      </c>
      <c r="B1169" s="87"/>
      <c r="C1169" s="88"/>
      <c r="D1169" s="89"/>
      <c r="E1169" s="3"/>
      <c r="F1169" s="11"/>
      <c r="G1169" s="90"/>
      <c r="H1169" s="31"/>
      <c r="I1169" s="31"/>
      <c r="J1169" s="90"/>
      <c r="K1169" s="31"/>
      <c r="L1169" s="57"/>
      <c r="M1169" s="31"/>
      <c r="N1169" s="31"/>
      <c r="O1169" s="57"/>
      <c r="P1169" s="57"/>
      <c r="Q1169" s="57"/>
      <c r="R1169" s="31"/>
      <c r="S1169" s="31"/>
      <c r="T1169" s="91"/>
      <c r="U1169" s="3" t="str">
        <f>IF(VLOOKUP($A1169,DICO_Complet!A:R,9,FALSE)&lt;&gt;0,VLOOKUP($A1169,DICO_Complet!A:R,9,FALSE),"")</f>
        <v/>
      </c>
    </row>
    <row r="1170" spans="1:21">
      <c r="A1170" s="29">
        <v>251027170300</v>
      </c>
      <c r="B1170" s="87"/>
      <c r="C1170" s="88"/>
      <c r="D1170" s="89"/>
      <c r="E1170" s="3"/>
      <c r="F1170" s="11"/>
      <c r="G1170" s="90"/>
      <c r="H1170" s="31"/>
      <c r="I1170" s="31"/>
      <c r="J1170" s="90"/>
      <c r="K1170" s="31"/>
      <c r="L1170" s="57"/>
      <c r="M1170" s="31"/>
      <c r="N1170" s="31"/>
      <c r="O1170" s="57"/>
      <c r="P1170" s="57"/>
      <c r="Q1170" s="57"/>
      <c r="R1170" s="31"/>
      <c r="S1170" s="31"/>
      <c r="T1170" s="91"/>
      <c r="U1170" s="3" t="str">
        <f>IF(VLOOKUP($A1170,DICO_Complet!A:R,9,FALSE)&lt;&gt;0,VLOOKUP($A1170,DICO_Complet!A:R,9,FALSE),"")</f>
        <v/>
      </c>
    </row>
    <row r="1171" spans="1:21">
      <c r="A1171" s="29">
        <v>251027170301</v>
      </c>
      <c r="B1171" s="87"/>
      <c r="C1171" s="88"/>
      <c r="D1171" s="89"/>
      <c r="E1171" s="3"/>
      <c r="F1171" s="11"/>
      <c r="G1171" s="90"/>
      <c r="H1171" s="31"/>
      <c r="I1171" s="31"/>
      <c r="J1171" s="90"/>
      <c r="K1171" s="31"/>
      <c r="L1171" s="57"/>
      <c r="M1171" s="31"/>
      <c r="N1171" s="31"/>
      <c r="O1171" s="57"/>
      <c r="P1171" s="57"/>
      <c r="Q1171" s="57"/>
      <c r="R1171" s="31"/>
      <c r="S1171" s="31"/>
      <c r="T1171" s="91"/>
      <c r="U1171" s="3" t="str">
        <f>IF(VLOOKUP($A1171,DICO_Complet!A:R,9,FALSE)&lt;&gt;0,VLOOKUP($A1171,DICO_Complet!A:R,9,FALSE),"")</f>
        <v/>
      </c>
    </row>
    <row r="1172" spans="1:21">
      <c r="A1172" s="29">
        <v>251027170309</v>
      </c>
      <c r="B1172" s="87"/>
      <c r="C1172" s="88"/>
      <c r="D1172" s="89"/>
      <c r="E1172" s="3"/>
      <c r="F1172" s="11"/>
      <c r="G1172" s="90"/>
      <c r="H1172" s="31"/>
      <c r="I1172" s="31"/>
      <c r="J1172" s="90"/>
      <c r="K1172" s="31"/>
      <c r="L1172" s="57"/>
      <c r="M1172" s="31"/>
      <c r="N1172" s="31"/>
      <c r="O1172" s="57"/>
      <c r="P1172" s="57"/>
      <c r="Q1172" s="57"/>
      <c r="R1172" s="31"/>
      <c r="S1172" s="31"/>
      <c r="T1172" s="91"/>
      <c r="U1172" s="3" t="str">
        <f>IF(VLOOKUP($A1172,DICO_Complet!A:R,9,FALSE)&lt;&gt;0,VLOOKUP($A1172,DICO_Complet!A:R,9,FALSE),"")</f>
        <v/>
      </c>
    </row>
    <row r="1173" spans="1:21">
      <c r="A1173" s="29">
        <v>241112000231</v>
      </c>
      <c r="B1173" s="87"/>
      <c r="C1173" s="88"/>
      <c r="D1173" s="89"/>
      <c r="E1173" s="3"/>
      <c r="F1173" s="11"/>
      <c r="G1173" s="90"/>
      <c r="H1173" s="31"/>
      <c r="I1173" s="31"/>
      <c r="J1173" s="90"/>
      <c r="K1173" s="31"/>
      <c r="L1173" s="57"/>
      <c r="M1173" s="31"/>
      <c r="N1173" s="31"/>
      <c r="O1173" s="57"/>
      <c r="P1173" s="57"/>
      <c r="Q1173" s="57"/>
      <c r="R1173" s="31"/>
      <c r="S1173" s="31"/>
      <c r="T1173" s="91"/>
      <c r="U1173" s="3" t="str">
        <f>IF(VLOOKUP($A1173,DICO_Complet!A:R,9,FALSE)&lt;&gt;0,VLOOKUP($A1173,DICO_Complet!A:R,9,FALSE),"")</f>
        <v/>
      </c>
    </row>
    <row r="1174" spans="1:21">
      <c r="A1174" s="29">
        <v>250220103201</v>
      </c>
      <c r="B1174" s="87"/>
      <c r="C1174" s="88"/>
      <c r="D1174" s="89"/>
      <c r="E1174" s="3"/>
      <c r="F1174" s="11"/>
      <c r="G1174" s="90"/>
      <c r="H1174" s="31"/>
      <c r="I1174" s="31"/>
      <c r="J1174" s="90"/>
      <c r="K1174" s="31"/>
      <c r="L1174" s="57"/>
      <c r="M1174" s="31"/>
      <c r="N1174" s="31"/>
      <c r="O1174" s="57"/>
      <c r="P1174" s="57"/>
      <c r="Q1174" s="57"/>
      <c r="R1174" s="31"/>
      <c r="S1174" s="31"/>
      <c r="T1174" s="91"/>
      <c r="U1174" s="3" t="str">
        <f>IF(VLOOKUP($A1174,DICO_Complet!A:R,9,FALSE)&lt;&gt;0,VLOOKUP($A1174,DICO_Complet!A:R,9,FALSE),"")</f>
        <v/>
      </c>
    </row>
    <row r="1175" spans="1:21">
      <c r="A1175" s="29">
        <v>250212174500</v>
      </c>
      <c r="B1175" s="87"/>
      <c r="C1175" s="88"/>
      <c r="D1175" s="89"/>
      <c r="E1175" s="3"/>
      <c r="F1175" s="11"/>
      <c r="G1175" s="90"/>
      <c r="H1175" s="31"/>
      <c r="I1175" s="31"/>
      <c r="J1175" s="90"/>
      <c r="K1175" s="31"/>
      <c r="L1175" s="57"/>
      <c r="M1175" s="31"/>
      <c r="N1175" s="31"/>
      <c r="O1175" s="57"/>
      <c r="P1175" s="57"/>
      <c r="Q1175" s="57"/>
      <c r="R1175" s="31"/>
      <c r="S1175" s="31"/>
      <c r="T1175" s="91"/>
      <c r="U1175" s="3" t="str">
        <f>IF(VLOOKUP($A1175,DICO_Complet!A:R,9,FALSE)&lt;&gt;0,VLOOKUP($A1175,DICO_Complet!A:R,9,FALSE),"")</f>
        <v/>
      </c>
    </row>
    <row r="1176" spans="1:21">
      <c r="A1176" s="29">
        <v>250203172500</v>
      </c>
      <c r="B1176" s="87"/>
      <c r="C1176" s="88"/>
      <c r="D1176" s="89"/>
      <c r="E1176" s="3"/>
      <c r="F1176" s="11"/>
      <c r="G1176" s="90"/>
      <c r="H1176" s="31"/>
      <c r="I1176" s="31"/>
      <c r="J1176" s="90"/>
      <c r="K1176" s="31"/>
      <c r="L1176" s="57"/>
      <c r="M1176" s="31"/>
      <c r="N1176" s="31"/>
      <c r="O1176" s="57"/>
      <c r="P1176" s="57"/>
      <c r="Q1176" s="57"/>
      <c r="R1176" s="31"/>
      <c r="S1176" s="31"/>
      <c r="T1176" s="91"/>
      <c r="U1176" s="3" t="str">
        <f>IF(VLOOKUP($A1176,DICO_Complet!A:R,9,FALSE)&lt;&gt;0,VLOOKUP($A1176,DICO_Complet!A:R,9,FALSE),"")</f>
        <v/>
      </c>
    </row>
    <row r="1177" spans="1:21">
      <c r="A1177" s="29">
        <v>250711123501</v>
      </c>
      <c r="B1177" s="87"/>
      <c r="C1177" s="88"/>
      <c r="D1177" s="89"/>
      <c r="E1177" s="3"/>
      <c r="F1177" s="11"/>
      <c r="G1177" s="90"/>
      <c r="H1177" s="31"/>
      <c r="I1177" s="31"/>
      <c r="J1177" s="90"/>
      <c r="K1177" s="31"/>
      <c r="L1177" s="57"/>
      <c r="M1177" s="31"/>
      <c r="N1177" s="31"/>
      <c r="O1177" s="57"/>
      <c r="P1177" s="57"/>
      <c r="Q1177" s="57"/>
      <c r="R1177" s="31"/>
      <c r="S1177" s="31"/>
      <c r="T1177" s="91"/>
      <c r="U1177" s="3" t="str">
        <f>IF(VLOOKUP($A1177,DICO_Complet!A:R,9,FALSE)&lt;&gt;0,VLOOKUP($A1177,DICO_Complet!A:R,9,FALSE),"")</f>
        <v/>
      </c>
    </row>
    <row r="1178" spans="1:21">
      <c r="A1178" s="29">
        <v>250203170300</v>
      </c>
      <c r="B1178" s="87"/>
      <c r="C1178" s="88"/>
      <c r="D1178" s="89"/>
      <c r="E1178" s="3"/>
      <c r="F1178" s="11"/>
      <c r="G1178" s="90"/>
      <c r="H1178" s="31"/>
      <c r="I1178" s="31"/>
      <c r="J1178" s="90"/>
      <c r="K1178" s="31"/>
      <c r="L1178" s="57"/>
      <c r="M1178" s="31"/>
      <c r="N1178" s="31"/>
      <c r="O1178" s="57"/>
      <c r="P1178" s="57"/>
      <c r="Q1178" s="57"/>
      <c r="R1178" s="31"/>
      <c r="S1178" s="31"/>
      <c r="T1178" s="91"/>
      <c r="U1178" s="3" t="str">
        <f>IF(VLOOKUP($A1178,DICO_Complet!A:R,9,FALSE)&lt;&gt;0,VLOOKUP($A1178,DICO_Complet!A:R,9,FALSE),"")</f>
        <v/>
      </c>
    </row>
    <row r="1179" spans="1:21">
      <c r="A1179" s="29">
        <v>241112000232</v>
      </c>
      <c r="B1179" s="87"/>
      <c r="C1179" s="88"/>
      <c r="D1179" s="89"/>
      <c r="E1179" s="3"/>
      <c r="F1179" s="11"/>
      <c r="G1179" s="90"/>
      <c r="H1179" s="31"/>
      <c r="I1179" s="31"/>
      <c r="J1179" s="90"/>
      <c r="K1179" s="31"/>
      <c r="L1179" s="57"/>
      <c r="M1179" s="31"/>
      <c r="N1179" s="31"/>
      <c r="O1179" s="57"/>
      <c r="P1179" s="57"/>
      <c r="Q1179" s="57"/>
      <c r="R1179" s="31"/>
      <c r="S1179" s="31"/>
      <c r="T1179" s="91"/>
      <c r="U1179" s="3" t="str">
        <f>IF(VLOOKUP($A1179,DICO_Complet!A:R,9,FALSE)&lt;&gt;0,VLOOKUP($A1179,DICO_Complet!A:R,9,FALSE),"")</f>
        <v/>
      </c>
    </row>
    <row r="1180" spans="1:21">
      <c r="A1180" s="29">
        <v>260304154500</v>
      </c>
      <c r="B1180" s="87"/>
      <c r="C1180" s="88"/>
      <c r="D1180" s="89"/>
      <c r="E1180" s="3"/>
      <c r="F1180" s="11"/>
      <c r="G1180" s="90"/>
      <c r="H1180" s="31"/>
      <c r="I1180" s="31"/>
      <c r="J1180" s="90"/>
      <c r="K1180" s="31"/>
      <c r="L1180" s="57"/>
      <c r="M1180" s="31"/>
      <c r="N1180" s="31"/>
      <c r="O1180" s="57"/>
      <c r="P1180" s="57"/>
      <c r="Q1180" s="57"/>
      <c r="R1180" s="31"/>
      <c r="S1180" s="31"/>
      <c r="T1180" s="91"/>
      <c r="U1180" s="3" t="str">
        <f>IF(VLOOKUP($A1180,DICO_Complet!A:R,9,FALSE)&lt;&gt;0,VLOOKUP($A1180,DICO_Complet!A:R,9,FALSE),"")</f>
        <v/>
      </c>
    </row>
    <row r="1181" spans="1:21">
      <c r="A1181" s="29">
        <v>250220103202</v>
      </c>
      <c r="B1181" s="87"/>
      <c r="C1181" s="88"/>
      <c r="D1181" s="89"/>
      <c r="E1181" s="3"/>
      <c r="F1181" s="11"/>
      <c r="G1181" s="90"/>
      <c r="H1181" s="31"/>
      <c r="I1181" s="31"/>
      <c r="J1181" s="90"/>
      <c r="K1181" s="31"/>
      <c r="L1181" s="57"/>
      <c r="M1181" s="31"/>
      <c r="N1181" s="31"/>
      <c r="O1181" s="57"/>
      <c r="P1181" s="57"/>
      <c r="Q1181" s="57"/>
      <c r="R1181" s="31"/>
      <c r="S1181" s="31"/>
      <c r="T1181" s="91"/>
      <c r="U1181" s="3" t="str">
        <f>IF(VLOOKUP($A1181,DICO_Complet!A:R,9,FALSE)&lt;&gt;0,VLOOKUP($A1181,DICO_Complet!A:R,9,FALSE),"")</f>
        <v/>
      </c>
    </row>
    <row r="1182" spans="1:21">
      <c r="A1182" s="29">
        <v>250425153913</v>
      </c>
      <c r="B1182" s="87"/>
      <c r="C1182" s="88"/>
      <c r="D1182" s="89"/>
      <c r="E1182" s="3"/>
      <c r="F1182" s="11"/>
      <c r="G1182" s="90"/>
      <c r="H1182" s="31"/>
      <c r="I1182" s="31"/>
      <c r="J1182" s="90"/>
      <c r="K1182" s="31"/>
      <c r="L1182" s="57"/>
      <c r="M1182" s="31"/>
      <c r="N1182" s="31"/>
      <c r="O1182" s="57"/>
      <c r="P1182" s="57"/>
      <c r="Q1182" s="57"/>
      <c r="R1182" s="31"/>
      <c r="S1182" s="31"/>
      <c r="T1182" s="91"/>
      <c r="U1182" s="3" t="str">
        <f>IF(VLOOKUP($A1182,DICO_Complet!A:R,9,FALSE)&lt;&gt;0,VLOOKUP($A1182,DICO_Complet!A:R,9,FALSE),"")</f>
        <v/>
      </c>
    </row>
    <row r="1183" spans="1:21">
      <c r="A1183" s="29">
        <v>260304152700</v>
      </c>
      <c r="B1183" s="87"/>
      <c r="C1183" s="88"/>
      <c r="D1183" s="89"/>
      <c r="E1183" s="3"/>
      <c r="F1183" s="11"/>
      <c r="G1183" s="90"/>
      <c r="H1183" s="31"/>
      <c r="I1183" s="31"/>
      <c r="J1183" s="90"/>
      <c r="K1183" s="31"/>
      <c r="L1183" s="57"/>
      <c r="M1183" s="31"/>
      <c r="N1183" s="31"/>
      <c r="O1183" s="57"/>
      <c r="P1183" s="57"/>
      <c r="Q1183" s="57"/>
      <c r="R1183" s="31"/>
      <c r="S1183" s="31"/>
      <c r="T1183" s="91"/>
      <c r="U1183" s="3" t="str">
        <f>IF(VLOOKUP($A1183,DICO_Complet!A:R,9,FALSE)&lt;&gt;0,VLOOKUP($A1183,DICO_Complet!A:R,9,FALSE),"")</f>
        <v/>
      </c>
    </row>
    <row r="1184" spans="1:21">
      <c r="A1184" s="29">
        <v>250220103203</v>
      </c>
      <c r="B1184" s="87"/>
      <c r="C1184" s="88"/>
      <c r="D1184" s="89"/>
      <c r="E1184" s="3"/>
      <c r="F1184" s="11"/>
      <c r="G1184" s="90"/>
      <c r="H1184" s="31"/>
      <c r="I1184" s="31"/>
      <c r="J1184" s="90"/>
      <c r="K1184" s="31"/>
      <c r="L1184" s="57"/>
      <c r="M1184" s="31"/>
      <c r="N1184" s="31"/>
      <c r="O1184" s="57"/>
      <c r="P1184" s="57"/>
      <c r="Q1184" s="57"/>
      <c r="R1184" s="31"/>
      <c r="S1184" s="31"/>
      <c r="T1184" s="91"/>
      <c r="U1184" s="3" t="str">
        <f>IF(VLOOKUP($A1184,DICO_Complet!A:R,9,FALSE)&lt;&gt;0,VLOOKUP($A1184,DICO_Complet!A:R,9,FALSE),"")</f>
        <v/>
      </c>
    </row>
    <row r="1185" spans="1:21">
      <c r="A1185" s="29">
        <v>260304152200</v>
      </c>
      <c r="B1185" s="87"/>
      <c r="C1185" s="88"/>
      <c r="D1185" s="89"/>
      <c r="E1185" s="3"/>
      <c r="F1185" s="11"/>
      <c r="G1185" s="90"/>
      <c r="H1185" s="31"/>
      <c r="I1185" s="31"/>
      <c r="J1185" s="90"/>
      <c r="K1185" s="31"/>
      <c r="L1185" s="57"/>
      <c r="M1185" s="31"/>
      <c r="N1185" s="31"/>
      <c r="O1185" s="57"/>
      <c r="P1185" s="57"/>
      <c r="Q1185" s="57"/>
      <c r="R1185" s="31"/>
      <c r="S1185" s="31"/>
      <c r="T1185" s="91"/>
      <c r="U1185" s="3" t="str">
        <f>IF(VLOOKUP($A1185,DICO_Complet!A:R,9,FALSE)&lt;&gt;0,VLOOKUP($A1185,DICO_Complet!A:R,9,FALSE),"")</f>
        <v/>
      </c>
    </row>
    <row r="1186" spans="1:21">
      <c r="A1186" s="104">
        <v>250703221300</v>
      </c>
      <c r="B1186" s="87"/>
      <c r="C1186" s="88"/>
      <c r="D1186" s="89"/>
      <c r="E1186" s="3"/>
      <c r="F1186" s="11"/>
      <c r="G1186" s="90"/>
      <c r="H1186" s="31"/>
      <c r="I1186" s="31"/>
      <c r="J1186" s="90"/>
      <c r="K1186" s="31"/>
      <c r="L1186" s="57"/>
      <c r="M1186" s="31"/>
      <c r="N1186" s="31"/>
      <c r="O1186" s="57"/>
      <c r="P1186" s="57"/>
      <c r="Q1186" s="57"/>
      <c r="R1186" s="31"/>
      <c r="S1186" s="31"/>
      <c r="T1186" s="91"/>
      <c r="U1186" s="3" t="str">
        <f>IF(VLOOKUP($A1186,DICO_Complet!A:R,9,FALSE)&lt;&gt;0,VLOOKUP($A1186,DICO_Complet!A:R,9,FALSE),"")</f>
        <v/>
      </c>
    </row>
    <row r="1187" spans="1:21">
      <c r="A1187" s="104">
        <v>250703221500</v>
      </c>
      <c r="B1187" s="87"/>
      <c r="C1187" s="88"/>
      <c r="D1187" s="89"/>
      <c r="E1187" s="3"/>
      <c r="F1187" s="11"/>
      <c r="G1187" s="90"/>
      <c r="H1187" s="31"/>
      <c r="I1187" s="31"/>
      <c r="J1187" s="90"/>
      <c r="K1187" s="31"/>
      <c r="L1187" s="57"/>
      <c r="M1187" s="31"/>
      <c r="N1187" s="31"/>
      <c r="O1187" s="57"/>
      <c r="P1187" s="57"/>
      <c r="Q1187" s="57"/>
      <c r="R1187" s="31"/>
      <c r="S1187" s="31"/>
      <c r="T1187" s="91"/>
      <c r="U1187" s="3" t="str">
        <f>IF(VLOOKUP($A1187,DICO_Complet!A:R,9,FALSE)&lt;&gt;0,VLOOKUP($A1187,DICO_Complet!A:R,9,FALSE),"")</f>
        <v/>
      </c>
    </row>
    <row r="1188" spans="1:21">
      <c r="A1188" s="104">
        <v>250703221700</v>
      </c>
      <c r="B1188" s="87"/>
      <c r="C1188" s="88"/>
      <c r="D1188" s="89"/>
      <c r="E1188" s="3"/>
      <c r="F1188" s="11"/>
      <c r="G1188" s="90"/>
      <c r="H1188" s="31"/>
      <c r="I1188" s="31"/>
      <c r="J1188" s="90"/>
      <c r="K1188" s="31"/>
      <c r="L1188" s="57"/>
      <c r="M1188" s="31"/>
      <c r="N1188" s="31"/>
      <c r="O1188" s="57"/>
      <c r="P1188" s="57"/>
      <c r="Q1188" s="57"/>
      <c r="R1188" s="31"/>
      <c r="S1188" s="31"/>
      <c r="T1188" s="91"/>
      <c r="U1188" s="3" t="str">
        <f>IF(VLOOKUP($A1188,DICO_Complet!A:R,9,FALSE)&lt;&gt;0,VLOOKUP($A1188,DICO_Complet!A:R,9,FALSE),"")</f>
        <v/>
      </c>
    </row>
    <row r="1189" spans="1:21">
      <c r="A1189" s="29">
        <v>250703221600</v>
      </c>
      <c r="B1189" s="87"/>
      <c r="C1189" s="88"/>
      <c r="D1189" s="89"/>
      <c r="E1189" s="3"/>
      <c r="F1189" s="11"/>
      <c r="G1189" s="90"/>
      <c r="H1189" s="31"/>
      <c r="I1189" s="31"/>
      <c r="J1189" s="90"/>
      <c r="K1189" s="31"/>
      <c r="L1189" s="57"/>
      <c r="M1189" s="31"/>
      <c r="N1189" s="31"/>
      <c r="O1189" s="57"/>
      <c r="P1189" s="57"/>
      <c r="Q1189" s="57"/>
      <c r="R1189" s="31"/>
      <c r="S1189" s="31"/>
      <c r="T1189" s="91"/>
      <c r="U1189" s="3" t="str">
        <f>IF(VLOOKUP($A1189,DICO_Complet!A:R,9,FALSE)&lt;&gt;0,VLOOKUP($A1189,DICO_Complet!A:R,9,FALSE),"")</f>
        <v/>
      </c>
    </row>
    <row r="1190" spans="1:21">
      <c r="A1190" s="104">
        <v>250703220900</v>
      </c>
      <c r="B1190" s="87"/>
      <c r="C1190" s="88"/>
      <c r="D1190" s="89"/>
      <c r="E1190" s="3"/>
      <c r="F1190" s="11"/>
      <c r="G1190" s="90"/>
      <c r="H1190" s="31"/>
      <c r="I1190" s="31"/>
      <c r="J1190" s="90"/>
      <c r="K1190" s="31"/>
      <c r="L1190" s="57"/>
      <c r="M1190" s="31"/>
      <c r="N1190" s="31"/>
      <c r="O1190" s="57"/>
      <c r="P1190" s="57"/>
      <c r="Q1190" s="57"/>
      <c r="R1190" s="31"/>
      <c r="S1190" s="31"/>
      <c r="T1190" s="91"/>
      <c r="U1190" s="3" t="str">
        <f>IF(VLOOKUP($A1190,DICO_Complet!A:R,9,FALSE)&lt;&gt;0,VLOOKUP($A1190,DICO_Complet!A:R,9,FALSE),"")</f>
        <v/>
      </c>
    </row>
    <row r="1191" spans="1:21">
      <c r="A1191" s="29">
        <v>250703220800</v>
      </c>
      <c r="B1191" s="87"/>
      <c r="C1191" s="88"/>
      <c r="D1191" s="89"/>
      <c r="E1191" s="3"/>
      <c r="F1191" s="11"/>
      <c r="G1191" s="90"/>
      <c r="H1191" s="31"/>
      <c r="I1191" s="31"/>
      <c r="J1191" s="90"/>
      <c r="K1191" s="31"/>
      <c r="L1191" s="57"/>
      <c r="M1191" s="31"/>
      <c r="N1191" s="31"/>
      <c r="O1191" s="57"/>
      <c r="P1191" s="57"/>
      <c r="Q1191" s="57"/>
      <c r="R1191" s="31"/>
      <c r="S1191" s="31"/>
      <c r="T1191" s="91"/>
      <c r="U1191" s="3" t="str">
        <f>IF(VLOOKUP($A1191,DICO_Complet!A:R,9,FALSE)&lt;&gt;0,VLOOKUP($A1191,DICO_Complet!A:R,9,FALSE),"")</f>
        <v/>
      </c>
    </row>
    <row r="1192" spans="1:21">
      <c r="A1192" s="29">
        <v>250703221200</v>
      </c>
      <c r="B1192" s="87"/>
      <c r="C1192" s="88"/>
      <c r="D1192" s="89"/>
      <c r="E1192" s="3"/>
      <c r="F1192" s="11"/>
      <c r="G1192" s="90"/>
      <c r="H1192" s="31"/>
      <c r="I1192" s="31"/>
      <c r="J1192" s="90"/>
      <c r="K1192" s="31"/>
      <c r="L1192" s="57"/>
      <c r="M1192" s="31"/>
      <c r="N1192" s="31"/>
      <c r="O1192" s="57"/>
      <c r="P1192" s="57"/>
      <c r="Q1192" s="57"/>
      <c r="R1192" s="31"/>
      <c r="S1192" s="31"/>
      <c r="T1192" s="91"/>
      <c r="U1192" s="3" t="str">
        <f>IF(VLOOKUP($A1192,DICO_Complet!A:R,9,FALSE)&lt;&gt;0,VLOOKUP($A1192,DICO_Complet!A:R,9,FALSE),"")</f>
        <v/>
      </c>
    </row>
    <row r="1193" spans="1:21">
      <c r="A1193" s="104">
        <v>250703221100</v>
      </c>
      <c r="B1193" s="87"/>
      <c r="C1193" s="88"/>
      <c r="D1193" s="89"/>
      <c r="E1193" s="3"/>
      <c r="F1193" s="11"/>
      <c r="G1193" s="90"/>
      <c r="H1193" s="31"/>
      <c r="I1193" s="31"/>
      <c r="J1193" s="90"/>
      <c r="K1193" s="31"/>
      <c r="L1193" s="57"/>
      <c r="M1193" s="31"/>
      <c r="N1193" s="31"/>
      <c r="O1193" s="57"/>
      <c r="P1193" s="57"/>
      <c r="Q1193" s="57"/>
      <c r="R1193" s="31"/>
      <c r="S1193" s="31"/>
      <c r="T1193" s="91"/>
      <c r="U1193" s="3" t="str">
        <f>IF(VLOOKUP($A1193,DICO_Complet!A:R,9,FALSE)&lt;&gt;0,VLOOKUP($A1193,DICO_Complet!A:R,9,FALSE),"")</f>
        <v/>
      </c>
    </row>
    <row r="1194" spans="1:21">
      <c r="A1194" s="29">
        <v>250703221000</v>
      </c>
      <c r="B1194" s="87"/>
      <c r="C1194" s="88"/>
      <c r="D1194" s="89"/>
      <c r="E1194" s="3"/>
      <c r="F1194" s="11"/>
      <c r="G1194" s="90"/>
      <c r="H1194" s="31"/>
      <c r="I1194" s="31"/>
      <c r="J1194" s="90"/>
      <c r="K1194" s="31"/>
      <c r="L1194" s="57"/>
      <c r="M1194" s="31"/>
      <c r="N1194" s="31"/>
      <c r="O1194" s="57"/>
      <c r="P1194" s="57"/>
      <c r="Q1194" s="57"/>
      <c r="R1194" s="31"/>
      <c r="S1194" s="31"/>
      <c r="T1194" s="91"/>
      <c r="U1194" s="3" t="str">
        <f>IF(VLOOKUP($A1194,DICO_Complet!A:R,9,FALSE)&lt;&gt;0,VLOOKUP($A1194,DICO_Complet!A:R,9,FALSE),"")</f>
        <v/>
      </c>
    </row>
    <row r="1195" spans="1:21">
      <c r="A1195" s="29">
        <v>250703221400</v>
      </c>
      <c r="B1195" s="87"/>
      <c r="C1195" s="88"/>
      <c r="D1195" s="89"/>
      <c r="E1195" s="3"/>
      <c r="F1195" s="11"/>
      <c r="G1195" s="90"/>
      <c r="H1195" s="31"/>
      <c r="I1195" s="31"/>
      <c r="J1195" s="90"/>
      <c r="K1195" s="31"/>
      <c r="L1195" s="57"/>
      <c r="M1195" s="31"/>
      <c r="N1195" s="31"/>
      <c r="O1195" s="57"/>
      <c r="P1195" s="57"/>
      <c r="Q1195" s="57"/>
      <c r="R1195" s="31"/>
      <c r="S1195" s="31"/>
      <c r="T1195" s="91"/>
      <c r="U1195" s="3" t="str">
        <f>IF(VLOOKUP($A1195,DICO_Complet!A:R,9,FALSE)&lt;&gt;0,VLOOKUP($A1195,DICO_Complet!A:R,9,FALSE),"")</f>
        <v/>
      </c>
    </row>
    <row r="1196" spans="1:21">
      <c r="A1196" s="29">
        <v>250203163000</v>
      </c>
      <c r="B1196" s="87"/>
      <c r="C1196" s="88"/>
      <c r="D1196" s="89"/>
      <c r="E1196" s="3"/>
      <c r="F1196" s="11"/>
      <c r="G1196" s="90"/>
      <c r="H1196" s="31"/>
      <c r="I1196" s="31"/>
      <c r="J1196" s="90"/>
      <c r="K1196" s="31"/>
      <c r="L1196" s="57"/>
      <c r="M1196" s="31"/>
      <c r="N1196" s="31"/>
      <c r="O1196" s="57"/>
      <c r="P1196" s="57"/>
      <c r="Q1196" s="57"/>
      <c r="R1196" s="31"/>
      <c r="S1196" s="31"/>
      <c r="T1196" s="91"/>
      <c r="U1196" s="3" t="str">
        <f>IF(VLOOKUP($A1196,DICO_Complet!A:R,9,FALSE)&lt;&gt;0,VLOOKUP($A1196,DICO_Complet!A:R,9,FALSE),"")</f>
        <v/>
      </c>
    </row>
    <row r="1197" spans="1:21">
      <c r="A1197" s="29">
        <v>241112000233</v>
      </c>
      <c r="B1197" s="87"/>
      <c r="C1197" s="88"/>
      <c r="D1197" s="89"/>
      <c r="E1197" s="3"/>
      <c r="F1197" s="11"/>
      <c r="G1197" s="90"/>
      <c r="H1197" s="31"/>
      <c r="I1197" s="31"/>
      <c r="J1197" s="90"/>
      <c r="K1197" s="31"/>
      <c r="L1197" s="57"/>
      <c r="M1197" s="31"/>
      <c r="N1197" s="31"/>
      <c r="O1197" s="57"/>
      <c r="P1197" s="57"/>
      <c r="Q1197" s="57"/>
      <c r="R1197" s="31"/>
      <c r="S1197" s="31"/>
      <c r="T1197" s="91"/>
      <c r="U1197" s="3" t="str">
        <f>IF(VLOOKUP($A1197,DICO_Complet!A:R,9,FALSE)&lt;&gt;0,VLOOKUP($A1197,DICO_Complet!A:R,9,FALSE),"")</f>
        <v/>
      </c>
    </row>
    <row r="1198" spans="1:21">
      <c r="A1198" s="29">
        <v>250214100500</v>
      </c>
      <c r="B1198" s="87"/>
      <c r="C1198" s="88"/>
      <c r="D1198" s="89"/>
      <c r="E1198" s="3"/>
      <c r="F1198" s="11"/>
      <c r="G1198" s="90"/>
      <c r="H1198" s="31"/>
      <c r="I1198" s="31"/>
      <c r="J1198" s="90"/>
      <c r="K1198" s="31"/>
      <c r="L1198" s="57"/>
      <c r="M1198" s="31"/>
      <c r="N1198" s="31"/>
      <c r="O1198" s="57"/>
      <c r="P1198" s="57"/>
      <c r="Q1198" s="57"/>
      <c r="R1198" s="31"/>
      <c r="S1198" s="31"/>
      <c r="T1198" s="91"/>
      <c r="U1198" s="3" t="str">
        <f>IF(VLOOKUP($A1198,DICO_Complet!A:R,9,FALSE)&lt;&gt;0,VLOOKUP($A1198,DICO_Complet!A:R,9,FALSE),"")</f>
        <v/>
      </c>
    </row>
    <row r="1199" spans="1:21">
      <c r="A1199" s="29">
        <v>250214101000</v>
      </c>
      <c r="B1199" s="87"/>
      <c r="C1199" s="88"/>
      <c r="D1199" s="89"/>
      <c r="E1199" s="3"/>
      <c r="F1199" s="11"/>
      <c r="G1199" s="90"/>
      <c r="H1199" s="31"/>
      <c r="I1199" s="31"/>
      <c r="J1199" s="90"/>
      <c r="K1199" s="31"/>
      <c r="L1199" s="57"/>
      <c r="M1199" s="31"/>
      <c r="N1199" s="31"/>
      <c r="O1199" s="57"/>
      <c r="P1199" s="57"/>
      <c r="Q1199" s="57"/>
      <c r="R1199" s="31"/>
      <c r="S1199" s="31"/>
      <c r="T1199" s="91"/>
      <c r="U1199" s="3" t="str">
        <f>IF(VLOOKUP($A1199,DICO_Complet!A:R,9,FALSE)&lt;&gt;0,VLOOKUP($A1199,DICO_Complet!A:R,9,FALSE),"")</f>
        <v/>
      </c>
    </row>
    <row r="1200" spans="1:21">
      <c r="A1200" s="29">
        <v>250214100200</v>
      </c>
      <c r="B1200" s="87"/>
      <c r="C1200" s="88"/>
      <c r="D1200" s="89"/>
      <c r="E1200" s="3"/>
      <c r="F1200" s="11"/>
      <c r="G1200" s="90"/>
      <c r="H1200" s="31"/>
      <c r="I1200" s="31"/>
      <c r="J1200" s="90"/>
      <c r="K1200" s="31"/>
      <c r="L1200" s="57"/>
      <c r="M1200" s="31"/>
      <c r="N1200" s="31"/>
      <c r="O1200" s="57"/>
      <c r="P1200" s="57"/>
      <c r="Q1200" s="57"/>
      <c r="R1200" s="31"/>
      <c r="S1200" s="31"/>
      <c r="T1200" s="91"/>
      <c r="U1200" s="3" t="str">
        <f>IF(VLOOKUP($A1200,DICO_Complet!A:R,9,FALSE)&lt;&gt;0,VLOOKUP($A1200,DICO_Complet!A:R,9,FALSE),"")</f>
        <v/>
      </c>
    </row>
    <row r="1201" spans="1:21">
      <c r="A1201" s="29">
        <v>241112000234</v>
      </c>
      <c r="B1201" s="87"/>
      <c r="C1201" s="88"/>
      <c r="D1201" s="89"/>
      <c r="E1201" s="3"/>
      <c r="F1201" s="11"/>
      <c r="G1201" s="90"/>
      <c r="H1201" s="31"/>
      <c r="I1201" s="31"/>
      <c r="J1201" s="90"/>
      <c r="K1201" s="31"/>
      <c r="L1201" s="57"/>
      <c r="M1201" s="31"/>
      <c r="N1201" s="31"/>
      <c r="O1201" s="57"/>
      <c r="P1201" s="57"/>
      <c r="Q1201" s="57"/>
      <c r="R1201" s="31"/>
      <c r="S1201" s="31"/>
      <c r="T1201" s="91"/>
      <c r="U1201" s="3" t="str">
        <f>IF(VLOOKUP($A1201,DICO_Complet!A:R,9,FALSE)&lt;&gt;0,VLOOKUP($A1201,DICO_Complet!A:R,9,FALSE),"")</f>
        <v/>
      </c>
    </row>
    <row r="1202" spans="1:21">
      <c r="A1202" s="29">
        <v>250214102900</v>
      </c>
      <c r="B1202" s="87"/>
      <c r="C1202" s="88"/>
      <c r="D1202" s="89"/>
      <c r="E1202" s="3"/>
      <c r="F1202" s="11"/>
      <c r="G1202" s="90"/>
      <c r="H1202" s="31"/>
      <c r="I1202" s="31"/>
      <c r="J1202" s="90"/>
      <c r="K1202" s="31"/>
      <c r="L1202" s="57"/>
      <c r="M1202" s="31"/>
      <c r="N1202" s="31"/>
      <c r="O1202" s="57"/>
      <c r="P1202" s="57"/>
      <c r="Q1202" s="57"/>
      <c r="R1202" s="31"/>
      <c r="S1202" s="31"/>
      <c r="T1202" s="91"/>
      <c r="U1202" s="3" t="str">
        <f>IF(VLOOKUP($A1202,DICO_Complet!A:R,9,FALSE)&lt;&gt;0,VLOOKUP($A1202,DICO_Complet!A:R,9,FALSE),"")</f>
        <v/>
      </c>
    </row>
    <row r="1203" spans="1:21">
      <c r="A1203" s="29">
        <v>250214103100</v>
      </c>
      <c r="B1203" s="87"/>
      <c r="C1203" s="88"/>
      <c r="D1203" s="89"/>
      <c r="E1203" s="3"/>
      <c r="F1203" s="11"/>
      <c r="G1203" s="90"/>
      <c r="H1203" s="31"/>
      <c r="I1203" s="31"/>
      <c r="J1203" s="90"/>
      <c r="K1203" s="31"/>
      <c r="L1203" s="57"/>
      <c r="M1203" s="31"/>
      <c r="N1203" s="31"/>
      <c r="O1203" s="57"/>
      <c r="P1203" s="57"/>
      <c r="Q1203" s="57"/>
      <c r="R1203" s="31"/>
      <c r="S1203" s="31"/>
      <c r="T1203" s="91"/>
      <c r="U1203" s="3" t="str">
        <f>IF(VLOOKUP($A1203,DICO_Complet!A:R,9,FALSE)&lt;&gt;0,VLOOKUP($A1203,DICO_Complet!A:R,9,FALSE),"")</f>
        <v/>
      </c>
    </row>
    <row r="1204" spans="1:21">
      <c r="A1204" s="29">
        <v>250212174502</v>
      </c>
      <c r="B1204" s="87"/>
      <c r="C1204" s="88"/>
      <c r="D1204" s="89"/>
      <c r="E1204" s="3"/>
      <c r="F1204" s="11"/>
      <c r="G1204" s="90"/>
      <c r="H1204" s="31"/>
      <c r="I1204" s="31"/>
      <c r="J1204" s="90"/>
      <c r="K1204" s="31"/>
      <c r="L1204" s="57"/>
      <c r="M1204" s="31"/>
      <c r="N1204" s="31"/>
      <c r="O1204" s="57"/>
      <c r="P1204" s="57"/>
      <c r="Q1204" s="57"/>
      <c r="R1204" s="31"/>
      <c r="S1204" s="31"/>
      <c r="T1204" s="91"/>
      <c r="U1204" s="3" t="str">
        <f>IF(VLOOKUP($A1204,DICO_Complet!A:R,9,FALSE)&lt;&gt;0,VLOOKUP($A1204,DICO_Complet!A:R,9,FALSE),"")</f>
        <v/>
      </c>
    </row>
    <row r="1205" spans="1:21">
      <c r="A1205" s="29">
        <v>250203161100</v>
      </c>
      <c r="B1205" s="87"/>
      <c r="C1205" s="88"/>
      <c r="D1205" s="89"/>
      <c r="E1205" s="3"/>
      <c r="F1205" s="11"/>
      <c r="G1205" s="90"/>
      <c r="H1205" s="31"/>
      <c r="I1205" s="31"/>
      <c r="J1205" s="90"/>
      <c r="K1205" s="31"/>
      <c r="L1205" s="57"/>
      <c r="M1205" s="31"/>
      <c r="N1205" s="31"/>
      <c r="O1205" s="57"/>
      <c r="P1205" s="57"/>
      <c r="Q1205" s="57"/>
      <c r="R1205" s="31"/>
      <c r="S1205" s="31"/>
      <c r="T1205" s="91"/>
      <c r="U1205" s="3" t="str">
        <f>IF(VLOOKUP($A1205,DICO_Complet!A:R,9,FALSE)&lt;&gt;0,VLOOKUP($A1205,DICO_Complet!A:R,9,FALSE),"")</f>
        <v/>
      </c>
    </row>
    <row r="1206" spans="1:21">
      <c r="A1206" s="29">
        <v>250212174503</v>
      </c>
      <c r="B1206" s="87"/>
      <c r="C1206" s="88"/>
      <c r="D1206" s="89"/>
      <c r="E1206" s="3"/>
      <c r="F1206" s="11"/>
      <c r="G1206" s="90"/>
      <c r="H1206" s="31"/>
      <c r="I1206" s="31"/>
      <c r="J1206" s="90"/>
      <c r="K1206" s="31"/>
      <c r="L1206" s="57"/>
      <c r="M1206" s="31"/>
      <c r="N1206" s="31"/>
      <c r="O1206" s="57"/>
      <c r="P1206" s="57"/>
      <c r="Q1206" s="57"/>
      <c r="R1206" s="31"/>
      <c r="S1206" s="31"/>
      <c r="T1206" s="91"/>
      <c r="U1206" s="3" t="str">
        <f>IF(VLOOKUP($A1206,DICO_Complet!A:R,9,FALSE)&lt;&gt;0,VLOOKUP($A1206,DICO_Complet!A:R,9,FALSE),"")</f>
        <v/>
      </c>
    </row>
    <row r="1207" spans="1:21">
      <c r="A1207" s="29">
        <v>250212174504</v>
      </c>
      <c r="B1207" s="87"/>
      <c r="C1207" s="88"/>
      <c r="D1207" s="89"/>
      <c r="E1207" s="3"/>
      <c r="F1207" s="11"/>
      <c r="G1207" s="90"/>
      <c r="H1207" s="31"/>
      <c r="I1207" s="31"/>
      <c r="J1207" s="90"/>
      <c r="K1207" s="31"/>
      <c r="L1207" s="57"/>
      <c r="M1207" s="31"/>
      <c r="N1207" s="31"/>
      <c r="O1207" s="57"/>
      <c r="P1207" s="57"/>
      <c r="Q1207" s="57"/>
      <c r="R1207" s="31"/>
      <c r="S1207" s="31"/>
      <c r="T1207" s="91"/>
      <c r="U1207" s="3" t="str">
        <f>IF(VLOOKUP($A1207,DICO_Complet!A:R,9,FALSE)&lt;&gt;0,VLOOKUP($A1207,DICO_Complet!A:R,9,FALSE),"")</f>
        <v/>
      </c>
    </row>
    <row r="1208" spans="1:21">
      <c r="A1208" s="29">
        <v>250214101400</v>
      </c>
      <c r="B1208" s="87"/>
      <c r="C1208" s="88"/>
      <c r="D1208" s="89"/>
      <c r="E1208" s="3"/>
      <c r="F1208" s="11"/>
      <c r="G1208" s="90"/>
      <c r="H1208" s="31"/>
      <c r="I1208" s="31"/>
      <c r="J1208" s="90"/>
      <c r="K1208" s="31"/>
      <c r="L1208" s="57"/>
      <c r="M1208" s="31"/>
      <c r="N1208" s="31"/>
      <c r="O1208" s="57"/>
      <c r="P1208" s="57"/>
      <c r="Q1208" s="57"/>
      <c r="R1208" s="31"/>
      <c r="S1208" s="31"/>
      <c r="T1208" s="91"/>
      <c r="U1208" s="3" t="str">
        <f>IF(VLOOKUP($A1208,DICO_Complet!A:R,9,FALSE)&lt;&gt;0,VLOOKUP($A1208,DICO_Complet!A:R,9,FALSE),"")</f>
        <v/>
      </c>
    </row>
    <row r="1209" spans="1:21">
      <c r="A1209" s="29">
        <v>241112000235</v>
      </c>
      <c r="B1209" s="87"/>
      <c r="C1209" s="88"/>
      <c r="D1209" s="89"/>
      <c r="E1209" s="3"/>
      <c r="F1209" s="11"/>
      <c r="G1209" s="90"/>
      <c r="H1209" s="31"/>
      <c r="I1209" s="31"/>
      <c r="J1209" s="90"/>
      <c r="K1209" s="31"/>
      <c r="L1209" s="57"/>
      <c r="M1209" s="31"/>
      <c r="N1209" s="31"/>
      <c r="O1209" s="57"/>
      <c r="P1209" s="57"/>
      <c r="Q1209" s="57"/>
      <c r="R1209" s="31"/>
      <c r="S1209" s="31"/>
      <c r="T1209" s="91"/>
      <c r="U1209" s="3" t="str">
        <f>IF(VLOOKUP($A1209,DICO_Complet!A:R,9,FALSE)&lt;&gt;0,VLOOKUP($A1209,DICO_Complet!A:R,9,FALSE),"")</f>
        <v/>
      </c>
    </row>
    <row r="1210" spans="1:21">
      <c r="A1210" s="29">
        <v>241112000236</v>
      </c>
      <c r="B1210" s="87"/>
      <c r="C1210" s="88"/>
      <c r="D1210" s="89"/>
      <c r="E1210" s="3"/>
      <c r="F1210" s="11"/>
      <c r="G1210" s="90"/>
      <c r="H1210" s="31"/>
      <c r="I1210" s="31"/>
      <c r="J1210" s="90"/>
      <c r="K1210" s="31"/>
      <c r="L1210" s="57"/>
      <c r="M1210" s="31"/>
      <c r="N1210" s="31"/>
      <c r="O1210" s="57"/>
      <c r="P1210" s="57"/>
      <c r="Q1210" s="57"/>
      <c r="R1210" s="31"/>
      <c r="S1210" s="31"/>
      <c r="T1210" s="91"/>
      <c r="U1210" s="3" t="str">
        <f>IF(VLOOKUP($A1210,DICO_Complet!A:R,9,FALSE)&lt;&gt;0,VLOOKUP($A1210,DICO_Complet!A:R,9,FALSE),"")</f>
        <v/>
      </c>
    </row>
    <row r="1211" spans="1:21">
      <c r="A1211" s="29">
        <v>241112000237</v>
      </c>
      <c r="B1211" s="87"/>
      <c r="C1211" s="88"/>
      <c r="D1211" s="89"/>
      <c r="E1211" s="3"/>
      <c r="F1211" s="11"/>
      <c r="G1211" s="90"/>
      <c r="H1211" s="31"/>
      <c r="I1211" s="31"/>
      <c r="J1211" s="90"/>
      <c r="K1211" s="31"/>
      <c r="L1211" s="57"/>
      <c r="M1211" s="31"/>
      <c r="N1211" s="31"/>
      <c r="O1211" s="57"/>
      <c r="P1211" s="57"/>
      <c r="Q1211" s="57"/>
      <c r="R1211" s="31"/>
      <c r="S1211" s="31"/>
      <c r="T1211" s="91"/>
      <c r="U1211" s="3" t="str">
        <f>IF(VLOOKUP($A1211,DICO_Complet!A:R,9,FALSE)&lt;&gt;0,VLOOKUP($A1211,DICO_Complet!A:R,9,FALSE),"")</f>
        <v/>
      </c>
    </row>
    <row r="1212" spans="1:21">
      <c r="A1212" s="29">
        <v>250527100027</v>
      </c>
      <c r="B1212" s="87"/>
      <c r="C1212" s="88"/>
      <c r="D1212" s="89"/>
      <c r="E1212" s="3"/>
      <c r="F1212" s="11"/>
      <c r="G1212" s="90"/>
      <c r="H1212" s="31"/>
      <c r="I1212" s="31"/>
      <c r="J1212" s="90"/>
      <c r="K1212" s="31"/>
      <c r="L1212" s="57"/>
      <c r="M1212" s="31"/>
      <c r="N1212" s="31"/>
      <c r="O1212" s="57"/>
      <c r="P1212" s="57"/>
      <c r="Q1212" s="57"/>
      <c r="R1212" s="31"/>
      <c r="S1212" s="31"/>
      <c r="T1212" s="91"/>
      <c r="U1212" s="3" t="str">
        <f>IF(VLOOKUP($A1212,DICO_Complet!A:R,9,FALSE)&lt;&gt;0,VLOOKUP($A1212,DICO_Complet!A:R,9,FALSE),"")</f>
        <v/>
      </c>
    </row>
    <row r="1213" spans="1:21">
      <c r="A1213" s="29">
        <v>241112000044</v>
      </c>
      <c r="B1213" s="87"/>
      <c r="C1213" s="88"/>
      <c r="D1213" s="89"/>
      <c r="E1213" s="3"/>
      <c r="F1213" s="11"/>
      <c r="G1213" s="90"/>
      <c r="H1213" s="31"/>
      <c r="I1213" s="31"/>
      <c r="J1213" s="90"/>
      <c r="K1213" s="31"/>
      <c r="L1213" s="57"/>
      <c r="M1213" s="31"/>
      <c r="N1213" s="31"/>
      <c r="O1213" s="57"/>
      <c r="P1213" s="57"/>
      <c r="Q1213" s="57"/>
      <c r="R1213" s="31"/>
      <c r="S1213" s="31"/>
      <c r="T1213" s="91"/>
      <c r="U1213" s="3" t="str">
        <f>IF(VLOOKUP($A1213,DICO_Complet!A:R,9,FALSE)&lt;&gt;0,VLOOKUP($A1213,DICO_Complet!A:R,9,FALSE),"")</f>
        <v/>
      </c>
    </row>
    <row r="1214" spans="1:21">
      <c r="A1214" s="29">
        <v>241112000046</v>
      </c>
      <c r="B1214" s="87"/>
      <c r="C1214" s="88"/>
      <c r="D1214" s="89"/>
      <c r="E1214" s="3"/>
      <c r="F1214" s="11"/>
      <c r="G1214" s="90"/>
      <c r="H1214" s="31"/>
      <c r="I1214" s="31"/>
      <c r="J1214" s="90"/>
      <c r="K1214" s="31"/>
      <c r="L1214" s="57"/>
      <c r="M1214" s="31"/>
      <c r="N1214" s="31"/>
      <c r="O1214" s="57"/>
      <c r="P1214" s="57"/>
      <c r="Q1214" s="57"/>
      <c r="R1214" s="31"/>
      <c r="S1214" s="31"/>
      <c r="T1214" s="91"/>
      <c r="U1214" s="3" t="str">
        <f>IF(VLOOKUP($A1214,DICO_Complet!A:R,9,FALSE)&lt;&gt;0,VLOOKUP($A1214,DICO_Complet!A:R,9,FALSE),"")</f>
        <v/>
      </c>
    </row>
    <row r="1215" spans="1:21">
      <c r="A1215" s="29">
        <v>250214102600</v>
      </c>
      <c r="B1215" s="87"/>
      <c r="C1215" s="88"/>
      <c r="D1215" s="89"/>
      <c r="E1215" s="3"/>
      <c r="F1215" s="11"/>
      <c r="G1215" s="90"/>
      <c r="H1215" s="31"/>
      <c r="I1215" s="31"/>
      <c r="J1215" s="90"/>
      <c r="K1215" s="31"/>
      <c r="L1215" s="57"/>
      <c r="M1215" s="31"/>
      <c r="N1215" s="31"/>
      <c r="O1215" s="57"/>
      <c r="P1215" s="57"/>
      <c r="Q1215" s="57"/>
      <c r="R1215" s="31"/>
      <c r="S1215" s="31"/>
      <c r="T1215" s="91"/>
      <c r="U1215" s="3" t="str">
        <f>IF(VLOOKUP($A1215,DICO_Complet!A:R,9,FALSE)&lt;&gt;0,VLOOKUP($A1215,DICO_Complet!A:R,9,FALSE),"")</f>
        <v/>
      </c>
    </row>
    <row r="1216" spans="1:21">
      <c r="A1216" s="29">
        <v>241112000238</v>
      </c>
      <c r="B1216" s="87"/>
      <c r="C1216" s="88"/>
      <c r="D1216" s="89"/>
      <c r="E1216" s="3"/>
      <c r="F1216" s="11"/>
      <c r="G1216" s="90"/>
      <c r="H1216" s="31"/>
      <c r="I1216" s="31"/>
      <c r="J1216" s="90"/>
      <c r="K1216" s="31"/>
      <c r="L1216" s="57"/>
      <c r="M1216" s="31"/>
      <c r="N1216" s="31"/>
      <c r="O1216" s="57"/>
      <c r="P1216" s="57"/>
      <c r="Q1216" s="57"/>
      <c r="R1216" s="31"/>
      <c r="S1216" s="31"/>
      <c r="T1216" s="91"/>
      <c r="U1216" s="3" t="str">
        <f>IF(VLOOKUP($A1216,DICO_Complet!A:R,9,FALSE)&lt;&gt;0,VLOOKUP($A1216,DICO_Complet!A:R,9,FALSE),"")</f>
        <v/>
      </c>
    </row>
    <row r="1217" spans="1:21">
      <c r="A1217" s="29">
        <v>241112000239</v>
      </c>
      <c r="B1217" s="87"/>
      <c r="C1217" s="88"/>
      <c r="D1217" s="89"/>
      <c r="E1217" s="3"/>
      <c r="F1217" s="11"/>
      <c r="G1217" s="90"/>
      <c r="H1217" s="31"/>
      <c r="I1217" s="31"/>
      <c r="J1217" s="90"/>
      <c r="K1217" s="31"/>
      <c r="L1217" s="57"/>
      <c r="M1217" s="31"/>
      <c r="N1217" s="31"/>
      <c r="O1217" s="57"/>
      <c r="P1217" s="57"/>
      <c r="Q1217" s="57"/>
      <c r="R1217" s="31"/>
      <c r="S1217" s="31"/>
      <c r="T1217" s="91"/>
      <c r="U1217" s="3" t="str">
        <f>IF(VLOOKUP($A1217,DICO_Complet!A:R,9,FALSE)&lt;&gt;0,VLOOKUP($A1217,DICO_Complet!A:R,9,FALSE),"")</f>
        <v/>
      </c>
    </row>
    <row r="1218" spans="1:21">
      <c r="A1218" s="29">
        <v>241112000240</v>
      </c>
      <c r="B1218" s="87"/>
      <c r="C1218" s="88"/>
      <c r="D1218" s="89"/>
      <c r="E1218" s="3"/>
      <c r="F1218" s="11"/>
      <c r="G1218" s="90"/>
      <c r="H1218" s="31"/>
      <c r="I1218" s="31"/>
      <c r="J1218" s="90"/>
      <c r="K1218" s="31"/>
      <c r="L1218" s="57"/>
      <c r="M1218" s="31"/>
      <c r="N1218" s="31"/>
      <c r="O1218" s="57"/>
      <c r="P1218" s="57"/>
      <c r="Q1218" s="57"/>
      <c r="R1218" s="31"/>
      <c r="S1218" s="31"/>
      <c r="T1218" s="91"/>
      <c r="U1218" s="3" t="str">
        <f>IF(VLOOKUP($A1218,DICO_Complet!A:R,9,FALSE)&lt;&gt;0,VLOOKUP($A1218,DICO_Complet!A:R,9,FALSE),"")</f>
        <v/>
      </c>
    </row>
    <row r="1219" spans="1:21">
      <c r="A1219" s="29">
        <v>250214101200</v>
      </c>
      <c r="B1219" s="87"/>
      <c r="C1219" s="88"/>
      <c r="D1219" s="89"/>
      <c r="E1219" s="3"/>
      <c r="F1219" s="11"/>
      <c r="G1219" s="90"/>
      <c r="H1219" s="31"/>
      <c r="I1219" s="31"/>
      <c r="J1219" s="90"/>
      <c r="K1219" s="31"/>
      <c r="L1219" s="57"/>
      <c r="M1219" s="31"/>
      <c r="N1219" s="31"/>
      <c r="O1219" s="57"/>
      <c r="P1219" s="57"/>
      <c r="Q1219" s="57"/>
      <c r="R1219" s="31"/>
      <c r="S1219" s="31"/>
      <c r="T1219" s="91"/>
      <c r="U1219" s="3" t="str">
        <f>IF(VLOOKUP($A1219,DICO_Complet!A:R,9,FALSE)&lt;&gt;0,VLOOKUP($A1219,DICO_Complet!A:R,9,FALSE),"")</f>
        <v/>
      </c>
    </row>
    <row r="1220" spans="1:21">
      <c r="A1220" s="29">
        <v>250214103300</v>
      </c>
      <c r="B1220" s="87"/>
      <c r="C1220" s="88"/>
      <c r="D1220" s="89"/>
      <c r="E1220" s="3"/>
      <c r="F1220" s="11"/>
      <c r="G1220" s="90"/>
      <c r="H1220" s="31"/>
      <c r="I1220" s="31"/>
      <c r="J1220" s="90"/>
      <c r="K1220" s="31"/>
      <c r="L1220" s="57"/>
      <c r="M1220" s="31"/>
      <c r="N1220" s="31"/>
      <c r="O1220" s="57"/>
      <c r="P1220" s="57"/>
      <c r="Q1220" s="57"/>
      <c r="R1220" s="31"/>
      <c r="S1220" s="31"/>
      <c r="T1220" s="91"/>
      <c r="U1220" s="3" t="str">
        <f>IF(VLOOKUP($A1220,DICO_Complet!A:R,9,FALSE)&lt;&gt;0,VLOOKUP($A1220,DICO_Complet!A:R,9,FALSE),"")</f>
        <v/>
      </c>
    </row>
    <row r="1221" spans="1:21">
      <c r="A1221" s="29">
        <v>241112000049</v>
      </c>
      <c r="B1221" s="87"/>
      <c r="C1221" s="88"/>
      <c r="D1221" s="89"/>
      <c r="E1221" s="3"/>
      <c r="F1221" s="11"/>
      <c r="G1221" s="90"/>
      <c r="H1221" s="31"/>
      <c r="I1221" s="31"/>
      <c r="J1221" s="90"/>
      <c r="K1221" s="31"/>
      <c r="L1221" s="57"/>
      <c r="M1221" s="31"/>
      <c r="N1221" s="31"/>
      <c r="O1221" s="57"/>
      <c r="P1221" s="57"/>
      <c r="Q1221" s="57"/>
      <c r="R1221" s="31"/>
      <c r="S1221" s="31"/>
      <c r="T1221" s="91"/>
      <c r="U1221" s="3" t="str">
        <f>IF(VLOOKUP($A1221,DICO_Complet!A:R,9,FALSE)&lt;&gt;0,VLOOKUP($A1221,DICO_Complet!A:R,9,FALSE),"")</f>
        <v/>
      </c>
    </row>
    <row r="1222" spans="1:21">
      <c r="A1222" s="29">
        <v>250203165300</v>
      </c>
      <c r="B1222" s="87"/>
      <c r="C1222" s="88"/>
      <c r="D1222" s="89"/>
      <c r="E1222" s="3"/>
      <c r="F1222" s="11"/>
      <c r="G1222" s="90"/>
      <c r="H1222" s="31"/>
      <c r="I1222" s="31"/>
      <c r="J1222" s="90"/>
      <c r="K1222" s="31"/>
      <c r="L1222" s="57"/>
      <c r="M1222" s="31"/>
      <c r="N1222" s="31"/>
      <c r="O1222" s="57"/>
      <c r="P1222" s="57"/>
      <c r="Q1222" s="57"/>
      <c r="R1222" s="31"/>
      <c r="S1222" s="31"/>
      <c r="T1222" s="91"/>
      <c r="U1222" s="3" t="str">
        <f>IF(VLOOKUP($A1222,DICO_Complet!A:R,9,FALSE)&lt;&gt;0,VLOOKUP($A1222,DICO_Complet!A:R,9,FALSE),"")</f>
        <v/>
      </c>
    </row>
    <row r="1223" spans="1:21">
      <c r="A1223" s="29">
        <v>241112000241</v>
      </c>
      <c r="B1223" s="87"/>
      <c r="C1223" s="88"/>
      <c r="D1223" s="89"/>
      <c r="E1223" s="3"/>
      <c r="F1223" s="11"/>
      <c r="G1223" s="90"/>
      <c r="H1223" s="31"/>
      <c r="I1223" s="31"/>
      <c r="J1223" s="90"/>
      <c r="K1223" s="31"/>
      <c r="L1223" s="57"/>
      <c r="M1223" s="31"/>
      <c r="N1223" s="31"/>
      <c r="O1223" s="57"/>
      <c r="P1223" s="57"/>
      <c r="Q1223" s="57"/>
      <c r="R1223" s="31"/>
      <c r="S1223" s="31"/>
      <c r="T1223" s="91"/>
      <c r="U1223" s="3" t="str">
        <f>IF(VLOOKUP($A1223,DICO_Complet!A:R,9,FALSE)&lt;&gt;0,VLOOKUP($A1223,DICO_Complet!A:R,9,FALSE),"")</f>
        <v/>
      </c>
    </row>
    <row r="1224" spans="1:21">
      <c r="A1224" s="29">
        <v>241112000242</v>
      </c>
      <c r="B1224" s="87"/>
      <c r="C1224" s="88"/>
      <c r="D1224" s="89"/>
      <c r="E1224" s="3"/>
      <c r="F1224" s="11"/>
      <c r="G1224" s="90"/>
      <c r="H1224" s="31"/>
      <c r="I1224" s="31"/>
      <c r="J1224" s="90"/>
      <c r="K1224" s="31"/>
      <c r="L1224" s="57"/>
      <c r="M1224" s="31"/>
      <c r="N1224" s="31"/>
      <c r="O1224" s="57"/>
      <c r="P1224" s="57"/>
      <c r="Q1224" s="57"/>
      <c r="R1224" s="31"/>
      <c r="S1224" s="31"/>
      <c r="T1224" s="91"/>
      <c r="U1224" s="3" t="str">
        <f>IF(VLOOKUP($A1224,DICO_Complet!A:R,9,FALSE)&lt;&gt;0,VLOOKUP($A1224,DICO_Complet!A:R,9,FALSE),"")</f>
        <v/>
      </c>
    </row>
    <row r="1225" spans="1:21">
      <c r="A1225" s="29">
        <v>241112000243</v>
      </c>
      <c r="B1225" s="87"/>
      <c r="C1225" s="88"/>
      <c r="D1225" s="89"/>
      <c r="E1225" s="3"/>
      <c r="F1225" s="11"/>
      <c r="G1225" s="90"/>
      <c r="H1225" s="31"/>
      <c r="I1225" s="31"/>
      <c r="J1225" s="90"/>
      <c r="K1225" s="31"/>
      <c r="L1225" s="57"/>
      <c r="M1225" s="31"/>
      <c r="N1225" s="31"/>
      <c r="O1225" s="57"/>
      <c r="P1225" s="57"/>
      <c r="Q1225" s="57"/>
      <c r="R1225" s="31"/>
      <c r="S1225" s="31"/>
      <c r="T1225" s="91"/>
      <c r="U1225" s="3" t="str">
        <f>IF(VLOOKUP($A1225,DICO_Complet!A:R,9,FALSE)&lt;&gt;0,VLOOKUP($A1225,DICO_Complet!A:R,9,FALSE),"")</f>
        <v/>
      </c>
    </row>
    <row r="1226" spans="1:21">
      <c r="A1226" s="29">
        <v>241112000244</v>
      </c>
      <c r="B1226" s="87"/>
      <c r="C1226" s="88"/>
      <c r="D1226" s="89"/>
      <c r="E1226" s="3"/>
      <c r="F1226" s="11"/>
      <c r="G1226" s="90"/>
      <c r="H1226" s="31"/>
      <c r="I1226" s="31"/>
      <c r="J1226" s="90"/>
      <c r="K1226" s="31"/>
      <c r="L1226" s="57"/>
      <c r="M1226" s="31"/>
      <c r="N1226" s="31"/>
      <c r="O1226" s="57"/>
      <c r="P1226" s="57"/>
      <c r="Q1226" s="57"/>
      <c r="R1226" s="31"/>
      <c r="S1226" s="31"/>
      <c r="T1226" s="91"/>
      <c r="U1226" s="3" t="str">
        <f>IF(VLOOKUP($A1226,DICO_Complet!A:R,9,FALSE)&lt;&gt;0,VLOOKUP($A1226,DICO_Complet!A:R,9,FALSE),"")</f>
        <v/>
      </c>
    </row>
    <row r="1227" spans="1:21">
      <c r="A1227" s="29">
        <v>250425153912</v>
      </c>
      <c r="B1227" s="87"/>
      <c r="C1227" s="88"/>
      <c r="D1227" s="89"/>
      <c r="E1227" s="3"/>
      <c r="F1227" s="11"/>
      <c r="G1227" s="90"/>
      <c r="H1227" s="31"/>
      <c r="I1227" s="31"/>
      <c r="J1227" s="90"/>
      <c r="K1227" s="31"/>
      <c r="L1227" s="57"/>
      <c r="M1227" s="31"/>
      <c r="N1227" s="31"/>
      <c r="O1227" s="57"/>
      <c r="P1227" s="57"/>
      <c r="Q1227" s="57"/>
      <c r="R1227" s="31"/>
      <c r="S1227" s="31"/>
      <c r="T1227" s="91"/>
      <c r="U1227" s="3" t="str">
        <f>IF(VLOOKUP($A1227,DICO_Complet!A:R,9,FALSE)&lt;&gt;0,VLOOKUP($A1227,DICO_Complet!A:R,9,FALSE),"")</f>
        <v/>
      </c>
    </row>
    <row r="1228" spans="1:21">
      <c r="A1228" s="29">
        <v>241112000246</v>
      </c>
      <c r="B1228" s="87"/>
      <c r="C1228" s="88"/>
      <c r="D1228" s="89"/>
      <c r="E1228" s="3"/>
      <c r="F1228" s="11"/>
      <c r="G1228" s="90"/>
      <c r="H1228" s="31"/>
      <c r="I1228" s="31"/>
      <c r="J1228" s="90"/>
      <c r="K1228" s="31"/>
      <c r="L1228" s="57"/>
      <c r="M1228" s="31"/>
      <c r="N1228" s="31"/>
      <c r="O1228" s="57"/>
      <c r="P1228" s="57"/>
      <c r="Q1228" s="57"/>
      <c r="R1228" s="31"/>
      <c r="S1228" s="31"/>
      <c r="T1228" s="91"/>
      <c r="U1228" s="3" t="str">
        <f>IF(VLOOKUP($A1228,DICO_Complet!A:R,9,FALSE)&lt;&gt;0,VLOOKUP($A1228,DICO_Complet!A:R,9,FALSE),"")</f>
        <v/>
      </c>
    </row>
    <row r="1229" spans="1:21">
      <c r="A1229" s="29">
        <v>241112000247</v>
      </c>
      <c r="B1229" s="87"/>
      <c r="C1229" s="88"/>
      <c r="D1229" s="89"/>
      <c r="E1229" s="3"/>
      <c r="F1229" s="11"/>
      <c r="G1229" s="90"/>
      <c r="H1229" s="31"/>
      <c r="I1229" s="31"/>
      <c r="J1229" s="90"/>
      <c r="K1229" s="31"/>
      <c r="L1229" s="57"/>
      <c r="M1229" s="31"/>
      <c r="N1229" s="31"/>
      <c r="O1229" s="57"/>
      <c r="P1229" s="57"/>
      <c r="Q1229" s="57"/>
      <c r="R1229" s="31"/>
      <c r="S1229" s="31"/>
      <c r="T1229" s="91"/>
      <c r="U1229" s="3" t="str">
        <f>IF(VLOOKUP($A1229,DICO_Complet!A:R,9,FALSE)&lt;&gt;0,VLOOKUP($A1229,DICO_Complet!A:R,9,FALSE),"")</f>
        <v/>
      </c>
    </row>
    <row r="1230" spans="1:21">
      <c r="A1230" s="29">
        <v>241112000051</v>
      </c>
      <c r="B1230" s="87"/>
      <c r="C1230" s="88"/>
      <c r="D1230" s="89"/>
      <c r="E1230" s="3"/>
      <c r="F1230" s="11"/>
      <c r="G1230" s="90"/>
      <c r="H1230" s="31"/>
      <c r="I1230" s="31"/>
      <c r="J1230" s="90"/>
      <c r="K1230" s="31"/>
      <c r="L1230" s="57"/>
      <c r="M1230" s="31"/>
      <c r="N1230" s="31"/>
      <c r="O1230" s="57"/>
      <c r="P1230" s="57"/>
      <c r="Q1230" s="57"/>
      <c r="R1230" s="31"/>
      <c r="S1230" s="31"/>
      <c r="T1230" s="91"/>
      <c r="U1230" s="3" t="str">
        <f>IF(VLOOKUP($A1230,DICO_Complet!A:R,9,FALSE)&lt;&gt;0,VLOOKUP($A1230,DICO_Complet!A:R,9,FALSE),"")</f>
        <v/>
      </c>
    </row>
    <row r="1231" spans="1:21">
      <c r="A1231" s="29">
        <v>250901001201</v>
      </c>
      <c r="B1231" s="87"/>
      <c r="C1231" s="88"/>
      <c r="D1231" s="89"/>
      <c r="E1231" s="3"/>
      <c r="F1231" s="11"/>
      <c r="G1231" s="90"/>
      <c r="H1231" s="31"/>
      <c r="I1231" s="31"/>
      <c r="J1231" s="90"/>
      <c r="K1231" s="31"/>
      <c r="L1231" s="57"/>
      <c r="M1231" s="31"/>
      <c r="N1231" s="31"/>
      <c r="O1231" s="57"/>
      <c r="P1231" s="57"/>
      <c r="Q1231" s="57"/>
      <c r="R1231" s="31"/>
      <c r="S1231" s="31"/>
      <c r="T1231" s="91"/>
      <c r="U1231" s="3" t="str">
        <f>IF(VLOOKUP($A1231,DICO_Complet!A:R,9,FALSE)&lt;&gt;0,VLOOKUP($A1231,DICO_Complet!A:R,9,FALSE),"")</f>
        <v/>
      </c>
    </row>
    <row r="1232" spans="1:21">
      <c r="A1232" s="29">
        <v>241112000248</v>
      </c>
      <c r="B1232" s="87"/>
      <c r="C1232" s="88"/>
      <c r="D1232" s="89"/>
      <c r="E1232" s="3"/>
      <c r="F1232" s="11"/>
      <c r="G1232" s="90"/>
      <c r="H1232" s="31"/>
      <c r="I1232" s="31"/>
      <c r="J1232" s="90"/>
      <c r="K1232" s="31"/>
      <c r="L1232" s="57"/>
      <c r="M1232" s="31"/>
      <c r="N1232" s="31"/>
      <c r="O1232" s="57"/>
      <c r="P1232" s="57"/>
      <c r="Q1232" s="57"/>
      <c r="R1232" s="31"/>
      <c r="S1232" s="31"/>
      <c r="T1232" s="91"/>
      <c r="U1232" s="3" t="str">
        <f>IF(VLOOKUP($A1232,DICO_Complet!A:R,9,FALSE)&lt;&gt;0,VLOOKUP($A1232,DICO_Complet!A:R,9,FALSE),"")</f>
        <v/>
      </c>
    </row>
    <row r="1233" spans="1:21">
      <c r="A1233" s="29">
        <v>250203165900</v>
      </c>
      <c r="B1233" s="87"/>
      <c r="C1233" s="88"/>
      <c r="D1233" s="89"/>
      <c r="E1233" s="3"/>
      <c r="F1233" s="11"/>
      <c r="G1233" s="90"/>
      <c r="H1233" s="31"/>
      <c r="I1233" s="31"/>
      <c r="J1233" s="90"/>
      <c r="K1233" s="31"/>
      <c r="L1233" s="57"/>
      <c r="M1233" s="31"/>
      <c r="N1233" s="31"/>
      <c r="O1233" s="57"/>
      <c r="P1233" s="57"/>
      <c r="Q1233" s="57"/>
      <c r="R1233" s="31"/>
      <c r="S1233" s="31"/>
      <c r="T1233" s="91"/>
      <c r="U1233" s="3" t="str">
        <f>IF(VLOOKUP($A1233,DICO_Complet!A:R,9,FALSE)&lt;&gt;0,VLOOKUP($A1233,DICO_Complet!A:R,9,FALSE),"")</f>
        <v/>
      </c>
    </row>
    <row r="1234" spans="1:21">
      <c r="A1234" s="29">
        <v>250214102200</v>
      </c>
      <c r="B1234" s="87"/>
      <c r="C1234" s="88"/>
      <c r="D1234" s="89"/>
      <c r="E1234" s="3"/>
      <c r="F1234" s="11"/>
      <c r="G1234" s="90"/>
      <c r="H1234" s="31"/>
      <c r="I1234" s="31"/>
      <c r="J1234" s="90"/>
      <c r="K1234" s="31"/>
      <c r="L1234" s="57"/>
      <c r="M1234" s="31"/>
      <c r="N1234" s="31"/>
      <c r="O1234" s="57"/>
      <c r="P1234" s="57"/>
      <c r="Q1234" s="57"/>
      <c r="R1234" s="31"/>
      <c r="S1234" s="31"/>
      <c r="T1234" s="91"/>
      <c r="U1234" s="3" t="str">
        <f>IF(VLOOKUP($A1234,DICO_Complet!A:R,9,FALSE)&lt;&gt;0,VLOOKUP($A1234,DICO_Complet!A:R,9,FALSE),"")</f>
        <v/>
      </c>
    </row>
    <row r="1235" spans="1:21">
      <c r="A1235" s="29">
        <v>250214102400</v>
      </c>
      <c r="B1235" s="87"/>
      <c r="C1235" s="88"/>
      <c r="D1235" s="89"/>
      <c r="E1235" s="3"/>
      <c r="F1235" s="11"/>
      <c r="G1235" s="90"/>
      <c r="H1235" s="31"/>
      <c r="I1235" s="31"/>
      <c r="J1235" s="90"/>
      <c r="K1235" s="31"/>
      <c r="L1235" s="57"/>
      <c r="M1235" s="31"/>
      <c r="N1235" s="31"/>
      <c r="O1235" s="57"/>
      <c r="P1235" s="57"/>
      <c r="Q1235" s="57"/>
      <c r="R1235" s="31"/>
      <c r="S1235" s="31"/>
      <c r="T1235" s="91"/>
      <c r="U1235" s="3" t="str">
        <f>IF(VLOOKUP($A1235,DICO_Complet!A:R,9,FALSE)&lt;&gt;0,VLOOKUP($A1235,DICO_Complet!A:R,9,FALSE),"")</f>
        <v/>
      </c>
    </row>
    <row r="1236" spans="1:21">
      <c r="A1236" s="29">
        <v>250203174600</v>
      </c>
      <c r="B1236" s="87"/>
      <c r="C1236" s="88"/>
      <c r="D1236" s="89"/>
      <c r="E1236" s="3"/>
      <c r="F1236" s="11"/>
      <c r="G1236" s="90"/>
      <c r="H1236" s="31"/>
      <c r="I1236" s="31"/>
      <c r="J1236" s="90"/>
      <c r="K1236" s="31"/>
      <c r="L1236" s="57"/>
      <c r="M1236" s="31"/>
      <c r="N1236" s="31"/>
      <c r="O1236" s="57"/>
      <c r="P1236" s="57"/>
      <c r="Q1236" s="57"/>
      <c r="R1236" s="31"/>
      <c r="S1236" s="31"/>
      <c r="T1236" s="91"/>
      <c r="U1236" s="3" t="str">
        <f>IF(VLOOKUP($A1236,DICO_Complet!A:R,9,FALSE)&lt;&gt;0,VLOOKUP($A1236,DICO_Complet!A:R,9,FALSE),"")</f>
        <v/>
      </c>
    </row>
    <row r="1237" spans="1:21">
      <c r="A1237" s="29">
        <v>250212174501</v>
      </c>
      <c r="B1237" s="87"/>
      <c r="C1237" s="88"/>
      <c r="D1237" s="89"/>
      <c r="E1237" s="3"/>
      <c r="F1237" s="11"/>
      <c r="G1237" s="90"/>
      <c r="H1237" s="31"/>
      <c r="I1237" s="31"/>
      <c r="J1237" s="90"/>
      <c r="K1237" s="31"/>
      <c r="L1237" s="57"/>
      <c r="M1237" s="31"/>
      <c r="N1237" s="31"/>
      <c r="O1237" s="57"/>
      <c r="P1237" s="57"/>
      <c r="Q1237" s="57"/>
      <c r="R1237" s="31"/>
      <c r="S1237" s="31"/>
      <c r="T1237" s="91"/>
      <c r="U1237" s="3" t="str">
        <f>IF(VLOOKUP($A1237,DICO_Complet!A:R,9,FALSE)&lt;&gt;0,VLOOKUP($A1237,DICO_Complet!A:R,9,FALSE),"")</f>
        <v/>
      </c>
    </row>
    <row r="1238" spans="1:21">
      <c r="A1238" s="29">
        <v>250220103204</v>
      </c>
      <c r="B1238" s="87"/>
      <c r="C1238" s="88"/>
      <c r="D1238" s="89"/>
      <c r="E1238" s="3"/>
      <c r="F1238" s="11"/>
      <c r="G1238" s="90"/>
      <c r="H1238" s="31"/>
      <c r="I1238" s="31"/>
      <c r="J1238" s="90"/>
      <c r="K1238" s="31"/>
      <c r="L1238" s="57"/>
      <c r="M1238" s="31"/>
      <c r="N1238" s="31"/>
      <c r="O1238" s="57"/>
      <c r="P1238" s="57"/>
      <c r="Q1238" s="57"/>
      <c r="R1238" s="31"/>
      <c r="S1238" s="31"/>
      <c r="T1238" s="91"/>
      <c r="U1238" s="3" t="str">
        <f>IF(VLOOKUP($A1238,DICO_Complet!A:R,9,FALSE)&lt;&gt;0,VLOOKUP($A1238,DICO_Complet!A:R,9,FALSE),"")</f>
        <v/>
      </c>
    </row>
    <row r="1239" spans="1:21">
      <c r="A1239" s="29">
        <v>241112000249</v>
      </c>
      <c r="B1239" s="87"/>
      <c r="C1239" s="88"/>
      <c r="D1239" s="89"/>
      <c r="E1239" s="3"/>
      <c r="F1239" s="11"/>
      <c r="G1239" s="90"/>
      <c r="H1239" s="31"/>
      <c r="I1239" s="31"/>
      <c r="J1239" s="90"/>
      <c r="K1239" s="31"/>
      <c r="L1239" s="57"/>
      <c r="M1239" s="31"/>
      <c r="N1239" s="31"/>
      <c r="O1239" s="57"/>
      <c r="P1239" s="57"/>
      <c r="Q1239" s="57"/>
      <c r="R1239" s="31"/>
      <c r="S1239" s="31"/>
      <c r="T1239" s="91"/>
      <c r="U1239" s="3" t="str">
        <f>IF(VLOOKUP($A1239,DICO_Complet!A:R,9,FALSE)&lt;&gt;0,VLOOKUP($A1239,DICO_Complet!A:R,9,FALSE),"")</f>
        <v/>
      </c>
    </row>
    <row r="1240" spans="1:21">
      <c r="A1240" s="29">
        <v>241112000250</v>
      </c>
      <c r="B1240" s="87"/>
      <c r="C1240" s="88"/>
      <c r="D1240" s="89"/>
      <c r="E1240" s="3"/>
      <c r="F1240" s="11"/>
      <c r="G1240" s="90"/>
      <c r="H1240" s="31"/>
      <c r="I1240" s="31"/>
      <c r="J1240" s="90"/>
      <c r="K1240" s="31"/>
      <c r="L1240" s="57"/>
      <c r="M1240" s="31"/>
      <c r="N1240" s="31"/>
      <c r="O1240" s="57"/>
      <c r="P1240" s="57"/>
      <c r="Q1240" s="57"/>
      <c r="R1240" s="31"/>
      <c r="S1240" s="31"/>
      <c r="T1240" s="91"/>
      <c r="U1240" s="3" t="str">
        <f>IF(VLOOKUP($A1240,DICO_Complet!A:R,9,FALSE)&lt;&gt;0,VLOOKUP($A1240,DICO_Complet!A:R,9,FALSE),"")</f>
        <v/>
      </c>
    </row>
    <row r="1241" spans="1:21">
      <c r="A1241" s="29">
        <v>241112000251</v>
      </c>
      <c r="B1241" s="87"/>
      <c r="C1241" s="88"/>
      <c r="D1241" s="89"/>
      <c r="E1241" s="3"/>
      <c r="F1241" s="11"/>
      <c r="G1241" s="90"/>
      <c r="H1241" s="31"/>
      <c r="I1241" s="31"/>
      <c r="J1241" s="90"/>
      <c r="K1241" s="31"/>
      <c r="L1241" s="57"/>
      <c r="M1241" s="31"/>
      <c r="N1241" s="31"/>
      <c r="O1241" s="57"/>
      <c r="P1241" s="57"/>
      <c r="Q1241" s="57"/>
      <c r="R1241" s="31"/>
      <c r="S1241" s="31"/>
      <c r="T1241" s="91"/>
      <c r="U1241" s="3" t="str">
        <f>IF(VLOOKUP($A1241,DICO_Complet!A:R,9,FALSE)&lt;&gt;0,VLOOKUP($A1241,DICO_Complet!A:R,9,FALSE),"")</f>
        <v/>
      </c>
    </row>
    <row r="1242" spans="1:21">
      <c r="A1242" s="29">
        <v>241112000252</v>
      </c>
      <c r="B1242" s="87"/>
      <c r="C1242" s="88"/>
      <c r="D1242" s="89"/>
      <c r="E1242" s="3"/>
      <c r="F1242" s="11"/>
      <c r="G1242" s="90"/>
      <c r="H1242" s="31"/>
      <c r="I1242" s="31"/>
      <c r="J1242" s="90"/>
      <c r="K1242" s="31"/>
      <c r="L1242" s="57"/>
      <c r="M1242" s="31"/>
      <c r="N1242" s="31"/>
      <c r="O1242" s="57"/>
      <c r="P1242" s="57"/>
      <c r="Q1242" s="57"/>
      <c r="R1242" s="31"/>
      <c r="S1242" s="31"/>
      <c r="T1242" s="91"/>
      <c r="U1242" s="3" t="str">
        <f>IF(VLOOKUP($A1242,DICO_Complet!A:R,9,FALSE)&lt;&gt;0,VLOOKUP($A1242,DICO_Complet!A:R,9,FALSE),"")</f>
        <v/>
      </c>
    </row>
    <row r="1243" spans="1:21">
      <c r="A1243" s="29">
        <v>241112000253</v>
      </c>
      <c r="B1243" s="87"/>
      <c r="C1243" s="88"/>
      <c r="D1243" s="89"/>
      <c r="E1243" s="3"/>
      <c r="F1243" s="11"/>
      <c r="G1243" s="90"/>
      <c r="H1243" s="31"/>
      <c r="I1243" s="31"/>
      <c r="J1243" s="90"/>
      <c r="K1243" s="31"/>
      <c r="L1243" s="57"/>
      <c r="M1243" s="31"/>
      <c r="N1243" s="31"/>
      <c r="O1243" s="57"/>
      <c r="P1243" s="57"/>
      <c r="Q1243" s="57"/>
      <c r="R1243" s="31"/>
      <c r="S1243" s="31"/>
      <c r="T1243" s="91"/>
      <c r="U1243" s="3" t="str">
        <f>IF(VLOOKUP($A1243,DICO_Complet!A:R,9,FALSE)&lt;&gt;0,VLOOKUP($A1243,DICO_Complet!A:R,9,FALSE),"")</f>
        <v/>
      </c>
    </row>
    <row r="1244" spans="1:21">
      <c r="A1244" s="29">
        <v>250901001200</v>
      </c>
      <c r="B1244" s="87"/>
      <c r="C1244" s="88"/>
      <c r="D1244" s="89"/>
      <c r="E1244" s="3"/>
      <c r="F1244" s="11"/>
      <c r="G1244" s="90"/>
      <c r="H1244" s="31"/>
      <c r="I1244" s="31"/>
      <c r="J1244" s="90"/>
      <c r="K1244" s="31"/>
      <c r="L1244" s="57"/>
      <c r="M1244" s="31"/>
      <c r="N1244" s="31"/>
      <c r="O1244" s="57"/>
      <c r="P1244" s="57"/>
      <c r="Q1244" s="57"/>
      <c r="R1244" s="31"/>
      <c r="S1244" s="31"/>
      <c r="T1244" s="91"/>
      <c r="U1244" s="3" t="str">
        <f>IF(VLOOKUP($A1244,DICO_Complet!A:R,9,FALSE)&lt;&gt;0,VLOOKUP($A1244,DICO_Complet!A:R,9,FALSE),"")</f>
        <v/>
      </c>
    </row>
    <row r="1245" spans="1:21">
      <c r="A1245" s="29">
        <v>250203174800</v>
      </c>
      <c r="B1245" s="87"/>
      <c r="C1245" s="88"/>
      <c r="D1245" s="89"/>
      <c r="E1245" s="3"/>
      <c r="F1245" s="11"/>
      <c r="G1245" s="90"/>
      <c r="H1245" s="31"/>
      <c r="I1245" s="31"/>
      <c r="J1245" s="90"/>
      <c r="K1245" s="31"/>
      <c r="L1245" s="57"/>
      <c r="M1245" s="31"/>
      <c r="N1245" s="31"/>
      <c r="O1245" s="57"/>
      <c r="P1245" s="57"/>
      <c r="Q1245" s="57"/>
      <c r="R1245" s="31"/>
      <c r="S1245" s="31"/>
      <c r="T1245" s="91"/>
      <c r="U1245" s="3" t="str">
        <f>IF(VLOOKUP($A1245,DICO_Complet!A:R,9,FALSE)&lt;&gt;0,VLOOKUP($A1245,DICO_Complet!A:R,9,FALSE),"")</f>
        <v/>
      </c>
    </row>
    <row r="1246" spans="1:21">
      <c r="A1246" s="29">
        <v>250203175000</v>
      </c>
      <c r="B1246" s="87"/>
      <c r="C1246" s="88"/>
      <c r="D1246" s="89"/>
      <c r="E1246" s="3"/>
      <c r="F1246" s="11"/>
      <c r="G1246" s="90"/>
      <c r="H1246" s="31"/>
      <c r="I1246" s="31"/>
      <c r="J1246" s="90"/>
      <c r="K1246" s="31"/>
      <c r="L1246" s="57"/>
      <c r="M1246" s="31"/>
      <c r="N1246" s="31"/>
      <c r="O1246" s="57"/>
      <c r="P1246" s="57"/>
      <c r="Q1246" s="57"/>
      <c r="R1246" s="31"/>
      <c r="S1246" s="31"/>
      <c r="T1246" s="91"/>
      <c r="U1246" s="3" t="str">
        <f>IF(VLOOKUP($A1246,DICO_Complet!A:R,9,FALSE)&lt;&gt;0,VLOOKUP($A1246,DICO_Complet!A:R,9,FALSE),"")</f>
        <v/>
      </c>
    </row>
    <row r="1247" spans="1:21">
      <c r="A1247" s="29">
        <v>250423093000</v>
      </c>
      <c r="B1247" s="87"/>
      <c r="C1247" s="88"/>
      <c r="D1247" s="89"/>
      <c r="E1247" s="3"/>
      <c r="F1247" s="11"/>
      <c r="G1247" s="90"/>
      <c r="H1247" s="31"/>
      <c r="I1247" s="31"/>
      <c r="J1247" s="90"/>
      <c r="K1247" s="31"/>
      <c r="L1247" s="57"/>
      <c r="M1247" s="31"/>
      <c r="N1247" s="31"/>
      <c r="O1247" s="57"/>
      <c r="P1247" s="57"/>
      <c r="Q1247" s="57"/>
      <c r="R1247" s="31"/>
      <c r="S1247" s="31"/>
      <c r="T1247" s="91"/>
      <c r="U1247" s="3" t="str">
        <f>IF(VLOOKUP($A1247,DICO_Complet!A:R,9,FALSE)&lt;&gt;0,VLOOKUP($A1247,DICO_Complet!A:R,9,FALSE),"")</f>
        <v/>
      </c>
    </row>
    <row r="1248" spans="1:21">
      <c r="A1248" s="29">
        <v>241112000254</v>
      </c>
      <c r="B1248" s="87"/>
      <c r="C1248" s="88"/>
      <c r="D1248" s="89"/>
      <c r="E1248" s="3"/>
      <c r="F1248" s="11"/>
      <c r="G1248" s="90"/>
      <c r="H1248" s="31"/>
      <c r="I1248" s="31"/>
      <c r="J1248" s="90"/>
      <c r="K1248" s="31"/>
      <c r="L1248" s="57"/>
      <c r="M1248" s="31"/>
      <c r="N1248" s="31"/>
      <c r="O1248" s="57"/>
      <c r="P1248" s="57"/>
      <c r="Q1248" s="57"/>
      <c r="R1248" s="31"/>
      <c r="S1248" s="31"/>
      <c r="T1248" s="91"/>
      <c r="U1248" s="3" t="str">
        <f>IF(VLOOKUP($A1248,DICO_Complet!A:R,9,FALSE)&lt;&gt;0,VLOOKUP($A1248,DICO_Complet!A:R,9,FALSE),"")</f>
        <v/>
      </c>
    </row>
    <row r="1249" spans="1:21">
      <c r="A1249" s="29">
        <v>241112000255</v>
      </c>
      <c r="B1249" s="87"/>
      <c r="C1249" s="88"/>
      <c r="D1249" s="89"/>
      <c r="E1249" s="3"/>
      <c r="F1249" s="11"/>
      <c r="G1249" s="90"/>
      <c r="H1249" s="31"/>
      <c r="I1249" s="31"/>
      <c r="J1249" s="90"/>
      <c r="K1249" s="31"/>
      <c r="L1249" s="57"/>
      <c r="M1249" s="31"/>
      <c r="N1249" s="31"/>
      <c r="O1249" s="57"/>
      <c r="P1249" s="57"/>
      <c r="Q1249" s="57"/>
      <c r="R1249" s="31"/>
      <c r="S1249" s="31"/>
      <c r="T1249" s="91"/>
      <c r="U1249" s="3" t="str">
        <f>IF(VLOOKUP($A1249,DICO_Complet!A:R,9,FALSE)&lt;&gt;0,VLOOKUP($A1249,DICO_Complet!A:R,9,FALSE),"")</f>
        <v/>
      </c>
    </row>
    <row r="1250" spans="1:21">
      <c r="A1250" s="29">
        <v>241112000256</v>
      </c>
      <c r="B1250" s="87"/>
      <c r="C1250" s="88"/>
      <c r="D1250" s="89"/>
      <c r="E1250" s="3"/>
      <c r="F1250" s="11"/>
      <c r="G1250" s="90"/>
      <c r="H1250" s="31"/>
      <c r="I1250" s="31"/>
      <c r="J1250" s="90"/>
      <c r="K1250" s="31"/>
      <c r="L1250" s="57"/>
      <c r="M1250" s="31"/>
      <c r="N1250" s="31"/>
      <c r="O1250" s="57"/>
      <c r="P1250" s="57"/>
      <c r="Q1250" s="57"/>
      <c r="R1250" s="31"/>
      <c r="S1250" s="31"/>
      <c r="T1250" s="91"/>
      <c r="U1250" s="3" t="str">
        <f>IF(VLOOKUP($A1250,DICO_Complet!A:R,9,FALSE)&lt;&gt;0,VLOOKUP($A1250,DICO_Complet!A:R,9,FALSE),"")</f>
        <v/>
      </c>
    </row>
    <row r="1251" spans="1:21">
      <c r="A1251" s="29">
        <v>250203144200</v>
      </c>
      <c r="B1251" s="87"/>
      <c r="C1251" s="88"/>
      <c r="D1251" s="89"/>
      <c r="E1251" s="3"/>
      <c r="F1251" s="11"/>
      <c r="G1251" s="90"/>
      <c r="H1251" s="31"/>
      <c r="I1251" s="31"/>
      <c r="J1251" s="90"/>
      <c r="K1251" s="31"/>
      <c r="L1251" s="57"/>
      <c r="M1251" s="31"/>
      <c r="N1251" s="31"/>
      <c r="O1251" s="57"/>
      <c r="P1251" s="57"/>
      <c r="Q1251" s="57"/>
      <c r="R1251" s="31"/>
      <c r="S1251" s="31"/>
      <c r="T1251" s="91"/>
      <c r="U1251" s="3" t="str">
        <f>IF(VLOOKUP($A1251,DICO_Complet!A:R,9,FALSE)&lt;&gt;0,VLOOKUP($A1251,DICO_Complet!A:R,9,FALSE),"")</f>
        <v/>
      </c>
    </row>
    <row r="1252" spans="1:21">
      <c r="A1252" s="29">
        <v>260317111300</v>
      </c>
      <c r="B1252" s="87"/>
      <c r="C1252" s="88"/>
      <c r="D1252" s="89"/>
      <c r="E1252" s="3"/>
      <c r="F1252" s="11"/>
      <c r="G1252" s="90"/>
      <c r="H1252" s="31"/>
      <c r="I1252" s="31"/>
      <c r="J1252" s="90"/>
      <c r="K1252" s="31"/>
      <c r="L1252" s="57"/>
      <c r="M1252" s="31"/>
      <c r="N1252" s="31"/>
      <c r="O1252" s="57"/>
      <c r="P1252" s="57"/>
      <c r="Q1252" s="57"/>
      <c r="R1252" s="31"/>
      <c r="S1252" s="31"/>
      <c r="T1252" s="91"/>
      <c r="U1252" s="3" t="str">
        <f>IF(VLOOKUP($A1252,DICO_Complet!A:R,9,FALSE)&lt;&gt;0,VLOOKUP($A1252,DICO_Complet!A:R,9,FALSE),"")</f>
        <v/>
      </c>
    </row>
    <row r="1253" spans="1:21">
      <c r="A1253" s="29">
        <v>250617101500</v>
      </c>
      <c r="B1253" s="87"/>
      <c r="C1253" s="88"/>
      <c r="D1253" s="89"/>
      <c r="E1253" s="3"/>
      <c r="F1253" s="11"/>
      <c r="G1253" s="90"/>
      <c r="H1253" s="31"/>
      <c r="I1253" s="31"/>
      <c r="J1253" s="90"/>
      <c r="K1253" s="31"/>
      <c r="L1253" s="57"/>
      <c r="M1253" s="31"/>
      <c r="N1253" s="31"/>
      <c r="O1253" s="57"/>
      <c r="P1253" s="57"/>
      <c r="Q1253" s="57"/>
      <c r="R1253" s="31"/>
      <c r="S1253" s="31"/>
      <c r="T1253" s="91"/>
      <c r="U1253" s="3" t="str">
        <f>IF(VLOOKUP($A1253,DICO_Complet!A:R,9,FALSE)&lt;&gt;0,VLOOKUP($A1253,DICO_Complet!A:R,9,FALSE),"")</f>
        <v/>
      </c>
    </row>
    <row r="1254" spans="1:21">
      <c r="A1254" s="29">
        <v>251202143400</v>
      </c>
      <c r="B1254" s="87"/>
      <c r="C1254" s="88"/>
      <c r="D1254" s="89"/>
      <c r="E1254" s="3"/>
      <c r="F1254" s="11"/>
      <c r="G1254" s="90"/>
      <c r="H1254" s="31"/>
      <c r="I1254" s="31"/>
      <c r="J1254" s="90"/>
      <c r="K1254" s="31"/>
      <c r="L1254" s="57"/>
      <c r="M1254" s="31"/>
      <c r="N1254" s="31"/>
      <c r="O1254" s="57"/>
      <c r="P1254" s="57"/>
      <c r="Q1254" s="57"/>
      <c r="R1254" s="31"/>
      <c r="S1254" s="31"/>
      <c r="T1254" s="91"/>
      <c r="U1254" s="3" t="str">
        <f>IF(VLOOKUP($A1254,DICO_Complet!A:R,9,FALSE)&lt;&gt;0,VLOOKUP($A1254,DICO_Complet!A:R,9,FALSE),"")</f>
        <v/>
      </c>
    </row>
    <row r="1255" spans="1:21">
      <c r="A1255" s="29">
        <v>250331121303</v>
      </c>
      <c r="B1255" s="87"/>
      <c r="C1255" s="88"/>
      <c r="D1255" s="89"/>
      <c r="E1255" s="3"/>
      <c r="F1255" s="11"/>
      <c r="G1255" s="90"/>
      <c r="H1255" s="31"/>
      <c r="I1255" s="31"/>
      <c r="J1255" s="90"/>
      <c r="K1255" s="31"/>
      <c r="L1255" s="57"/>
      <c r="M1255" s="31"/>
      <c r="N1255" s="31"/>
      <c r="O1255" s="57"/>
      <c r="P1255" s="57"/>
      <c r="Q1255" s="57"/>
      <c r="R1255" s="31"/>
      <c r="S1255" s="31"/>
      <c r="T1255" s="91"/>
      <c r="U1255" s="3" t="str">
        <f>IF(VLOOKUP($A1255,DICO_Complet!A:R,9,FALSE)&lt;&gt;0,VLOOKUP($A1255,DICO_Complet!A:R,9,FALSE),"")</f>
        <v/>
      </c>
    </row>
    <row r="1256" spans="1:21">
      <c r="A1256" s="29">
        <v>250528104009</v>
      </c>
      <c r="B1256" s="87"/>
      <c r="C1256" s="88"/>
      <c r="D1256" s="89"/>
      <c r="E1256" s="3"/>
      <c r="F1256" s="11"/>
      <c r="G1256" s="90"/>
      <c r="H1256" s="31"/>
      <c r="I1256" s="31"/>
      <c r="J1256" s="90"/>
      <c r="K1256" s="31"/>
      <c r="L1256" s="57"/>
      <c r="M1256" s="31"/>
      <c r="N1256" s="31"/>
      <c r="O1256" s="57"/>
      <c r="P1256" s="57"/>
      <c r="Q1256" s="57"/>
      <c r="R1256" s="31"/>
      <c r="S1256" s="31"/>
      <c r="T1256" s="91"/>
      <c r="U1256" s="3" t="str">
        <f>IF(VLOOKUP($A1256,DICO_Complet!A:R,9,FALSE)&lt;&gt;0,VLOOKUP($A1256,DICO_Complet!A:R,9,FALSE),"")</f>
        <v/>
      </c>
    </row>
    <row r="1257" spans="1:21">
      <c r="A1257" s="29">
        <v>250331121304</v>
      </c>
      <c r="B1257" s="87"/>
      <c r="C1257" s="88"/>
      <c r="D1257" s="89"/>
      <c r="E1257" s="3"/>
      <c r="F1257" s="11"/>
      <c r="G1257" s="90"/>
      <c r="H1257" s="31"/>
      <c r="I1257" s="31"/>
      <c r="J1257" s="90"/>
      <c r="K1257" s="31"/>
      <c r="L1257" s="57"/>
      <c r="M1257" s="31"/>
      <c r="N1257" s="31"/>
      <c r="O1257" s="57"/>
      <c r="P1257" s="57"/>
      <c r="Q1257" s="57"/>
      <c r="R1257" s="31"/>
      <c r="S1257" s="31"/>
      <c r="T1257" s="91"/>
      <c r="U1257" s="3" t="str">
        <f>IF(VLOOKUP($A1257,DICO_Complet!A:R,9,FALSE)&lt;&gt;0,VLOOKUP($A1257,DICO_Complet!A:R,9,FALSE),"")</f>
        <v/>
      </c>
    </row>
    <row r="1258" spans="1:21">
      <c r="A1258" s="29">
        <v>250401153200</v>
      </c>
      <c r="B1258" s="87"/>
      <c r="C1258" s="88"/>
      <c r="D1258" s="89"/>
      <c r="E1258" s="3"/>
      <c r="F1258" s="11"/>
      <c r="G1258" s="90"/>
      <c r="H1258" s="31"/>
      <c r="I1258" s="31"/>
      <c r="J1258" s="90"/>
      <c r="K1258" s="31"/>
      <c r="L1258" s="57"/>
      <c r="M1258" s="31"/>
      <c r="N1258" s="31"/>
      <c r="O1258" s="57"/>
      <c r="P1258" s="57"/>
      <c r="Q1258" s="57"/>
      <c r="R1258" s="31"/>
      <c r="S1258" s="31"/>
      <c r="T1258" s="91"/>
      <c r="U1258" s="3" t="str">
        <f>IF(VLOOKUP($A1258,DICO_Complet!A:R,9,FALSE)&lt;&gt;0,VLOOKUP($A1258,DICO_Complet!A:R,9,FALSE),"")</f>
        <v/>
      </c>
    </row>
    <row r="1259" spans="1:21">
      <c r="A1259" s="29">
        <v>250528104010</v>
      </c>
      <c r="B1259" s="87"/>
      <c r="C1259" s="88"/>
      <c r="D1259" s="89"/>
      <c r="E1259" s="3"/>
      <c r="F1259" s="11"/>
      <c r="G1259" s="90"/>
      <c r="H1259" s="31"/>
      <c r="I1259" s="31"/>
      <c r="J1259" s="90"/>
      <c r="K1259" s="31"/>
      <c r="L1259" s="57"/>
      <c r="M1259" s="31"/>
      <c r="N1259" s="31"/>
      <c r="O1259" s="57"/>
      <c r="P1259" s="57"/>
      <c r="Q1259" s="57"/>
      <c r="R1259" s="31"/>
      <c r="S1259" s="31"/>
      <c r="T1259" s="91"/>
      <c r="U1259" s="3" t="str">
        <f>IF(VLOOKUP($A1259,DICO_Complet!A:R,9,FALSE)&lt;&gt;0,VLOOKUP($A1259,DICO_Complet!A:R,9,FALSE),"")</f>
        <v/>
      </c>
    </row>
    <row r="1260" spans="1:21">
      <c r="A1260" s="29">
        <v>250401153201</v>
      </c>
      <c r="B1260" s="87"/>
      <c r="C1260" s="88"/>
      <c r="D1260" s="89"/>
      <c r="E1260" s="3"/>
      <c r="F1260" s="11"/>
      <c r="G1260" s="90"/>
      <c r="H1260" s="31"/>
      <c r="I1260" s="31"/>
      <c r="J1260" s="90"/>
      <c r="K1260" s="31"/>
      <c r="L1260" s="57"/>
      <c r="M1260" s="31"/>
      <c r="N1260" s="31"/>
      <c r="O1260" s="57"/>
      <c r="P1260" s="57"/>
      <c r="Q1260" s="57"/>
      <c r="R1260" s="31"/>
      <c r="S1260" s="31"/>
      <c r="T1260" s="91"/>
      <c r="U1260" s="3" t="str">
        <f>IF(VLOOKUP($A1260,DICO_Complet!A:R,9,FALSE)&lt;&gt;0,VLOOKUP($A1260,DICO_Complet!A:R,9,FALSE),"")</f>
        <v/>
      </c>
    </row>
    <row r="1261" spans="1:21">
      <c r="A1261" s="29">
        <v>260422141000</v>
      </c>
      <c r="B1261" s="87"/>
      <c r="C1261" s="88"/>
      <c r="D1261" s="89"/>
      <c r="E1261" s="3"/>
      <c r="F1261" s="11"/>
      <c r="G1261" s="90"/>
      <c r="H1261" s="31"/>
      <c r="I1261" s="31"/>
      <c r="J1261" s="90"/>
      <c r="K1261" s="31"/>
      <c r="L1261" s="57"/>
      <c r="M1261" s="31"/>
      <c r="N1261" s="31"/>
      <c r="O1261" s="57"/>
      <c r="P1261" s="57"/>
      <c r="Q1261" s="57"/>
      <c r="R1261" s="31"/>
      <c r="S1261" s="31"/>
      <c r="T1261" s="91"/>
      <c r="U1261" s="3" t="str">
        <f>IF(VLOOKUP($A1261,DICO_Complet!A:R,9,FALSE)&lt;&gt;0,VLOOKUP($A1261,DICO_Complet!A:R,9,FALSE),"")</f>
        <v/>
      </c>
    </row>
    <row r="1262" spans="1:21">
      <c r="A1262" s="29">
        <v>260422142000</v>
      </c>
      <c r="B1262" s="87"/>
      <c r="C1262" s="88"/>
      <c r="D1262" s="89"/>
      <c r="E1262" s="3"/>
      <c r="F1262" s="11"/>
      <c r="G1262" s="90"/>
      <c r="H1262" s="31"/>
      <c r="I1262" s="31"/>
      <c r="J1262" s="90"/>
      <c r="K1262" s="31"/>
      <c r="L1262" s="57"/>
      <c r="M1262" s="31"/>
      <c r="N1262" s="31"/>
      <c r="O1262" s="57"/>
      <c r="P1262" s="57"/>
      <c r="Q1262" s="57"/>
      <c r="R1262" s="31"/>
      <c r="S1262" s="31"/>
      <c r="T1262" s="91"/>
      <c r="U1262" s="3" t="str">
        <f>IF(VLOOKUP($A1262,DICO_Complet!A:R,9,FALSE)&lt;&gt;0,VLOOKUP($A1262,DICO_Complet!A:R,9,FALSE),"")</f>
        <v/>
      </c>
    </row>
    <row r="1263" spans="1:21">
      <c r="A1263" s="29">
        <v>260422141900</v>
      </c>
      <c r="B1263" s="87"/>
      <c r="C1263" s="88"/>
      <c r="D1263" s="89"/>
      <c r="E1263" s="3"/>
      <c r="F1263" s="11"/>
      <c r="G1263" s="90"/>
      <c r="H1263" s="31"/>
      <c r="I1263" s="31"/>
      <c r="J1263" s="90"/>
      <c r="K1263" s="31"/>
      <c r="L1263" s="57"/>
      <c r="M1263" s="31"/>
      <c r="N1263" s="31"/>
      <c r="O1263" s="57"/>
      <c r="P1263" s="57"/>
      <c r="Q1263" s="57"/>
      <c r="R1263" s="31"/>
      <c r="S1263" s="31"/>
      <c r="T1263" s="91"/>
      <c r="U1263" s="3" t="str">
        <f>IF(VLOOKUP($A1263,DICO_Complet!A:R,9,FALSE)&lt;&gt;0,VLOOKUP($A1263,DICO_Complet!A:R,9,FALSE),"")</f>
        <v/>
      </c>
    </row>
    <row r="1264" spans="1:21">
      <c r="A1264" s="29">
        <v>260423103700</v>
      </c>
      <c r="B1264" s="87"/>
      <c r="C1264" s="88"/>
      <c r="D1264" s="89"/>
      <c r="E1264" s="3"/>
      <c r="F1264" s="11"/>
      <c r="G1264" s="90"/>
      <c r="H1264" s="31"/>
      <c r="I1264" s="31"/>
      <c r="J1264" s="90"/>
      <c r="K1264" s="31"/>
      <c r="L1264" s="57"/>
      <c r="M1264" s="31"/>
      <c r="N1264" s="31"/>
      <c r="O1264" s="57"/>
      <c r="P1264" s="57"/>
      <c r="Q1264" s="57"/>
      <c r="R1264" s="31"/>
      <c r="S1264" s="31"/>
      <c r="T1264" s="91"/>
      <c r="U1264" s="3" t="str">
        <f>IF(VLOOKUP($A1264,DICO_Complet!A:R,9,FALSE)&lt;&gt;0,VLOOKUP($A1264,DICO_Complet!A:R,9,FALSE),"")</f>
        <v/>
      </c>
    </row>
    <row r="1265" spans="1:21">
      <c r="A1265" s="29">
        <v>260422142300</v>
      </c>
      <c r="B1265" s="87"/>
      <c r="C1265" s="88"/>
      <c r="D1265" s="89"/>
      <c r="E1265" s="3"/>
      <c r="F1265" s="11"/>
      <c r="G1265" s="90"/>
      <c r="H1265" s="31"/>
      <c r="I1265" s="31"/>
      <c r="J1265" s="90"/>
      <c r="K1265" s="31"/>
      <c r="L1265" s="57"/>
      <c r="M1265" s="31"/>
      <c r="N1265" s="31"/>
      <c r="O1265" s="57"/>
      <c r="P1265" s="57"/>
      <c r="Q1265" s="57"/>
      <c r="R1265" s="31"/>
      <c r="S1265" s="31"/>
      <c r="T1265" s="91"/>
      <c r="U1265" s="3" t="str">
        <f>IF(VLOOKUP($A1265,DICO_Complet!A:R,9,FALSE)&lt;&gt;0,VLOOKUP($A1265,DICO_Complet!A:R,9,FALSE),"")</f>
        <v/>
      </c>
    </row>
    <row r="1266" spans="1:21">
      <c r="A1266" s="29">
        <v>250528103500</v>
      </c>
      <c r="B1266" s="87"/>
      <c r="C1266" s="88"/>
      <c r="D1266" s="89"/>
      <c r="E1266" s="3"/>
      <c r="F1266" s="11"/>
      <c r="G1266" s="90"/>
      <c r="H1266" s="31"/>
      <c r="I1266" s="31"/>
      <c r="J1266" s="90"/>
      <c r="K1266" s="31"/>
      <c r="L1266" s="57"/>
      <c r="M1266" s="31"/>
      <c r="N1266" s="31"/>
      <c r="O1266" s="57"/>
      <c r="P1266" s="57"/>
      <c r="Q1266" s="57"/>
      <c r="R1266" s="31"/>
      <c r="S1266" s="31"/>
      <c r="T1266" s="91"/>
      <c r="U1266" s="3" t="str">
        <f>IF(VLOOKUP($A1266,DICO_Complet!A:R,9,FALSE)&lt;&gt;0,VLOOKUP($A1266,DICO_Complet!A:R,9,FALSE),"")</f>
        <v/>
      </c>
    </row>
    <row r="1267" spans="1:21">
      <c r="A1267" s="29">
        <v>260313163000</v>
      </c>
      <c r="B1267" s="87"/>
      <c r="C1267" s="88"/>
      <c r="D1267" s="89"/>
      <c r="E1267" s="3"/>
      <c r="F1267" s="11"/>
      <c r="G1267" s="90"/>
      <c r="H1267" s="31"/>
      <c r="I1267" s="31"/>
      <c r="J1267" s="90"/>
      <c r="K1267" s="31"/>
      <c r="L1267" s="57"/>
      <c r="M1267" s="31"/>
      <c r="N1267" s="31"/>
      <c r="O1267" s="57"/>
      <c r="P1267" s="57"/>
      <c r="Q1267" s="57"/>
      <c r="R1267" s="31"/>
      <c r="S1267" s="31"/>
      <c r="T1267" s="91"/>
      <c r="U1267" s="3" t="str">
        <f>IF(VLOOKUP($A1267,DICO_Complet!A:R,9,FALSE)&lt;&gt;0,VLOOKUP($A1267,DICO_Complet!A:R,9,FALSE),"")</f>
        <v/>
      </c>
    </row>
    <row r="1268" spans="1:21">
      <c r="A1268" s="29">
        <v>250528103000</v>
      </c>
      <c r="B1268" s="87"/>
      <c r="C1268" s="88"/>
      <c r="D1268" s="89"/>
      <c r="E1268" s="3"/>
      <c r="F1268" s="11"/>
      <c r="G1268" s="90"/>
      <c r="H1268" s="31"/>
      <c r="I1268" s="31"/>
      <c r="J1268" s="90"/>
      <c r="K1268" s="31"/>
      <c r="L1268" s="57"/>
      <c r="M1268" s="31"/>
      <c r="N1268" s="31"/>
      <c r="O1268" s="57"/>
      <c r="P1268" s="57"/>
      <c r="Q1268" s="57"/>
      <c r="R1268" s="31"/>
      <c r="S1268" s="31"/>
      <c r="T1268" s="91"/>
      <c r="U1268" s="3" t="str">
        <f>IF(VLOOKUP($A1268,DICO_Complet!A:R,9,FALSE)&lt;&gt;0,VLOOKUP($A1268,DICO_Complet!A:R,9,FALSE),"")</f>
        <v/>
      </c>
    </row>
    <row r="1269" spans="1:21">
      <c r="A1269" s="29">
        <v>250528102900</v>
      </c>
      <c r="B1269" s="87"/>
      <c r="C1269" s="88"/>
      <c r="D1269" s="89"/>
      <c r="E1269" s="3"/>
      <c r="F1269" s="11"/>
      <c r="G1269" s="90"/>
      <c r="H1269" s="31"/>
      <c r="I1269" s="31"/>
      <c r="J1269" s="90"/>
      <c r="K1269" s="31"/>
      <c r="L1269" s="57"/>
      <c r="M1269" s="31"/>
      <c r="N1269" s="31"/>
      <c r="O1269" s="57"/>
      <c r="P1269" s="57"/>
      <c r="Q1269" s="57"/>
      <c r="R1269" s="31"/>
      <c r="S1269" s="31"/>
      <c r="T1269" s="91"/>
      <c r="U1269" s="3" t="str">
        <f>IF(VLOOKUP($A1269,DICO_Complet!A:R,9,FALSE)&lt;&gt;0,VLOOKUP($A1269,DICO_Complet!A:R,9,FALSE),"")</f>
        <v/>
      </c>
    </row>
    <row r="1270" spans="1:21">
      <c r="A1270" s="29">
        <v>260429133200</v>
      </c>
      <c r="B1270" s="87"/>
      <c r="C1270" s="88"/>
      <c r="D1270" s="89"/>
      <c r="E1270" s="3"/>
      <c r="F1270" s="11"/>
      <c r="G1270" s="90"/>
      <c r="H1270" s="31"/>
      <c r="I1270" s="31"/>
      <c r="J1270" s="90"/>
      <c r="K1270" s="31"/>
      <c r="L1270" s="57"/>
      <c r="M1270" s="31"/>
      <c r="N1270" s="31"/>
      <c r="O1270" s="57"/>
      <c r="P1270" s="57"/>
      <c r="Q1270" s="57"/>
      <c r="R1270" s="31"/>
      <c r="S1270" s="31"/>
      <c r="T1270" s="91"/>
      <c r="U1270" s="3" t="str">
        <f>IF(VLOOKUP($A1270,DICO_Complet!A:R,9,FALSE)&lt;&gt;0,VLOOKUP($A1270,DICO_Complet!A:R,9,FALSE),"")</f>
        <v/>
      </c>
    </row>
    <row r="1271" spans="1:21">
      <c r="A1271" s="29">
        <v>260429112400</v>
      </c>
      <c r="B1271" s="87"/>
      <c r="C1271" s="88"/>
      <c r="D1271" s="89"/>
      <c r="E1271" s="3"/>
      <c r="F1271" s="11"/>
      <c r="G1271" s="90"/>
      <c r="H1271" s="31"/>
      <c r="I1271" s="31"/>
      <c r="J1271" s="90"/>
      <c r="K1271" s="31"/>
      <c r="L1271" s="57"/>
      <c r="M1271" s="31"/>
      <c r="N1271" s="31"/>
      <c r="O1271" s="57"/>
      <c r="P1271" s="57"/>
      <c r="Q1271" s="57"/>
      <c r="R1271" s="31"/>
      <c r="S1271" s="31"/>
      <c r="T1271" s="91"/>
      <c r="U1271" s="3" t="str">
        <f>IF(VLOOKUP($A1271,DICO_Complet!A:R,9,FALSE)&lt;&gt;0,VLOOKUP($A1271,DICO_Complet!A:R,9,FALSE),"")</f>
        <v/>
      </c>
    </row>
    <row r="1272" spans="1:21">
      <c r="A1272" s="29">
        <v>251024104000</v>
      </c>
      <c r="B1272" s="87"/>
      <c r="C1272" s="88"/>
      <c r="D1272" s="89"/>
      <c r="E1272" s="3"/>
      <c r="F1272" s="11"/>
      <c r="G1272" s="90"/>
      <c r="H1272" s="31"/>
      <c r="I1272" s="31"/>
      <c r="J1272" s="90"/>
      <c r="K1272" s="31"/>
      <c r="L1272" s="57"/>
      <c r="M1272" s="31"/>
      <c r="N1272" s="31"/>
      <c r="O1272" s="57"/>
      <c r="P1272" s="57"/>
      <c r="Q1272" s="57"/>
      <c r="R1272" s="31"/>
      <c r="S1272" s="31"/>
      <c r="T1272" s="91"/>
      <c r="U1272" s="3" t="str">
        <f>IF(VLOOKUP($A1272,DICO_Complet!A:R,9,FALSE)&lt;&gt;0,VLOOKUP($A1272,DICO_Complet!A:R,9,FALSE),"")</f>
        <v/>
      </c>
    </row>
    <row r="1273" spans="1:21">
      <c r="A1273" s="29">
        <v>260422141800</v>
      </c>
      <c r="B1273" s="87"/>
      <c r="C1273" s="88"/>
      <c r="D1273" s="89"/>
      <c r="E1273" s="3"/>
      <c r="F1273" s="11"/>
      <c r="G1273" s="90"/>
      <c r="H1273" s="31"/>
      <c r="I1273" s="31"/>
      <c r="J1273" s="90"/>
      <c r="K1273" s="31"/>
      <c r="L1273" s="57"/>
      <c r="M1273" s="31"/>
      <c r="N1273" s="31"/>
      <c r="O1273" s="57"/>
      <c r="P1273" s="57"/>
      <c r="Q1273" s="57"/>
      <c r="R1273" s="31"/>
      <c r="S1273" s="31"/>
      <c r="T1273" s="91"/>
      <c r="U1273" s="3" t="str">
        <f>IF(VLOOKUP($A1273,DICO_Complet!A:R,9,FALSE)&lt;&gt;0,VLOOKUP($A1273,DICO_Complet!A:R,9,FALSE),"")</f>
        <v/>
      </c>
    </row>
    <row r="1274" spans="1:21">
      <c r="A1274" s="29">
        <v>260422141700</v>
      </c>
      <c r="B1274" s="87"/>
      <c r="C1274" s="88"/>
      <c r="D1274" s="89"/>
      <c r="E1274" s="3"/>
      <c r="F1274" s="11"/>
      <c r="G1274" s="90"/>
      <c r="H1274" s="31"/>
      <c r="I1274" s="31"/>
      <c r="J1274" s="90"/>
      <c r="K1274" s="31"/>
      <c r="L1274" s="57"/>
      <c r="M1274" s="31"/>
      <c r="N1274" s="31"/>
      <c r="O1274" s="57"/>
      <c r="P1274" s="57"/>
      <c r="Q1274" s="57"/>
      <c r="R1274" s="31"/>
      <c r="S1274" s="31"/>
      <c r="T1274" s="91"/>
      <c r="U1274" s="3" t="str">
        <f>IF(VLOOKUP($A1274,DICO_Complet!A:R,9,FALSE)&lt;&gt;0,VLOOKUP($A1274,DICO_Complet!A:R,9,FALSE),"")</f>
        <v/>
      </c>
    </row>
    <row r="1275" spans="1:21">
      <c r="A1275" s="29">
        <v>260422140100</v>
      </c>
      <c r="B1275" s="87"/>
      <c r="C1275" s="88"/>
      <c r="D1275" s="89"/>
      <c r="E1275" s="3"/>
      <c r="F1275" s="11"/>
      <c r="G1275" s="90"/>
      <c r="H1275" s="31"/>
      <c r="I1275" s="31"/>
      <c r="J1275" s="90"/>
      <c r="K1275" s="31"/>
      <c r="L1275" s="57"/>
      <c r="M1275" s="31"/>
      <c r="N1275" s="31"/>
      <c r="O1275" s="57"/>
      <c r="P1275" s="57"/>
      <c r="Q1275" s="57"/>
      <c r="R1275" s="31"/>
      <c r="S1275" s="31"/>
      <c r="T1275" s="91"/>
      <c r="U1275" s="3" t="str">
        <f>IF(VLOOKUP($A1275,DICO_Complet!A:R,9,FALSE)&lt;&gt;0,VLOOKUP($A1275,DICO_Complet!A:R,9,FALSE),"")</f>
        <v/>
      </c>
    </row>
    <row r="1276" spans="1:21">
      <c r="A1276" s="29">
        <v>251024104002</v>
      </c>
      <c r="B1276" s="87"/>
      <c r="C1276" s="88"/>
      <c r="D1276" s="89"/>
      <c r="E1276" s="3"/>
      <c r="F1276" s="11"/>
      <c r="G1276" s="90"/>
      <c r="H1276" s="31"/>
      <c r="I1276" s="31"/>
      <c r="J1276" s="90"/>
      <c r="K1276" s="31"/>
      <c r="L1276" s="57"/>
      <c r="M1276" s="31"/>
      <c r="N1276" s="31"/>
      <c r="O1276" s="57"/>
      <c r="P1276" s="57"/>
      <c r="Q1276" s="57"/>
      <c r="R1276" s="31"/>
      <c r="S1276" s="31"/>
      <c r="T1276" s="91"/>
      <c r="U1276" s="3" t="str">
        <f>IF(VLOOKUP($A1276,DICO_Complet!A:R,9,FALSE)&lt;&gt;0,VLOOKUP($A1276,DICO_Complet!A:R,9,FALSE),"")</f>
        <v/>
      </c>
    </row>
    <row r="1277" spans="1:21">
      <c r="A1277" s="29">
        <v>251024104001</v>
      </c>
      <c r="B1277" s="87"/>
      <c r="C1277" s="88"/>
      <c r="D1277" s="89"/>
      <c r="E1277" s="3"/>
      <c r="F1277" s="11"/>
      <c r="G1277" s="90"/>
      <c r="H1277" s="31"/>
      <c r="I1277" s="31"/>
      <c r="J1277" s="90"/>
      <c r="K1277" s="31"/>
      <c r="L1277" s="57"/>
      <c r="M1277" s="31"/>
      <c r="N1277" s="31"/>
      <c r="O1277" s="57"/>
      <c r="P1277" s="57"/>
      <c r="Q1277" s="57"/>
      <c r="R1277" s="31"/>
      <c r="S1277" s="31"/>
      <c r="T1277" s="91"/>
      <c r="U1277" s="3" t="str">
        <f>IF(VLOOKUP($A1277,DICO_Complet!A:R,9,FALSE)&lt;&gt;0,VLOOKUP($A1277,DICO_Complet!A:R,9,FALSE),"")</f>
        <v/>
      </c>
    </row>
    <row r="1278" spans="1:21">
      <c r="A1278" s="29">
        <v>260423103500</v>
      </c>
      <c r="B1278" s="87"/>
      <c r="C1278" s="88"/>
      <c r="D1278" s="89"/>
      <c r="E1278" s="3"/>
      <c r="F1278" s="11"/>
      <c r="G1278" s="90"/>
      <c r="H1278" s="31"/>
      <c r="I1278" s="31"/>
      <c r="J1278" s="90"/>
      <c r="K1278" s="31"/>
      <c r="L1278" s="57"/>
      <c r="M1278" s="31"/>
      <c r="N1278" s="31"/>
      <c r="O1278" s="57"/>
      <c r="P1278" s="57"/>
      <c r="Q1278" s="57"/>
      <c r="R1278" s="31"/>
      <c r="S1278" s="31"/>
      <c r="T1278" s="91"/>
      <c r="U1278" s="3" t="str">
        <f>IF(VLOOKUP($A1278,DICO_Complet!A:R,9,FALSE)&lt;&gt;0,VLOOKUP($A1278,DICO_Complet!A:R,9,FALSE),"")</f>
        <v/>
      </c>
    </row>
    <row r="1279" spans="1:21">
      <c r="A1279" s="29">
        <v>260422142200</v>
      </c>
      <c r="B1279" s="87"/>
      <c r="C1279" s="88"/>
      <c r="D1279" s="89"/>
      <c r="E1279" s="3"/>
      <c r="F1279" s="11"/>
      <c r="G1279" s="90"/>
      <c r="H1279" s="31"/>
      <c r="I1279" s="31"/>
      <c r="J1279" s="90"/>
      <c r="K1279" s="31"/>
      <c r="L1279" s="57"/>
      <c r="M1279" s="31"/>
      <c r="N1279" s="31"/>
      <c r="O1279" s="57"/>
      <c r="P1279" s="57"/>
      <c r="Q1279" s="57"/>
      <c r="R1279" s="31"/>
      <c r="S1279" s="31"/>
      <c r="T1279" s="91"/>
      <c r="U1279" s="3" t="str">
        <f>IF(VLOOKUP($A1279,DICO_Complet!A:R,9,FALSE)&lt;&gt;0,VLOOKUP($A1279,DICO_Complet!A:R,9,FALSE),"")</f>
        <v/>
      </c>
    </row>
    <row r="1280" spans="1:21">
      <c r="A1280" s="29">
        <v>260422142100</v>
      </c>
      <c r="B1280" s="87"/>
      <c r="C1280" s="88"/>
      <c r="D1280" s="89"/>
      <c r="E1280" s="3"/>
      <c r="F1280" s="11"/>
      <c r="G1280" s="90"/>
      <c r="H1280" s="31"/>
      <c r="I1280" s="31"/>
      <c r="J1280" s="90"/>
      <c r="K1280" s="31"/>
      <c r="L1280" s="57"/>
      <c r="M1280" s="31"/>
      <c r="N1280" s="31"/>
      <c r="O1280" s="57"/>
      <c r="P1280" s="57"/>
      <c r="Q1280" s="57"/>
      <c r="R1280" s="31"/>
      <c r="S1280" s="31"/>
      <c r="T1280" s="91"/>
      <c r="U1280" s="3" t="str">
        <f>IF(VLOOKUP($A1280,DICO_Complet!A:R,9,FALSE)&lt;&gt;0,VLOOKUP($A1280,DICO_Complet!A:R,9,FALSE),"")</f>
        <v/>
      </c>
    </row>
    <row r="1281" spans="1:21">
      <c r="A1281" s="29">
        <v>260422142400</v>
      </c>
      <c r="B1281" s="87"/>
      <c r="C1281" s="88"/>
      <c r="D1281" s="89"/>
      <c r="E1281" s="3"/>
      <c r="F1281" s="11"/>
      <c r="G1281" s="90"/>
      <c r="H1281" s="31"/>
      <c r="I1281" s="31"/>
      <c r="J1281" s="90"/>
      <c r="K1281" s="31"/>
      <c r="L1281" s="57"/>
      <c r="M1281" s="31"/>
      <c r="N1281" s="31"/>
      <c r="O1281" s="57"/>
      <c r="P1281" s="57"/>
      <c r="Q1281" s="57"/>
      <c r="R1281" s="31"/>
      <c r="S1281" s="31"/>
      <c r="T1281" s="91"/>
      <c r="U1281" s="3" t="str">
        <f>IF(VLOOKUP($A1281,DICO_Complet!A:R,9,FALSE)&lt;&gt;0,VLOOKUP($A1281,DICO_Complet!A:R,9,FALSE),"")</f>
        <v/>
      </c>
    </row>
    <row r="1282" spans="1:21">
      <c r="A1282" s="29">
        <v>260422142500</v>
      </c>
      <c r="B1282" s="87"/>
      <c r="C1282" s="88"/>
      <c r="D1282" s="89"/>
      <c r="E1282" s="3"/>
      <c r="F1282" s="11"/>
      <c r="G1282" s="90"/>
      <c r="H1282" s="31"/>
      <c r="I1282" s="31"/>
      <c r="J1282" s="90"/>
      <c r="K1282" s="31"/>
      <c r="L1282" s="57"/>
      <c r="M1282" s="31"/>
      <c r="N1282" s="31"/>
      <c r="O1282" s="57"/>
      <c r="P1282" s="57"/>
      <c r="Q1282" s="57"/>
      <c r="R1282" s="31"/>
      <c r="S1282" s="31"/>
      <c r="T1282" s="91"/>
      <c r="U1282" s="3" t="str">
        <f>IF(VLOOKUP($A1282,DICO_Complet!A:R,9,FALSE)&lt;&gt;0,VLOOKUP($A1282,DICO_Complet!A:R,9,FALSE),"")</f>
        <v/>
      </c>
    </row>
    <row r="1283" spans="1:21">
      <c r="A1283" s="29">
        <v>260422142600</v>
      </c>
      <c r="B1283" s="87"/>
      <c r="C1283" s="88"/>
      <c r="D1283" s="89"/>
      <c r="E1283" s="3"/>
      <c r="F1283" s="11"/>
      <c r="G1283" s="90"/>
      <c r="H1283" s="31"/>
      <c r="I1283" s="31"/>
      <c r="J1283" s="90"/>
      <c r="K1283" s="31"/>
      <c r="L1283" s="57"/>
      <c r="M1283" s="31"/>
      <c r="N1283" s="31"/>
      <c r="O1283" s="57"/>
      <c r="P1283" s="57"/>
      <c r="Q1283" s="57"/>
      <c r="R1283" s="31"/>
      <c r="S1283" s="31"/>
      <c r="T1283" s="91"/>
      <c r="U1283" s="3" t="str">
        <f>IF(VLOOKUP($A1283,DICO_Complet!A:R,9,FALSE)&lt;&gt;0,VLOOKUP($A1283,DICO_Complet!A:R,9,FALSE),"")</f>
        <v/>
      </c>
    </row>
    <row r="1284" spans="1:21">
      <c r="A1284" s="29">
        <v>260423103400</v>
      </c>
      <c r="B1284" s="87"/>
      <c r="C1284" s="88"/>
      <c r="D1284" s="89"/>
      <c r="E1284" s="3"/>
      <c r="F1284" s="11"/>
      <c r="G1284" s="90"/>
      <c r="H1284" s="31"/>
      <c r="I1284" s="31"/>
      <c r="J1284" s="90"/>
      <c r="K1284" s="31"/>
      <c r="L1284" s="57"/>
      <c r="M1284" s="31"/>
      <c r="N1284" s="31"/>
      <c r="O1284" s="57"/>
      <c r="P1284" s="57"/>
      <c r="Q1284" s="57"/>
      <c r="R1284" s="31"/>
      <c r="S1284" s="31"/>
      <c r="T1284" s="91"/>
      <c r="U1284" s="3" t="str">
        <f>IF(VLOOKUP($A1284,DICO_Complet!A:R,9,FALSE)&lt;&gt;0,VLOOKUP($A1284,DICO_Complet!A:R,9,FALSE),"")</f>
        <v/>
      </c>
    </row>
    <row r="1285" spans="1:21">
      <c r="A1285" s="29">
        <v>260422141500</v>
      </c>
      <c r="B1285" s="87"/>
      <c r="C1285" s="88"/>
      <c r="D1285" s="89"/>
      <c r="E1285" s="3"/>
      <c r="F1285" s="11"/>
      <c r="G1285" s="90"/>
      <c r="H1285" s="31"/>
      <c r="I1285" s="31"/>
      <c r="J1285" s="90"/>
      <c r="K1285" s="31"/>
      <c r="L1285" s="57"/>
      <c r="M1285" s="31"/>
      <c r="N1285" s="31"/>
      <c r="O1285" s="57"/>
      <c r="P1285" s="57"/>
      <c r="Q1285" s="57"/>
      <c r="R1285" s="31"/>
      <c r="S1285" s="31"/>
      <c r="T1285" s="91"/>
      <c r="U1285" s="3" t="str">
        <f>IF(VLOOKUP($A1285,DICO_Complet!A:R,9,FALSE)&lt;&gt;0,VLOOKUP($A1285,DICO_Complet!A:R,9,FALSE),"")</f>
        <v/>
      </c>
    </row>
    <row r="1286" spans="1:21">
      <c r="A1286" s="29">
        <v>260422141600</v>
      </c>
      <c r="B1286" s="87"/>
      <c r="C1286" s="88"/>
      <c r="D1286" s="89"/>
      <c r="E1286" s="3"/>
      <c r="F1286" s="11"/>
      <c r="G1286" s="90"/>
      <c r="H1286" s="31"/>
      <c r="I1286" s="31"/>
      <c r="J1286" s="90"/>
      <c r="K1286" s="31"/>
      <c r="L1286" s="57"/>
      <c r="M1286" s="31"/>
      <c r="N1286" s="31"/>
      <c r="O1286" s="57"/>
      <c r="P1286" s="57"/>
      <c r="Q1286" s="57"/>
      <c r="R1286" s="31"/>
      <c r="S1286" s="31"/>
      <c r="T1286" s="91"/>
      <c r="U1286" s="3" t="str">
        <f>IF(VLOOKUP($A1286,DICO_Complet!A:R,9,FALSE)&lt;&gt;0,VLOOKUP($A1286,DICO_Complet!A:R,9,FALSE),"")</f>
        <v/>
      </c>
    </row>
    <row r="1287" spans="1:21">
      <c r="A1287" s="29">
        <v>250717183200</v>
      </c>
      <c r="B1287" s="87"/>
      <c r="C1287" s="88"/>
      <c r="D1287" s="89"/>
      <c r="E1287" s="3"/>
      <c r="F1287" s="11"/>
      <c r="G1287" s="90"/>
      <c r="H1287" s="31"/>
      <c r="I1287" s="31"/>
      <c r="J1287" s="90"/>
      <c r="K1287" s="31"/>
      <c r="L1287" s="57"/>
      <c r="M1287" s="31"/>
      <c r="N1287" s="31"/>
      <c r="O1287" s="57"/>
      <c r="P1287" s="57"/>
      <c r="Q1287" s="57"/>
      <c r="R1287" s="31"/>
      <c r="S1287" s="31"/>
      <c r="T1287" s="91"/>
      <c r="U1287" s="3" t="str">
        <f>IF(VLOOKUP($A1287,DICO_Complet!A:R,9,FALSE)&lt;&gt;0,VLOOKUP($A1287,DICO_Complet!A:R,9,FALSE),"")</f>
        <v/>
      </c>
    </row>
    <row r="1288" spans="1:21">
      <c r="A1288" s="29">
        <v>250717183203</v>
      </c>
      <c r="B1288" s="87"/>
      <c r="C1288" s="88"/>
      <c r="D1288" s="89"/>
      <c r="E1288" s="3"/>
      <c r="F1288" s="11"/>
      <c r="G1288" s="90"/>
      <c r="H1288" s="31"/>
      <c r="I1288" s="31"/>
      <c r="J1288" s="90"/>
      <c r="K1288" s="31"/>
      <c r="L1288" s="57"/>
      <c r="M1288" s="31"/>
      <c r="N1288" s="31"/>
      <c r="O1288" s="57"/>
      <c r="P1288" s="57"/>
      <c r="Q1288" s="57"/>
      <c r="R1288" s="31"/>
      <c r="S1288" s="31"/>
      <c r="T1288" s="91"/>
      <c r="U1288" s="3" t="str">
        <f>IF(VLOOKUP($A1288,DICO_Complet!A:R,9,FALSE)&lt;&gt;0,VLOOKUP($A1288,DICO_Complet!A:R,9,FALSE),"")</f>
        <v/>
      </c>
    </row>
    <row r="1289" spans="1:21">
      <c r="A1289" s="29">
        <v>250717102646</v>
      </c>
      <c r="B1289" s="87"/>
      <c r="C1289" s="88"/>
      <c r="D1289" s="89"/>
      <c r="E1289" s="3"/>
      <c r="F1289" s="11"/>
      <c r="G1289" s="90"/>
      <c r="H1289" s="31"/>
      <c r="I1289" s="31"/>
      <c r="J1289" s="90"/>
      <c r="K1289" s="31"/>
      <c r="L1289" s="57"/>
      <c r="M1289" s="31"/>
      <c r="N1289" s="31"/>
      <c r="O1289" s="57"/>
      <c r="P1289" s="57"/>
      <c r="Q1289" s="57"/>
      <c r="R1289" s="31"/>
      <c r="S1289" s="31"/>
      <c r="T1289" s="91"/>
      <c r="U1289" s="3" t="str">
        <f>IF(VLOOKUP($A1289,DICO_Complet!A:R,9,FALSE)&lt;&gt;0,VLOOKUP($A1289,DICO_Complet!A:R,9,FALSE),"")</f>
        <v/>
      </c>
    </row>
    <row r="1290" spans="1:21">
      <c r="A1290" s="29">
        <v>250717183202</v>
      </c>
      <c r="B1290" s="87"/>
      <c r="C1290" s="88"/>
      <c r="D1290" s="89"/>
      <c r="E1290" s="3"/>
      <c r="F1290" s="11"/>
      <c r="G1290" s="90"/>
      <c r="H1290" s="31"/>
      <c r="I1290" s="31"/>
      <c r="J1290" s="90"/>
      <c r="K1290" s="31"/>
      <c r="L1290" s="57"/>
      <c r="M1290" s="31"/>
      <c r="N1290" s="31"/>
      <c r="O1290" s="57"/>
      <c r="P1290" s="57"/>
      <c r="Q1290" s="57"/>
      <c r="R1290" s="31"/>
      <c r="S1290" s="31"/>
      <c r="T1290" s="91"/>
      <c r="U1290" s="3" t="str">
        <f>IF(VLOOKUP($A1290,DICO_Complet!A:R,9,FALSE)&lt;&gt;0,VLOOKUP($A1290,DICO_Complet!A:R,9,FALSE),"")</f>
        <v/>
      </c>
    </row>
    <row r="1291" spans="1:21">
      <c r="A1291" s="29">
        <v>250717183201</v>
      </c>
      <c r="B1291" s="87"/>
      <c r="C1291" s="88"/>
      <c r="D1291" s="89"/>
      <c r="E1291" s="3"/>
      <c r="F1291" s="11"/>
      <c r="G1291" s="90"/>
      <c r="H1291" s="31"/>
      <c r="I1291" s="31"/>
      <c r="J1291" s="90"/>
      <c r="K1291" s="31"/>
      <c r="L1291" s="57"/>
      <c r="M1291" s="31"/>
      <c r="N1291" s="31"/>
      <c r="O1291" s="57"/>
      <c r="P1291" s="57"/>
      <c r="Q1291" s="57"/>
      <c r="R1291" s="31"/>
      <c r="S1291" s="31"/>
      <c r="T1291" s="91"/>
      <c r="U1291" s="3" t="str">
        <f>IF(VLOOKUP($A1291,DICO_Complet!A:R,9,FALSE)&lt;&gt;0,VLOOKUP($A1291,DICO_Complet!A:R,9,FALSE),"")</f>
        <v/>
      </c>
    </row>
    <row r="1292" spans="1:21">
      <c r="A1292" s="29">
        <v>250717102647</v>
      </c>
      <c r="B1292" s="87"/>
      <c r="C1292" s="88"/>
      <c r="D1292" s="89"/>
      <c r="E1292" s="3"/>
      <c r="F1292" s="11"/>
      <c r="G1292" s="90"/>
      <c r="H1292" s="31"/>
      <c r="I1292" s="31"/>
      <c r="J1292" s="90"/>
      <c r="K1292" s="31"/>
      <c r="L1292" s="57"/>
      <c r="M1292" s="31"/>
      <c r="N1292" s="31"/>
      <c r="O1292" s="57"/>
      <c r="P1292" s="57"/>
      <c r="Q1292" s="57"/>
      <c r="R1292" s="31"/>
      <c r="S1292" s="31"/>
      <c r="T1292" s="91"/>
      <c r="U1292" s="3" t="str">
        <f>IF(VLOOKUP($A1292,DICO_Complet!A:R,9,FALSE)&lt;&gt;0,VLOOKUP($A1292,DICO_Complet!A:R,9,FALSE),"")</f>
        <v/>
      </c>
    </row>
    <row r="1293" spans="1:21">
      <c r="A1293" s="29">
        <v>251027112321</v>
      </c>
      <c r="B1293" s="87"/>
      <c r="C1293" s="88"/>
      <c r="D1293" s="89"/>
      <c r="E1293" s="3"/>
      <c r="F1293" s="11"/>
      <c r="G1293" s="90"/>
      <c r="H1293" s="31"/>
      <c r="I1293" s="31"/>
      <c r="J1293" s="90"/>
      <c r="K1293" s="31"/>
      <c r="L1293" s="57"/>
      <c r="M1293" s="31"/>
      <c r="N1293" s="31"/>
      <c r="O1293" s="57"/>
      <c r="P1293" s="57"/>
      <c r="Q1293" s="57"/>
      <c r="R1293" s="31"/>
      <c r="S1293" s="31"/>
      <c r="T1293" s="91"/>
      <c r="U1293" s="3" t="str">
        <f>IF(VLOOKUP($A1293,DICO_Complet!A:R,9,FALSE)&lt;&gt;0,VLOOKUP($A1293,DICO_Complet!A:R,9,FALSE),"")</f>
        <v/>
      </c>
    </row>
    <row r="1294" spans="1:21">
      <c r="A1294" s="29">
        <v>250717183205</v>
      </c>
      <c r="B1294" s="87"/>
      <c r="C1294" s="88"/>
      <c r="D1294" s="89"/>
      <c r="E1294" s="3"/>
      <c r="F1294" s="11"/>
      <c r="G1294" s="90"/>
      <c r="H1294" s="31"/>
      <c r="I1294" s="31"/>
      <c r="J1294" s="90"/>
      <c r="K1294" s="31"/>
      <c r="L1294" s="57"/>
      <c r="M1294" s="31"/>
      <c r="N1294" s="31"/>
      <c r="O1294" s="57"/>
      <c r="P1294" s="57"/>
      <c r="Q1294" s="57"/>
      <c r="R1294" s="31"/>
      <c r="S1294" s="31"/>
      <c r="T1294" s="91"/>
      <c r="U1294" s="3" t="str">
        <f>IF(VLOOKUP($A1294,DICO_Complet!A:R,9,FALSE)&lt;&gt;0,VLOOKUP($A1294,DICO_Complet!A:R,9,FALSE),"")</f>
        <v/>
      </c>
    </row>
    <row r="1295" spans="1:21">
      <c r="A1295" s="29">
        <v>250717183204</v>
      </c>
      <c r="B1295" s="87"/>
      <c r="C1295" s="88"/>
      <c r="D1295" s="89"/>
      <c r="E1295" s="3"/>
      <c r="F1295" s="11"/>
      <c r="G1295" s="90"/>
      <c r="H1295" s="31"/>
      <c r="I1295" s="31"/>
      <c r="J1295" s="90"/>
      <c r="K1295" s="31"/>
      <c r="L1295" s="57"/>
      <c r="M1295" s="31"/>
      <c r="N1295" s="31"/>
      <c r="O1295" s="57"/>
      <c r="P1295" s="57"/>
      <c r="Q1295" s="57"/>
      <c r="R1295" s="31"/>
      <c r="S1295" s="31"/>
      <c r="T1295" s="91"/>
      <c r="U1295" s="3" t="str">
        <f>IF(VLOOKUP($A1295,DICO_Complet!A:R,9,FALSE)&lt;&gt;0,VLOOKUP($A1295,DICO_Complet!A:R,9,FALSE),"")</f>
        <v/>
      </c>
    </row>
    <row r="1296" spans="1:21">
      <c r="A1296" s="29">
        <v>251112090900</v>
      </c>
      <c r="B1296" s="87"/>
      <c r="C1296" s="88"/>
      <c r="D1296" s="89"/>
      <c r="E1296" s="3"/>
      <c r="F1296" s="11"/>
      <c r="G1296" s="90"/>
      <c r="H1296" s="31"/>
      <c r="I1296" s="31"/>
      <c r="J1296" s="90"/>
      <c r="K1296" s="31"/>
      <c r="L1296" s="57"/>
      <c r="M1296" s="31"/>
      <c r="N1296" s="31"/>
      <c r="O1296" s="57"/>
      <c r="P1296" s="57"/>
      <c r="Q1296" s="57"/>
      <c r="R1296" s="31"/>
      <c r="S1296" s="31"/>
      <c r="T1296" s="91"/>
      <c r="U1296" s="3" t="str">
        <f>IF(VLOOKUP($A1296,DICO_Complet!A:R,9,FALSE)&lt;&gt;0,VLOOKUP($A1296,DICO_Complet!A:R,9,FALSE),"")</f>
        <v/>
      </c>
    </row>
    <row r="1297" spans="1:21">
      <c r="A1297" s="29">
        <v>250418220176</v>
      </c>
      <c r="B1297" s="87"/>
      <c r="C1297" s="88"/>
      <c r="D1297" s="89"/>
      <c r="E1297" s="3"/>
      <c r="F1297" s="11"/>
      <c r="G1297" s="90"/>
      <c r="H1297" s="31"/>
      <c r="I1297" s="31"/>
      <c r="J1297" s="90"/>
      <c r="K1297" s="31"/>
      <c r="L1297" s="57"/>
      <c r="M1297" s="31"/>
      <c r="N1297" s="31"/>
      <c r="O1297" s="57"/>
      <c r="P1297" s="57"/>
      <c r="Q1297" s="57"/>
      <c r="R1297" s="31"/>
      <c r="S1297" s="31"/>
      <c r="T1297" s="91"/>
      <c r="U1297" s="3" t="str">
        <f>IF(VLOOKUP($A1297,DICO_Complet!A:R,9,FALSE)&lt;&gt;0,VLOOKUP($A1297,DICO_Complet!A:R,9,FALSE),"")</f>
        <v/>
      </c>
    </row>
    <row r="1298" spans="1:21">
      <c r="A1298" s="29">
        <v>250418220174</v>
      </c>
      <c r="B1298" s="87"/>
      <c r="C1298" s="88"/>
      <c r="D1298" s="89"/>
      <c r="E1298" s="3"/>
      <c r="F1298" s="11"/>
      <c r="G1298" s="90"/>
      <c r="H1298" s="31"/>
      <c r="I1298" s="31"/>
      <c r="J1298" s="90"/>
      <c r="K1298" s="31"/>
      <c r="L1298" s="57"/>
      <c r="M1298" s="31"/>
      <c r="N1298" s="31"/>
      <c r="O1298" s="57"/>
      <c r="P1298" s="57"/>
      <c r="Q1298" s="57"/>
      <c r="R1298" s="31"/>
      <c r="S1298" s="31"/>
      <c r="T1298" s="91"/>
      <c r="U1298" s="3" t="str">
        <f>IF(VLOOKUP($A1298,DICO_Complet!A:R,9,FALSE)&lt;&gt;0,VLOOKUP($A1298,DICO_Complet!A:R,9,FALSE),"")</f>
        <v/>
      </c>
    </row>
    <row r="1299" spans="1:21">
      <c r="A1299" s="29">
        <v>250418220177</v>
      </c>
      <c r="B1299" s="87"/>
      <c r="C1299" s="88"/>
      <c r="D1299" s="89"/>
      <c r="E1299" s="3"/>
      <c r="F1299" s="11"/>
      <c r="G1299" s="90"/>
      <c r="H1299" s="31"/>
      <c r="I1299" s="31"/>
      <c r="J1299" s="90"/>
      <c r="K1299" s="31"/>
      <c r="L1299" s="57"/>
      <c r="M1299" s="31"/>
      <c r="N1299" s="31"/>
      <c r="O1299" s="57"/>
      <c r="P1299" s="57"/>
      <c r="Q1299" s="57"/>
      <c r="R1299" s="31"/>
      <c r="S1299" s="31"/>
      <c r="T1299" s="91"/>
      <c r="U1299" s="3" t="str">
        <f>IF(VLOOKUP($A1299,DICO_Complet!A:R,9,FALSE)&lt;&gt;0,VLOOKUP($A1299,DICO_Complet!A:R,9,FALSE),"")</f>
        <v/>
      </c>
    </row>
    <row r="1300" spans="1:21">
      <c r="A1300" s="29">
        <v>250418220175</v>
      </c>
      <c r="B1300" s="87"/>
      <c r="C1300" s="88"/>
      <c r="D1300" s="89"/>
      <c r="E1300" s="3"/>
      <c r="F1300" s="11"/>
      <c r="G1300" s="90"/>
      <c r="H1300" s="31"/>
      <c r="I1300" s="31"/>
      <c r="J1300" s="90"/>
      <c r="K1300" s="31"/>
      <c r="L1300" s="57"/>
      <c r="M1300" s="31"/>
      <c r="N1300" s="31"/>
      <c r="O1300" s="57"/>
      <c r="P1300" s="57"/>
      <c r="Q1300" s="57"/>
      <c r="R1300" s="31"/>
      <c r="S1300" s="31"/>
      <c r="T1300" s="91"/>
      <c r="U1300" s="3" t="str">
        <f>IF(VLOOKUP($A1300,DICO_Complet!A:R,9,FALSE)&lt;&gt;0,VLOOKUP($A1300,DICO_Complet!A:R,9,FALSE),"")</f>
        <v/>
      </c>
    </row>
    <row r="1301" spans="1:21">
      <c r="A1301" s="29">
        <v>250702171100</v>
      </c>
      <c r="B1301" s="87"/>
      <c r="C1301" s="88"/>
      <c r="D1301" s="89"/>
      <c r="E1301" s="3"/>
      <c r="F1301" s="11"/>
      <c r="G1301" s="90"/>
      <c r="H1301" s="31"/>
      <c r="I1301" s="31"/>
      <c r="J1301" s="90"/>
      <c r="K1301" s="31"/>
      <c r="L1301" s="57"/>
      <c r="M1301" s="31"/>
      <c r="N1301" s="31"/>
      <c r="O1301" s="57"/>
      <c r="P1301" s="57"/>
      <c r="Q1301" s="57"/>
      <c r="R1301" s="31"/>
      <c r="S1301" s="31"/>
      <c r="T1301" s="91"/>
      <c r="U1301" s="3" t="str">
        <f>IF(VLOOKUP($A1301,DICO_Complet!A:R,9,FALSE)&lt;&gt;0,VLOOKUP($A1301,DICO_Complet!A:R,9,FALSE),"")</f>
        <v/>
      </c>
    </row>
    <row r="1302" spans="1:21">
      <c r="A1302" s="29">
        <v>250624104700</v>
      </c>
      <c r="B1302" s="87"/>
      <c r="C1302" s="88"/>
      <c r="D1302" s="89"/>
      <c r="E1302" s="3"/>
      <c r="F1302" s="11"/>
      <c r="G1302" s="90"/>
      <c r="H1302" s="31"/>
      <c r="I1302" s="31"/>
      <c r="J1302" s="90"/>
      <c r="K1302" s="31"/>
      <c r="L1302" s="57"/>
      <c r="M1302" s="31"/>
      <c r="N1302" s="31"/>
      <c r="O1302" s="57"/>
      <c r="P1302" s="57"/>
      <c r="Q1302" s="57"/>
      <c r="R1302" s="31"/>
      <c r="S1302" s="31"/>
      <c r="T1302" s="91"/>
      <c r="U1302" s="3" t="str">
        <f>IF(VLOOKUP($A1302,DICO_Complet!A:R,9,FALSE)&lt;&gt;0,VLOOKUP($A1302,DICO_Complet!A:R,9,FALSE),"")</f>
        <v/>
      </c>
    </row>
    <row r="1303" spans="1:21">
      <c r="A1303" s="29">
        <v>250624104000</v>
      </c>
      <c r="B1303" s="87"/>
      <c r="C1303" s="88"/>
      <c r="D1303" s="89"/>
      <c r="E1303" s="3"/>
      <c r="F1303" s="11"/>
      <c r="G1303" s="90"/>
      <c r="H1303" s="31"/>
      <c r="I1303" s="31"/>
      <c r="J1303" s="90"/>
      <c r="K1303" s="31"/>
      <c r="L1303" s="57"/>
      <c r="M1303" s="31"/>
      <c r="N1303" s="31"/>
      <c r="O1303" s="57"/>
      <c r="P1303" s="57"/>
      <c r="Q1303" s="57"/>
      <c r="R1303" s="31"/>
      <c r="S1303" s="31"/>
      <c r="T1303" s="91"/>
      <c r="U1303" s="3" t="str">
        <f>IF(VLOOKUP($A1303,DICO_Complet!A:R,9,FALSE)&lt;&gt;0,VLOOKUP($A1303,DICO_Complet!A:R,9,FALSE),"")</f>
        <v/>
      </c>
    </row>
    <row r="1304" spans="1:21">
      <c r="A1304" s="29">
        <v>251112090800</v>
      </c>
      <c r="B1304" s="87"/>
      <c r="C1304" s="88"/>
      <c r="D1304" s="89"/>
      <c r="E1304" s="3"/>
      <c r="F1304" s="11"/>
      <c r="G1304" s="90"/>
      <c r="H1304" s="31"/>
      <c r="I1304" s="31"/>
      <c r="J1304" s="90"/>
      <c r="K1304" s="31"/>
      <c r="L1304" s="57"/>
      <c r="M1304" s="31"/>
      <c r="N1304" s="31"/>
      <c r="O1304" s="57"/>
      <c r="P1304" s="57"/>
      <c r="Q1304" s="57"/>
      <c r="R1304" s="31"/>
      <c r="S1304" s="31"/>
      <c r="T1304" s="91"/>
      <c r="U1304" s="3" t="str">
        <f>IF(VLOOKUP($A1304,DICO_Complet!A:R,9,FALSE)&lt;&gt;0,VLOOKUP($A1304,DICO_Complet!A:R,9,FALSE),"")</f>
        <v/>
      </c>
    </row>
    <row r="1305" spans="1:21">
      <c r="A1305" s="29">
        <v>250702164400</v>
      </c>
      <c r="B1305" s="87"/>
      <c r="C1305" s="88"/>
      <c r="D1305" s="89"/>
      <c r="E1305" s="3"/>
      <c r="F1305" s="11"/>
      <c r="G1305" s="90"/>
      <c r="H1305" s="31"/>
      <c r="I1305" s="31"/>
      <c r="J1305" s="90"/>
      <c r="K1305" s="31"/>
      <c r="L1305" s="57"/>
      <c r="M1305" s="31"/>
      <c r="N1305" s="31"/>
      <c r="O1305" s="57"/>
      <c r="P1305" s="57"/>
      <c r="Q1305" s="57"/>
      <c r="R1305" s="31"/>
      <c r="S1305" s="31"/>
      <c r="T1305" s="91"/>
      <c r="U1305" s="3" t="str">
        <f>IF(VLOOKUP($A1305,DICO_Complet!A:R,9,FALSE)&lt;&gt;0,VLOOKUP($A1305,DICO_Complet!A:R,9,FALSE),"")</f>
        <v/>
      </c>
    </row>
    <row r="1306" spans="1:21">
      <c r="A1306" s="29">
        <v>251112091000</v>
      </c>
      <c r="B1306" s="87"/>
      <c r="C1306" s="88"/>
      <c r="D1306" s="89"/>
      <c r="E1306" s="3"/>
      <c r="F1306" s="11"/>
      <c r="G1306" s="90"/>
      <c r="H1306" s="31"/>
      <c r="I1306" s="31"/>
      <c r="J1306" s="90"/>
      <c r="K1306" s="31"/>
      <c r="L1306" s="57"/>
      <c r="M1306" s="31"/>
      <c r="N1306" s="31"/>
      <c r="O1306" s="57"/>
      <c r="P1306" s="57"/>
      <c r="Q1306" s="57"/>
      <c r="R1306" s="31"/>
      <c r="S1306" s="31"/>
      <c r="T1306" s="91"/>
      <c r="U1306" s="3" t="str">
        <f>IF(VLOOKUP($A1306,DICO_Complet!A:R,9,FALSE)&lt;&gt;0,VLOOKUP($A1306,DICO_Complet!A:R,9,FALSE),"")</f>
        <v/>
      </c>
    </row>
    <row r="1307" spans="1:21">
      <c r="A1307" s="29">
        <v>260212175400</v>
      </c>
      <c r="B1307" s="87"/>
      <c r="C1307" s="88"/>
      <c r="D1307" s="89"/>
      <c r="E1307" s="3"/>
      <c r="F1307" s="11"/>
      <c r="G1307" s="90"/>
      <c r="H1307" s="31"/>
      <c r="I1307" s="31"/>
      <c r="J1307" s="90"/>
      <c r="K1307" s="31"/>
      <c r="L1307" s="57"/>
      <c r="M1307" s="31"/>
      <c r="N1307" s="31"/>
      <c r="O1307" s="57"/>
      <c r="P1307" s="57"/>
      <c r="Q1307" s="57"/>
      <c r="R1307" s="31"/>
      <c r="S1307" s="31"/>
      <c r="T1307" s="91"/>
      <c r="U1307" s="3" t="str">
        <f>IF(VLOOKUP($A1307,DICO_Complet!A:R,9,FALSE)&lt;&gt;0,VLOOKUP($A1307,DICO_Complet!A:R,9,FALSE),"")</f>
        <v/>
      </c>
    </row>
    <row r="1308" spans="1:21">
      <c r="A1308" s="29">
        <v>250418220170</v>
      </c>
      <c r="B1308" s="87"/>
      <c r="C1308" s="88"/>
      <c r="D1308" s="89"/>
      <c r="E1308" s="3"/>
      <c r="F1308" s="11"/>
      <c r="G1308" s="90"/>
      <c r="H1308" s="31"/>
      <c r="I1308" s="31"/>
      <c r="J1308" s="90"/>
      <c r="K1308" s="31"/>
      <c r="L1308" s="57"/>
      <c r="M1308" s="31"/>
      <c r="N1308" s="31"/>
      <c r="O1308" s="57"/>
      <c r="P1308" s="57"/>
      <c r="Q1308" s="57"/>
      <c r="R1308" s="31"/>
      <c r="S1308" s="31"/>
      <c r="T1308" s="91"/>
      <c r="U1308" s="3" t="str">
        <f>IF(VLOOKUP($A1308,DICO_Complet!A:R,9,FALSE)&lt;&gt;0,VLOOKUP($A1308,DICO_Complet!A:R,9,FALSE),"")</f>
        <v/>
      </c>
    </row>
    <row r="1309" spans="1:21">
      <c r="A1309" s="29">
        <v>260113135000</v>
      </c>
      <c r="B1309" s="87"/>
      <c r="C1309" s="88"/>
      <c r="D1309" s="89"/>
      <c r="E1309" s="3"/>
      <c r="F1309" s="11"/>
      <c r="G1309" s="90"/>
      <c r="H1309" s="31"/>
      <c r="I1309" s="31"/>
      <c r="J1309" s="90"/>
      <c r="K1309" s="31"/>
      <c r="L1309" s="57"/>
      <c r="M1309" s="31"/>
      <c r="N1309" s="31"/>
      <c r="O1309" s="57"/>
      <c r="P1309" s="57"/>
      <c r="Q1309" s="57"/>
      <c r="R1309" s="31"/>
      <c r="S1309" s="31"/>
      <c r="T1309" s="91"/>
      <c r="U1309" s="3" t="str">
        <f>IF(VLOOKUP($A1309,DICO_Complet!A:R,9,FALSE)&lt;&gt;0,VLOOKUP($A1309,DICO_Complet!A:R,9,FALSE),"")</f>
        <v/>
      </c>
    </row>
    <row r="1310" spans="1:21">
      <c r="A1310" s="29">
        <v>250418220183</v>
      </c>
      <c r="B1310" s="87"/>
      <c r="C1310" s="88"/>
      <c r="D1310" s="89"/>
      <c r="E1310" s="3"/>
      <c r="F1310" s="11"/>
      <c r="G1310" s="90"/>
      <c r="H1310" s="31"/>
      <c r="I1310" s="31"/>
      <c r="J1310" s="90"/>
      <c r="K1310" s="31"/>
      <c r="L1310" s="57"/>
      <c r="M1310" s="31"/>
      <c r="N1310" s="31"/>
      <c r="O1310" s="57"/>
      <c r="P1310" s="57"/>
      <c r="Q1310" s="57"/>
      <c r="R1310" s="31"/>
      <c r="S1310" s="31"/>
      <c r="T1310" s="91"/>
      <c r="U1310" s="3" t="str">
        <f>IF(VLOOKUP($A1310,DICO_Complet!A:R,9,FALSE)&lt;&gt;0,VLOOKUP($A1310,DICO_Complet!A:R,9,FALSE),"")</f>
        <v/>
      </c>
    </row>
    <row r="1311" spans="1:21">
      <c r="A1311" s="29">
        <v>250418220171</v>
      </c>
      <c r="B1311" s="87"/>
      <c r="C1311" s="88"/>
      <c r="D1311" s="89"/>
      <c r="E1311" s="3"/>
      <c r="F1311" s="11"/>
      <c r="G1311" s="90"/>
      <c r="H1311" s="31"/>
      <c r="I1311" s="31"/>
      <c r="J1311" s="90"/>
      <c r="K1311" s="31"/>
      <c r="L1311" s="57"/>
      <c r="M1311" s="31"/>
      <c r="N1311" s="31"/>
      <c r="O1311" s="57"/>
      <c r="P1311" s="57"/>
      <c r="Q1311" s="57"/>
      <c r="R1311" s="31"/>
      <c r="S1311" s="31"/>
      <c r="T1311" s="91"/>
      <c r="U1311" s="3" t="str">
        <f>IF(VLOOKUP($A1311,DICO_Complet!A:R,9,FALSE)&lt;&gt;0,VLOOKUP($A1311,DICO_Complet!A:R,9,FALSE),"")</f>
        <v/>
      </c>
    </row>
    <row r="1312" spans="1:21">
      <c r="A1312" s="29">
        <v>250418220172</v>
      </c>
      <c r="B1312" s="87"/>
      <c r="C1312" s="88"/>
      <c r="D1312" s="89"/>
      <c r="E1312" s="3"/>
      <c r="F1312" s="11"/>
      <c r="G1312" s="90"/>
      <c r="H1312" s="31"/>
      <c r="I1312" s="31"/>
      <c r="J1312" s="90"/>
      <c r="K1312" s="31"/>
      <c r="L1312" s="57"/>
      <c r="M1312" s="31"/>
      <c r="N1312" s="31"/>
      <c r="O1312" s="57"/>
      <c r="P1312" s="57"/>
      <c r="Q1312" s="57"/>
      <c r="R1312" s="31"/>
      <c r="S1312" s="31"/>
      <c r="T1312" s="91"/>
      <c r="U1312" s="3" t="str">
        <f>IF(VLOOKUP($A1312,DICO_Complet!A:R,9,FALSE)&lt;&gt;0,VLOOKUP($A1312,DICO_Complet!A:R,9,FALSE),"")</f>
        <v/>
      </c>
    </row>
    <row r="1313" spans="1:21">
      <c r="A1313" s="29">
        <v>250418220168</v>
      </c>
      <c r="B1313" s="87"/>
      <c r="C1313" s="88"/>
      <c r="D1313" s="89"/>
      <c r="E1313" s="3"/>
      <c r="F1313" s="11"/>
      <c r="G1313" s="90"/>
      <c r="H1313" s="31"/>
      <c r="I1313" s="31"/>
      <c r="J1313" s="90"/>
      <c r="K1313" s="31"/>
      <c r="L1313" s="57"/>
      <c r="M1313" s="31"/>
      <c r="N1313" s="31"/>
      <c r="O1313" s="57"/>
      <c r="P1313" s="57"/>
      <c r="Q1313" s="57"/>
      <c r="R1313" s="31"/>
      <c r="S1313" s="31"/>
      <c r="T1313" s="91"/>
      <c r="U1313" s="3" t="str">
        <f>IF(VLOOKUP($A1313,DICO_Complet!A:R,9,FALSE)&lt;&gt;0,VLOOKUP($A1313,DICO_Complet!A:R,9,FALSE),"")</f>
        <v/>
      </c>
    </row>
    <row r="1314" spans="1:21">
      <c r="A1314" s="29">
        <v>250702164500</v>
      </c>
      <c r="B1314" s="87"/>
      <c r="C1314" s="88"/>
      <c r="D1314" s="89"/>
      <c r="E1314" s="3"/>
      <c r="F1314" s="11"/>
      <c r="G1314" s="90"/>
      <c r="H1314" s="31"/>
      <c r="I1314" s="31"/>
      <c r="J1314" s="90"/>
      <c r="K1314" s="31"/>
      <c r="L1314" s="57"/>
      <c r="M1314" s="31"/>
      <c r="N1314" s="31"/>
      <c r="O1314" s="57"/>
      <c r="P1314" s="57"/>
      <c r="Q1314" s="57"/>
      <c r="R1314" s="31"/>
      <c r="S1314" s="31"/>
      <c r="T1314" s="91"/>
      <c r="U1314" s="3" t="str">
        <f>IF(VLOOKUP($A1314,DICO_Complet!A:R,9,FALSE)&lt;&gt;0,VLOOKUP($A1314,DICO_Complet!A:R,9,FALSE),"")</f>
        <v/>
      </c>
    </row>
    <row r="1315" spans="1:21">
      <c r="A1315" s="29">
        <v>251027112311</v>
      </c>
      <c r="B1315" s="87"/>
      <c r="C1315" s="88"/>
      <c r="D1315" s="89"/>
      <c r="E1315" s="3"/>
      <c r="F1315" s="11"/>
      <c r="G1315" s="90"/>
      <c r="H1315" s="31"/>
      <c r="I1315" s="31"/>
      <c r="J1315" s="90"/>
      <c r="K1315" s="31"/>
      <c r="L1315" s="57"/>
      <c r="M1315" s="31"/>
      <c r="N1315" s="31"/>
      <c r="O1315" s="57"/>
      <c r="P1315" s="57"/>
      <c r="Q1315" s="57"/>
      <c r="R1315" s="31"/>
      <c r="S1315" s="31"/>
      <c r="T1315" s="91"/>
      <c r="U1315" s="3" t="str">
        <f>IF(VLOOKUP($A1315,DICO_Complet!A:R,9,FALSE)&lt;&gt;0,VLOOKUP($A1315,DICO_Complet!A:R,9,FALSE),"")</f>
        <v/>
      </c>
    </row>
    <row r="1316" spans="1:21">
      <c r="A1316" s="29">
        <v>250528144002</v>
      </c>
      <c r="B1316" s="87"/>
      <c r="C1316" s="88"/>
      <c r="D1316" s="89"/>
      <c r="E1316" s="3"/>
      <c r="F1316" s="11"/>
      <c r="G1316" s="90"/>
      <c r="H1316" s="31"/>
      <c r="I1316" s="31"/>
      <c r="J1316" s="90"/>
      <c r="K1316" s="31"/>
      <c r="L1316" s="57"/>
      <c r="M1316" s="31"/>
      <c r="N1316" s="31"/>
      <c r="O1316" s="57"/>
      <c r="P1316" s="57"/>
      <c r="Q1316" s="57"/>
      <c r="R1316" s="31"/>
      <c r="S1316" s="31"/>
      <c r="T1316" s="91"/>
      <c r="U1316" s="3" t="str">
        <f>IF(VLOOKUP($A1316,DICO_Complet!A:R,9,FALSE)&lt;&gt;0,VLOOKUP($A1316,DICO_Complet!A:R,9,FALSE),"")</f>
        <v/>
      </c>
    </row>
    <row r="1317" spans="1:21">
      <c r="A1317" s="29">
        <v>251027112312</v>
      </c>
      <c r="B1317" s="87"/>
      <c r="C1317" s="88"/>
      <c r="D1317" s="89"/>
      <c r="E1317" s="3"/>
      <c r="F1317" s="11"/>
      <c r="G1317" s="90"/>
      <c r="H1317" s="31"/>
      <c r="I1317" s="31"/>
      <c r="J1317" s="90"/>
      <c r="K1317" s="31"/>
      <c r="L1317" s="57"/>
      <c r="M1317" s="31"/>
      <c r="N1317" s="31"/>
      <c r="O1317" s="57"/>
      <c r="P1317" s="57"/>
      <c r="Q1317" s="57"/>
      <c r="R1317" s="31"/>
      <c r="S1317" s="31"/>
      <c r="T1317" s="91"/>
      <c r="U1317" s="3" t="str">
        <f>IF(VLOOKUP($A1317,DICO_Complet!A:R,9,FALSE)&lt;&gt;0,VLOOKUP($A1317,DICO_Complet!A:R,9,FALSE),"")</f>
        <v/>
      </c>
    </row>
    <row r="1318" spans="1:21">
      <c r="A1318" s="29">
        <v>250324131105</v>
      </c>
      <c r="B1318" s="87"/>
      <c r="C1318" s="88"/>
      <c r="D1318" s="89"/>
      <c r="E1318" s="3"/>
      <c r="F1318" s="11"/>
      <c r="G1318" s="90"/>
      <c r="H1318" s="31"/>
      <c r="I1318" s="31"/>
      <c r="J1318" s="90"/>
      <c r="K1318" s="31"/>
      <c r="L1318" s="57"/>
      <c r="M1318" s="31"/>
      <c r="N1318" s="31"/>
      <c r="O1318" s="57"/>
      <c r="P1318" s="57"/>
      <c r="Q1318" s="57"/>
      <c r="R1318" s="31"/>
      <c r="S1318" s="31"/>
      <c r="T1318" s="91"/>
      <c r="U1318" s="3" t="str">
        <f>IF(VLOOKUP($A1318,DICO_Complet!A:R,9,FALSE)&lt;&gt;0,VLOOKUP($A1318,DICO_Complet!A:R,9,FALSE),"")</f>
        <v/>
      </c>
    </row>
    <row r="1319" spans="1:21">
      <c r="A1319" s="29">
        <v>250717102607</v>
      </c>
      <c r="B1319" s="87"/>
      <c r="C1319" s="88"/>
      <c r="D1319" s="89"/>
      <c r="E1319" s="3"/>
      <c r="F1319" s="11"/>
      <c r="G1319" s="90"/>
      <c r="H1319" s="31"/>
      <c r="I1319" s="31"/>
      <c r="J1319" s="90"/>
      <c r="K1319" s="31"/>
      <c r="L1319" s="57"/>
      <c r="M1319" s="31"/>
      <c r="N1319" s="31"/>
      <c r="O1319" s="57"/>
      <c r="P1319" s="57"/>
      <c r="Q1319" s="57"/>
      <c r="R1319" s="31"/>
      <c r="S1319" s="31"/>
      <c r="T1319" s="91"/>
      <c r="U1319" s="3" t="str">
        <f>IF(VLOOKUP($A1319,DICO_Complet!A:R,9,FALSE)&lt;&gt;0,VLOOKUP($A1319,DICO_Complet!A:R,9,FALSE),"")</f>
        <v/>
      </c>
    </row>
    <row r="1320" spans="1:21">
      <c r="A1320" s="29">
        <v>250317176916</v>
      </c>
      <c r="B1320" s="87"/>
      <c r="C1320" s="88"/>
      <c r="D1320" s="89"/>
      <c r="E1320" s="3"/>
      <c r="F1320" s="11"/>
      <c r="G1320" s="90"/>
      <c r="H1320" s="31"/>
      <c r="I1320" s="31"/>
      <c r="J1320" s="90"/>
      <c r="K1320" s="31"/>
      <c r="L1320" s="57"/>
      <c r="M1320" s="31"/>
      <c r="N1320" s="31"/>
      <c r="O1320" s="57"/>
      <c r="P1320" s="57"/>
      <c r="Q1320" s="57"/>
      <c r="R1320" s="31"/>
      <c r="S1320" s="31"/>
      <c r="T1320" s="91"/>
      <c r="U1320" s="3" t="str">
        <f>IF(VLOOKUP($A1320,DICO_Complet!A:R,9,FALSE)&lt;&gt;0,VLOOKUP($A1320,DICO_Complet!A:R,9,FALSE),"")</f>
        <v/>
      </c>
    </row>
    <row r="1321" spans="1:21">
      <c r="A1321" s="29">
        <v>260313162700</v>
      </c>
      <c r="B1321" s="87"/>
      <c r="C1321" s="88"/>
      <c r="D1321" s="89"/>
      <c r="E1321" s="3"/>
      <c r="F1321" s="11"/>
      <c r="G1321" s="90"/>
      <c r="H1321" s="31"/>
      <c r="I1321" s="31"/>
      <c r="J1321" s="90"/>
      <c r="K1321" s="31"/>
      <c r="L1321" s="57"/>
      <c r="M1321" s="31"/>
      <c r="N1321" s="31"/>
      <c r="O1321" s="57"/>
      <c r="P1321" s="57"/>
      <c r="Q1321" s="57"/>
      <c r="R1321" s="31"/>
      <c r="S1321" s="31"/>
      <c r="T1321" s="91"/>
      <c r="U1321" s="3" t="str">
        <f>IF(VLOOKUP($A1321,DICO_Complet!A:R,9,FALSE)&lt;&gt;0,VLOOKUP($A1321,DICO_Complet!A:R,9,FALSE),"")</f>
        <v/>
      </c>
    </row>
    <row r="1322" spans="1:21">
      <c r="A1322" s="29">
        <v>250528103650</v>
      </c>
      <c r="B1322" s="87"/>
      <c r="C1322" s="88"/>
      <c r="D1322" s="89"/>
      <c r="E1322" s="3"/>
      <c r="F1322" s="11"/>
      <c r="G1322" s="90"/>
      <c r="H1322" s="31"/>
      <c r="I1322" s="31"/>
      <c r="J1322" s="90"/>
      <c r="K1322" s="31"/>
      <c r="L1322" s="57"/>
      <c r="M1322" s="31"/>
      <c r="N1322" s="31"/>
      <c r="O1322" s="57"/>
      <c r="P1322" s="57"/>
      <c r="Q1322" s="57"/>
      <c r="R1322" s="31"/>
      <c r="S1322" s="31"/>
      <c r="T1322" s="91"/>
      <c r="U1322" s="3" t="str">
        <f>IF(VLOOKUP($A1322,DICO_Complet!A:R,9,FALSE)&lt;&gt;0,VLOOKUP($A1322,DICO_Complet!A:R,9,FALSE),"")</f>
        <v/>
      </c>
    </row>
    <row r="1323" spans="1:21">
      <c r="A1323" s="29">
        <v>250717102639</v>
      </c>
      <c r="B1323" s="87"/>
      <c r="C1323" s="88"/>
      <c r="D1323" s="89"/>
      <c r="E1323" s="3"/>
      <c r="F1323" s="11"/>
      <c r="G1323" s="90"/>
      <c r="H1323" s="31"/>
      <c r="I1323" s="31"/>
      <c r="J1323" s="90"/>
      <c r="K1323" s="31"/>
      <c r="L1323" s="57"/>
      <c r="M1323" s="31"/>
      <c r="N1323" s="31"/>
      <c r="O1323" s="57"/>
      <c r="P1323" s="57"/>
      <c r="Q1323" s="57"/>
      <c r="R1323" s="31"/>
      <c r="S1323" s="31"/>
      <c r="T1323" s="91"/>
      <c r="U1323" s="3" t="str">
        <f>IF(VLOOKUP($A1323,DICO_Complet!A:R,9,FALSE)&lt;&gt;0,VLOOKUP($A1323,DICO_Complet!A:R,9,FALSE),"")</f>
        <v/>
      </c>
    </row>
    <row r="1324" spans="1:21">
      <c r="A1324" s="29">
        <v>250717102641</v>
      </c>
      <c r="B1324" s="87"/>
      <c r="C1324" s="88"/>
      <c r="D1324" s="89"/>
      <c r="E1324" s="3"/>
      <c r="F1324" s="11"/>
      <c r="G1324" s="90"/>
      <c r="H1324" s="31"/>
      <c r="I1324" s="31"/>
      <c r="J1324" s="90"/>
      <c r="K1324" s="31"/>
      <c r="L1324" s="57"/>
      <c r="M1324" s="31"/>
      <c r="N1324" s="31"/>
      <c r="O1324" s="57"/>
      <c r="P1324" s="57"/>
      <c r="Q1324" s="57"/>
      <c r="R1324" s="31"/>
      <c r="S1324" s="31"/>
      <c r="T1324" s="91"/>
      <c r="U1324" s="3" t="str">
        <f>IF(VLOOKUP($A1324,DICO_Complet!A:R,9,FALSE)&lt;&gt;0,VLOOKUP($A1324,DICO_Complet!A:R,9,FALSE),"")</f>
        <v/>
      </c>
    </row>
    <row r="1325" spans="1:21">
      <c r="A1325" s="29">
        <v>250324131101</v>
      </c>
      <c r="B1325" s="87"/>
      <c r="C1325" s="88"/>
      <c r="D1325" s="89"/>
      <c r="E1325" s="3"/>
      <c r="F1325" s="11"/>
      <c r="G1325" s="90"/>
      <c r="H1325" s="31"/>
      <c r="I1325" s="31"/>
      <c r="J1325" s="90"/>
      <c r="K1325" s="31"/>
      <c r="L1325" s="57"/>
      <c r="M1325" s="31"/>
      <c r="N1325" s="31"/>
      <c r="O1325" s="57"/>
      <c r="P1325" s="57"/>
      <c r="Q1325" s="57"/>
      <c r="R1325" s="31"/>
      <c r="S1325" s="31"/>
      <c r="T1325" s="91"/>
      <c r="U1325" s="3" t="str">
        <f>IF(VLOOKUP($A1325,DICO_Complet!A:R,9,FALSE)&lt;&gt;0,VLOOKUP($A1325,DICO_Complet!A:R,9,FALSE),"")</f>
        <v/>
      </c>
    </row>
    <row r="1326" spans="1:21">
      <c r="A1326" s="29">
        <v>250717102606</v>
      </c>
      <c r="B1326" s="87"/>
      <c r="C1326" s="88"/>
      <c r="D1326" s="89"/>
      <c r="E1326" s="3"/>
      <c r="F1326" s="11"/>
      <c r="G1326" s="90"/>
      <c r="H1326" s="31"/>
      <c r="I1326" s="31"/>
      <c r="J1326" s="90"/>
      <c r="K1326" s="31"/>
      <c r="L1326" s="57"/>
      <c r="M1326" s="31"/>
      <c r="N1326" s="31"/>
      <c r="O1326" s="57"/>
      <c r="P1326" s="57"/>
      <c r="Q1326" s="57"/>
      <c r="R1326" s="31"/>
      <c r="S1326" s="31"/>
      <c r="T1326" s="91"/>
      <c r="U1326" s="3" t="str">
        <f>IF(VLOOKUP($A1326,DICO_Complet!A:R,9,FALSE)&lt;&gt;0,VLOOKUP($A1326,DICO_Complet!A:R,9,FALSE),"")</f>
        <v/>
      </c>
    </row>
    <row r="1327" spans="1:21">
      <c r="A1327" s="29">
        <v>251027112301</v>
      </c>
      <c r="B1327" s="87"/>
      <c r="C1327" s="88"/>
      <c r="D1327" s="89"/>
      <c r="E1327" s="3"/>
      <c r="F1327" s="11"/>
      <c r="G1327" s="90"/>
      <c r="H1327" s="31"/>
      <c r="I1327" s="31"/>
      <c r="J1327" s="90"/>
      <c r="K1327" s="31"/>
      <c r="L1327" s="57"/>
      <c r="M1327" s="31"/>
      <c r="N1327" s="31"/>
      <c r="O1327" s="57"/>
      <c r="P1327" s="57"/>
      <c r="Q1327" s="57"/>
      <c r="R1327" s="31"/>
      <c r="S1327" s="31"/>
      <c r="T1327" s="91"/>
      <c r="U1327" s="3" t="str">
        <f>IF(VLOOKUP($A1327,DICO_Complet!A:R,9,FALSE)&lt;&gt;0,VLOOKUP($A1327,DICO_Complet!A:R,9,FALSE),"")</f>
        <v/>
      </c>
    </row>
    <row r="1328" spans="1:21">
      <c r="A1328" s="29">
        <v>250528103030</v>
      </c>
      <c r="B1328" s="87"/>
      <c r="C1328" s="88"/>
      <c r="D1328" s="89"/>
      <c r="E1328" s="3"/>
      <c r="F1328" s="11"/>
      <c r="G1328" s="90"/>
      <c r="H1328" s="31"/>
      <c r="I1328" s="31"/>
      <c r="J1328" s="90"/>
      <c r="K1328" s="31"/>
      <c r="L1328" s="57"/>
      <c r="M1328" s="31"/>
      <c r="N1328" s="31"/>
      <c r="O1328" s="57"/>
      <c r="P1328" s="57"/>
      <c r="Q1328" s="57"/>
      <c r="R1328" s="31"/>
      <c r="S1328" s="31"/>
      <c r="T1328" s="91"/>
      <c r="U1328" s="3" t="str">
        <f>IF(VLOOKUP($A1328,DICO_Complet!A:R,9,FALSE)&lt;&gt;0,VLOOKUP($A1328,DICO_Complet!A:R,9,FALSE),"")</f>
        <v/>
      </c>
    </row>
    <row r="1329" spans="1:21">
      <c r="A1329" s="29">
        <v>260422142900</v>
      </c>
      <c r="B1329" s="87"/>
      <c r="C1329" s="88"/>
      <c r="D1329" s="89"/>
      <c r="E1329" s="3"/>
      <c r="F1329" s="11"/>
      <c r="G1329" s="90"/>
      <c r="H1329" s="31"/>
      <c r="I1329" s="31"/>
      <c r="J1329" s="90"/>
      <c r="K1329" s="31"/>
      <c r="L1329" s="57"/>
      <c r="M1329" s="31"/>
      <c r="N1329" s="31"/>
      <c r="O1329" s="57"/>
      <c r="P1329" s="57"/>
      <c r="Q1329" s="57"/>
      <c r="R1329" s="31"/>
      <c r="S1329" s="31"/>
      <c r="T1329" s="91"/>
      <c r="U1329" s="3" t="str">
        <f>IF(VLOOKUP($A1329,DICO_Complet!A:R,9,FALSE)&lt;&gt;0,VLOOKUP($A1329,DICO_Complet!A:R,9,FALSE),"")</f>
        <v/>
      </c>
    </row>
    <row r="1330" spans="1:21">
      <c r="A1330" s="29">
        <v>250528144003</v>
      </c>
      <c r="B1330" s="87"/>
      <c r="C1330" s="88"/>
      <c r="D1330" s="89"/>
      <c r="E1330" s="3"/>
      <c r="F1330" s="11"/>
      <c r="G1330" s="90"/>
      <c r="H1330" s="31"/>
      <c r="I1330" s="31"/>
      <c r="J1330" s="90"/>
      <c r="K1330" s="31"/>
      <c r="L1330" s="57"/>
      <c r="M1330" s="31"/>
      <c r="N1330" s="31"/>
      <c r="O1330" s="57"/>
      <c r="P1330" s="57"/>
      <c r="Q1330" s="57"/>
      <c r="R1330" s="31"/>
      <c r="S1330" s="31"/>
      <c r="T1330" s="91"/>
      <c r="U1330" s="3" t="str">
        <f>IF(VLOOKUP($A1330,DICO_Complet!A:R,9,FALSE)&lt;&gt;0,VLOOKUP($A1330,DICO_Complet!A:R,9,FALSE),"")</f>
        <v/>
      </c>
    </row>
    <row r="1331" spans="1:21">
      <c r="A1331" s="29">
        <v>250528144000</v>
      </c>
      <c r="B1331" s="87"/>
      <c r="C1331" s="88"/>
      <c r="D1331" s="89"/>
      <c r="E1331" s="3"/>
      <c r="F1331" s="11"/>
      <c r="G1331" s="90"/>
      <c r="H1331" s="31"/>
      <c r="I1331" s="31"/>
      <c r="J1331" s="90"/>
      <c r="K1331" s="31"/>
      <c r="L1331" s="57"/>
      <c r="M1331" s="31"/>
      <c r="N1331" s="31"/>
      <c r="O1331" s="57"/>
      <c r="P1331" s="57"/>
      <c r="Q1331" s="57"/>
      <c r="R1331" s="31"/>
      <c r="S1331" s="31"/>
      <c r="T1331" s="91"/>
      <c r="U1331" s="3" t="str">
        <f>IF(VLOOKUP($A1331,DICO_Complet!A:R,9,FALSE)&lt;&gt;0,VLOOKUP($A1331,DICO_Complet!A:R,9,FALSE),"")</f>
        <v/>
      </c>
    </row>
    <row r="1332" spans="1:21">
      <c r="A1332" s="29">
        <v>250717102645</v>
      </c>
      <c r="B1332" s="87"/>
      <c r="C1332" s="88"/>
      <c r="D1332" s="89"/>
      <c r="E1332" s="3"/>
      <c r="F1332" s="11"/>
      <c r="G1332" s="90"/>
      <c r="H1332" s="31"/>
      <c r="I1332" s="31"/>
      <c r="J1332" s="90"/>
      <c r="K1332" s="31"/>
      <c r="L1332" s="57"/>
      <c r="M1332" s="31"/>
      <c r="N1332" s="31"/>
      <c r="O1332" s="57"/>
      <c r="P1332" s="57"/>
      <c r="Q1332" s="57"/>
      <c r="R1332" s="31"/>
      <c r="S1332" s="31"/>
      <c r="T1332" s="91"/>
      <c r="U1332" s="3" t="str">
        <f>IF(VLOOKUP($A1332,DICO_Complet!A:R,9,FALSE)&lt;&gt;0,VLOOKUP($A1332,DICO_Complet!A:R,9,FALSE),"")</f>
        <v/>
      </c>
    </row>
    <row r="1333" spans="1:21">
      <c r="A1333" s="29">
        <v>251027112313</v>
      </c>
      <c r="B1333" s="87"/>
      <c r="C1333" s="88"/>
      <c r="D1333" s="89"/>
      <c r="E1333" s="3"/>
      <c r="F1333" s="11"/>
      <c r="G1333" s="90"/>
      <c r="H1333" s="31"/>
      <c r="I1333" s="31"/>
      <c r="J1333" s="90"/>
      <c r="K1333" s="31"/>
      <c r="L1333" s="57"/>
      <c r="M1333" s="31"/>
      <c r="N1333" s="31"/>
      <c r="O1333" s="57"/>
      <c r="P1333" s="57"/>
      <c r="Q1333" s="57"/>
      <c r="R1333" s="31"/>
      <c r="S1333" s="31"/>
      <c r="T1333" s="91"/>
      <c r="U1333" s="3" t="str">
        <f>IF(VLOOKUP($A1333,DICO_Complet!A:R,9,FALSE)&lt;&gt;0,VLOOKUP($A1333,DICO_Complet!A:R,9,FALSE),"")</f>
        <v/>
      </c>
    </row>
    <row r="1334" spans="1:21">
      <c r="A1334" s="29">
        <v>250317176910</v>
      </c>
      <c r="B1334" s="87"/>
      <c r="C1334" s="88"/>
      <c r="D1334" s="89"/>
      <c r="E1334" s="3"/>
      <c r="F1334" s="11"/>
      <c r="G1334" s="90"/>
      <c r="H1334" s="31"/>
      <c r="I1334" s="31"/>
      <c r="J1334" s="90"/>
      <c r="K1334" s="31"/>
      <c r="L1334" s="57"/>
      <c r="M1334" s="31"/>
      <c r="N1334" s="31"/>
      <c r="O1334" s="57"/>
      <c r="P1334" s="57"/>
      <c r="Q1334" s="57"/>
      <c r="R1334" s="31"/>
      <c r="S1334" s="31"/>
      <c r="T1334" s="91"/>
      <c r="U1334" s="3" t="str">
        <f>IF(VLOOKUP($A1334,DICO_Complet!A:R,9,FALSE)&lt;&gt;0,VLOOKUP($A1334,DICO_Complet!A:R,9,FALSE),"")</f>
        <v/>
      </c>
    </row>
    <row r="1335" spans="1:21">
      <c r="A1335" s="29">
        <v>250324131109</v>
      </c>
      <c r="B1335" s="87"/>
      <c r="C1335" s="88"/>
      <c r="D1335" s="89"/>
      <c r="E1335" s="3"/>
      <c r="F1335" s="11"/>
      <c r="G1335" s="90"/>
      <c r="H1335" s="31"/>
      <c r="I1335" s="31"/>
      <c r="J1335" s="90"/>
      <c r="K1335" s="31"/>
      <c r="L1335" s="57"/>
      <c r="M1335" s="31"/>
      <c r="N1335" s="31"/>
      <c r="O1335" s="57"/>
      <c r="P1335" s="57"/>
      <c r="Q1335" s="57"/>
      <c r="R1335" s="31"/>
      <c r="S1335" s="31"/>
      <c r="T1335" s="91"/>
      <c r="U1335" s="3" t="str">
        <f>IF(VLOOKUP($A1335,DICO_Complet!A:R,9,FALSE)&lt;&gt;0,VLOOKUP($A1335,DICO_Complet!A:R,9,FALSE),"")</f>
        <v/>
      </c>
    </row>
    <row r="1336" spans="1:21">
      <c r="A1336" s="29">
        <v>260429111000</v>
      </c>
      <c r="B1336" s="87"/>
      <c r="C1336" s="88"/>
      <c r="D1336" s="89"/>
      <c r="E1336" s="3"/>
      <c r="F1336" s="11"/>
      <c r="G1336" s="90"/>
      <c r="H1336" s="31"/>
      <c r="I1336" s="31"/>
      <c r="J1336" s="90"/>
      <c r="K1336" s="31"/>
      <c r="L1336" s="57"/>
      <c r="M1336" s="31"/>
      <c r="N1336" s="31"/>
      <c r="O1336" s="57"/>
      <c r="P1336" s="57"/>
      <c r="Q1336" s="57"/>
      <c r="R1336" s="31"/>
      <c r="S1336" s="31"/>
      <c r="T1336" s="91"/>
      <c r="U1336" s="3" t="str">
        <f>IF(VLOOKUP($A1336,DICO_Complet!A:R,9,FALSE)&lt;&gt;0,VLOOKUP($A1336,DICO_Complet!A:R,9,FALSE),"")</f>
        <v/>
      </c>
    </row>
    <row r="1337" spans="1:21">
      <c r="A1337" s="29">
        <v>250528103600</v>
      </c>
      <c r="B1337" s="87"/>
      <c r="C1337" s="88"/>
      <c r="D1337" s="89"/>
      <c r="E1337" s="3"/>
      <c r="F1337" s="11"/>
      <c r="G1337" s="90"/>
      <c r="H1337" s="31"/>
      <c r="I1337" s="31"/>
      <c r="J1337" s="90"/>
      <c r="K1337" s="31"/>
      <c r="L1337" s="57"/>
      <c r="M1337" s="31"/>
      <c r="N1337" s="31"/>
      <c r="O1337" s="57"/>
      <c r="P1337" s="57"/>
      <c r="Q1337" s="57"/>
      <c r="R1337" s="31"/>
      <c r="S1337" s="31"/>
      <c r="T1337" s="91"/>
      <c r="U1337" s="3" t="str">
        <f>IF(VLOOKUP($A1337,DICO_Complet!A:R,9,FALSE)&lt;&gt;0,VLOOKUP($A1337,DICO_Complet!A:R,9,FALSE),"")</f>
        <v/>
      </c>
    </row>
    <row r="1338" spans="1:21">
      <c r="A1338" s="29">
        <v>250717102644</v>
      </c>
      <c r="B1338" s="87"/>
      <c r="C1338" s="88"/>
      <c r="D1338" s="89"/>
      <c r="E1338" s="3"/>
      <c r="F1338" s="11"/>
      <c r="G1338" s="90"/>
      <c r="H1338" s="31"/>
      <c r="I1338" s="31"/>
      <c r="J1338" s="90"/>
      <c r="K1338" s="31"/>
      <c r="L1338" s="57"/>
      <c r="M1338" s="31"/>
      <c r="N1338" s="31"/>
      <c r="O1338" s="57"/>
      <c r="P1338" s="57"/>
      <c r="Q1338" s="57"/>
      <c r="R1338" s="31"/>
      <c r="S1338" s="31"/>
      <c r="T1338" s="91"/>
      <c r="U1338" s="3" t="str">
        <f>IF(VLOOKUP($A1338,DICO_Complet!A:R,9,FALSE)&lt;&gt;0,VLOOKUP($A1338,DICO_Complet!A:R,9,FALSE),"")</f>
        <v/>
      </c>
    </row>
    <row r="1339" spans="1:21">
      <c r="A1339" s="29">
        <v>250528102700</v>
      </c>
      <c r="B1339" s="87"/>
      <c r="C1339" s="88"/>
      <c r="D1339" s="89"/>
      <c r="E1339" s="3"/>
      <c r="F1339" s="11"/>
      <c r="G1339" s="90"/>
      <c r="H1339" s="31"/>
      <c r="I1339" s="31"/>
      <c r="J1339" s="90"/>
      <c r="K1339" s="31"/>
      <c r="L1339" s="57"/>
      <c r="M1339" s="31"/>
      <c r="N1339" s="31"/>
      <c r="O1339" s="57"/>
      <c r="P1339" s="57"/>
      <c r="Q1339" s="57"/>
      <c r="R1339" s="31"/>
      <c r="S1339" s="31"/>
      <c r="T1339" s="91"/>
      <c r="U1339" s="3" t="str">
        <f>IF(VLOOKUP($A1339,DICO_Complet!A:R,9,FALSE)&lt;&gt;0,VLOOKUP($A1339,DICO_Complet!A:R,9,FALSE),"")</f>
        <v/>
      </c>
    </row>
    <row r="1340" spans="1:21">
      <c r="A1340" s="29">
        <v>260422142800</v>
      </c>
      <c r="B1340" s="87"/>
      <c r="C1340" s="88"/>
      <c r="D1340" s="89"/>
      <c r="E1340" s="3"/>
      <c r="F1340" s="11"/>
      <c r="G1340" s="90"/>
      <c r="H1340" s="31"/>
      <c r="I1340" s="31"/>
      <c r="J1340" s="90"/>
      <c r="K1340" s="31"/>
      <c r="L1340" s="57"/>
      <c r="M1340" s="31"/>
      <c r="N1340" s="31"/>
      <c r="O1340" s="57"/>
      <c r="P1340" s="57"/>
      <c r="Q1340" s="57"/>
      <c r="R1340" s="31"/>
      <c r="S1340" s="31"/>
      <c r="T1340" s="91"/>
      <c r="U1340" s="3" t="str">
        <f>IF(VLOOKUP($A1340,DICO_Complet!A:R,9,FALSE)&lt;&gt;0,VLOOKUP($A1340,DICO_Complet!A:R,9,FALSE),"")</f>
        <v/>
      </c>
    </row>
    <row r="1341" spans="1:21">
      <c r="A1341" s="29">
        <v>250317176908</v>
      </c>
      <c r="B1341" s="87"/>
      <c r="C1341" s="88"/>
      <c r="D1341" s="89"/>
      <c r="E1341" s="3"/>
      <c r="F1341" s="11"/>
      <c r="G1341" s="90"/>
      <c r="H1341" s="31"/>
      <c r="I1341" s="31"/>
      <c r="J1341" s="90"/>
      <c r="K1341" s="31"/>
      <c r="L1341" s="57"/>
      <c r="M1341" s="31"/>
      <c r="N1341" s="31"/>
      <c r="O1341" s="57"/>
      <c r="P1341" s="57"/>
      <c r="Q1341" s="57"/>
      <c r="R1341" s="31"/>
      <c r="S1341" s="31"/>
      <c r="T1341" s="91"/>
      <c r="U1341" s="3" t="str">
        <f>IF(VLOOKUP($A1341,DICO_Complet!A:R,9,FALSE)&lt;&gt;0,VLOOKUP($A1341,DICO_Complet!A:R,9,FALSE),"")</f>
        <v/>
      </c>
    </row>
    <row r="1342" spans="1:21">
      <c r="A1342" s="29">
        <v>250528102600</v>
      </c>
      <c r="B1342" s="87"/>
      <c r="C1342" s="88"/>
      <c r="D1342" s="89"/>
      <c r="E1342" s="3"/>
      <c r="F1342" s="11"/>
      <c r="G1342" s="90"/>
      <c r="H1342" s="31"/>
      <c r="I1342" s="31"/>
      <c r="J1342" s="90"/>
      <c r="K1342" s="31"/>
      <c r="L1342" s="57"/>
      <c r="M1342" s="31"/>
      <c r="N1342" s="31"/>
      <c r="O1342" s="57"/>
      <c r="P1342" s="57"/>
      <c r="Q1342" s="57"/>
      <c r="R1342" s="31"/>
      <c r="S1342" s="31"/>
      <c r="T1342" s="91"/>
      <c r="U1342" s="3" t="str">
        <f>IF(VLOOKUP($A1342,DICO_Complet!A:R,9,FALSE)&lt;&gt;0,VLOOKUP($A1342,DICO_Complet!A:R,9,FALSE),"")</f>
        <v/>
      </c>
    </row>
    <row r="1343" spans="1:21">
      <c r="A1343" s="29">
        <v>250528144007</v>
      </c>
      <c r="B1343" s="87"/>
      <c r="C1343" s="88"/>
      <c r="D1343" s="89"/>
      <c r="E1343" s="3"/>
      <c r="F1343" s="11"/>
      <c r="G1343" s="90"/>
      <c r="H1343" s="31"/>
      <c r="I1343" s="31"/>
      <c r="J1343" s="90"/>
      <c r="K1343" s="31"/>
      <c r="L1343" s="57"/>
      <c r="M1343" s="31"/>
      <c r="N1343" s="31"/>
      <c r="O1343" s="57"/>
      <c r="P1343" s="57"/>
      <c r="Q1343" s="57"/>
      <c r="R1343" s="31"/>
      <c r="S1343" s="31"/>
      <c r="T1343" s="91"/>
      <c r="U1343" s="3" t="str">
        <f>IF(VLOOKUP($A1343,DICO_Complet!A:R,9,FALSE)&lt;&gt;0,VLOOKUP($A1343,DICO_Complet!A:R,9,FALSE),"")</f>
        <v/>
      </c>
    </row>
    <row r="1344" spans="1:21">
      <c r="A1344" s="29">
        <v>250528104029</v>
      </c>
      <c r="B1344" s="87"/>
      <c r="C1344" s="88"/>
      <c r="D1344" s="89"/>
      <c r="E1344" s="3"/>
      <c r="F1344" s="11"/>
      <c r="G1344" s="90"/>
      <c r="H1344" s="31"/>
      <c r="I1344" s="31"/>
      <c r="J1344" s="90"/>
      <c r="K1344" s="31"/>
      <c r="L1344" s="57"/>
      <c r="M1344" s="31"/>
      <c r="N1344" s="31"/>
      <c r="O1344" s="57"/>
      <c r="P1344" s="57"/>
      <c r="Q1344" s="57"/>
      <c r="R1344" s="31"/>
      <c r="S1344" s="31"/>
      <c r="T1344" s="91"/>
      <c r="U1344" s="3" t="str">
        <f>IF(VLOOKUP($A1344,DICO_Complet!A:R,9,FALSE)&lt;&gt;0,VLOOKUP($A1344,DICO_Complet!A:R,9,FALSE),"")</f>
        <v>Obsolete</v>
      </c>
    </row>
    <row r="1345" spans="1:21">
      <c r="A1345" s="29">
        <v>250717102610</v>
      </c>
      <c r="B1345" s="87"/>
      <c r="C1345" s="88"/>
      <c r="D1345" s="89"/>
      <c r="E1345" s="3"/>
      <c r="F1345" s="11"/>
      <c r="G1345" s="90"/>
      <c r="H1345" s="31"/>
      <c r="I1345" s="31"/>
      <c r="J1345" s="90"/>
      <c r="K1345" s="31"/>
      <c r="L1345" s="57"/>
      <c r="M1345" s="31"/>
      <c r="N1345" s="31"/>
      <c r="O1345" s="57"/>
      <c r="P1345" s="57"/>
      <c r="Q1345" s="57"/>
      <c r="R1345" s="31"/>
      <c r="S1345" s="31"/>
      <c r="T1345" s="91"/>
      <c r="U1345" s="3" t="str">
        <f>IF(VLOOKUP($A1345,DICO_Complet!A:R,9,FALSE)&lt;&gt;0,VLOOKUP($A1345,DICO_Complet!A:R,9,FALSE),"")</f>
        <v/>
      </c>
    </row>
    <row r="1346" spans="1:21">
      <c r="A1346" s="29">
        <v>250717102608</v>
      </c>
      <c r="B1346" s="87"/>
      <c r="C1346" s="88"/>
      <c r="D1346" s="89"/>
      <c r="E1346" s="3"/>
      <c r="F1346" s="11"/>
      <c r="G1346" s="90"/>
      <c r="H1346" s="31"/>
      <c r="I1346" s="31"/>
      <c r="J1346" s="90"/>
      <c r="K1346" s="31"/>
      <c r="L1346" s="57"/>
      <c r="M1346" s="31"/>
      <c r="N1346" s="31"/>
      <c r="O1346" s="57"/>
      <c r="P1346" s="57"/>
      <c r="Q1346" s="57"/>
      <c r="R1346" s="31"/>
      <c r="S1346" s="31"/>
      <c r="T1346" s="91"/>
      <c r="U1346" s="3" t="str">
        <f>IF(VLOOKUP($A1346,DICO_Complet!A:R,9,FALSE)&lt;&gt;0,VLOOKUP($A1346,DICO_Complet!A:R,9,FALSE),"")</f>
        <v/>
      </c>
    </row>
    <row r="1347" spans="1:21">
      <c r="A1347" s="29">
        <v>250414134000</v>
      </c>
      <c r="B1347" s="87"/>
      <c r="C1347" s="88"/>
      <c r="D1347" s="89"/>
      <c r="E1347" s="3"/>
      <c r="F1347" s="11"/>
      <c r="G1347" s="90"/>
      <c r="H1347" s="31"/>
      <c r="I1347" s="31"/>
      <c r="J1347" s="90"/>
      <c r="K1347" s="31"/>
      <c r="L1347" s="57"/>
      <c r="M1347" s="31"/>
      <c r="N1347" s="31"/>
      <c r="O1347" s="57"/>
      <c r="P1347" s="57"/>
      <c r="Q1347" s="57"/>
      <c r="R1347" s="31"/>
      <c r="S1347" s="31"/>
      <c r="T1347" s="91"/>
      <c r="U1347" s="3" t="str">
        <f>IF(VLOOKUP($A1347,DICO_Complet!A:R,9,FALSE)&lt;&gt;0,VLOOKUP($A1347,DICO_Complet!A:R,9,FALSE),"")</f>
        <v/>
      </c>
    </row>
    <row r="1348" spans="1:21">
      <c r="A1348" s="29">
        <v>251027112303</v>
      </c>
      <c r="B1348" s="87"/>
      <c r="C1348" s="88"/>
      <c r="D1348" s="89"/>
      <c r="E1348" s="3"/>
      <c r="F1348" s="11"/>
      <c r="G1348" s="90"/>
      <c r="H1348" s="31"/>
      <c r="I1348" s="31"/>
      <c r="J1348" s="90"/>
      <c r="K1348" s="31"/>
      <c r="L1348" s="57"/>
      <c r="M1348" s="31"/>
      <c r="N1348" s="31"/>
      <c r="O1348" s="57"/>
      <c r="P1348" s="57"/>
      <c r="Q1348" s="57"/>
      <c r="R1348" s="31"/>
      <c r="S1348" s="31"/>
      <c r="T1348" s="91"/>
      <c r="U1348" s="3" t="str">
        <f>IF(VLOOKUP($A1348,DICO_Complet!A:R,9,FALSE)&lt;&gt;0,VLOOKUP($A1348,DICO_Complet!A:R,9,FALSE),"")</f>
        <v/>
      </c>
    </row>
    <row r="1349" spans="1:21">
      <c r="A1349" s="29">
        <v>250324131106</v>
      </c>
      <c r="B1349" s="87"/>
      <c r="C1349" s="88"/>
      <c r="D1349" s="89"/>
      <c r="E1349" s="3"/>
      <c r="F1349" s="11"/>
      <c r="G1349" s="90"/>
      <c r="H1349" s="31"/>
      <c r="I1349" s="31"/>
      <c r="J1349" s="90"/>
      <c r="K1349" s="31"/>
      <c r="L1349" s="57"/>
      <c r="M1349" s="31"/>
      <c r="N1349" s="31"/>
      <c r="O1349" s="57"/>
      <c r="P1349" s="57"/>
      <c r="Q1349" s="57"/>
      <c r="R1349" s="31"/>
      <c r="S1349" s="31"/>
      <c r="T1349" s="91"/>
      <c r="U1349" s="3" t="str">
        <f>IF(VLOOKUP($A1349,DICO_Complet!A:R,9,FALSE)&lt;&gt;0,VLOOKUP($A1349,DICO_Complet!A:R,9,FALSE),"")</f>
        <v/>
      </c>
    </row>
    <row r="1350" spans="1:21">
      <c r="A1350" s="29">
        <v>250324131108</v>
      </c>
      <c r="B1350" s="87"/>
      <c r="C1350" s="88"/>
      <c r="D1350" s="89"/>
      <c r="E1350" s="3"/>
      <c r="F1350" s="11"/>
      <c r="G1350" s="90"/>
      <c r="H1350" s="31"/>
      <c r="I1350" s="31"/>
      <c r="J1350" s="90"/>
      <c r="K1350" s="31"/>
      <c r="L1350" s="57"/>
      <c r="M1350" s="31"/>
      <c r="N1350" s="31"/>
      <c r="O1350" s="57"/>
      <c r="P1350" s="57"/>
      <c r="Q1350" s="57"/>
      <c r="R1350" s="31"/>
      <c r="S1350" s="31"/>
      <c r="T1350" s="91"/>
      <c r="U1350" s="3" t="str">
        <f>IF(VLOOKUP($A1350,DICO_Complet!A:R,9,FALSE)&lt;&gt;0,VLOOKUP($A1350,DICO_Complet!A:R,9,FALSE),"")</f>
        <v/>
      </c>
    </row>
    <row r="1351" spans="1:21">
      <c r="A1351" s="29">
        <v>251027112302</v>
      </c>
      <c r="B1351" s="87"/>
      <c r="C1351" s="88"/>
      <c r="D1351" s="89"/>
      <c r="E1351" s="3"/>
      <c r="F1351" s="11"/>
      <c r="G1351" s="90"/>
      <c r="H1351" s="31"/>
      <c r="I1351" s="31"/>
      <c r="J1351" s="90"/>
      <c r="K1351" s="31"/>
      <c r="L1351" s="57"/>
      <c r="M1351" s="31"/>
      <c r="N1351" s="31"/>
      <c r="O1351" s="57"/>
      <c r="P1351" s="57"/>
      <c r="Q1351" s="57"/>
      <c r="R1351" s="31"/>
      <c r="S1351" s="31"/>
      <c r="T1351" s="91"/>
      <c r="U1351" s="3" t="str">
        <f>IF(VLOOKUP($A1351,DICO_Complet!A:R,9,FALSE)&lt;&gt;0,VLOOKUP($A1351,DICO_Complet!A:R,9,FALSE),"")</f>
        <v/>
      </c>
    </row>
    <row r="1352" spans="1:21">
      <c r="A1352" s="29">
        <v>260422140000</v>
      </c>
      <c r="B1352" s="87"/>
      <c r="C1352" s="88"/>
      <c r="D1352" s="89"/>
      <c r="E1352" s="3"/>
      <c r="F1352" s="11"/>
      <c r="G1352" s="90"/>
      <c r="H1352" s="31"/>
      <c r="I1352" s="31"/>
      <c r="J1352" s="90"/>
      <c r="K1352" s="31"/>
      <c r="L1352" s="57"/>
      <c r="M1352" s="31"/>
      <c r="N1352" s="31"/>
      <c r="O1352" s="57"/>
      <c r="P1352" s="57"/>
      <c r="Q1352" s="57"/>
      <c r="R1352" s="31"/>
      <c r="S1352" s="31"/>
      <c r="T1352" s="91"/>
      <c r="U1352" s="3" t="str">
        <f>IF(VLOOKUP($A1352,DICO_Complet!A:R,9,FALSE)&lt;&gt;0,VLOOKUP($A1352,DICO_Complet!A:R,9,FALSE),"")</f>
        <v/>
      </c>
    </row>
    <row r="1353" spans="1:21">
      <c r="A1353" s="29">
        <v>250528104030</v>
      </c>
      <c r="B1353" s="87"/>
      <c r="C1353" s="88"/>
      <c r="D1353" s="89"/>
      <c r="E1353" s="3"/>
      <c r="F1353" s="11"/>
      <c r="G1353" s="90"/>
      <c r="H1353" s="31"/>
      <c r="I1353" s="31"/>
      <c r="J1353" s="90"/>
      <c r="K1353" s="31"/>
      <c r="L1353" s="57"/>
      <c r="M1353" s="31"/>
      <c r="N1353" s="31"/>
      <c r="O1353" s="57"/>
      <c r="P1353" s="57"/>
      <c r="Q1353" s="57"/>
      <c r="R1353" s="31"/>
      <c r="S1353" s="31"/>
      <c r="T1353" s="91"/>
      <c r="U1353" s="3" t="str">
        <f>IF(VLOOKUP($A1353,DICO_Complet!A:R,9,FALSE)&lt;&gt;0,VLOOKUP($A1353,DICO_Complet!A:R,9,FALSE),"")</f>
        <v>Obsolete</v>
      </c>
    </row>
    <row r="1354" spans="1:21">
      <c r="A1354" s="29">
        <v>250717102601</v>
      </c>
      <c r="B1354" s="87"/>
      <c r="C1354" s="88"/>
      <c r="D1354" s="89"/>
      <c r="E1354" s="3"/>
      <c r="F1354" s="11"/>
      <c r="G1354" s="90"/>
      <c r="H1354" s="31"/>
      <c r="I1354" s="31"/>
      <c r="J1354" s="90"/>
      <c r="K1354" s="31"/>
      <c r="L1354" s="57"/>
      <c r="M1354" s="31"/>
      <c r="N1354" s="31"/>
      <c r="O1354" s="57"/>
      <c r="P1354" s="57"/>
      <c r="Q1354" s="57"/>
      <c r="R1354" s="31"/>
      <c r="S1354" s="31"/>
      <c r="T1354" s="91"/>
      <c r="U1354" s="3" t="str">
        <f>IF(VLOOKUP($A1354,DICO_Complet!A:R,9,FALSE)&lt;&gt;0,VLOOKUP($A1354,DICO_Complet!A:R,9,FALSE),"")</f>
        <v>Obsolete</v>
      </c>
    </row>
    <row r="1355" spans="1:21">
      <c r="A1355" s="29">
        <v>250528104028</v>
      </c>
      <c r="B1355" s="87"/>
      <c r="C1355" s="88"/>
      <c r="D1355" s="89"/>
      <c r="E1355" s="3"/>
      <c r="F1355" s="11"/>
      <c r="G1355" s="90"/>
      <c r="H1355" s="31"/>
      <c r="I1355" s="31"/>
      <c r="J1355" s="90"/>
      <c r="K1355" s="31"/>
      <c r="L1355" s="57"/>
      <c r="M1355" s="31"/>
      <c r="N1355" s="31"/>
      <c r="O1355" s="57"/>
      <c r="P1355" s="57"/>
      <c r="Q1355" s="57"/>
      <c r="R1355" s="31"/>
      <c r="S1355" s="31"/>
      <c r="T1355" s="91"/>
      <c r="U1355" s="3" t="str">
        <f>IF(VLOOKUP($A1355,DICO_Complet!A:R,9,FALSE)&lt;&gt;0,VLOOKUP($A1355,DICO_Complet!A:R,9,FALSE),"")</f>
        <v>Obsolete</v>
      </c>
    </row>
    <row r="1356" spans="1:21">
      <c r="A1356" s="29">
        <v>251202143401</v>
      </c>
      <c r="B1356" s="87"/>
      <c r="C1356" s="88"/>
      <c r="D1356" s="89"/>
      <c r="E1356" s="3"/>
      <c r="F1356" s="11"/>
      <c r="G1356" s="90"/>
      <c r="H1356" s="31"/>
      <c r="I1356" s="31"/>
      <c r="J1356" s="90"/>
      <c r="K1356" s="31"/>
      <c r="L1356" s="57"/>
      <c r="M1356" s="31"/>
      <c r="N1356" s="31"/>
      <c r="O1356" s="57"/>
      <c r="P1356" s="57"/>
      <c r="Q1356" s="57"/>
      <c r="R1356" s="31"/>
      <c r="S1356" s="31"/>
      <c r="T1356" s="91"/>
      <c r="U1356" s="3" t="str">
        <f>IF(VLOOKUP($A1356,DICO_Complet!A:R,9,FALSE)&lt;&gt;0,VLOOKUP($A1356,DICO_Complet!A:R,9,FALSE),"")</f>
        <v/>
      </c>
    </row>
    <row r="1357" spans="1:21">
      <c r="A1357" s="29">
        <v>250717102600</v>
      </c>
      <c r="B1357" s="87"/>
      <c r="C1357" s="88"/>
      <c r="D1357" s="89"/>
      <c r="E1357" s="3"/>
      <c r="F1357" s="11"/>
      <c r="G1357" s="90"/>
      <c r="H1357" s="31"/>
      <c r="I1357" s="31"/>
      <c r="J1357" s="90"/>
      <c r="K1357" s="31"/>
      <c r="L1357" s="57"/>
      <c r="M1357" s="31"/>
      <c r="N1357" s="31"/>
      <c r="O1357" s="57"/>
      <c r="P1357" s="57"/>
      <c r="Q1357" s="57"/>
      <c r="R1357" s="31"/>
      <c r="S1357" s="31"/>
      <c r="T1357" s="91"/>
      <c r="U1357" s="3" t="str">
        <f>IF(VLOOKUP($A1357,DICO_Complet!A:R,9,FALSE)&lt;&gt;0,VLOOKUP($A1357,DICO_Complet!A:R,9,FALSE),"")</f>
        <v/>
      </c>
    </row>
    <row r="1358" spans="1:21">
      <c r="A1358" s="29">
        <v>251027112314</v>
      </c>
      <c r="B1358" s="87"/>
      <c r="C1358" s="88"/>
      <c r="D1358" s="89"/>
      <c r="E1358" s="3"/>
      <c r="F1358" s="11"/>
      <c r="G1358" s="90"/>
      <c r="H1358" s="31"/>
      <c r="I1358" s="31"/>
      <c r="J1358" s="90"/>
      <c r="K1358" s="31"/>
      <c r="L1358" s="57"/>
      <c r="M1358" s="31"/>
      <c r="N1358" s="31"/>
      <c r="O1358" s="57"/>
      <c r="P1358" s="57"/>
      <c r="Q1358" s="57"/>
      <c r="R1358" s="31"/>
      <c r="S1358" s="31"/>
      <c r="T1358" s="91"/>
      <c r="U1358" s="3" t="str">
        <f>IF(VLOOKUP($A1358,DICO_Complet!A:R,9,FALSE)&lt;&gt;0,VLOOKUP($A1358,DICO_Complet!A:R,9,FALSE),"")</f>
        <v/>
      </c>
    </row>
    <row r="1359" spans="1:21">
      <c r="A1359" s="29">
        <v>250324131107</v>
      </c>
      <c r="B1359" s="87"/>
      <c r="C1359" s="88"/>
      <c r="D1359" s="89"/>
      <c r="E1359" s="3"/>
      <c r="F1359" s="11"/>
      <c r="G1359" s="90"/>
      <c r="H1359" s="31"/>
      <c r="I1359" s="31"/>
      <c r="J1359" s="90"/>
      <c r="K1359" s="31"/>
      <c r="L1359" s="57"/>
      <c r="M1359" s="31"/>
      <c r="N1359" s="31"/>
      <c r="O1359" s="57"/>
      <c r="P1359" s="57"/>
      <c r="Q1359" s="57"/>
      <c r="R1359" s="31"/>
      <c r="S1359" s="31"/>
      <c r="T1359" s="91"/>
      <c r="U1359" s="3" t="str">
        <f>IF(VLOOKUP($A1359,DICO_Complet!A:R,9,FALSE)&lt;&gt;0,VLOOKUP($A1359,DICO_Complet!A:R,9,FALSE),"")</f>
        <v/>
      </c>
    </row>
    <row r="1360" spans="1:21">
      <c r="A1360" s="29">
        <v>250324131103</v>
      </c>
      <c r="B1360" s="87"/>
      <c r="C1360" s="88"/>
      <c r="D1360" s="89"/>
      <c r="E1360" s="3"/>
      <c r="F1360" s="11"/>
      <c r="G1360" s="90"/>
      <c r="H1360" s="31"/>
      <c r="I1360" s="31"/>
      <c r="J1360" s="90"/>
      <c r="K1360" s="31"/>
      <c r="L1360" s="57"/>
      <c r="M1360" s="31"/>
      <c r="N1360" s="31"/>
      <c r="O1360" s="57"/>
      <c r="P1360" s="57"/>
      <c r="Q1360" s="57"/>
      <c r="R1360" s="31"/>
      <c r="S1360" s="31"/>
      <c r="T1360" s="91"/>
      <c r="U1360" s="3" t="str">
        <f>IF(VLOOKUP($A1360,DICO_Complet!A:R,9,FALSE)&lt;&gt;0,VLOOKUP($A1360,DICO_Complet!A:R,9,FALSE),"")</f>
        <v/>
      </c>
    </row>
    <row r="1361" spans="1:21">
      <c r="A1361" s="29">
        <v>250324131104</v>
      </c>
      <c r="B1361" s="87"/>
      <c r="C1361" s="88"/>
      <c r="D1361" s="89"/>
      <c r="E1361" s="3"/>
      <c r="F1361" s="11"/>
      <c r="G1361" s="90"/>
      <c r="H1361" s="31"/>
      <c r="I1361" s="31"/>
      <c r="J1361" s="90"/>
      <c r="K1361" s="31"/>
      <c r="L1361" s="57"/>
      <c r="M1361" s="31"/>
      <c r="N1361" s="31"/>
      <c r="O1361" s="57"/>
      <c r="P1361" s="57"/>
      <c r="Q1361" s="57"/>
      <c r="R1361" s="31"/>
      <c r="S1361" s="31"/>
      <c r="T1361" s="91"/>
      <c r="U1361" s="3" t="str">
        <f>IF(VLOOKUP($A1361,DICO_Complet!A:R,9,FALSE)&lt;&gt;0,VLOOKUP($A1361,DICO_Complet!A:R,9,FALSE),"")</f>
        <v/>
      </c>
    </row>
    <row r="1362" spans="1:21">
      <c r="A1362" s="29">
        <v>251027112318</v>
      </c>
      <c r="B1362" s="87"/>
      <c r="C1362" s="88"/>
      <c r="D1362" s="89"/>
      <c r="E1362" s="3"/>
      <c r="F1362" s="11"/>
      <c r="G1362" s="90"/>
      <c r="H1362" s="31"/>
      <c r="I1362" s="31"/>
      <c r="J1362" s="90"/>
      <c r="K1362" s="31"/>
      <c r="L1362" s="57"/>
      <c r="M1362" s="31"/>
      <c r="N1362" s="31"/>
      <c r="O1362" s="57"/>
      <c r="P1362" s="57"/>
      <c r="Q1362" s="57"/>
      <c r="R1362" s="31"/>
      <c r="S1362" s="31"/>
      <c r="T1362" s="91"/>
      <c r="U1362" s="3" t="str">
        <f>IF(VLOOKUP($A1362,DICO_Complet!A:R,9,FALSE)&lt;&gt;0,VLOOKUP($A1362,DICO_Complet!A:R,9,FALSE),"")</f>
        <v/>
      </c>
    </row>
    <row r="1363" spans="1:21">
      <c r="A1363" s="29">
        <v>251027112319</v>
      </c>
      <c r="B1363" s="87"/>
      <c r="C1363" s="88"/>
      <c r="D1363" s="89"/>
      <c r="E1363" s="3"/>
      <c r="F1363" s="11"/>
      <c r="G1363" s="90"/>
      <c r="H1363" s="31"/>
      <c r="I1363" s="31"/>
      <c r="J1363" s="90"/>
      <c r="K1363" s="31"/>
      <c r="L1363" s="57"/>
      <c r="M1363" s="31"/>
      <c r="N1363" s="31"/>
      <c r="O1363" s="57"/>
      <c r="P1363" s="57"/>
      <c r="Q1363" s="57"/>
      <c r="R1363" s="31"/>
      <c r="S1363" s="31"/>
      <c r="T1363" s="91"/>
      <c r="U1363" s="3" t="str">
        <f>IF(VLOOKUP($A1363,DICO_Complet!A:R,9,FALSE)&lt;&gt;0,VLOOKUP($A1363,DICO_Complet!A:R,9,FALSE),"")</f>
        <v/>
      </c>
    </row>
    <row r="1364" spans="1:21">
      <c r="A1364" s="29">
        <v>251027112320</v>
      </c>
      <c r="B1364" s="87"/>
      <c r="C1364" s="88"/>
      <c r="D1364" s="89"/>
      <c r="E1364" s="3"/>
      <c r="F1364" s="11"/>
      <c r="G1364" s="90"/>
      <c r="H1364" s="31"/>
      <c r="I1364" s="31"/>
      <c r="J1364" s="90"/>
      <c r="K1364" s="31"/>
      <c r="L1364" s="57"/>
      <c r="M1364" s="31"/>
      <c r="N1364" s="31"/>
      <c r="O1364" s="57"/>
      <c r="P1364" s="57"/>
      <c r="Q1364" s="57"/>
      <c r="R1364" s="31"/>
      <c r="S1364" s="31"/>
      <c r="T1364" s="91"/>
      <c r="U1364" s="3" t="str">
        <f>IF(VLOOKUP($A1364,DICO_Complet!A:R,9,FALSE)&lt;&gt;0,VLOOKUP($A1364,DICO_Complet!A:R,9,FALSE),"")</f>
        <v/>
      </c>
    </row>
    <row r="1365" spans="1:21">
      <c r="A1365" s="29">
        <v>250317176914</v>
      </c>
      <c r="B1365" s="87"/>
      <c r="C1365" s="88"/>
      <c r="D1365" s="89"/>
      <c r="E1365" s="3"/>
      <c r="F1365" s="11"/>
      <c r="G1365" s="90"/>
      <c r="H1365" s="31"/>
      <c r="I1365" s="31"/>
      <c r="J1365" s="90"/>
      <c r="K1365" s="31"/>
      <c r="L1365" s="57"/>
      <c r="M1365" s="31"/>
      <c r="N1365" s="31"/>
      <c r="O1365" s="57"/>
      <c r="P1365" s="57"/>
      <c r="Q1365" s="57"/>
      <c r="R1365" s="31"/>
      <c r="S1365" s="31"/>
      <c r="T1365" s="91"/>
      <c r="U1365" s="3" t="str">
        <f>IF(VLOOKUP($A1365,DICO_Complet!A:R,9,FALSE)&lt;&gt;0,VLOOKUP($A1365,DICO_Complet!A:R,9,FALSE),"")</f>
        <v/>
      </c>
    </row>
    <row r="1366" spans="1:21">
      <c r="A1366" s="29">
        <v>250317176915</v>
      </c>
      <c r="B1366" s="87"/>
      <c r="C1366" s="88"/>
      <c r="D1366" s="89"/>
      <c r="E1366" s="3"/>
      <c r="F1366" s="11"/>
      <c r="G1366" s="90"/>
      <c r="H1366" s="31"/>
      <c r="I1366" s="31"/>
      <c r="J1366" s="90"/>
      <c r="K1366" s="31"/>
      <c r="L1366" s="57"/>
      <c r="M1366" s="31"/>
      <c r="N1366" s="31"/>
      <c r="O1366" s="57"/>
      <c r="P1366" s="57"/>
      <c r="Q1366" s="57"/>
      <c r="R1366" s="31"/>
      <c r="S1366" s="31"/>
      <c r="T1366" s="91"/>
      <c r="U1366" s="3" t="str">
        <f>IF(VLOOKUP($A1366,DICO_Complet!A:R,9,FALSE)&lt;&gt;0,VLOOKUP($A1366,DICO_Complet!A:R,9,FALSE),"")</f>
        <v/>
      </c>
    </row>
    <row r="1367" spans="1:21">
      <c r="A1367" s="29">
        <v>250324131100</v>
      </c>
      <c r="B1367" s="87"/>
      <c r="C1367" s="88"/>
      <c r="D1367" s="89"/>
      <c r="E1367" s="3"/>
      <c r="F1367" s="11"/>
      <c r="G1367" s="90"/>
      <c r="H1367" s="31"/>
      <c r="I1367" s="31"/>
      <c r="J1367" s="90"/>
      <c r="K1367" s="31"/>
      <c r="L1367" s="57"/>
      <c r="M1367" s="31"/>
      <c r="N1367" s="31"/>
      <c r="O1367" s="57"/>
      <c r="P1367" s="57"/>
      <c r="Q1367" s="57"/>
      <c r="R1367" s="31"/>
      <c r="S1367" s="31"/>
      <c r="T1367" s="91"/>
      <c r="U1367" s="3" t="str">
        <f>IF(VLOOKUP($A1367,DICO_Complet!A:R,9,FALSE)&lt;&gt;0,VLOOKUP($A1367,DICO_Complet!A:R,9,FALSE),"")</f>
        <v/>
      </c>
    </row>
    <row r="1368" spans="1:21">
      <c r="A1368" s="29">
        <v>251027112304</v>
      </c>
      <c r="B1368" s="87"/>
      <c r="C1368" s="88"/>
      <c r="D1368" s="89"/>
      <c r="E1368" s="3"/>
      <c r="F1368" s="11"/>
      <c r="G1368" s="90"/>
      <c r="H1368" s="31"/>
      <c r="I1368" s="31"/>
      <c r="J1368" s="90"/>
      <c r="K1368" s="31"/>
      <c r="L1368" s="57"/>
      <c r="M1368" s="31"/>
      <c r="N1368" s="31"/>
      <c r="O1368" s="57"/>
      <c r="P1368" s="57"/>
      <c r="Q1368" s="57"/>
      <c r="R1368" s="31"/>
      <c r="S1368" s="31"/>
      <c r="T1368" s="91"/>
      <c r="U1368" s="3" t="str">
        <f>IF(VLOOKUP($A1368,DICO_Complet!A:R,9,FALSE)&lt;&gt;0,VLOOKUP($A1368,DICO_Complet!A:R,9,FALSE),"")</f>
        <v/>
      </c>
    </row>
    <row r="1369" spans="1:21">
      <c r="A1369" s="29">
        <v>251202143411</v>
      </c>
      <c r="B1369" s="87"/>
      <c r="C1369" s="88"/>
      <c r="D1369" s="89"/>
      <c r="E1369" s="3"/>
      <c r="F1369" s="11"/>
      <c r="G1369" s="90"/>
      <c r="H1369" s="31"/>
      <c r="I1369" s="31"/>
      <c r="J1369" s="90"/>
      <c r="K1369" s="31"/>
      <c r="L1369" s="57"/>
      <c r="M1369" s="31"/>
      <c r="N1369" s="31"/>
      <c r="O1369" s="57"/>
      <c r="P1369" s="57"/>
      <c r="Q1369" s="57"/>
      <c r="R1369" s="31"/>
      <c r="S1369" s="31"/>
      <c r="T1369" s="91"/>
      <c r="U1369" s="3" t="str">
        <f>IF(VLOOKUP($A1369,DICO_Complet!A:R,9,FALSE)&lt;&gt;0,VLOOKUP($A1369,DICO_Complet!A:R,9,FALSE),"")</f>
        <v/>
      </c>
    </row>
    <row r="1370" spans="1:21">
      <c r="A1370" s="29">
        <v>260313162600</v>
      </c>
      <c r="B1370" s="87"/>
      <c r="C1370" s="88"/>
      <c r="D1370" s="89"/>
      <c r="E1370" s="3"/>
      <c r="F1370" s="11"/>
      <c r="G1370" s="90"/>
      <c r="H1370" s="31"/>
      <c r="I1370" s="31"/>
      <c r="J1370" s="90"/>
      <c r="K1370" s="31"/>
      <c r="L1370" s="57"/>
      <c r="M1370" s="31"/>
      <c r="N1370" s="31"/>
      <c r="O1370" s="57"/>
      <c r="P1370" s="57"/>
      <c r="Q1370" s="57"/>
      <c r="R1370" s="31"/>
      <c r="S1370" s="31"/>
      <c r="T1370" s="91"/>
      <c r="U1370" s="3" t="str">
        <f>IF(VLOOKUP($A1370,DICO_Complet!A:R,9,FALSE)&lt;&gt;0,VLOOKUP($A1370,DICO_Complet!A:R,9,FALSE),"")</f>
        <v/>
      </c>
    </row>
    <row r="1371" spans="1:21">
      <c r="A1371" s="29">
        <v>251202143405</v>
      </c>
      <c r="B1371" s="87"/>
      <c r="C1371" s="88"/>
      <c r="D1371" s="89"/>
      <c r="E1371" s="3"/>
      <c r="F1371" s="11"/>
      <c r="G1371" s="90"/>
      <c r="H1371" s="31"/>
      <c r="I1371" s="31"/>
      <c r="J1371" s="90"/>
      <c r="K1371" s="31"/>
      <c r="L1371" s="57"/>
      <c r="M1371" s="31"/>
      <c r="N1371" s="31"/>
      <c r="O1371" s="57"/>
      <c r="P1371" s="57"/>
      <c r="Q1371" s="57"/>
      <c r="R1371" s="31"/>
      <c r="S1371" s="31"/>
      <c r="T1371" s="91"/>
      <c r="U1371" s="3" t="str">
        <f>IF(VLOOKUP($A1371,DICO_Complet!A:R,9,FALSE)&lt;&gt;0,VLOOKUP($A1371,DICO_Complet!A:R,9,FALSE),"")</f>
        <v/>
      </c>
    </row>
    <row r="1372" spans="1:21">
      <c r="A1372" s="29">
        <v>251202143408</v>
      </c>
      <c r="B1372" s="87"/>
      <c r="C1372" s="88"/>
      <c r="D1372" s="89"/>
      <c r="E1372" s="3"/>
      <c r="F1372" s="11"/>
      <c r="G1372" s="90"/>
      <c r="H1372" s="31"/>
      <c r="I1372" s="31"/>
      <c r="J1372" s="90"/>
      <c r="K1372" s="31"/>
      <c r="L1372" s="57"/>
      <c r="M1372" s="31"/>
      <c r="N1372" s="31"/>
      <c r="O1372" s="57"/>
      <c r="P1372" s="57"/>
      <c r="Q1372" s="57"/>
      <c r="R1372" s="31"/>
      <c r="S1372" s="31"/>
      <c r="T1372" s="91"/>
      <c r="U1372" s="3" t="str">
        <f>IF(VLOOKUP($A1372,DICO_Complet!A:R,9,FALSE)&lt;&gt;0,VLOOKUP($A1372,DICO_Complet!A:R,9,FALSE),"")</f>
        <v/>
      </c>
    </row>
    <row r="1373" spans="1:21">
      <c r="A1373" s="29">
        <v>251202143409</v>
      </c>
      <c r="B1373" s="87"/>
      <c r="C1373" s="88"/>
      <c r="D1373" s="89"/>
      <c r="E1373" s="3"/>
      <c r="F1373" s="11"/>
      <c r="G1373" s="90"/>
      <c r="H1373" s="31"/>
      <c r="I1373" s="31"/>
      <c r="J1373" s="90"/>
      <c r="K1373" s="31"/>
      <c r="L1373" s="57"/>
      <c r="M1373" s="31"/>
      <c r="N1373" s="31"/>
      <c r="O1373" s="57"/>
      <c r="P1373" s="57"/>
      <c r="Q1373" s="57"/>
      <c r="R1373" s="31"/>
      <c r="S1373" s="31"/>
      <c r="T1373" s="91"/>
      <c r="U1373" s="3" t="str">
        <f>IF(VLOOKUP($A1373,DICO_Complet!A:R,9,FALSE)&lt;&gt;0,VLOOKUP($A1373,DICO_Complet!A:R,9,FALSE),"")</f>
        <v/>
      </c>
    </row>
    <row r="1374" spans="1:21">
      <c r="A1374" s="29">
        <v>251202143404</v>
      </c>
      <c r="B1374" s="87"/>
      <c r="C1374" s="88"/>
      <c r="D1374" s="89"/>
      <c r="E1374" s="3"/>
      <c r="F1374" s="11"/>
      <c r="G1374" s="90"/>
      <c r="H1374" s="31"/>
      <c r="I1374" s="31"/>
      <c r="J1374" s="90"/>
      <c r="K1374" s="31"/>
      <c r="L1374" s="57"/>
      <c r="M1374" s="31"/>
      <c r="N1374" s="31"/>
      <c r="O1374" s="57"/>
      <c r="P1374" s="57"/>
      <c r="Q1374" s="57"/>
      <c r="R1374" s="31"/>
      <c r="S1374" s="31"/>
      <c r="T1374" s="91"/>
      <c r="U1374" s="3" t="str">
        <f>IF(VLOOKUP($A1374,DICO_Complet!A:R,9,FALSE)&lt;&gt;0,VLOOKUP($A1374,DICO_Complet!A:R,9,FALSE),"")</f>
        <v/>
      </c>
    </row>
    <row r="1375" spans="1:21">
      <c r="A1375" s="29">
        <v>251202143410</v>
      </c>
      <c r="B1375" s="87"/>
      <c r="C1375" s="88"/>
      <c r="D1375" s="89"/>
      <c r="E1375" s="3"/>
      <c r="F1375" s="11"/>
      <c r="G1375" s="90"/>
      <c r="H1375" s="31"/>
      <c r="I1375" s="31"/>
      <c r="J1375" s="90"/>
      <c r="K1375" s="31"/>
      <c r="L1375" s="57"/>
      <c r="M1375" s="31"/>
      <c r="N1375" s="31"/>
      <c r="O1375" s="57"/>
      <c r="P1375" s="57"/>
      <c r="Q1375" s="57"/>
      <c r="R1375" s="31"/>
      <c r="S1375" s="31"/>
      <c r="T1375" s="91"/>
      <c r="U1375" s="3" t="str">
        <f>IF(VLOOKUP($A1375,DICO_Complet!A:R,9,FALSE)&lt;&gt;0,VLOOKUP($A1375,DICO_Complet!A:R,9,FALSE),"")</f>
        <v/>
      </c>
    </row>
    <row r="1376" spans="1:21">
      <c r="A1376" s="29">
        <v>251202143403</v>
      </c>
      <c r="B1376" s="87"/>
      <c r="C1376" s="88"/>
      <c r="D1376" s="89"/>
      <c r="E1376" s="3"/>
      <c r="F1376" s="11"/>
      <c r="G1376" s="90"/>
      <c r="H1376" s="31"/>
      <c r="I1376" s="31"/>
      <c r="J1376" s="90"/>
      <c r="K1376" s="31"/>
      <c r="L1376" s="57"/>
      <c r="M1376" s="31"/>
      <c r="N1376" s="31"/>
      <c r="O1376" s="57"/>
      <c r="P1376" s="57"/>
      <c r="Q1376" s="57"/>
      <c r="R1376" s="31"/>
      <c r="S1376" s="31"/>
      <c r="T1376" s="91"/>
      <c r="U1376" s="3" t="str">
        <f>IF(VLOOKUP($A1376,DICO_Complet!A:R,9,FALSE)&lt;&gt;0,VLOOKUP($A1376,DICO_Complet!A:R,9,FALSE),"")</f>
        <v/>
      </c>
    </row>
    <row r="1377" spans="1:21">
      <c r="A1377" s="29">
        <v>250414120300</v>
      </c>
      <c r="B1377" s="87"/>
      <c r="C1377" s="88"/>
      <c r="D1377" s="89"/>
      <c r="E1377" s="3"/>
      <c r="F1377" s="11"/>
      <c r="G1377" s="90"/>
      <c r="H1377" s="31"/>
      <c r="I1377" s="31"/>
      <c r="J1377" s="90"/>
      <c r="K1377" s="31"/>
      <c r="L1377" s="57"/>
      <c r="M1377" s="31"/>
      <c r="N1377" s="31"/>
      <c r="O1377" s="57"/>
      <c r="P1377" s="57"/>
      <c r="Q1377" s="57"/>
      <c r="R1377" s="31"/>
      <c r="S1377" s="31"/>
      <c r="T1377" s="91"/>
      <c r="U1377" s="3" t="str">
        <f>IF(VLOOKUP($A1377,DICO_Complet!A:R,9,FALSE)&lt;&gt;0,VLOOKUP($A1377,DICO_Complet!A:R,9,FALSE),"")</f>
        <v/>
      </c>
    </row>
    <row r="1378" spans="1:21">
      <c r="A1378" s="29">
        <v>241112000167</v>
      </c>
      <c r="B1378" s="87"/>
      <c r="C1378" s="88"/>
      <c r="D1378" s="89"/>
      <c r="E1378" s="3"/>
      <c r="F1378" s="11"/>
      <c r="G1378" s="90"/>
      <c r="H1378" s="31"/>
      <c r="I1378" s="31"/>
      <c r="J1378" s="90"/>
      <c r="K1378" s="31"/>
      <c r="L1378" s="57"/>
      <c r="M1378" s="31"/>
      <c r="N1378" s="31"/>
      <c r="O1378" s="57"/>
      <c r="P1378" s="57"/>
      <c r="Q1378" s="57"/>
      <c r="R1378" s="31"/>
      <c r="S1378" s="31"/>
      <c r="T1378" s="91"/>
      <c r="U1378" s="3" t="str">
        <f>IF(VLOOKUP($A1378,DICO_Complet!A:R,9,FALSE)&lt;&gt;0,VLOOKUP($A1378,DICO_Complet!A:R,9,FALSE),"")</f>
        <v/>
      </c>
    </row>
    <row r="1379" spans="1:21">
      <c r="A1379" s="29">
        <v>241112000168</v>
      </c>
      <c r="B1379" s="87"/>
      <c r="C1379" s="88"/>
      <c r="D1379" s="89"/>
      <c r="E1379" s="3"/>
      <c r="F1379" s="11"/>
      <c r="G1379" s="90"/>
      <c r="H1379" s="31"/>
      <c r="I1379" s="31"/>
      <c r="J1379" s="90"/>
      <c r="K1379" s="31"/>
      <c r="L1379" s="57"/>
      <c r="M1379" s="31"/>
      <c r="N1379" s="31"/>
      <c r="O1379" s="57"/>
      <c r="P1379" s="57"/>
      <c r="Q1379" s="57"/>
      <c r="R1379" s="31"/>
      <c r="S1379" s="31"/>
      <c r="T1379" s="91"/>
      <c r="U1379" s="3" t="str">
        <f>IF(VLOOKUP($A1379,DICO_Complet!A:R,9,FALSE)&lt;&gt;0,VLOOKUP($A1379,DICO_Complet!A:R,9,FALSE),"")</f>
        <v/>
      </c>
    </row>
    <row r="1380" spans="1:21">
      <c r="A1380" s="29">
        <v>241112000169</v>
      </c>
      <c r="B1380" s="87"/>
      <c r="C1380" s="88"/>
      <c r="D1380" s="89"/>
      <c r="E1380" s="3"/>
      <c r="F1380" s="11"/>
      <c r="G1380" s="90"/>
      <c r="H1380" s="31"/>
      <c r="I1380" s="31"/>
      <c r="J1380" s="90"/>
      <c r="K1380" s="31"/>
      <c r="L1380" s="57"/>
      <c r="M1380" s="31"/>
      <c r="N1380" s="31"/>
      <c r="O1380" s="57"/>
      <c r="P1380" s="57"/>
      <c r="Q1380" s="57"/>
      <c r="R1380" s="31"/>
      <c r="S1380" s="31"/>
      <c r="T1380" s="91"/>
      <c r="U1380" s="3" t="str">
        <f>IF(VLOOKUP($A1380,DICO_Complet!A:R,9,FALSE)&lt;&gt;0,VLOOKUP($A1380,DICO_Complet!A:R,9,FALSE),"")</f>
        <v/>
      </c>
    </row>
    <row r="1381" spans="1:21">
      <c r="A1381" s="29">
        <v>241112000193</v>
      </c>
      <c r="B1381" s="87"/>
      <c r="C1381" s="88"/>
      <c r="D1381" s="89"/>
      <c r="E1381" s="3"/>
      <c r="F1381" s="11"/>
      <c r="G1381" s="90"/>
      <c r="H1381" s="31"/>
      <c r="I1381" s="31"/>
      <c r="J1381" s="90"/>
      <c r="K1381" s="31"/>
      <c r="L1381" s="57"/>
      <c r="M1381" s="31"/>
      <c r="N1381" s="31"/>
      <c r="O1381" s="57"/>
      <c r="P1381" s="57"/>
      <c r="Q1381" s="57"/>
      <c r="R1381" s="31"/>
      <c r="S1381" s="31"/>
      <c r="T1381" s="91"/>
      <c r="U1381" s="3" t="str">
        <f>IF(VLOOKUP($A1381,DICO_Complet!A:R,9,FALSE)&lt;&gt;0,VLOOKUP($A1381,DICO_Complet!A:R,9,FALSE),"")</f>
        <v/>
      </c>
    </row>
    <row r="1382" spans="1:21">
      <c r="A1382" s="29">
        <v>250625172703</v>
      </c>
      <c r="B1382" s="87"/>
      <c r="C1382" s="88"/>
      <c r="D1382" s="89"/>
      <c r="E1382" s="3"/>
      <c r="F1382" s="11"/>
      <c r="G1382" s="90"/>
      <c r="H1382" s="31"/>
      <c r="I1382" s="31"/>
      <c r="J1382" s="90"/>
      <c r="K1382" s="31"/>
      <c r="L1382" s="57"/>
      <c r="M1382" s="31"/>
      <c r="N1382" s="31"/>
      <c r="O1382" s="57"/>
      <c r="P1382" s="57"/>
      <c r="Q1382" s="57"/>
      <c r="R1382" s="31"/>
      <c r="S1382" s="31"/>
      <c r="T1382" s="91"/>
      <c r="U1382" s="3" t="str">
        <f>IF(VLOOKUP($A1382,DICO_Complet!A:R,9,FALSE)&lt;&gt;0,VLOOKUP($A1382,DICO_Complet!A:R,9,FALSE),"")</f>
        <v/>
      </c>
    </row>
    <row r="1383" spans="1:21">
      <c r="A1383" s="29">
        <v>250625172704</v>
      </c>
      <c r="B1383" s="87"/>
      <c r="C1383" s="88"/>
      <c r="D1383" s="89"/>
      <c r="E1383" s="3"/>
      <c r="F1383" s="11"/>
      <c r="G1383" s="90"/>
      <c r="H1383" s="31"/>
      <c r="I1383" s="31"/>
      <c r="J1383" s="90"/>
      <c r="K1383" s="31"/>
      <c r="L1383" s="57"/>
      <c r="M1383" s="31"/>
      <c r="N1383" s="31"/>
      <c r="O1383" s="57"/>
      <c r="P1383" s="57"/>
      <c r="Q1383" s="57"/>
      <c r="R1383" s="31"/>
      <c r="S1383" s="31"/>
      <c r="T1383" s="91"/>
      <c r="U1383" s="3" t="str">
        <f>IF(VLOOKUP($A1383,DICO_Complet!A:R,9,FALSE)&lt;&gt;0,VLOOKUP($A1383,DICO_Complet!A:R,9,FALSE),"")</f>
        <v/>
      </c>
    </row>
    <row r="1384" spans="1:21">
      <c r="A1384" s="29">
        <v>260420161600</v>
      </c>
      <c r="B1384" s="87"/>
      <c r="C1384" s="88"/>
      <c r="D1384" s="89"/>
      <c r="E1384" s="3"/>
      <c r="F1384" s="11"/>
      <c r="G1384" s="90"/>
      <c r="H1384" s="31"/>
      <c r="I1384" s="31"/>
      <c r="J1384" s="90"/>
      <c r="K1384" s="31"/>
      <c r="L1384" s="57"/>
      <c r="M1384" s="31"/>
      <c r="N1384" s="31"/>
      <c r="O1384" s="57"/>
      <c r="P1384" s="57"/>
      <c r="Q1384" s="57"/>
      <c r="R1384" s="31"/>
      <c r="S1384" s="31"/>
      <c r="T1384" s="91"/>
      <c r="U1384" s="3" t="str">
        <f>IF(VLOOKUP($A1384,DICO_Complet!A:R,9,FALSE)&lt;&gt;0,VLOOKUP($A1384,DICO_Complet!A:R,9,FALSE),"")</f>
        <v/>
      </c>
    </row>
    <row r="1385" spans="1:21">
      <c r="A1385" s="29">
        <v>250325134512</v>
      </c>
      <c r="B1385" s="87"/>
      <c r="C1385" s="88"/>
      <c r="D1385" s="89"/>
      <c r="E1385" s="3"/>
      <c r="F1385" s="11"/>
      <c r="G1385" s="90"/>
      <c r="H1385" s="31"/>
      <c r="I1385" s="31"/>
      <c r="J1385" s="90"/>
      <c r="K1385" s="31"/>
      <c r="L1385" s="57"/>
      <c r="M1385" s="31"/>
      <c r="N1385" s="31"/>
      <c r="O1385" s="57"/>
      <c r="P1385" s="57"/>
      <c r="Q1385" s="57"/>
      <c r="R1385" s="31"/>
      <c r="S1385" s="31"/>
      <c r="T1385" s="91"/>
      <c r="U1385" s="3" t="str">
        <f>IF(VLOOKUP($A1385,DICO_Complet!A:R,9,FALSE)&lt;&gt;0,VLOOKUP($A1385,DICO_Complet!A:R,9,FALSE),"")</f>
        <v/>
      </c>
    </row>
    <row r="1386" spans="1:21">
      <c r="A1386" s="29">
        <v>241112000170</v>
      </c>
      <c r="B1386" s="87"/>
      <c r="C1386" s="88"/>
      <c r="D1386" s="89"/>
      <c r="E1386" s="3"/>
      <c r="F1386" s="11"/>
      <c r="G1386" s="90"/>
      <c r="H1386" s="31"/>
      <c r="I1386" s="31"/>
      <c r="J1386" s="90"/>
      <c r="K1386" s="31"/>
      <c r="L1386" s="57"/>
      <c r="M1386" s="31"/>
      <c r="N1386" s="31"/>
      <c r="O1386" s="57"/>
      <c r="P1386" s="57"/>
      <c r="Q1386" s="57"/>
      <c r="R1386" s="31"/>
      <c r="S1386" s="31"/>
      <c r="T1386" s="91"/>
      <c r="U1386" s="3" t="str">
        <f>IF(VLOOKUP($A1386,DICO_Complet!A:R,9,FALSE)&lt;&gt;0,VLOOKUP($A1386,DICO_Complet!A:R,9,FALSE),"")</f>
        <v/>
      </c>
    </row>
    <row r="1387" spans="1:21">
      <c r="A1387" s="29">
        <v>260317180200</v>
      </c>
      <c r="B1387" s="87"/>
      <c r="C1387" s="88"/>
      <c r="D1387" s="89"/>
      <c r="E1387" s="3"/>
      <c r="F1387" s="11"/>
      <c r="G1387" s="90"/>
      <c r="H1387" s="31"/>
      <c r="I1387" s="31"/>
      <c r="J1387" s="90"/>
      <c r="K1387" s="31"/>
      <c r="L1387" s="57"/>
      <c r="M1387" s="31"/>
      <c r="N1387" s="31"/>
      <c r="O1387" s="57"/>
      <c r="P1387" s="57"/>
      <c r="Q1387" s="57"/>
      <c r="R1387" s="31"/>
      <c r="S1387" s="31"/>
      <c r="T1387" s="91"/>
      <c r="U1387" s="3" t="str">
        <f>IF(VLOOKUP($A1387,DICO_Complet!A:R,9,FALSE)&lt;&gt;0,VLOOKUP($A1387,DICO_Complet!A:R,9,FALSE),"")</f>
        <v/>
      </c>
    </row>
    <row r="1388" spans="1:21">
      <c r="A1388" s="29">
        <v>241112000171</v>
      </c>
      <c r="B1388" s="87"/>
      <c r="C1388" s="88"/>
      <c r="D1388" s="89"/>
      <c r="E1388" s="3"/>
      <c r="F1388" s="11"/>
      <c r="G1388" s="90"/>
      <c r="H1388" s="31"/>
      <c r="I1388" s="31"/>
      <c r="J1388" s="90"/>
      <c r="K1388" s="31"/>
      <c r="L1388" s="57"/>
      <c r="M1388" s="31"/>
      <c r="N1388" s="31"/>
      <c r="O1388" s="57"/>
      <c r="P1388" s="57"/>
      <c r="Q1388" s="57"/>
      <c r="R1388" s="31"/>
      <c r="S1388" s="31"/>
      <c r="T1388" s="91"/>
      <c r="U1388" s="3" t="str">
        <f>IF(VLOOKUP($A1388,DICO_Complet!A:R,9,FALSE)&lt;&gt;0,VLOOKUP($A1388,DICO_Complet!A:R,9,FALSE),"")</f>
        <v/>
      </c>
    </row>
    <row r="1389" spans="1:21">
      <c r="A1389" s="29">
        <v>250414120601</v>
      </c>
      <c r="B1389" s="87"/>
      <c r="C1389" s="88"/>
      <c r="D1389" s="89"/>
      <c r="E1389" s="3"/>
      <c r="F1389" s="11"/>
      <c r="G1389" s="90"/>
      <c r="H1389" s="31"/>
      <c r="I1389" s="31"/>
      <c r="J1389" s="90"/>
      <c r="K1389" s="31"/>
      <c r="L1389" s="57"/>
      <c r="M1389" s="31"/>
      <c r="N1389" s="31"/>
      <c r="O1389" s="57"/>
      <c r="P1389" s="57"/>
      <c r="Q1389" s="57"/>
      <c r="R1389" s="31"/>
      <c r="S1389" s="31"/>
      <c r="T1389" s="91"/>
      <c r="U1389" s="3" t="str">
        <f>IF(VLOOKUP($A1389,DICO_Complet!A:R,9,FALSE)&lt;&gt;0,VLOOKUP($A1389,DICO_Complet!A:R,9,FALSE),"")</f>
        <v/>
      </c>
    </row>
    <row r="1390" spans="1:21">
      <c r="A1390" s="29">
        <v>250414120602</v>
      </c>
      <c r="B1390" s="87"/>
      <c r="C1390" s="88"/>
      <c r="D1390" s="89"/>
      <c r="E1390" s="3"/>
      <c r="F1390" s="11"/>
      <c r="G1390" s="90"/>
      <c r="H1390" s="31"/>
      <c r="I1390" s="31"/>
      <c r="J1390" s="90"/>
      <c r="K1390" s="31"/>
      <c r="L1390" s="57"/>
      <c r="M1390" s="31"/>
      <c r="N1390" s="31"/>
      <c r="O1390" s="57"/>
      <c r="P1390" s="57"/>
      <c r="Q1390" s="57"/>
      <c r="R1390" s="31"/>
      <c r="S1390" s="31"/>
      <c r="T1390" s="91"/>
      <c r="U1390" s="3" t="str">
        <f>IF(VLOOKUP($A1390,DICO_Complet!A:R,9,FALSE)&lt;&gt;0,VLOOKUP($A1390,DICO_Complet!A:R,9,FALSE),"")</f>
        <v/>
      </c>
    </row>
    <row r="1391" spans="1:21">
      <c r="A1391" s="29">
        <v>250414120603</v>
      </c>
      <c r="B1391" s="87"/>
      <c r="C1391" s="88"/>
      <c r="D1391" s="89"/>
      <c r="E1391" s="3"/>
      <c r="F1391" s="11"/>
      <c r="G1391" s="90"/>
      <c r="H1391" s="31"/>
      <c r="I1391" s="31"/>
      <c r="J1391" s="90"/>
      <c r="K1391" s="31"/>
      <c r="L1391" s="57"/>
      <c r="M1391" s="31"/>
      <c r="N1391" s="31"/>
      <c r="O1391" s="57"/>
      <c r="P1391" s="57"/>
      <c r="Q1391" s="57"/>
      <c r="R1391" s="31"/>
      <c r="S1391" s="31"/>
      <c r="T1391" s="91"/>
      <c r="U1391" s="3" t="str">
        <f>IF(VLOOKUP($A1391,DICO_Complet!A:R,9,FALSE)&lt;&gt;0,VLOOKUP($A1391,DICO_Complet!A:R,9,FALSE),"")</f>
        <v/>
      </c>
    </row>
    <row r="1392" spans="1:21">
      <c r="A1392" s="29">
        <v>241112000172</v>
      </c>
      <c r="B1392" s="87"/>
      <c r="C1392" s="88"/>
      <c r="D1392" s="89"/>
      <c r="E1392" s="3"/>
      <c r="F1392" s="11"/>
      <c r="G1392" s="90"/>
      <c r="H1392" s="31"/>
      <c r="I1392" s="31"/>
      <c r="J1392" s="90"/>
      <c r="K1392" s="31"/>
      <c r="L1392" s="57"/>
      <c r="M1392" s="31"/>
      <c r="N1392" s="31"/>
      <c r="O1392" s="57"/>
      <c r="P1392" s="57"/>
      <c r="Q1392" s="57"/>
      <c r="R1392" s="31"/>
      <c r="S1392" s="31"/>
      <c r="T1392" s="91"/>
      <c r="U1392" s="3" t="str">
        <f>IF(VLOOKUP($A1392,DICO_Complet!A:R,9,FALSE)&lt;&gt;0,VLOOKUP($A1392,DICO_Complet!A:R,9,FALSE),"")</f>
        <v/>
      </c>
    </row>
    <row r="1393" spans="1:21">
      <c r="A1393" s="29">
        <v>250625172702</v>
      </c>
      <c r="B1393" s="87"/>
      <c r="C1393" s="88"/>
      <c r="D1393" s="89"/>
      <c r="E1393" s="3"/>
      <c r="F1393" s="11"/>
      <c r="G1393" s="90"/>
      <c r="H1393" s="31"/>
      <c r="I1393" s="31"/>
      <c r="J1393" s="90"/>
      <c r="K1393" s="31"/>
      <c r="L1393" s="57"/>
      <c r="M1393" s="31"/>
      <c r="N1393" s="31"/>
      <c r="O1393" s="57"/>
      <c r="P1393" s="57"/>
      <c r="Q1393" s="57"/>
      <c r="R1393" s="31"/>
      <c r="S1393" s="31"/>
      <c r="T1393" s="91"/>
      <c r="U1393" s="3" t="str">
        <f>IF(VLOOKUP($A1393,DICO_Complet!A:R,9,FALSE)&lt;&gt;0,VLOOKUP($A1393,DICO_Complet!A:R,9,FALSE),"")</f>
        <v/>
      </c>
    </row>
    <row r="1394" spans="1:21">
      <c r="A1394" s="29">
        <v>241112000173</v>
      </c>
      <c r="B1394" s="87"/>
      <c r="C1394" s="88"/>
      <c r="D1394" s="89"/>
      <c r="E1394" s="3"/>
      <c r="F1394" s="11"/>
      <c r="G1394" s="90"/>
      <c r="H1394" s="31"/>
      <c r="I1394" s="31"/>
      <c r="J1394" s="90"/>
      <c r="K1394" s="31"/>
      <c r="L1394" s="57"/>
      <c r="M1394" s="31"/>
      <c r="N1394" s="31"/>
      <c r="O1394" s="57"/>
      <c r="P1394" s="57"/>
      <c r="Q1394" s="57"/>
      <c r="R1394" s="31"/>
      <c r="S1394" s="31"/>
      <c r="T1394" s="91"/>
      <c r="U1394" s="3" t="str">
        <f>IF(VLOOKUP($A1394,DICO_Complet!A:R,9,FALSE)&lt;&gt;0,VLOOKUP($A1394,DICO_Complet!A:R,9,FALSE),"")</f>
        <v/>
      </c>
    </row>
    <row r="1395" spans="1:21">
      <c r="A1395" s="29">
        <v>250423100403</v>
      </c>
      <c r="B1395" s="87"/>
      <c r="C1395" s="88"/>
      <c r="D1395" s="89"/>
      <c r="E1395" s="3"/>
      <c r="F1395" s="11"/>
      <c r="G1395" s="90"/>
      <c r="H1395" s="31"/>
      <c r="I1395" s="31"/>
      <c r="J1395" s="90"/>
      <c r="K1395" s="31"/>
      <c r="L1395" s="57"/>
      <c r="M1395" s="31"/>
      <c r="N1395" s="31"/>
      <c r="O1395" s="57"/>
      <c r="P1395" s="57"/>
      <c r="Q1395" s="57"/>
      <c r="R1395" s="31"/>
      <c r="S1395" s="31"/>
      <c r="T1395" s="91"/>
      <c r="U1395" s="3" t="str">
        <f>IF(VLOOKUP($A1395,DICO_Complet!A:R,9,FALSE)&lt;&gt;0,VLOOKUP($A1395,DICO_Complet!A:R,9,FALSE),"")</f>
        <v/>
      </c>
    </row>
    <row r="1396" spans="1:21">
      <c r="A1396" s="29">
        <v>250423093001</v>
      </c>
      <c r="B1396" s="87"/>
      <c r="C1396" s="88"/>
      <c r="D1396" s="89"/>
      <c r="E1396" s="3"/>
      <c r="F1396" s="11"/>
      <c r="G1396" s="90"/>
      <c r="H1396" s="31"/>
      <c r="I1396" s="31"/>
      <c r="J1396" s="90"/>
      <c r="K1396" s="31"/>
      <c r="L1396" s="57"/>
      <c r="M1396" s="31"/>
      <c r="N1396" s="31"/>
      <c r="O1396" s="57"/>
      <c r="P1396" s="57"/>
      <c r="Q1396" s="57"/>
      <c r="R1396" s="31"/>
      <c r="S1396" s="31"/>
      <c r="T1396" s="91"/>
      <c r="U1396" s="3" t="str">
        <f>IF(VLOOKUP($A1396,DICO_Complet!A:R,9,FALSE)&lt;&gt;0,VLOOKUP($A1396,DICO_Complet!A:R,9,FALSE),"")</f>
        <v/>
      </c>
    </row>
    <row r="1397" spans="1:21">
      <c r="A1397" s="29">
        <v>241112000174</v>
      </c>
      <c r="B1397" s="87"/>
      <c r="C1397" s="88"/>
      <c r="D1397" s="89"/>
      <c r="E1397" s="3"/>
      <c r="F1397" s="11"/>
      <c r="G1397" s="90"/>
      <c r="H1397" s="31"/>
      <c r="I1397" s="31"/>
      <c r="J1397" s="90"/>
      <c r="K1397" s="31"/>
      <c r="L1397" s="57"/>
      <c r="M1397" s="31"/>
      <c r="N1397" s="31"/>
      <c r="O1397" s="57"/>
      <c r="P1397" s="57"/>
      <c r="Q1397" s="57"/>
      <c r="R1397" s="31"/>
      <c r="S1397" s="31"/>
      <c r="T1397" s="91"/>
      <c r="U1397" s="3" t="str">
        <f>IF(VLOOKUP($A1397,DICO_Complet!A:R,9,FALSE)&lt;&gt;0,VLOOKUP($A1397,DICO_Complet!A:R,9,FALSE),"")</f>
        <v/>
      </c>
    </row>
    <row r="1398" spans="1:21">
      <c r="A1398" s="29">
        <v>241112000175</v>
      </c>
      <c r="B1398" s="87"/>
      <c r="C1398" s="88"/>
      <c r="D1398" s="89"/>
      <c r="E1398" s="3"/>
      <c r="F1398" s="11"/>
      <c r="G1398" s="90"/>
      <c r="H1398" s="31"/>
      <c r="I1398" s="31"/>
      <c r="J1398" s="90"/>
      <c r="K1398" s="31"/>
      <c r="L1398" s="57"/>
      <c r="M1398" s="31"/>
      <c r="N1398" s="31"/>
      <c r="O1398" s="57"/>
      <c r="P1398" s="57"/>
      <c r="Q1398" s="57"/>
      <c r="R1398" s="31"/>
      <c r="S1398" s="31"/>
      <c r="T1398" s="91"/>
      <c r="U1398" s="3" t="str">
        <f>IF(VLOOKUP($A1398,DICO_Complet!A:R,9,FALSE)&lt;&gt;0,VLOOKUP($A1398,DICO_Complet!A:R,9,FALSE),"")</f>
        <v/>
      </c>
    </row>
    <row r="1399" spans="1:21">
      <c r="A1399" s="29">
        <v>250625172705</v>
      </c>
      <c r="B1399" s="87"/>
      <c r="C1399" s="88"/>
      <c r="D1399" s="89"/>
      <c r="E1399" s="3"/>
      <c r="F1399" s="11"/>
      <c r="G1399" s="90"/>
      <c r="H1399" s="31"/>
      <c r="I1399" s="31"/>
      <c r="J1399" s="90"/>
      <c r="K1399" s="31"/>
      <c r="L1399" s="57"/>
      <c r="M1399" s="31"/>
      <c r="N1399" s="31"/>
      <c r="O1399" s="57"/>
      <c r="P1399" s="57"/>
      <c r="Q1399" s="57"/>
      <c r="R1399" s="31"/>
      <c r="S1399" s="31"/>
      <c r="T1399" s="91"/>
      <c r="U1399" s="3" t="str">
        <f>IF(VLOOKUP($A1399,DICO_Complet!A:R,9,FALSE)&lt;&gt;0,VLOOKUP($A1399,DICO_Complet!A:R,9,FALSE),"")</f>
        <v/>
      </c>
    </row>
    <row r="1400" spans="1:21">
      <c r="A1400" s="29">
        <v>250331121312</v>
      </c>
      <c r="B1400" s="87"/>
      <c r="C1400" s="88"/>
      <c r="D1400" s="89"/>
      <c r="E1400" s="3"/>
      <c r="F1400" s="11"/>
      <c r="G1400" s="90"/>
      <c r="H1400" s="31"/>
      <c r="I1400" s="31"/>
      <c r="J1400" s="90"/>
      <c r="K1400" s="31"/>
      <c r="L1400" s="57"/>
      <c r="M1400" s="31"/>
      <c r="N1400" s="31"/>
      <c r="O1400" s="57"/>
      <c r="P1400" s="57"/>
      <c r="Q1400" s="57"/>
      <c r="R1400" s="31"/>
      <c r="S1400" s="31"/>
      <c r="T1400" s="91"/>
      <c r="U1400" s="3" t="str">
        <f>IF(VLOOKUP($A1400,DICO_Complet!A:R,9,FALSE)&lt;&gt;0,VLOOKUP($A1400,DICO_Complet!A:R,9,FALSE),"")</f>
        <v/>
      </c>
    </row>
    <row r="1401" spans="1:21">
      <c r="A1401" s="29">
        <v>251110110002</v>
      </c>
      <c r="B1401" s="87"/>
      <c r="C1401" s="88"/>
      <c r="D1401" s="89"/>
      <c r="E1401" s="3"/>
      <c r="F1401" s="11"/>
      <c r="G1401" s="90"/>
      <c r="H1401" s="31"/>
      <c r="I1401" s="31"/>
      <c r="J1401" s="90"/>
      <c r="K1401" s="31"/>
      <c r="L1401" s="57"/>
      <c r="M1401" s="31"/>
      <c r="N1401" s="31"/>
      <c r="O1401" s="57"/>
      <c r="P1401" s="57"/>
      <c r="Q1401" s="57"/>
      <c r="R1401" s="31"/>
      <c r="S1401" s="31"/>
      <c r="T1401" s="91"/>
      <c r="U1401" s="3" t="str">
        <f>IF(VLOOKUP($A1401,DICO_Complet!A:R,9,FALSE)&lt;&gt;0,VLOOKUP($A1401,DICO_Complet!A:R,9,FALSE),"")</f>
        <v/>
      </c>
    </row>
    <row r="1402" spans="1:21">
      <c r="A1402" s="29">
        <v>251110110001</v>
      </c>
      <c r="B1402" s="87"/>
      <c r="C1402" s="88"/>
      <c r="D1402" s="89"/>
      <c r="E1402" s="3"/>
      <c r="F1402" s="11"/>
      <c r="G1402" s="90"/>
      <c r="H1402" s="31"/>
      <c r="I1402" s="31"/>
      <c r="J1402" s="90"/>
      <c r="K1402" s="31"/>
      <c r="L1402" s="57"/>
      <c r="M1402" s="31"/>
      <c r="N1402" s="31"/>
      <c r="O1402" s="57"/>
      <c r="P1402" s="57"/>
      <c r="Q1402" s="57"/>
      <c r="R1402" s="31"/>
      <c r="S1402" s="31"/>
      <c r="T1402" s="91"/>
      <c r="U1402" s="3" t="str">
        <f>IF(VLOOKUP($A1402,DICO_Complet!A:R,9,FALSE)&lt;&gt;0,VLOOKUP($A1402,DICO_Complet!A:R,9,FALSE),"")</f>
        <v/>
      </c>
    </row>
    <row r="1403" spans="1:21">
      <c r="A1403" s="29">
        <v>250331121300</v>
      </c>
      <c r="B1403" s="87"/>
      <c r="C1403" s="88"/>
      <c r="D1403" s="89"/>
      <c r="E1403" s="3"/>
      <c r="F1403" s="11"/>
      <c r="G1403" s="90"/>
      <c r="H1403" s="31"/>
      <c r="I1403" s="31"/>
      <c r="J1403" s="90"/>
      <c r="K1403" s="31"/>
      <c r="L1403" s="57"/>
      <c r="M1403" s="31"/>
      <c r="N1403" s="31"/>
      <c r="O1403" s="57"/>
      <c r="P1403" s="57"/>
      <c r="Q1403" s="57"/>
      <c r="R1403" s="31"/>
      <c r="S1403" s="31"/>
      <c r="T1403" s="91"/>
      <c r="U1403" s="3" t="str">
        <f>IF(VLOOKUP($A1403,DICO_Complet!A:R,9,FALSE)&lt;&gt;0,VLOOKUP($A1403,DICO_Complet!A:R,9,FALSE),"")</f>
        <v/>
      </c>
    </row>
    <row r="1404" spans="1:21">
      <c r="A1404" s="29">
        <v>251027112317</v>
      </c>
      <c r="B1404" s="87"/>
      <c r="C1404" s="88"/>
      <c r="D1404" s="89"/>
      <c r="E1404" s="3"/>
      <c r="F1404" s="11"/>
      <c r="G1404" s="90"/>
      <c r="H1404" s="31"/>
      <c r="I1404" s="31"/>
      <c r="J1404" s="90"/>
      <c r="K1404" s="31"/>
      <c r="L1404" s="57"/>
      <c r="M1404" s="31"/>
      <c r="N1404" s="31"/>
      <c r="O1404" s="57"/>
      <c r="P1404" s="57"/>
      <c r="Q1404" s="57"/>
      <c r="R1404" s="31"/>
      <c r="S1404" s="31"/>
      <c r="T1404" s="91"/>
      <c r="U1404" s="3" t="str">
        <f>IF(VLOOKUP($A1404,DICO_Complet!A:R,9,FALSE)&lt;&gt;0,VLOOKUP($A1404,DICO_Complet!A:R,9,FALSE),"")</f>
        <v/>
      </c>
    </row>
    <row r="1405" spans="1:21">
      <c r="A1405" s="29">
        <v>251110110000</v>
      </c>
      <c r="B1405" s="87"/>
      <c r="C1405" s="88"/>
      <c r="D1405" s="89"/>
      <c r="E1405" s="3"/>
      <c r="F1405" s="11"/>
      <c r="G1405" s="90"/>
      <c r="H1405" s="31"/>
      <c r="I1405" s="31"/>
      <c r="J1405" s="90"/>
      <c r="K1405" s="31"/>
      <c r="L1405" s="57"/>
      <c r="M1405" s="31"/>
      <c r="N1405" s="31"/>
      <c r="O1405" s="57"/>
      <c r="P1405" s="57"/>
      <c r="Q1405" s="57"/>
      <c r="R1405" s="31"/>
      <c r="S1405" s="31"/>
      <c r="T1405" s="91"/>
      <c r="U1405" s="3" t="str">
        <f>IF(VLOOKUP($A1405,DICO_Complet!A:R,9,FALSE)&lt;&gt;0,VLOOKUP($A1405,DICO_Complet!A:R,9,FALSE),"")</f>
        <v/>
      </c>
    </row>
    <row r="1406" spans="1:21">
      <c r="A1406" s="29">
        <v>250331121309</v>
      </c>
      <c r="B1406" s="87"/>
      <c r="C1406" s="88"/>
      <c r="D1406" s="89"/>
      <c r="E1406" s="3"/>
      <c r="F1406" s="11"/>
      <c r="G1406" s="90"/>
      <c r="H1406" s="31"/>
      <c r="I1406" s="31"/>
      <c r="J1406" s="90"/>
      <c r="K1406" s="31"/>
      <c r="L1406" s="57"/>
      <c r="M1406" s="31"/>
      <c r="N1406" s="31"/>
      <c r="O1406" s="57"/>
      <c r="P1406" s="57"/>
      <c r="Q1406" s="57"/>
      <c r="R1406" s="31"/>
      <c r="S1406" s="31"/>
      <c r="T1406" s="91"/>
      <c r="U1406" s="3" t="str">
        <f>IF(VLOOKUP($A1406,DICO_Complet!A:R,9,FALSE)&lt;&gt;0,VLOOKUP($A1406,DICO_Complet!A:R,9,FALSE),"")</f>
        <v/>
      </c>
    </row>
    <row r="1407" spans="1:21">
      <c r="A1407" s="29">
        <v>250331121310</v>
      </c>
      <c r="B1407" s="87"/>
      <c r="C1407" s="88"/>
      <c r="D1407" s="89"/>
      <c r="E1407" s="3"/>
      <c r="F1407" s="11"/>
      <c r="G1407" s="90"/>
      <c r="H1407" s="31"/>
      <c r="I1407" s="31"/>
      <c r="J1407" s="90"/>
      <c r="K1407" s="31"/>
      <c r="L1407" s="57"/>
      <c r="M1407" s="31"/>
      <c r="N1407" s="31"/>
      <c r="O1407" s="57"/>
      <c r="P1407" s="57"/>
      <c r="Q1407" s="57"/>
      <c r="R1407" s="31"/>
      <c r="S1407" s="31"/>
      <c r="T1407" s="91"/>
      <c r="U1407" s="3" t="str">
        <f>IF(VLOOKUP($A1407,DICO_Complet!A:R,9,FALSE)&lt;&gt;0,VLOOKUP($A1407,DICO_Complet!A:R,9,FALSE),"")</f>
        <v/>
      </c>
    </row>
    <row r="1408" spans="1:21">
      <c r="A1408" s="29">
        <v>250418220155</v>
      </c>
      <c r="B1408" s="87"/>
      <c r="C1408" s="88"/>
      <c r="D1408" s="89"/>
      <c r="E1408" s="3"/>
      <c r="F1408" s="11"/>
      <c r="G1408" s="90"/>
      <c r="H1408" s="31"/>
      <c r="I1408" s="31"/>
      <c r="J1408" s="90"/>
      <c r="K1408" s="31"/>
      <c r="L1408" s="57"/>
      <c r="M1408" s="31"/>
      <c r="N1408" s="31"/>
      <c r="O1408" s="57"/>
      <c r="P1408" s="57"/>
      <c r="Q1408" s="57"/>
      <c r="R1408" s="31"/>
      <c r="S1408" s="31"/>
      <c r="T1408" s="91"/>
      <c r="U1408" s="3" t="str">
        <f>IF(VLOOKUP($A1408,DICO_Complet!A:R,9,FALSE)&lt;&gt;0,VLOOKUP($A1408,DICO_Complet!A:R,9,FALSE),"")</f>
        <v/>
      </c>
    </row>
    <row r="1409" spans="1:21">
      <c r="A1409" s="29">
        <v>250418220156</v>
      </c>
      <c r="B1409" s="87"/>
      <c r="C1409" s="88"/>
      <c r="D1409" s="89"/>
      <c r="E1409" s="3"/>
      <c r="F1409" s="11"/>
      <c r="G1409" s="90"/>
      <c r="H1409" s="31"/>
      <c r="I1409" s="31"/>
      <c r="J1409" s="90"/>
      <c r="K1409" s="31"/>
      <c r="L1409" s="57"/>
      <c r="M1409" s="31"/>
      <c r="N1409" s="31"/>
      <c r="O1409" s="57"/>
      <c r="P1409" s="57"/>
      <c r="Q1409" s="57"/>
      <c r="R1409" s="31"/>
      <c r="S1409" s="31"/>
      <c r="T1409" s="91"/>
      <c r="U1409" s="3" t="str">
        <f>IF(VLOOKUP($A1409,DICO_Complet!A:R,9,FALSE)&lt;&gt;0,VLOOKUP($A1409,DICO_Complet!A:R,9,FALSE),"")</f>
        <v/>
      </c>
    </row>
    <row r="1410" spans="1:21">
      <c r="A1410" s="29">
        <v>250331121302</v>
      </c>
      <c r="B1410" s="87"/>
      <c r="C1410" s="88"/>
      <c r="D1410" s="89"/>
      <c r="E1410" s="3"/>
      <c r="F1410" s="11"/>
      <c r="G1410" s="90"/>
      <c r="H1410" s="31"/>
      <c r="I1410" s="31"/>
      <c r="J1410" s="90"/>
      <c r="K1410" s="31"/>
      <c r="L1410" s="57"/>
      <c r="M1410" s="31"/>
      <c r="N1410" s="31"/>
      <c r="O1410" s="57"/>
      <c r="P1410" s="57"/>
      <c r="Q1410" s="57"/>
      <c r="R1410" s="31"/>
      <c r="S1410" s="31"/>
      <c r="T1410" s="91"/>
      <c r="U1410" s="3" t="str">
        <f>IF(VLOOKUP($A1410,DICO_Complet!A:R,9,FALSE)&lt;&gt;0,VLOOKUP($A1410,DICO_Complet!A:R,9,FALSE),"")</f>
        <v/>
      </c>
    </row>
    <row r="1411" spans="1:21">
      <c r="A1411" s="29">
        <v>250331121311</v>
      </c>
      <c r="B1411" s="87"/>
      <c r="C1411" s="88"/>
      <c r="D1411" s="89"/>
      <c r="E1411" s="3"/>
      <c r="F1411" s="11"/>
      <c r="G1411" s="90"/>
      <c r="H1411" s="31"/>
      <c r="I1411" s="31"/>
      <c r="J1411" s="90"/>
      <c r="K1411" s="31"/>
      <c r="L1411" s="57"/>
      <c r="M1411" s="31"/>
      <c r="N1411" s="31"/>
      <c r="O1411" s="57"/>
      <c r="P1411" s="57"/>
      <c r="Q1411" s="57"/>
      <c r="R1411" s="31"/>
      <c r="S1411" s="31"/>
      <c r="T1411" s="91"/>
      <c r="U1411" s="3" t="str">
        <f>IF(VLOOKUP($A1411,DICO_Complet!A:R,9,FALSE)&lt;&gt;0,VLOOKUP($A1411,DICO_Complet!A:R,9,FALSE),"")</f>
        <v/>
      </c>
    </row>
    <row r="1412" spans="1:21">
      <c r="A1412" s="29">
        <v>250418220157</v>
      </c>
      <c r="B1412" s="87"/>
      <c r="C1412" s="88"/>
      <c r="D1412" s="89"/>
      <c r="E1412" s="3"/>
      <c r="F1412" s="11"/>
      <c r="G1412" s="90"/>
      <c r="H1412" s="31"/>
      <c r="I1412" s="31"/>
      <c r="J1412" s="90"/>
      <c r="K1412" s="31"/>
      <c r="L1412" s="57"/>
      <c r="M1412" s="31"/>
      <c r="N1412" s="31"/>
      <c r="O1412" s="57"/>
      <c r="P1412" s="57"/>
      <c r="Q1412" s="57"/>
      <c r="R1412" s="31"/>
      <c r="S1412" s="31"/>
      <c r="T1412" s="91"/>
      <c r="U1412" s="3" t="str">
        <f>IF(VLOOKUP($A1412,DICO_Complet!A:R,9,FALSE)&lt;&gt;0,VLOOKUP($A1412,DICO_Complet!A:R,9,FALSE),"")</f>
        <v/>
      </c>
    </row>
    <row r="1413" spans="1:21">
      <c r="A1413" s="29">
        <v>250418220158</v>
      </c>
      <c r="B1413" s="87"/>
      <c r="C1413" s="88"/>
      <c r="D1413" s="89"/>
      <c r="E1413" s="3"/>
      <c r="F1413" s="11"/>
      <c r="G1413" s="90"/>
      <c r="H1413" s="31"/>
      <c r="I1413" s="31"/>
      <c r="J1413" s="90"/>
      <c r="K1413" s="31"/>
      <c r="L1413" s="57"/>
      <c r="M1413" s="31"/>
      <c r="N1413" s="31"/>
      <c r="O1413" s="57"/>
      <c r="P1413" s="57"/>
      <c r="Q1413" s="57"/>
      <c r="R1413" s="31"/>
      <c r="S1413" s="31"/>
      <c r="T1413" s="91"/>
      <c r="U1413" s="3" t="str">
        <f>IF(VLOOKUP($A1413,DICO_Complet!A:R,9,FALSE)&lt;&gt;0,VLOOKUP($A1413,DICO_Complet!A:R,9,FALSE),"")</f>
        <v/>
      </c>
    </row>
    <row r="1414" spans="1:21">
      <c r="A1414" s="29">
        <v>250331121301</v>
      </c>
      <c r="B1414" s="87"/>
      <c r="C1414" s="88"/>
      <c r="D1414" s="89"/>
      <c r="E1414" s="3"/>
      <c r="F1414" s="11"/>
      <c r="G1414" s="90"/>
      <c r="H1414" s="31"/>
      <c r="I1414" s="31"/>
      <c r="J1414" s="90"/>
      <c r="K1414" s="31"/>
      <c r="L1414" s="57"/>
      <c r="M1414" s="31"/>
      <c r="N1414" s="31"/>
      <c r="O1414" s="57"/>
      <c r="P1414" s="57"/>
      <c r="Q1414" s="57"/>
      <c r="R1414" s="31"/>
      <c r="S1414" s="31"/>
      <c r="T1414" s="91"/>
      <c r="U1414" s="3" t="str">
        <f>IF(VLOOKUP($A1414,DICO_Complet!A:R,9,FALSE)&lt;&gt;0,VLOOKUP($A1414,DICO_Complet!A:R,9,FALSE),"")</f>
        <v/>
      </c>
    </row>
    <row r="1415" spans="1:21">
      <c r="A1415" s="29">
        <v>250331121307</v>
      </c>
      <c r="B1415" s="87"/>
      <c r="C1415" s="88"/>
      <c r="D1415" s="89"/>
      <c r="E1415" s="3"/>
      <c r="F1415" s="11"/>
      <c r="G1415" s="90"/>
      <c r="H1415" s="31"/>
      <c r="I1415" s="31"/>
      <c r="J1415" s="90"/>
      <c r="K1415" s="31"/>
      <c r="L1415" s="57"/>
      <c r="M1415" s="31"/>
      <c r="N1415" s="31"/>
      <c r="O1415" s="57"/>
      <c r="P1415" s="57"/>
      <c r="Q1415" s="57"/>
      <c r="R1415" s="31"/>
      <c r="S1415" s="31"/>
      <c r="T1415" s="91"/>
      <c r="U1415" s="3" t="str">
        <f>IF(VLOOKUP($A1415,DICO_Complet!A:R,9,FALSE)&lt;&gt;0,VLOOKUP($A1415,DICO_Complet!A:R,9,FALSE),"")</f>
        <v/>
      </c>
    </row>
    <row r="1416" spans="1:21">
      <c r="A1416" s="29">
        <v>250331121308</v>
      </c>
      <c r="B1416" s="87"/>
      <c r="C1416" s="88"/>
      <c r="D1416" s="89"/>
      <c r="E1416" s="3"/>
      <c r="F1416" s="11"/>
      <c r="G1416" s="90"/>
      <c r="H1416" s="31"/>
      <c r="I1416" s="31"/>
      <c r="J1416" s="90"/>
      <c r="K1416" s="31"/>
      <c r="L1416" s="57"/>
      <c r="M1416" s="31"/>
      <c r="N1416" s="31"/>
      <c r="O1416" s="57"/>
      <c r="P1416" s="57"/>
      <c r="Q1416" s="57"/>
      <c r="R1416" s="31"/>
      <c r="S1416" s="31"/>
      <c r="T1416" s="91"/>
      <c r="U1416" s="3" t="str">
        <f>IF(VLOOKUP($A1416,DICO_Complet!A:R,9,FALSE)&lt;&gt;0,VLOOKUP($A1416,DICO_Complet!A:R,9,FALSE),"")</f>
        <v/>
      </c>
    </row>
    <row r="1417" spans="1:21">
      <c r="A1417" s="29">
        <v>250915181100</v>
      </c>
      <c r="B1417" s="87"/>
      <c r="C1417" s="88"/>
      <c r="D1417" s="89"/>
      <c r="E1417" s="3"/>
      <c r="F1417" s="11"/>
      <c r="G1417" s="90"/>
      <c r="H1417" s="31"/>
      <c r="I1417" s="31"/>
      <c r="J1417" s="90"/>
      <c r="K1417" s="31"/>
      <c r="L1417" s="57"/>
      <c r="M1417" s="31"/>
      <c r="N1417" s="31"/>
      <c r="O1417" s="57"/>
      <c r="P1417" s="57"/>
      <c r="Q1417" s="57"/>
      <c r="R1417" s="31"/>
      <c r="S1417" s="31"/>
      <c r="T1417" s="91"/>
      <c r="U1417" s="3" t="str">
        <f>IF(VLOOKUP($A1417,DICO_Complet!A:R,9,FALSE)&lt;&gt;0,VLOOKUP($A1417,DICO_Complet!A:R,9,FALSE),"")</f>
        <v/>
      </c>
    </row>
    <row r="1418" spans="1:21">
      <c r="A1418" s="29">
        <v>260212084000</v>
      </c>
      <c r="B1418" s="87"/>
      <c r="C1418" s="88"/>
      <c r="D1418" s="89"/>
      <c r="E1418" s="3"/>
      <c r="F1418" s="11"/>
      <c r="G1418" s="90"/>
      <c r="H1418" s="31"/>
      <c r="I1418" s="31"/>
      <c r="J1418" s="90"/>
      <c r="K1418" s="31"/>
      <c r="L1418" s="57"/>
      <c r="M1418" s="31"/>
      <c r="N1418" s="31"/>
      <c r="O1418" s="57"/>
      <c r="P1418" s="57"/>
      <c r="Q1418" s="57"/>
      <c r="R1418" s="31"/>
      <c r="S1418" s="31"/>
      <c r="T1418" s="91"/>
      <c r="U1418" s="3" t="str">
        <f>IF(VLOOKUP($A1418,DICO_Complet!A:R,9,FALSE)&lt;&gt;0,VLOOKUP($A1418,DICO_Complet!A:R,9,FALSE),"")</f>
        <v/>
      </c>
    </row>
    <row r="1419" spans="1:21">
      <c r="A1419" s="29">
        <v>250827114500</v>
      </c>
      <c r="B1419" s="87"/>
      <c r="C1419" s="88"/>
      <c r="D1419" s="89"/>
      <c r="E1419" s="3"/>
      <c r="F1419" s="11"/>
      <c r="G1419" s="90"/>
      <c r="H1419" s="31"/>
      <c r="I1419" s="31"/>
      <c r="J1419" s="90"/>
      <c r="K1419" s="31"/>
      <c r="L1419" s="57"/>
      <c r="M1419" s="31"/>
      <c r="N1419" s="31"/>
      <c r="O1419" s="57"/>
      <c r="P1419" s="57"/>
      <c r="Q1419" s="57"/>
      <c r="R1419" s="31"/>
      <c r="S1419" s="31"/>
      <c r="T1419" s="91"/>
      <c r="U1419" s="3" t="str">
        <f>IF(VLOOKUP($A1419,DICO_Complet!A:R,9,FALSE)&lt;&gt;0,VLOOKUP($A1419,DICO_Complet!A:R,9,FALSE),"")</f>
        <v/>
      </c>
    </row>
    <row r="1420" spans="1:21">
      <c r="A1420" s="29">
        <v>250827114300</v>
      </c>
      <c r="B1420" s="87"/>
      <c r="C1420" s="88"/>
      <c r="D1420" s="89"/>
      <c r="E1420" s="3"/>
      <c r="F1420" s="11"/>
      <c r="G1420" s="90"/>
      <c r="H1420" s="31"/>
      <c r="I1420" s="31"/>
      <c r="J1420" s="90"/>
      <c r="K1420" s="31"/>
      <c r="L1420" s="57"/>
      <c r="M1420" s="31"/>
      <c r="N1420" s="31"/>
      <c r="O1420" s="57"/>
      <c r="P1420" s="57"/>
      <c r="Q1420" s="57"/>
      <c r="R1420" s="31"/>
      <c r="S1420" s="31"/>
      <c r="T1420" s="91"/>
      <c r="U1420" s="3" t="str">
        <f>IF(VLOOKUP($A1420,DICO_Complet!A:R,9,FALSE)&lt;&gt;0,VLOOKUP($A1420,DICO_Complet!A:R,9,FALSE),"")</f>
        <v/>
      </c>
    </row>
    <row r="1421" spans="1:21">
      <c r="A1421" s="29">
        <v>250807145600</v>
      </c>
      <c r="B1421" s="87"/>
      <c r="C1421" s="88"/>
      <c r="D1421" s="89"/>
      <c r="E1421" s="3"/>
      <c r="F1421" s="11"/>
      <c r="G1421" s="90"/>
      <c r="H1421" s="31"/>
      <c r="I1421" s="31"/>
      <c r="J1421" s="90"/>
      <c r="K1421" s="31"/>
      <c r="L1421" s="57"/>
      <c r="M1421" s="31"/>
      <c r="N1421" s="31"/>
      <c r="O1421" s="57"/>
      <c r="P1421" s="57"/>
      <c r="Q1421" s="57"/>
      <c r="R1421" s="31"/>
      <c r="S1421" s="31"/>
      <c r="T1421" s="91"/>
      <c r="U1421" s="3" t="str">
        <f>IF(VLOOKUP($A1421,DICO_Complet!A:R,9,FALSE)&lt;&gt;0,VLOOKUP($A1421,DICO_Complet!A:R,9,FALSE),"")</f>
        <v/>
      </c>
    </row>
    <row r="1422" spans="1:21">
      <c r="A1422" s="29">
        <v>250430073101</v>
      </c>
      <c r="B1422" s="87"/>
      <c r="C1422" s="88"/>
      <c r="D1422" s="89"/>
      <c r="E1422" s="3"/>
      <c r="F1422" s="11"/>
      <c r="G1422" s="90"/>
      <c r="H1422" s="31"/>
      <c r="I1422" s="31"/>
      <c r="J1422" s="90"/>
      <c r="K1422" s="31"/>
      <c r="L1422" s="57"/>
      <c r="M1422" s="31"/>
      <c r="N1422" s="31"/>
      <c r="O1422" s="57"/>
      <c r="P1422" s="57"/>
      <c r="Q1422" s="57"/>
      <c r="R1422" s="31"/>
      <c r="S1422" s="31"/>
      <c r="T1422" s="91"/>
      <c r="U1422" s="3" t="str">
        <f>IF(VLOOKUP($A1422,DICO_Complet!A:R,9,FALSE)&lt;&gt;0,VLOOKUP($A1422,DICO_Complet!A:R,9,FALSE),"")</f>
        <v/>
      </c>
    </row>
    <row r="1423" spans="1:21">
      <c r="A1423" s="29">
        <v>250317120007</v>
      </c>
      <c r="B1423" s="87"/>
      <c r="C1423" s="88"/>
      <c r="D1423" s="89"/>
      <c r="E1423" s="3"/>
      <c r="F1423" s="11"/>
      <c r="G1423" s="90"/>
      <c r="H1423" s="31"/>
      <c r="I1423" s="31"/>
      <c r="J1423" s="90"/>
      <c r="K1423" s="31"/>
      <c r="L1423" s="57"/>
      <c r="M1423" s="31"/>
      <c r="N1423" s="31"/>
      <c r="O1423" s="57"/>
      <c r="P1423" s="57"/>
      <c r="Q1423" s="57"/>
      <c r="R1423" s="31"/>
      <c r="S1423" s="31"/>
      <c r="T1423" s="91"/>
      <c r="U1423" s="3" t="str">
        <f>IF(VLOOKUP($A1423,DICO_Complet!A:R,9,FALSE)&lt;&gt;0,VLOOKUP($A1423,DICO_Complet!A:R,9,FALSE),"")</f>
        <v/>
      </c>
    </row>
    <row r="1424" spans="1:21">
      <c r="A1424" s="29">
        <v>250718174700</v>
      </c>
      <c r="B1424" s="87"/>
      <c r="C1424" s="88"/>
      <c r="D1424" s="89"/>
      <c r="E1424" s="3"/>
      <c r="F1424" s="11"/>
      <c r="G1424" s="90"/>
      <c r="H1424" s="31"/>
      <c r="I1424" s="31"/>
      <c r="J1424" s="90"/>
      <c r="K1424" s="31"/>
      <c r="L1424" s="57"/>
      <c r="M1424" s="31"/>
      <c r="N1424" s="31"/>
      <c r="O1424" s="57"/>
      <c r="P1424" s="57"/>
      <c r="Q1424" s="57"/>
      <c r="R1424" s="31"/>
      <c r="S1424" s="31"/>
      <c r="T1424" s="91"/>
      <c r="U1424" s="3" t="str">
        <f>IF(VLOOKUP($A1424,DICO_Complet!A:R,9,FALSE)&lt;&gt;0,VLOOKUP($A1424,DICO_Complet!A:R,9,FALSE),"")</f>
        <v/>
      </c>
    </row>
    <row r="1425" spans="1:21">
      <c r="A1425" s="29">
        <v>250317120009</v>
      </c>
      <c r="B1425" s="87"/>
      <c r="C1425" s="88"/>
      <c r="D1425" s="89"/>
      <c r="E1425" s="3"/>
      <c r="F1425" s="11"/>
      <c r="G1425" s="90"/>
      <c r="H1425" s="31"/>
      <c r="I1425" s="31"/>
      <c r="J1425" s="90"/>
      <c r="K1425" s="31"/>
      <c r="L1425" s="57"/>
      <c r="M1425" s="31"/>
      <c r="N1425" s="31"/>
      <c r="O1425" s="57"/>
      <c r="P1425" s="57"/>
      <c r="Q1425" s="57"/>
      <c r="R1425" s="31"/>
      <c r="S1425" s="31"/>
      <c r="T1425" s="91"/>
      <c r="U1425" s="3" t="str">
        <f>IF(VLOOKUP($A1425,DICO_Complet!A:R,9,FALSE)&lt;&gt;0,VLOOKUP($A1425,DICO_Complet!A:R,9,FALSE),"")</f>
        <v/>
      </c>
    </row>
    <row r="1426" spans="1:21">
      <c r="A1426" s="29">
        <v>250317120008</v>
      </c>
      <c r="B1426" s="87"/>
      <c r="C1426" s="88"/>
      <c r="D1426" s="89"/>
      <c r="E1426" s="3"/>
      <c r="F1426" s="11"/>
      <c r="G1426" s="90"/>
      <c r="H1426" s="31"/>
      <c r="I1426" s="31"/>
      <c r="J1426" s="90"/>
      <c r="K1426" s="31"/>
      <c r="L1426" s="57"/>
      <c r="M1426" s="31"/>
      <c r="N1426" s="31"/>
      <c r="O1426" s="57"/>
      <c r="P1426" s="57"/>
      <c r="Q1426" s="57"/>
      <c r="R1426" s="31"/>
      <c r="S1426" s="31"/>
      <c r="T1426" s="91"/>
      <c r="U1426" s="3" t="str">
        <f>IF(VLOOKUP($A1426,DICO_Complet!A:R,9,FALSE)&lt;&gt;0,VLOOKUP($A1426,DICO_Complet!A:R,9,FALSE),"")</f>
        <v/>
      </c>
    </row>
    <row r="1427" spans="1:21">
      <c r="A1427" s="29">
        <v>250317120010</v>
      </c>
      <c r="B1427" s="87"/>
      <c r="C1427" s="88"/>
      <c r="D1427" s="89"/>
      <c r="E1427" s="3"/>
      <c r="F1427" s="11"/>
      <c r="G1427" s="90"/>
      <c r="H1427" s="31"/>
      <c r="I1427" s="31"/>
      <c r="J1427" s="90"/>
      <c r="K1427" s="31"/>
      <c r="L1427" s="57"/>
      <c r="M1427" s="31"/>
      <c r="N1427" s="31"/>
      <c r="O1427" s="57"/>
      <c r="P1427" s="57"/>
      <c r="Q1427" s="57"/>
      <c r="R1427" s="31"/>
      <c r="S1427" s="31"/>
      <c r="T1427" s="91"/>
      <c r="U1427" s="3" t="str">
        <f>IF(VLOOKUP($A1427,DICO_Complet!A:R,9,FALSE)&lt;&gt;0,VLOOKUP($A1427,DICO_Complet!A:R,9,FALSE),"")</f>
        <v/>
      </c>
    </row>
    <row r="1428" spans="1:21">
      <c r="A1428" s="29">
        <v>260108144400</v>
      </c>
      <c r="B1428" s="87"/>
      <c r="C1428" s="88"/>
      <c r="D1428" s="89"/>
      <c r="E1428" s="3"/>
      <c r="F1428" s="11"/>
      <c r="G1428" s="90"/>
      <c r="H1428" s="31"/>
      <c r="I1428" s="31"/>
      <c r="J1428" s="90"/>
      <c r="K1428" s="31"/>
      <c r="L1428" s="57"/>
      <c r="M1428" s="31"/>
      <c r="N1428" s="31"/>
      <c r="O1428" s="57"/>
      <c r="P1428" s="57"/>
      <c r="Q1428" s="57"/>
      <c r="R1428" s="31"/>
      <c r="S1428" s="31"/>
      <c r="T1428" s="91"/>
      <c r="U1428" s="3" t="str">
        <f>IF(VLOOKUP($A1428,DICO_Complet!A:R,9,FALSE)&lt;&gt;0,VLOOKUP($A1428,DICO_Complet!A:R,9,FALSE),"")</f>
        <v/>
      </c>
    </row>
    <row r="1429" spans="1:21">
      <c r="A1429" s="29">
        <v>251125100004</v>
      </c>
      <c r="B1429" s="87"/>
      <c r="C1429" s="88"/>
      <c r="D1429" s="89"/>
      <c r="E1429" s="3"/>
      <c r="F1429" s="11"/>
      <c r="G1429" s="90"/>
      <c r="H1429" s="31"/>
      <c r="I1429" s="31"/>
      <c r="J1429" s="90"/>
      <c r="K1429" s="31"/>
      <c r="L1429" s="57"/>
      <c r="M1429" s="31"/>
      <c r="N1429" s="31"/>
      <c r="O1429" s="57"/>
      <c r="P1429" s="57"/>
      <c r="Q1429" s="57"/>
      <c r="R1429" s="31"/>
      <c r="S1429" s="31"/>
      <c r="T1429" s="91"/>
      <c r="U1429" s="3" t="str">
        <f>IF(VLOOKUP($A1429,DICO_Complet!A:R,9,FALSE)&lt;&gt;0,VLOOKUP($A1429,DICO_Complet!A:R,9,FALSE),"")</f>
        <v/>
      </c>
    </row>
    <row r="1430" spans="1:21">
      <c r="A1430" s="29">
        <v>250901001100</v>
      </c>
      <c r="B1430" s="87"/>
      <c r="C1430" s="88"/>
      <c r="D1430" s="89"/>
      <c r="E1430" s="3"/>
      <c r="F1430" s="11"/>
      <c r="G1430" s="90"/>
      <c r="H1430" s="31"/>
      <c r="I1430" s="31"/>
      <c r="J1430" s="90"/>
      <c r="K1430" s="31"/>
      <c r="L1430" s="57"/>
      <c r="M1430" s="31"/>
      <c r="N1430" s="31"/>
      <c r="O1430" s="57"/>
      <c r="P1430" s="57"/>
      <c r="Q1430" s="57"/>
      <c r="R1430" s="31"/>
      <c r="S1430" s="31"/>
      <c r="T1430" s="91"/>
      <c r="U1430" s="3" t="str">
        <f>IF(VLOOKUP($A1430,DICO_Complet!A:R,9,FALSE)&lt;&gt;0,VLOOKUP($A1430,DICO_Complet!A:R,9,FALSE),"")</f>
        <v/>
      </c>
    </row>
    <row r="1431" spans="1:21">
      <c r="A1431" s="29">
        <v>250901001101</v>
      </c>
      <c r="B1431" s="87"/>
      <c r="C1431" s="88"/>
      <c r="D1431" s="89"/>
      <c r="E1431" s="3"/>
      <c r="F1431" s="11"/>
      <c r="G1431" s="90"/>
      <c r="H1431" s="31"/>
      <c r="I1431" s="31"/>
      <c r="J1431" s="90"/>
      <c r="K1431" s="31"/>
      <c r="L1431" s="57"/>
      <c r="M1431" s="31"/>
      <c r="N1431" s="31"/>
      <c r="O1431" s="57"/>
      <c r="P1431" s="57"/>
      <c r="Q1431" s="57"/>
      <c r="R1431" s="31"/>
      <c r="S1431" s="31"/>
      <c r="T1431" s="91"/>
      <c r="U1431" s="3" t="str">
        <f>IF(VLOOKUP($A1431,DICO_Complet!A:R,9,FALSE)&lt;&gt;0,VLOOKUP($A1431,DICO_Complet!A:R,9,FALSE),"")</f>
        <v/>
      </c>
    </row>
    <row r="1432" spans="1:21">
      <c r="A1432" s="29">
        <v>250901001106</v>
      </c>
      <c r="B1432" s="87"/>
      <c r="C1432" s="88"/>
      <c r="D1432" s="89"/>
      <c r="E1432" s="3"/>
      <c r="F1432" s="11"/>
      <c r="G1432" s="90"/>
      <c r="H1432" s="31"/>
      <c r="I1432" s="31"/>
      <c r="J1432" s="90"/>
      <c r="K1432" s="31"/>
      <c r="L1432" s="57"/>
      <c r="M1432" s="31"/>
      <c r="N1432" s="31"/>
      <c r="O1432" s="57"/>
      <c r="P1432" s="57"/>
      <c r="Q1432" s="57"/>
      <c r="R1432" s="31"/>
      <c r="S1432" s="31"/>
      <c r="T1432" s="91"/>
      <c r="U1432" s="3" t="str">
        <f>IF(VLOOKUP($A1432,DICO_Complet!A:R,9,FALSE)&lt;&gt;0,VLOOKUP($A1432,DICO_Complet!A:R,9,FALSE),"")</f>
        <v/>
      </c>
    </row>
    <row r="1433" spans="1:21">
      <c r="A1433" s="29">
        <v>250901001103</v>
      </c>
      <c r="B1433" s="87"/>
      <c r="C1433" s="88"/>
      <c r="D1433" s="89"/>
      <c r="E1433" s="3"/>
      <c r="F1433" s="11"/>
      <c r="G1433" s="90"/>
      <c r="H1433" s="31"/>
      <c r="I1433" s="31"/>
      <c r="J1433" s="90"/>
      <c r="K1433" s="31"/>
      <c r="L1433" s="57"/>
      <c r="M1433" s="31"/>
      <c r="N1433" s="31"/>
      <c r="O1433" s="57"/>
      <c r="P1433" s="57"/>
      <c r="Q1433" s="57"/>
      <c r="R1433" s="31"/>
      <c r="S1433" s="31"/>
      <c r="T1433" s="91"/>
      <c r="U1433" s="3" t="str">
        <f>IF(VLOOKUP($A1433,DICO_Complet!A:R,9,FALSE)&lt;&gt;0,VLOOKUP($A1433,DICO_Complet!A:R,9,FALSE),"")</f>
        <v/>
      </c>
    </row>
    <row r="1434" spans="1:21">
      <c r="A1434" s="29">
        <v>250901001102</v>
      </c>
      <c r="B1434" s="87"/>
      <c r="C1434" s="88"/>
      <c r="D1434" s="89"/>
      <c r="E1434" s="3"/>
      <c r="F1434" s="11"/>
      <c r="G1434" s="90"/>
      <c r="H1434" s="31"/>
      <c r="I1434" s="31"/>
      <c r="J1434" s="90"/>
      <c r="K1434" s="31"/>
      <c r="L1434" s="57"/>
      <c r="M1434" s="31"/>
      <c r="N1434" s="31"/>
      <c r="O1434" s="57"/>
      <c r="P1434" s="57"/>
      <c r="Q1434" s="57"/>
      <c r="R1434" s="31"/>
      <c r="S1434" s="31"/>
      <c r="T1434" s="91"/>
      <c r="U1434" s="3" t="str">
        <f>IF(VLOOKUP($A1434,DICO_Complet!A:R,9,FALSE)&lt;&gt;0,VLOOKUP($A1434,DICO_Complet!A:R,9,FALSE),"")</f>
        <v/>
      </c>
    </row>
    <row r="1435" spans="1:21">
      <c r="A1435" s="29">
        <v>250901001104</v>
      </c>
      <c r="B1435" s="87"/>
      <c r="C1435" s="88"/>
      <c r="D1435" s="89"/>
      <c r="E1435" s="3"/>
      <c r="F1435" s="11"/>
      <c r="G1435" s="90"/>
      <c r="H1435" s="31"/>
      <c r="I1435" s="31"/>
      <c r="J1435" s="90"/>
      <c r="K1435" s="31"/>
      <c r="L1435" s="57"/>
      <c r="M1435" s="31"/>
      <c r="N1435" s="31"/>
      <c r="O1435" s="57"/>
      <c r="P1435" s="57"/>
      <c r="Q1435" s="57"/>
      <c r="R1435" s="31"/>
      <c r="S1435" s="31"/>
      <c r="T1435" s="91"/>
      <c r="U1435" s="3" t="str">
        <f>IF(VLOOKUP($A1435,DICO_Complet!A:R,9,FALSE)&lt;&gt;0,VLOOKUP($A1435,DICO_Complet!A:R,9,FALSE),"")</f>
        <v/>
      </c>
    </row>
    <row r="1436" spans="1:21">
      <c r="A1436" s="29">
        <v>250901001105</v>
      </c>
      <c r="B1436" s="87"/>
      <c r="C1436" s="88"/>
      <c r="D1436" s="89"/>
      <c r="E1436" s="3"/>
      <c r="F1436" s="11"/>
      <c r="G1436" s="90"/>
      <c r="H1436" s="31"/>
      <c r="I1436" s="31"/>
      <c r="J1436" s="90"/>
      <c r="K1436" s="31"/>
      <c r="L1436" s="57"/>
      <c r="M1436" s="31"/>
      <c r="N1436" s="31"/>
      <c r="O1436" s="57"/>
      <c r="P1436" s="57"/>
      <c r="Q1436" s="57"/>
      <c r="R1436" s="31"/>
      <c r="S1436" s="31"/>
      <c r="T1436" s="91"/>
      <c r="U1436" s="3" t="str">
        <f>IF(VLOOKUP($A1436,DICO_Complet!A:R,9,FALSE)&lt;&gt;0,VLOOKUP($A1436,DICO_Complet!A:R,9,FALSE),"")</f>
        <v/>
      </c>
    </row>
    <row r="1437" spans="1:21">
      <c r="A1437" s="29">
        <v>250901001107</v>
      </c>
      <c r="B1437" s="87"/>
      <c r="C1437" s="88"/>
      <c r="D1437" s="89"/>
      <c r="E1437" s="3"/>
      <c r="F1437" s="11"/>
      <c r="G1437" s="90"/>
      <c r="H1437" s="31"/>
      <c r="I1437" s="31"/>
      <c r="J1437" s="90"/>
      <c r="K1437" s="31"/>
      <c r="L1437" s="57"/>
      <c r="M1437" s="31"/>
      <c r="N1437" s="31"/>
      <c r="O1437" s="57"/>
      <c r="P1437" s="57"/>
      <c r="Q1437" s="57"/>
      <c r="R1437" s="31"/>
      <c r="S1437" s="31"/>
      <c r="T1437" s="91"/>
      <c r="U1437" s="3" t="str">
        <f>IF(VLOOKUP($A1437,DICO_Complet!A:R,9,FALSE)&lt;&gt;0,VLOOKUP($A1437,DICO_Complet!A:R,9,FALSE),"")</f>
        <v/>
      </c>
    </row>
    <row r="1438" spans="1:21">
      <c r="A1438" s="29">
        <v>250203180200</v>
      </c>
      <c r="B1438" s="87"/>
      <c r="C1438" s="88"/>
      <c r="D1438" s="89"/>
      <c r="E1438" s="3"/>
      <c r="F1438" s="11"/>
      <c r="G1438" s="90"/>
      <c r="H1438" s="31"/>
      <c r="I1438" s="31"/>
      <c r="J1438" s="90"/>
      <c r="K1438" s="31"/>
      <c r="L1438" s="57"/>
      <c r="M1438" s="31"/>
      <c r="N1438" s="31"/>
      <c r="O1438" s="57"/>
      <c r="P1438" s="57"/>
      <c r="Q1438" s="57"/>
      <c r="R1438" s="31"/>
      <c r="S1438" s="31"/>
      <c r="T1438" s="91"/>
      <c r="U1438" s="3" t="str">
        <f>IF(VLOOKUP($A1438,DICO_Complet!A:R,9,FALSE)&lt;&gt;0,VLOOKUP($A1438,DICO_Complet!A:R,9,FALSE),"")</f>
        <v/>
      </c>
    </row>
    <row r="1439" spans="1:21">
      <c r="A1439" s="29">
        <v>250203180201</v>
      </c>
      <c r="B1439" s="87"/>
      <c r="C1439" s="88"/>
      <c r="D1439" s="89"/>
      <c r="E1439" s="3"/>
      <c r="F1439" s="11"/>
      <c r="G1439" s="90"/>
      <c r="H1439" s="31"/>
      <c r="I1439" s="31"/>
      <c r="J1439" s="90"/>
      <c r="K1439" s="31"/>
      <c r="L1439" s="57"/>
      <c r="M1439" s="31"/>
      <c r="N1439" s="31"/>
      <c r="O1439" s="57"/>
      <c r="P1439" s="57"/>
      <c r="Q1439" s="57"/>
      <c r="R1439" s="31"/>
      <c r="S1439" s="31"/>
      <c r="T1439" s="91"/>
      <c r="U1439" s="3" t="str">
        <f>IF(VLOOKUP($A1439,DICO_Complet!A:R,9,FALSE)&lt;&gt;0,VLOOKUP($A1439,DICO_Complet!A:R,9,FALSE),"")</f>
        <v/>
      </c>
    </row>
    <row r="1440" spans="1:21">
      <c r="A1440" s="29">
        <v>260313123600</v>
      </c>
      <c r="B1440" s="87"/>
      <c r="C1440" s="88"/>
      <c r="D1440" s="89"/>
      <c r="E1440" s="3"/>
      <c r="F1440" s="11"/>
      <c r="G1440" s="90"/>
      <c r="H1440" s="31"/>
      <c r="I1440" s="31"/>
      <c r="J1440" s="90"/>
      <c r="K1440" s="31"/>
      <c r="L1440" s="57"/>
      <c r="M1440" s="31"/>
      <c r="N1440" s="31"/>
      <c r="O1440" s="57"/>
      <c r="P1440" s="57"/>
      <c r="Q1440" s="57"/>
      <c r="R1440" s="31"/>
      <c r="S1440" s="31"/>
      <c r="T1440" s="91"/>
      <c r="U1440" s="3" t="str">
        <f>IF(VLOOKUP($A1440,DICO_Complet!A:R,9,FALSE)&lt;&gt;0,VLOOKUP($A1440,DICO_Complet!A:R,9,FALSE),"")</f>
        <v/>
      </c>
    </row>
    <row r="1441" spans="1:21">
      <c r="A1441" s="29">
        <v>241112000177</v>
      </c>
      <c r="B1441" s="87"/>
      <c r="C1441" s="88"/>
      <c r="D1441" s="89"/>
      <c r="E1441" s="3"/>
      <c r="F1441" s="11"/>
      <c r="G1441" s="90"/>
      <c r="H1441" s="31"/>
      <c r="I1441" s="31"/>
      <c r="J1441" s="90"/>
      <c r="K1441" s="31"/>
      <c r="L1441" s="57"/>
      <c r="M1441" s="31"/>
      <c r="N1441" s="31"/>
      <c r="O1441" s="57"/>
      <c r="P1441" s="57"/>
      <c r="Q1441" s="57"/>
      <c r="R1441" s="31"/>
      <c r="S1441" s="31"/>
      <c r="T1441" s="91"/>
      <c r="U1441" s="3" t="str">
        <f>IF(VLOOKUP($A1441,DICO_Complet!A:R,9,FALSE)&lt;&gt;0,VLOOKUP($A1441,DICO_Complet!A:R,9,FALSE),"")</f>
        <v/>
      </c>
    </row>
    <row r="1442" spans="1:21">
      <c r="A1442" s="29">
        <v>241112000178</v>
      </c>
      <c r="B1442" s="87"/>
      <c r="C1442" s="88"/>
      <c r="D1442" s="89"/>
      <c r="E1442" s="3"/>
      <c r="F1442" s="11"/>
      <c r="G1442" s="90"/>
      <c r="H1442" s="31"/>
      <c r="I1442" s="31"/>
      <c r="J1442" s="90"/>
      <c r="K1442" s="31"/>
      <c r="L1442" s="57"/>
      <c r="M1442" s="31"/>
      <c r="N1442" s="31"/>
      <c r="O1442" s="57"/>
      <c r="P1442" s="57"/>
      <c r="Q1442" s="57"/>
      <c r="R1442" s="31"/>
      <c r="S1442" s="31"/>
      <c r="T1442" s="91"/>
      <c r="U1442" s="3" t="str">
        <f>IF(VLOOKUP($A1442,DICO_Complet!A:R,9,FALSE)&lt;&gt;0,VLOOKUP($A1442,DICO_Complet!A:R,9,FALSE),"")</f>
        <v/>
      </c>
    </row>
    <row r="1443" spans="1:21">
      <c r="A1443" s="29">
        <v>241112000179</v>
      </c>
      <c r="B1443" s="87"/>
      <c r="C1443" s="88"/>
      <c r="D1443" s="89"/>
      <c r="E1443" s="3"/>
      <c r="F1443" s="11"/>
      <c r="G1443" s="90"/>
      <c r="H1443" s="31"/>
      <c r="I1443" s="31"/>
      <c r="J1443" s="90"/>
      <c r="K1443" s="31"/>
      <c r="L1443" s="57"/>
      <c r="M1443" s="31"/>
      <c r="N1443" s="31"/>
      <c r="O1443" s="57"/>
      <c r="P1443" s="57"/>
      <c r="Q1443" s="57"/>
      <c r="R1443" s="31"/>
      <c r="S1443" s="31"/>
      <c r="T1443" s="91"/>
      <c r="U1443" s="3" t="str">
        <f>IF(VLOOKUP($A1443,DICO_Complet!A:R,9,FALSE)&lt;&gt;0,VLOOKUP($A1443,DICO_Complet!A:R,9,FALSE),"")</f>
        <v/>
      </c>
    </row>
    <row r="1444" spans="1:21">
      <c r="A1444" s="29">
        <v>250327121304</v>
      </c>
      <c r="B1444" s="87"/>
      <c r="C1444" s="88"/>
      <c r="D1444" s="89"/>
      <c r="E1444" s="3"/>
      <c r="F1444" s="11"/>
      <c r="G1444" s="90"/>
      <c r="H1444" s="31"/>
      <c r="I1444" s="31"/>
      <c r="J1444" s="90"/>
      <c r="K1444" s="31"/>
      <c r="L1444" s="57"/>
      <c r="M1444" s="31"/>
      <c r="N1444" s="31"/>
      <c r="O1444" s="57"/>
      <c r="P1444" s="57"/>
      <c r="Q1444" s="57"/>
      <c r="R1444" s="31"/>
      <c r="S1444" s="31"/>
      <c r="T1444" s="91"/>
      <c r="U1444" s="3" t="str">
        <f>IF(VLOOKUP($A1444,DICO_Complet!A:R,9,FALSE)&lt;&gt;0,VLOOKUP($A1444,DICO_Complet!A:R,9,FALSE),"")</f>
        <v/>
      </c>
    </row>
    <row r="1445" spans="1:21">
      <c r="A1445" s="29">
        <v>241112000180</v>
      </c>
      <c r="B1445" s="87"/>
      <c r="C1445" s="88"/>
      <c r="D1445" s="89"/>
      <c r="E1445" s="3"/>
      <c r="F1445" s="11"/>
      <c r="G1445" s="90"/>
      <c r="H1445" s="31"/>
      <c r="I1445" s="31"/>
      <c r="J1445" s="90"/>
      <c r="K1445" s="31"/>
      <c r="L1445" s="57"/>
      <c r="M1445" s="31"/>
      <c r="N1445" s="31"/>
      <c r="O1445" s="57"/>
      <c r="P1445" s="57"/>
      <c r="Q1445" s="57"/>
      <c r="R1445" s="31"/>
      <c r="S1445" s="31"/>
      <c r="T1445" s="91"/>
      <c r="U1445" s="3" t="str">
        <f>IF(VLOOKUP($A1445,DICO_Complet!A:R,9,FALSE)&lt;&gt;0,VLOOKUP($A1445,DICO_Complet!A:R,9,FALSE),"")</f>
        <v>Obsolete</v>
      </c>
    </row>
    <row r="1446" spans="1:21">
      <c r="A1446" s="29">
        <v>241112000181</v>
      </c>
      <c r="B1446" s="87"/>
      <c r="C1446" s="88"/>
      <c r="D1446" s="89"/>
      <c r="E1446" s="3"/>
      <c r="F1446" s="11"/>
      <c r="G1446" s="90"/>
      <c r="H1446" s="31"/>
      <c r="I1446" s="31"/>
      <c r="J1446" s="90"/>
      <c r="K1446" s="31"/>
      <c r="L1446" s="57"/>
      <c r="M1446" s="31"/>
      <c r="N1446" s="31"/>
      <c r="O1446" s="57"/>
      <c r="P1446" s="57"/>
      <c r="Q1446" s="57"/>
      <c r="R1446" s="31"/>
      <c r="S1446" s="31"/>
      <c r="T1446" s="91"/>
      <c r="U1446" s="3" t="str">
        <f>IF(VLOOKUP($A1446,DICO_Complet!A:R,9,FALSE)&lt;&gt;0,VLOOKUP($A1446,DICO_Complet!A:R,9,FALSE),"")</f>
        <v/>
      </c>
    </row>
    <row r="1447" spans="1:21">
      <c r="A1447" s="29">
        <v>241112000182</v>
      </c>
      <c r="B1447" s="87"/>
      <c r="C1447" s="88"/>
      <c r="D1447" s="89"/>
      <c r="E1447" s="3"/>
      <c r="F1447" s="11"/>
      <c r="G1447" s="90"/>
      <c r="H1447" s="31"/>
      <c r="I1447" s="31"/>
      <c r="J1447" s="90"/>
      <c r="K1447" s="31"/>
      <c r="L1447" s="57"/>
      <c r="M1447" s="31"/>
      <c r="N1447" s="31"/>
      <c r="O1447" s="57"/>
      <c r="P1447" s="57"/>
      <c r="Q1447" s="57"/>
      <c r="R1447" s="31"/>
      <c r="S1447" s="31"/>
      <c r="T1447" s="91"/>
      <c r="U1447" s="3" t="str">
        <f>IF(VLOOKUP($A1447,DICO_Complet!A:R,9,FALSE)&lt;&gt;0,VLOOKUP($A1447,DICO_Complet!A:R,9,FALSE),"")</f>
        <v/>
      </c>
    </row>
    <row r="1448" spans="1:21">
      <c r="A1448" s="29">
        <v>251118094600</v>
      </c>
      <c r="B1448" s="87"/>
      <c r="C1448" s="88"/>
      <c r="D1448" s="89"/>
      <c r="E1448" s="3"/>
      <c r="F1448" s="11"/>
      <c r="G1448" s="90"/>
      <c r="H1448" s="31"/>
      <c r="I1448" s="31"/>
      <c r="J1448" s="90"/>
      <c r="K1448" s="31"/>
      <c r="L1448" s="57"/>
      <c r="M1448" s="31"/>
      <c r="N1448" s="31"/>
      <c r="O1448" s="57"/>
      <c r="P1448" s="57"/>
      <c r="Q1448" s="57"/>
      <c r="R1448" s="31"/>
      <c r="S1448" s="31"/>
      <c r="T1448" s="91"/>
      <c r="U1448" s="3" t="str">
        <f>IF(VLOOKUP($A1448,DICO_Complet!A:R,9,FALSE)&lt;&gt;0,VLOOKUP($A1448,DICO_Complet!A:R,9,FALSE),"")</f>
        <v/>
      </c>
    </row>
    <row r="1449" spans="1:21">
      <c r="A1449" s="29">
        <v>241112000183</v>
      </c>
      <c r="B1449" s="87"/>
      <c r="C1449" s="88"/>
      <c r="D1449" s="89"/>
      <c r="E1449" s="3"/>
      <c r="F1449" s="11"/>
      <c r="G1449" s="90"/>
      <c r="H1449" s="31"/>
      <c r="I1449" s="31"/>
      <c r="J1449" s="90"/>
      <c r="K1449" s="31"/>
      <c r="L1449" s="57"/>
      <c r="M1449" s="31"/>
      <c r="N1449" s="31"/>
      <c r="O1449" s="57"/>
      <c r="P1449" s="57"/>
      <c r="Q1449" s="57"/>
      <c r="R1449" s="31"/>
      <c r="S1449" s="31"/>
      <c r="T1449" s="91"/>
      <c r="U1449" s="3" t="str">
        <f>IF(VLOOKUP($A1449,DICO_Complet!A:R,9,FALSE)&lt;&gt;0,VLOOKUP($A1449,DICO_Complet!A:R,9,FALSE),"")</f>
        <v/>
      </c>
    </row>
    <row r="1450" spans="1:21">
      <c r="A1450" s="29">
        <v>241112000184</v>
      </c>
      <c r="B1450" s="87"/>
      <c r="C1450" s="88"/>
      <c r="D1450" s="89"/>
      <c r="E1450" s="3"/>
      <c r="F1450" s="11"/>
      <c r="G1450" s="90"/>
      <c r="H1450" s="31"/>
      <c r="I1450" s="31"/>
      <c r="J1450" s="90"/>
      <c r="K1450" s="31"/>
      <c r="L1450" s="57"/>
      <c r="M1450" s="31"/>
      <c r="N1450" s="31"/>
      <c r="O1450" s="57"/>
      <c r="P1450" s="57"/>
      <c r="Q1450" s="57"/>
      <c r="R1450" s="31"/>
      <c r="S1450" s="31"/>
      <c r="T1450" s="91"/>
      <c r="U1450" s="3" t="str">
        <f>IF(VLOOKUP($A1450,DICO_Complet!A:R,9,FALSE)&lt;&gt;0,VLOOKUP($A1450,DICO_Complet!A:R,9,FALSE),"")</f>
        <v/>
      </c>
    </row>
    <row r="1451" spans="1:21">
      <c r="A1451" s="29">
        <v>250425125002</v>
      </c>
      <c r="B1451" s="87"/>
      <c r="C1451" s="88"/>
      <c r="D1451" s="89"/>
      <c r="E1451" s="3"/>
      <c r="F1451" s="11"/>
      <c r="G1451" s="90"/>
      <c r="H1451" s="31"/>
      <c r="I1451" s="31"/>
      <c r="J1451" s="90"/>
      <c r="K1451" s="31"/>
      <c r="L1451" s="57"/>
      <c r="M1451" s="31"/>
      <c r="N1451" s="31"/>
      <c r="O1451" s="57"/>
      <c r="P1451" s="57"/>
      <c r="Q1451" s="57"/>
      <c r="R1451" s="31"/>
      <c r="S1451" s="31"/>
      <c r="T1451" s="91"/>
      <c r="U1451" s="3" t="str">
        <f>IF(VLOOKUP($A1451,DICO_Complet!A:R,9,FALSE)&lt;&gt;0,VLOOKUP($A1451,DICO_Complet!A:R,9,FALSE),"")</f>
        <v/>
      </c>
    </row>
    <row r="1452" spans="1:21">
      <c r="A1452" s="29">
        <v>250425125001</v>
      </c>
      <c r="B1452" s="87"/>
      <c r="C1452" s="88"/>
      <c r="D1452" s="89"/>
      <c r="E1452" s="3"/>
      <c r="F1452" s="11"/>
      <c r="G1452" s="90"/>
      <c r="H1452" s="31"/>
      <c r="I1452" s="31"/>
      <c r="J1452" s="90"/>
      <c r="K1452" s="31"/>
      <c r="L1452" s="57"/>
      <c r="M1452" s="31"/>
      <c r="N1452" s="31"/>
      <c r="O1452" s="57"/>
      <c r="P1452" s="57"/>
      <c r="Q1452" s="57"/>
      <c r="R1452" s="31"/>
      <c r="S1452" s="31"/>
      <c r="T1452" s="91"/>
      <c r="U1452" s="3" t="str">
        <f>IF(VLOOKUP($A1452,DICO_Complet!A:R,9,FALSE)&lt;&gt;0,VLOOKUP($A1452,DICO_Complet!A:R,9,FALSE),"")</f>
        <v/>
      </c>
    </row>
    <row r="1453" spans="1:21">
      <c r="A1453" s="29">
        <v>250425125000</v>
      </c>
      <c r="B1453" s="87"/>
      <c r="C1453" s="88"/>
      <c r="D1453" s="89"/>
      <c r="E1453" s="3"/>
      <c r="F1453" s="11"/>
      <c r="G1453" s="90"/>
      <c r="H1453" s="31"/>
      <c r="I1453" s="31"/>
      <c r="J1453" s="90"/>
      <c r="K1453" s="31"/>
      <c r="L1453" s="57"/>
      <c r="M1453" s="31"/>
      <c r="N1453" s="31"/>
      <c r="O1453" s="57"/>
      <c r="P1453" s="57"/>
      <c r="Q1453" s="57"/>
      <c r="R1453" s="31"/>
      <c r="S1453" s="31"/>
      <c r="T1453" s="91"/>
      <c r="U1453" s="3" t="str">
        <f>IF(VLOOKUP($A1453,DICO_Complet!A:R,9,FALSE)&lt;&gt;0,VLOOKUP($A1453,DICO_Complet!A:R,9,FALSE),"")</f>
        <v/>
      </c>
    </row>
    <row r="1454" spans="1:21">
      <c r="A1454" s="29">
        <v>241112000185</v>
      </c>
      <c r="B1454" s="87"/>
      <c r="C1454" s="88"/>
      <c r="D1454" s="89"/>
      <c r="E1454" s="3"/>
      <c r="F1454" s="11"/>
      <c r="G1454" s="90"/>
      <c r="H1454" s="31"/>
      <c r="I1454" s="31"/>
      <c r="J1454" s="90"/>
      <c r="K1454" s="31"/>
      <c r="L1454" s="57"/>
      <c r="M1454" s="31"/>
      <c r="N1454" s="31"/>
      <c r="O1454" s="57"/>
      <c r="P1454" s="57"/>
      <c r="Q1454" s="57"/>
      <c r="R1454" s="31"/>
      <c r="S1454" s="31"/>
      <c r="T1454" s="91"/>
      <c r="U1454" s="3" t="str">
        <f>IF(VLOOKUP($A1454,DICO_Complet!A:R,9,FALSE)&lt;&gt;0,VLOOKUP($A1454,DICO_Complet!A:R,9,FALSE),"")</f>
        <v/>
      </c>
    </row>
    <row r="1455" spans="1:21">
      <c r="A1455" s="29">
        <v>250425100319</v>
      </c>
      <c r="B1455" s="87"/>
      <c r="C1455" s="88"/>
      <c r="D1455" s="89"/>
      <c r="E1455" s="3"/>
      <c r="F1455" s="11"/>
      <c r="G1455" s="90"/>
      <c r="H1455" s="31"/>
      <c r="I1455" s="31"/>
      <c r="J1455" s="90"/>
      <c r="K1455" s="31"/>
      <c r="L1455" s="57"/>
      <c r="M1455" s="31"/>
      <c r="N1455" s="31"/>
      <c r="O1455" s="57"/>
      <c r="P1455" s="57"/>
      <c r="Q1455" s="57"/>
      <c r="R1455" s="31"/>
      <c r="S1455" s="31"/>
      <c r="T1455" s="91"/>
      <c r="U1455" s="3" t="str">
        <f>IF(VLOOKUP($A1455,DICO_Complet!A:R,9,FALSE)&lt;&gt;0,VLOOKUP($A1455,DICO_Complet!A:R,9,FALSE),"")</f>
        <v/>
      </c>
    </row>
    <row r="1456" spans="1:21">
      <c r="A1456" s="29">
        <v>251110163200</v>
      </c>
      <c r="B1456" s="87"/>
      <c r="C1456" s="88"/>
      <c r="D1456" s="89"/>
      <c r="E1456" s="3"/>
      <c r="F1456" s="11"/>
      <c r="G1456" s="90"/>
      <c r="H1456" s="31"/>
      <c r="I1456" s="31"/>
      <c r="J1456" s="90"/>
      <c r="K1456" s="31"/>
      <c r="L1456" s="57"/>
      <c r="M1456" s="31"/>
      <c r="N1456" s="31"/>
      <c r="O1456" s="57"/>
      <c r="P1456" s="57"/>
      <c r="Q1456" s="57"/>
      <c r="R1456" s="31"/>
      <c r="S1456" s="31"/>
      <c r="T1456" s="91"/>
      <c r="U1456" s="3" t="str">
        <f>IF(VLOOKUP($A1456,DICO_Complet!A:R,9,FALSE)&lt;&gt;0,VLOOKUP($A1456,DICO_Complet!A:R,9,FALSE),"")</f>
        <v/>
      </c>
    </row>
    <row r="1457" spans="1:21">
      <c r="A1457" s="29">
        <v>251110163201</v>
      </c>
      <c r="B1457" s="87"/>
      <c r="C1457" s="88"/>
      <c r="D1457" s="89"/>
      <c r="E1457" s="3"/>
      <c r="F1457" s="11"/>
      <c r="G1457" s="90"/>
      <c r="H1457" s="31"/>
      <c r="I1457" s="31"/>
      <c r="J1457" s="90"/>
      <c r="K1457" s="31"/>
      <c r="L1457" s="57"/>
      <c r="M1457" s="31"/>
      <c r="N1457" s="31"/>
      <c r="O1457" s="57"/>
      <c r="P1457" s="57"/>
      <c r="Q1457" s="57"/>
      <c r="R1457" s="31"/>
      <c r="S1457" s="31"/>
      <c r="T1457" s="91"/>
      <c r="U1457" s="3" t="str">
        <f>IF(VLOOKUP($A1457,DICO_Complet!A:R,9,FALSE)&lt;&gt;0,VLOOKUP($A1457,DICO_Complet!A:R,9,FALSE),"")</f>
        <v/>
      </c>
    </row>
    <row r="1458" spans="1:21">
      <c r="A1458" s="29">
        <v>260313124600</v>
      </c>
      <c r="B1458" s="87"/>
      <c r="C1458" s="88"/>
      <c r="D1458" s="89"/>
      <c r="E1458" s="3"/>
      <c r="F1458" s="11"/>
      <c r="G1458" s="90"/>
      <c r="H1458" s="31"/>
      <c r="I1458" s="31"/>
      <c r="J1458" s="90"/>
      <c r="K1458" s="31"/>
      <c r="L1458" s="57"/>
      <c r="M1458" s="31"/>
      <c r="N1458" s="31"/>
      <c r="O1458" s="57"/>
      <c r="P1458" s="57"/>
      <c r="Q1458" s="57"/>
      <c r="R1458" s="31"/>
      <c r="S1458" s="31"/>
      <c r="T1458" s="91"/>
      <c r="U1458" s="3" t="str">
        <f>IF(VLOOKUP($A1458,DICO_Complet!A:R,9,FALSE)&lt;&gt;0,VLOOKUP($A1458,DICO_Complet!A:R,9,FALSE),"")</f>
        <v/>
      </c>
    </row>
    <row r="1459" spans="1:21">
      <c r="A1459" s="29">
        <v>251217103900</v>
      </c>
      <c r="B1459" s="87"/>
      <c r="C1459" s="88"/>
      <c r="D1459" s="89"/>
      <c r="E1459" s="3"/>
      <c r="F1459" s="11"/>
      <c r="G1459" s="90"/>
      <c r="H1459" s="31"/>
      <c r="I1459" s="31"/>
      <c r="J1459" s="90"/>
      <c r="K1459" s="31"/>
      <c r="L1459" s="57"/>
      <c r="M1459" s="31"/>
      <c r="N1459" s="31"/>
      <c r="O1459" s="57"/>
      <c r="P1459" s="57"/>
      <c r="Q1459" s="57"/>
      <c r="R1459" s="31"/>
      <c r="S1459" s="31"/>
      <c r="T1459" s="91"/>
      <c r="U1459" s="3" t="str">
        <f>IF(VLOOKUP($A1459,DICO_Complet!A:R,9,FALSE)&lt;&gt;0,VLOOKUP($A1459,DICO_Complet!A:R,9,FALSE),"")</f>
        <v/>
      </c>
    </row>
    <row r="1460" spans="1:21">
      <c r="A1460" s="29">
        <v>241112000186</v>
      </c>
      <c r="B1460" s="87"/>
      <c r="C1460" s="88"/>
      <c r="D1460" s="89"/>
      <c r="E1460" s="3"/>
      <c r="F1460" s="11"/>
      <c r="G1460" s="90"/>
      <c r="H1460" s="31"/>
      <c r="I1460" s="31"/>
      <c r="J1460" s="90"/>
      <c r="K1460" s="31"/>
      <c r="L1460" s="57"/>
      <c r="M1460" s="31"/>
      <c r="N1460" s="31"/>
      <c r="O1460" s="57"/>
      <c r="P1460" s="57"/>
      <c r="Q1460" s="57"/>
      <c r="R1460" s="31"/>
      <c r="S1460" s="31"/>
      <c r="T1460" s="91"/>
      <c r="U1460" s="3" t="str">
        <f>IF(VLOOKUP($A1460,DICO_Complet!A:R,9,FALSE)&lt;&gt;0,VLOOKUP($A1460,DICO_Complet!A:R,9,FALSE),"")</f>
        <v/>
      </c>
    </row>
    <row r="1461" spans="1:21">
      <c r="A1461" s="29">
        <v>241112000187</v>
      </c>
      <c r="B1461" s="87"/>
      <c r="C1461" s="88"/>
      <c r="D1461" s="89"/>
      <c r="E1461" s="3"/>
      <c r="F1461" s="11"/>
      <c r="G1461" s="90"/>
      <c r="H1461" s="31"/>
      <c r="I1461" s="31"/>
      <c r="J1461" s="90"/>
      <c r="K1461" s="31"/>
      <c r="L1461" s="57"/>
      <c r="M1461" s="31"/>
      <c r="N1461" s="31"/>
      <c r="O1461" s="57"/>
      <c r="P1461" s="57"/>
      <c r="Q1461" s="57"/>
      <c r="R1461" s="31"/>
      <c r="S1461" s="31"/>
      <c r="T1461" s="91"/>
      <c r="U1461" s="3" t="str">
        <f>IF(VLOOKUP($A1461,DICO_Complet!A:R,9,FALSE)&lt;&gt;0,VLOOKUP($A1461,DICO_Complet!A:R,9,FALSE),"")</f>
        <v/>
      </c>
    </row>
    <row r="1462" spans="1:21">
      <c r="A1462" s="29">
        <v>250408142600</v>
      </c>
      <c r="B1462" s="87"/>
      <c r="C1462" s="88"/>
      <c r="D1462" s="89"/>
      <c r="E1462" s="3"/>
      <c r="F1462" s="11"/>
      <c r="G1462" s="90"/>
      <c r="H1462" s="31"/>
      <c r="I1462" s="31"/>
      <c r="J1462" s="90"/>
      <c r="K1462" s="31"/>
      <c r="L1462" s="57"/>
      <c r="M1462" s="31"/>
      <c r="N1462" s="31"/>
      <c r="O1462" s="57"/>
      <c r="P1462" s="57"/>
      <c r="Q1462" s="57"/>
      <c r="R1462" s="31"/>
      <c r="S1462" s="31"/>
      <c r="T1462" s="91"/>
      <c r="U1462" s="3" t="str">
        <f>IF(VLOOKUP($A1462,DICO_Complet!A:R,9,FALSE)&lt;&gt;0,VLOOKUP($A1462,DICO_Complet!A:R,9,FALSE),"")</f>
        <v/>
      </c>
    </row>
    <row r="1463" spans="1:21">
      <c r="A1463" s="29">
        <v>250327121300</v>
      </c>
      <c r="B1463" s="87"/>
      <c r="C1463" s="88"/>
      <c r="D1463" s="89"/>
      <c r="E1463" s="3"/>
      <c r="F1463" s="11"/>
      <c r="G1463" s="90"/>
      <c r="H1463" s="31"/>
      <c r="I1463" s="31"/>
      <c r="J1463" s="90"/>
      <c r="K1463" s="31"/>
      <c r="L1463" s="57"/>
      <c r="M1463" s="31"/>
      <c r="N1463" s="31"/>
      <c r="O1463" s="57"/>
      <c r="P1463" s="57"/>
      <c r="Q1463" s="57"/>
      <c r="R1463" s="31"/>
      <c r="S1463" s="31"/>
      <c r="T1463" s="91"/>
      <c r="U1463" s="3" t="str">
        <f>IF(VLOOKUP($A1463,DICO_Complet!A:R,9,FALSE)&lt;&gt;0,VLOOKUP($A1463,DICO_Complet!A:R,9,FALSE),"")</f>
        <v/>
      </c>
    </row>
    <row r="1464" spans="1:21">
      <c r="A1464" s="29">
        <v>250327121301</v>
      </c>
      <c r="B1464" s="87"/>
      <c r="C1464" s="88"/>
      <c r="D1464" s="89"/>
      <c r="E1464" s="3"/>
      <c r="F1464" s="11"/>
      <c r="G1464" s="90"/>
      <c r="H1464" s="31"/>
      <c r="I1464" s="31"/>
      <c r="J1464" s="90"/>
      <c r="K1464" s="31"/>
      <c r="L1464" s="57"/>
      <c r="M1464" s="31"/>
      <c r="N1464" s="31"/>
      <c r="O1464" s="57"/>
      <c r="P1464" s="57"/>
      <c r="Q1464" s="57"/>
      <c r="R1464" s="31"/>
      <c r="S1464" s="31"/>
      <c r="T1464" s="91"/>
      <c r="U1464" s="3" t="str">
        <f>IF(VLOOKUP($A1464,DICO_Complet!A:R,9,FALSE)&lt;&gt;0,VLOOKUP($A1464,DICO_Complet!A:R,9,FALSE),"")</f>
        <v/>
      </c>
    </row>
    <row r="1465" spans="1:21">
      <c r="A1465" s="29">
        <v>250327121302</v>
      </c>
      <c r="B1465" s="87"/>
      <c r="C1465" s="88"/>
      <c r="D1465" s="89"/>
      <c r="E1465" s="3"/>
      <c r="F1465" s="11"/>
      <c r="G1465" s="90"/>
      <c r="H1465" s="31"/>
      <c r="I1465" s="31"/>
      <c r="J1465" s="90"/>
      <c r="K1465" s="31"/>
      <c r="L1465" s="57"/>
      <c r="M1465" s="31"/>
      <c r="N1465" s="31"/>
      <c r="O1465" s="57"/>
      <c r="P1465" s="57"/>
      <c r="Q1465" s="57"/>
      <c r="R1465" s="31"/>
      <c r="S1465" s="31"/>
      <c r="T1465" s="91"/>
      <c r="U1465" s="3" t="str">
        <f>IF(VLOOKUP($A1465,DICO_Complet!A:R,9,FALSE)&lt;&gt;0,VLOOKUP($A1465,DICO_Complet!A:R,9,FALSE),"")</f>
        <v/>
      </c>
    </row>
    <row r="1466" spans="1:21">
      <c r="A1466" s="29">
        <v>241112000176</v>
      </c>
      <c r="B1466" s="87"/>
      <c r="C1466" s="88"/>
      <c r="D1466" s="89"/>
      <c r="E1466" s="3"/>
      <c r="F1466" s="11"/>
      <c r="G1466" s="90"/>
      <c r="H1466" s="31"/>
      <c r="I1466" s="31"/>
      <c r="J1466" s="90"/>
      <c r="K1466" s="31"/>
      <c r="L1466" s="57"/>
      <c r="M1466" s="31"/>
      <c r="N1466" s="31"/>
      <c r="O1466" s="57"/>
      <c r="P1466" s="57"/>
      <c r="Q1466" s="57"/>
      <c r="R1466" s="31"/>
      <c r="S1466" s="31"/>
      <c r="T1466" s="91"/>
      <c r="U1466" s="3" t="str">
        <f>IF(VLOOKUP($A1466,DICO_Complet!A:R,9,FALSE)&lt;&gt;0,VLOOKUP($A1466,DICO_Complet!A:R,9,FALSE),"")</f>
        <v/>
      </c>
    </row>
    <row r="1467" spans="1:21">
      <c r="A1467" s="29">
        <v>250325134507</v>
      </c>
      <c r="B1467" s="87"/>
      <c r="C1467" s="88"/>
      <c r="D1467" s="89"/>
      <c r="E1467" s="3"/>
      <c r="F1467" s="11"/>
      <c r="G1467" s="90"/>
      <c r="H1467" s="31"/>
      <c r="I1467" s="31"/>
      <c r="J1467" s="90"/>
      <c r="K1467" s="31"/>
      <c r="L1467" s="57"/>
      <c r="M1467" s="31"/>
      <c r="N1467" s="31"/>
      <c r="O1467" s="57"/>
      <c r="P1467" s="57"/>
      <c r="Q1467" s="57"/>
      <c r="R1467" s="31"/>
      <c r="S1467" s="31"/>
      <c r="T1467" s="91"/>
      <c r="U1467" s="3" t="str">
        <f>IF(VLOOKUP($A1467,DICO_Complet!A:R,9,FALSE)&lt;&gt;0,VLOOKUP($A1467,DICO_Complet!A:R,9,FALSE),"")</f>
        <v/>
      </c>
    </row>
    <row r="1468" spans="1:21">
      <c r="A1468" s="29">
        <v>250325134508</v>
      </c>
      <c r="B1468" s="87"/>
      <c r="C1468" s="88"/>
      <c r="D1468" s="89"/>
      <c r="E1468" s="3"/>
      <c r="F1468" s="11"/>
      <c r="G1468" s="90"/>
      <c r="H1468" s="31"/>
      <c r="I1468" s="31"/>
      <c r="J1468" s="90"/>
      <c r="K1468" s="31"/>
      <c r="L1468" s="57"/>
      <c r="M1468" s="31"/>
      <c r="N1468" s="31"/>
      <c r="O1468" s="57"/>
      <c r="P1468" s="57"/>
      <c r="Q1468" s="57"/>
      <c r="R1468" s="31"/>
      <c r="S1468" s="31"/>
      <c r="T1468" s="91"/>
      <c r="U1468" s="3" t="str">
        <f>IF(VLOOKUP($A1468,DICO_Complet!A:R,9,FALSE)&lt;&gt;0,VLOOKUP($A1468,DICO_Complet!A:R,9,FALSE),"")</f>
        <v/>
      </c>
    </row>
    <row r="1469" spans="1:21">
      <c r="A1469" s="29">
        <v>250717183206</v>
      </c>
      <c r="B1469" s="87"/>
      <c r="C1469" s="88"/>
      <c r="D1469" s="89"/>
      <c r="E1469" s="3"/>
      <c r="F1469" s="11"/>
      <c r="G1469" s="90"/>
      <c r="H1469" s="31"/>
      <c r="I1469" s="31"/>
      <c r="J1469" s="90"/>
      <c r="K1469" s="31"/>
      <c r="L1469" s="57"/>
      <c r="M1469" s="31"/>
      <c r="N1469" s="31"/>
      <c r="O1469" s="57"/>
      <c r="P1469" s="57"/>
      <c r="Q1469" s="57"/>
      <c r="R1469" s="31"/>
      <c r="S1469" s="31"/>
      <c r="T1469" s="91"/>
      <c r="U1469" s="3" t="str">
        <f>IF(VLOOKUP($A1469,DICO_Complet!A:R,9,FALSE)&lt;&gt;0,VLOOKUP($A1469,DICO_Complet!A:R,9,FALSE),"")</f>
        <v/>
      </c>
    </row>
    <row r="1470" spans="1:21">
      <c r="A1470" s="29">
        <v>250717183207</v>
      </c>
      <c r="B1470" s="87"/>
      <c r="C1470" s="88"/>
      <c r="D1470" s="89"/>
      <c r="E1470" s="3"/>
      <c r="F1470" s="11"/>
      <c r="G1470" s="90"/>
      <c r="H1470" s="31"/>
      <c r="I1470" s="31"/>
      <c r="J1470" s="90"/>
      <c r="K1470" s="31"/>
      <c r="L1470" s="57"/>
      <c r="M1470" s="31"/>
      <c r="N1470" s="31"/>
      <c r="O1470" s="57"/>
      <c r="P1470" s="57"/>
      <c r="Q1470" s="57"/>
      <c r="R1470" s="31"/>
      <c r="S1470" s="31"/>
      <c r="T1470" s="91"/>
      <c r="U1470" s="3" t="str">
        <f>IF(VLOOKUP($A1470,DICO_Complet!A:R,9,FALSE)&lt;&gt;0,VLOOKUP($A1470,DICO_Complet!A:R,9,FALSE),"")</f>
        <v/>
      </c>
    </row>
    <row r="1471" spans="1:21">
      <c r="A1471" s="29">
        <v>250717183208</v>
      </c>
      <c r="B1471" s="87"/>
      <c r="C1471" s="88"/>
      <c r="D1471" s="89"/>
      <c r="E1471" s="3"/>
      <c r="F1471" s="11"/>
      <c r="G1471" s="90"/>
      <c r="H1471" s="31"/>
      <c r="I1471" s="31"/>
      <c r="J1471" s="90"/>
      <c r="K1471" s="31"/>
      <c r="L1471" s="57"/>
      <c r="M1471" s="31"/>
      <c r="N1471" s="31"/>
      <c r="O1471" s="57"/>
      <c r="P1471" s="57"/>
      <c r="Q1471" s="57"/>
      <c r="R1471" s="31"/>
      <c r="S1471" s="31"/>
      <c r="T1471" s="91"/>
      <c r="U1471" s="3" t="str">
        <f>IF(VLOOKUP($A1471,DICO_Complet!A:R,9,FALSE)&lt;&gt;0,VLOOKUP($A1471,DICO_Complet!A:R,9,FALSE),"")</f>
        <v/>
      </c>
    </row>
    <row r="1472" spans="1:21">
      <c r="A1472" s="29">
        <v>250425100316</v>
      </c>
      <c r="B1472" s="87"/>
      <c r="C1472" s="88"/>
      <c r="D1472" s="89"/>
      <c r="E1472" s="3"/>
      <c r="F1472" s="11"/>
      <c r="G1472" s="90"/>
      <c r="H1472" s="31"/>
      <c r="I1472" s="31"/>
      <c r="J1472" s="90"/>
      <c r="K1472" s="31"/>
      <c r="L1472" s="57"/>
      <c r="M1472" s="31"/>
      <c r="N1472" s="31"/>
      <c r="O1472" s="57"/>
      <c r="P1472" s="57"/>
      <c r="Q1472" s="57"/>
      <c r="R1472" s="31"/>
      <c r="S1472" s="31"/>
      <c r="T1472" s="91"/>
      <c r="U1472" s="3" t="str">
        <f>IF(VLOOKUP($A1472,DICO_Complet!A:R,9,FALSE)&lt;&gt;0,VLOOKUP($A1472,DICO_Complet!A:R,9,FALSE),"")</f>
        <v/>
      </c>
    </row>
    <row r="1473" spans="1:21">
      <c r="A1473" s="29">
        <v>250422131305</v>
      </c>
      <c r="B1473" s="87"/>
      <c r="C1473" s="88"/>
      <c r="D1473" s="89"/>
      <c r="E1473" s="3"/>
      <c r="F1473" s="11"/>
      <c r="G1473" s="90"/>
      <c r="H1473" s="31"/>
      <c r="I1473" s="31"/>
      <c r="J1473" s="90"/>
      <c r="K1473" s="31"/>
      <c r="L1473" s="57"/>
      <c r="M1473" s="31"/>
      <c r="N1473" s="31"/>
      <c r="O1473" s="57"/>
      <c r="P1473" s="57"/>
      <c r="Q1473" s="57"/>
      <c r="R1473" s="31"/>
      <c r="S1473" s="31"/>
      <c r="T1473" s="91"/>
      <c r="U1473" s="3" t="str">
        <f>IF(VLOOKUP($A1473,DICO_Complet!A:R,9,FALSE)&lt;&gt;0,VLOOKUP($A1473,DICO_Complet!A:R,9,FALSE),"")</f>
        <v/>
      </c>
    </row>
    <row r="1474" spans="1:21">
      <c r="A1474" s="29">
        <v>250422131300</v>
      </c>
      <c r="B1474" s="87"/>
      <c r="C1474" s="88"/>
      <c r="D1474" s="89"/>
      <c r="E1474" s="3"/>
      <c r="F1474" s="11"/>
      <c r="G1474" s="90"/>
      <c r="H1474" s="31"/>
      <c r="I1474" s="31"/>
      <c r="J1474" s="90"/>
      <c r="K1474" s="31"/>
      <c r="L1474" s="57"/>
      <c r="M1474" s="31"/>
      <c r="N1474" s="31"/>
      <c r="O1474" s="57"/>
      <c r="P1474" s="57"/>
      <c r="Q1474" s="57"/>
      <c r="R1474" s="31"/>
      <c r="S1474" s="31"/>
      <c r="T1474" s="91"/>
      <c r="U1474" s="3" t="str">
        <f>IF(VLOOKUP($A1474,DICO_Complet!A:R,9,FALSE)&lt;&gt;0,VLOOKUP($A1474,DICO_Complet!A:R,9,FALSE),"")</f>
        <v/>
      </c>
    </row>
    <row r="1475" spans="1:21">
      <c r="A1475" s="29">
        <v>250422131302</v>
      </c>
      <c r="B1475" s="87"/>
      <c r="C1475" s="88"/>
      <c r="D1475" s="89"/>
      <c r="E1475" s="3"/>
      <c r="F1475" s="11"/>
      <c r="G1475" s="90"/>
      <c r="H1475" s="31"/>
      <c r="I1475" s="31"/>
      <c r="J1475" s="90"/>
      <c r="K1475" s="31"/>
      <c r="L1475" s="57"/>
      <c r="M1475" s="31"/>
      <c r="N1475" s="31"/>
      <c r="O1475" s="57"/>
      <c r="P1475" s="57"/>
      <c r="Q1475" s="57"/>
      <c r="R1475" s="31"/>
      <c r="S1475" s="31"/>
      <c r="T1475" s="91"/>
      <c r="U1475" s="3" t="str">
        <f>IF(VLOOKUP($A1475,DICO_Complet!A:R,9,FALSE)&lt;&gt;0,VLOOKUP($A1475,DICO_Complet!A:R,9,FALSE),"")</f>
        <v/>
      </c>
    </row>
    <row r="1476" spans="1:21">
      <c r="A1476" s="29">
        <v>250422131304</v>
      </c>
      <c r="B1476" s="87"/>
      <c r="C1476" s="88"/>
      <c r="D1476" s="89"/>
      <c r="E1476" s="3"/>
      <c r="F1476" s="11"/>
      <c r="G1476" s="90"/>
      <c r="H1476" s="31"/>
      <c r="I1476" s="31"/>
      <c r="J1476" s="90"/>
      <c r="K1476" s="31"/>
      <c r="L1476" s="57"/>
      <c r="M1476" s="31"/>
      <c r="N1476" s="31"/>
      <c r="O1476" s="57"/>
      <c r="P1476" s="57"/>
      <c r="Q1476" s="57"/>
      <c r="R1476" s="31"/>
      <c r="S1476" s="31"/>
      <c r="T1476" s="91"/>
      <c r="U1476" s="3" t="str">
        <f>IF(VLOOKUP($A1476,DICO_Complet!A:R,9,FALSE)&lt;&gt;0,VLOOKUP($A1476,DICO_Complet!A:R,9,FALSE),"")</f>
        <v/>
      </c>
    </row>
    <row r="1477" spans="1:21">
      <c r="A1477" s="29">
        <v>250422131301</v>
      </c>
      <c r="B1477" s="87"/>
      <c r="C1477" s="88"/>
      <c r="D1477" s="89"/>
      <c r="E1477" s="3"/>
      <c r="F1477" s="11"/>
      <c r="G1477" s="90"/>
      <c r="H1477" s="31"/>
      <c r="I1477" s="31"/>
      <c r="J1477" s="90"/>
      <c r="K1477" s="31"/>
      <c r="L1477" s="57"/>
      <c r="M1477" s="31"/>
      <c r="N1477" s="31"/>
      <c r="O1477" s="57"/>
      <c r="P1477" s="57"/>
      <c r="Q1477" s="57"/>
      <c r="R1477" s="31"/>
      <c r="S1477" s="31"/>
      <c r="T1477" s="91"/>
      <c r="U1477" s="3" t="str">
        <f>IF(VLOOKUP($A1477,DICO_Complet!A:R,9,FALSE)&lt;&gt;0,VLOOKUP($A1477,DICO_Complet!A:R,9,FALSE),"")</f>
        <v/>
      </c>
    </row>
    <row r="1478" spans="1:21">
      <c r="A1478" s="29">
        <v>250422131303</v>
      </c>
      <c r="B1478" s="87"/>
      <c r="C1478" s="88"/>
      <c r="D1478" s="89"/>
      <c r="E1478" s="3"/>
      <c r="F1478" s="11"/>
      <c r="G1478" s="90"/>
      <c r="H1478" s="31"/>
      <c r="I1478" s="31"/>
      <c r="J1478" s="90"/>
      <c r="K1478" s="31"/>
      <c r="L1478" s="57"/>
      <c r="M1478" s="31"/>
      <c r="N1478" s="31"/>
      <c r="O1478" s="57"/>
      <c r="P1478" s="57"/>
      <c r="Q1478" s="57"/>
      <c r="R1478" s="31"/>
      <c r="S1478" s="31"/>
      <c r="T1478" s="91"/>
      <c r="U1478" s="3" t="str">
        <f>IF(VLOOKUP($A1478,DICO_Complet!A:R,9,FALSE)&lt;&gt;0,VLOOKUP($A1478,DICO_Complet!A:R,9,FALSE),"")</f>
        <v/>
      </c>
    </row>
    <row r="1479" spans="1:21">
      <c r="A1479" s="29">
        <v>260420180000</v>
      </c>
      <c r="B1479" s="87"/>
      <c r="C1479" s="88"/>
      <c r="D1479" s="89"/>
      <c r="E1479" s="3"/>
      <c r="F1479" s="11"/>
      <c r="G1479" s="90"/>
      <c r="H1479" s="31"/>
      <c r="I1479" s="31"/>
      <c r="J1479" s="90"/>
      <c r="K1479" s="31"/>
      <c r="L1479" s="57"/>
      <c r="M1479" s="31"/>
      <c r="N1479" s="31"/>
      <c r="O1479" s="57"/>
      <c r="P1479" s="57"/>
      <c r="Q1479" s="57"/>
      <c r="R1479" s="31"/>
      <c r="S1479" s="31"/>
      <c r="T1479" s="91"/>
      <c r="U1479" s="3" t="str">
        <f>IF(VLOOKUP($A1479,DICO_Complet!A:R,9,FALSE)&lt;&gt;0,VLOOKUP($A1479,DICO_Complet!A:R,9,FALSE),"")</f>
        <v/>
      </c>
    </row>
    <row r="1480" spans="1:21">
      <c r="A1480" s="29">
        <v>250915172600</v>
      </c>
      <c r="B1480" s="87"/>
      <c r="C1480" s="88"/>
      <c r="D1480" s="89"/>
      <c r="E1480" s="3"/>
      <c r="F1480" s="11"/>
      <c r="G1480" s="90"/>
      <c r="H1480" s="31"/>
      <c r="I1480" s="31"/>
      <c r="J1480" s="90"/>
      <c r="K1480" s="31"/>
      <c r="L1480" s="57"/>
      <c r="M1480" s="31"/>
      <c r="N1480" s="31"/>
      <c r="O1480" s="57"/>
      <c r="P1480" s="57"/>
      <c r="Q1480" s="57"/>
      <c r="R1480" s="31"/>
      <c r="S1480" s="31"/>
      <c r="T1480" s="91"/>
      <c r="U1480" s="3" t="str">
        <f>IF(VLOOKUP($A1480,DICO_Complet!A:R,9,FALSE)&lt;&gt;0,VLOOKUP($A1480,DICO_Complet!A:R,9,FALSE),"")</f>
        <v xml:space="preserve"> </v>
      </c>
    </row>
    <row r="1481" spans="1:21">
      <c r="A1481" s="29">
        <v>250915172700</v>
      </c>
      <c r="B1481" s="87"/>
      <c r="C1481" s="88"/>
      <c r="D1481" s="89"/>
      <c r="E1481" s="3"/>
      <c r="F1481" s="11"/>
      <c r="G1481" s="90"/>
      <c r="H1481" s="31"/>
      <c r="I1481" s="31"/>
      <c r="J1481" s="90"/>
      <c r="K1481" s="31"/>
      <c r="L1481" s="57"/>
      <c r="M1481" s="31"/>
      <c r="N1481" s="31"/>
      <c r="O1481" s="57"/>
      <c r="P1481" s="57"/>
      <c r="Q1481" s="57"/>
      <c r="R1481" s="31"/>
      <c r="S1481" s="31"/>
      <c r="T1481" s="91"/>
      <c r="U1481" s="3" t="str">
        <f>IF(VLOOKUP($A1481,DICO_Complet!A:R,9,FALSE)&lt;&gt;0,VLOOKUP($A1481,DICO_Complet!A:R,9,FALSE),"")</f>
        <v/>
      </c>
    </row>
    <row r="1482" spans="1:21">
      <c r="A1482" s="29">
        <v>250915172702</v>
      </c>
      <c r="B1482" s="87"/>
      <c r="C1482" s="88"/>
      <c r="D1482" s="89"/>
      <c r="E1482" s="3"/>
      <c r="F1482" s="11"/>
      <c r="G1482" s="90"/>
      <c r="H1482" s="31"/>
      <c r="I1482" s="31"/>
      <c r="J1482" s="90"/>
      <c r="K1482" s="31"/>
      <c r="L1482" s="57"/>
      <c r="M1482" s="31"/>
      <c r="N1482" s="31"/>
      <c r="O1482" s="57"/>
      <c r="P1482" s="57"/>
      <c r="Q1482" s="57"/>
      <c r="R1482" s="31"/>
      <c r="S1482" s="31"/>
      <c r="T1482" s="91"/>
      <c r="U1482" s="3" t="str">
        <f>IF(VLOOKUP($A1482,DICO_Complet!A:R,9,FALSE)&lt;&gt;0,VLOOKUP($A1482,DICO_Complet!A:R,9,FALSE),"")</f>
        <v/>
      </c>
    </row>
    <row r="1483" spans="1:21">
      <c r="A1483" s="29">
        <v>260306100300</v>
      </c>
      <c r="B1483" s="87"/>
      <c r="C1483" s="88"/>
      <c r="D1483" s="89"/>
      <c r="E1483" s="3"/>
      <c r="F1483" s="11"/>
      <c r="G1483" s="90"/>
      <c r="H1483" s="31"/>
      <c r="I1483" s="31"/>
      <c r="J1483" s="90"/>
      <c r="K1483" s="31"/>
      <c r="L1483" s="57"/>
      <c r="M1483" s="31"/>
      <c r="N1483" s="31"/>
      <c r="O1483" s="57"/>
      <c r="P1483" s="57"/>
      <c r="Q1483" s="57"/>
      <c r="R1483" s="31"/>
      <c r="S1483" s="31"/>
      <c r="T1483" s="91"/>
      <c r="U1483" s="3" t="str">
        <f>IF(VLOOKUP($A1483,DICO_Complet!A:R,9,FALSE)&lt;&gt;0,VLOOKUP($A1483,DICO_Complet!A:R,9,FALSE),"")</f>
        <v/>
      </c>
    </row>
    <row r="1484" spans="1:21">
      <c r="A1484" s="29">
        <v>260205112900</v>
      </c>
      <c r="B1484" s="87"/>
      <c r="C1484" s="88"/>
      <c r="D1484" s="89"/>
      <c r="E1484" s="3"/>
      <c r="F1484" s="11"/>
      <c r="G1484" s="90"/>
      <c r="H1484" s="31"/>
      <c r="I1484" s="31"/>
      <c r="J1484" s="90"/>
      <c r="K1484" s="31"/>
      <c r="L1484" s="57"/>
      <c r="M1484" s="31"/>
      <c r="N1484" s="31"/>
      <c r="O1484" s="57"/>
      <c r="P1484" s="57"/>
      <c r="Q1484" s="57"/>
      <c r="R1484" s="31"/>
      <c r="S1484" s="31"/>
      <c r="T1484" s="91"/>
      <c r="U1484" s="3" t="str">
        <f>IF(VLOOKUP($A1484,DICO_Complet!A:R,9,FALSE)&lt;&gt;0,VLOOKUP($A1484,DICO_Complet!A:R,9,FALSE),"")</f>
        <v/>
      </c>
    </row>
    <row r="1485" spans="1:21">
      <c r="A1485" s="29">
        <v>251021103701</v>
      </c>
      <c r="B1485" s="87"/>
      <c r="C1485" s="88"/>
      <c r="D1485" s="89"/>
      <c r="E1485" s="3"/>
      <c r="F1485" s="11"/>
      <c r="G1485" s="90"/>
      <c r="H1485" s="31"/>
      <c r="I1485" s="31"/>
      <c r="J1485" s="90"/>
      <c r="K1485" s="31"/>
      <c r="L1485" s="57"/>
      <c r="M1485" s="31"/>
      <c r="N1485" s="31"/>
      <c r="O1485" s="57"/>
      <c r="P1485" s="57"/>
      <c r="Q1485" s="57"/>
      <c r="R1485" s="31"/>
      <c r="S1485" s="31"/>
      <c r="T1485" s="91"/>
      <c r="U1485" s="3" t="str">
        <f>IF(VLOOKUP($A1485,DICO_Complet!A:R,9,FALSE)&lt;&gt;0,VLOOKUP($A1485,DICO_Complet!A:R,9,FALSE),"")</f>
        <v/>
      </c>
    </row>
    <row r="1486" spans="1:21">
      <c r="A1486" s="29">
        <v>251112090600</v>
      </c>
      <c r="B1486" s="87"/>
      <c r="C1486" s="88"/>
      <c r="D1486" s="89"/>
      <c r="E1486" s="3"/>
      <c r="F1486" s="11"/>
      <c r="G1486" s="90"/>
      <c r="H1486" s="31"/>
      <c r="I1486" s="31"/>
      <c r="J1486" s="90"/>
      <c r="K1486" s="31"/>
      <c r="L1486" s="57"/>
      <c r="M1486" s="31"/>
      <c r="N1486" s="31"/>
      <c r="O1486" s="57"/>
      <c r="P1486" s="57"/>
      <c r="Q1486" s="57"/>
      <c r="R1486" s="31"/>
      <c r="S1486" s="31"/>
      <c r="T1486" s="91"/>
      <c r="U1486" s="3" t="str">
        <f>IF(VLOOKUP($A1486,DICO_Complet!A:R,9,FALSE)&lt;&gt;0,VLOOKUP($A1486,DICO_Complet!A:R,9,FALSE),"")</f>
        <v/>
      </c>
    </row>
    <row r="1487" spans="1:21">
      <c r="A1487" s="29">
        <v>250425153907</v>
      </c>
      <c r="B1487" s="87"/>
      <c r="C1487" s="88"/>
      <c r="D1487" s="89"/>
      <c r="E1487" s="3"/>
      <c r="F1487" s="11"/>
      <c r="G1487" s="90"/>
      <c r="H1487" s="31"/>
      <c r="I1487" s="31"/>
      <c r="J1487" s="90"/>
      <c r="K1487" s="31"/>
      <c r="L1487" s="57"/>
      <c r="M1487" s="31"/>
      <c r="N1487" s="31"/>
      <c r="O1487" s="57"/>
      <c r="P1487" s="57"/>
      <c r="Q1487" s="57"/>
      <c r="R1487" s="31"/>
      <c r="S1487" s="31"/>
      <c r="T1487" s="91"/>
      <c r="U1487" s="3" t="str">
        <f>IF(VLOOKUP($A1487,DICO_Complet!A:R,9,FALSE)&lt;&gt;0,VLOOKUP($A1487,DICO_Complet!A:R,9,FALSE),"")</f>
        <v/>
      </c>
    </row>
    <row r="1488" spans="1:21">
      <c r="A1488" s="29">
        <v>250425153904</v>
      </c>
      <c r="B1488" s="87"/>
      <c r="C1488" s="88"/>
      <c r="D1488" s="89"/>
      <c r="E1488" s="3"/>
      <c r="F1488" s="11"/>
      <c r="G1488" s="90"/>
      <c r="H1488" s="31"/>
      <c r="I1488" s="31"/>
      <c r="J1488" s="90"/>
      <c r="K1488" s="31"/>
      <c r="L1488" s="57"/>
      <c r="M1488" s="31"/>
      <c r="N1488" s="31"/>
      <c r="O1488" s="57"/>
      <c r="P1488" s="57"/>
      <c r="Q1488" s="57"/>
      <c r="R1488" s="31"/>
      <c r="S1488" s="31"/>
      <c r="T1488" s="91"/>
      <c r="U1488" s="3" t="str">
        <f>IF(VLOOKUP($A1488,DICO_Complet!A:R,9,FALSE)&lt;&gt;0,VLOOKUP($A1488,DICO_Complet!A:R,9,FALSE),"")</f>
        <v/>
      </c>
    </row>
    <row r="1489" spans="1:21">
      <c r="A1489" s="29">
        <v>250709161800</v>
      </c>
      <c r="B1489" s="87"/>
      <c r="C1489" s="88"/>
      <c r="D1489" s="89"/>
      <c r="E1489" s="3"/>
      <c r="F1489" s="11"/>
      <c r="G1489" s="90"/>
      <c r="H1489" s="31"/>
      <c r="I1489" s="31"/>
      <c r="J1489" s="90"/>
      <c r="K1489" s="31"/>
      <c r="L1489" s="57"/>
      <c r="M1489" s="31"/>
      <c r="N1489" s="31"/>
      <c r="O1489" s="57"/>
      <c r="P1489" s="57"/>
      <c r="Q1489" s="57"/>
      <c r="R1489" s="31"/>
      <c r="S1489" s="31"/>
      <c r="T1489" s="91"/>
      <c r="U1489" s="3" t="str">
        <f>IF(VLOOKUP($A1489,DICO_Complet!A:R,9,FALSE)&lt;&gt;0,VLOOKUP($A1489,DICO_Complet!A:R,9,FALSE),"")</f>
        <v>Obsolete</v>
      </c>
    </row>
    <row r="1490" spans="1:21">
      <c r="A1490" s="29">
        <v>251112090200</v>
      </c>
      <c r="B1490" s="87"/>
      <c r="C1490" s="88"/>
      <c r="D1490" s="89"/>
      <c r="E1490" s="3"/>
      <c r="F1490" s="11"/>
      <c r="G1490" s="90"/>
      <c r="H1490" s="31"/>
      <c r="I1490" s="31"/>
      <c r="J1490" s="90"/>
      <c r="K1490" s="31"/>
      <c r="L1490" s="57"/>
      <c r="M1490" s="31"/>
      <c r="N1490" s="31"/>
      <c r="O1490" s="57"/>
      <c r="P1490" s="57"/>
      <c r="Q1490" s="57"/>
      <c r="R1490" s="31"/>
      <c r="S1490" s="31"/>
      <c r="T1490" s="91"/>
      <c r="U1490" s="3" t="str">
        <f>IF(VLOOKUP($A1490,DICO_Complet!A:R,9,FALSE)&lt;&gt;0,VLOOKUP($A1490,DICO_Complet!A:R,9,FALSE),"")</f>
        <v/>
      </c>
    </row>
    <row r="1491" spans="1:21">
      <c r="A1491" s="29">
        <v>250425153908</v>
      </c>
      <c r="B1491" s="87"/>
      <c r="C1491" s="88"/>
      <c r="D1491" s="89"/>
      <c r="E1491" s="3"/>
      <c r="F1491" s="11"/>
      <c r="G1491" s="90"/>
      <c r="H1491" s="31"/>
      <c r="I1491" s="31"/>
      <c r="J1491" s="90"/>
      <c r="K1491" s="31"/>
      <c r="L1491" s="57"/>
      <c r="M1491" s="31"/>
      <c r="N1491" s="31"/>
      <c r="O1491" s="57"/>
      <c r="P1491" s="57"/>
      <c r="Q1491" s="57"/>
      <c r="R1491" s="31"/>
      <c r="S1491" s="31"/>
      <c r="T1491" s="91"/>
      <c r="U1491" s="3" t="str">
        <f>IF(VLOOKUP($A1491,DICO_Complet!A:R,9,FALSE)&lt;&gt;0,VLOOKUP($A1491,DICO_Complet!A:R,9,FALSE),"")</f>
        <v/>
      </c>
    </row>
    <row r="1492" spans="1:21">
      <c r="A1492" s="29">
        <v>250425153905</v>
      </c>
      <c r="B1492" s="87"/>
      <c r="C1492" s="88"/>
      <c r="D1492" s="89"/>
      <c r="E1492" s="3"/>
      <c r="F1492" s="11"/>
      <c r="G1492" s="90"/>
      <c r="H1492" s="31"/>
      <c r="I1492" s="31"/>
      <c r="J1492" s="90"/>
      <c r="K1492" s="31"/>
      <c r="L1492" s="57"/>
      <c r="M1492" s="31"/>
      <c r="N1492" s="31"/>
      <c r="O1492" s="57"/>
      <c r="P1492" s="57"/>
      <c r="Q1492" s="57"/>
      <c r="R1492" s="31"/>
      <c r="S1492" s="31"/>
      <c r="T1492" s="91"/>
      <c r="U1492" s="3" t="str">
        <f>IF(VLOOKUP($A1492,DICO_Complet!A:R,9,FALSE)&lt;&gt;0,VLOOKUP($A1492,DICO_Complet!A:R,9,FALSE),"")</f>
        <v/>
      </c>
    </row>
    <row r="1493" spans="1:21">
      <c r="A1493" s="29">
        <v>250425153909</v>
      </c>
      <c r="B1493" s="87"/>
      <c r="C1493" s="88"/>
      <c r="D1493" s="89"/>
      <c r="E1493" s="3"/>
      <c r="F1493" s="11"/>
      <c r="G1493" s="90"/>
      <c r="H1493" s="31"/>
      <c r="I1493" s="31"/>
      <c r="J1493" s="90"/>
      <c r="K1493" s="31"/>
      <c r="L1493" s="57"/>
      <c r="M1493" s="31"/>
      <c r="N1493" s="31"/>
      <c r="O1493" s="57"/>
      <c r="P1493" s="57"/>
      <c r="Q1493" s="57"/>
      <c r="R1493" s="31"/>
      <c r="S1493" s="31"/>
      <c r="T1493" s="91"/>
      <c r="U1493" s="3" t="str">
        <f>IF(VLOOKUP($A1493,DICO_Complet!A:R,9,FALSE)&lt;&gt;0,VLOOKUP($A1493,DICO_Complet!A:R,9,FALSE),"")</f>
        <v/>
      </c>
    </row>
    <row r="1494" spans="1:21">
      <c r="A1494" s="29">
        <v>250425153906</v>
      </c>
      <c r="B1494" s="87"/>
      <c r="C1494" s="88"/>
      <c r="D1494" s="89"/>
      <c r="E1494" s="3"/>
      <c r="F1494" s="11"/>
      <c r="G1494" s="90"/>
      <c r="H1494" s="31"/>
      <c r="I1494" s="31"/>
      <c r="J1494" s="90"/>
      <c r="K1494" s="31"/>
      <c r="L1494" s="57"/>
      <c r="M1494" s="31"/>
      <c r="N1494" s="31"/>
      <c r="O1494" s="57"/>
      <c r="P1494" s="57"/>
      <c r="Q1494" s="57"/>
      <c r="R1494" s="31"/>
      <c r="S1494" s="31"/>
      <c r="T1494" s="91"/>
      <c r="U1494" s="3" t="str">
        <f>IF(VLOOKUP($A1494,DICO_Complet!A:R,9,FALSE)&lt;&gt;0,VLOOKUP($A1494,DICO_Complet!A:R,9,FALSE),"")</f>
        <v/>
      </c>
    </row>
    <row r="1495" spans="1:21">
      <c r="A1495" s="29">
        <v>250703155000</v>
      </c>
      <c r="B1495" s="87"/>
      <c r="C1495" s="88"/>
      <c r="D1495" s="89"/>
      <c r="E1495" s="3"/>
      <c r="F1495" s="11"/>
      <c r="G1495" s="90"/>
      <c r="H1495" s="31"/>
      <c r="I1495" s="31"/>
      <c r="J1495" s="90"/>
      <c r="K1495" s="31"/>
      <c r="L1495" s="57"/>
      <c r="M1495" s="31"/>
      <c r="N1495" s="31"/>
      <c r="O1495" s="57"/>
      <c r="P1495" s="57"/>
      <c r="Q1495" s="57"/>
      <c r="R1495" s="31"/>
      <c r="S1495" s="31"/>
      <c r="T1495" s="91"/>
      <c r="U1495" s="3" t="str">
        <f>IF(VLOOKUP($A1495,DICO_Complet!A:R,9,FALSE)&lt;&gt;0,VLOOKUP($A1495,DICO_Complet!A:R,9,FALSE),"")</f>
        <v>Obsolete</v>
      </c>
    </row>
    <row r="1496" spans="1:21">
      <c r="A1496" s="29">
        <v>250703155100</v>
      </c>
      <c r="B1496" s="87"/>
      <c r="C1496" s="88"/>
      <c r="D1496" s="89"/>
      <c r="E1496" s="3"/>
      <c r="F1496" s="11"/>
      <c r="G1496" s="90"/>
      <c r="H1496" s="31"/>
      <c r="I1496" s="31"/>
      <c r="J1496" s="90"/>
      <c r="K1496" s="31"/>
      <c r="L1496" s="57"/>
      <c r="M1496" s="31"/>
      <c r="N1496" s="31"/>
      <c r="O1496" s="57"/>
      <c r="P1496" s="57"/>
      <c r="Q1496" s="57"/>
      <c r="R1496" s="31"/>
      <c r="S1496" s="31"/>
      <c r="T1496" s="91"/>
      <c r="U1496" s="3" t="str">
        <f>IF(VLOOKUP($A1496,DICO_Complet!A:R,9,FALSE)&lt;&gt;0,VLOOKUP($A1496,DICO_Complet!A:R,9,FALSE),"")</f>
        <v>Obsolete</v>
      </c>
    </row>
    <row r="1497" spans="1:21">
      <c r="A1497" s="29">
        <v>250422120104</v>
      </c>
      <c r="B1497" s="87"/>
      <c r="C1497" s="88"/>
      <c r="D1497" s="89"/>
      <c r="E1497" s="3"/>
      <c r="F1497" s="11"/>
      <c r="G1497" s="90"/>
      <c r="H1497" s="31"/>
      <c r="I1497" s="31"/>
      <c r="J1497" s="90"/>
      <c r="K1497" s="31"/>
      <c r="L1497" s="57"/>
      <c r="M1497" s="31"/>
      <c r="N1497" s="31"/>
      <c r="O1497" s="57"/>
      <c r="P1497" s="57"/>
      <c r="Q1497" s="57"/>
      <c r="R1497" s="31"/>
      <c r="S1497" s="31"/>
      <c r="T1497" s="91"/>
      <c r="U1497" s="3" t="str">
        <f>IF(VLOOKUP($A1497,DICO_Complet!A:R,9,FALSE)&lt;&gt;0,VLOOKUP($A1497,DICO_Complet!A:R,9,FALSE),"")</f>
        <v/>
      </c>
    </row>
    <row r="1498" spans="1:21">
      <c r="A1498" s="29">
        <v>250422120103</v>
      </c>
      <c r="B1498" s="87"/>
      <c r="C1498" s="88"/>
      <c r="D1498" s="89"/>
      <c r="E1498" s="3"/>
      <c r="F1498" s="11"/>
      <c r="G1498" s="90"/>
      <c r="H1498" s="31"/>
      <c r="I1498" s="31"/>
      <c r="J1498" s="90"/>
      <c r="K1498" s="31"/>
      <c r="L1498" s="57"/>
      <c r="M1498" s="31"/>
      <c r="N1498" s="31"/>
      <c r="O1498" s="57"/>
      <c r="P1498" s="57"/>
      <c r="Q1498" s="57"/>
      <c r="R1498" s="31"/>
      <c r="S1498" s="31"/>
      <c r="T1498" s="91"/>
      <c r="U1498" s="3" t="str">
        <f>IF(VLOOKUP($A1498,DICO_Complet!A:R,9,FALSE)&lt;&gt;0,VLOOKUP($A1498,DICO_Complet!A:R,9,FALSE),"")</f>
        <v/>
      </c>
    </row>
    <row r="1499" spans="1:21">
      <c r="A1499" s="29">
        <v>250425151002</v>
      </c>
      <c r="B1499" s="87"/>
      <c r="C1499" s="88"/>
      <c r="D1499" s="89"/>
      <c r="E1499" s="3"/>
      <c r="F1499" s="11"/>
      <c r="G1499" s="90"/>
      <c r="H1499" s="31"/>
      <c r="I1499" s="31"/>
      <c r="J1499" s="90"/>
      <c r="K1499" s="31"/>
      <c r="L1499" s="57"/>
      <c r="M1499" s="31"/>
      <c r="N1499" s="31"/>
      <c r="O1499" s="57"/>
      <c r="P1499" s="57"/>
      <c r="Q1499" s="57"/>
      <c r="R1499" s="31"/>
      <c r="S1499" s="31"/>
      <c r="T1499" s="91"/>
      <c r="U1499" s="3" t="str">
        <f>IF(VLOOKUP($A1499,DICO_Complet!A:R,9,FALSE)&lt;&gt;0,VLOOKUP($A1499,DICO_Complet!A:R,9,FALSE),"")</f>
        <v/>
      </c>
    </row>
    <row r="1500" spans="1:21">
      <c r="A1500" s="29">
        <v>250425151001</v>
      </c>
      <c r="B1500" s="87"/>
      <c r="C1500" s="88"/>
      <c r="D1500" s="89"/>
      <c r="E1500" s="3"/>
      <c r="F1500" s="11"/>
      <c r="G1500" s="90"/>
      <c r="H1500" s="31"/>
      <c r="I1500" s="31"/>
      <c r="J1500" s="90"/>
      <c r="K1500" s="31"/>
      <c r="L1500" s="57"/>
      <c r="M1500" s="31"/>
      <c r="N1500" s="31"/>
      <c r="O1500" s="57"/>
      <c r="P1500" s="57"/>
      <c r="Q1500" s="57"/>
      <c r="R1500" s="31"/>
      <c r="S1500" s="31"/>
      <c r="T1500" s="91"/>
      <c r="U1500" s="3" t="str">
        <f>IF(VLOOKUP($A1500,DICO_Complet!A:R,9,FALSE)&lt;&gt;0,VLOOKUP($A1500,DICO_Complet!A:R,9,FALSE),"")</f>
        <v/>
      </c>
    </row>
    <row r="1501" spans="1:21">
      <c r="A1501" s="29">
        <v>250425150901</v>
      </c>
      <c r="B1501" s="87"/>
      <c r="C1501" s="88"/>
      <c r="D1501" s="89"/>
      <c r="E1501" s="3"/>
      <c r="F1501" s="11"/>
      <c r="G1501" s="90"/>
      <c r="H1501" s="31"/>
      <c r="I1501" s="31"/>
      <c r="J1501" s="90"/>
      <c r="K1501" s="31"/>
      <c r="L1501" s="57"/>
      <c r="M1501" s="31"/>
      <c r="N1501" s="31"/>
      <c r="O1501" s="57"/>
      <c r="P1501" s="57"/>
      <c r="Q1501" s="57"/>
      <c r="R1501" s="31"/>
      <c r="S1501" s="31"/>
      <c r="T1501" s="91"/>
      <c r="U1501" s="3" t="str">
        <f>IF(VLOOKUP($A1501,DICO_Complet!A:R,9,FALSE)&lt;&gt;0,VLOOKUP($A1501,DICO_Complet!A:R,9,FALSE),"")</f>
        <v/>
      </c>
    </row>
    <row r="1502" spans="1:21">
      <c r="A1502" s="29">
        <v>250425150900</v>
      </c>
      <c r="B1502" s="87"/>
      <c r="C1502" s="88"/>
      <c r="D1502" s="89"/>
      <c r="E1502" s="3"/>
      <c r="F1502" s="11"/>
      <c r="G1502" s="90"/>
      <c r="H1502" s="31"/>
      <c r="I1502" s="31"/>
      <c r="J1502" s="90"/>
      <c r="K1502" s="31"/>
      <c r="L1502" s="57"/>
      <c r="M1502" s="31"/>
      <c r="N1502" s="31"/>
      <c r="O1502" s="57"/>
      <c r="P1502" s="57"/>
      <c r="Q1502" s="57"/>
      <c r="R1502" s="31"/>
      <c r="S1502" s="31"/>
      <c r="T1502" s="91"/>
      <c r="U1502" s="3" t="str">
        <f>IF(VLOOKUP($A1502,DICO_Complet!A:R,9,FALSE)&lt;&gt;0,VLOOKUP($A1502,DICO_Complet!A:R,9,FALSE),"")</f>
        <v/>
      </c>
    </row>
    <row r="1503" spans="1:21">
      <c r="A1503" s="29">
        <v>250703155200</v>
      </c>
      <c r="B1503" s="87"/>
      <c r="C1503" s="88"/>
      <c r="D1503" s="89"/>
      <c r="E1503" s="3"/>
      <c r="F1503" s="11"/>
      <c r="G1503" s="90"/>
      <c r="H1503" s="31"/>
      <c r="I1503" s="31"/>
      <c r="J1503" s="90"/>
      <c r="K1503" s="31"/>
      <c r="L1503" s="57"/>
      <c r="M1503" s="31"/>
      <c r="N1503" s="31"/>
      <c r="O1503" s="57"/>
      <c r="P1503" s="57"/>
      <c r="Q1503" s="57"/>
      <c r="R1503" s="31"/>
      <c r="S1503" s="31"/>
      <c r="T1503" s="91"/>
      <c r="U1503" s="3" t="str">
        <f>IF(VLOOKUP($A1503,DICO_Complet!A:R,9,FALSE)&lt;&gt;0,VLOOKUP($A1503,DICO_Complet!A:R,9,FALSE),"")</f>
        <v>Obsolete</v>
      </c>
    </row>
    <row r="1504" spans="1:21">
      <c r="A1504" s="29">
        <v>251021103702</v>
      </c>
      <c r="B1504" s="87"/>
      <c r="C1504" s="88"/>
      <c r="D1504" s="89"/>
      <c r="E1504" s="3"/>
      <c r="F1504" s="11"/>
      <c r="G1504" s="90"/>
      <c r="H1504" s="31"/>
      <c r="I1504" s="31"/>
      <c r="J1504" s="90"/>
      <c r="K1504" s="31"/>
      <c r="L1504" s="57"/>
      <c r="M1504" s="31"/>
      <c r="N1504" s="31"/>
      <c r="O1504" s="57"/>
      <c r="P1504" s="57"/>
      <c r="Q1504" s="57"/>
      <c r="R1504" s="31"/>
      <c r="S1504" s="31"/>
      <c r="T1504" s="91"/>
      <c r="U1504" s="3" t="str">
        <f>IF(VLOOKUP($A1504,DICO_Complet!A:R,9,FALSE)&lt;&gt;0,VLOOKUP($A1504,DICO_Complet!A:R,9,FALSE),"")</f>
        <v/>
      </c>
    </row>
    <row r="1505" spans="1:21">
      <c r="A1505" s="29">
        <v>260420180100</v>
      </c>
      <c r="B1505" s="87"/>
      <c r="C1505" s="88"/>
      <c r="D1505" s="89"/>
      <c r="E1505" s="3"/>
      <c r="F1505" s="11"/>
      <c r="G1505" s="90"/>
      <c r="H1505" s="31"/>
      <c r="I1505" s="31"/>
      <c r="J1505" s="90"/>
      <c r="K1505" s="31"/>
      <c r="L1505" s="57"/>
      <c r="M1505" s="31"/>
      <c r="N1505" s="31"/>
      <c r="O1505" s="57"/>
      <c r="P1505" s="57"/>
      <c r="Q1505" s="57"/>
      <c r="R1505" s="31"/>
      <c r="S1505" s="31"/>
      <c r="T1505" s="91"/>
      <c r="U1505" s="3" t="str">
        <f>IF(VLOOKUP($A1505,DICO_Complet!A:R,9,FALSE)&lt;&gt;0,VLOOKUP($A1505,DICO_Complet!A:R,9,FALSE),"")</f>
        <v/>
      </c>
    </row>
    <row r="1506" spans="1:21">
      <c r="A1506" s="29">
        <v>250418220160</v>
      </c>
      <c r="B1506" s="87"/>
      <c r="C1506" s="88"/>
      <c r="D1506" s="89"/>
      <c r="E1506" s="3"/>
      <c r="F1506" s="11"/>
      <c r="G1506" s="90"/>
      <c r="H1506" s="31"/>
      <c r="I1506" s="31"/>
      <c r="J1506" s="90"/>
      <c r="K1506" s="31"/>
      <c r="L1506" s="57"/>
      <c r="M1506" s="31"/>
      <c r="N1506" s="31"/>
      <c r="O1506" s="57"/>
      <c r="P1506" s="57"/>
      <c r="Q1506" s="57"/>
      <c r="R1506" s="31"/>
      <c r="S1506" s="31"/>
      <c r="T1506" s="91"/>
      <c r="U1506" s="3" t="str">
        <f>IF(VLOOKUP($A1506,DICO_Complet!A:R,9,FALSE)&lt;&gt;0,VLOOKUP($A1506,DICO_Complet!A:R,9,FALSE),"")</f>
        <v/>
      </c>
    </row>
    <row r="1507" spans="1:21">
      <c r="A1507" s="29">
        <v>260217141500</v>
      </c>
      <c r="B1507" s="87"/>
      <c r="C1507" s="88"/>
      <c r="D1507" s="89"/>
      <c r="E1507" s="3"/>
      <c r="F1507" s="11"/>
      <c r="G1507" s="90"/>
      <c r="H1507" s="31"/>
      <c r="I1507" s="31"/>
      <c r="J1507" s="90"/>
      <c r="K1507" s="31"/>
      <c r="L1507" s="57"/>
      <c r="M1507" s="31"/>
      <c r="N1507" s="31"/>
      <c r="O1507" s="57"/>
      <c r="P1507" s="57"/>
      <c r="Q1507" s="57"/>
      <c r="R1507" s="31"/>
      <c r="S1507" s="31"/>
      <c r="T1507" s="91"/>
      <c r="U1507" s="3" t="str">
        <f>IF(VLOOKUP($A1507,DICO_Complet!A:R,9,FALSE)&lt;&gt;0,VLOOKUP($A1507,DICO_Complet!A:R,9,FALSE),"")</f>
        <v/>
      </c>
    </row>
    <row r="1508" spans="1:21">
      <c r="A1508" s="29">
        <v>251112090400</v>
      </c>
      <c r="B1508" s="87"/>
      <c r="C1508" s="88"/>
      <c r="D1508" s="89"/>
      <c r="E1508" s="3"/>
      <c r="F1508" s="11"/>
      <c r="G1508" s="90"/>
      <c r="H1508" s="31"/>
      <c r="I1508" s="31"/>
      <c r="J1508" s="90"/>
      <c r="K1508" s="31"/>
      <c r="L1508" s="57"/>
      <c r="M1508" s="31"/>
      <c r="N1508" s="31"/>
      <c r="O1508" s="57"/>
      <c r="P1508" s="57"/>
      <c r="Q1508" s="57"/>
      <c r="R1508" s="31"/>
      <c r="S1508" s="31"/>
      <c r="T1508" s="91"/>
      <c r="U1508" s="3" t="str">
        <f>IF(VLOOKUP($A1508,DICO_Complet!A:R,9,FALSE)&lt;&gt;0,VLOOKUP($A1508,DICO_Complet!A:R,9,FALSE),"")</f>
        <v/>
      </c>
    </row>
    <row r="1509" spans="1:21">
      <c r="A1509" s="29">
        <v>250418220159</v>
      </c>
      <c r="B1509" s="87"/>
      <c r="C1509" s="88"/>
      <c r="D1509" s="89"/>
      <c r="E1509" s="3"/>
      <c r="F1509" s="11"/>
      <c r="G1509" s="90"/>
      <c r="H1509" s="31"/>
      <c r="I1509" s="31"/>
      <c r="J1509" s="90"/>
      <c r="K1509" s="31"/>
      <c r="L1509" s="57"/>
      <c r="M1509" s="31"/>
      <c r="N1509" s="31"/>
      <c r="O1509" s="57"/>
      <c r="P1509" s="57"/>
      <c r="Q1509" s="57"/>
      <c r="R1509" s="31"/>
      <c r="S1509" s="31"/>
      <c r="T1509" s="91"/>
      <c r="U1509" s="3" t="str">
        <f>IF(VLOOKUP($A1509,DICO_Complet!A:R,9,FALSE)&lt;&gt;0,VLOOKUP($A1509,DICO_Complet!A:R,9,FALSE),"")</f>
        <v/>
      </c>
    </row>
    <row r="1510" spans="1:21">
      <c r="A1510" s="29">
        <v>251112090000</v>
      </c>
      <c r="B1510" s="87"/>
      <c r="C1510" s="88"/>
      <c r="D1510" s="89"/>
      <c r="E1510" s="3"/>
      <c r="F1510" s="11"/>
      <c r="G1510" s="90"/>
      <c r="H1510" s="31"/>
      <c r="I1510" s="31"/>
      <c r="J1510" s="90"/>
      <c r="K1510" s="31"/>
      <c r="L1510" s="57"/>
      <c r="M1510" s="31"/>
      <c r="N1510" s="31"/>
      <c r="O1510" s="57"/>
      <c r="P1510" s="57"/>
      <c r="Q1510" s="57"/>
      <c r="R1510" s="31"/>
      <c r="S1510" s="31"/>
      <c r="T1510" s="91"/>
      <c r="U1510" s="3" t="str">
        <f>IF(VLOOKUP($A1510,DICO_Complet!A:R,9,FALSE)&lt;&gt;0,VLOOKUP($A1510,DICO_Complet!A:R,9,FALSE),"")</f>
        <v/>
      </c>
    </row>
    <row r="1511" spans="1:21">
      <c r="A1511" s="29">
        <v>250707163001</v>
      </c>
      <c r="B1511" s="87"/>
      <c r="C1511" s="88"/>
      <c r="D1511" s="89"/>
      <c r="E1511" s="3"/>
      <c r="F1511" s="11"/>
      <c r="G1511" s="90"/>
      <c r="H1511" s="31"/>
      <c r="I1511" s="31"/>
      <c r="J1511" s="90"/>
      <c r="K1511" s="31"/>
      <c r="L1511" s="57"/>
      <c r="M1511" s="31"/>
      <c r="N1511" s="31"/>
      <c r="O1511" s="57"/>
      <c r="P1511" s="57"/>
      <c r="Q1511" s="57"/>
      <c r="R1511" s="31"/>
      <c r="S1511" s="31"/>
      <c r="T1511" s="91"/>
      <c r="U1511" s="3" t="str">
        <f>IF(VLOOKUP($A1511,DICO_Complet!A:R,9,FALSE)&lt;&gt;0,VLOOKUP($A1511,DICO_Complet!A:R,9,FALSE),"")</f>
        <v/>
      </c>
    </row>
    <row r="1512" spans="1:21">
      <c r="A1512" s="29">
        <v>260422150000</v>
      </c>
      <c r="B1512" s="87"/>
      <c r="C1512" s="88"/>
      <c r="D1512" s="89"/>
      <c r="E1512" s="3"/>
      <c r="F1512" s="11"/>
      <c r="G1512" s="90"/>
      <c r="H1512" s="31"/>
      <c r="I1512" s="31"/>
      <c r="J1512" s="90"/>
      <c r="K1512" s="31"/>
      <c r="L1512" s="57"/>
      <c r="M1512" s="31"/>
      <c r="N1512" s="31"/>
      <c r="O1512" s="57"/>
      <c r="P1512" s="57"/>
      <c r="Q1512" s="57"/>
      <c r="R1512" s="31"/>
      <c r="S1512" s="31"/>
      <c r="T1512" s="91"/>
      <c r="U1512" s="3" t="str">
        <f>IF(VLOOKUP($A1512,DICO_Complet!A:R,9,FALSE)&lt;&gt;0,VLOOKUP($A1512,DICO_Complet!A:R,9,FALSE),"")</f>
        <v/>
      </c>
    </row>
    <row r="1513" spans="1:21">
      <c r="A1513" s="29">
        <v>250703153900</v>
      </c>
      <c r="B1513" s="87"/>
      <c r="C1513" s="88"/>
      <c r="D1513" s="89"/>
      <c r="E1513" s="3"/>
      <c r="F1513" s="11"/>
      <c r="G1513" s="90"/>
      <c r="H1513" s="31"/>
      <c r="I1513" s="31"/>
      <c r="J1513" s="90"/>
      <c r="K1513" s="31"/>
      <c r="L1513" s="57"/>
      <c r="M1513" s="31"/>
      <c r="N1513" s="31"/>
      <c r="O1513" s="57"/>
      <c r="P1513" s="57"/>
      <c r="Q1513" s="57"/>
      <c r="R1513" s="31"/>
      <c r="S1513" s="31"/>
      <c r="T1513" s="91"/>
      <c r="U1513" s="3" t="str">
        <f>IF(VLOOKUP($A1513,DICO_Complet!A:R,9,FALSE)&lt;&gt;0,VLOOKUP($A1513,DICO_Complet!A:R,9,FALSE),"")</f>
        <v/>
      </c>
    </row>
    <row r="1514" spans="1:21">
      <c r="A1514" s="29">
        <v>250425165515</v>
      </c>
      <c r="B1514" s="87"/>
      <c r="C1514" s="88"/>
      <c r="D1514" s="89"/>
      <c r="E1514" s="3"/>
      <c r="F1514" s="11"/>
      <c r="G1514" s="90"/>
      <c r="H1514" s="31"/>
      <c r="I1514" s="31"/>
      <c r="J1514" s="90"/>
      <c r="K1514" s="31"/>
      <c r="L1514" s="57"/>
      <c r="M1514" s="31"/>
      <c r="N1514" s="31"/>
      <c r="O1514" s="57"/>
      <c r="P1514" s="57"/>
      <c r="Q1514" s="57"/>
      <c r="R1514" s="31"/>
      <c r="S1514" s="31"/>
      <c r="T1514" s="91"/>
      <c r="U1514" s="3" t="str">
        <f>IF(VLOOKUP($A1514,DICO_Complet!A:R,9,FALSE)&lt;&gt;0,VLOOKUP($A1514,DICO_Complet!A:R,9,FALSE),"")</f>
        <v/>
      </c>
    </row>
    <row r="1515" spans="1:21">
      <c r="A1515" s="29">
        <v>250425100314</v>
      </c>
      <c r="B1515" s="87"/>
      <c r="C1515" s="88"/>
      <c r="D1515" s="89"/>
      <c r="E1515" s="3"/>
      <c r="F1515" s="11"/>
      <c r="G1515" s="90"/>
      <c r="H1515" s="31"/>
      <c r="I1515" s="31"/>
      <c r="J1515" s="90"/>
      <c r="K1515" s="31"/>
      <c r="L1515" s="57"/>
      <c r="M1515" s="31"/>
      <c r="N1515" s="31"/>
      <c r="O1515" s="57"/>
      <c r="P1515" s="57"/>
      <c r="Q1515" s="57"/>
      <c r="R1515" s="31"/>
      <c r="S1515" s="31"/>
      <c r="T1515" s="91"/>
      <c r="U1515" s="3" t="str">
        <f>IF(VLOOKUP($A1515,DICO_Complet!A:R,9,FALSE)&lt;&gt;0,VLOOKUP($A1515,DICO_Complet!A:R,9,FALSE),"")</f>
        <v/>
      </c>
    </row>
    <row r="1516" spans="1:21">
      <c r="A1516" s="29">
        <v>250425153911</v>
      </c>
      <c r="B1516" s="87"/>
      <c r="C1516" s="88"/>
      <c r="D1516" s="89"/>
      <c r="E1516" s="3"/>
      <c r="F1516" s="11"/>
      <c r="G1516" s="90"/>
      <c r="H1516" s="31"/>
      <c r="I1516" s="31"/>
      <c r="J1516" s="90"/>
      <c r="K1516" s="31"/>
      <c r="L1516" s="57"/>
      <c r="M1516" s="31"/>
      <c r="N1516" s="31"/>
      <c r="O1516" s="57"/>
      <c r="P1516" s="57"/>
      <c r="Q1516" s="57"/>
      <c r="R1516" s="31"/>
      <c r="S1516" s="31"/>
      <c r="T1516" s="91"/>
      <c r="U1516" s="3" t="str">
        <f>IF(VLOOKUP($A1516,DICO_Complet!A:R,9,FALSE)&lt;&gt;0,VLOOKUP($A1516,DICO_Complet!A:R,9,FALSE),"")</f>
        <v/>
      </c>
    </row>
    <row r="1517" spans="1:21">
      <c r="A1517" s="29">
        <v>251021103703</v>
      </c>
      <c r="B1517" s="87"/>
      <c r="C1517" s="88"/>
      <c r="D1517" s="89"/>
      <c r="E1517" s="3"/>
      <c r="F1517" s="11"/>
      <c r="G1517" s="90"/>
      <c r="H1517" s="31"/>
      <c r="I1517" s="31"/>
      <c r="J1517" s="90"/>
      <c r="K1517" s="31"/>
      <c r="L1517" s="57"/>
      <c r="M1517" s="31"/>
      <c r="N1517" s="31"/>
      <c r="O1517" s="57"/>
      <c r="P1517" s="57"/>
      <c r="Q1517" s="57"/>
      <c r="R1517" s="31"/>
      <c r="S1517" s="31"/>
      <c r="T1517" s="91"/>
      <c r="U1517" s="3" t="str">
        <f>IF(VLOOKUP($A1517,DICO_Complet!A:R,9,FALSE)&lt;&gt;0,VLOOKUP($A1517,DICO_Complet!A:R,9,FALSE),"")</f>
        <v/>
      </c>
    </row>
    <row r="1518" spans="1:21">
      <c r="A1518" s="29">
        <v>250703160100</v>
      </c>
      <c r="B1518" s="87"/>
      <c r="C1518" s="88"/>
      <c r="D1518" s="89"/>
      <c r="E1518" s="3"/>
      <c r="F1518" s="11"/>
      <c r="G1518" s="90"/>
      <c r="H1518" s="31"/>
      <c r="I1518" s="31"/>
      <c r="J1518" s="90"/>
      <c r="K1518" s="31"/>
      <c r="L1518" s="57"/>
      <c r="M1518" s="31"/>
      <c r="N1518" s="31"/>
      <c r="O1518" s="57"/>
      <c r="P1518" s="57"/>
      <c r="Q1518" s="57"/>
      <c r="R1518" s="31"/>
      <c r="S1518" s="31"/>
      <c r="T1518" s="91"/>
      <c r="U1518" s="3" t="str">
        <f>IF(VLOOKUP($A1518,DICO_Complet!A:R,9,FALSE)&lt;&gt;0,VLOOKUP($A1518,DICO_Complet!A:R,9,FALSE),"")</f>
        <v/>
      </c>
    </row>
    <row r="1519" spans="1:21">
      <c r="A1519" s="29">
        <v>260121100000</v>
      </c>
      <c r="B1519" s="87"/>
      <c r="C1519" s="88"/>
      <c r="D1519" s="89"/>
      <c r="E1519" s="3"/>
      <c r="F1519" s="11"/>
      <c r="G1519" s="90"/>
      <c r="H1519" s="31"/>
      <c r="I1519" s="31"/>
      <c r="J1519" s="90"/>
      <c r="K1519" s="31"/>
      <c r="L1519" s="57"/>
      <c r="M1519" s="31"/>
      <c r="N1519" s="31"/>
      <c r="O1519" s="57"/>
      <c r="P1519" s="57"/>
      <c r="Q1519" s="57"/>
      <c r="R1519" s="31"/>
      <c r="S1519" s="31"/>
      <c r="T1519" s="91"/>
      <c r="U1519" s="3" t="str">
        <f>IF(VLOOKUP($A1519,DICO_Complet!A:R,9,FALSE)&lt;&gt;0,VLOOKUP($A1519,DICO_Complet!A:R,9,FALSE),"")</f>
        <v/>
      </c>
    </row>
    <row r="1520" spans="1:21">
      <c r="A1520" s="29">
        <v>250414091408</v>
      </c>
      <c r="B1520" s="87"/>
      <c r="C1520" s="88"/>
      <c r="D1520" s="89"/>
      <c r="E1520" s="3"/>
      <c r="F1520" s="11"/>
      <c r="G1520" s="90"/>
      <c r="H1520" s="31"/>
      <c r="I1520" s="31"/>
      <c r="J1520" s="90"/>
      <c r="K1520" s="31"/>
      <c r="L1520" s="57"/>
      <c r="M1520" s="31"/>
      <c r="N1520" s="31"/>
      <c r="O1520" s="57"/>
      <c r="P1520" s="57"/>
      <c r="Q1520" s="57"/>
      <c r="R1520" s="31"/>
      <c r="S1520" s="31"/>
      <c r="T1520" s="91"/>
      <c r="U1520" s="3" t="str">
        <f>IF(VLOOKUP($A1520,DICO_Complet!A:R,9,FALSE)&lt;&gt;0,VLOOKUP($A1520,DICO_Complet!A:R,9,FALSE),"")</f>
        <v/>
      </c>
    </row>
    <row r="1521" spans="1:21">
      <c r="A1521" s="29">
        <v>250418220162</v>
      </c>
      <c r="B1521" s="87"/>
      <c r="C1521" s="88"/>
      <c r="D1521" s="89"/>
      <c r="E1521" s="3"/>
      <c r="F1521" s="11"/>
      <c r="G1521" s="90"/>
      <c r="H1521" s="31"/>
      <c r="I1521" s="31"/>
      <c r="J1521" s="90"/>
      <c r="K1521" s="31"/>
      <c r="L1521" s="57"/>
      <c r="M1521" s="31"/>
      <c r="N1521" s="31"/>
      <c r="O1521" s="57"/>
      <c r="P1521" s="57"/>
      <c r="Q1521" s="57"/>
      <c r="R1521" s="31"/>
      <c r="S1521" s="31"/>
      <c r="T1521" s="91"/>
      <c r="U1521" s="3" t="str">
        <f>IF(VLOOKUP($A1521,DICO_Complet!A:R,9,FALSE)&lt;&gt;0,VLOOKUP($A1521,DICO_Complet!A:R,9,FALSE),"")</f>
        <v/>
      </c>
    </row>
    <row r="1522" spans="1:21">
      <c r="A1522" s="29">
        <v>250430073100</v>
      </c>
      <c r="B1522" s="87"/>
      <c r="C1522" s="88"/>
      <c r="D1522" s="89"/>
      <c r="E1522" s="3"/>
      <c r="F1522" s="11"/>
      <c r="G1522" s="90"/>
      <c r="H1522" s="31"/>
      <c r="I1522" s="31"/>
      <c r="J1522" s="90"/>
      <c r="K1522" s="31"/>
      <c r="L1522" s="57"/>
      <c r="M1522" s="31"/>
      <c r="N1522" s="31"/>
      <c r="O1522" s="57"/>
      <c r="P1522" s="57"/>
      <c r="Q1522" s="57"/>
      <c r="R1522" s="31"/>
      <c r="S1522" s="31"/>
      <c r="T1522" s="91"/>
      <c r="U1522" s="3" t="str">
        <f>IF(VLOOKUP($A1522,DICO_Complet!A:R,9,FALSE)&lt;&gt;0,VLOOKUP($A1522,DICO_Complet!A:R,9,FALSE),"")</f>
        <v/>
      </c>
    </row>
    <row r="1523" spans="1:21">
      <c r="A1523" s="29">
        <v>251021103704</v>
      </c>
      <c r="B1523" s="87"/>
      <c r="C1523" s="88"/>
      <c r="D1523" s="89"/>
      <c r="E1523" s="3"/>
      <c r="F1523" s="11"/>
      <c r="G1523" s="90"/>
      <c r="H1523" s="31"/>
      <c r="I1523" s="31"/>
      <c r="J1523" s="90"/>
      <c r="K1523" s="31"/>
      <c r="L1523" s="57"/>
      <c r="M1523" s="31"/>
      <c r="N1523" s="31"/>
      <c r="O1523" s="57"/>
      <c r="P1523" s="57"/>
      <c r="Q1523" s="57"/>
      <c r="R1523" s="31"/>
      <c r="S1523" s="31"/>
      <c r="T1523" s="91"/>
      <c r="U1523" s="3" t="str">
        <f>IF(VLOOKUP($A1523,DICO_Complet!A:R,9,FALSE)&lt;&gt;0,VLOOKUP($A1523,DICO_Complet!A:R,9,FALSE),"")</f>
        <v/>
      </c>
    </row>
    <row r="1524" spans="1:21">
      <c r="A1524" s="29">
        <v>250425151003</v>
      </c>
      <c r="B1524" s="87"/>
      <c r="C1524" s="88"/>
      <c r="D1524" s="89"/>
      <c r="E1524" s="3"/>
      <c r="F1524" s="11"/>
      <c r="G1524" s="90"/>
      <c r="H1524" s="31"/>
      <c r="I1524" s="31"/>
      <c r="J1524" s="90"/>
      <c r="K1524" s="31"/>
      <c r="L1524" s="57"/>
      <c r="M1524" s="31"/>
      <c r="N1524" s="31"/>
      <c r="O1524" s="57"/>
      <c r="P1524" s="57"/>
      <c r="Q1524" s="57"/>
      <c r="R1524" s="31"/>
      <c r="S1524" s="31"/>
      <c r="T1524" s="91"/>
      <c r="U1524" s="3" t="str">
        <f>IF(VLOOKUP($A1524,DICO_Complet!A:R,9,FALSE)&lt;&gt;0,VLOOKUP($A1524,DICO_Complet!A:R,9,FALSE),"")</f>
        <v/>
      </c>
    </row>
    <row r="1525" spans="1:21">
      <c r="A1525" s="29">
        <v>250425151000</v>
      </c>
      <c r="B1525" s="87"/>
      <c r="C1525" s="88"/>
      <c r="D1525" s="89"/>
      <c r="E1525" s="3"/>
      <c r="F1525" s="11"/>
      <c r="G1525" s="90"/>
      <c r="H1525" s="31"/>
      <c r="I1525" s="31"/>
      <c r="J1525" s="90"/>
      <c r="K1525" s="31"/>
      <c r="L1525" s="57"/>
      <c r="M1525" s="31"/>
      <c r="N1525" s="31"/>
      <c r="O1525" s="57"/>
      <c r="P1525" s="57"/>
      <c r="Q1525" s="57"/>
      <c r="R1525" s="31"/>
      <c r="S1525" s="31"/>
      <c r="T1525" s="91"/>
      <c r="U1525" s="3" t="str">
        <f>IF(VLOOKUP($A1525,DICO_Complet!A:R,9,FALSE)&lt;&gt;0,VLOOKUP($A1525,DICO_Complet!A:R,9,FALSE),"")</f>
        <v/>
      </c>
    </row>
    <row r="1526" spans="1:21">
      <c r="A1526" s="29">
        <v>250707163002</v>
      </c>
      <c r="B1526" s="87"/>
      <c r="C1526" s="88"/>
      <c r="D1526" s="89"/>
      <c r="E1526" s="3"/>
      <c r="F1526" s="11"/>
      <c r="G1526" s="90"/>
      <c r="H1526" s="31"/>
      <c r="I1526" s="31"/>
      <c r="J1526" s="90"/>
      <c r="K1526" s="31"/>
      <c r="L1526" s="57"/>
      <c r="M1526" s="31"/>
      <c r="N1526" s="31"/>
      <c r="O1526" s="57"/>
      <c r="P1526" s="57"/>
      <c r="Q1526" s="57"/>
      <c r="R1526" s="31"/>
      <c r="S1526" s="31"/>
      <c r="T1526" s="91"/>
      <c r="U1526" s="3" t="str">
        <f>IF(VLOOKUP($A1526,DICO_Complet!A:R,9,FALSE)&lt;&gt;0,VLOOKUP($A1526,DICO_Complet!A:R,9,FALSE),"")</f>
        <v/>
      </c>
    </row>
    <row r="1527" spans="1:21">
      <c r="A1527" s="29">
        <v>251021103705</v>
      </c>
      <c r="B1527" s="87"/>
      <c r="C1527" s="88"/>
      <c r="D1527" s="89"/>
      <c r="E1527" s="3"/>
      <c r="F1527" s="11"/>
      <c r="G1527" s="90"/>
      <c r="H1527" s="31"/>
      <c r="I1527" s="31"/>
      <c r="J1527" s="90"/>
      <c r="K1527" s="31"/>
      <c r="L1527" s="57"/>
      <c r="M1527" s="31"/>
      <c r="N1527" s="31"/>
      <c r="O1527" s="57"/>
      <c r="P1527" s="57"/>
      <c r="Q1527" s="57"/>
      <c r="R1527" s="31"/>
      <c r="S1527" s="31"/>
      <c r="T1527" s="91"/>
      <c r="U1527" s="3" t="str">
        <f>IF(VLOOKUP($A1527,DICO_Complet!A:R,9,FALSE)&lt;&gt;0,VLOOKUP($A1527,DICO_Complet!A:R,9,FALSE),"")</f>
        <v/>
      </c>
    </row>
    <row r="1528" spans="1:21">
      <c r="A1528" s="29">
        <v>241112000261</v>
      </c>
      <c r="B1528" s="87"/>
      <c r="C1528" s="88"/>
      <c r="D1528" s="89"/>
      <c r="E1528" s="3"/>
      <c r="F1528" s="11"/>
      <c r="G1528" s="90"/>
      <c r="H1528" s="31"/>
      <c r="I1528" s="31"/>
      <c r="J1528" s="90"/>
      <c r="K1528" s="31"/>
      <c r="L1528" s="57"/>
      <c r="M1528" s="31"/>
      <c r="N1528" s="31"/>
      <c r="O1528" s="57"/>
      <c r="P1528" s="57"/>
      <c r="Q1528" s="57"/>
      <c r="R1528" s="31"/>
      <c r="S1528" s="31"/>
      <c r="T1528" s="91"/>
      <c r="U1528" s="3" t="str">
        <f>IF(VLOOKUP($A1528,DICO_Complet!A:R,9,FALSE)&lt;&gt;0,VLOOKUP($A1528,DICO_Complet!A:R,9,FALSE),"")</f>
        <v/>
      </c>
    </row>
    <row r="1529" spans="1:21">
      <c r="A1529" s="29">
        <v>241112000262</v>
      </c>
      <c r="B1529" s="87"/>
      <c r="C1529" s="88"/>
      <c r="D1529" s="89"/>
      <c r="E1529" s="3"/>
      <c r="F1529" s="11"/>
      <c r="G1529" s="90"/>
      <c r="H1529" s="31"/>
      <c r="I1529" s="31"/>
      <c r="J1529" s="90"/>
      <c r="K1529" s="31"/>
      <c r="L1529" s="57"/>
      <c r="M1529" s="31"/>
      <c r="N1529" s="31"/>
      <c r="O1529" s="57"/>
      <c r="P1529" s="57"/>
      <c r="Q1529" s="57"/>
      <c r="R1529" s="31"/>
      <c r="S1529" s="31"/>
      <c r="T1529" s="91"/>
      <c r="U1529" s="3" t="str">
        <f>IF(VLOOKUP($A1529,DICO_Complet!A:R,9,FALSE)&lt;&gt;0,VLOOKUP($A1529,DICO_Complet!A:R,9,FALSE),"")</f>
        <v/>
      </c>
    </row>
    <row r="1530" spans="1:21">
      <c r="A1530" s="29">
        <v>241114154800</v>
      </c>
      <c r="B1530" s="87"/>
      <c r="C1530" s="88"/>
      <c r="D1530" s="89"/>
      <c r="E1530" s="3"/>
      <c r="F1530" s="11"/>
      <c r="G1530" s="90"/>
      <c r="H1530" s="31"/>
      <c r="I1530" s="31"/>
      <c r="J1530" s="90"/>
      <c r="K1530" s="31"/>
      <c r="L1530" s="57"/>
      <c r="M1530" s="31"/>
      <c r="N1530" s="31"/>
      <c r="O1530" s="57"/>
      <c r="P1530" s="57"/>
      <c r="Q1530" s="57"/>
      <c r="R1530" s="31"/>
      <c r="S1530" s="31"/>
      <c r="T1530" s="91"/>
      <c r="U1530" s="3" t="str">
        <f>IF(VLOOKUP($A1530,DICO_Complet!A:R,9,FALSE)&lt;&gt;0,VLOOKUP($A1530,DICO_Complet!A:R,9,FALSE),"")</f>
        <v>Obsolete</v>
      </c>
    </row>
    <row r="1531" spans="1:21">
      <c r="A1531" s="29">
        <v>250408142700</v>
      </c>
      <c r="B1531" s="87"/>
      <c r="C1531" s="88"/>
      <c r="D1531" s="89"/>
      <c r="E1531" s="3"/>
      <c r="F1531" s="11"/>
      <c r="G1531" s="90"/>
      <c r="H1531" s="31"/>
      <c r="I1531" s="31"/>
      <c r="J1531" s="90"/>
      <c r="K1531" s="31"/>
      <c r="L1531" s="57"/>
      <c r="M1531" s="31"/>
      <c r="N1531" s="31"/>
      <c r="O1531" s="57"/>
      <c r="P1531" s="57"/>
      <c r="Q1531" s="57"/>
      <c r="R1531" s="31"/>
      <c r="S1531" s="31"/>
      <c r="T1531" s="91"/>
      <c r="U1531" s="3" t="str">
        <f>IF(VLOOKUP($A1531,DICO_Complet!A:R,9,FALSE)&lt;&gt;0,VLOOKUP($A1531,DICO_Complet!A:R,9,FALSE),"")</f>
        <v/>
      </c>
    </row>
    <row r="1532" spans="1:21">
      <c r="A1532" s="29">
        <v>250408142402</v>
      </c>
      <c r="B1532" s="87"/>
      <c r="C1532" s="88"/>
      <c r="D1532" s="89"/>
      <c r="E1532" s="3"/>
      <c r="F1532" s="11"/>
      <c r="G1532" s="90"/>
      <c r="H1532" s="31"/>
      <c r="I1532" s="31"/>
      <c r="J1532" s="90"/>
      <c r="K1532" s="31"/>
      <c r="L1532" s="57"/>
      <c r="M1532" s="31"/>
      <c r="N1532" s="31"/>
      <c r="O1532" s="57"/>
      <c r="P1532" s="57"/>
      <c r="Q1532" s="57"/>
      <c r="R1532" s="31"/>
      <c r="S1532" s="31"/>
      <c r="T1532" s="91"/>
      <c r="U1532" s="3" t="str">
        <f>IF(VLOOKUP($A1532,DICO_Complet!A:R,9,FALSE)&lt;&gt;0,VLOOKUP($A1532,DICO_Complet!A:R,9,FALSE),"")</f>
        <v/>
      </c>
    </row>
    <row r="1533" spans="1:21">
      <c r="A1533" s="29">
        <v>250717102648</v>
      </c>
      <c r="B1533" s="87"/>
      <c r="C1533" s="88"/>
      <c r="D1533" s="89"/>
      <c r="E1533" s="3"/>
      <c r="F1533" s="11"/>
      <c r="G1533" s="90"/>
      <c r="H1533" s="31"/>
      <c r="I1533" s="31"/>
      <c r="J1533" s="90"/>
      <c r="K1533" s="31"/>
      <c r="L1533" s="57"/>
      <c r="M1533" s="31"/>
      <c r="N1533" s="31"/>
      <c r="O1533" s="57"/>
      <c r="P1533" s="57"/>
      <c r="Q1533" s="57"/>
      <c r="R1533" s="31"/>
      <c r="S1533" s="31"/>
      <c r="T1533" s="91"/>
      <c r="U1533" s="3" t="str">
        <f>IF(VLOOKUP($A1533,DICO_Complet!A:R,9,FALSE)&lt;&gt;0,VLOOKUP($A1533,DICO_Complet!A:R,9,FALSE),"")</f>
        <v/>
      </c>
    </row>
    <row r="1534" spans="1:21">
      <c r="A1534" s="29">
        <v>250317120011</v>
      </c>
      <c r="B1534" s="87"/>
      <c r="C1534" s="88"/>
      <c r="D1534" s="89"/>
      <c r="E1534" s="3"/>
      <c r="F1534" s="11"/>
      <c r="G1534" s="90"/>
      <c r="H1534" s="31"/>
      <c r="I1534" s="31"/>
      <c r="J1534" s="90"/>
      <c r="K1534" s="31"/>
      <c r="L1534" s="57"/>
      <c r="M1534" s="31"/>
      <c r="N1534" s="31"/>
      <c r="O1534" s="57"/>
      <c r="P1534" s="57"/>
      <c r="Q1534" s="57"/>
      <c r="R1534" s="31"/>
      <c r="S1534" s="31"/>
      <c r="T1534" s="91"/>
      <c r="U1534" s="3" t="str">
        <f>IF(VLOOKUP($A1534,DICO_Complet!A:R,9,FALSE)&lt;&gt;0,VLOOKUP($A1534,DICO_Complet!A:R,9,FALSE),"")</f>
        <v/>
      </c>
    </row>
    <row r="1535" spans="1:21">
      <c r="A1535" s="29">
        <v>250317120012</v>
      </c>
      <c r="B1535" s="87"/>
      <c r="C1535" s="88"/>
      <c r="D1535" s="89"/>
      <c r="E1535" s="3"/>
      <c r="F1535" s="11"/>
      <c r="G1535" s="90"/>
      <c r="H1535" s="31"/>
      <c r="I1535" s="31"/>
      <c r="J1535" s="90"/>
      <c r="K1535" s="31"/>
      <c r="L1535" s="57"/>
      <c r="M1535" s="31"/>
      <c r="N1535" s="31"/>
      <c r="O1535" s="57"/>
      <c r="P1535" s="57"/>
      <c r="Q1535" s="57"/>
      <c r="R1535" s="31"/>
      <c r="S1535" s="31"/>
      <c r="T1535" s="91"/>
      <c r="U1535" s="3" t="str">
        <f>IF(VLOOKUP($A1535,DICO_Complet!A:R,9,FALSE)&lt;&gt;0,VLOOKUP($A1535,DICO_Complet!A:R,9,FALSE),"")</f>
        <v/>
      </c>
    </row>
    <row r="1536" spans="1:21">
      <c r="A1536" s="29">
        <v>250212174516</v>
      </c>
      <c r="B1536" s="87"/>
      <c r="C1536" s="88"/>
      <c r="D1536" s="89"/>
      <c r="E1536" s="3"/>
      <c r="F1536" s="11"/>
      <c r="G1536" s="90"/>
      <c r="H1536" s="31"/>
      <c r="I1536" s="31"/>
      <c r="J1536" s="90"/>
      <c r="K1536" s="31"/>
      <c r="L1536" s="57"/>
      <c r="M1536" s="31"/>
      <c r="N1536" s="31"/>
      <c r="O1536" s="57"/>
      <c r="P1536" s="57"/>
      <c r="Q1536" s="57"/>
      <c r="R1536" s="31"/>
      <c r="S1536" s="31"/>
      <c r="T1536" s="91"/>
      <c r="U1536" s="3" t="str">
        <f>IF(VLOOKUP($A1536,DICO_Complet!A:R,9,FALSE)&lt;&gt;0,VLOOKUP($A1536,DICO_Complet!A:R,9,FALSE),"")</f>
        <v/>
      </c>
    </row>
    <row r="1537" spans="1:21">
      <c r="A1537" s="29">
        <v>250408142800</v>
      </c>
      <c r="B1537" s="87"/>
      <c r="C1537" s="88"/>
      <c r="D1537" s="89"/>
      <c r="E1537" s="3"/>
      <c r="F1537" s="11"/>
      <c r="G1537" s="90"/>
      <c r="H1537" s="31"/>
      <c r="I1537" s="31"/>
      <c r="J1537" s="90"/>
      <c r="K1537" s="31"/>
      <c r="L1537" s="57"/>
      <c r="M1537" s="31"/>
      <c r="N1537" s="31"/>
      <c r="O1537" s="57"/>
      <c r="P1537" s="57"/>
      <c r="Q1537" s="57"/>
      <c r="R1537" s="31"/>
      <c r="S1537" s="31"/>
      <c r="T1537" s="91"/>
      <c r="U1537" s="3" t="str">
        <f>IF(VLOOKUP($A1537,DICO_Complet!A:R,9,FALSE)&lt;&gt;0,VLOOKUP($A1537,DICO_Complet!A:R,9,FALSE),"")</f>
        <v/>
      </c>
    </row>
    <row r="1538" spans="1:21">
      <c r="A1538" s="29">
        <v>250212174510</v>
      </c>
      <c r="B1538" s="87"/>
      <c r="C1538" s="88"/>
      <c r="D1538" s="89"/>
      <c r="E1538" s="3"/>
      <c r="F1538" s="11"/>
      <c r="G1538" s="90"/>
      <c r="H1538" s="31"/>
      <c r="I1538" s="31"/>
      <c r="J1538" s="90"/>
      <c r="K1538" s="31"/>
      <c r="L1538" s="57"/>
      <c r="M1538" s="31"/>
      <c r="N1538" s="31"/>
      <c r="O1538" s="57"/>
      <c r="P1538" s="57"/>
      <c r="Q1538" s="57"/>
      <c r="R1538" s="31"/>
      <c r="S1538" s="31"/>
      <c r="T1538" s="91"/>
      <c r="U1538" s="3" t="str">
        <f>IF(VLOOKUP($A1538,DICO_Complet!A:R,9,FALSE)&lt;&gt;0,VLOOKUP($A1538,DICO_Complet!A:R,9,FALSE),"")</f>
        <v/>
      </c>
    </row>
    <row r="1539" spans="1:21">
      <c r="A1539" s="29">
        <v>250213180601</v>
      </c>
      <c r="B1539" s="87"/>
      <c r="C1539" s="88"/>
      <c r="D1539" s="89"/>
      <c r="E1539" s="3"/>
      <c r="F1539" s="11"/>
      <c r="G1539" s="90"/>
      <c r="H1539" s="31"/>
      <c r="I1539" s="31"/>
      <c r="J1539" s="90"/>
      <c r="K1539" s="31"/>
      <c r="L1539" s="57"/>
      <c r="M1539" s="31"/>
      <c r="N1539" s="31"/>
      <c r="O1539" s="57"/>
      <c r="P1539" s="57"/>
      <c r="Q1539" s="57"/>
      <c r="R1539" s="31"/>
      <c r="S1539" s="31"/>
      <c r="T1539" s="91"/>
      <c r="U1539" s="3" t="str">
        <f>IF(VLOOKUP($A1539,DICO_Complet!A:R,9,FALSE)&lt;&gt;0,VLOOKUP($A1539,DICO_Complet!A:R,9,FALSE),"")</f>
        <v/>
      </c>
    </row>
    <row r="1540" spans="1:21">
      <c r="A1540" s="29">
        <v>250218114507</v>
      </c>
      <c r="B1540" s="87"/>
      <c r="C1540" s="88"/>
      <c r="D1540" s="89"/>
      <c r="E1540" s="3"/>
      <c r="F1540" s="11"/>
      <c r="G1540" s="90"/>
      <c r="H1540" s="31"/>
      <c r="I1540" s="31"/>
      <c r="J1540" s="90"/>
      <c r="K1540" s="31"/>
      <c r="L1540" s="57"/>
      <c r="M1540" s="31"/>
      <c r="N1540" s="31"/>
      <c r="O1540" s="57"/>
      <c r="P1540" s="57"/>
      <c r="Q1540" s="57"/>
      <c r="R1540" s="31"/>
      <c r="S1540" s="31"/>
      <c r="T1540" s="91"/>
      <c r="U1540" s="3" t="str">
        <f>IF(VLOOKUP($A1540,DICO_Complet!A:R,9,FALSE)&lt;&gt;0,VLOOKUP($A1540,DICO_Complet!A:R,9,FALSE),"")</f>
        <v/>
      </c>
    </row>
    <row r="1541" spans="1:21">
      <c r="A1541" s="29">
        <v>250213180603</v>
      </c>
      <c r="B1541" s="87"/>
      <c r="C1541" s="88"/>
      <c r="D1541" s="89"/>
      <c r="E1541" s="3"/>
      <c r="F1541" s="11"/>
      <c r="G1541" s="90"/>
      <c r="H1541" s="31"/>
      <c r="I1541" s="31"/>
      <c r="J1541" s="90"/>
      <c r="K1541" s="31"/>
      <c r="L1541" s="57"/>
      <c r="M1541" s="31"/>
      <c r="N1541" s="31"/>
      <c r="O1541" s="57"/>
      <c r="P1541" s="57"/>
      <c r="Q1541" s="57"/>
      <c r="R1541" s="31"/>
      <c r="S1541" s="31"/>
      <c r="T1541" s="91"/>
      <c r="U1541" s="3" t="str">
        <f>IF(VLOOKUP($A1541,DICO_Complet!A:R,9,FALSE)&lt;&gt;0,VLOOKUP($A1541,DICO_Complet!A:R,9,FALSE),"")</f>
        <v/>
      </c>
    </row>
    <row r="1542" spans="1:21">
      <c r="A1542" s="29">
        <v>250212174505</v>
      </c>
      <c r="B1542" s="87"/>
      <c r="C1542" s="88"/>
      <c r="D1542" s="89"/>
      <c r="E1542" s="3"/>
      <c r="F1542" s="11"/>
      <c r="G1542" s="90"/>
      <c r="H1542" s="31"/>
      <c r="I1542" s="31"/>
      <c r="J1542" s="90"/>
      <c r="K1542" s="31"/>
      <c r="L1542" s="57"/>
      <c r="M1542" s="31"/>
      <c r="N1542" s="31"/>
      <c r="O1542" s="57"/>
      <c r="P1542" s="57"/>
      <c r="Q1542" s="57"/>
      <c r="R1542" s="31"/>
      <c r="S1542" s="31"/>
      <c r="T1542" s="91"/>
      <c r="U1542" s="3" t="str">
        <f>IF(VLOOKUP($A1542,DICO_Complet!A:R,9,FALSE)&lt;&gt;0,VLOOKUP($A1542,DICO_Complet!A:R,9,FALSE),"")</f>
        <v/>
      </c>
    </row>
    <row r="1543" spans="1:21">
      <c r="A1543" s="29">
        <v>260127152101</v>
      </c>
      <c r="B1543" s="87"/>
      <c r="C1543" s="88"/>
      <c r="D1543" s="89"/>
      <c r="E1543" s="3"/>
      <c r="F1543" s="11"/>
      <c r="G1543" s="90"/>
      <c r="H1543" s="31"/>
      <c r="I1543" s="31"/>
      <c r="J1543" s="90"/>
      <c r="K1543" s="31"/>
      <c r="L1543" s="57"/>
      <c r="M1543" s="31"/>
      <c r="N1543" s="31"/>
      <c r="O1543" s="57"/>
      <c r="P1543" s="57"/>
      <c r="Q1543" s="57"/>
      <c r="R1543" s="31"/>
      <c r="S1543" s="31"/>
      <c r="T1543" s="91"/>
      <c r="U1543" s="3" t="str">
        <f>IF(VLOOKUP($A1543,DICO_Complet!A:R,9,FALSE)&lt;&gt;0,VLOOKUP($A1543,DICO_Complet!A:R,9,FALSE),"")</f>
        <v/>
      </c>
    </row>
    <row r="1544" spans="1:21">
      <c r="A1544" s="29">
        <v>260127152100</v>
      </c>
      <c r="B1544" s="87"/>
      <c r="C1544" s="88"/>
      <c r="D1544" s="89"/>
      <c r="E1544" s="3"/>
      <c r="F1544" s="11"/>
      <c r="G1544" s="90"/>
      <c r="H1544" s="31"/>
      <c r="I1544" s="31"/>
      <c r="J1544" s="90"/>
      <c r="K1544" s="31"/>
      <c r="L1544" s="57"/>
      <c r="M1544" s="31"/>
      <c r="N1544" s="31"/>
      <c r="O1544" s="57"/>
      <c r="P1544" s="57"/>
      <c r="Q1544" s="57"/>
      <c r="R1544" s="31"/>
      <c r="S1544" s="31"/>
      <c r="T1544" s="91"/>
      <c r="U1544" s="3" t="str">
        <f>IF(VLOOKUP($A1544,DICO_Complet!A:R,9,FALSE)&lt;&gt;0,VLOOKUP($A1544,DICO_Complet!A:R,9,FALSE),"")</f>
        <v/>
      </c>
    </row>
    <row r="1545" spans="1:21">
      <c r="A1545" s="29">
        <v>250212174515</v>
      </c>
      <c r="B1545" s="87"/>
      <c r="C1545" s="88"/>
      <c r="D1545" s="89"/>
      <c r="E1545" s="3"/>
      <c r="F1545" s="11"/>
      <c r="G1545" s="90"/>
      <c r="H1545" s="31"/>
      <c r="I1545" s="31"/>
      <c r="J1545" s="90"/>
      <c r="K1545" s="31"/>
      <c r="L1545" s="57"/>
      <c r="M1545" s="31"/>
      <c r="N1545" s="31"/>
      <c r="O1545" s="57"/>
      <c r="P1545" s="57"/>
      <c r="Q1545" s="57"/>
      <c r="R1545" s="31"/>
      <c r="S1545" s="31"/>
      <c r="T1545" s="91"/>
      <c r="U1545" s="3" t="str">
        <f>IF(VLOOKUP($A1545,DICO_Complet!A:R,9,FALSE)&lt;&gt;0,VLOOKUP($A1545,DICO_Complet!A:R,9,FALSE),"")</f>
        <v/>
      </c>
    </row>
    <row r="1546" spans="1:21">
      <c r="A1546" s="29">
        <v>250409080001</v>
      </c>
      <c r="B1546" s="87"/>
      <c r="C1546" s="88"/>
      <c r="D1546" s="89"/>
      <c r="E1546" s="3"/>
      <c r="F1546" s="11"/>
      <c r="G1546" s="90"/>
      <c r="H1546" s="31"/>
      <c r="I1546" s="31"/>
      <c r="J1546" s="90"/>
      <c r="K1546" s="31"/>
      <c r="L1546" s="57"/>
      <c r="M1546" s="31"/>
      <c r="N1546" s="31"/>
      <c r="O1546" s="57"/>
      <c r="P1546" s="57"/>
      <c r="Q1546" s="57"/>
      <c r="R1546" s="31"/>
      <c r="S1546" s="31"/>
      <c r="T1546" s="91"/>
      <c r="U1546" s="3" t="str">
        <f>IF(VLOOKUP($A1546,DICO_Complet!A:R,9,FALSE)&lt;&gt;0,VLOOKUP($A1546,DICO_Complet!A:R,9,FALSE),"")</f>
        <v/>
      </c>
    </row>
    <row r="1547" spans="1:21">
      <c r="A1547" s="29">
        <v>250409080002</v>
      </c>
      <c r="B1547" s="87"/>
      <c r="C1547" s="88"/>
      <c r="D1547" s="89"/>
      <c r="E1547" s="3"/>
      <c r="F1547" s="11"/>
      <c r="G1547" s="90"/>
      <c r="H1547" s="31"/>
      <c r="I1547" s="31"/>
      <c r="J1547" s="90"/>
      <c r="K1547" s="31"/>
      <c r="L1547" s="57"/>
      <c r="M1547" s="31"/>
      <c r="N1547" s="31"/>
      <c r="O1547" s="57"/>
      <c r="P1547" s="57"/>
      <c r="Q1547" s="57"/>
      <c r="R1547" s="31"/>
      <c r="S1547" s="31"/>
      <c r="T1547" s="91"/>
      <c r="U1547" s="3" t="str">
        <f>IF(VLOOKUP($A1547,DICO_Complet!A:R,9,FALSE)&lt;&gt;0,VLOOKUP($A1547,DICO_Complet!A:R,9,FALSE),"")</f>
        <v/>
      </c>
    </row>
    <row r="1548" spans="1:21">
      <c r="A1548" s="29">
        <v>250203163500</v>
      </c>
      <c r="B1548" s="87"/>
      <c r="C1548" s="88"/>
      <c r="D1548" s="89"/>
      <c r="E1548" s="3"/>
      <c r="F1548" s="11"/>
      <c r="G1548" s="90"/>
      <c r="H1548" s="31"/>
      <c r="I1548" s="31"/>
      <c r="J1548" s="90"/>
      <c r="K1548" s="31"/>
      <c r="L1548" s="57"/>
      <c r="M1548" s="31"/>
      <c r="N1548" s="31"/>
      <c r="O1548" s="57"/>
      <c r="P1548" s="57"/>
      <c r="Q1548" s="57"/>
      <c r="R1548" s="31"/>
      <c r="S1548" s="31"/>
      <c r="T1548" s="91"/>
      <c r="U1548" s="3" t="str">
        <f>IF(VLOOKUP($A1548,DICO_Complet!A:R,9,FALSE)&lt;&gt;0,VLOOKUP($A1548,DICO_Complet!A:R,9,FALSE),"")</f>
        <v/>
      </c>
    </row>
    <row r="1549" spans="1:21">
      <c r="A1549" s="29">
        <v>250212174506</v>
      </c>
      <c r="B1549" s="87"/>
      <c r="C1549" s="88"/>
      <c r="D1549" s="89"/>
      <c r="E1549" s="3"/>
      <c r="F1549" s="11"/>
      <c r="G1549" s="90"/>
      <c r="H1549" s="31"/>
      <c r="I1549" s="31"/>
      <c r="J1549" s="90"/>
      <c r="K1549" s="31"/>
      <c r="L1549" s="57"/>
      <c r="M1549" s="31"/>
      <c r="N1549" s="31"/>
      <c r="O1549" s="57"/>
      <c r="P1549" s="57"/>
      <c r="Q1549" s="57"/>
      <c r="R1549" s="31"/>
      <c r="S1549" s="31"/>
      <c r="T1549" s="91"/>
      <c r="U1549" s="3" t="str">
        <f>IF(VLOOKUP($A1549,DICO_Complet!A:R,9,FALSE)&lt;&gt;0,VLOOKUP($A1549,DICO_Complet!A:R,9,FALSE),"")</f>
        <v/>
      </c>
    </row>
    <row r="1550" spans="1:21">
      <c r="A1550" s="29">
        <v>250212174514</v>
      </c>
      <c r="B1550" s="87"/>
      <c r="C1550" s="88"/>
      <c r="D1550" s="89"/>
      <c r="E1550" s="3"/>
      <c r="F1550" s="11"/>
      <c r="G1550" s="90"/>
      <c r="H1550" s="31"/>
      <c r="I1550" s="31"/>
      <c r="J1550" s="90"/>
      <c r="K1550" s="31"/>
      <c r="L1550" s="57"/>
      <c r="M1550" s="31"/>
      <c r="N1550" s="31"/>
      <c r="O1550" s="57"/>
      <c r="P1550" s="57"/>
      <c r="Q1550" s="57"/>
      <c r="R1550" s="31"/>
      <c r="S1550" s="31"/>
      <c r="T1550" s="91"/>
      <c r="U1550" s="3" t="str">
        <f>IF(VLOOKUP($A1550,DICO_Complet!A:R,9,FALSE)&lt;&gt;0,VLOOKUP($A1550,DICO_Complet!A:R,9,FALSE),"")</f>
        <v/>
      </c>
    </row>
    <row r="1551" spans="1:21">
      <c r="A1551" s="29">
        <v>250213180605</v>
      </c>
      <c r="B1551" s="87"/>
      <c r="C1551" s="88"/>
      <c r="D1551" s="89"/>
      <c r="E1551" s="3"/>
      <c r="F1551" s="11"/>
      <c r="G1551" s="90"/>
      <c r="H1551" s="31"/>
      <c r="I1551" s="31"/>
      <c r="J1551" s="90"/>
      <c r="K1551" s="31"/>
      <c r="L1551" s="57"/>
      <c r="M1551" s="31"/>
      <c r="N1551" s="31"/>
      <c r="O1551" s="57"/>
      <c r="P1551" s="57"/>
      <c r="Q1551" s="57"/>
      <c r="R1551" s="31"/>
      <c r="S1551" s="31"/>
      <c r="T1551" s="91"/>
      <c r="U1551" s="3" t="str">
        <f>IF(VLOOKUP($A1551,DICO_Complet!A:R,9,FALSE)&lt;&gt;0,VLOOKUP($A1551,DICO_Complet!A:R,9,FALSE),"")</f>
        <v/>
      </c>
    </row>
    <row r="1552" spans="1:21">
      <c r="A1552" s="29">
        <v>250213180600</v>
      </c>
      <c r="B1552" s="87"/>
      <c r="C1552" s="88"/>
      <c r="D1552" s="89"/>
      <c r="E1552" s="3"/>
      <c r="F1552" s="11"/>
      <c r="G1552" s="90"/>
      <c r="H1552" s="31"/>
      <c r="I1552" s="31"/>
      <c r="J1552" s="90"/>
      <c r="K1552" s="31"/>
      <c r="L1552" s="57"/>
      <c r="M1552" s="31"/>
      <c r="N1552" s="31"/>
      <c r="O1552" s="57"/>
      <c r="P1552" s="57"/>
      <c r="Q1552" s="57"/>
      <c r="R1552" s="31"/>
      <c r="S1552" s="31"/>
      <c r="T1552" s="91"/>
      <c r="U1552" s="3" t="str">
        <f>IF(VLOOKUP($A1552,DICO_Complet!A:R,9,FALSE)&lt;&gt;0,VLOOKUP($A1552,DICO_Complet!A:R,9,FALSE),"")</f>
        <v/>
      </c>
    </row>
    <row r="1553" spans="1:21">
      <c r="A1553" s="29">
        <v>250213180604</v>
      </c>
      <c r="B1553" s="87"/>
      <c r="C1553" s="88"/>
      <c r="D1553" s="89"/>
      <c r="E1553" s="3"/>
      <c r="F1553" s="11"/>
      <c r="G1553" s="90"/>
      <c r="H1553" s="31"/>
      <c r="I1553" s="31"/>
      <c r="J1553" s="90"/>
      <c r="K1553" s="31"/>
      <c r="L1553" s="57"/>
      <c r="M1553" s="31"/>
      <c r="N1553" s="31"/>
      <c r="O1553" s="57"/>
      <c r="P1553" s="57"/>
      <c r="Q1553" s="57"/>
      <c r="R1553" s="31"/>
      <c r="S1553" s="31"/>
      <c r="T1553" s="91"/>
      <c r="U1553" s="3" t="str">
        <f>IF(VLOOKUP($A1553,DICO_Complet!A:R,9,FALSE)&lt;&gt;0,VLOOKUP($A1553,DICO_Complet!A:R,9,FALSE),"")</f>
        <v/>
      </c>
    </row>
    <row r="1554" spans="1:21">
      <c r="A1554" s="29">
        <v>250212174200</v>
      </c>
      <c r="B1554" s="87"/>
      <c r="C1554" s="88"/>
      <c r="D1554" s="89"/>
      <c r="E1554" s="3"/>
      <c r="F1554" s="11"/>
      <c r="G1554" s="90"/>
      <c r="H1554" s="31"/>
      <c r="I1554" s="31"/>
      <c r="J1554" s="90"/>
      <c r="K1554" s="31"/>
      <c r="L1554" s="57"/>
      <c r="M1554" s="31"/>
      <c r="N1554" s="31"/>
      <c r="O1554" s="57"/>
      <c r="P1554" s="57"/>
      <c r="Q1554" s="57"/>
      <c r="R1554" s="31"/>
      <c r="S1554" s="31"/>
      <c r="T1554" s="91"/>
      <c r="U1554" s="3" t="str">
        <f>IF(VLOOKUP($A1554,DICO_Complet!A:R,9,FALSE)&lt;&gt;0,VLOOKUP($A1554,DICO_Complet!A:R,9,FALSE),"")</f>
        <v/>
      </c>
    </row>
    <row r="1555" spans="1:21">
      <c r="A1555" s="29">
        <v>250218114504</v>
      </c>
      <c r="B1555" s="87"/>
      <c r="C1555" s="88"/>
      <c r="D1555" s="89"/>
      <c r="E1555" s="3"/>
      <c r="F1555" s="11"/>
      <c r="G1555" s="90"/>
      <c r="H1555" s="31"/>
      <c r="I1555" s="31"/>
      <c r="J1555" s="90"/>
      <c r="K1555" s="31"/>
      <c r="L1555" s="57"/>
      <c r="M1555" s="31"/>
      <c r="N1555" s="31"/>
      <c r="O1555" s="57"/>
      <c r="P1555" s="57"/>
      <c r="Q1555" s="57"/>
      <c r="R1555" s="31"/>
      <c r="S1555" s="31"/>
      <c r="T1555" s="91"/>
      <c r="U1555" s="3" t="str">
        <f>IF(VLOOKUP($A1555,DICO_Complet!A:R,9,FALSE)&lt;&gt;0,VLOOKUP($A1555,DICO_Complet!A:R,9,FALSE),"")</f>
        <v/>
      </c>
    </row>
    <row r="1556" spans="1:21">
      <c r="A1556" s="29">
        <v>250213180602</v>
      </c>
      <c r="B1556" s="87"/>
      <c r="C1556" s="88"/>
      <c r="D1556" s="89"/>
      <c r="E1556" s="3"/>
      <c r="F1556" s="11"/>
      <c r="G1556" s="90"/>
      <c r="H1556" s="31"/>
      <c r="I1556" s="31"/>
      <c r="J1556" s="90"/>
      <c r="K1556" s="31"/>
      <c r="L1556" s="57"/>
      <c r="M1556" s="31"/>
      <c r="N1556" s="31"/>
      <c r="O1556" s="57"/>
      <c r="P1556" s="57"/>
      <c r="Q1556" s="57"/>
      <c r="R1556" s="31"/>
      <c r="S1556" s="31"/>
      <c r="T1556" s="91"/>
      <c r="U1556" s="3" t="str">
        <f>IF(VLOOKUP($A1556,DICO_Complet!A:R,9,FALSE)&lt;&gt;0,VLOOKUP($A1556,DICO_Complet!A:R,9,FALSE),"")</f>
        <v/>
      </c>
    </row>
    <row r="1557" spans="1:21">
      <c r="A1557" s="29">
        <v>250307142400</v>
      </c>
      <c r="B1557" s="87"/>
      <c r="C1557" s="88"/>
      <c r="D1557" s="89"/>
      <c r="E1557" s="3"/>
      <c r="F1557" s="11"/>
      <c r="G1557" s="90"/>
      <c r="H1557" s="31"/>
      <c r="I1557" s="31"/>
      <c r="J1557" s="90"/>
      <c r="K1557" s="31"/>
      <c r="L1557" s="57"/>
      <c r="M1557" s="31"/>
      <c r="N1557" s="31"/>
      <c r="O1557" s="57"/>
      <c r="P1557" s="57"/>
      <c r="Q1557" s="57"/>
      <c r="R1557" s="31"/>
      <c r="S1557" s="31"/>
      <c r="T1557" s="91"/>
      <c r="U1557" s="3" t="str">
        <f>IF(VLOOKUP($A1557,DICO_Complet!A:R,9,FALSE)&lt;&gt;0,VLOOKUP($A1557,DICO_Complet!A:R,9,FALSE),"")</f>
        <v/>
      </c>
    </row>
    <row r="1558" spans="1:21">
      <c r="A1558" s="29">
        <v>250307142401</v>
      </c>
      <c r="B1558" s="87"/>
      <c r="C1558" s="88"/>
      <c r="D1558" s="89"/>
      <c r="E1558" s="3"/>
      <c r="F1558" s="11"/>
      <c r="G1558" s="90"/>
      <c r="H1558" s="31"/>
      <c r="I1558" s="31"/>
      <c r="J1558" s="90"/>
      <c r="K1558" s="31"/>
      <c r="L1558" s="57"/>
      <c r="M1558" s="31"/>
      <c r="N1558" s="31"/>
      <c r="O1558" s="57"/>
      <c r="P1558" s="57"/>
      <c r="Q1558" s="57"/>
      <c r="R1558" s="31"/>
      <c r="S1558" s="31"/>
      <c r="T1558" s="91"/>
      <c r="U1558" s="3" t="str">
        <f>IF(VLOOKUP($A1558,DICO_Complet!A:R,9,FALSE)&lt;&gt;0,VLOOKUP($A1558,DICO_Complet!A:R,9,FALSE),"")</f>
        <v/>
      </c>
    </row>
    <row r="1559" spans="1:21">
      <c r="A1559" s="29">
        <v>250325134506</v>
      </c>
      <c r="B1559" s="87"/>
      <c r="C1559" s="88"/>
      <c r="D1559" s="89"/>
      <c r="E1559" s="3"/>
      <c r="F1559" s="11"/>
      <c r="G1559" s="90"/>
      <c r="H1559" s="31"/>
      <c r="I1559" s="31"/>
      <c r="J1559" s="90"/>
      <c r="K1559" s="31"/>
      <c r="L1559" s="57"/>
      <c r="M1559" s="31"/>
      <c r="N1559" s="31"/>
      <c r="O1559" s="57"/>
      <c r="P1559" s="57"/>
      <c r="Q1559" s="57"/>
      <c r="R1559" s="31"/>
      <c r="S1559" s="31"/>
      <c r="T1559" s="91"/>
      <c r="U1559" s="3" t="str">
        <f>IF(VLOOKUP($A1559,DICO_Complet!A:R,9,FALSE)&lt;&gt;0,VLOOKUP($A1559,DICO_Complet!A:R,9,FALSE),"")</f>
        <v/>
      </c>
    </row>
    <row r="1560" spans="1:21">
      <c r="A1560" s="29">
        <v>241112000070</v>
      </c>
      <c r="B1560" s="87"/>
      <c r="C1560" s="88"/>
      <c r="D1560" s="89"/>
      <c r="E1560" s="3"/>
      <c r="F1560" s="11"/>
      <c r="G1560" s="90"/>
      <c r="H1560" s="31"/>
      <c r="I1560" s="31"/>
      <c r="J1560" s="90"/>
      <c r="K1560" s="31"/>
      <c r="L1560" s="57"/>
      <c r="M1560" s="31"/>
      <c r="N1560" s="31"/>
      <c r="O1560" s="57"/>
      <c r="P1560" s="57"/>
      <c r="Q1560" s="57"/>
      <c r="R1560" s="31"/>
      <c r="S1560" s="31"/>
      <c r="T1560" s="91"/>
      <c r="U1560" s="3" t="str">
        <f>IF(VLOOKUP($A1560,DICO_Complet!A:R,9,FALSE)&lt;&gt;0,VLOOKUP($A1560,DICO_Complet!A:R,9,FALSE),"")</f>
        <v/>
      </c>
    </row>
    <row r="1561" spans="1:21">
      <c r="A1561" s="29">
        <v>250328145000</v>
      </c>
      <c r="B1561" s="87"/>
      <c r="C1561" s="88"/>
      <c r="D1561" s="89"/>
      <c r="E1561" s="3"/>
      <c r="F1561" s="11"/>
      <c r="G1561" s="90"/>
      <c r="H1561" s="31"/>
      <c r="I1561" s="31"/>
      <c r="J1561" s="90"/>
      <c r="K1561" s="31"/>
      <c r="L1561" s="57"/>
      <c r="M1561" s="31"/>
      <c r="N1561" s="31"/>
      <c r="O1561" s="57"/>
      <c r="P1561" s="57"/>
      <c r="Q1561" s="57"/>
      <c r="R1561" s="31"/>
      <c r="S1561" s="31"/>
      <c r="T1561" s="91"/>
      <c r="U1561" s="3" t="str">
        <f>IF(VLOOKUP($A1561,DICO_Complet!A:R,9,FALSE)&lt;&gt;0,VLOOKUP($A1561,DICO_Complet!A:R,9,FALSE),"")</f>
        <v/>
      </c>
    </row>
    <row r="1562" spans="1:21">
      <c r="A1562" s="29">
        <v>250901001000</v>
      </c>
      <c r="B1562" s="87"/>
      <c r="C1562" s="88"/>
      <c r="D1562" s="89"/>
      <c r="E1562" s="3"/>
      <c r="F1562" s="11"/>
      <c r="G1562" s="90"/>
      <c r="H1562" s="31"/>
      <c r="I1562" s="31"/>
      <c r="J1562" s="90"/>
      <c r="K1562" s="31"/>
      <c r="L1562" s="57"/>
      <c r="M1562" s="31"/>
      <c r="N1562" s="31"/>
      <c r="O1562" s="57"/>
      <c r="P1562" s="57"/>
      <c r="Q1562" s="57"/>
      <c r="R1562" s="31"/>
      <c r="S1562" s="31"/>
      <c r="T1562" s="91"/>
      <c r="U1562" s="3" t="str">
        <f>IF(VLOOKUP($A1562,DICO_Complet!A:R,9,FALSE)&lt;&gt;0,VLOOKUP($A1562,DICO_Complet!A:R,9,FALSE),"")</f>
        <v/>
      </c>
    </row>
    <row r="1563" spans="1:21">
      <c r="A1563" s="29">
        <v>250218114505</v>
      </c>
      <c r="B1563" s="87"/>
      <c r="C1563" s="88"/>
      <c r="D1563" s="89"/>
      <c r="E1563" s="3"/>
      <c r="F1563" s="11"/>
      <c r="G1563" s="90"/>
      <c r="H1563" s="31"/>
      <c r="I1563" s="31"/>
      <c r="J1563" s="90"/>
      <c r="K1563" s="31"/>
      <c r="L1563" s="57"/>
      <c r="M1563" s="31"/>
      <c r="N1563" s="31"/>
      <c r="O1563" s="57"/>
      <c r="P1563" s="57"/>
      <c r="Q1563" s="57"/>
      <c r="R1563" s="31"/>
      <c r="S1563" s="31"/>
      <c r="T1563" s="91"/>
      <c r="U1563" s="3" t="str">
        <f>IF(VLOOKUP($A1563,DICO_Complet!A:R,9,FALSE)&lt;&gt;0,VLOOKUP($A1563,DICO_Complet!A:R,9,FALSE),"")</f>
        <v/>
      </c>
    </row>
    <row r="1564" spans="1:21">
      <c r="A1564" s="29">
        <v>250212174517</v>
      </c>
      <c r="B1564" s="87"/>
      <c r="C1564" s="88"/>
      <c r="D1564" s="89"/>
      <c r="E1564" s="3"/>
      <c r="F1564" s="11"/>
      <c r="G1564" s="90"/>
      <c r="H1564" s="31"/>
      <c r="I1564" s="31"/>
      <c r="J1564" s="90"/>
      <c r="K1564" s="31"/>
      <c r="L1564" s="57"/>
      <c r="M1564" s="31"/>
      <c r="N1564" s="31"/>
      <c r="O1564" s="57"/>
      <c r="P1564" s="57"/>
      <c r="Q1564" s="57"/>
      <c r="R1564" s="31"/>
      <c r="S1564" s="31"/>
      <c r="T1564" s="91"/>
      <c r="U1564" s="3" t="str">
        <f>IF(VLOOKUP($A1564,DICO_Complet!A:R,9,FALSE)&lt;&gt;0,VLOOKUP($A1564,DICO_Complet!A:R,9,FALSE),"")</f>
        <v/>
      </c>
    </row>
    <row r="1565" spans="1:21">
      <c r="A1565" s="29">
        <v>250218114506</v>
      </c>
      <c r="B1565" s="87"/>
      <c r="C1565" s="88"/>
      <c r="D1565" s="89"/>
      <c r="E1565" s="3"/>
      <c r="F1565" s="11"/>
      <c r="G1565" s="90"/>
      <c r="H1565" s="31"/>
      <c r="I1565" s="31"/>
      <c r="J1565" s="90"/>
      <c r="K1565" s="31"/>
      <c r="L1565" s="57"/>
      <c r="M1565" s="31"/>
      <c r="N1565" s="31"/>
      <c r="O1565" s="57"/>
      <c r="P1565" s="57"/>
      <c r="Q1565" s="57"/>
      <c r="R1565" s="31"/>
      <c r="S1565" s="31"/>
      <c r="T1565" s="91"/>
      <c r="U1565" s="3" t="str">
        <f>IF(VLOOKUP($A1565,DICO_Complet!A:R,9,FALSE)&lt;&gt;0,VLOOKUP($A1565,DICO_Complet!A:R,9,FALSE),"")</f>
        <v/>
      </c>
    </row>
    <row r="1566" spans="1:21">
      <c r="A1566" s="29">
        <v>250218114502</v>
      </c>
      <c r="B1566" s="87"/>
      <c r="C1566" s="88"/>
      <c r="D1566" s="89"/>
      <c r="E1566" s="3"/>
      <c r="F1566" s="11"/>
      <c r="G1566" s="90"/>
      <c r="H1566" s="31"/>
      <c r="I1566" s="31"/>
      <c r="J1566" s="90"/>
      <c r="K1566" s="31"/>
      <c r="L1566" s="57"/>
      <c r="M1566" s="31"/>
      <c r="N1566" s="31"/>
      <c r="O1566" s="57"/>
      <c r="P1566" s="57"/>
      <c r="Q1566" s="57"/>
      <c r="R1566" s="31"/>
      <c r="S1566" s="31"/>
      <c r="T1566" s="91"/>
      <c r="U1566" s="3" t="str">
        <f>IF(VLOOKUP($A1566,DICO_Complet!A:R,9,FALSE)&lt;&gt;0,VLOOKUP($A1566,DICO_Complet!A:R,9,FALSE),"")</f>
        <v/>
      </c>
    </row>
    <row r="1567" spans="1:21">
      <c r="A1567" s="29">
        <v>250218114503</v>
      </c>
      <c r="B1567" s="87"/>
      <c r="C1567" s="88"/>
      <c r="D1567" s="89"/>
      <c r="E1567" s="3"/>
      <c r="F1567" s="11"/>
      <c r="G1567" s="90"/>
      <c r="H1567" s="31"/>
      <c r="I1567" s="31"/>
      <c r="J1567" s="90"/>
      <c r="K1567" s="31"/>
      <c r="L1567" s="57"/>
      <c r="M1567" s="31"/>
      <c r="N1567" s="31"/>
      <c r="O1567" s="57"/>
      <c r="P1567" s="57"/>
      <c r="Q1567" s="57"/>
      <c r="R1567" s="31"/>
      <c r="S1567" s="31"/>
      <c r="T1567" s="91"/>
      <c r="U1567" s="3" t="str">
        <f>IF(VLOOKUP($A1567,DICO_Complet!A:R,9,FALSE)&lt;&gt;0,VLOOKUP($A1567,DICO_Complet!A:R,9,FALSE),"")</f>
        <v/>
      </c>
    </row>
    <row r="1568" spans="1:21">
      <c r="A1568" s="29">
        <v>250218114501</v>
      </c>
      <c r="B1568" s="87"/>
      <c r="C1568" s="88"/>
      <c r="D1568" s="89"/>
      <c r="E1568" s="3"/>
      <c r="F1568" s="11"/>
      <c r="G1568" s="90"/>
      <c r="H1568" s="31"/>
      <c r="I1568" s="31"/>
      <c r="J1568" s="90"/>
      <c r="K1568" s="31"/>
      <c r="L1568" s="57"/>
      <c r="M1568" s="31"/>
      <c r="N1568" s="31"/>
      <c r="O1568" s="57"/>
      <c r="P1568" s="57"/>
      <c r="Q1568" s="57"/>
      <c r="R1568" s="31"/>
      <c r="S1568" s="31"/>
      <c r="T1568" s="91"/>
      <c r="U1568" s="3" t="str">
        <f>IF(VLOOKUP($A1568,DICO_Complet!A:R,9,FALSE)&lt;&gt;0,VLOOKUP($A1568,DICO_Complet!A:R,9,FALSE),"")</f>
        <v/>
      </c>
    </row>
    <row r="1569" spans="1:21">
      <c r="A1569" s="29">
        <v>250212174511</v>
      </c>
      <c r="B1569" s="87"/>
      <c r="C1569" s="88"/>
      <c r="D1569" s="89"/>
      <c r="E1569" s="3"/>
      <c r="F1569" s="11"/>
      <c r="G1569" s="90"/>
      <c r="H1569" s="31"/>
      <c r="I1569" s="31"/>
      <c r="J1569" s="90"/>
      <c r="K1569" s="31"/>
      <c r="L1569" s="57"/>
      <c r="M1569" s="31"/>
      <c r="N1569" s="31"/>
      <c r="O1569" s="57"/>
      <c r="P1569" s="57"/>
      <c r="Q1569" s="57"/>
      <c r="R1569" s="31"/>
      <c r="S1569" s="31"/>
      <c r="T1569" s="91"/>
      <c r="U1569" s="3" t="str">
        <f>IF(VLOOKUP($A1569,DICO_Complet!A:R,9,FALSE)&lt;&gt;0,VLOOKUP($A1569,DICO_Complet!A:R,9,FALSE),"")</f>
        <v/>
      </c>
    </row>
    <row r="1570" spans="1:21">
      <c r="A1570" s="29">
        <v>250212174509</v>
      </c>
      <c r="B1570" s="87"/>
      <c r="C1570" s="88"/>
      <c r="D1570" s="89"/>
      <c r="E1570" s="3"/>
      <c r="F1570" s="11"/>
      <c r="G1570" s="90"/>
      <c r="H1570" s="31"/>
      <c r="I1570" s="31"/>
      <c r="J1570" s="90"/>
      <c r="K1570" s="31"/>
      <c r="L1570" s="57"/>
      <c r="M1570" s="31"/>
      <c r="N1570" s="31"/>
      <c r="O1570" s="57"/>
      <c r="P1570" s="57"/>
      <c r="Q1570" s="57"/>
      <c r="R1570" s="31"/>
      <c r="S1570" s="31"/>
      <c r="T1570" s="91"/>
      <c r="U1570" s="3" t="str">
        <f>IF(VLOOKUP($A1570,DICO_Complet!A:R,9,FALSE)&lt;&gt;0,VLOOKUP($A1570,DICO_Complet!A:R,9,FALSE),"")</f>
        <v/>
      </c>
    </row>
    <row r="1571" spans="1:21">
      <c r="A1571" s="29">
        <v>250212174512</v>
      </c>
      <c r="B1571" s="87"/>
      <c r="C1571" s="88"/>
      <c r="D1571" s="89"/>
      <c r="E1571" s="3"/>
      <c r="F1571" s="11"/>
      <c r="G1571" s="90"/>
      <c r="H1571" s="31"/>
      <c r="I1571" s="31"/>
      <c r="J1571" s="90"/>
      <c r="K1571" s="31"/>
      <c r="L1571" s="57"/>
      <c r="M1571" s="31"/>
      <c r="N1571" s="31"/>
      <c r="O1571" s="57"/>
      <c r="P1571" s="57"/>
      <c r="Q1571" s="57"/>
      <c r="R1571" s="31"/>
      <c r="S1571" s="31"/>
      <c r="T1571" s="91"/>
      <c r="U1571" s="3" t="str">
        <f>IF(VLOOKUP($A1571,DICO_Complet!A:R,9,FALSE)&lt;&gt;0,VLOOKUP($A1571,DICO_Complet!A:R,9,FALSE),"")</f>
        <v/>
      </c>
    </row>
    <row r="1572" spans="1:21">
      <c r="A1572" s="29">
        <v>250212174507</v>
      </c>
      <c r="B1572" s="87"/>
      <c r="C1572" s="88"/>
      <c r="D1572" s="89"/>
      <c r="E1572" s="3"/>
      <c r="F1572" s="11"/>
      <c r="G1572" s="90"/>
      <c r="H1572" s="31"/>
      <c r="I1572" s="31"/>
      <c r="J1572" s="90"/>
      <c r="K1572" s="31"/>
      <c r="L1572" s="57"/>
      <c r="M1572" s="31"/>
      <c r="N1572" s="31"/>
      <c r="O1572" s="57"/>
      <c r="P1572" s="57"/>
      <c r="Q1572" s="57"/>
      <c r="R1572" s="31"/>
      <c r="S1572" s="31"/>
      <c r="T1572" s="91"/>
      <c r="U1572" s="3" t="str">
        <f>IF(VLOOKUP($A1572,DICO_Complet!A:R,9,FALSE)&lt;&gt;0,VLOOKUP($A1572,DICO_Complet!A:R,9,FALSE),"")</f>
        <v/>
      </c>
    </row>
    <row r="1573" spans="1:21">
      <c r="A1573" s="29">
        <v>250212174508</v>
      </c>
      <c r="B1573" s="87"/>
      <c r="C1573" s="88"/>
      <c r="D1573" s="89"/>
      <c r="E1573" s="3"/>
      <c r="F1573" s="11"/>
      <c r="G1573" s="90"/>
      <c r="H1573" s="31"/>
      <c r="I1573" s="31"/>
      <c r="J1573" s="90"/>
      <c r="K1573" s="31"/>
      <c r="L1573" s="57"/>
      <c r="M1573" s="31"/>
      <c r="N1573" s="31"/>
      <c r="O1573" s="57"/>
      <c r="P1573" s="57"/>
      <c r="Q1573" s="57"/>
      <c r="R1573" s="31"/>
      <c r="S1573" s="31"/>
      <c r="T1573" s="91"/>
      <c r="U1573" s="3" t="str">
        <f>IF(VLOOKUP($A1573,DICO_Complet!A:R,9,FALSE)&lt;&gt;0,VLOOKUP($A1573,DICO_Complet!A:R,9,FALSE),"")</f>
        <v/>
      </c>
    </row>
    <row r="1574" spans="1:21">
      <c r="A1574" s="29">
        <v>250528161400</v>
      </c>
      <c r="B1574" s="87"/>
      <c r="C1574" s="88"/>
      <c r="D1574" s="89"/>
      <c r="E1574" s="3"/>
      <c r="F1574" s="11"/>
      <c r="G1574" s="90"/>
      <c r="H1574" s="31"/>
      <c r="I1574" s="31"/>
      <c r="J1574" s="90"/>
      <c r="K1574" s="31"/>
      <c r="L1574" s="57"/>
      <c r="M1574" s="31"/>
      <c r="N1574" s="31"/>
      <c r="O1574" s="57"/>
      <c r="P1574" s="57"/>
      <c r="Q1574" s="57"/>
      <c r="R1574" s="31"/>
      <c r="S1574" s="31"/>
      <c r="T1574" s="91"/>
      <c r="U1574" s="3" t="str">
        <f>IF(VLOOKUP($A1574,DICO_Complet!A:R,9,FALSE)&lt;&gt;0,VLOOKUP($A1574,DICO_Complet!A:R,9,FALSE),"")</f>
        <v/>
      </c>
    </row>
    <row r="1575" spans="1:21">
      <c r="A1575" s="29">
        <v>251120143004</v>
      </c>
      <c r="B1575" s="87"/>
      <c r="C1575" s="88"/>
      <c r="D1575" s="89"/>
      <c r="E1575" s="3"/>
      <c r="F1575" s="11"/>
      <c r="G1575" s="90"/>
      <c r="H1575" s="31"/>
      <c r="I1575" s="31"/>
      <c r="J1575" s="90"/>
      <c r="K1575" s="31"/>
      <c r="L1575" s="57"/>
      <c r="M1575" s="31"/>
      <c r="N1575" s="31"/>
      <c r="O1575" s="57"/>
      <c r="P1575" s="57"/>
      <c r="Q1575" s="57"/>
      <c r="R1575" s="31"/>
      <c r="S1575" s="31"/>
      <c r="T1575" s="91"/>
      <c r="U1575" s="3" t="str">
        <f>IF(VLOOKUP($A1575,DICO_Complet!A:R,9,FALSE)&lt;&gt;0,VLOOKUP($A1575,DICO_Complet!A:R,9,FALSE),"")</f>
        <v/>
      </c>
    </row>
    <row r="1576" spans="1:21">
      <c r="A1576" s="29">
        <v>251120143005</v>
      </c>
      <c r="B1576" s="87"/>
      <c r="C1576" s="88"/>
      <c r="D1576" s="89"/>
      <c r="E1576" s="3"/>
      <c r="F1576" s="11"/>
      <c r="G1576" s="90"/>
      <c r="H1576" s="31"/>
      <c r="I1576" s="31"/>
      <c r="J1576" s="90"/>
      <c r="K1576" s="31"/>
      <c r="L1576" s="57"/>
      <c r="M1576" s="31"/>
      <c r="N1576" s="31"/>
      <c r="O1576" s="57"/>
      <c r="P1576" s="57"/>
      <c r="Q1576" s="57"/>
      <c r="R1576" s="31"/>
      <c r="S1576" s="31"/>
      <c r="T1576" s="91"/>
      <c r="U1576" s="3" t="str">
        <f>IF(VLOOKUP($A1576,DICO_Complet!A:R,9,FALSE)&lt;&gt;0,VLOOKUP($A1576,DICO_Complet!A:R,9,FALSE),"")</f>
        <v/>
      </c>
    </row>
    <row r="1577" spans="1:21">
      <c r="A1577" s="29">
        <v>251120143008</v>
      </c>
      <c r="B1577" s="87"/>
      <c r="C1577" s="88"/>
      <c r="D1577" s="89"/>
      <c r="E1577" s="3"/>
      <c r="F1577" s="11"/>
      <c r="G1577" s="90"/>
      <c r="H1577" s="31"/>
      <c r="I1577" s="31"/>
      <c r="J1577" s="90"/>
      <c r="K1577" s="31"/>
      <c r="L1577" s="57"/>
      <c r="M1577" s="31"/>
      <c r="N1577" s="31"/>
      <c r="O1577" s="57"/>
      <c r="P1577" s="57"/>
      <c r="Q1577" s="57"/>
      <c r="R1577" s="31"/>
      <c r="S1577" s="31"/>
      <c r="T1577" s="91"/>
      <c r="U1577" s="3" t="str">
        <f>IF(VLOOKUP($A1577,DICO_Complet!A:R,9,FALSE)&lt;&gt;0,VLOOKUP($A1577,DICO_Complet!A:R,9,FALSE),"")</f>
        <v/>
      </c>
    </row>
    <row r="1578" spans="1:21">
      <c r="A1578" s="29">
        <v>251120143011</v>
      </c>
      <c r="B1578" s="87"/>
      <c r="C1578" s="88"/>
      <c r="D1578" s="89"/>
      <c r="E1578" s="3"/>
      <c r="F1578" s="11"/>
      <c r="G1578" s="90"/>
      <c r="H1578" s="31"/>
      <c r="I1578" s="31"/>
      <c r="J1578" s="90"/>
      <c r="K1578" s="31"/>
      <c r="L1578" s="57"/>
      <c r="M1578" s="31"/>
      <c r="N1578" s="31"/>
      <c r="O1578" s="57"/>
      <c r="P1578" s="57"/>
      <c r="Q1578" s="57"/>
      <c r="R1578" s="31"/>
      <c r="S1578" s="31"/>
      <c r="T1578" s="91"/>
      <c r="U1578" s="3" t="str">
        <f>IF(VLOOKUP($A1578,DICO_Complet!A:R,9,FALSE)&lt;&gt;0,VLOOKUP($A1578,DICO_Complet!A:R,9,FALSE),"")</f>
        <v/>
      </c>
    </row>
    <row r="1579" spans="1:21">
      <c r="A1579" s="29">
        <v>251120143009</v>
      </c>
      <c r="B1579" s="87"/>
      <c r="C1579" s="88"/>
      <c r="D1579" s="89"/>
      <c r="E1579" s="3"/>
      <c r="F1579" s="11"/>
      <c r="G1579" s="90"/>
      <c r="H1579" s="31"/>
      <c r="I1579" s="31"/>
      <c r="J1579" s="90"/>
      <c r="K1579" s="31"/>
      <c r="L1579" s="57"/>
      <c r="M1579" s="31"/>
      <c r="N1579" s="31"/>
      <c r="O1579" s="57"/>
      <c r="P1579" s="57"/>
      <c r="Q1579" s="57"/>
      <c r="R1579" s="31"/>
      <c r="S1579" s="31"/>
      <c r="T1579" s="91"/>
      <c r="U1579" s="3" t="str">
        <f>IF(VLOOKUP($A1579,DICO_Complet!A:R,9,FALSE)&lt;&gt;0,VLOOKUP($A1579,DICO_Complet!A:R,9,FALSE),"")</f>
        <v/>
      </c>
    </row>
    <row r="1580" spans="1:21">
      <c r="A1580" s="29">
        <v>251120143007</v>
      </c>
      <c r="B1580" s="87"/>
      <c r="C1580" s="88"/>
      <c r="D1580" s="89"/>
      <c r="E1580" s="3"/>
      <c r="F1580" s="11"/>
      <c r="G1580" s="90"/>
      <c r="H1580" s="31"/>
      <c r="I1580" s="31"/>
      <c r="J1580" s="90"/>
      <c r="K1580" s="31"/>
      <c r="L1580" s="57"/>
      <c r="M1580" s="31"/>
      <c r="N1580" s="31"/>
      <c r="O1580" s="57"/>
      <c r="P1580" s="57"/>
      <c r="Q1580" s="57"/>
      <c r="R1580" s="31"/>
      <c r="S1580" s="31"/>
      <c r="T1580" s="91"/>
      <c r="U1580" s="3" t="str">
        <f>IF(VLOOKUP($A1580,DICO_Complet!A:R,9,FALSE)&lt;&gt;0,VLOOKUP($A1580,DICO_Complet!A:R,9,FALSE),"")</f>
        <v/>
      </c>
    </row>
    <row r="1581" spans="1:21">
      <c r="A1581" s="29">
        <v>251120143006</v>
      </c>
      <c r="B1581" s="87"/>
      <c r="C1581" s="88"/>
      <c r="D1581" s="89"/>
      <c r="E1581" s="3"/>
      <c r="F1581" s="11"/>
      <c r="G1581" s="90"/>
      <c r="H1581" s="31"/>
      <c r="I1581" s="31"/>
      <c r="J1581" s="90"/>
      <c r="K1581" s="31"/>
      <c r="L1581" s="57"/>
      <c r="M1581" s="31"/>
      <c r="N1581" s="31"/>
      <c r="O1581" s="57"/>
      <c r="P1581" s="57"/>
      <c r="Q1581" s="57"/>
      <c r="R1581" s="31"/>
      <c r="S1581" s="31"/>
      <c r="T1581" s="91"/>
      <c r="U1581" s="3" t="str">
        <f>IF(VLOOKUP($A1581,DICO_Complet!A:R,9,FALSE)&lt;&gt;0,VLOOKUP($A1581,DICO_Complet!A:R,9,FALSE),"")</f>
        <v/>
      </c>
    </row>
    <row r="1582" spans="1:21">
      <c r="A1582" s="29">
        <v>251120143010</v>
      </c>
      <c r="B1582" s="87"/>
      <c r="C1582" s="88"/>
      <c r="D1582" s="89"/>
      <c r="E1582" s="3"/>
      <c r="F1582" s="11"/>
      <c r="G1582" s="90"/>
      <c r="H1582" s="31"/>
      <c r="I1582" s="31"/>
      <c r="J1582" s="90"/>
      <c r="K1582" s="31"/>
      <c r="L1582" s="57"/>
      <c r="M1582" s="31"/>
      <c r="N1582" s="31"/>
      <c r="O1582" s="57"/>
      <c r="P1582" s="57"/>
      <c r="Q1582" s="57"/>
      <c r="R1582" s="31"/>
      <c r="S1582" s="31"/>
      <c r="T1582" s="91"/>
      <c r="U1582" s="3" t="str">
        <f>IF(VLOOKUP($A1582,DICO_Complet!A:R,9,FALSE)&lt;&gt;0,VLOOKUP($A1582,DICO_Complet!A:R,9,FALSE),"")</f>
        <v/>
      </c>
    </row>
    <row r="1583" spans="1:21">
      <c r="A1583" s="29">
        <v>241112000157</v>
      </c>
      <c r="B1583" s="87"/>
      <c r="C1583" s="88"/>
      <c r="D1583" s="89"/>
      <c r="E1583" s="3"/>
      <c r="F1583" s="11"/>
      <c r="G1583" s="90"/>
      <c r="H1583" s="31"/>
      <c r="I1583" s="31"/>
      <c r="J1583" s="90"/>
      <c r="K1583" s="31"/>
      <c r="L1583" s="57"/>
      <c r="M1583" s="31"/>
      <c r="N1583" s="31"/>
      <c r="O1583" s="57"/>
      <c r="P1583" s="57"/>
      <c r="Q1583" s="57"/>
      <c r="R1583" s="31"/>
      <c r="S1583" s="31"/>
      <c r="T1583" s="91"/>
      <c r="U1583" s="3" t="str">
        <f>IF(VLOOKUP($A1583,DICO_Complet!A:R,9,FALSE)&lt;&gt;0,VLOOKUP($A1583,DICO_Complet!A:R,9,FALSE),"")</f>
        <v/>
      </c>
    </row>
    <row r="1584" spans="1:21">
      <c r="A1584" s="29">
        <v>241112000158</v>
      </c>
      <c r="B1584" s="87"/>
      <c r="C1584" s="88"/>
      <c r="D1584" s="89"/>
      <c r="E1584" s="3"/>
      <c r="F1584" s="11"/>
      <c r="G1584" s="90"/>
      <c r="H1584" s="31"/>
      <c r="I1584" s="31"/>
      <c r="J1584" s="90"/>
      <c r="K1584" s="31"/>
      <c r="L1584" s="57"/>
      <c r="M1584" s="31"/>
      <c r="N1584" s="31"/>
      <c r="O1584" s="57"/>
      <c r="P1584" s="57"/>
      <c r="Q1584" s="57"/>
      <c r="R1584" s="31"/>
      <c r="S1584" s="31"/>
      <c r="T1584" s="91"/>
      <c r="U1584" s="3" t="str">
        <f>IF(VLOOKUP($A1584,DICO_Complet!A:R,9,FALSE)&lt;&gt;0,VLOOKUP($A1584,DICO_Complet!A:R,9,FALSE),"")</f>
        <v/>
      </c>
    </row>
    <row r="1585" spans="1:21">
      <c r="A1585" s="29">
        <v>250414121806</v>
      </c>
      <c r="B1585" s="87"/>
      <c r="C1585" s="88"/>
      <c r="D1585" s="89"/>
      <c r="E1585" s="3"/>
      <c r="F1585" s="11"/>
      <c r="G1585" s="90"/>
      <c r="H1585" s="31"/>
      <c r="I1585" s="31"/>
      <c r="J1585" s="90"/>
      <c r="K1585" s="31"/>
      <c r="L1585" s="57"/>
      <c r="M1585" s="31"/>
      <c r="N1585" s="31"/>
      <c r="O1585" s="57"/>
      <c r="P1585" s="57"/>
      <c r="Q1585" s="57"/>
      <c r="R1585" s="31"/>
      <c r="S1585" s="31"/>
      <c r="T1585" s="91"/>
      <c r="U1585" s="3" t="str">
        <f>IF(VLOOKUP($A1585,DICO_Complet!A:R,9,FALSE)&lt;&gt;0,VLOOKUP($A1585,DICO_Complet!A:R,9,FALSE),"")</f>
        <v/>
      </c>
    </row>
    <row r="1586" spans="1:21">
      <c r="A1586" s="29">
        <v>241112000160</v>
      </c>
      <c r="B1586" s="87"/>
      <c r="C1586" s="88"/>
      <c r="D1586" s="89"/>
      <c r="E1586" s="3"/>
      <c r="F1586" s="11"/>
      <c r="G1586" s="90"/>
      <c r="H1586" s="31"/>
      <c r="I1586" s="31"/>
      <c r="J1586" s="90"/>
      <c r="K1586" s="31"/>
      <c r="L1586" s="57"/>
      <c r="M1586" s="31"/>
      <c r="N1586" s="31"/>
      <c r="O1586" s="57"/>
      <c r="P1586" s="57"/>
      <c r="Q1586" s="57"/>
      <c r="R1586" s="31"/>
      <c r="S1586" s="31"/>
      <c r="T1586" s="91"/>
      <c r="U1586" s="3" t="str">
        <f>IF(VLOOKUP($A1586,DICO_Complet!A:R,9,FALSE)&lt;&gt;0,VLOOKUP($A1586,DICO_Complet!A:R,9,FALSE),"")</f>
        <v/>
      </c>
    </row>
    <row r="1587" spans="1:21">
      <c r="A1587" s="29">
        <v>241112000161</v>
      </c>
      <c r="B1587" s="87"/>
      <c r="C1587" s="88"/>
      <c r="D1587" s="89"/>
      <c r="E1587" s="3"/>
      <c r="F1587" s="11"/>
      <c r="G1587" s="90"/>
      <c r="H1587" s="31"/>
      <c r="I1587" s="31"/>
      <c r="J1587" s="90"/>
      <c r="K1587" s="31"/>
      <c r="L1587" s="57"/>
      <c r="M1587" s="31"/>
      <c r="N1587" s="31"/>
      <c r="O1587" s="57"/>
      <c r="P1587" s="57"/>
      <c r="Q1587" s="57"/>
      <c r="R1587" s="31"/>
      <c r="S1587" s="31"/>
      <c r="T1587" s="91"/>
      <c r="U1587" s="3" t="str">
        <f>IF(VLOOKUP($A1587,DICO_Complet!A:R,9,FALSE)&lt;&gt;0,VLOOKUP($A1587,DICO_Complet!A:R,9,FALSE),"")</f>
        <v/>
      </c>
    </row>
    <row r="1588" spans="1:21">
      <c r="A1588" s="29">
        <v>241112000162</v>
      </c>
      <c r="B1588" s="87"/>
      <c r="C1588" s="88"/>
      <c r="D1588" s="89"/>
      <c r="E1588" s="3"/>
      <c r="F1588" s="11"/>
      <c r="G1588" s="90"/>
      <c r="H1588" s="31"/>
      <c r="I1588" s="31"/>
      <c r="J1588" s="90"/>
      <c r="K1588" s="31"/>
      <c r="L1588" s="57"/>
      <c r="M1588" s="31"/>
      <c r="N1588" s="31"/>
      <c r="O1588" s="57"/>
      <c r="P1588" s="57"/>
      <c r="Q1588" s="57"/>
      <c r="R1588" s="31"/>
      <c r="S1588" s="31"/>
      <c r="T1588" s="91"/>
      <c r="U1588" s="3" t="str">
        <f>IF(VLOOKUP($A1588,DICO_Complet!A:R,9,FALSE)&lt;&gt;0,VLOOKUP($A1588,DICO_Complet!A:R,9,FALSE),"")</f>
        <v/>
      </c>
    </row>
    <row r="1589" spans="1:21">
      <c r="A1589" s="29">
        <v>250704112900</v>
      </c>
      <c r="B1589" s="87"/>
      <c r="C1589" s="88"/>
      <c r="D1589" s="89"/>
      <c r="E1589" s="3"/>
      <c r="F1589" s="11"/>
      <c r="G1589" s="90"/>
      <c r="H1589" s="31"/>
      <c r="I1589" s="31"/>
      <c r="J1589" s="90"/>
      <c r="K1589" s="31"/>
      <c r="L1589" s="57"/>
      <c r="M1589" s="31"/>
      <c r="N1589" s="31"/>
      <c r="O1589" s="57"/>
      <c r="P1589" s="57"/>
      <c r="Q1589" s="57"/>
      <c r="R1589" s="31"/>
      <c r="S1589" s="31"/>
      <c r="T1589" s="91"/>
      <c r="U1589" s="3" t="str">
        <f>IF(VLOOKUP($A1589,DICO_Complet!A:R,9,FALSE)&lt;&gt;0,VLOOKUP($A1589,DICO_Complet!A:R,9,FALSE),"")</f>
        <v/>
      </c>
    </row>
    <row r="1590" spans="1:21">
      <c r="A1590" s="29">
        <v>241112000163</v>
      </c>
      <c r="B1590" s="87"/>
      <c r="C1590" s="88"/>
      <c r="D1590" s="89"/>
      <c r="E1590" s="3"/>
      <c r="F1590" s="11"/>
      <c r="G1590" s="90"/>
      <c r="H1590" s="31"/>
      <c r="I1590" s="31"/>
      <c r="J1590" s="90"/>
      <c r="K1590" s="31"/>
      <c r="L1590" s="57"/>
      <c r="M1590" s="31"/>
      <c r="N1590" s="31"/>
      <c r="O1590" s="57"/>
      <c r="P1590" s="57"/>
      <c r="Q1590" s="57"/>
      <c r="R1590" s="31"/>
      <c r="S1590" s="31"/>
      <c r="T1590" s="91"/>
      <c r="U1590" s="3" t="str">
        <f>IF(VLOOKUP($A1590,DICO_Complet!A:R,9,FALSE)&lt;&gt;0,VLOOKUP($A1590,DICO_Complet!A:R,9,FALSE),"")</f>
        <v/>
      </c>
    </row>
    <row r="1591" spans="1:21">
      <c r="A1591" s="29">
        <v>241112000164</v>
      </c>
      <c r="B1591" s="87"/>
      <c r="C1591" s="88"/>
      <c r="D1591" s="89"/>
      <c r="E1591" s="3"/>
      <c r="F1591" s="11"/>
      <c r="G1591" s="90"/>
      <c r="H1591" s="31"/>
      <c r="I1591" s="31"/>
      <c r="J1591" s="90"/>
      <c r="K1591" s="31"/>
      <c r="L1591" s="57"/>
      <c r="M1591" s="31"/>
      <c r="N1591" s="31"/>
      <c r="O1591" s="57"/>
      <c r="P1591" s="57"/>
      <c r="Q1591" s="57"/>
      <c r="R1591" s="31"/>
      <c r="S1591" s="31"/>
      <c r="T1591" s="91"/>
      <c r="U1591" s="3" t="str">
        <f>IF(VLOOKUP($A1591,DICO_Complet!A:R,9,FALSE)&lt;&gt;0,VLOOKUP($A1591,DICO_Complet!A:R,9,FALSE),"")</f>
        <v/>
      </c>
    </row>
    <row r="1592" spans="1:21">
      <c r="A1592" s="29">
        <v>241112000165</v>
      </c>
      <c r="B1592" s="87"/>
      <c r="C1592" s="88"/>
      <c r="D1592" s="89"/>
      <c r="E1592" s="3"/>
      <c r="F1592" s="11"/>
      <c r="G1592" s="90"/>
      <c r="H1592" s="31"/>
      <c r="I1592" s="31"/>
      <c r="J1592" s="90"/>
      <c r="K1592" s="31"/>
      <c r="L1592" s="57"/>
      <c r="M1592" s="31"/>
      <c r="N1592" s="31"/>
      <c r="O1592" s="57"/>
      <c r="P1592" s="57"/>
      <c r="Q1592" s="57"/>
      <c r="R1592" s="31"/>
      <c r="S1592" s="31"/>
      <c r="T1592" s="91"/>
      <c r="U1592" s="3" t="str">
        <f>IF(VLOOKUP($A1592,DICO_Complet!A:R,9,FALSE)&lt;&gt;0,VLOOKUP($A1592,DICO_Complet!A:R,9,FALSE),"")</f>
        <v/>
      </c>
    </row>
    <row r="1593" spans="1:21">
      <c r="A1593" s="29">
        <v>241112000166</v>
      </c>
      <c r="B1593" s="87"/>
      <c r="C1593" s="88"/>
      <c r="D1593" s="89"/>
      <c r="E1593" s="3"/>
      <c r="F1593" s="11"/>
      <c r="G1593" s="90"/>
      <c r="H1593" s="31"/>
      <c r="I1593" s="31"/>
      <c r="J1593" s="90"/>
      <c r="K1593" s="31"/>
      <c r="L1593" s="57"/>
      <c r="M1593" s="31"/>
      <c r="N1593" s="31"/>
      <c r="O1593" s="57"/>
      <c r="P1593" s="57"/>
      <c r="Q1593" s="57"/>
      <c r="R1593" s="31"/>
      <c r="S1593" s="31"/>
      <c r="T1593" s="91"/>
      <c r="U1593" s="3" t="str">
        <f>IF(VLOOKUP($A1593,DICO_Complet!A:R,9,FALSE)&lt;&gt;0,VLOOKUP($A1593,DICO_Complet!A:R,9,FALSE),"")</f>
        <v/>
      </c>
    </row>
    <row r="1594" spans="1:21">
      <c r="A1594" s="29">
        <v>250212174203</v>
      </c>
      <c r="B1594" s="87"/>
      <c r="C1594" s="88"/>
      <c r="D1594" s="89"/>
      <c r="E1594" s="3"/>
      <c r="F1594" s="11"/>
      <c r="G1594" s="90"/>
      <c r="H1594" s="31"/>
      <c r="I1594" s="31"/>
      <c r="J1594" s="90"/>
      <c r="K1594" s="31"/>
      <c r="L1594" s="57"/>
      <c r="M1594" s="31"/>
      <c r="N1594" s="31"/>
      <c r="O1594" s="57"/>
      <c r="P1594" s="57"/>
      <c r="Q1594" s="57"/>
      <c r="R1594" s="31"/>
      <c r="S1594" s="31"/>
      <c r="T1594" s="91"/>
      <c r="U1594" s="3" t="str">
        <f>IF(VLOOKUP($A1594,DICO_Complet!A:R,9,FALSE)&lt;&gt;0,VLOOKUP($A1594,DICO_Complet!A:R,9,FALSE),"")</f>
        <v/>
      </c>
    </row>
    <row r="1595" spans="1:21">
      <c r="A1595" s="29">
        <v>251112090700</v>
      </c>
      <c r="B1595" s="87"/>
      <c r="C1595" s="88"/>
      <c r="D1595" s="89"/>
      <c r="E1595" s="3"/>
      <c r="F1595" s="11"/>
      <c r="G1595" s="90"/>
      <c r="H1595" s="31"/>
      <c r="I1595" s="31"/>
      <c r="J1595" s="90"/>
      <c r="K1595" s="31"/>
      <c r="L1595" s="57"/>
      <c r="M1595" s="31"/>
      <c r="N1595" s="31"/>
      <c r="O1595" s="57"/>
      <c r="P1595" s="57"/>
      <c r="Q1595" s="57"/>
      <c r="R1595" s="31"/>
      <c r="S1595" s="31"/>
      <c r="T1595" s="91"/>
      <c r="U1595" s="3" t="str">
        <f>IF(VLOOKUP($A1595,DICO_Complet!A:R,9,FALSE)&lt;&gt;0,VLOOKUP($A1595,DICO_Complet!A:R,9,FALSE),"")</f>
        <v/>
      </c>
    </row>
    <row r="1596" spans="1:21">
      <c r="A1596" s="29">
        <v>251112090300</v>
      </c>
      <c r="B1596" s="87"/>
      <c r="C1596" s="88"/>
      <c r="D1596" s="89"/>
      <c r="E1596" s="3"/>
      <c r="F1596" s="11"/>
      <c r="G1596" s="90"/>
      <c r="H1596" s="31"/>
      <c r="I1596" s="31"/>
      <c r="J1596" s="90"/>
      <c r="K1596" s="31"/>
      <c r="L1596" s="57"/>
      <c r="M1596" s="31"/>
      <c r="N1596" s="31"/>
      <c r="O1596" s="57"/>
      <c r="P1596" s="57"/>
      <c r="Q1596" s="57"/>
      <c r="R1596" s="31"/>
      <c r="S1596" s="31"/>
      <c r="T1596" s="91"/>
      <c r="U1596" s="3" t="str">
        <f>IF(VLOOKUP($A1596,DICO_Complet!A:R,9,FALSE)&lt;&gt;0,VLOOKUP($A1596,DICO_Complet!A:R,9,FALSE),"")</f>
        <v/>
      </c>
    </row>
    <row r="1597" spans="1:21">
      <c r="A1597" s="29">
        <v>251112090500</v>
      </c>
      <c r="B1597" s="87"/>
      <c r="C1597" s="88"/>
      <c r="D1597" s="89"/>
      <c r="E1597" s="3"/>
      <c r="F1597" s="11"/>
      <c r="G1597" s="90"/>
      <c r="H1597" s="31"/>
      <c r="I1597" s="31"/>
      <c r="J1597" s="90"/>
      <c r="K1597" s="31"/>
      <c r="L1597" s="57"/>
      <c r="M1597" s="31"/>
      <c r="N1597" s="31"/>
      <c r="O1597" s="57"/>
      <c r="P1597" s="57"/>
      <c r="Q1597" s="57"/>
      <c r="R1597" s="31"/>
      <c r="S1597" s="31"/>
      <c r="T1597" s="91"/>
      <c r="U1597" s="3" t="str">
        <f>IF(VLOOKUP($A1597,DICO_Complet!A:R,9,FALSE)&lt;&gt;0,VLOOKUP($A1597,DICO_Complet!A:R,9,FALSE),"")</f>
        <v/>
      </c>
    </row>
    <row r="1598" spans="1:21">
      <c r="A1598" s="29">
        <v>251112090100</v>
      </c>
      <c r="B1598" s="87"/>
      <c r="C1598" s="88"/>
      <c r="D1598" s="89"/>
      <c r="E1598" s="3"/>
      <c r="F1598" s="11"/>
      <c r="G1598" s="90"/>
      <c r="H1598" s="31"/>
      <c r="I1598" s="31"/>
      <c r="J1598" s="90"/>
      <c r="K1598" s="31"/>
      <c r="L1598" s="57"/>
      <c r="M1598" s="31"/>
      <c r="N1598" s="31"/>
      <c r="O1598" s="57"/>
      <c r="P1598" s="57"/>
      <c r="Q1598" s="57"/>
      <c r="R1598" s="31"/>
      <c r="S1598" s="31"/>
      <c r="T1598" s="91"/>
      <c r="U1598" s="3" t="str">
        <f>IF(VLOOKUP($A1598,DICO_Complet!A:R,9,FALSE)&lt;&gt;0,VLOOKUP($A1598,DICO_Complet!A:R,9,FALSE),"")</f>
        <v/>
      </c>
    </row>
    <row r="1599" spans="1:21">
      <c r="A1599" s="29">
        <v>250708105400</v>
      </c>
      <c r="B1599" s="87"/>
      <c r="C1599" s="88"/>
      <c r="D1599" s="89"/>
      <c r="E1599" s="3"/>
      <c r="F1599" s="11"/>
      <c r="G1599" s="90"/>
      <c r="H1599" s="31"/>
      <c r="I1599" s="31"/>
      <c r="J1599" s="90"/>
      <c r="K1599" s="31"/>
      <c r="L1599" s="57"/>
      <c r="M1599" s="31"/>
      <c r="N1599" s="31"/>
      <c r="O1599" s="57"/>
      <c r="P1599" s="57"/>
      <c r="Q1599" s="57"/>
      <c r="R1599" s="31"/>
      <c r="S1599" s="31"/>
      <c r="T1599" s="91"/>
      <c r="U1599" s="3" t="str">
        <f>IF(VLOOKUP($A1599,DICO_Complet!A:R,9,FALSE)&lt;&gt;0,VLOOKUP($A1599,DICO_Complet!A:R,9,FALSE),"")</f>
        <v>Obsolete</v>
      </c>
    </row>
    <row r="1600" spans="1:21">
      <c r="A1600" s="29">
        <v>250425100305</v>
      </c>
      <c r="B1600" s="87"/>
      <c r="C1600" s="88"/>
      <c r="D1600" s="89"/>
      <c r="E1600" s="3"/>
      <c r="F1600" s="11"/>
      <c r="G1600" s="90"/>
      <c r="H1600" s="31"/>
      <c r="I1600" s="31"/>
      <c r="J1600" s="90"/>
      <c r="K1600" s="31"/>
      <c r="L1600" s="57"/>
      <c r="M1600" s="31"/>
      <c r="N1600" s="31"/>
      <c r="O1600" s="57"/>
      <c r="P1600" s="57"/>
      <c r="Q1600" s="57"/>
      <c r="R1600" s="31"/>
      <c r="S1600" s="31"/>
      <c r="T1600" s="91"/>
      <c r="U1600" s="3" t="str">
        <f>IF(VLOOKUP($A1600,DICO_Complet!A:R,9,FALSE)&lt;&gt;0,VLOOKUP($A1600,DICO_Complet!A:R,9,FALSE),"")</f>
        <v/>
      </c>
    </row>
    <row r="1601" spans="1:21">
      <c r="A1601" s="29">
        <v>250425100300</v>
      </c>
      <c r="B1601" s="87"/>
      <c r="C1601" s="88"/>
      <c r="D1601" s="89"/>
      <c r="E1601" s="3"/>
      <c r="F1601" s="11"/>
      <c r="G1601" s="90"/>
      <c r="H1601" s="31"/>
      <c r="I1601" s="31"/>
      <c r="J1601" s="90"/>
      <c r="K1601" s="31"/>
      <c r="L1601" s="57"/>
      <c r="M1601" s="31"/>
      <c r="N1601" s="31"/>
      <c r="O1601" s="57"/>
      <c r="P1601" s="57"/>
      <c r="Q1601" s="57"/>
      <c r="R1601" s="31"/>
      <c r="S1601" s="31"/>
      <c r="T1601" s="91"/>
      <c r="U1601" s="3" t="str">
        <f>IF(VLOOKUP($A1601,DICO_Complet!A:R,9,FALSE)&lt;&gt;0,VLOOKUP($A1601,DICO_Complet!A:R,9,FALSE),"")</f>
        <v/>
      </c>
    </row>
    <row r="1602" spans="1:21">
      <c r="A1602" s="29">
        <v>250414115103</v>
      </c>
      <c r="B1602" s="87"/>
      <c r="C1602" s="88"/>
      <c r="D1602" s="89"/>
      <c r="E1602" s="3"/>
      <c r="F1602" s="11"/>
      <c r="G1602" s="90"/>
      <c r="H1602" s="31"/>
      <c r="I1602" s="31"/>
      <c r="J1602" s="90"/>
      <c r="K1602" s="31"/>
      <c r="L1602" s="57"/>
      <c r="M1602" s="31"/>
      <c r="N1602" s="31"/>
      <c r="O1602" s="57"/>
      <c r="P1602" s="57"/>
      <c r="Q1602" s="57"/>
      <c r="R1602" s="31"/>
      <c r="S1602" s="31"/>
      <c r="T1602" s="91"/>
      <c r="U1602" s="3" t="str">
        <f>IF(VLOOKUP($A1602,DICO_Complet!A:R,9,FALSE)&lt;&gt;0,VLOOKUP($A1602,DICO_Complet!A:R,9,FALSE),"")</f>
        <v/>
      </c>
    </row>
    <row r="1603" spans="1:21">
      <c r="A1603" s="29">
        <v>241112000188</v>
      </c>
      <c r="B1603" s="87"/>
      <c r="C1603" s="88"/>
      <c r="D1603" s="89"/>
      <c r="E1603" s="3"/>
      <c r="F1603" s="11"/>
      <c r="G1603" s="90"/>
      <c r="H1603" s="31"/>
      <c r="I1603" s="31"/>
      <c r="J1603" s="90"/>
      <c r="K1603" s="31"/>
      <c r="L1603" s="57"/>
      <c r="M1603" s="31"/>
      <c r="N1603" s="31"/>
      <c r="O1603" s="57"/>
      <c r="P1603" s="57"/>
      <c r="Q1603" s="57"/>
      <c r="R1603" s="31"/>
      <c r="S1603" s="31"/>
      <c r="T1603" s="91"/>
      <c r="U1603" s="3" t="str">
        <f>IF(VLOOKUP($A1603,DICO_Complet!A:R,9,FALSE)&lt;&gt;0,VLOOKUP($A1603,DICO_Complet!A:R,9,FALSE),"")</f>
        <v/>
      </c>
    </row>
    <row r="1604" spans="1:21">
      <c r="A1604" s="29">
        <v>241112000189</v>
      </c>
      <c r="B1604" s="87"/>
      <c r="C1604" s="88"/>
      <c r="D1604" s="89"/>
      <c r="E1604" s="3"/>
      <c r="F1604" s="11"/>
      <c r="G1604" s="90"/>
      <c r="H1604" s="31"/>
      <c r="I1604" s="31"/>
      <c r="J1604" s="90"/>
      <c r="K1604" s="31"/>
      <c r="L1604" s="57"/>
      <c r="M1604" s="31"/>
      <c r="N1604" s="31"/>
      <c r="O1604" s="57"/>
      <c r="P1604" s="57"/>
      <c r="Q1604" s="57"/>
      <c r="R1604" s="31"/>
      <c r="S1604" s="31"/>
      <c r="T1604" s="91"/>
      <c r="U1604" s="3" t="str">
        <f>IF(VLOOKUP($A1604,DICO_Complet!A:R,9,FALSE)&lt;&gt;0,VLOOKUP($A1604,DICO_Complet!A:R,9,FALSE),"")</f>
        <v/>
      </c>
    </row>
    <row r="1605" spans="1:21">
      <c r="A1605" s="29">
        <v>241112000191</v>
      </c>
      <c r="B1605" s="87"/>
      <c r="C1605" s="88"/>
      <c r="D1605" s="89"/>
      <c r="E1605" s="3"/>
      <c r="F1605" s="11"/>
      <c r="G1605" s="90"/>
      <c r="H1605" s="31"/>
      <c r="I1605" s="31"/>
      <c r="J1605" s="90"/>
      <c r="K1605" s="31"/>
      <c r="L1605" s="57"/>
      <c r="M1605" s="31"/>
      <c r="N1605" s="31"/>
      <c r="O1605" s="57"/>
      <c r="P1605" s="57"/>
      <c r="Q1605" s="57"/>
      <c r="R1605" s="31"/>
      <c r="S1605" s="31"/>
      <c r="T1605" s="91"/>
      <c r="U1605" s="3" t="str">
        <f>IF(VLOOKUP($A1605,DICO_Complet!A:R,9,FALSE)&lt;&gt;0,VLOOKUP($A1605,DICO_Complet!A:R,9,FALSE),"")</f>
        <v/>
      </c>
    </row>
    <row r="1606" spans="1:21">
      <c r="A1606" s="29">
        <v>250414121802</v>
      </c>
      <c r="B1606" s="87"/>
      <c r="C1606" s="88"/>
      <c r="D1606" s="89"/>
      <c r="E1606" s="3"/>
      <c r="F1606" s="11"/>
      <c r="G1606" s="90"/>
      <c r="H1606" s="31"/>
      <c r="I1606" s="31"/>
      <c r="J1606" s="90"/>
      <c r="K1606" s="31"/>
      <c r="L1606" s="57"/>
      <c r="M1606" s="31"/>
      <c r="N1606" s="31"/>
      <c r="O1606" s="57"/>
      <c r="P1606" s="57"/>
      <c r="Q1606" s="57"/>
      <c r="R1606" s="31"/>
      <c r="S1606" s="31"/>
      <c r="T1606" s="91"/>
      <c r="U1606" s="3" t="str">
        <f>IF(VLOOKUP($A1606,DICO_Complet!A:R,9,FALSE)&lt;&gt;0,VLOOKUP($A1606,DICO_Complet!A:R,9,FALSE),"")</f>
        <v/>
      </c>
    </row>
    <row r="1607" spans="1:21">
      <c r="A1607" s="29">
        <v>250414121803</v>
      </c>
      <c r="B1607" s="87"/>
      <c r="C1607" s="88"/>
      <c r="D1607" s="89"/>
      <c r="E1607" s="3"/>
      <c r="F1607" s="11"/>
      <c r="G1607" s="90"/>
      <c r="H1607" s="31"/>
      <c r="I1607" s="31"/>
      <c r="J1607" s="90"/>
      <c r="K1607" s="31"/>
      <c r="L1607" s="57"/>
      <c r="M1607" s="31"/>
      <c r="N1607" s="31"/>
      <c r="O1607" s="57"/>
      <c r="P1607" s="57"/>
      <c r="Q1607" s="57"/>
      <c r="R1607" s="31"/>
      <c r="S1607" s="31"/>
      <c r="T1607" s="91"/>
      <c r="U1607" s="3" t="str">
        <f>IF(VLOOKUP($A1607,DICO_Complet!A:R,9,FALSE)&lt;&gt;0,VLOOKUP($A1607,DICO_Complet!A:R,9,FALSE),"")</f>
        <v/>
      </c>
    </row>
    <row r="1608" spans="1:21">
      <c r="A1608" s="29">
        <v>250414121800</v>
      </c>
      <c r="B1608" s="87"/>
      <c r="C1608" s="88"/>
      <c r="D1608" s="89"/>
      <c r="E1608" s="3"/>
      <c r="F1608" s="11"/>
      <c r="G1608" s="90"/>
      <c r="H1608" s="31"/>
      <c r="I1608" s="31"/>
      <c r="J1608" s="90"/>
      <c r="K1608" s="31"/>
      <c r="L1608" s="57"/>
      <c r="M1608" s="31"/>
      <c r="N1608" s="31"/>
      <c r="O1608" s="57"/>
      <c r="P1608" s="57"/>
      <c r="Q1608" s="57"/>
      <c r="R1608" s="31"/>
      <c r="S1608" s="31"/>
      <c r="T1608" s="91"/>
      <c r="U1608" s="3" t="str">
        <f>IF(VLOOKUP($A1608,DICO_Complet!A:R,9,FALSE)&lt;&gt;0,VLOOKUP($A1608,DICO_Complet!A:R,9,FALSE),"")</f>
        <v/>
      </c>
    </row>
    <row r="1609" spans="1:21">
      <c r="A1609" s="29">
        <v>250414115107</v>
      </c>
      <c r="B1609" s="87"/>
      <c r="C1609" s="88"/>
      <c r="D1609" s="89"/>
      <c r="E1609" s="3"/>
      <c r="F1609" s="11"/>
      <c r="G1609" s="90"/>
      <c r="H1609" s="31"/>
      <c r="I1609" s="31"/>
      <c r="J1609" s="90"/>
      <c r="K1609" s="31"/>
      <c r="L1609" s="57"/>
      <c r="M1609" s="31"/>
      <c r="N1609" s="31"/>
      <c r="O1609" s="57"/>
      <c r="P1609" s="57"/>
      <c r="Q1609" s="57"/>
      <c r="R1609" s="31"/>
      <c r="S1609" s="31"/>
      <c r="T1609" s="91"/>
      <c r="U1609" s="3" t="str">
        <f>IF(VLOOKUP($A1609,DICO_Complet!A:R,9,FALSE)&lt;&gt;0,VLOOKUP($A1609,DICO_Complet!A:R,9,FALSE),"")</f>
        <v/>
      </c>
    </row>
    <row r="1610" spans="1:21">
      <c r="A1610" s="29">
        <v>250414115108</v>
      </c>
      <c r="B1610" s="87"/>
      <c r="C1610" s="88"/>
      <c r="D1610" s="89"/>
      <c r="E1610" s="3"/>
      <c r="F1610" s="11"/>
      <c r="G1610" s="90"/>
      <c r="H1610" s="31"/>
      <c r="I1610" s="31"/>
      <c r="J1610" s="90"/>
      <c r="K1610" s="31"/>
      <c r="L1610" s="57"/>
      <c r="M1610" s="31"/>
      <c r="N1610" s="31"/>
      <c r="O1610" s="57"/>
      <c r="P1610" s="57"/>
      <c r="Q1610" s="57"/>
      <c r="R1610" s="31"/>
      <c r="S1610" s="31"/>
      <c r="T1610" s="91"/>
      <c r="U1610" s="3" t="str">
        <f>IF(VLOOKUP($A1610,DICO_Complet!A:R,9,FALSE)&lt;&gt;0,VLOOKUP($A1610,DICO_Complet!A:R,9,FALSE),"")</f>
        <v/>
      </c>
    </row>
    <row r="1611" spans="1:21">
      <c r="A1611" s="29">
        <v>250331151802</v>
      </c>
      <c r="B1611" s="87"/>
      <c r="C1611" s="88"/>
      <c r="D1611" s="89"/>
      <c r="E1611" s="3"/>
      <c r="F1611" s="11"/>
      <c r="G1611" s="90"/>
      <c r="H1611" s="31"/>
      <c r="I1611" s="31"/>
      <c r="J1611" s="90"/>
      <c r="K1611" s="31"/>
      <c r="L1611" s="57"/>
      <c r="M1611" s="31"/>
      <c r="N1611" s="31"/>
      <c r="O1611" s="57"/>
      <c r="P1611" s="57"/>
      <c r="Q1611" s="57"/>
      <c r="R1611" s="31"/>
      <c r="S1611" s="31"/>
      <c r="T1611" s="91"/>
      <c r="U1611" s="3" t="str">
        <f>IF(VLOOKUP($A1611,DICO_Complet!A:R,9,FALSE)&lt;&gt;0,VLOOKUP($A1611,DICO_Complet!A:R,9,FALSE),"")</f>
        <v/>
      </c>
    </row>
    <row r="1612" spans="1:21">
      <c r="A1612" s="29">
        <v>250214095200</v>
      </c>
      <c r="B1612" s="87"/>
      <c r="C1612" s="88"/>
      <c r="D1612" s="89"/>
      <c r="E1612" s="3"/>
      <c r="F1612" s="11"/>
      <c r="G1612" s="90"/>
      <c r="H1612" s="31"/>
      <c r="I1612" s="31"/>
      <c r="J1612" s="90"/>
      <c r="K1612" s="31"/>
      <c r="L1612" s="57"/>
      <c r="M1612" s="31"/>
      <c r="N1612" s="31"/>
      <c r="O1612" s="57"/>
      <c r="P1612" s="57"/>
      <c r="Q1612" s="57"/>
      <c r="R1612" s="31"/>
      <c r="S1612" s="31"/>
      <c r="T1612" s="91"/>
      <c r="U1612" s="3" t="str">
        <f>IF(VLOOKUP($A1612,DICO_Complet!A:R,9,FALSE)&lt;&gt;0,VLOOKUP($A1612,DICO_Complet!A:R,9,FALSE),"")</f>
        <v/>
      </c>
    </row>
    <row r="1613" spans="1:21">
      <c r="A1613" s="29">
        <v>250915174800</v>
      </c>
      <c r="B1613" s="87"/>
      <c r="C1613" s="88"/>
      <c r="D1613" s="89"/>
      <c r="E1613" s="3"/>
      <c r="F1613" s="11"/>
      <c r="G1613" s="90"/>
      <c r="H1613" s="31"/>
      <c r="I1613" s="31"/>
      <c r="J1613" s="90"/>
      <c r="K1613" s="31"/>
      <c r="L1613" s="57"/>
      <c r="M1613" s="31"/>
      <c r="N1613" s="31"/>
      <c r="O1613" s="57"/>
      <c r="P1613" s="57"/>
      <c r="Q1613" s="57"/>
      <c r="R1613" s="31"/>
      <c r="S1613" s="31"/>
      <c r="T1613" s="91"/>
      <c r="U1613" s="3" t="str">
        <f>IF(VLOOKUP($A1613,DICO_Complet!A:R,9,FALSE)&lt;&gt;0,VLOOKUP($A1613,DICO_Complet!A:R,9,FALSE),"")</f>
        <v/>
      </c>
    </row>
    <row r="1614" spans="1:21">
      <c r="A1614" s="29">
        <v>250425100306</v>
      </c>
      <c r="B1614" s="87"/>
      <c r="C1614" s="88"/>
      <c r="D1614" s="89"/>
      <c r="E1614" s="3"/>
      <c r="F1614" s="11"/>
      <c r="G1614" s="90"/>
      <c r="H1614" s="31"/>
      <c r="I1614" s="31"/>
      <c r="J1614" s="90"/>
      <c r="K1614" s="31"/>
      <c r="L1614" s="57"/>
      <c r="M1614" s="31"/>
      <c r="N1614" s="31"/>
      <c r="O1614" s="57"/>
      <c r="P1614" s="57"/>
      <c r="Q1614" s="57"/>
      <c r="R1614" s="31"/>
      <c r="S1614" s="31"/>
      <c r="T1614" s="91"/>
      <c r="U1614" s="3" t="str">
        <f>IF(VLOOKUP($A1614,DICO_Complet!A:R,9,FALSE)&lt;&gt;0,VLOOKUP($A1614,DICO_Complet!A:R,9,FALSE),"")</f>
        <v/>
      </c>
    </row>
    <row r="1615" spans="1:21">
      <c r="A1615" s="29">
        <v>250915171500</v>
      </c>
      <c r="B1615" s="87"/>
      <c r="C1615" s="88"/>
      <c r="D1615" s="89"/>
      <c r="E1615" s="3"/>
      <c r="F1615" s="11"/>
      <c r="G1615" s="90"/>
      <c r="H1615" s="31"/>
      <c r="I1615" s="31"/>
      <c r="J1615" s="90"/>
      <c r="K1615" s="31"/>
      <c r="L1615" s="57"/>
      <c r="M1615" s="31"/>
      <c r="N1615" s="31"/>
      <c r="O1615" s="57"/>
      <c r="P1615" s="57"/>
      <c r="Q1615" s="57"/>
      <c r="R1615" s="31"/>
      <c r="S1615" s="31"/>
      <c r="T1615" s="91"/>
      <c r="U1615" s="3" t="str">
        <f>IF(VLOOKUP($A1615,DICO_Complet!A:R,9,FALSE)&lt;&gt;0,VLOOKUP($A1615,DICO_Complet!A:R,9,FALSE),"")</f>
        <v/>
      </c>
    </row>
    <row r="1616" spans="1:21">
      <c r="A1616" s="29">
        <v>250414110800</v>
      </c>
      <c r="B1616" s="87"/>
      <c r="C1616" s="88"/>
      <c r="D1616" s="89"/>
      <c r="E1616" s="3"/>
      <c r="F1616" s="11"/>
      <c r="G1616" s="90"/>
      <c r="H1616" s="31"/>
      <c r="I1616" s="31"/>
      <c r="J1616" s="90"/>
      <c r="K1616" s="31"/>
      <c r="L1616" s="57"/>
      <c r="M1616" s="31"/>
      <c r="N1616" s="31"/>
      <c r="O1616" s="57"/>
      <c r="P1616" s="57"/>
      <c r="Q1616" s="57"/>
      <c r="R1616" s="31"/>
      <c r="S1616" s="31"/>
      <c r="T1616" s="91"/>
      <c r="U1616" s="3" t="str">
        <f>IF(VLOOKUP($A1616,DICO_Complet!A:R,9,FALSE)&lt;&gt;0,VLOOKUP($A1616,DICO_Complet!A:R,9,FALSE),"")</f>
        <v/>
      </c>
    </row>
    <row r="1617" spans="1:21">
      <c r="A1617" s="29">
        <v>250807152500</v>
      </c>
      <c r="B1617" s="87"/>
      <c r="C1617" s="88"/>
      <c r="D1617" s="89"/>
      <c r="E1617" s="3"/>
      <c r="F1617" s="11"/>
      <c r="G1617" s="90"/>
      <c r="H1617" s="31"/>
      <c r="I1617" s="31"/>
      <c r="J1617" s="90"/>
      <c r="K1617" s="31"/>
      <c r="L1617" s="57"/>
      <c r="M1617" s="31"/>
      <c r="N1617" s="31"/>
      <c r="O1617" s="57"/>
      <c r="P1617" s="57"/>
      <c r="Q1617" s="57"/>
      <c r="R1617" s="31"/>
      <c r="S1617" s="31"/>
      <c r="T1617" s="91"/>
      <c r="U1617" s="3" t="str">
        <f>IF(VLOOKUP($A1617,DICO_Complet!A:R,9,FALSE)&lt;&gt;0,VLOOKUP($A1617,DICO_Complet!A:R,9,FALSE),"")</f>
        <v/>
      </c>
    </row>
    <row r="1618" spans="1:21">
      <c r="A1618" s="29">
        <v>250528144004</v>
      </c>
      <c r="B1618" s="87"/>
      <c r="C1618" s="88"/>
      <c r="D1618" s="89"/>
      <c r="E1618" s="3"/>
      <c r="F1618" s="11"/>
      <c r="G1618" s="90"/>
      <c r="H1618" s="31"/>
      <c r="I1618" s="31"/>
      <c r="J1618" s="90"/>
      <c r="K1618" s="31"/>
      <c r="L1618" s="57"/>
      <c r="M1618" s="31"/>
      <c r="N1618" s="31"/>
      <c r="O1618" s="57"/>
      <c r="P1618" s="57"/>
      <c r="Q1618" s="57"/>
      <c r="R1618" s="31"/>
      <c r="S1618" s="31"/>
      <c r="T1618" s="91"/>
      <c r="U1618" s="3" t="str">
        <f>IF(VLOOKUP($A1618,DICO_Complet!A:R,9,FALSE)&lt;&gt;0,VLOOKUP($A1618,DICO_Complet!A:R,9,FALSE),"")</f>
        <v/>
      </c>
    </row>
    <row r="1619" spans="1:21">
      <c r="A1619" s="29">
        <v>241112000194</v>
      </c>
      <c r="B1619" s="87"/>
      <c r="C1619" s="88"/>
      <c r="D1619" s="89"/>
      <c r="E1619" s="3"/>
      <c r="F1619" s="11"/>
      <c r="G1619" s="90"/>
      <c r="H1619" s="31"/>
      <c r="I1619" s="31"/>
      <c r="J1619" s="90"/>
      <c r="K1619" s="31"/>
      <c r="L1619" s="57"/>
      <c r="M1619" s="31"/>
      <c r="N1619" s="31"/>
      <c r="O1619" s="57"/>
      <c r="P1619" s="57"/>
      <c r="Q1619" s="57"/>
      <c r="R1619" s="31"/>
      <c r="S1619" s="31"/>
      <c r="T1619" s="91"/>
      <c r="U1619" s="3" t="str">
        <f>IF(VLOOKUP($A1619,DICO_Complet!A:R,9,FALSE)&lt;&gt;0,VLOOKUP($A1619,DICO_Complet!A:R,9,FALSE),"")</f>
        <v/>
      </c>
    </row>
    <row r="1620" spans="1:21">
      <c r="A1620" s="29">
        <v>250414110600</v>
      </c>
      <c r="B1620" s="87"/>
      <c r="C1620" s="88"/>
      <c r="D1620" s="89"/>
      <c r="E1620" s="3"/>
      <c r="F1620" s="11"/>
      <c r="G1620" s="90"/>
      <c r="H1620" s="31"/>
      <c r="I1620" s="31"/>
      <c r="J1620" s="90"/>
      <c r="K1620" s="31"/>
      <c r="L1620" s="57"/>
      <c r="M1620" s="31"/>
      <c r="N1620" s="31"/>
      <c r="O1620" s="57"/>
      <c r="P1620" s="57"/>
      <c r="Q1620" s="57"/>
      <c r="R1620" s="31"/>
      <c r="S1620" s="31"/>
      <c r="T1620" s="91"/>
      <c r="U1620" s="3" t="str">
        <f>IF(VLOOKUP($A1620,DICO_Complet!A:R,9,FALSE)&lt;&gt;0,VLOOKUP($A1620,DICO_Complet!A:R,9,FALSE),"")</f>
        <v/>
      </c>
    </row>
    <row r="1621" spans="1:21">
      <c r="A1621" s="29">
        <v>241112000196</v>
      </c>
      <c r="B1621" s="87"/>
      <c r="C1621" s="88"/>
      <c r="D1621" s="89"/>
      <c r="E1621" s="3"/>
      <c r="F1621" s="11"/>
      <c r="G1621" s="90"/>
      <c r="H1621" s="31"/>
      <c r="I1621" s="31"/>
      <c r="J1621" s="90"/>
      <c r="K1621" s="31"/>
      <c r="L1621" s="57"/>
      <c r="M1621" s="31"/>
      <c r="N1621" s="31"/>
      <c r="O1621" s="57"/>
      <c r="P1621" s="57"/>
      <c r="Q1621" s="57"/>
      <c r="R1621" s="31"/>
      <c r="S1621" s="31"/>
      <c r="T1621" s="91"/>
      <c r="U1621" s="3" t="str">
        <f>IF(VLOOKUP($A1621,DICO_Complet!A:R,9,FALSE)&lt;&gt;0,VLOOKUP($A1621,DICO_Complet!A:R,9,FALSE),"")</f>
        <v/>
      </c>
    </row>
    <row r="1622" spans="1:21">
      <c r="A1622" s="29">
        <v>250901001205</v>
      </c>
      <c r="B1622" s="87"/>
      <c r="C1622" s="88"/>
      <c r="D1622" s="89"/>
      <c r="E1622" s="3"/>
      <c r="F1622" s="11"/>
      <c r="G1622" s="90"/>
      <c r="H1622" s="31"/>
      <c r="I1622" s="31"/>
      <c r="J1622" s="90"/>
      <c r="K1622" s="31"/>
      <c r="L1622" s="57"/>
      <c r="M1622" s="31"/>
      <c r="N1622" s="31"/>
      <c r="O1622" s="57"/>
      <c r="P1622" s="57"/>
      <c r="Q1622" s="57"/>
      <c r="R1622" s="31"/>
      <c r="S1622" s="31"/>
      <c r="T1622" s="91"/>
      <c r="U1622" s="3" t="str">
        <f>IF(VLOOKUP($A1622,DICO_Complet!A:R,9,FALSE)&lt;&gt;0,VLOOKUP($A1622,DICO_Complet!A:R,9,FALSE),"")</f>
        <v/>
      </c>
    </row>
    <row r="1623" spans="1:21">
      <c r="A1623" s="29">
        <v>250414115104</v>
      </c>
      <c r="B1623" s="87"/>
      <c r="C1623" s="88"/>
      <c r="D1623" s="89"/>
      <c r="E1623" s="3"/>
      <c r="F1623" s="11"/>
      <c r="G1623" s="90"/>
      <c r="H1623" s="31"/>
      <c r="I1623" s="31"/>
      <c r="J1623" s="90"/>
      <c r="K1623" s="31"/>
      <c r="L1623" s="57"/>
      <c r="M1623" s="31"/>
      <c r="N1623" s="31"/>
      <c r="O1623" s="57"/>
      <c r="P1623" s="57"/>
      <c r="Q1623" s="57"/>
      <c r="R1623" s="31"/>
      <c r="S1623" s="31"/>
      <c r="T1623" s="91"/>
      <c r="U1623" s="3" t="str">
        <f>IF(VLOOKUP($A1623,DICO_Complet!A:R,9,FALSE)&lt;&gt;0,VLOOKUP($A1623,DICO_Complet!A:R,9,FALSE),"")</f>
        <v/>
      </c>
    </row>
    <row r="1624" spans="1:21">
      <c r="A1624" s="29">
        <v>241112000199</v>
      </c>
      <c r="B1624" s="87"/>
      <c r="C1624" s="88"/>
      <c r="D1624" s="89"/>
      <c r="E1624" s="3"/>
      <c r="F1624" s="11"/>
      <c r="G1624" s="90"/>
      <c r="H1624" s="31"/>
      <c r="I1624" s="31"/>
      <c r="J1624" s="90"/>
      <c r="K1624" s="31"/>
      <c r="L1624" s="57"/>
      <c r="M1624" s="31"/>
      <c r="N1624" s="31"/>
      <c r="O1624" s="57"/>
      <c r="P1624" s="57"/>
      <c r="Q1624" s="57"/>
      <c r="R1624" s="31"/>
      <c r="S1624" s="31"/>
      <c r="T1624" s="91"/>
      <c r="U1624" s="3" t="str">
        <f>IF(VLOOKUP($A1624,DICO_Complet!A:R,9,FALSE)&lt;&gt;0,VLOOKUP($A1624,DICO_Complet!A:R,9,FALSE),"")</f>
        <v/>
      </c>
    </row>
    <row r="1625" spans="1:21">
      <c r="A1625" s="29">
        <v>260304143000</v>
      </c>
      <c r="B1625" s="87"/>
      <c r="C1625" s="88"/>
      <c r="D1625" s="89"/>
      <c r="E1625" s="3"/>
      <c r="F1625" s="11"/>
      <c r="G1625" s="90"/>
      <c r="H1625" s="31"/>
      <c r="I1625" s="31"/>
      <c r="J1625" s="90"/>
      <c r="K1625" s="31"/>
      <c r="L1625" s="57"/>
      <c r="M1625" s="31"/>
      <c r="N1625" s="31"/>
      <c r="O1625" s="57"/>
      <c r="P1625" s="57"/>
      <c r="Q1625" s="57"/>
      <c r="R1625" s="31"/>
      <c r="S1625" s="31"/>
      <c r="T1625" s="91"/>
      <c r="U1625" s="3" t="str">
        <f>IF(VLOOKUP($A1625,DICO_Complet!A:R,9,FALSE)&lt;&gt;0,VLOOKUP($A1625,DICO_Complet!A:R,9,FALSE),"")</f>
        <v/>
      </c>
    </row>
    <row r="1626" spans="1:21">
      <c r="A1626" s="29">
        <v>250425100310</v>
      </c>
      <c r="B1626" s="87"/>
      <c r="C1626" s="88"/>
      <c r="D1626" s="89"/>
      <c r="E1626" s="3"/>
      <c r="F1626" s="11"/>
      <c r="G1626" s="90"/>
      <c r="H1626" s="31"/>
      <c r="I1626" s="31"/>
      <c r="J1626" s="90"/>
      <c r="K1626" s="31"/>
      <c r="L1626" s="57"/>
      <c r="M1626" s="31"/>
      <c r="N1626" s="31"/>
      <c r="O1626" s="57"/>
      <c r="P1626" s="57"/>
      <c r="Q1626" s="57"/>
      <c r="R1626" s="31"/>
      <c r="S1626" s="31"/>
      <c r="T1626" s="91"/>
      <c r="U1626" s="3" t="str">
        <f>IF(VLOOKUP($A1626,DICO_Complet!A:R,9,FALSE)&lt;&gt;0,VLOOKUP($A1626,DICO_Complet!A:R,9,FALSE),"")</f>
        <v/>
      </c>
    </row>
    <row r="1627" spans="1:21">
      <c r="A1627" s="29">
        <v>241112000200</v>
      </c>
      <c r="B1627" s="87"/>
      <c r="C1627" s="88"/>
      <c r="D1627" s="89"/>
      <c r="E1627" s="3"/>
      <c r="F1627" s="11"/>
      <c r="G1627" s="90"/>
      <c r="H1627" s="31"/>
      <c r="I1627" s="31"/>
      <c r="J1627" s="90"/>
      <c r="K1627" s="31"/>
      <c r="L1627" s="57"/>
      <c r="M1627" s="31"/>
      <c r="N1627" s="31"/>
      <c r="O1627" s="57"/>
      <c r="P1627" s="57"/>
      <c r="Q1627" s="57"/>
      <c r="R1627" s="31"/>
      <c r="S1627" s="31"/>
      <c r="T1627" s="91"/>
      <c r="U1627" s="3" t="str">
        <f>IF(VLOOKUP($A1627,DICO_Complet!A:R,9,FALSE)&lt;&gt;0,VLOOKUP($A1627,DICO_Complet!A:R,9,FALSE),"")</f>
        <v/>
      </c>
    </row>
    <row r="1628" spans="1:21">
      <c r="A1628" s="29">
        <v>241112000201</v>
      </c>
      <c r="B1628" s="87"/>
      <c r="C1628" s="88"/>
      <c r="D1628" s="89"/>
      <c r="E1628" s="3"/>
      <c r="F1628" s="11"/>
      <c r="G1628" s="90"/>
      <c r="H1628" s="31"/>
      <c r="I1628" s="31"/>
      <c r="J1628" s="90"/>
      <c r="K1628" s="31"/>
      <c r="L1628" s="57"/>
      <c r="M1628" s="31"/>
      <c r="N1628" s="31"/>
      <c r="O1628" s="57"/>
      <c r="P1628" s="57"/>
      <c r="Q1628" s="57"/>
      <c r="R1628" s="31"/>
      <c r="S1628" s="31"/>
      <c r="T1628" s="91"/>
      <c r="U1628" s="3" t="str">
        <f>IF(VLOOKUP($A1628,DICO_Complet!A:R,9,FALSE)&lt;&gt;0,VLOOKUP($A1628,DICO_Complet!A:R,9,FALSE),"")</f>
        <v/>
      </c>
    </row>
    <row r="1629" spans="1:21">
      <c r="A1629" s="29">
        <v>241112000202</v>
      </c>
      <c r="B1629" s="87"/>
      <c r="C1629" s="88"/>
      <c r="D1629" s="89"/>
      <c r="E1629" s="3"/>
      <c r="F1629" s="11"/>
      <c r="G1629" s="90"/>
      <c r="H1629" s="31"/>
      <c r="I1629" s="31"/>
      <c r="J1629" s="90"/>
      <c r="K1629" s="31"/>
      <c r="L1629" s="57"/>
      <c r="M1629" s="31"/>
      <c r="N1629" s="31"/>
      <c r="O1629" s="57"/>
      <c r="P1629" s="57"/>
      <c r="Q1629" s="57"/>
      <c r="R1629" s="31"/>
      <c r="S1629" s="31"/>
      <c r="T1629" s="91"/>
      <c r="U1629" s="3" t="str">
        <f>IF(VLOOKUP($A1629,DICO_Complet!A:R,9,FALSE)&lt;&gt;0,VLOOKUP($A1629,DICO_Complet!A:R,9,FALSE),"")</f>
        <v/>
      </c>
    </row>
    <row r="1630" spans="1:21">
      <c r="A1630" s="29">
        <v>250414115105</v>
      </c>
      <c r="B1630" s="87"/>
      <c r="C1630" s="88"/>
      <c r="D1630" s="89"/>
      <c r="E1630" s="3"/>
      <c r="F1630" s="11"/>
      <c r="G1630" s="90"/>
      <c r="H1630" s="31"/>
      <c r="I1630" s="31"/>
      <c r="J1630" s="90"/>
      <c r="K1630" s="31"/>
      <c r="L1630" s="57"/>
      <c r="M1630" s="31"/>
      <c r="N1630" s="31"/>
      <c r="O1630" s="57"/>
      <c r="P1630" s="57"/>
      <c r="Q1630" s="57"/>
      <c r="R1630" s="31"/>
      <c r="S1630" s="31"/>
      <c r="T1630" s="91"/>
      <c r="U1630" s="3" t="str">
        <f>IF(VLOOKUP($A1630,DICO_Complet!A:R,9,FALSE)&lt;&gt;0,VLOOKUP($A1630,DICO_Complet!A:R,9,FALSE),"")</f>
        <v/>
      </c>
    </row>
    <row r="1631" spans="1:21">
      <c r="A1631" s="29">
        <v>250418220167</v>
      </c>
      <c r="B1631" s="87"/>
      <c r="C1631" s="88"/>
      <c r="D1631" s="89"/>
      <c r="E1631" s="3"/>
      <c r="F1631" s="11"/>
      <c r="G1631" s="90"/>
      <c r="H1631" s="31"/>
      <c r="I1631" s="31"/>
      <c r="J1631" s="90"/>
      <c r="K1631" s="31"/>
      <c r="L1631" s="57"/>
      <c r="M1631" s="31"/>
      <c r="N1631" s="31"/>
      <c r="O1631" s="57"/>
      <c r="P1631" s="57"/>
      <c r="Q1631" s="57"/>
      <c r="R1631" s="31"/>
      <c r="S1631" s="31"/>
      <c r="T1631" s="91"/>
      <c r="U1631" s="3" t="str">
        <f>IF(VLOOKUP($A1631,DICO_Complet!A:R,9,FALSE)&lt;&gt;0,VLOOKUP($A1631,DICO_Complet!A:R,9,FALSE),"")</f>
        <v/>
      </c>
    </row>
    <row r="1632" spans="1:21">
      <c r="A1632" s="29">
        <v>250626102100</v>
      </c>
      <c r="B1632" s="87"/>
      <c r="C1632" s="88"/>
      <c r="D1632" s="89"/>
      <c r="E1632" s="3"/>
      <c r="F1632" s="11"/>
      <c r="G1632" s="90"/>
      <c r="H1632" s="31"/>
      <c r="I1632" s="31"/>
      <c r="J1632" s="90"/>
      <c r="K1632" s="31"/>
      <c r="L1632" s="57"/>
      <c r="M1632" s="31"/>
      <c r="N1632" s="31"/>
      <c r="O1632" s="57"/>
      <c r="P1632" s="57"/>
      <c r="Q1632" s="57"/>
      <c r="R1632" s="31"/>
      <c r="S1632" s="31"/>
      <c r="T1632" s="91"/>
      <c r="U1632" s="3" t="str">
        <f>IF(VLOOKUP($A1632,DICO_Complet!A:R,9,FALSE)&lt;&gt;0,VLOOKUP($A1632,DICO_Complet!A:R,9,FALSE),"")</f>
        <v>OBSOLETE</v>
      </c>
    </row>
    <row r="1633" spans="1:21">
      <c r="A1633" s="29">
        <v>250528104004</v>
      </c>
      <c r="B1633" s="87"/>
      <c r="C1633" s="88"/>
      <c r="D1633" s="89"/>
      <c r="E1633" s="3"/>
      <c r="F1633" s="11"/>
      <c r="G1633" s="90"/>
      <c r="H1633" s="31"/>
      <c r="I1633" s="31"/>
      <c r="J1633" s="90"/>
      <c r="K1633" s="31"/>
      <c r="L1633" s="57"/>
      <c r="M1633" s="31"/>
      <c r="N1633" s="31"/>
      <c r="O1633" s="57"/>
      <c r="P1633" s="57"/>
      <c r="Q1633" s="57"/>
      <c r="R1633" s="31"/>
      <c r="S1633" s="31"/>
      <c r="T1633" s="91"/>
      <c r="U1633" s="3" t="str">
        <f>IF(VLOOKUP($A1633,DICO_Complet!A:R,9,FALSE)&lt;&gt;0,VLOOKUP($A1633,DICO_Complet!A:R,9,FALSE),"")</f>
        <v/>
      </c>
    </row>
    <row r="1634" spans="1:21">
      <c r="A1634" s="29">
        <v>260428105000</v>
      </c>
      <c r="B1634" s="87"/>
      <c r="C1634" s="88"/>
      <c r="D1634" s="89"/>
      <c r="E1634" s="3"/>
      <c r="F1634" s="11"/>
      <c r="G1634" s="90"/>
      <c r="H1634" s="31"/>
      <c r="I1634" s="31"/>
      <c r="J1634" s="90"/>
      <c r="K1634" s="31"/>
      <c r="L1634" s="57"/>
      <c r="M1634" s="31"/>
      <c r="N1634" s="31"/>
      <c r="O1634" s="57"/>
      <c r="P1634" s="57"/>
      <c r="Q1634" s="57"/>
      <c r="R1634" s="31"/>
      <c r="S1634" s="31"/>
      <c r="T1634" s="91"/>
      <c r="U1634" s="3" t="str">
        <f>IF(VLOOKUP($A1634,DICO_Complet!A:R,9,FALSE)&lt;&gt;0,VLOOKUP($A1634,DICO_Complet!A:R,9,FALSE),"")</f>
        <v/>
      </c>
    </row>
    <row r="1635" spans="1:21">
      <c r="A1635" s="29">
        <v>260423174500</v>
      </c>
      <c r="B1635" s="87"/>
      <c r="C1635" s="88"/>
      <c r="D1635" s="89"/>
      <c r="E1635" s="3"/>
      <c r="F1635" s="11"/>
      <c r="G1635" s="90"/>
      <c r="H1635" s="31"/>
      <c r="I1635" s="31"/>
      <c r="J1635" s="90"/>
      <c r="K1635" s="31"/>
      <c r="L1635" s="57"/>
      <c r="M1635" s="31"/>
      <c r="N1635" s="31"/>
      <c r="O1635" s="57"/>
      <c r="P1635" s="57"/>
      <c r="Q1635" s="57"/>
      <c r="R1635" s="31"/>
      <c r="S1635" s="31"/>
      <c r="T1635" s="91"/>
      <c r="U1635" s="3" t="str">
        <f>IF(VLOOKUP($A1635,DICO_Complet!A:R,9,FALSE)&lt;&gt;0,VLOOKUP($A1635,DICO_Complet!A:R,9,FALSE),"")</f>
        <v/>
      </c>
    </row>
    <row r="1636" spans="1:21">
      <c r="A1636" s="29">
        <v>251021103700</v>
      </c>
      <c r="B1636" s="87"/>
      <c r="C1636" s="88"/>
      <c r="D1636" s="89"/>
      <c r="E1636" s="3"/>
      <c r="F1636" s="11"/>
      <c r="G1636" s="90"/>
      <c r="H1636" s="31"/>
      <c r="I1636" s="31"/>
      <c r="J1636" s="90"/>
      <c r="K1636" s="31"/>
      <c r="L1636" s="57"/>
      <c r="M1636" s="31"/>
      <c r="N1636" s="31"/>
      <c r="O1636" s="57"/>
      <c r="P1636" s="57"/>
      <c r="Q1636" s="57"/>
      <c r="R1636" s="31"/>
      <c r="S1636" s="31"/>
      <c r="T1636" s="91"/>
      <c r="U1636" s="3" t="str">
        <f>IF(VLOOKUP($A1636,DICO_Complet!A:R,9,FALSE)&lt;&gt;0,VLOOKUP($A1636,DICO_Complet!A:R,9,FALSE),"")</f>
        <v/>
      </c>
    </row>
    <row r="1637" spans="1:21">
      <c r="A1637" s="29">
        <v>250331112001</v>
      </c>
      <c r="B1637" s="87"/>
      <c r="C1637" s="88"/>
      <c r="D1637" s="89"/>
      <c r="E1637" s="3"/>
      <c r="F1637" s="11"/>
      <c r="G1637" s="90"/>
      <c r="H1637" s="31"/>
      <c r="I1637" s="31"/>
      <c r="J1637" s="90"/>
      <c r="K1637" s="31"/>
      <c r="L1637" s="57"/>
      <c r="M1637" s="31"/>
      <c r="N1637" s="31"/>
      <c r="O1637" s="57"/>
      <c r="P1637" s="57"/>
      <c r="Q1637" s="57"/>
      <c r="R1637" s="31"/>
      <c r="S1637" s="31"/>
      <c r="T1637" s="91"/>
      <c r="U1637" s="3" t="str">
        <f>IF(VLOOKUP($A1637,DICO_Complet!A:R,9,FALSE)&lt;&gt;0,VLOOKUP($A1637,DICO_Complet!A:R,9,FALSE),"")</f>
        <v/>
      </c>
    </row>
    <row r="1638" spans="1:21">
      <c r="A1638" s="29">
        <v>250604103001</v>
      </c>
      <c r="B1638" s="87"/>
      <c r="C1638" s="88"/>
      <c r="D1638" s="89"/>
      <c r="E1638" s="3"/>
      <c r="F1638" s="11"/>
      <c r="G1638" s="90"/>
      <c r="H1638" s="31"/>
      <c r="I1638" s="31"/>
      <c r="J1638" s="90"/>
      <c r="K1638" s="31"/>
      <c r="L1638" s="57"/>
      <c r="M1638" s="31"/>
      <c r="N1638" s="31"/>
      <c r="O1638" s="57"/>
      <c r="P1638" s="57"/>
      <c r="Q1638" s="57"/>
      <c r="R1638" s="31"/>
      <c r="S1638" s="31"/>
      <c r="T1638" s="91"/>
      <c r="U1638" s="3" t="str">
        <f>IF(VLOOKUP($A1638,DICO_Complet!A:R,9,FALSE)&lt;&gt;0,VLOOKUP($A1638,DICO_Complet!A:R,9,FALSE),"")</f>
        <v>Obsolete</v>
      </c>
    </row>
    <row r="1639" spans="1:21">
      <c r="A1639" s="29">
        <v>250602175300</v>
      </c>
      <c r="B1639" s="87"/>
      <c r="C1639" s="88"/>
      <c r="D1639" s="89"/>
      <c r="E1639" s="3"/>
      <c r="F1639" s="11"/>
      <c r="G1639" s="90"/>
      <c r="H1639" s="31"/>
      <c r="I1639" s="31"/>
      <c r="J1639" s="90"/>
      <c r="K1639" s="31"/>
      <c r="L1639" s="57"/>
      <c r="M1639" s="31"/>
      <c r="N1639" s="31"/>
      <c r="O1639" s="57"/>
      <c r="P1639" s="57"/>
      <c r="Q1639" s="57"/>
      <c r="R1639" s="31"/>
      <c r="S1639" s="31"/>
      <c r="T1639" s="91"/>
      <c r="U1639" s="3" t="str">
        <f>IF(VLOOKUP($A1639,DICO_Complet!A:R,9,FALSE)&lt;&gt;0,VLOOKUP($A1639,DICO_Complet!A:R,9,FALSE),"")</f>
        <v>Obsolete</v>
      </c>
    </row>
    <row r="1640" spans="1:21">
      <c r="A1640" s="29">
        <v>241112000203</v>
      </c>
      <c r="B1640" s="87"/>
      <c r="C1640" s="88"/>
      <c r="D1640" s="89"/>
      <c r="E1640" s="3"/>
      <c r="F1640" s="11"/>
      <c r="G1640" s="90"/>
      <c r="H1640" s="31"/>
      <c r="I1640" s="31"/>
      <c r="J1640" s="90"/>
      <c r="K1640" s="31"/>
      <c r="L1640" s="57"/>
      <c r="M1640" s="31"/>
      <c r="N1640" s="31"/>
      <c r="O1640" s="57"/>
      <c r="P1640" s="57"/>
      <c r="Q1640" s="57"/>
      <c r="R1640" s="31"/>
      <c r="S1640" s="31"/>
      <c r="T1640" s="91"/>
      <c r="U1640" s="3" t="str">
        <f>IF(VLOOKUP($A1640,DICO_Complet!A:R,9,FALSE)&lt;&gt;0,VLOOKUP($A1640,DICO_Complet!A:R,9,FALSE),"")</f>
        <v/>
      </c>
    </row>
    <row r="1641" spans="1:21">
      <c r="A1641" s="29">
        <v>250425153900</v>
      </c>
      <c r="B1641" s="87"/>
      <c r="C1641" s="88"/>
      <c r="D1641" s="89"/>
      <c r="E1641" s="3"/>
      <c r="F1641" s="11"/>
      <c r="G1641" s="90"/>
      <c r="H1641" s="31"/>
      <c r="I1641" s="31"/>
      <c r="J1641" s="90"/>
      <c r="K1641" s="31"/>
      <c r="L1641" s="57"/>
      <c r="M1641" s="31"/>
      <c r="N1641" s="31"/>
      <c r="O1641" s="57"/>
      <c r="P1641" s="57"/>
      <c r="Q1641" s="57"/>
      <c r="R1641" s="31"/>
      <c r="S1641" s="31"/>
      <c r="T1641" s="91"/>
      <c r="U1641" s="3" t="str">
        <f>IF(VLOOKUP($A1641,DICO_Complet!A:R,9,FALSE)&lt;&gt;0,VLOOKUP($A1641,DICO_Complet!A:R,9,FALSE),"")</f>
        <v/>
      </c>
    </row>
    <row r="1642" spans="1:21">
      <c r="A1642" s="29">
        <v>250414113902</v>
      </c>
      <c r="B1642" s="87"/>
      <c r="C1642" s="88"/>
      <c r="D1642" s="89"/>
      <c r="E1642" s="3"/>
      <c r="F1642" s="11"/>
      <c r="G1642" s="90"/>
      <c r="H1642" s="31"/>
      <c r="I1642" s="31"/>
      <c r="J1642" s="90"/>
      <c r="K1642" s="31"/>
      <c r="L1642" s="57"/>
      <c r="M1642" s="31"/>
      <c r="N1642" s="31"/>
      <c r="O1642" s="57"/>
      <c r="P1642" s="57"/>
      <c r="Q1642" s="57"/>
      <c r="R1642" s="31"/>
      <c r="S1642" s="31"/>
      <c r="T1642" s="91"/>
      <c r="U1642" s="3" t="str">
        <f>IF(VLOOKUP($A1642,DICO_Complet!A:R,9,FALSE)&lt;&gt;0,VLOOKUP($A1642,DICO_Complet!A:R,9,FALSE),"")</f>
        <v/>
      </c>
    </row>
    <row r="1643" spans="1:21">
      <c r="A1643" s="29">
        <v>250408142401</v>
      </c>
      <c r="B1643" s="87"/>
      <c r="C1643" s="88"/>
      <c r="D1643" s="89"/>
      <c r="E1643" s="3"/>
      <c r="F1643" s="11"/>
      <c r="G1643" s="90"/>
      <c r="H1643" s="31"/>
      <c r="I1643" s="31"/>
      <c r="J1643" s="90"/>
      <c r="K1643" s="31"/>
      <c r="L1643" s="57"/>
      <c r="M1643" s="31"/>
      <c r="N1643" s="31"/>
      <c r="O1643" s="57"/>
      <c r="P1643" s="57"/>
      <c r="Q1643" s="57"/>
      <c r="R1643" s="31"/>
      <c r="S1643" s="31"/>
      <c r="T1643" s="91"/>
      <c r="U1643" s="3" t="str">
        <f>IF(VLOOKUP($A1643,DICO_Complet!A:R,9,FALSE)&lt;&gt;0,VLOOKUP($A1643,DICO_Complet!A:R,9,FALSE),"")</f>
        <v/>
      </c>
    </row>
    <row r="1644" spans="1:21">
      <c r="A1644" s="29">
        <v>251125100008</v>
      </c>
      <c r="B1644" s="87"/>
      <c r="C1644" s="88"/>
      <c r="D1644" s="89"/>
      <c r="E1644" s="3"/>
      <c r="F1644" s="11"/>
      <c r="G1644" s="90"/>
      <c r="H1644" s="31"/>
      <c r="I1644" s="31"/>
      <c r="J1644" s="90"/>
      <c r="K1644" s="31"/>
      <c r="L1644" s="57"/>
      <c r="M1644" s="31"/>
      <c r="N1644" s="31"/>
      <c r="O1644" s="57"/>
      <c r="P1644" s="57"/>
      <c r="Q1644" s="57"/>
      <c r="R1644" s="31"/>
      <c r="S1644" s="31"/>
      <c r="T1644" s="91"/>
      <c r="U1644" s="3" t="str">
        <f>IF(VLOOKUP($A1644,DICO_Complet!A:R,9,FALSE)&lt;&gt;0,VLOOKUP($A1644,DICO_Complet!A:R,9,FALSE),"")</f>
        <v>Obsolete</v>
      </c>
    </row>
    <row r="1645" spans="1:21">
      <c r="A1645" s="29">
        <v>250317176906</v>
      </c>
      <c r="B1645" s="87"/>
      <c r="C1645" s="88"/>
      <c r="D1645" s="89"/>
      <c r="E1645" s="3"/>
      <c r="F1645" s="11"/>
      <c r="G1645" s="90"/>
      <c r="H1645" s="31"/>
      <c r="I1645" s="31"/>
      <c r="J1645" s="90"/>
      <c r="K1645" s="31"/>
      <c r="L1645" s="57"/>
      <c r="M1645" s="31"/>
      <c r="N1645" s="31"/>
      <c r="O1645" s="57"/>
      <c r="P1645" s="57"/>
      <c r="Q1645" s="57"/>
      <c r="R1645" s="31"/>
      <c r="S1645" s="31"/>
      <c r="T1645" s="91"/>
      <c r="U1645" s="3" t="str">
        <f>IF(VLOOKUP($A1645,DICO_Complet!A:R,9,FALSE)&lt;&gt;0,VLOOKUP($A1645,DICO_Complet!A:R,9,FALSE),"")</f>
        <v/>
      </c>
    </row>
    <row r="1646" spans="1:21">
      <c r="A1646" s="29">
        <v>250317176905</v>
      </c>
      <c r="B1646" s="87"/>
      <c r="C1646" s="88"/>
      <c r="D1646" s="89"/>
      <c r="E1646" s="3"/>
      <c r="F1646" s="11"/>
      <c r="G1646" s="90"/>
      <c r="H1646" s="31"/>
      <c r="I1646" s="31"/>
      <c r="J1646" s="90"/>
      <c r="K1646" s="31"/>
      <c r="L1646" s="57"/>
      <c r="M1646" s="31"/>
      <c r="N1646" s="31"/>
      <c r="O1646" s="57"/>
      <c r="P1646" s="57"/>
      <c r="Q1646" s="57"/>
      <c r="R1646" s="31"/>
      <c r="S1646" s="31"/>
      <c r="T1646" s="91"/>
      <c r="U1646" s="3" t="str">
        <f>IF(VLOOKUP($A1646,DICO_Complet!A:R,9,FALSE)&lt;&gt;0,VLOOKUP($A1646,DICO_Complet!A:R,9,FALSE),"")</f>
        <v/>
      </c>
    </row>
    <row r="1647" spans="1:21">
      <c r="A1647" s="29">
        <v>250414114701</v>
      </c>
      <c r="B1647" s="87"/>
      <c r="C1647" s="88"/>
      <c r="D1647" s="89"/>
      <c r="E1647" s="3"/>
      <c r="F1647" s="11"/>
      <c r="G1647" s="90"/>
      <c r="H1647" s="31"/>
      <c r="I1647" s="31"/>
      <c r="J1647" s="90"/>
      <c r="K1647" s="31"/>
      <c r="L1647" s="57"/>
      <c r="M1647" s="31"/>
      <c r="N1647" s="31"/>
      <c r="O1647" s="57"/>
      <c r="P1647" s="57"/>
      <c r="Q1647" s="57"/>
      <c r="R1647" s="31"/>
      <c r="S1647" s="31"/>
      <c r="T1647" s="91"/>
      <c r="U1647" s="3" t="str">
        <f>IF(VLOOKUP($A1647,DICO_Complet!A:R,9,FALSE)&lt;&gt;0,VLOOKUP($A1647,DICO_Complet!A:R,9,FALSE),"")</f>
        <v/>
      </c>
    </row>
    <row r="1648" spans="1:21">
      <c r="A1648" s="29">
        <v>260304135100</v>
      </c>
      <c r="B1648" s="87"/>
      <c r="C1648" s="88"/>
      <c r="D1648" s="89"/>
      <c r="E1648" s="3"/>
      <c r="F1648" s="11"/>
      <c r="G1648" s="90"/>
      <c r="H1648" s="31"/>
      <c r="I1648" s="31"/>
      <c r="J1648" s="90"/>
      <c r="K1648" s="31"/>
      <c r="L1648" s="57"/>
      <c r="M1648" s="31"/>
      <c r="N1648" s="31"/>
      <c r="O1648" s="57"/>
      <c r="P1648" s="57"/>
      <c r="Q1648" s="57"/>
      <c r="R1648" s="31"/>
      <c r="S1648" s="31"/>
      <c r="T1648" s="91"/>
      <c r="U1648" s="3" t="str">
        <f>IF(VLOOKUP($A1648,DICO_Complet!A:R,9,FALSE)&lt;&gt;0,VLOOKUP($A1648,DICO_Complet!A:R,9,FALSE),"")</f>
        <v/>
      </c>
    </row>
    <row r="1649" spans="1:21">
      <c r="A1649" s="29">
        <v>250901001204</v>
      </c>
      <c r="B1649" s="87"/>
      <c r="C1649" s="88"/>
      <c r="D1649" s="89"/>
      <c r="E1649" s="3"/>
      <c r="F1649" s="11"/>
      <c r="G1649" s="90"/>
      <c r="H1649" s="31"/>
      <c r="I1649" s="31"/>
      <c r="J1649" s="90"/>
      <c r="K1649" s="31"/>
      <c r="L1649" s="57"/>
      <c r="M1649" s="31"/>
      <c r="N1649" s="31"/>
      <c r="O1649" s="57"/>
      <c r="P1649" s="57"/>
      <c r="Q1649" s="57"/>
      <c r="R1649" s="31"/>
      <c r="S1649" s="31"/>
      <c r="T1649" s="91"/>
      <c r="U1649" s="3" t="str">
        <f>IF(VLOOKUP($A1649,DICO_Complet!A:R,9,FALSE)&lt;&gt;0,VLOOKUP($A1649,DICO_Complet!A:R,9,FALSE),"")</f>
        <v/>
      </c>
    </row>
    <row r="1650" spans="1:21">
      <c r="A1650" s="29">
        <v>250901001002</v>
      </c>
      <c r="B1650" s="87"/>
      <c r="C1650" s="88"/>
      <c r="D1650" s="89"/>
      <c r="E1650" s="3"/>
      <c r="F1650" s="11"/>
      <c r="G1650" s="90"/>
      <c r="H1650" s="31"/>
      <c r="I1650" s="31"/>
      <c r="J1650" s="90"/>
      <c r="K1650" s="31"/>
      <c r="L1650" s="57"/>
      <c r="M1650" s="31"/>
      <c r="N1650" s="31"/>
      <c r="O1650" s="57"/>
      <c r="P1650" s="57"/>
      <c r="Q1650" s="57"/>
      <c r="R1650" s="31"/>
      <c r="S1650" s="31"/>
      <c r="T1650" s="91"/>
      <c r="U1650" s="3" t="str">
        <f>IF(VLOOKUP($A1650,DICO_Complet!A:R,9,FALSE)&lt;&gt;0,VLOOKUP($A1650,DICO_Complet!A:R,9,FALSE),"")</f>
        <v/>
      </c>
    </row>
    <row r="1651" spans="1:21">
      <c r="A1651" s="29">
        <v>250901001001</v>
      </c>
      <c r="B1651" s="87"/>
      <c r="C1651" s="88"/>
      <c r="D1651" s="89"/>
      <c r="E1651" s="3"/>
      <c r="F1651" s="11"/>
      <c r="G1651" s="90"/>
      <c r="H1651" s="31"/>
      <c r="I1651" s="31"/>
      <c r="J1651" s="90"/>
      <c r="K1651" s="31"/>
      <c r="L1651" s="57"/>
      <c r="M1651" s="31"/>
      <c r="N1651" s="31"/>
      <c r="O1651" s="57"/>
      <c r="P1651" s="57"/>
      <c r="Q1651" s="57"/>
      <c r="R1651" s="31"/>
      <c r="S1651" s="31"/>
      <c r="T1651" s="91"/>
      <c r="U1651" s="3" t="str">
        <f>IF(VLOOKUP($A1651,DICO_Complet!A:R,9,FALSE)&lt;&gt;0,VLOOKUP($A1651,DICO_Complet!A:R,9,FALSE),"")</f>
        <v/>
      </c>
    </row>
    <row r="1652" spans="1:21">
      <c r="A1652" s="29">
        <v>241112000205</v>
      </c>
      <c r="B1652" s="87"/>
      <c r="C1652" s="88"/>
      <c r="D1652" s="89"/>
      <c r="E1652" s="3"/>
      <c r="F1652" s="11"/>
      <c r="G1652" s="90"/>
      <c r="H1652" s="31"/>
      <c r="I1652" s="31"/>
      <c r="J1652" s="90"/>
      <c r="K1652" s="31"/>
      <c r="L1652" s="57"/>
      <c r="M1652" s="31"/>
      <c r="N1652" s="31"/>
      <c r="O1652" s="57"/>
      <c r="P1652" s="57"/>
      <c r="Q1652" s="57"/>
      <c r="R1652" s="31"/>
      <c r="S1652" s="31"/>
      <c r="T1652" s="91"/>
      <c r="U1652" s="3" t="str">
        <f>IF(VLOOKUP($A1652,DICO_Complet!A:R,9,FALSE)&lt;&gt;0,VLOOKUP($A1652,DICO_Complet!A:R,9,FALSE),"")</f>
        <v/>
      </c>
    </row>
    <row r="1653" spans="1:21">
      <c r="A1653" s="29">
        <v>250703160400</v>
      </c>
      <c r="B1653" s="87"/>
      <c r="C1653" s="88"/>
      <c r="D1653" s="89"/>
      <c r="E1653" s="3"/>
      <c r="F1653" s="11"/>
      <c r="G1653" s="90"/>
      <c r="H1653" s="31"/>
      <c r="I1653" s="31"/>
      <c r="J1653" s="90"/>
      <c r="K1653" s="31"/>
      <c r="L1653" s="57"/>
      <c r="M1653" s="31"/>
      <c r="N1653" s="31"/>
      <c r="O1653" s="57"/>
      <c r="P1653" s="57"/>
      <c r="Q1653" s="57"/>
      <c r="R1653" s="31"/>
      <c r="S1653" s="31"/>
      <c r="T1653" s="91"/>
      <c r="U1653" s="3" t="str">
        <f>IF(VLOOKUP($A1653,DICO_Complet!A:R,9,FALSE)&lt;&gt;0,VLOOKUP($A1653,DICO_Complet!A:R,9,FALSE),"")</f>
        <v/>
      </c>
    </row>
    <row r="1654" spans="1:21">
      <c r="A1654" s="29">
        <v>250414113900</v>
      </c>
      <c r="B1654" s="87"/>
      <c r="C1654" s="88"/>
      <c r="D1654" s="89"/>
      <c r="E1654" s="3"/>
      <c r="F1654" s="11"/>
      <c r="G1654" s="90"/>
      <c r="H1654" s="31"/>
      <c r="I1654" s="31"/>
      <c r="J1654" s="90"/>
      <c r="K1654" s="31"/>
      <c r="L1654" s="57"/>
      <c r="M1654" s="31"/>
      <c r="N1654" s="31"/>
      <c r="O1654" s="57"/>
      <c r="P1654" s="57"/>
      <c r="Q1654" s="57"/>
      <c r="R1654" s="31"/>
      <c r="S1654" s="31"/>
      <c r="T1654" s="91"/>
      <c r="U1654" s="3" t="str">
        <f>IF(VLOOKUP($A1654,DICO_Complet!A:R,9,FALSE)&lt;&gt;0,VLOOKUP($A1654,DICO_Complet!A:R,9,FALSE),"")</f>
        <v/>
      </c>
    </row>
    <row r="1655" spans="1:21">
      <c r="A1655" s="29">
        <v>260223172100</v>
      </c>
      <c r="B1655" s="87"/>
      <c r="C1655" s="88"/>
      <c r="D1655" s="89"/>
      <c r="E1655" s="3"/>
      <c r="F1655" s="11"/>
      <c r="G1655" s="90"/>
      <c r="H1655" s="31"/>
      <c r="I1655" s="31"/>
      <c r="J1655" s="90"/>
      <c r="K1655" s="31"/>
      <c r="L1655" s="57"/>
      <c r="M1655" s="31"/>
      <c r="N1655" s="31"/>
      <c r="O1655" s="57"/>
      <c r="P1655" s="57"/>
      <c r="Q1655" s="57"/>
      <c r="R1655" s="31"/>
      <c r="S1655" s="31"/>
      <c r="T1655" s="91"/>
      <c r="U1655" s="3" t="str">
        <f>IF(VLOOKUP($A1655,DICO_Complet!A:R,9,FALSE)&lt;&gt;0,VLOOKUP($A1655,DICO_Complet!A:R,9,FALSE),"")</f>
        <v/>
      </c>
    </row>
    <row r="1656" spans="1:21">
      <c r="A1656" s="29">
        <v>260304141000</v>
      </c>
      <c r="B1656" s="87"/>
      <c r="C1656" s="88"/>
      <c r="D1656" s="89"/>
      <c r="E1656" s="3"/>
      <c r="F1656" s="11"/>
      <c r="G1656" s="90"/>
      <c r="H1656" s="31"/>
      <c r="I1656" s="31"/>
      <c r="J1656" s="90"/>
      <c r="K1656" s="31"/>
      <c r="L1656" s="57"/>
      <c r="M1656" s="31"/>
      <c r="N1656" s="31"/>
      <c r="O1656" s="57"/>
      <c r="P1656" s="57"/>
      <c r="Q1656" s="57"/>
      <c r="R1656" s="31"/>
      <c r="S1656" s="31"/>
      <c r="T1656" s="91"/>
      <c r="U1656" s="3" t="str">
        <f>IF(VLOOKUP($A1656,DICO_Complet!A:R,9,FALSE)&lt;&gt;0,VLOOKUP($A1656,DICO_Complet!A:R,9,FALSE),"")</f>
        <v/>
      </c>
    </row>
    <row r="1657" spans="1:21">
      <c r="A1657" s="29">
        <v>251217184220</v>
      </c>
      <c r="B1657" s="87"/>
      <c r="C1657" s="88"/>
      <c r="D1657" s="89"/>
      <c r="E1657" s="3"/>
      <c r="F1657" s="11"/>
      <c r="G1657" s="90"/>
      <c r="H1657" s="31"/>
      <c r="I1657" s="31"/>
      <c r="J1657" s="90"/>
      <c r="K1657" s="31"/>
      <c r="L1657" s="57"/>
      <c r="M1657" s="31"/>
      <c r="N1657" s="31"/>
      <c r="O1657" s="57"/>
      <c r="P1657" s="57"/>
      <c r="Q1657" s="57"/>
      <c r="R1657" s="31"/>
      <c r="S1657" s="31"/>
      <c r="T1657" s="91"/>
      <c r="U1657" s="3" t="str">
        <f>IF(VLOOKUP($A1657,DICO_Complet!A:R,9,FALSE)&lt;&gt;0,VLOOKUP($A1657,DICO_Complet!A:R,9,FALSE),"")</f>
        <v/>
      </c>
    </row>
    <row r="1658" spans="1:21">
      <c r="A1658" s="29">
        <v>250212174206</v>
      </c>
      <c r="B1658" s="87"/>
      <c r="C1658" s="88"/>
      <c r="D1658" s="89"/>
      <c r="E1658" s="3"/>
      <c r="F1658" s="11"/>
      <c r="G1658" s="90"/>
      <c r="H1658" s="31"/>
      <c r="I1658" s="31"/>
      <c r="J1658" s="90"/>
      <c r="K1658" s="31"/>
      <c r="L1658" s="57"/>
      <c r="M1658" s="31"/>
      <c r="N1658" s="31"/>
      <c r="O1658" s="57"/>
      <c r="P1658" s="57"/>
      <c r="Q1658" s="57"/>
      <c r="R1658" s="31"/>
      <c r="S1658" s="31"/>
      <c r="T1658" s="91"/>
      <c r="U1658" s="3" t="str">
        <f>IF(VLOOKUP($A1658,DICO_Complet!A:R,9,FALSE)&lt;&gt;0,VLOOKUP($A1658,DICO_Complet!A:R,9,FALSE),"")</f>
        <v/>
      </c>
    </row>
    <row r="1659" spans="1:21">
      <c r="A1659" s="29">
        <v>241112000206</v>
      </c>
      <c r="B1659" s="87"/>
      <c r="C1659" s="88"/>
      <c r="D1659" s="89"/>
      <c r="E1659" s="3"/>
      <c r="F1659" s="11"/>
      <c r="G1659" s="90"/>
      <c r="H1659" s="31"/>
      <c r="I1659" s="31"/>
      <c r="J1659" s="90"/>
      <c r="K1659" s="31"/>
      <c r="L1659" s="57"/>
      <c r="M1659" s="31"/>
      <c r="N1659" s="31"/>
      <c r="O1659" s="57"/>
      <c r="P1659" s="57"/>
      <c r="Q1659" s="57"/>
      <c r="R1659" s="31"/>
      <c r="S1659" s="31"/>
      <c r="T1659" s="91"/>
      <c r="U1659" s="3" t="str">
        <f>IF(VLOOKUP($A1659,DICO_Complet!A:R,9,FALSE)&lt;&gt;0,VLOOKUP($A1659,DICO_Complet!A:R,9,FALSE),"")</f>
        <v/>
      </c>
    </row>
    <row r="1660" spans="1:21">
      <c r="A1660" s="29">
        <v>260313125600</v>
      </c>
      <c r="B1660" s="87"/>
      <c r="C1660" s="88"/>
      <c r="D1660" s="89"/>
      <c r="E1660" s="3"/>
      <c r="F1660" s="11"/>
      <c r="G1660" s="90"/>
      <c r="H1660" s="31"/>
      <c r="I1660" s="31"/>
      <c r="J1660" s="90"/>
      <c r="K1660" s="31"/>
      <c r="L1660" s="57"/>
      <c r="M1660" s="31"/>
      <c r="N1660" s="31"/>
      <c r="O1660" s="57"/>
      <c r="P1660" s="57"/>
      <c r="Q1660" s="57"/>
      <c r="R1660" s="31"/>
      <c r="S1660" s="31"/>
      <c r="T1660" s="91"/>
      <c r="U1660" s="3" t="str">
        <f>IF(VLOOKUP($A1660,DICO_Complet!A:R,9,FALSE)&lt;&gt;0,VLOOKUP($A1660,DICO_Complet!A:R,9,FALSE),"")</f>
        <v/>
      </c>
    </row>
    <row r="1661" spans="1:21">
      <c r="A1661" s="29">
        <v>250702181100</v>
      </c>
      <c r="B1661" s="87"/>
      <c r="C1661" s="88"/>
      <c r="D1661" s="89"/>
      <c r="E1661" s="3"/>
      <c r="F1661" s="11"/>
      <c r="G1661" s="90"/>
      <c r="H1661" s="31"/>
      <c r="I1661" s="31"/>
      <c r="J1661" s="90"/>
      <c r="K1661" s="31"/>
      <c r="L1661" s="57"/>
      <c r="M1661" s="31"/>
      <c r="N1661" s="31"/>
      <c r="O1661" s="57"/>
      <c r="P1661" s="57"/>
      <c r="Q1661" s="57"/>
      <c r="R1661" s="31"/>
      <c r="S1661" s="31"/>
      <c r="T1661" s="91"/>
      <c r="U1661" s="3" t="str">
        <f>IF(VLOOKUP($A1661,DICO_Complet!A:R,9,FALSE)&lt;&gt;0,VLOOKUP($A1661,DICO_Complet!A:R,9,FALSE),"")</f>
        <v/>
      </c>
    </row>
    <row r="1662" spans="1:21">
      <c r="A1662" s="29">
        <v>250527100029</v>
      </c>
      <c r="B1662" s="87"/>
      <c r="C1662" s="88"/>
      <c r="D1662" s="89"/>
      <c r="E1662" s="3"/>
      <c r="F1662" s="11"/>
      <c r="G1662" s="90"/>
      <c r="H1662" s="31"/>
      <c r="I1662" s="31"/>
      <c r="J1662" s="90"/>
      <c r="K1662" s="31"/>
      <c r="L1662" s="57"/>
      <c r="M1662" s="31"/>
      <c r="N1662" s="31"/>
      <c r="O1662" s="57"/>
      <c r="P1662" s="57"/>
      <c r="Q1662" s="57"/>
      <c r="R1662" s="31"/>
      <c r="S1662" s="31"/>
      <c r="T1662" s="91"/>
      <c r="U1662" s="3" t="str">
        <f>IF(VLOOKUP($A1662,DICO_Complet!A:R,9,FALSE)&lt;&gt;0,VLOOKUP($A1662,DICO_Complet!A:R,9,FALSE),"")</f>
        <v/>
      </c>
    </row>
    <row r="1663" spans="1:21">
      <c r="A1663" s="29">
        <v>250625180500</v>
      </c>
      <c r="B1663" s="87"/>
      <c r="C1663" s="88"/>
      <c r="D1663" s="89"/>
      <c r="E1663" s="3"/>
      <c r="F1663" s="11"/>
      <c r="G1663" s="90"/>
      <c r="H1663" s="31"/>
      <c r="I1663" s="31"/>
      <c r="J1663" s="90"/>
      <c r="K1663" s="31"/>
      <c r="L1663" s="57"/>
      <c r="M1663" s="31"/>
      <c r="N1663" s="31"/>
      <c r="O1663" s="57"/>
      <c r="P1663" s="57"/>
      <c r="Q1663" s="57"/>
      <c r="R1663" s="31"/>
      <c r="S1663" s="31"/>
      <c r="T1663" s="91"/>
      <c r="U1663" s="3" t="str">
        <f>IF(VLOOKUP($A1663,DICO_Complet!A:R,9,FALSE)&lt;&gt;0,VLOOKUP($A1663,DICO_Complet!A:R,9,FALSE),"")</f>
        <v/>
      </c>
    </row>
    <row r="1664" spans="1:21">
      <c r="A1664" s="29">
        <v>251125100006</v>
      </c>
      <c r="B1664" s="87"/>
      <c r="C1664" s="88"/>
      <c r="D1664" s="89"/>
      <c r="E1664" s="3"/>
      <c r="F1664" s="11"/>
      <c r="G1664" s="90"/>
      <c r="H1664" s="31"/>
      <c r="I1664" s="31"/>
      <c r="J1664" s="90"/>
      <c r="K1664" s="31"/>
      <c r="L1664" s="57"/>
      <c r="M1664" s="31"/>
      <c r="N1664" s="31"/>
      <c r="O1664" s="57"/>
      <c r="P1664" s="57"/>
      <c r="Q1664" s="57"/>
      <c r="R1664" s="31"/>
      <c r="S1664" s="31"/>
      <c r="T1664" s="91"/>
      <c r="U1664" s="3" t="str">
        <f>IF(VLOOKUP($A1664,DICO_Complet!A:R,9,FALSE)&lt;&gt;0,VLOOKUP($A1664,DICO_Complet!A:R,9,FALSE),"")</f>
        <v/>
      </c>
    </row>
    <row r="1665" spans="1:21">
      <c r="A1665" s="29">
        <v>250331151800</v>
      </c>
      <c r="B1665" s="87"/>
      <c r="C1665" s="88"/>
      <c r="D1665" s="89"/>
      <c r="E1665" s="3"/>
      <c r="F1665" s="11"/>
      <c r="G1665" s="90"/>
      <c r="H1665" s="31"/>
      <c r="I1665" s="31"/>
      <c r="J1665" s="90"/>
      <c r="K1665" s="31"/>
      <c r="L1665" s="57"/>
      <c r="M1665" s="31"/>
      <c r="N1665" s="31"/>
      <c r="O1665" s="57"/>
      <c r="P1665" s="57"/>
      <c r="Q1665" s="57"/>
      <c r="R1665" s="31"/>
      <c r="S1665" s="31"/>
      <c r="T1665" s="91"/>
      <c r="U1665" s="3" t="str">
        <f>IF(VLOOKUP($A1665,DICO_Complet!A:R,9,FALSE)&lt;&gt;0,VLOOKUP($A1665,DICO_Complet!A:R,9,FALSE),"")</f>
        <v/>
      </c>
    </row>
    <row r="1666" spans="1:21">
      <c r="A1666" s="29">
        <v>251125100002</v>
      </c>
      <c r="B1666" s="87"/>
      <c r="C1666" s="88"/>
      <c r="D1666" s="89"/>
      <c r="E1666" s="3"/>
      <c r="F1666" s="11"/>
      <c r="G1666" s="90"/>
      <c r="H1666" s="31"/>
      <c r="I1666" s="31"/>
      <c r="J1666" s="90"/>
      <c r="K1666" s="31"/>
      <c r="L1666" s="57"/>
      <c r="M1666" s="31"/>
      <c r="N1666" s="31"/>
      <c r="O1666" s="57"/>
      <c r="P1666" s="57"/>
      <c r="Q1666" s="57"/>
      <c r="R1666" s="31"/>
      <c r="S1666" s="31"/>
      <c r="T1666" s="91"/>
      <c r="U1666" s="3" t="str">
        <f>IF(VLOOKUP($A1666,DICO_Complet!A:R,9,FALSE)&lt;&gt;0,VLOOKUP($A1666,DICO_Complet!A:R,9,FALSE),"")</f>
        <v/>
      </c>
    </row>
    <row r="1667" spans="1:21">
      <c r="A1667" s="29">
        <v>251125100003</v>
      </c>
      <c r="B1667" s="87"/>
      <c r="C1667" s="88"/>
      <c r="D1667" s="89"/>
      <c r="E1667" s="3"/>
      <c r="F1667" s="11"/>
      <c r="G1667" s="90"/>
      <c r="H1667" s="31"/>
      <c r="I1667" s="31"/>
      <c r="J1667" s="90"/>
      <c r="K1667" s="31"/>
      <c r="L1667" s="57"/>
      <c r="M1667" s="31"/>
      <c r="N1667" s="31"/>
      <c r="O1667" s="57"/>
      <c r="P1667" s="57"/>
      <c r="Q1667" s="57"/>
      <c r="R1667" s="31"/>
      <c r="S1667" s="31"/>
      <c r="T1667" s="91"/>
      <c r="U1667" s="3" t="str">
        <f>IF(VLOOKUP($A1667,DICO_Complet!A:R,9,FALSE)&lt;&gt;0,VLOOKUP($A1667,DICO_Complet!A:R,9,FALSE),"")</f>
        <v/>
      </c>
    </row>
    <row r="1668" spans="1:21">
      <c r="A1668" s="29">
        <v>250414121300</v>
      </c>
      <c r="B1668" s="87"/>
      <c r="C1668" s="88"/>
      <c r="D1668" s="89"/>
      <c r="E1668" s="3"/>
      <c r="F1668" s="11"/>
      <c r="G1668" s="90"/>
      <c r="H1668" s="31"/>
      <c r="I1668" s="31"/>
      <c r="J1668" s="90"/>
      <c r="K1668" s="31"/>
      <c r="L1668" s="57"/>
      <c r="M1668" s="31"/>
      <c r="N1668" s="31"/>
      <c r="O1668" s="57"/>
      <c r="P1668" s="57"/>
      <c r="Q1668" s="57"/>
      <c r="R1668" s="31"/>
      <c r="S1668" s="31"/>
      <c r="T1668" s="91"/>
      <c r="U1668" s="3" t="str">
        <f>IF(VLOOKUP($A1668,DICO_Complet!A:R,9,FALSE)&lt;&gt;0,VLOOKUP($A1668,DICO_Complet!A:R,9,FALSE),"")</f>
        <v/>
      </c>
    </row>
    <row r="1669" spans="1:21">
      <c r="A1669" s="29">
        <v>250414121302</v>
      </c>
      <c r="B1669" s="87"/>
      <c r="C1669" s="88"/>
      <c r="D1669" s="89"/>
      <c r="E1669" s="3"/>
      <c r="F1669" s="11"/>
      <c r="G1669" s="90"/>
      <c r="H1669" s="31"/>
      <c r="I1669" s="31"/>
      <c r="J1669" s="90"/>
      <c r="K1669" s="31"/>
      <c r="L1669" s="57"/>
      <c r="M1669" s="31"/>
      <c r="N1669" s="31"/>
      <c r="O1669" s="57"/>
      <c r="P1669" s="57"/>
      <c r="Q1669" s="57"/>
      <c r="R1669" s="31"/>
      <c r="S1669" s="31"/>
      <c r="T1669" s="91"/>
      <c r="U1669" s="3" t="str">
        <f>IF(VLOOKUP($A1669,DICO_Complet!A:R,9,FALSE)&lt;&gt;0,VLOOKUP($A1669,DICO_Complet!A:R,9,FALSE),"")</f>
        <v/>
      </c>
    </row>
    <row r="1670" spans="1:21">
      <c r="A1670" s="29">
        <v>241112000207</v>
      </c>
      <c r="B1670" s="87"/>
      <c r="C1670" s="88"/>
      <c r="D1670" s="89"/>
      <c r="E1670" s="3"/>
      <c r="F1670" s="11"/>
      <c r="G1670" s="90"/>
      <c r="H1670" s="31"/>
      <c r="I1670" s="31"/>
      <c r="J1670" s="90"/>
      <c r="K1670" s="31"/>
      <c r="L1670" s="57"/>
      <c r="M1670" s="31"/>
      <c r="N1670" s="31"/>
      <c r="O1670" s="57"/>
      <c r="P1670" s="57"/>
      <c r="Q1670" s="57"/>
      <c r="R1670" s="31"/>
      <c r="S1670" s="31"/>
      <c r="T1670" s="91"/>
      <c r="U1670" s="3" t="str">
        <f>IF(VLOOKUP($A1670,DICO_Complet!A:R,9,FALSE)&lt;&gt;0,VLOOKUP($A1670,DICO_Complet!A:R,9,FALSE),"")</f>
        <v/>
      </c>
    </row>
    <row r="1671" spans="1:21">
      <c r="A1671" s="29">
        <v>250212174207</v>
      </c>
      <c r="B1671" s="87"/>
      <c r="C1671" s="88"/>
      <c r="D1671" s="89"/>
      <c r="E1671" s="3"/>
      <c r="F1671" s="11"/>
      <c r="G1671" s="90"/>
      <c r="H1671" s="31"/>
      <c r="I1671" s="31"/>
      <c r="J1671" s="90"/>
      <c r="K1671" s="31"/>
      <c r="L1671" s="57"/>
      <c r="M1671" s="31"/>
      <c r="N1671" s="31"/>
      <c r="O1671" s="57"/>
      <c r="P1671" s="57"/>
      <c r="Q1671" s="57"/>
      <c r="R1671" s="31"/>
      <c r="S1671" s="31"/>
      <c r="T1671" s="91"/>
      <c r="U1671" s="3" t="str">
        <f>IF(VLOOKUP($A1671,DICO_Complet!A:R,9,FALSE)&lt;&gt;0,VLOOKUP($A1671,DICO_Complet!A:R,9,FALSE),"")</f>
        <v/>
      </c>
    </row>
    <row r="1672" spans="1:21">
      <c r="A1672" s="29">
        <v>250625170800</v>
      </c>
      <c r="B1672" s="87"/>
      <c r="C1672" s="88"/>
      <c r="D1672" s="89"/>
      <c r="E1672" s="3"/>
      <c r="F1672" s="11"/>
      <c r="G1672" s="90"/>
      <c r="H1672" s="31"/>
      <c r="I1672" s="31"/>
      <c r="J1672" s="90"/>
      <c r="K1672" s="31"/>
      <c r="L1672" s="57"/>
      <c r="M1672" s="31"/>
      <c r="N1672" s="31"/>
      <c r="O1672" s="57"/>
      <c r="P1672" s="57"/>
      <c r="Q1672" s="57"/>
      <c r="R1672" s="31"/>
      <c r="S1672" s="31"/>
      <c r="T1672" s="91"/>
      <c r="U1672" s="3" t="str">
        <f>IF(VLOOKUP($A1672,DICO_Complet!A:R,9,FALSE)&lt;&gt;0,VLOOKUP($A1672,DICO_Complet!A:R,9,FALSE),"")</f>
        <v>Obsolete</v>
      </c>
    </row>
    <row r="1673" spans="1:21">
      <c r="A1673" s="29">
        <v>241112000208</v>
      </c>
      <c r="B1673" s="87"/>
      <c r="C1673" s="88"/>
      <c r="D1673" s="89"/>
      <c r="E1673" s="3"/>
      <c r="F1673" s="11"/>
      <c r="G1673" s="90"/>
      <c r="H1673" s="31"/>
      <c r="I1673" s="31"/>
      <c r="J1673" s="90"/>
      <c r="K1673" s="31"/>
      <c r="L1673" s="57"/>
      <c r="M1673" s="31"/>
      <c r="N1673" s="31"/>
      <c r="O1673" s="57"/>
      <c r="P1673" s="57"/>
      <c r="Q1673" s="57"/>
      <c r="R1673" s="31"/>
      <c r="S1673" s="31"/>
      <c r="T1673" s="91"/>
      <c r="U1673" s="3" t="str">
        <f>IF(VLOOKUP($A1673,DICO_Complet!A:R,9,FALSE)&lt;&gt;0,VLOOKUP($A1673,DICO_Complet!A:R,9,FALSE),"")</f>
        <v/>
      </c>
    </row>
    <row r="1674" spans="1:21">
      <c r="A1674" s="29">
        <v>250702182000</v>
      </c>
      <c r="B1674" s="87"/>
      <c r="C1674" s="88"/>
      <c r="D1674" s="89"/>
      <c r="E1674" s="3"/>
      <c r="F1674" s="11"/>
      <c r="G1674" s="90"/>
      <c r="H1674" s="31"/>
      <c r="I1674" s="31"/>
      <c r="J1674" s="90"/>
      <c r="K1674" s="31"/>
      <c r="L1674" s="57"/>
      <c r="M1674" s="31"/>
      <c r="N1674" s="31"/>
      <c r="O1674" s="57"/>
      <c r="P1674" s="57"/>
      <c r="Q1674" s="57"/>
      <c r="R1674" s="31"/>
      <c r="S1674" s="31"/>
      <c r="T1674" s="91"/>
      <c r="U1674" s="3" t="str">
        <f>IF(VLOOKUP($A1674,DICO_Complet!A:R,9,FALSE)&lt;&gt;0,VLOOKUP($A1674,DICO_Complet!A:R,9,FALSE),"")</f>
        <v/>
      </c>
    </row>
    <row r="1675" spans="1:21">
      <c r="A1675" s="29">
        <v>250602161100</v>
      </c>
      <c r="B1675" s="87"/>
      <c r="C1675" s="88"/>
      <c r="D1675" s="89"/>
      <c r="E1675" s="3"/>
      <c r="F1675" s="11"/>
      <c r="G1675" s="90"/>
      <c r="H1675" s="31"/>
      <c r="I1675" s="31"/>
      <c r="J1675" s="90"/>
      <c r="K1675" s="31"/>
      <c r="L1675" s="57"/>
      <c r="M1675" s="31"/>
      <c r="N1675" s="31"/>
      <c r="O1675" s="57"/>
      <c r="P1675" s="57"/>
      <c r="Q1675" s="57"/>
      <c r="R1675" s="31"/>
      <c r="S1675" s="31"/>
      <c r="T1675" s="91"/>
      <c r="U1675" s="3" t="str">
        <f>IF(VLOOKUP($A1675,DICO_Complet!A:R,9,FALSE)&lt;&gt;0,VLOOKUP($A1675,DICO_Complet!A:R,9,FALSE),"")</f>
        <v/>
      </c>
    </row>
    <row r="1676" spans="1:21">
      <c r="A1676" s="29">
        <v>241112000209</v>
      </c>
      <c r="B1676" s="87"/>
      <c r="C1676" s="88"/>
      <c r="D1676" s="89"/>
      <c r="E1676" s="3"/>
      <c r="F1676" s="11"/>
      <c r="G1676" s="90"/>
      <c r="H1676" s="31"/>
      <c r="I1676" s="31"/>
      <c r="J1676" s="90"/>
      <c r="K1676" s="31"/>
      <c r="L1676" s="57"/>
      <c r="M1676" s="31"/>
      <c r="N1676" s="31"/>
      <c r="O1676" s="57"/>
      <c r="P1676" s="57"/>
      <c r="Q1676" s="57"/>
      <c r="R1676" s="31"/>
      <c r="S1676" s="31"/>
      <c r="T1676" s="91"/>
      <c r="U1676" s="3" t="str">
        <f>IF(VLOOKUP($A1676,DICO_Complet!A:R,9,FALSE)&lt;&gt;0,VLOOKUP($A1676,DICO_Complet!A:R,9,FALSE),"")</f>
        <v/>
      </c>
    </row>
    <row r="1677" spans="1:21">
      <c r="A1677" s="29">
        <v>251125100016</v>
      </c>
      <c r="B1677" s="87"/>
      <c r="C1677" s="88"/>
      <c r="D1677" s="89"/>
      <c r="E1677" s="3"/>
      <c r="F1677" s="11"/>
      <c r="G1677" s="90"/>
      <c r="H1677" s="31"/>
      <c r="I1677" s="31"/>
      <c r="J1677" s="90"/>
      <c r="K1677" s="31"/>
      <c r="L1677" s="57"/>
      <c r="M1677" s="31"/>
      <c r="N1677" s="31"/>
      <c r="O1677" s="57"/>
      <c r="P1677" s="57"/>
      <c r="Q1677" s="57"/>
      <c r="R1677" s="31"/>
      <c r="S1677" s="31"/>
      <c r="T1677" s="91"/>
      <c r="U1677" s="3" t="str">
        <f>IF(VLOOKUP($A1677,DICO_Complet!A:R,9,FALSE)&lt;&gt;0,VLOOKUP($A1677,DICO_Complet!A:R,9,FALSE),"")</f>
        <v>Obsolete</v>
      </c>
    </row>
    <row r="1678" spans="1:21">
      <c r="A1678" s="29">
        <v>250901001202</v>
      </c>
      <c r="B1678" s="87"/>
      <c r="C1678" s="88"/>
      <c r="D1678" s="89"/>
      <c r="E1678" s="3"/>
      <c r="F1678" s="11"/>
      <c r="G1678" s="90"/>
      <c r="H1678" s="31"/>
      <c r="I1678" s="31"/>
      <c r="J1678" s="90"/>
      <c r="K1678" s="31"/>
      <c r="L1678" s="57"/>
      <c r="M1678" s="31"/>
      <c r="N1678" s="31"/>
      <c r="O1678" s="57"/>
      <c r="P1678" s="57"/>
      <c r="Q1678" s="57"/>
      <c r="R1678" s="31"/>
      <c r="S1678" s="31"/>
      <c r="T1678" s="91"/>
      <c r="U1678" s="3" t="str">
        <f>IF(VLOOKUP($A1678,DICO_Complet!A:R,9,FALSE)&lt;&gt;0,VLOOKUP($A1678,DICO_Complet!A:R,9,FALSE),"")</f>
        <v/>
      </c>
    </row>
    <row r="1679" spans="1:21">
      <c r="A1679" s="29">
        <v>260304141700</v>
      </c>
      <c r="B1679" s="87"/>
      <c r="C1679" s="88"/>
      <c r="D1679" s="89"/>
      <c r="E1679" s="3"/>
      <c r="F1679" s="11"/>
      <c r="G1679" s="90"/>
      <c r="H1679" s="31"/>
      <c r="I1679" s="31"/>
      <c r="J1679" s="90"/>
      <c r="K1679" s="31"/>
      <c r="L1679" s="57"/>
      <c r="M1679" s="31"/>
      <c r="N1679" s="31"/>
      <c r="O1679" s="57"/>
      <c r="P1679" s="57"/>
      <c r="Q1679" s="57"/>
      <c r="R1679" s="31"/>
      <c r="S1679" s="31"/>
      <c r="T1679" s="91"/>
      <c r="U1679" s="3" t="str">
        <f>IF(VLOOKUP($A1679,DICO_Complet!A:R,9,FALSE)&lt;&gt;0,VLOOKUP($A1679,DICO_Complet!A:R,9,FALSE),"")</f>
        <v/>
      </c>
    </row>
    <row r="1680" spans="1:21">
      <c r="A1680" s="29">
        <v>250901001232</v>
      </c>
      <c r="B1680" s="87"/>
      <c r="C1680" s="88"/>
      <c r="D1680" s="89"/>
      <c r="E1680" s="3"/>
      <c r="F1680" s="11"/>
      <c r="G1680" s="90"/>
      <c r="H1680" s="31"/>
      <c r="I1680" s="31"/>
      <c r="J1680" s="90"/>
      <c r="K1680" s="31"/>
      <c r="L1680" s="57"/>
      <c r="M1680" s="31"/>
      <c r="N1680" s="31"/>
      <c r="O1680" s="57"/>
      <c r="P1680" s="57"/>
      <c r="Q1680" s="57"/>
      <c r="R1680" s="31"/>
      <c r="S1680" s="31"/>
      <c r="T1680" s="91"/>
      <c r="U1680" s="3" t="str">
        <f>IF(VLOOKUP($A1680,DICO_Complet!A:R,9,FALSE)&lt;&gt;0,VLOOKUP($A1680,DICO_Complet!A:R,9,FALSE),"")</f>
        <v/>
      </c>
    </row>
    <row r="1681" spans="1:21">
      <c r="A1681" s="29">
        <v>241112000210</v>
      </c>
      <c r="B1681" s="87"/>
      <c r="C1681" s="88"/>
      <c r="D1681" s="89"/>
      <c r="E1681" s="3"/>
      <c r="F1681" s="11"/>
      <c r="G1681" s="90"/>
      <c r="H1681" s="31"/>
      <c r="I1681" s="31"/>
      <c r="J1681" s="90"/>
      <c r="K1681" s="31"/>
      <c r="L1681" s="57"/>
      <c r="M1681" s="31"/>
      <c r="N1681" s="31"/>
      <c r="O1681" s="57"/>
      <c r="P1681" s="57"/>
      <c r="Q1681" s="57"/>
      <c r="R1681" s="31"/>
      <c r="S1681" s="31"/>
      <c r="T1681" s="91"/>
      <c r="U1681" s="3" t="str">
        <f>IF(VLOOKUP($A1681,DICO_Complet!A:R,9,FALSE)&lt;&gt;0,VLOOKUP($A1681,DICO_Complet!A:R,9,FALSE),"")</f>
        <v/>
      </c>
    </row>
    <row r="1682" spans="1:21">
      <c r="A1682" s="29">
        <v>260324180000</v>
      </c>
      <c r="B1682" s="87"/>
      <c r="C1682" s="88"/>
      <c r="D1682" s="89"/>
      <c r="E1682" s="3"/>
      <c r="F1682" s="11"/>
      <c r="G1682" s="90"/>
      <c r="H1682" s="31"/>
      <c r="I1682" s="31"/>
      <c r="J1682" s="90"/>
      <c r="K1682" s="31"/>
      <c r="L1682" s="57"/>
      <c r="M1682" s="31"/>
      <c r="N1682" s="31"/>
      <c r="O1682" s="57"/>
      <c r="P1682" s="57"/>
      <c r="Q1682" s="57"/>
      <c r="R1682" s="31"/>
      <c r="S1682" s="31"/>
      <c r="T1682" s="91"/>
      <c r="U1682" s="3" t="str">
        <f>IF(VLOOKUP($A1682,DICO_Complet!A:R,9,FALSE)&lt;&gt;0,VLOOKUP($A1682,DICO_Complet!A:R,9,FALSE),"")</f>
        <v/>
      </c>
    </row>
    <row r="1683" spans="1:21">
      <c r="A1683" s="29">
        <v>260324180300</v>
      </c>
      <c r="B1683" s="87"/>
      <c r="C1683" s="88"/>
      <c r="D1683" s="89"/>
      <c r="E1683" s="3"/>
      <c r="F1683" s="11"/>
      <c r="G1683" s="90"/>
      <c r="H1683" s="31"/>
      <c r="I1683" s="31"/>
      <c r="J1683" s="90"/>
      <c r="K1683" s="31"/>
      <c r="L1683" s="57"/>
      <c r="M1683" s="31"/>
      <c r="N1683" s="31"/>
      <c r="O1683" s="57"/>
      <c r="P1683" s="57"/>
      <c r="Q1683" s="57"/>
      <c r="R1683" s="31"/>
      <c r="S1683" s="31"/>
      <c r="T1683" s="91"/>
      <c r="U1683" s="3" t="str">
        <f>IF(VLOOKUP($A1683,DICO_Complet!A:R,9,FALSE)&lt;&gt;0,VLOOKUP($A1683,DICO_Complet!A:R,9,FALSE),"")</f>
        <v/>
      </c>
    </row>
    <row r="1684" spans="1:21">
      <c r="A1684" s="29">
        <v>260324180100</v>
      </c>
      <c r="B1684" s="87"/>
      <c r="C1684" s="88"/>
      <c r="D1684" s="89"/>
      <c r="E1684" s="3"/>
      <c r="F1684" s="11"/>
      <c r="G1684" s="90"/>
      <c r="H1684" s="31"/>
      <c r="I1684" s="31"/>
      <c r="J1684" s="90"/>
      <c r="K1684" s="31"/>
      <c r="L1684" s="57"/>
      <c r="M1684" s="31"/>
      <c r="N1684" s="31"/>
      <c r="O1684" s="57"/>
      <c r="P1684" s="57"/>
      <c r="Q1684" s="57"/>
      <c r="R1684" s="31"/>
      <c r="S1684" s="31"/>
      <c r="T1684" s="91"/>
      <c r="U1684" s="3" t="str">
        <f>IF(VLOOKUP($A1684,DICO_Complet!A:R,9,FALSE)&lt;&gt;0,VLOOKUP($A1684,DICO_Complet!A:R,9,FALSE),"")</f>
        <v/>
      </c>
    </row>
    <row r="1685" spans="1:21">
      <c r="A1685" s="29">
        <v>260324180400</v>
      </c>
      <c r="B1685" s="87"/>
      <c r="C1685" s="88"/>
      <c r="D1685" s="89"/>
      <c r="E1685" s="3"/>
      <c r="F1685" s="11"/>
      <c r="G1685" s="90"/>
      <c r="H1685" s="31"/>
      <c r="I1685" s="31"/>
      <c r="J1685" s="90"/>
      <c r="K1685" s="31"/>
      <c r="L1685" s="57"/>
      <c r="M1685" s="31"/>
      <c r="N1685" s="31"/>
      <c r="O1685" s="57"/>
      <c r="P1685" s="57"/>
      <c r="Q1685" s="57"/>
      <c r="R1685" s="31"/>
      <c r="S1685" s="31"/>
      <c r="T1685" s="91"/>
      <c r="U1685" s="3" t="str">
        <f>IF(VLOOKUP($A1685,DICO_Complet!A:R,9,FALSE)&lt;&gt;0,VLOOKUP($A1685,DICO_Complet!A:R,9,FALSE),"")</f>
        <v/>
      </c>
    </row>
    <row r="1686" spans="1:21">
      <c r="A1686" s="29">
        <v>241112000211</v>
      </c>
      <c r="B1686" s="87"/>
      <c r="C1686" s="88"/>
      <c r="D1686" s="89"/>
      <c r="E1686" s="3"/>
      <c r="F1686" s="11"/>
      <c r="G1686" s="90"/>
      <c r="H1686" s="31"/>
      <c r="I1686" s="31"/>
      <c r="J1686" s="90"/>
      <c r="K1686" s="31"/>
      <c r="L1686" s="57"/>
      <c r="M1686" s="31"/>
      <c r="N1686" s="31"/>
      <c r="O1686" s="57"/>
      <c r="P1686" s="57"/>
      <c r="Q1686" s="57"/>
      <c r="R1686" s="31"/>
      <c r="S1686" s="31"/>
      <c r="T1686" s="91"/>
      <c r="U1686" s="3" t="str">
        <f>IF(VLOOKUP($A1686,DICO_Complet!A:R,9,FALSE)&lt;&gt;0,VLOOKUP($A1686,DICO_Complet!A:R,9,FALSE),"")</f>
        <v/>
      </c>
    </row>
    <row r="1687" spans="1:21">
      <c r="A1687" s="29">
        <v>250331151801</v>
      </c>
      <c r="B1687" s="87"/>
      <c r="C1687" s="88"/>
      <c r="D1687" s="89"/>
      <c r="E1687" s="3"/>
      <c r="F1687" s="11"/>
      <c r="G1687" s="90"/>
      <c r="H1687" s="31"/>
      <c r="I1687" s="31"/>
      <c r="J1687" s="90"/>
      <c r="K1687" s="31"/>
      <c r="L1687" s="57"/>
      <c r="M1687" s="31"/>
      <c r="N1687" s="31"/>
      <c r="O1687" s="57"/>
      <c r="P1687" s="57"/>
      <c r="Q1687" s="57"/>
      <c r="R1687" s="31"/>
      <c r="S1687" s="31"/>
      <c r="T1687" s="91"/>
      <c r="U1687" s="3" t="str">
        <f>IF(VLOOKUP($A1687,DICO_Complet!A:R,9,FALSE)&lt;&gt;0,VLOOKUP($A1687,DICO_Complet!A:R,9,FALSE),"")</f>
        <v/>
      </c>
    </row>
    <row r="1688" spans="1:21">
      <c r="A1688" s="29">
        <v>250627182400</v>
      </c>
      <c r="B1688" s="87"/>
      <c r="C1688" s="88"/>
      <c r="D1688" s="89"/>
      <c r="E1688" s="3"/>
      <c r="F1688" s="11"/>
      <c r="G1688" s="90"/>
      <c r="H1688" s="31"/>
      <c r="I1688" s="31"/>
      <c r="J1688" s="90"/>
      <c r="K1688" s="31"/>
      <c r="L1688" s="57"/>
      <c r="M1688" s="31"/>
      <c r="N1688" s="31"/>
      <c r="O1688" s="57"/>
      <c r="P1688" s="57"/>
      <c r="Q1688" s="57"/>
      <c r="R1688" s="31"/>
      <c r="S1688" s="31"/>
      <c r="T1688" s="91"/>
      <c r="U1688" s="3" t="str">
        <f>IF(VLOOKUP($A1688,DICO_Complet!A:R,9,FALSE)&lt;&gt;0,VLOOKUP($A1688,DICO_Complet!A:R,9,FALSE),"")</f>
        <v/>
      </c>
    </row>
    <row r="1689" spans="1:21">
      <c r="A1689" s="29">
        <v>251202143406</v>
      </c>
      <c r="B1689" s="87"/>
      <c r="C1689" s="88"/>
      <c r="D1689" s="89"/>
      <c r="E1689" s="3"/>
      <c r="F1689" s="11"/>
      <c r="G1689" s="90"/>
      <c r="H1689" s="31"/>
      <c r="I1689" s="31"/>
      <c r="J1689" s="90"/>
      <c r="K1689" s="31"/>
      <c r="L1689" s="57"/>
      <c r="M1689" s="31"/>
      <c r="N1689" s="31"/>
      <c r="O1689" s="57"/>
      <c r="P1689" s="57"/>
      <c r="Q1689" s="57"/>
      <c r="R1689" s="31"/>
      <c r="S1689" s="31"/>
      <c r="T1689" s="91"/>
      <c r="U1689" s="3" t="str">
        <f>IF(VLOOKUP($A1689,DICO_Complet!A:R,9,FALSE)&lt;&gt;0,VLOOKUP($A1689,DICO_Complet!A:R,9,FALSE),"")</f>
        <v/>
      </c>
    </row>
    <row r="1690" spans="1:21">
      <c r="A1690" s="29">
        <v>250324131111</v>
      </c>
      <c r="B1690" s="87"/>
      <c r="C1690" s="88"/>
      <c r="D1690" s="89"/>
      <c r="E1690" s="3"/>
      <c r="F1690" s="11"/>
      <c r="G1690" s="90"/>
      <c r="H1690" s="31"/>
      <c r="I1690" s="31"/>
      <c r="J1690" s="90"/>
      <c r="K1690" s="31"/>
      <c r="L1690" s="57"/>
      <c r="M1690" s="31"/>
      <c r="N1690" s="31"/>
      <c r="O1690" s="57"/>
      <c r="P1690" s="57"/>
      <c r="Q1690" s="57"/>
      <c r="R1690" s="31"/>
      <c r="S1690" s="31"/>
      <c r="T1690" s="91"/>
      <c r="U1690" s="3" t="str">
        <f>IF(VLOOKUP($A1690,DICO_Complet!A:R,9,FALSE)&lt;&gt;0,VLOOKUP($A1690,DICO_Complet!A:R,9,FALSE),"")</f>
        <v/>
      </c>
    </row>
    <row r="1691" spans="1:21">
      <c r="A1691" s="29">
        <v>260205111500</v>
      </c>
      <c r="B1691" s="87"/>
      <c r="C1691" s="88"/>
      <c r="D1691" s="89"/>
      <c r="E1691" s="3"/>
      <c r="F1691" s="11"/>
      <c r="G1691" s="90"/>
      <c r="H1691" s="31"/>
      <c r="I1691" s="31"/>
      <c r="J1691" s="90"/>
      <c r="K1691" s="31"/>
      <c r="L1691" s="57"/>
      <c r="M1691" s="31"/>
      <c r="N1691" s="31"/>
      <c r="O1691" s="57"/>
      <c r="P1691" s="57"/>
      <c r="Q1691" s="57"/>
      <c r="R1691" s="31"/>
      <c r="S1691" s="31"/>
      <c r="T1691" s="91"/>
      <c r="U1691" s="3" t="str">
        <f>IF(VLOOKUP($A1691,DICO_Complet!A:R,9,FALSE)&lt;&gt;0,VLOOKUP($A1691,DICO_Complet!A:R,9,FALSE),"")</f>
        <v/>
      </c>
    </row>
    <row r="1692" spans="1:21">
      <c r="A1692" s="29">
        <v>251110163202</v>
      </c>
      <c r="B1692" s="87"/>
      <c r="C1692" s="88"/>
      <c r="D1692" s="89"/>
      <c r="E1692" s="3"/>
      <c r="F1692" s="11"/>
      <c r="G1692" s="90"/>
      <c r="H1692" s="31"/>
      <c r="I1692" s="31"/>
      <c r="J1692" s="90"/>
      <c r="K1692" s="31"/>
      <c r="L1692" s="57"/>
      <c r="M1692" s="31"/>
      <c r="N1692" s="31"/>
      <c r="O1692" s="57"/>
      <c r="P1692" s="57"/>
      <c r="Q1692" s="57"/>
      <c r="R1692" s="31"/>
      <c r="S1692" s="31"/>
      <c r="T1692" s="91"/>
      <c r="U1692" s="3" t="str">
        <f>IF(VLOOKUP($A1692,DICO_Complet!A:R,9,FALSE)&lt;&gt;0,VLOOKUP($A1692,DICO_Complet!A:R,9,FALSE),"")</f>
        <v/>
      </c>
    </row>
    <row r="1693" spans="1:21">
      <c r="A1693" s="29">
        <v>251110163203</v>
      </c>
      <c r="B1693" s="87"/>
      <c r="C1693" s="88"/>
      <c r="D1693" s="89"/>
      <c r="E1693" s="3"/>
      <c r="F1693" s="11"/>
      <c r="G1693" s="90"/>
      <c r="H1693" s="31"/>
      <c r="I1693" s="31"/>
      <c r="J1693" s="90"/>
      <c r="K1693" s="31"/>
      <c r="L1693" s="57"/>
      <c r="M1693" s="31"/>
      <c r="N1693" s="31"/>
      <c r="O1693" s="57"/>
      <c r="P1693" s="57"/>
      <c r="Q1693" s="57"/>
      <c r="R1693" s="31"/>
      <c r="S1693" s="31"/>
      <c r="T1693" s="91"/>
      <c r="U1693" s="3" t="str">
        <f>IF(VLOOKUP($A1693,DICO_Complet!A:R,9,FALSE)&lt;&gt;0,VLOOKUP($A1693,DICO_Complet!A:R,9,FALSE),"")</f>
        <v/>
      </c>
    </row>
    <row r="1694" spans="1:21">
      <c r="A1694" s="29">
        <v>250414115102</v>
      </c>
      <c r="B1694" s="87"/>
      <c r="C1694" s="88"/>
      <c r="D1694" s="89"/>
      <c r="E1694" s="3"/>
      <c r="F1694" s="11"/>
      <c r="G1694" s="90"/>
      <c r="H1694" s="31"/>
      <c r="I1694" s="31"/>
      <c r="J1694" s="90"/>
      <c r="K1694" s="31"/>
      <c r="L1694" s="57"/>
      <c r="M1694" s="31"/>
      <c r="N1694" s="31"/>
      <c r="O1694" s="57"/>
      <c r="P1694" s="57"/>
      <c r="Q1694" s="57"/>
      <c r="R1694" s="31"/>
      <c r="S1694" s="31"/>
      <c r="T1694" s="91"/>
      <c r="U1694" s="3" t="str">
        <f>IF(VLOOKUP($A1694,DICO_Complet!A:R,9,FALSE)&lt;&gt;0,VLOOKUP($A1694,DICO_Complet!A:R,9,FALSE),"")</f>
        <v/>
      </c>
    </row>
    <row r="1695" spans="1:21">
      <c r="A1695" s="29">
        <v>250414115100</v>
      </c>
      <c r="B1695" s="87"/>
      <c r="C1695" s="88"/>
      <c r="D1695" s="89"/>
      <c r="E1695" s="3"/>
      <c r="F1695" s="11"/>
      <c r="G1695" s="90"/>
      <c r="H1695" s="31"/>
      <c r="I1695" s="31"/>
      <c r="J1695" s="90"/>
      <c r="K1695" s="31"/>
      <c r="L1695" s="57"/>
      <c r="M1695" s="31"/>
      <c r="N1695" s="31"/>
      <c r="O1695" s="57"/>
      <c r="P1695" s="57"/>
      <c r="Q1695" s="57"/>
      <c r="R1695" s="31"/>
      <c r="S1695" s="31"/>
      <c r="T1695" s="91"/>
      <c r="U1695" s="3" t="str">
        <f>IF(VLOOKUP($A1695,DICO_Complet!A:R,9,FALSE)&lt;&gt;0,VLOOKUP($A1695,DICO_Complet!A:R,9,FALSE),"")</f>
        <v/>
      </c>
    </row>
    <row r="1696" spans="1:21">
      <c r="A1696" s="29">
        <v>250528140504</v>
      </c>
      <c r="B1696" s="87"/>
      <c r="C1696" s="88"/>
      <c r="D1696" s="89"/>
      <c r="E1696" s="3"/>
      <c r="F1696" s="11"/>
      <c r="G1696" s="90"/>
      <c r="H1696" s="31"/>
      <c r="I1696" s="31"/>
      <c r="J1696" s="90"/>
      <c r="K1696" s="31"/>
      <c r="L1696" s="57"/>
      <c r="M1696" s="31"/>
      <c r="N1696" s="31"/>
      <c r="O1696" s="57"/>
      <c r="P1696" s="57"/>
      <c r="Q1696" s="57"/>
      <c r="R1696" s="31"/>
      <c r="S1696" s="31"/>
      <c r="T1696" s="91"/>
      <c r="U1696" s="3" t="str">
        <f>IF(VLOOKUP($A1696,DICO_Complet!A:R,9,FALSE)&lt;&gt;0,VLOOKUP($A1696,DICO_Complet!A:R,9,FALSE),"")</f>
        <v/>
      </c>
    </row>
    <row r="1697" spans="1:21">
      <c r="A1697" s="29">
        <v>260309122000</v>
      </c>
      <c r="B1697" s="87"/>
      <c r="C1697" s="88"/>
      <c r="D1697" s="89"/>
      <c r="E1697" s="3"/>
      <c r="F1697" s="11"/>
      <c r="G1697" s="90"/>
      <c r="H1697" s="31"/>
      <c r="I1697" s="31"/>
      <c r="J1697" s="90"/>
      <c r="K1697" s="31"/>
      <c r="L1697" s="57"/>
      <c r="M1697" s="31"/>
      <c r="N1697" s="31"/>
      <c r="O1697" s="57"/>
      <c r="P1697" s="57"/>
      <c r="Q1697" s="57"/>
      <c r="R1697" s="31"/>
      <c r="S1697" s="31"/>
      <c r="T1697" s="91"/>
      <c r="U1697" s="3" t="str">
        <f>IF(VLOOKUP($A1697,DICO_Complet!A:R,9,FALSE)&lt;&gt;0,VLOOKUP($A1697,DICO_Complet!A:R,9,FALSE),"")</f>
        <v/>
      </c>
    </row>
    <row r="1698" spans="1:21">
      <c r="A1698" s="29">
        <v>250422133703</v>
      </c>
      <c r="B1698" s="87"/>
      <c r="C1698" s="88"/>
      <c r="D1698" s="89"/>
      <c r="E1698" s="3"/>
      <c r="F1698" s="11"/>
      <c r="G1698" s="90"/>
      <c r="H1698" s="31"/>
      <c r="I1698" s="31"/>
      <c r="J1698" s="90"/>
      <c r="K1698" s="31"/>
      <c r="L1698" s="57"/>
      <c r="M1698" s="31"/>
      <c r="N1698" s="31"/>
      <c r="O1698" s="57"/>
      <c r="P1698" s="57"/>
      <c r="Q1698" s="57"/>
      <c r="R1698" s="31"/>
      <c r="S1698" s="31"/>
      <c r="T1698" s="91"/>
      <c r="U1698" s="3" t="str">
        <f>IF(VLOOKUP($A1698,DICO_Complet!A:R,9,FALSE)&lt;&gt;0,VLOOKUP($A1698,DICO_Complet!A:R,9,FALSE),"")</f>
        <v/>
      </c>
    </row>
    <row r="1699" spans="1:21">
      <c r="A1699" s="29">
        <v>250414115101</v>
      </c>
      <c r="B1699" s="87"/>
      <c r="C1699" s="88"/>
      <c r="D1699" s="89"/>
      <c r="E1699" s="3"/>
      <c r="F1699" s="11"/>
      <c r="G1699" s="90"/>
      <c r="H1699" s="31"/>
      <c r="I1699" s="31"/>
      <c r="J1699" s="90"/>
      <c r="K1699" s="31"/>
      <c r="L1699" s="57"/>
      <c r="M1699" s="31"/>
      <c r="N1699" s="31"/>
      <c r="O1699" s="57"/>
      <c r="P1699" s="57"/>
      <c r="Q1699" s="57"/>
      <c r="R1699" s="31"/>
      <c r="S1699" s="31"/>
      <c r="T1699" s="91"/>
      <c r="U1699" s="3" t="str">
        <f>IF(VLOOKUP($A1699,DICO_Complet!A:R,9,FALSE)&lt;&gt;0,VLOOKUP($A1699,DICO_Complet!A:R,9,FALSE),"")</f>
        <v/>
      </c>
    </row>
    <row r="1700" spans="1:21">
      <c r="A1700" s="29">
        <v>250327121303</v>
      </c>
      <c r="B1700" s="87"/>
      <c r="C1700" s="88"/>
      <c r="D1700" s="89"/>
      <c r="E1700" s="3"/>
      <c r="F1700" s="11"/>
      <c r="G1700" s="90"/>
      <c r="H1700" s="31"/>
      <c r="I1700" s="31"/>
      <c r="J1700" s="90"/>
      <c r="K1700" s="31"/>
      <c r="L1700" s="57"/>
      <c r="M1700" s="31"/>
      <c r="N1700" s="31"/>
      <c r="O1700" s="57"/>
      <c r="P1700" s="57"/>
      <c r="Q1700" s="57"/>
      <c r="R1700" s="31"/>
      <c r="S1700" s="31"/>
      <c r="T1700" s="91"/>
      <c r="U1700" s="3" t="str">
        <f>IF(VLOOKUP($A1700,DICO_Complet!A:R,9,FALSE)&lt;&gt;0,VLOOKUP($A1700,DICO_Complet!A:R,9,FALSE),"")</f>
        <v/>
      </c>
    </row>
    <row r="1701" spans="1:21">
      <c r="A1701" s="29">
        <v>250425100308</v>
      </c>
      <c r="B1701" s="87"/>
      <c r="C1701" s="88"/>
      <c r="D1701" s="89"/>
      <c r="E1701" s="3"/>
      <c r="F1701" s="11"/>
      <c r="G1701" s="90"/>
      <c r="H1701" s="31"/>
      <c r="I1701" s="31"/>
      <c r="J1701" s="90"/>
      <c r="K1701" s="31"/>
      <c r="L1701" s="57"/>
      <c r="M1701" s="31"/>
      <c r="N1701" s="31"/>
      <c r="O1701" s="57"/>
      <c r="P1701" s="57"/>
      <c r="Q1701" s="57"/>
      <c r="R1701" s="31"/>
      <c r="S1701" s="31"/>
      <c r="T1701" s="91"/>
      <c r="U1701" s="3" t="str">
        <f>IF(VLOOKUP($A1701,DICO_Complet!A:R,9,FALSE)&lt;&gt;0,VLOOKUP($A1701,DICO_Complet!A:R,9,FALSE),"")</f>
        <v/>
      </c>
    </row>
    <row r="1702" spans="1:21">
      <c r="A1702" s="29">
        <v>241112000216</v>
      </c>
      <c r="B1702" s="87"/>
      <c r="C1702" s="88"/>
      <c r="D1702" s="89"/>
      <c r="E1702" s="3"/>
      <c r="F1702" s="11"/>
      <c r="G1702" s="90"/>
      <c r="H1702" s="31"/>
      <c r="I1702" s="31"/>
      <c r="J1702" s="90"/>
      <c r="K1702" s="31"/>
      <c r="L1702" s="57"/>
      <c r="M1702" s="31"/>
      <c r="N1702" s="31"/>
      <c r="O1702" s="57"/>
      <c r="P1702" s="57"/>
      <c r="Q1702" s="57"/>
      <c r="R1702" s="31"/>
      <c r="S1702" s="31"/>
      <c r="T1702" s="91"/>
      <c r="U1702" s="3" t="str">
        <f>IF(VLOOKUP($A1702,DICO_Complet!A:R,9,FALSE)&lt;&gt;0,VLOOKUP($A1702,DICO_Complet!A:R,9,FALSE),"")</f>
        <v/>
      </c>
    </row>
    <row r="1703" spans="1:21">
      <c r="A1703" s="29">
        <v>260428104900</v>
      </c>
      <c r="B1703" s="87"/>
      <c r="C1703" s="88"/>
      <c r="D1703" s="89"/>
      <c r="E1703" s="3"/>
      <c r="F1703" s="11"/>
      <c r="G1703" s="90"/>
      <c r="H1703" s="31"/>
      <c r="I1703" s="31"/>
      <c r="J1703" s="90"/>
      <c r="K1703" s="31"/>
      <c r="L1703" s="57"/>
      <c r="M1703" s="31"/>
      <c r="N1703" s="31"/>
      <c r="O1703" s="57"/>
      <c r="P1703" s="57"/>
      <c r="Q1703" s="57"/>
      <c r="R1703" s="31"/>
      <c r="S1703" s="31"/>
      <c r="T1703" s="91"/>
      <c r="U1703" s="3" t="str">
        <f>IF(VLOOKUP($A1703,DICO_Complet!A:R,9,FALSE)&lt;&gt;0,VLOOKUP($A1703,DICO_Complet!A:R,9,FALSE),"")</f>
        <v/>
      </c>
    </row>
    <row r="1704" spans="1:21">
      <c r="A1704" s="29">
        <v>250425200902</v>
      </c>
      <c r="B1704" s="87"/>
      <c r="C1704" s="88"/>
      <c r="D1704" s="89"/>
      <c r="E1704" s="3"/>
      <c r="F1704" s="11"/>
      <c r="G1704" s="90"/>
      <c r="H1704" s="31"/>
      <c r="I1704" s="31"/>
      <c r="J1704" s="90"/>
      <c r="K1704" s="31"/>
      <c r="L1704" s="57"/>
      <c r="M1704" s="31"/>
      <c r="N1704" s="31"/>
      <c r="O1704" s="57"/>
      <c r="P1704" s="57"/>
      <c r="Q1704" s="57"/>
      <c r="R1704" s="31"/>
      <c r="S1704" s="31"/>
      <c r="T1704" s="91"/>
      <c r="U1704" s="3" t="str">
        <f>IF(VLOOKUP($A1704,DICO_Complet!A:R,9,FALSE)&lt;&gt;0,VLOOKUP($A1704,DICO_Complet!A:R,9,FALSE),"")</f>
        <v/>
      </c>
    </row>
    <row r="1705" spans="1:21">
      <c r="A1705" s="29">
        <v>250708105300</v>
      </c>
      <c r="B1705" s="87"/>
      <c r="C1705" s="88"/>
      <c r="D1705" s="89"/>
      <c r="E1705" s="3"/>
      <c r="F1705" s="11"/>
      <c r="G1705" s="90"/>
      <c r="H1705" s="31"/>
      <c r="I1705" s="31"/>
      <c r="J1705" s="90"/>
      <c r="K1705" s="31"/>
      <c r="L1705" s="57"/>
      <c r="M1705" s="31"/>
      <c r="N1705" s="31"/>
      <c r="O1705" s="57"/>
      <c r="P1705" s="57"/>
      <c r="Q1705" s="57"/>
      <c r="R1705" s="31"/>
      <c r="S1705" s="31"/>
      <c r="T1705" s="91"/>
      <c r="U1705" s="3" t="str">
        <f>IF(VLOOKUP($A1705,DICO_Complet!A:R,9,FALSE)&lt;&gt;0,VLOOKUP($A1705,DICO_Complet!A:R,9,FALSE),"")</f>
        <v/>
      </c>
    </row>
    <row r="1706" spans="1:21">
      <c r="A1706" s="29">
        <v>250213171805</v>
      </c>
      <c r="B1706" s="87"/>
      <c r="C1706" s="88"/>
      <c r="D1706" s="89"/>
      <c r="E1706" s="3"/>
      <c r="F1706" s="11"/>
      <c r="G1706" s="90"/>
      <c r="H1706" s="31"/>
      <c r="I1706" s="31"/>
      <c r="J1706" s="90"/>
      <c r="K1706" s="31"/>
      <c r="L1706" s="57"/>
      <c r="M1706" s="31"/>
      <c r="N1706" s="31"/>
      <c r="O1706" s="57"/>
      <c r="P1706" s="57"/>
      <c r="Q1706" s="57"/>
      <c r="R1706" s="31"/>
      <c r="S1706" s="31"/>
      <c r="T1706" s="91"/>
      <c r="U1706" s="3" t="str">
        <f>IF(VLOOKUP($A1706,DICO_Complet!A:R,9,FALSE)&lt;&gt;0,VLOOKUP($A1706,DICO_Complet!A:R,9,FALSE),"")</f>
        <v/>
      </c>
    </row>
    <row r="1707" spans="1:21">
      <c r="A1707" s="29">
        <v>250324131112</v>
      </c>
      <c r="B1707" s="87"/>
      <c r="C1707" s="88"/>
      <c r="D1707" s="89"/>
      <c r="E1707" s="3"/>
      <c r="F1707" s="11"/>
      <c r="G1707" s="90"/>
      <c r="H1707" s="31"/>
      <c r="I1707" s="31"/>
      <c r="J1707" s="90"/>
      <c r="K1707" s="31"/>
      <c r="L1707" s="57"/>
      <c r="M1707" s="31"/>
      <c r="N1707" s="31"/>
      <c r="O1707" s="57"/>
      <c r="P1707" s="57"/>
      <c r="Q1707" s="57"/>
      <c r="R1707" s="31"/>
      <c r="S1707" s="31"/>
      <c r="T1707" s="91"/>
      <c r="U1707" s="3" t="str">
        <f>IF(VLOOKUP($A1707,DICO_Complet!A:R,9,FALSE)&lt;&gt;0,VLOOKUP($A1707,DICO_Complet!A:R,9,FALSE),"")</f>
        <v/>
      </c>
    </row>
    <row r="1708" spans="1:21">
      <c r="A1708" s="29">
        <v>250324131110</v>
      </c>
      <c r="B1708" s="87"/>
      <c r="C1708" s="88"/>
      <c r="D1708" s="89"/>
      <c r="E1708" s="3"/>
      <c r="F1708" s="11"/>
      <c r="G1708" s="90"/>
      <c r="H1708" s="31"/>
      <c r="I1708" s="31"/>
      <c r="J1708" s="90"/>
      <c r="K1708" s="31"/>
      <c r="L1708" s="57"/>
      <c r="M1708" s="31"/>
      <c r="N1708" s="31"/>
      <c r="O1708" s="57"/>
      <c r="P1708" s="57"/>
      <c r="Q1708" s="57"/>
      <c r="R1708" s="31"/>
      <c r="S1708" s="31"/>
      <c r="T1708" s="91"/>
      <c r="U1708" s="3" t="str">
        <f>IF(VLOOKUP($A1708,DICO_Complet!A:R,9,FALSE)&lt;&gt;0,VLOOKUP($A1708,DICO_Complet!A:R,9,FALSE),"")</f>
        <v/>
      </c>
    </row>
    <row r="1709" spans="1:21">
      <c r="A1709" s="29">
        <v>250324131115</v>
      </c>
      <c r="B1709" s="87"/>
      <c r="C1709" s="88"/>
      <c r="D1709" s="89"/>
      <c r="E1709" s="3"/>
      <c r="F1709" s="11"/>
      <c r="G1709" s="90"/>
      <c r="H1709" s="31"/>
      <c r="I1709" s="31"/>
      <c r="J1709" s="90"/>
      <c r="K1709" s="31"/>
      <c r="L1709" s="57"/>
      <c r="M1709" s="31"/>
      <c r="N1709" s="31"/>
      <c r="O1709" s="57"/>
      <c r="P1709" s="57"/>
      <c r="Q1709" s="57"/>
      <c r="R1709" s="31"/>
      <c r="S1709" s="31"/>
      <c r="T1709" s="91"/>
      <c r="U1709" s="3" t="str">
        <f>IF(VLOOKUP($A1709,DICO_Complet!A:R,9,FALSE)&lt;&gt;0,VLOOKUP($A1709,DICO_Complet!A:R,9,FALSE),"")</f>
        <v/>
      </c>
    </row>
    <row r="1710" spans="1:21">
      <c r="A1710" s="29">
        <v>250408142400</v>
      </c>
      <c r="B1710" s="87"/>
      <c r="C1710" s="88"/>
      <c r="D1710" s="89"/>
      <c r="E1710" s="3"/>
      <c r="F1710" s="11"/>
      <c r="G1710" s="90"/>
      <c r="H1710" s="31"/>
      <c r="I1710" s="31"/>
      <c r="J1710" s="90"/>
      <c r="K1710" s="31"/>
      <c r="L1710" s="57"/>
      <c r="M1710" s="31"/>
      <c r="N1710" s="31"/>
      <c r="O1710" s="57"/>
      <c r="P1710" s="57"/>
      <c r="Q1710" s="57"/>
      <c r="R1710" s="31"/>
      <c r="S1710" s="31"/>
      <c r="T1710" s="91"/>
      <c r="U1710" s="3" t="str">
        <f>IF(VLOOKUP($A1710,DICO_Complet!A:R,9,FALSE)&lt;&gt;0,VLOOKUP($A1710,DICO_Complet!A:R,9,FALSE),"")</f>
        <v/>
      </c>
    </row>
    <row r="1711" spans="1:21">
      <c r="A1711" s="29">
        <v>250604103000</v>
      </c>
      <c r="B1711" s="87"/>
      <c r="C1711" s="88"/>
      <c r="D1711" s="89"/>
      <c r="E1711" s="3"/>
      <c r="F1711" s="11"/>
      <c r="G1711" s="90"/>
      <c r="H1711" s="31"/>
      <c r="I1711" s="31"/>
      <c r="J1711" s="90"/>
      <c r="K1711" s="31"/>
      <c r="L1711" s="57"/>
      <c r="M1711" s="31"/>
      <c r="N1711" s="31"/>
      <c r="O1711" s="57"/>
      <c r="P1711" s="57"/>
      <c r="Q1711" s="57"/>
      <c r="R1711" s="31"/>
      <c r="S1711" s="31"/>
      <c r="T1711" s="91"/>
      <c r="U1711" s="3" t="str">
        <f>IF(VLOOKUP($A1711,DICO_Complet!A:R,9,FALSE)&lt;&gt;0,VLOOKUP($A1711,DICO_Complet!A:R,9,FALSE),"")</f>
        <v/>
      </c>
    </row>
    <row r="1712" spans="1:21">
      <c r="A1712" s="29">
        <v>241112000263</v>
      </c>
      <c r="B1712" s="87"/>
      <c r="C1712" s="88"/>
      <c r="D1712" s="89"/>
      <c r="E1712" s="3"/>
      <c r="F1712" s="11"/>
      <c r="G1712" s="90"/>
      <c r="H1712" s="31"/>
      <c r="I1712" s="31"/>
      <c r="J1712" s="90"/>
      <c r="K1712" s="31"/>
      <c r="L1712" s="57"/>
      <c r="M1712" s="31"/>
      <c r="N1712" s="31"/>
      <c r="O1712" s="57"/>
      <c r="P1712" s="57"/>
      <c r="Q1712" s="57"/>
      <c r="R1712" s="31"/>
      <c r="S1712" s="31"/>
      <c r="T1712" s="91"/>
      <c r="U1712" s="3" t="str">
        <f>IF(VLOOKUP($A1712,DICO_Complet!A:R,9,FALSE)&lt;&gt;0,VLOOKUP($A1712,DICO_Complet!A:R,9,FALSE),"")</f>
        <v/>
      </c>
    </row>
    <row r="1713" spans="1:21">
      <c r="A1713" s="29">
        <v>241112000217</v>
      </c>
      <c r="B1713" s="87"/>
      <c r="C1713" s="88"/>
      <c r="D1713" s="89"/>
      <c r="E1713" s="3"/>
      <c r="F1713" s="11"/>
      <c r="G1713" s="90"/>
      <c r="H1713" s="31"/>
      <c r="I1713" s="31"/>
      <c r="J1713" s="90"/>
      <c r="K1713" s="31"/>
      <c r="L1713" s="57"/>
      <c r="M1713" s="31"/>
      <c r="N1713" s="31"/>
      <c r="O1713" s="57"/>
      <c r="P1713" s="57"/>
      <c r="Q1713" s="57"/>
      <c r="R1713" s="31"/>
      <c r="S1713" s="31"/>
      <c r="T1713" s="91"/>
      <c r="U1713" s="3" t="str">
        <f>IF(VLOOKUP($A1713,DICO_Complet!A:R,9,FALSE)&lt;&gt;0,VLOOKUP($A1713,DICO_Complet!A:R,9,FALSE),"")</f>
        <v/>
      </c>
    </row>
    <row r="1714" spans="1:21">
      <c r="A1714" s="29">
        <v>250716143800</v>
      </c>
      <c r="B1714" s="87"/>
      <c r="C1714" s="88"/>
      <c r="D1714" s="89"/>
      <c r="E1714" s="3"/>
      <c r="F1714" s="11"/>
      <c r="G1714" s="90"/>
      <c r="H1714" s="31"/>
      <c r="I1714" s="31"/>
      <c r="J1714" s="90"/>
      <c r="K1714" s="31"/>
      <c r="L1714" s="57"/>
      <c r="M1714" s="31"/>
      <c r="N1714" s="31"/>
      <c r="O1714" s="57"/>
      <c r="P1714" s="57"/>
      <c r="Q1714" s="57"/>
      <c r="R1714" s="31"/>
      <c r="S1714" s="31"/>
      <c r="T1714" s="91"/>
      <c r="U1714" s="3" t="str">
        <f>IF(VLOOKUP($A1714,DICO_Complet!A:R,9,FALSE)&lt;&gt;0,VLOOKUP($A1714,DICO_Complet!A:R,9,FALSE),"")</f>
        <v/>
      </c>
    </row>
    <row r="1715" spans="1:21">
      <c r="A1715" s="29">
        <v>250924182001</v>
      </c>
      <c r="B1715" s="87"/>
      <c r="C1715" s="88"/>
      <c r="D1715" s="89"/>
      <c r="E1715" s="3"/>
      <c r="F1715" s="11"/>
      <c r="G1715" s="90"/>
      <c r="H1715" s="31"/>
      <c r="I1715" s="31"/>
      <c r="J1715" s="90"/>
      <c r="K1715" s="31"/>
      <c r="L1715" s="57"/>
      <c r="M1715" s="31"/>
      <c r="N1715" s="31"/>
      <c r="O1715" s="57"/>
      <c r="P1715" s="57"/>
      <c r="Q1715" s="57"/>
      <c r="R1715" s="31"/>
      <c r="S1715" s="31"/>
      <c r="T1715" s="91"/>
      <c r="U1715" s="3" t="str">
        <f>IF(VLOOKUP($A1715,DICO_Complet!A:R,9,FALSE)&lt;&gt;0,VLOOKUP($A1715,DICO_Complet!A:R,9,FALSE),"")</f>
        <v/>
      </c>
    </row>
    <row r="1716" spans="1:21">
      <c r="A1716" s="29">
        <v>250418220181</v>
      </c>
      <c r="B1716" s="87"/>
      <c r="C1716" s="88"/>
      <c r="D1716" s="89"/>
      <c r="E1716" s="3"/>
      <c r="F1716" s="11"/>
      <c r="G1716" s="90"/>
      <c r="H1716" s="31"/>
      <c r="I1716" s="31"/>
      <c r="J1716" s="90"/>
      <c r="K1716" s="31"/>
      <c r="L1716" s="57"/>
      <c r="M1716" s="31"/>
      <c r="N1716" s="31"/>
      <c r="O1716" s="57"/>
      <c r="P1716" s="57"/>
      <c r="Q1716" s="57"/>
      <c r="R1716" s="31"/>
      <c r="S1716" s="31"/>
      <c r="T1716" s="91"/>
      <c r="U1716" s="3" t="str">
        <f>IF(VLOOKUP($A1716,DICO_Complet!A:R,9,FALSE)&lt;&gt;0,VLOOKUP($A1716,DICO_Complet!A:R,9,FALSE),"")</f>
        <v/>
      </c>
    </row>
    <row r="1717" spans="1:21">
      <c r="A1717" s="29">
        <v>250901001238</v>
      </c>
      <c r="B1717" s="87"/>
      <c r="C1717" s="88"/>
      <c r="D1717" s="89"/>
      <c r="E1717" s="3"/>
      <c r="F1717" s="11"/>
      <c r="G1717" s="90"/>
      <c r="H1717" s="31"/>
      <c r="I1717" s="31"/>
      <c r="J1717" s="90"/>
      <c r="K1717" s="31"/>
      <c r="L1717" s="57"/>
      <c r="M1717" s="31"/>
      <c r="N1717" s="31"/>
      <c r="O1717" s="57"/>
      <c r="P1717" s="57"/>
      <c r="Q1717" s="57"/>
      <c r="R1717" s="31"/>
      <c r="S1717" s="31"/>
      <c r="T1717" s="91"/>
      <c r="U1717" s="3" t="str">
        <f>IF(VLOOKUP($A1717,DICO_Complet!A:R,9,FALSE)&lt;&gt;0,VLOOKUP($A1717,DICO_Complet!A:R,9,FALSE),"")</f>
        <v/>
      </c>
    </row>
    <row r="1718" spans="1:21">
      <c r="A1718" s="29">
        <v>241112000218</v>
      </c>
      <c r="B1718" s="87"/>
      <c r="C1718" s="88"/>
      <c r="D1718" s="89"/>
      <c r="E1718" s="3"/>
      <c r="F1718" s="11"/>
      <c r="G1718" s="90"/>
      <c r="H1718" s="31"/>
      <c r="I1718" s="31"/>
      <c r="J1718" s="90"/>
      <c r="K1718" s="31"/>
      <c r="L1718" s="57"/>
      <c r="M1718" s="31"/>
      <c r="N1718" s="31"/>
      <c r="O1718" s="57"/>
      <c r="P1718" s="57"/>
      <c r="Q1718" s="57"/>
      <c r="R1718" s="31"/>
      <c r="S1718" s="31"/>
      <c r="T1718" s="91"/>
      <c r="U1718" s="3" t="str">
        <f>IF(VLOOKUP($A1718,DICO_Complet!A:R,9,FALSE)&lt;&gt;0,VLOOKUP($A1718,DICO_Complet!A:R,9,FALSE),"")</f>
        <v/>
      </c>
    </row>
    <row r="1719" spans="1:21">
      <c r="A1719" s="29">
        <v>250324131113</v>
      </c>
      <c r="B1719" s="87"/>
      <c r="C1719" s="88"/>
      <c r="D1719" s="89"/>
      <c r="E1719" s="3"/>
      <c r="F1719" s="11"/>
      <c r="G1719" s="90"/>
      <c r="H1719" s="31"/>
      <c r="I1719" s="31"/>
      <c r="J1719" s="90"/>
      <c r="K1719" s="31"/>
      <c r="L1719" s="57"/>
      <c r="M1719" s="31"/>
      <c r="N1719" s="31"/>
      <c r="O1719" s="57"/>
      <c r="P1719" s="57"/>
      <c r="Q1719" s="57"/>
      <c r="R1719" s="31"/>
      <c r="S1719" s="31"/>
      <c r="T1719" s="91"/>
      <c r="U1719" s="3" t="str">
        <f>IF(VLOOKUP($A1719,DICO_Complet!A:R,9,FALSE)&lt;&gt;0,VLOOKUP($A1719,DICO_Complet!A:R,9,FALSE),"")</f>
        <v/>
      </c>
    </row>
    <row r="1720" spans="1:21">
      <c r="A1720" s="29">
        <v>250324131114</v>
      </c>
      <c r="B1720" s="87"/>
      <c r="C1720" s="88"/>
      <c r="D1720" s="89"/>
      <c r="E1720" s="3"/>
      <c r="F1720" s="11"/>
      <c r="G1720" s="90"/>
      <c r="H1720" s="31"/>
      <c r="I1720" s="31"/>
      <c r="J1720" s="90"/>
      <c r="K1720" s="31"/>
      <c r="L1720" s="57"/>
      <c r="M1720" s="31"/>
      <c r="N1720" s="31"/>
      <c r="O1720" s="57"/>
      <c r="P1720" s="57"/>
      <c r="Q1720" s="57"/>
      <c r="R1720" s="31"/>
      <c r="S1720" s="31"/>
      <c r="T1720" s="91"/>
      <c r="U1720" s="3" t="str">
        <f>IF(VLOOKUP($A1720,DICO_Complet!A:R,9,FALSE)&lt;&gt;0,VLOOKUP($A1720,DICO_Complet!A:R,9,FALSE),"")</f>
        <v/>
      </c>
    </row>
    <row r="1721" spans="1:21">
      <c r="A1721" s="29">
        <v>250425084000</v>
      </c>
      <c r="B1721" s="87"/>
      <c r="C1721" s="88"/>
      <c r="D1721" s="89"/>
      <c r="E1721" s="3"/>
      <c r="F1721" s="11"/>
      <c r="G1721" s="90"/>
      <c r="H1721" s="31"/>
      <c r="I1721" s="31"/>
      <c r="J1721" s="90"/>
      <c r="K1721" s="31"/>
      <c r="L1721" s="57"/>
      <c r="M1721" s="31"/>
      <c r="N1721" s="31"/>
      <c r="O1721" s="57"/>
      <c r="P1721" s="57"/>
      <c r="Q1721" s="57"/>
      <c r="R1721" s="31"/>
      <c r="S1721" s="31"/>
      <c r="T1721" s="91"/>
      <c r="U1721" s="3" t="str">
        <f>IF(VLOOKUP($A1721,DICO_Complet!A:R,9,FALSE)&lt;&gt;0,VLOOKUP($A1721,DICO_Complet!A:R,9,FALSE),"")</f>
        <v/>
      </c>
    </row>
    <row r="1722" spans="1:21">
      <c r="A1722" s="29">
        <v>250901001233</v>
      </c>
      <c r="B1722" s="87"/>
      <c r="C1722" s="88"/>
      <c r="D1722" s="89"/>
      <c r="E1722" s="3"/>
      <c r="F1722" s="11"/>
      <c r="G1722" s="90"/>
      <c r="H1722" s="31"/>
      <c r="I1722" s="31"/>
      <c r="J1722" s="90"/>
      <c r="K1722" s="31"/>
      <c r="L1722" s="57"/>
      <c r="M1722" s="31"/>
      <c r="N1722" s="31"/>
      <c r="O1722" s="57"/>
      <c r="P1722" s="57"/>
      <c r="Q1722" s="57"/>
      <c r="R1722" s="31"/>
      <c r="S1722" s="31"/>
      <c r="T1722" s="91"/>
      <c r="U1722" s="3" t="str">
        <f>IF(VLOOKUP($A1722,DICO_Complet!A:R,9,FALSE)&lt;&gt;0,VLOOKUP($A1722,DICO_Complet!A:R,9,FALSE),"")</f>
        <v/>
      </c>
    </row>
    <row r="1723" spans="1:21">
      <c r="A1723" s="29">
        <v>241112000219</v>
      </c>
      <c r="B1723" s="87"/>
      <c r="C1723" s="88"/>
      <c r="D1723" s="89"/>
      <c r="E1723" s="3"/>
      <c r="F1723" s="11"/>
      <c r="G1723" s="90"/>
      <c r="H1723" s="31"/>
      <c r="I1723" s="31"/>
      <c r="J1723" s="90"/>
      <c r="K1723" s="31"/>
      <c r="L1723" s="57"/>
      <c r="M1723" s="31"/>
      <c r="N1723" s="31"/>
      <c r="O1723" s="57"/>
      <c r="P1723" s="57"/>
      <c r="Q1723" s="57"/>
      <c r="R1723" s="31"/>
      <c r="S1723" s="31"/>
      <c r="T1723" s="91"/>
      <c r="U1723" s="3" t="str">
        <f>IF(VLOOKUP($A1723,DICO_Complet!A:R,9,FALSE)&lt;&gt;0,VLOOKUP($A1723,DICO_Complet!A:R,9,FALSE),"")</f>
        <v/>
      </c>
    </row>
    <row r="1724" spans="1:21">
      <c r="A1724" s="29">
        <v>241112000220</v>
      </c>
      <c r="B1724" s="87"/>
      <c r="C1724" s="88"/>
      <c r="D1724" s="89"/>
      <c r="E1724" s="3"/>
      <c r="F1724" s="11"/>
      <c r="G1724" s="90"/>
      <c r="H1724" s="31"/>
      <c r="I1724" s="31"/>
      <c r="J1724" s="90"/>
      <c r="K1724" s="31"/>
      <c r="L1724" s="57"/>
      <c r="M1724" s="31"/>
      <c r="N1724" s="31"/>
      <c r="O1724" s="57"/>
      <c r="P1724" s="57"/>
      <c r="Q1724" s="57"/>
      <c r="R1724" s="31"/>
      <c r="S1724" s="31"/>
      <c r="T1724" s="91"/>
      <c r="U1724" s="3" t="str">
        <f>IF(VLOOKUP($A1724,DICO_Complet!A:R,9,FALSE)&lt;&gt;0,VLOOKUP($A1724,DICO_Complet!A:R,9,FALSE),"")</f>
        <v/>
      </c>
    </row>
    <row r="1725" spans="1:21">
      <c r="A1725" s="29">
        <v>250317124401</v>
      </c>
      <c r="B1725" s="87"/>
      <c r="C1725" s="88"/>
      <c r="D1725" s="89"/>
      <c r="E1725" s="3"/>
      <c r="F1725" s="11"/>
      <c r="G1725" s="90"/>
      <c r="H1725" s="31"/>
      <c r="I1725" s="31"/>
      <c r="J1725" s="90"/>
      <c r="K1725" s="31"/>
      <c r="L1725" s="57"/>
      <c r="M1725" s="31"/>
      <c r="N1725" s="31"/>
      <c r="O1725" s="57"/>
      <c r="P1725" s="57"/>
      <c r="Q1725" s="57"/>
      <c r="R1725" s="31"/>
      <c r="S1725" s="31"/>
      <c r="T1725" s="91"/>
      <c r="U1725" s="3" t="str">
        <f>IF(VLOOKUP($A1725,DICO_Complet!A:R,9,FALSE)&lt;&gt;0,VLOOKUP($A1725,DICO_Complet!A:R,9,FALSE),"")</f>
        <v/>
      </c>
    </row>
    <row r="1726" spans="1:21">
      <c r="A1726" s="29">
        <v>250425200811</v>
      </c>
      <c r="B1726" s="87"/>
      <c r="C1726" s="88"/>
      <c r="D1726" s="89"/>
      <c r="E1726" s="3"/>
      <c r="F1726" s="11"/>
      <c r="G1726" s="90"/>
      <c r="H1726" s="31"/>
      <c r="I1726" s="31"/>
      <c r="J1726" s="90"/>
      <c r="K1726" s="31"/>
      <c r="L1726" s="57"/>
      <c r="M1726" s="31"/>
      <c r="N1726" s="31"/>
      <c r="O1726" s="57"/>
      <c r="P1726" s="57"/>
      <c r="Q1726" s="57"/>
      <c r="R1726" s="31"/>
      <c r="S1726" s="31"/>
      <c r="T1726" s="91"/>
      <c r="U1726" s="3" t="str">
        <f>IF(VLOOKUP($A1726,DICO_Complet!A:R,9,FALSE)&lt;&gt;0,VLOOKUP($A1726,DICO_Complet!A:R,9,FALSE),"")</f>
        <v/>
      </c>
    </row>
    <row r="1727" spans="1:21">
      <c r="A1727" s="29">
        <v>250423100402</v>
      </c>
      <c r="B1727" s="87"/>
      <c r="C1727" s="88"/>
      <c r="D1727" s="89"/>
      <c r="E1727" s="3"/>
      <c r="F1727" s="11"/>
      <c r="G1727" s="90"/>
      <c r="H1727" s="31"/>
      <c r="I1727" s="31"/>
      <c r="J1727" s="90"/>
      <c r="K1727" s="31"/>
      <c r="L1727" s="57"/>
      <c r="M1727" s="31"/>
      <c r="N1727" s="31"/>
      <c r="O1727" s="57"/>
      <c r="P1727" s="57"/>
      <c r="Q1727" s="57"/>
      <c r="R1727" s="31"/>
      <c r="S1727" s="31"/>
      <c r="T1727" s="91"/>
      <c r="U1727" s="3" t="str">
        <f>IF(VLOOKUP($A1727,DICO_Complet!A:R,9,FALSE)&lt;&gt;0,VLOOKUP($A1727,DICO_Complet!A:R,9,FALSE),"")</f>
        <v/>
      </c>
    </row>
    <row r="1728" spans="1:21">
      <c r="A1728" s="29">
        <v>250425200802</v>
      </c>
      <c r="B1728" s="87"/>
      <c r="C1728" s="88"/>
      <c r="D1728" s="89"/>
      <c r="E1728" s="3"/>
      <c r="F1728" s="11"/>
      <c r="G1728" s="90"/>
      <c r="H1728" s="31"/>
      <c r="I1728" s="31"/>
      <c r="J1728" s="90"/>
      <c r="K1728" s="31"/>
      <c r="L1728" s="57"/>
      <c r="M1728" s="31"/>
      <c r="N1728" s="31"/>
      <c r="O1728" s="57"/>
      <c r="P1728" s="57"/>
      <c r="Q1728" s="57"/>
      <c r="R1728" s="31"/>
      <c r="S1728" s="31"/>
      <c r="T1728" s="91"/>
      <c r="U1728" s="3" t="str">
        <f>IF(VLOOKUP($A1728,DICO_Complet!A:R,9,FALSE)&lt;&gt;0,VLOOKUP($A1728,DICO_Complet!A:R,9,FALSE),"")</f>
        <v/>
      </c>
    </row>
    <row r="1729" spans="1:21">
      <c r="A1729" s="29">
        <v>250425200804</v>
      </c>
      <c r="B1729" s="87"/>
      <c r="C1729" s="88"/>
      <c r="D1729" s="89"/>
      <c r="E1729" s="3"/>
      <c r="F1729" s="11"/>
      <c r="G1729" s="90"/>
      <c r="H1729" s="31"/>
      <c r="I1729" s="31"/>
      <c r="J1729" s="90"/>
      <c r="K1729" s="31"/>
      <c r="L1729" s="57"/>
      <c r="M1729" s="31"/>
      <c r="N1729" s="31"/>
      <c r="O1729" s="57"/>
      <c r="P1729" s="57"/>
      <c r="Q1729" s="57"/>
      <c r="R1729" s="31"/>
      <c r="S1729" s="31"/>
      <c r="T1729" s="91"/>
      <c r="U1729" s="3" t="str">
        <f>IF(VLOOKUP($A1729,DICO_Complet!A:R,9,FALSE)&lt;&gt;0,VLOOKUP($A1729,DICO_Complet!A:R,9,FALSE),"")</f>
        <v/>
      </c>
    </row>
    <row r="1730" spans="1:21">
      <c r="A1730" s="29">
        <v>250425200801</v>
      </c>
      <c r="B1730" s="87"/>
      <c r="C1730" s="88"/>
      <c r="D1730" s="89"/>
      <c r="E1730" s="3"/>
      <c r="F1730" s="11"/>
      <c r="G1730" s="90"/>
      <c r="H1730" s="31"/>
      <c r="I1730" s="31"/>
      <c r="J1730" s="90"/>
      <c r="K1730" s="31"/>
      <c r="L1730" s="57"/>
      <c r="M1730" s="31"/>
      <c r="N1730" s="31"/>
      <c r="O1730" s="57"/>
      <c r="P1730" s="57"/>
      <c r="Q1730" s="57"/>
      <c r="R1730" s="31"/>
      <c r="S1730" s="31"/>
      <c r="T1730" s="91"/>
      <c r="U1730" s="3" t="str">
        <f>IF(VLOOKUP($A1730,DICO_Complet!A:R,9,FALSE)&lt;&gt;0,VLOOKUP($A1730,DICO_Complet!A:R,9,FALSE),"")</f>
        <v/>
      </c>
    </row>
    <row r="1731" spans="1:21">
      <c r="A1731" s="29">
        <v>250423110203</v>
      </c>
      <c r="B1731" s="87"/>
      <c r="C1731" s="88"/>
      <c r="D1731" s="89"/>
      <c r="E1731" s="3"/>
      <c r="F1731" s="11"/>
      <c r="G1731" s="90"/>
      <c r="H1731" s="31"/>
      <c r="I1731" s="31"/>
      <c r="J1731" s="90"/>
      <c r="K1731" s="31"/>
      <c r="L1731" s="57"/>
      <c r="M1731" s="31"/>
      <c r="N1731" s="31"/>
      <c r="O1731" s="57"/>
      <c r="P1731" s="57"/>
      <c r="Q1731" s="57"/>
      <c r="R1731" s="31"/>
      <c r="S1731" s="31"/>
      <c r="T1731" s="91"/>
      <c r="U1731" s="3" t="str">
        <f>IF(VLOOKUP($A1731,DICO_Complet!A:R,9,FALSE)&lt;&gt;0,VLOOKUP($A1731,DICO_Complet!A:R,9,FALSE),"")</f>
        <v/>
      </c>
    </row>
    <row r="1732" spans="1:21">
      <c r="A1732" s="29">
        <v>250425201610</v>
      </c>
      <c r="B1732" s="87"/>
      <c r="C1732" s="88"/>
      <c r="D1732" s="89"/>
      <c r="E1732" s="3"/>
      <c r="F1732" s="11"/>
      <c r="G1732" s="90"/>
      <c r="H1732" s="31"/>
      <c r="I1732" s="31"/>
      <c r="J1732" s="90"/>
      <c r="K1732" s="31"/>
      <c r="L1732" s="57"/>
      <c r="M1732" s="31"/>
      <c r="N1732" s="31"/>
      <c r="O1732" s="57"/>
      <c r="P1732" s="57"/>
      <c r="Q1732" s="57"/>
      <c r="R1732" s="31"/>
      <c r="S1732" s="31"/>
      <c r="T1732" s="91"/>
      <c r="U1732" s="3" t="str">
        <f>IF(VLOOKUP($A1732,DICO_Complet!A:R,9,FALSE)&lt;&gt;0,VLOOKUP($A1732,DICO_Complet!A:R,9,FALSE),"")</f>
        <v/>
      </c>
    </row>
    <row r="1733" spans="1:21">
      <c r="A1733" s="29">
        <v>250425201605</v>
      </c>
      <c r="B1733" s="87"/>
      <c r="C1733" s="88"/>
      <c r="D1733" s="89"/>
      <c r="E1733" s="3"/>
      <c r="F1733" s="11"/>
      <c r="G1733" s="90"/>
      <c r="H1733" s="31"/>
      <c r="I1733" s="31"/>
      <c r="J1733" s="90"/>
      <c r="K1733" s="31"/>
      <c r="L1733" s="57"/>
      <c r="M1733" s="31"/>
      <c r="N1733" s="31"/>
      <c r="O1733" s="57"/>
      <c r="P1733" s="57"/>
      <c r="Q1733" s="57"/>
      <c r="R1733" s="31"/>
      <c r="S1733" s="31"/>
      <c r="T1733" s="91"/>
      <c r="U1733" s="3" t="str">
        <f>IF(VLOOKUP($A1733,DICO_Complet!A:R,9,FALSE)&lt;&gt;0,VLOOKUP($A1733,DICO_Complet!A:R,9,FALSE),"")</f>
        <v/>
      </c>
    </row>
    <row r="1734" spans="1:21">
      <c r="A1734" s="29">
        <v>250425201603</v>
      </c>
      <c r="B1734" s="87"/>
      <c r="C1734" s="88"/>
      <c r="D1734" s="89"/>
      <c r="E1734" s="3"/>
      <c r="F1734" s="11"/>
      <c r="G1734" s="90"/>
      <c r="H1734" s="31"/>
      <c r="I1734" s="31"/>
      <c r="J1734" s="90"/>
      <c r="K1734" s="31"/>
      <c r="L1734" s="57"/>
      <c r="M1734" s="31"/>
      <c r="N1734" s="31"/>
      <c r="O1734" s="57"/>
      <c r="P1734" s="57"/>
      <c r="Q1734" s="57"/>
      <c r="R1734" s="31"/>
      <c r="S1734" s="31"/>
      <c r="T1734" s="91"/>
      <c r="U1734" s="3" t="str">
        <f>IF(VLOOKUP($A1734,DICO_Complet!A:R,9,FALSE)&lt;&gt;0,VLOOKUP($A1734,DICO_Complet!A:R,9,FALSE),"")</f>
        <v/>
      </c>
    </row>
    <row r="1735" spans="1:21">
      <c r="A1735" s="29">
        <v>250425201524</v>
      </c>
      <c r="B1735" s="87"/>
      <c r="C1735" s="88"/>
      <c r="D1735" s="89"/>
      <c r="E1735" s="3"/>
      <c r="F1735" s="11"/>
      <c r="G1735" s="90"/>
      <c r="H1735" s="31"/>
      <c r="I1735" s="31"/>
      <c r="J1735" s="90"/>
      <c r="K1735" s="31"/>
      <c r="L1735" s="57"/>
      <c r="M1735" s="31"/>
      <c r="N1735" s="31"/>
      <c r="O1735" s="57"/>
      <c r="P1735" s="57"/>
      <c r="Q1735" s="57"/>
      <c r="R1735" s="31"/>
      <c r="S1735" s="31"/>
      <c r="T1735" s="91"/>
      <c r="U1735" s="3" t="str">
        <f>IF(VLOOKUP($A1735,DICO_Complet!A:R,9,FALSE)&lt;&gt;0,VLOOKUP($A1735,DICO_Complet!A:R,9,FALSE),"")</f>
        <v/>
      </c>
    </row>
    <row r="1736" spans="1:21">
      <c r="A1736" s="29">
        <v>250425200810</v>
      </c>
      <c r="B1736" s="87"/>
      <c r="C1736" s="88"/>
      <c r="D1736" s="89"/>
      <c r="E1736" s="3"/>
      <c r="F1736" s="11"/>
      <c r="G1736" s="90"/>
      <c r="H1736" s="31"/>
      <c r="I1736" s="31"/>
      <c r="J1736" s="90"/>
      <c r="K1736" s="31"/>
      <c r="L1736" s="57"/>
      <c r="M1736" s="31"/>
      <c r="N1736" s="31"/>
      <c r="O1736" s="57"/>
      <c r="P1736" s="57"/>
      <c r="Q1736" s="57"/>
      <c r="R1736" s="31"/>
      <c r="S1736" s="31"/>
      <c r="T1736" s="91"/>
      <c r="U1736" s="3" t="str">
        <f>IF(VLOOKUP($A1736,DICO_Complet!A:R,9,FALSE)&lt;&gt;0,VLOOKUP($A1736,DICO_Complet!A:R,9,FALSE),"")</f>
        <v/>
      </c>
    </row>
    <row r="1737" spans="1:21">
      <c r="A1737" s="29">
        <v>250425201006</v>
      </c>
      <c r="B1737" s="87"/>
      <c r="C1737" s="88"/>
      <c r="D1737" s="89"/>
      <c r="E1737" s="3"/>
      <c r="F1737" s="11"/>
      <c r="G1737" s="90"/>
      <c r="H1737" s="31"/>
      <c r="I1737" s="31"/>
      <c r="J1737" s="90"/>
      <c r="K1737" s="31"/>
      <c r="L1737" s="57"/>
      <c r="M1737" s="31"/>
      <c r="N1737" s="31"/>
      <c r="O1737" s="57"/>
      <c r="P1737" s="57"/>
      <c r="Q1737" s="57"/>
      <c r="R1737" s="31"/>
      <c r="S1737" s="31"/>
      <c r="T1737" s="91"/>
      <c r="U1737" s="3" t="str">
        <f>IF(VLOOKUP($A1737,DICO_Complet!A:R,9,FALSE)&lt;&gt;0,VLOOKUP($A1737,DICO_Complet!A:R,9,FALSE),"")</f>
        <v/>
      </c>
    </row>
    <row r="1738" spans="1:21">
      <c r="A1738" s="29">
        <v>250423100400</v>
      </c>
      <c r="B1738" s="87"/>
      <c r="C1738" s="88"/>
      <c r="D1738" s="89"/>
      <c r="E1738" s="3"/>
      <c r="F1738" s="11"/>
      <c r="G1738" s="90"/>
      <c r="H1738" s="31"/>
      <c r="I1738" s="31"/>
      <c r="J1738" s="90"/>
      <c r="K1738" s="31"/>
      <c r="L1738" s="57"/>
      <c r="M1738" s="31"/>
      <c r="N1738" s="31"/>
      <c r="O1738" s="57"/>
      <c r="P1738" s="57"/>
      <c r="Q1738" s="57"/>
      <c r="R1738" s="31"/>
      <c r="S1738" s="31"/>
      <c r="T1738" s="91"/>
      <c r="U1738" s="3" t="str">
        <f>IF(VLOOKUP($A1738,DICO_Complet!A:R,9,FALSE)&lt;&gt;0,VLOOKUP($A1738,DICO_Complet!A:R,9,FALSE),"")</f>
        <v/>
      </c>
    </row>
    <row r="1739" spans="1:21">
      <c r="A1739" s="29">
        <v>250425201516</v>
      </c>
      <c r="B1739" s="87"/>
      <c r="C1739" s="88"/>
      <c r="D1739" s="89"/>
      <c r="E1739" s="3"/>
      <c r="F1739" s="11"/>
      <c r="G1739" s="90"/>
      <c r="H1739" s="31"/>
      <c r="I1739" s="31"/>
      <c r="J1739" s="90"/>
      <c r="K1739" s="31"/>
      <c r="L1739" s="57"/>
      <c r="M1739" s="31"/>
      <c r="N1739" s="31"/>
      <c r="O1739" s="57"/>
      <c r="P1739" s="57"/>
      <c r="Q1739" s="57"/>
      <c r="R1739" s="31"/>
      <c r="S1739" s="31"/>
      <c r="T1739" s="91"/>
      <c r="U1739" s="3" t="str">
        <f>IF(VLOOKUP($A1739,DICO_Complet!A:R,9,FALSE)&lt;&gt;0,VLOOKUP($A1739,DICO_Complet!A:R,9,FALSE),"")</f>
        <v/>
      </c>
    </row>
    <row r="1740" spans="1:21">
      <c r="A1740" s="29">
        <v>250423104500</v>
      </c>
      <c r="B1740" s="87"/>
      <c r="C1740" s="88"/>
      <c r="D1740" s="89"/>
      <c r="E1740" s="3"/>
      <c r="F1740" s="11"/>
      <c r="G1740" s="90"/>
      <c r="H1740" s="31"/>
      <c r="I1740" s="31"/>
      <c r="J1740" s="90"/>
      <c r="K1740" s="31"/>
      <c r="L1740" s="57"/>
      <c r="M1740" s="31"/>
      <c r="N1740" s="31"/>
      <c r="O1740" s="57"/>
      <c r="P1740" s="57"/>
      <c r="Q1740" s="57"/>
      <c r="R1740" s="31"/>
      <c r="S1740" s="31"/>
      <c r="T1740" s="91"/>
      <c r="U1740" s="3" t="str">
        <f>IF(VLOOKUP($A1740,DICO_Complet!A:R,9,FALSE)&lt;&gt;0,VLOOKUP($A1740,DICO_Complet!A:R,9,FALSE),"")</f>
        <v/>
      </c>
    </row>
    <row r="1741" spans="1:21">
      <c r="A1741" s="29">
        <v>250423093005</v>
      </c>
      <c r="B1741" s="87"/>
      <c r="C1741" s="88"/>
      <c r="D1741" s="89"/>
      <c r="E1741" s="3"/>
      <c r="F1741" s="11"/>
      <c r="G1741" s="90"/>
      <c r="H1741" s="31"/>
      <c r="I1741" s="31"/>
      <c r="J1741" s="90"/>
      <c r="K1741" s="31"/>
      <c r="L1741" s="57"/>
      <c r="M1741" s="31"/>
      <c r="N1741" s="31"/>
      <c r="O1741" s="57"/>
      <c r="P1741" s="57"/>
      <c r="Q1741" s="57"/>
      <c r="R1741" s="31"/>
      <c r="S1741" s="31"/>
      <c r="T1741" s="91"/>
      <c r="U1741" s="3" t="str">
        <f>IF(VLOOKUP($A1741,DICO_Complet!A:R,9,FALSE)&lt;&gt;0,VLOOKUP($A1741,DICO_Complet!A:R,9,FALSE),"")</f>
        <v/>
      </c>
    </row>
    <row r="1742" spans="1:21">
      <c r="A1742" s="29">
        <v>250418220169</v>
      </c>
      <c r="B1742" s="87"/>
      <c r="C1742" s="88"/>
      <c r="D1742" s="89"/>
      <c r="E1742" s="3"/>
      <c r="F1742" s="11"/>
      <c r="G1742" s="90"/>
      <c r="H1742" s="31"/>
      <c r="I1742" s="31"/>
      <c r="J1742" s="90"/>
      <c r="K1742" s="31"/>
      <c r="L1742" s="57"/>
      <c r="M1742" s="31"/>
      <c r="N1742" s="31"/>
      <c r="O1742" s="57"/>
      <c r="P1742" s="57"/>
      <c r="Q1742" s="57"/>
      <c r="R1742" s="31"/>
      <c r="S1742" s="31"/>
      <c r="T1742" s="91"/>
      <c r="U1742" s="3" t="str">
        <f>IF(VLOOKUP($A1742,DICO_Complet!A:R,9,FALSE)&lt;&gt;0,VLOOKUP($A1742,DICO_Complet!A:R,9,FALSE),"")</f>
        <v/>
      </c>
    </row>
    <row r="1743" spans="1:21">
      <c r="A1743" s="29">
        <v>250425200809</v>
      </c>
      <c r="B1743" s="87"/>
      <c r="C1743" s="88"/>
      <c r="D1743" s="89"/>
      <c r="E1743" s="3"/>
      <c r="F1743" s="11"/>
      <c r="G1743" s="90"/>
      <c r="H1743" s="31"/>
      <c r="I1743" s="31"/>
      <c r="J1743" s="90"/>
      <c r="K1743" s="31"/>
      <c r="L1743" s="57"/>
      <c r="M1743" s="31"/>
      <c r="N1743" s="31"/>
      <c r="O1743" s="57"/>
      <c r="P1743" s="57"/>
      <c r="Q1743" s="57"/>
      <c r="R1743" s="31"/>
      <c r="S1743" s="31"/>
      <c r="T1743" s="91"/>
      <c r="U1743" s="3" t="str">
        <f>IF(VLOOKUP($A1743,DICO_Complet!A:R,9,FALSE)&lt;&gt;0,VLOOKUP($A1743,DICO_Complet!A:R,9,FALSE),"")</f>
        <v/>
      </c>
    </row>
    <row r="1744" spans="1:21">
      <c r="A1744" s="29">
        <v>250425200807</v>
      </c>
      <c r="B1744" s="87"/>
      <c r="C1744" s="88"/>
      <c r="D1744" s="89"/>
      <c r="E1744" s="3"/>
      <c r="F1744" s="11"/>
      <c r="G1744" s="90"/>
      <c r="H1744" s="31"/>
      <c r="I1744" s="31"/>
      <c r="J1744" s="90"/>
      <c r="K1744" s="31"/>
      <c r="L1744" s="57"/>
      <c r="M1744" s="31"/>
      <c r="N1744" s="31"/>
      <c r="O1744" s="57"/>
      <c r="P1744" s="57"/>
      <c r="Q1744" s="57"/>
      <c r="R1744" s="31"/>
      <c r="S1744" s="31"/>
      <c r="T1744" s="91"/>
      <c r="U1744" s="3" t="str">
        <f>IF(VLOOKUP($A1744,DICO_Complet!A:R,9,FALSE)&lt;&gt;0,VLOOKUP($A1744,DICO_Complet!A:R,9,FALSE),"")</f>
        <v/>
      </c>
    </row>
    <row r="1745" spans="1:21">
      <c r="A1745" s="29">
        <v>250423100401</v>
      </c>
      <c r="B1745" s="87"/>
      <c r="C1745" s="88"/>
      <c r="D1745" s="89"/>
      <c r="E1745" s="3"/>
      <c r="F1745" s="11"/>
      <c r="G1745" s="90"/>
      <c r="H1745" s="31"/>
      <c r="I1745" s="31"/>
      <c r="J1745" s="90"/>
      <c r="K1745" s="31"/>
      <c r="L1745" s="57"/>
      <c r="M1745" s="31"/>
      <c r="N1745" s="31"/>
      <c r="O1745" s="57"/>
      <c r="P1745" s="57"/>
      <c r="Q1745" s="57"/>
      <c r="R1745" s="31"/>
      <c r="S1745" s="31"/>
      <c r="T1745" s="91"/>
      <c r="U1745" s="3" t="str">
        <f>IF(VLOOKUP($A1745,DICO_Complet!A:R,9,FALSE)&lt;&gt;0,VLOOKUP($A1745,DICO_Complet!A:R,9,FALSE),"")</f>
        <v/>
      </c>
    </row>
    <row r="1746" spans="1:21">
      <c r="A1746" s="29">
        <v>250425201005</v>
      </c>
      <c r="B1746" s="87"/>
      <c r="C1746" s="88"/>
      <c r="D1746" s="89"/>
      <c r="E1746" s="3"/>
      <c r="F1746" s="11"/>
      <c r="G1746" s="90"/>
      <c r="H1746" s="31"/>
      <c r="I1746" s="31"/>
      <c r="J1746" s="90"/>
      <c r="K1746" s="31"/>
      <c r="L1746" s="57"/>
      <c r="M1746" s="31"/>
      <c r="N1746" s="31"/>
      <c r="O1746" s="57"/>
      <c r="P1746" s="57"/>
      <c r="Q1746" s="57"/>
      <c r="R1746" s="31"/>
      <c r="S1746" s="31"/>
      <c r="T1746" s="91"/>
      <c r="U1746" s="3" t="str">
        <f>IF(VLOOKUP($A1746,DICO_Complet!A:R,9,FALSE)&lt;&gt;0,VLOOKUP($A1746,DICO_Complet!A:R,9,FALSE),"")</f>
        <v/>
      </c>
    </row>
    <row r="1747" spans="1:21">
      <c r="A1747" s="29">
        <v>250425201007</v>
      </c>
      <c r="B1747" s="87"/>
      <c r="C1747" s="88"/>
      <c r="D1747" s="89"/>
      <c r="E1747" s="3"/>
      <c r="F1747" s="11"/>
      <c r="G1747" s="90"/>
      <c r="H1747" s="31"/>
      <c r="I1747" s="31"/>
      <c r="J1747" s="90"/>
      <c r="K1747" s="31"/>
      <c r="L1747" s="57"/>
      <c r="M1747" s="31"/>
      <c r="N1747" s="31"/>
      <c r="O1747" s="57"/>
      <c r="P1747" s="57"/>
      <c r="Q1747" s="57"/>
      <c r="R1747" s="31"/>
      <c r="S1747" s="31"/>
      <c r="T1747" s="91"/>
      <c r="U1747" s="3" t="str">
        <f>IF(VLOOKUP($A1747,DICO_Complet!A:R,9,FALSE)&lt;&gt;0,VLOOKUP($A1747,DICO_Complet!A:R,9,FALSE),"")</f>
        <v/>
      </c>
    </row>
    <row r="1748" spans="1:21">
      <c r="A1748" s="29">
        <v>250425200813</v>
      </c>
      <c r="B1748" s="87"/>
      <c r="C1748" s="88"/>
      <c r="D1748" s="89"/>
      <c r="E1748" s="3"/>
      <c r="F1748" s="11"/>
      <c r="G1748" s="90"/>
      <c r="H1748" s="31"/>
      <c r="I1748" s="31"/>
      <c r="J1748" s="90"/>
      <c r="K1748" s="31"/>
      <c r="L1748" s="57"/>
      <c r="M1748" s="31"/>
      <c r="N1748" s="31"/>
      <c r="O1748" s="57"/>
      <c r="P1748" s="57"/>
      <c r="Q1748" s="57"/>
      <c r="R1748" s="31"/>
      <c r="S1748" s="31"/>
      <c r="T1748" s="91"/>
      <c r="U1748" s="3" t="str">
        <f>IF(VLOOKUP($A1748,DICO_Complet!A:R,9,FALSE)&lt;&gt;0,VLOOKUP($A1748,DICO_Complet!A:R,9,FALSE),"")</f>
        <v/>
      </c>
    </row>
    <row r="1749" spans="1:21">
      <c r="A1749" s="29">
        <v>250425200710</v>
      </c>
      <c r="B1749" s="87"/>
      <c r="C1749" s="88"/>
      <c r="D1749" s="89"/>
      <c r="E1749" s="3"/>
      <c r="F1749" s="11"/>
      <c r="G1749" s="90"/>
      <c r="H1749" s="31"/>
      <c r="I1749" s="31"/>
      <c r="J1749" s="90"/>
      <c r="K1749" s="31"/>
      <c r="L1749" s="57"/>
      <c r="M1749" s="31"/>
      <c r="N1749" s="31"/>
      <c r="O1749" s="57"/>
      <c r="P1749" s="57"/>
      <c r="Q1749" s="57"/>
      <c r="R1749" s="31"/>
      <c r="S1749" s="31"/>
      <c r="T1749" s="91"/>
      <c r="U1749" s="3" t="str">
        <f>IF(VLOOKUP($A1749,DICO_Complet!A:R,9,FALSE)&lt;&gt;0,VLOOKUP($A1749,DICO_Complet!A:R,9,FALSE),"")</f>
        <v/>
      </c>
    </row>
    <row r="1750" spans="1:21">
      <c r="A1750" s="29">
        <v>250425201008</v>
      </c>
      <c r="B1750" s="87"/>
      <c r="C1750" s="88"/>
      <c r="D1750" s="89"/>
      <c r="E1750" s="3"/>
      <c r="F1750" s="11"/>
      <c r="G1750" s="90"/>
      <c r="H1750" s="31"/>
      <c r="I1750" s="31"/>
      <c r="J1750" s="90"/>
      <c r="K1750" s="31"/>
      <c r="L1750" s="57"/>
      <c r="M1750" s="31"/>
      <c r="N1750" s="31"/>
      <c r="O1750" s="57"/>
      <c r="P1750" s="57"/>
      <c r="Q1750" s="57"/>
      <c r="R1750" s="31"/>
      <c r="S1750" s="31"/>
      <c r="T1750" s="91"/>
      <c r="U1750" s="3" t="str">
        <f>IF(VLOOKUP($A1750,DICO_Complet!A:R,9,FALSE)&lt;&gt;0,VLOOKUP($A1750,DICO_Complet!A:R,9,FALSE),"")</f>
        <v/>
      </c>
    </row>
    <row r="1751" spans="1:21">
      <c r="A1751" s="29">
        <v>250425201601</v>
      </c>
      <c r="B1751" s="87"/>
      <c r="C1751" s="88"/>
      <c r="D1751" s="89"/>
      <c r="E1751" s="3"/>
      <c r="F1751" s="11"/>
      <c r="G1751" s="90"/>
      <c r="H1751" s="31"/>
      <c r="I1751" s="31"/>
      <c r="J1751" s="90"/>
      <c r="K1751" s="31"/>
      <c r="L1751" s="57"/>
      <c r="M1751" s="31"/>
      <c r="N1751" s="31"/>
      <c r="O1751" s="57"/>
      <c r="P1751" s="57"/>
      <c r="Q1751" s="57"/>
      <c r="R1751" s="31"/>
      <c r="S1751" s="31"/>
      <c r="T1751" s="91"/>
      <c r="U1751" s="3" t="str">
        <f>IF(VLOOKUP($A1751,DICO_Complet!A:R,9,FALSE)&lt;&gt;0,VLOOKUP($A1751,DICO_Complet!A:R,9,FALSE),"")</f>
        <v/>
      </c>
    </row>
    <row r="1752" spans="1:21">
      <c r="A1752" s="29">
        <v>250425201602</v>
      </c>
      <c r="B1752" s="87"/>
      <c r="C1752" s="88"/>
      <c r="D1752" s="89"/>
      <c r="E1752" s="3"/>
      <c r="F1752" s="11"/>
      <c r="G1752" s="90"/>
      <c r="H1752" s="31"/>
      <c r="I1752" s="31"/>
      <c r="J1752" s="90"/>
      <c r="K1752" s="31"/>
      <c r="L1752" s="57"/>
      <c r="M1752" s="31"/>
      <c r="N1752" s="31"/>
      <c r="O1752" s="57"/>
      <c r="P1752" s="57"/>
      <c r="Q1752" s="57"/>
      <c r="R1752" s="31"/>
      <c r="S1752" s="31"/>
      <c r="T1752" s="91"/>
      <c r="U1752" s="3" t="str">
        <f>IF(VLOOKUP($A1752,DICO_Complet!A:R,9,FALSE)&lt;&gt;0,VLOOKUP($A1752,DICO_Complet!A:R,9,FALSE),"")</f>
        <v/>
      </c>
    </row>
    <row r="1753" spans="1:21">
      <c r="A1753" s="29">
        <v>250425200803</v>
      </c>
      <c r="B1753" s="87"/>
      <c r="C1753" s="88"/>
      <c r="D1753" s="89"/>
      <c r="E1753" s="3"/>
      <c r="F1753" s="11"/>
      <c r="G1753" s="90"/>
      <c r="H1753" s="31"/>
      <c r="I1753" s="31"/>
      <c r="J1753" s="90"/>
      <c r="K1753" s="31"/>
      <c r="L1753" s="57"/>
      <c r="M1753" s="31"/>
      <c r="N1753" s="31"/>
      <c r="O1753" s="57"/>
      <c r="P1753" s="57"/>
      <c r="Q1753" s="57"/>
      <c r="R1753" s="31"/>
      <c r="S1753" s="31"/>
      <c r="T1753" s="91"/>
      <c r="U1753" s="3" t="str">
        <f>IF(VLOOKUP($A1753,DICO_Complet!A:R,9,FALSE)&lt;&gt;0,VLOOKUP($A1753,DICO_Complet!A:R,9,FALSE),"")</f>
        <v/>
      </c>
    </row>
    <row r="1754" spans="1:21">
      <c r="A1754" s="29">
        <v>250425201525</v>
      </c>
      <c r="B1754" s="87"/>
      <c r="C1754" s="88"/>
      <c r="D1754" s="89"/>
      <c r="E1754" s="3"/>
      <c r="F1754" s="11"/>
      <c r="G1754" s="90"/>
      <c r="H1754" s="31"/>
      <c r="I1754" s="31"/>
      <c r="J1754" s="90"/>
      <c r="K1754" s="31"/>
      <c r="L1754" s="57"/>
      <c r="M1754" s="31"/>
      <c r="N1754" s="31"/>
      <c r="O1754" s="57"/>
      <c r="P1754" s="57"/>
      <c r="Q1754" s="57"/>
      <c r="R1754" s="31"/>
      <c r="S1754" s="31"/>
      <c r="T1754" s="91"/>
      <c r="U1754" s="3" t="str">
        <f>IF(VLOOKUP($A1754,DICO_Complet!A:R,9,FALSE)&lt;&gt;0,VLOOKUP($A1754,DICO_Complet!A:R,9,FALSE),"")</f>
        <v/>
      </c>
    </row>
    <row r="1755" spans="1:21">
      <c r="A1755" s="29">
        <v>250425201606</v>
      </c>
      <c r="B1755" s="87"/>
      <c r="C1755" s="88"/>
      <c r="D1755" s="89"/>
      <c r="E1755" s="3"/>
      <c r="F1755" s="11"/>
      <c r="G1755" s="90"/>
      <c r="H1755" s="31"/>
      <c r="I1755" s="31"/>
      <c r="J1755" s="90"/>
      <c r="K1755" s="31"/>
      <c r="L1755" s="57"/>
      <c r="M1755" s="31"/>
      <c r="N1755" s="31"/>
      <c r="O1755" s="57"/>
      <c r="P1755" s="57"/>
      <c r="Q1755" s="57"/>
      <c r="R1755" s="31"/>
      <c r="S1755" s="31"/>
      <c r="T1755" s="91"/>
      <c r="U1755" s="3" t="str">
        <f>IF(VLOOKUP($A1755,DICO_Complet!A:R,9,FALSE)&lt;&gt;0,VLOOKUP($A1755,DICO_Complet!A:R,9,FALSE),"")</f>
        <v/>
      </c>
    </row>
    <row r="1756" spans="1:21">
      <c r="A1756" s="29">
        <v>250425201600</v>
      </c>
      <c r="B1756" s="87"/>
      <c r="C1756" s="88"/>
      <c r="D1756" s="89"/>
      <c r="E1756" s="3"/>
      <c r="F1756" s="11"/>
      <c r="G1756" s="90"/>
      <c r="H1756" s="31"/>
      <c r="I1756" s="31"/>
      <c r="J1756" s="90"/>
      <c r="K1756" s="31"/>
      <c r="L1756" s="57"/>
      <c r="M1756" s="31"/>
      <c r="N1756" s="31"/>
      <c r="O1756" s="57"/>
      <c r="P1756" s="57"/>
      <c r="Q1756" s="57"/>
      <c r="R1756" s="31"/>
      <c r="S1756" s="31"/>
      <c r="T1756" s="91"/>
      <c r="U1756" s="3" t="str">
        <f>IF(VLOOKUP($A1756,DICO_Complet!A:R,9,FALSE)&lt;&gt;0,VLOOKUP($A1756,DICO_Complet!A:R,9,FALSE),"")</f>
        <v/>
      </c>
    </row>
    <row r="1757" spans="1:21">
      <c r="A1757" s="29">
        <v>250425201004</v>
      </c>
      <c r="B1757" s="87"/>
      <c r="C1757" s="88"/>
      <c r="D1757" s="89"/>
      <c r="E1757" s="3"/>
      <c r="F1757" s="11"/>
      <c r="G1757" s="90"/>
      <c r="H1757" s="31"/>
      <c r="I1757" s="31"/>
      <c r="J1757" s="90"/>
      <c r="K1757" s="31"/>
      <c r="L1757" s="57"/>
      <c r="M1757" s="31"/>
      <c r="N1757" s="31"/>
      <c r="O1757" s="57"/>
      <c r="P1757" s="57"/>
      <c r="Q1757" s="57"/>
      <c r="R1757" s="31"/>
      <c r="S1757" s="31"/>
      <c r="T1757" s="91"/>
      <c r="U1757" s="3" t="str">
        <f>IF(VLOOKUP($A1757,DICO_Complet!A:R,9,FALSE)&lt;&gt;0,VLOOKUP($A1757,DICO_Complet!A:R,9,FALSE),"")</f>
        <v/>
      </c>
    </row>
    <row r="1758" spans="1:21">
      <c r="A1758" s="29">
        <v>250423093003</v>
      </c>
      <c r="B1758" s="87"/>
      <c r="C1758" s="88"/>
      <c r="D1758" s="89"/>
      <c r="E1758" s="3"/>
      <c r="F1758" s="11"/>
      <c r="G1758" s="90"/>
      <c r="H1758" s="31"/>
      <c r="I1758" s="31"/>
      <c r="J1758" s="90"/>
      <c r="K1758" s="31"/>
      <c r="L1758" s="57"/>
      <c r="M1758" s="31"/>
      <c r="N1758" s="31"/>
      <c r="O1758" s="57"/>
      <c r="P1758" s="57"/>
      <c r="Q1758" s="57"/>
      <c r="R1758" s="31"/>
      <c r="S1758" s="31"/>
      <c r="T1758" s="91"/>
      <c r="U1758" s="3" t="str">
        <f>IF(VLOOKUP($A1758,DICO_Complet!A:R,9,FALSE)&lt;&gt;0,VLOOKUP($A1758,DICO_Complet!A:R,9,FALSE),"")</f>
        <v/>
      </c>
    </row>
    <row r="1759" spans="1:21">
      <c r="A1759" s="29">
        <v>250425200806</v>
      </c>
      <c r="B1759" s="87"/>
      <c r="C1759" s="88"/>
      <c r="D1759" s="89"/>
      <c r="E1759" s="3"/>
      <c r="F1759" s="11"/>
      <c r="G1759" s="90"/>
      <c r="H1759" s="31"/>
      <c r="I1759" s="31"/>
      <c r="J1759" s="90"/>
      <c r="K1759" s="31"/>
      <c r="L1759" s="57"/>
      <c r="M1759" s="31"/>
      <c r="N1759" s="31"/>
      <c r="O1759" s="57"/>
      <c r="P1759" s="57"/>
      <c r="Q1759" s="57"/>
      <c r="R1759" s="31"/>
      <c r="S1759" s="31"/>
      <c r="T1759" s="91"/>
      <c r="U1759" s="3" t="str">
        <f>IF(VLOOKUP($A1759,DICO_Complet!A:R,9,FALSE)&lt;&gt;0,VLOOKUP($A1759,DICO_Complet!A:R,9,FALSE),"")</f>
        <v/>
      </c>
    </row>
    <row r="1760" spans="1:21">
      <c r="A1760" s="29">
        <v>250425200805</v>
      </c>
      <c r="B1760" s="87"/>
      <c r="C1760" s="88"/>
      <c r="D1760" s="89"/>
      <c r="E1760" s="3"/>
      <c r="F1760" s="11"/>
      <c r="G1760" s="90"/>
      <c r="H1760" s="31"/>
      <c r="I1760" s="31"/>
      <c r="J1760" s="90"/>
      <c r="K1760" s="31"/>
      <c r="L1760" s="57"/>
      <c r="M1760" s="31"/>
      <c r="N1760" s="31"/>
      <c r="O1760" s="57"/>
      <c r="P1760" s="57"/>
      <c r="Q1760" s="57"/>
      <c r="R1760" s="31"/>
      <c r="S1760" s="31"/>
      <c r="T1760" s="91"/>
      <c r="U1760" s="3" t="str">
        <f>IF(VLOOKUP($A1760,DICO_Complet!A:R,9,FALSE)&lt;&gt;0,VLOOKUP($A1760,DICO_Complet!A:R,9,FALSE),"")</f>
        <v/>
      </c>
    </row>
    <row r="1761" spans="1:21">
      <c r="A1761" s="29">
        <v>250423104501</v>
      </c>
      <c r="B1761" s="87"/>
      <c r="C1761" s="88"/>
      <c r="D1761" s="89"/>
      <c r="E1761" s="3"/>
      <c r="F1761" s="11"/>
      <c r="G1761" s="90"/>
      <c r="H1761" s="31"/>
      <c r="I1761" s="31"/>
      <c r="J1761" s="90"/>
      <c r="K1761" s="31"/>
      <c r="L1761" s="57"/>
      <c r="M1761" s="31"/>
      <c r="N1761" s="31"/>
      <c r="O1761" s="57"/>
      <c r="P1761" s="57"/>
      <c r="Q1761" s="57"/>
      <c r="R1761" s="31"/>
      <c r="S1761" s="31"/>
      <c r="T1761" s="91"/>
      <c r="U1761" s="3" t="str">
        <f>IF(VLOOKUP($A1761,DICO_Complet!A:R,9,FALSE)&lt;&gt;0,VLOOKUP($A1761,DICO_Complet!A:R,9,FALSE),"")</f>
        <v/>
      </c>
    </row>
    <row r="1762" spans="1:21">
      <c r="A1762" s="29">
        <v>250425200812</v>
      </c>
      <c r="B1762" s="87"/>
      <c r="C1762" s="88"/>
      <c r="D1762" s="89"/>
      <c r="E1762" s="3"/>
      <c r="F1762" s="11"/>
      <c r="G1762" s="90"/>
      <c r="H1762" s="31"/>
      <c r="I1762" s="31"/>
      <c r="J1762" s="90"/>
      <c r="K1762" s="31"/>
      <c r="L1762" s="57"/>
      <c r="M1762" s="31"/>
      <c r="N1762" s="31"/>
      <c r="O1762" s="57"/>
      <c r="P1762" s="57"/>
      <c r="Q1762" s="57"/>
      <c r="R1762" s="31"/>
      <c r="S1762" s="31"/>
      <c r="T1762" s="91"/>
      <c r="U1762" s="3" t="str">
        <f>IF(VLOOKUP($A1762,DICO_Complet!A:R,9,FALSE)&lt;&gt;0,VLOOKUP($A1762,DICO_Complet!A:R,9,FALSE),"")</f>
        <v/>
      </c>
    </row>
    <row r="1763" spans="1:21">
      <c r="A1763" s="29">
        <v>250425200808</v>
      </c>
      <c r="B1763" s="87"/>
      <c r="C1763" s="88"/>
      <c r="D1763" s="89"/>
      <c r="E1763" s="3"/>
      <c r="F1763" s="11"/>
      <c r="G1763" s="90"/>
      <c r="H1763" s="31"/>
      <c r="I1763" s="31"/>
      <c r="J1763" s="90"/>
      <c r="K1763" s="31"/>
      <c r="L1763" s="57"/>
      <c r="M1763" s="31"/>
      <c r="N1763" s="31"/>
      <c r="O1763" s="57"/>
      <c r="P1763" s="57"/>
      <c r="Q1763" s="57"/>
      <c r="R1763" s="31"/>
      <c r="S1763" s="31"/>
      <c r="T1763" s="91"/>
      <c r="U1763" s="3" t="str">
        <f>IF(VLOOKUP($A1763,DICO_Complet!A:R,9,FALSE)&lt;&gt;0,VLOOKUP($A1763,DICO_Complet!A:R,9,FALSE),"")</f>
        <v/>
      </c>
    </row>
    <row r="1764" spans="1:21">
      <c r="A1764" s="29">
        <v>250425201604</v>
      </c>
      <c r="B1764" s="87"/>
      <c r="C1764" s="88"/>
      <c r="D1764" s="89"/>
      <c r="E1764" s="3"/>
      <c r="F1764" s="11"/>
      <c r="G1764" s="90"/>
      <c r="H1764" s="31"/>
      <c r="I1764" s="31"/>
      <c r="J1764" s="90"/>
      <c r="K1764" s="31"/>
      <c r="L1764" s="57"/>
      <c r="M1764" s="31"/>
      <c r="N1764" s="31"/>
      <c r="O1764" s="57"/>
      <c r="P1764" s="57"/>
      <c r="Q1764" s="57"/>
      <c r="R1764" s="31"/>
      <c r="S1764" s="31"/>
      <c r="T1764" s="91"/>
      <c r="U1764" s="3" t="str">
        <f>IF(VLOOKUP($A1764,DICO_Complet!A:R,9,FALSE)&lt;&gt;0,VLOOKUP($A1764,DICO_Complet!A:R,9,FALSE),"")</f>
        <v/>
      </c>
    </row>
    <row r="1765" spans="1:21">
      <c r="A1765" s="29">
        <v>250425201515</v>
      </c>
      <c r="B1765" s="87"/>
      <c r="C1765" s="88"/>
      <c r="D1765" s="89"/>
      <c r="E1765" s="3"/>
      <c r="F1765" s="11"/>
      <c r="G1765" s="90"/>
      <c r="H1765" s="31"/>
      <c r="I1765" s="31"/>
      <c r="J1765" s="90"/>
      <c r="K1765" s="31"/>
      <c r="L1765" s="57"/>
      <c r="M1765" s="31"/>
      <c r="N1765" s="31"/>
      <c r="O1765" s="57"/>
      <c r="P1765" s="57"/>
      <c r="Q1765" s="57"/>
      <c r="R1765" s="31"/>
      <c r="S1765" s="31"/>
      <c r="T1765" s="91"/>
      <c r="U1765" s="3" t="str">
        <f>IF(VLOOKUP($A1765,DICO_Complet!A:R,9,FALSE)&lt;&gt;0,VLOOKUP($A1765,DICO_Complet!A:R,9,FALSE),"")</f>
        <v/>
      </c>
    </row>
    <row r="1766" spans="1:21">
      <c r="A1766" s="29">
        <v>250423110202</v>
      </c>
      <c r="B1766" s="87"/>
      <c r="C1766" s="88"/>
      <c r="D1766" s="89"/>
      <c r="E1766" s="3"/>
      <c r="F1766" s="11"/>
      <c r="G1766" s="90"/>
      <c r="H1766" s="31"/>
      <c r="I1766" s="31"/>
      <c r="J1766" s="90"/>
      <c r="K1766" s="31"/>
      <c r="L1766" s="57"/>
      <c r="M1766" s="31"/>
      <c r="N1766" s="31"/>
      <c r="O1766" s="57"/>
      <c r="P1766" s="57"/>
      <c r="Q1766" s="57"/>
      <c r="R1766" s="31"/>
      <c r="S1766" s="31"/>
      <c r="T1766" s="91"/>
      <c r="U1766" s="3" t="str">
        <f>IF(VLOOKUP($A1766,DICO_Complet!A:R,9,FALSE)&lt;&gt;0,VLOOKUP($A1766,DICO_Complet!A:R,9,FALSE),"")</f>
        <v/>
      </c>
    </row>
    <row r="1767" spans="1:21">
      <c r="A1767" s="29">
        <v>250423110200</v>
      </c>
      <c r="B1767" s="87"/>
      <c r="C1767" s="88"/>
      <c r="D1767" s="89"/>
      <c r="E1767" s="3"/>
      <c r="F1767" s="11"/>
      <c r="G1767" s="90"/>
      <c r="H1767" s="31"/>
      <c r="I1767" s="31"/>
      <c r="J1767" s="90"/>
      <c r="K1767" s="31"/>
      <c r="L1767" s="57"/>
      <c r="M1767" s="31"/>
      <c r="N1767" s="31"/>
      <c r="O1767" s="57"/>
      <c r="P1767" s="57"/>
      <c r="Q1767" s="57"/>
      <c r="R1767" s="31"/>
      <c r="S1767" s="31"/>
      <c r="T1767" s="91"/>
      <c r="U1767" s="3" t="str">
        <f>IF(VLOOKUP($A1767,DICO_Complet!A:R,9,FALSE)&lt;&gt;0,VLOOKUP($A1767,DICO_Complet!A:R,9,FALSE),"")</f>
        <v/>
      </c>
    </row>
    <row r="1768" spans="1:21">
      <c r="A1768" s="29">
        <v>250423110201</v>
      </c>
      <c r="B1768" s="87"/>
      <c r="C1768" s="88"/>
      <c r="D1768" s="89"/>
      <c r="E1768" s="3"/>
      <c r="F1768" s="11"/>
      <c r="G1768" s="90"/>
      <c r="H1768" s="31"/>
      <c r="I1768" s="31"/>
      <c r="J1768" s="90"/>
      <c r="K1768" s="31"/>
      <c r="L1768" s="57"/>
      <c r="M1768" s="31"/>
      <c r="N1768" s="31"/>
      <c r="O1768" s="57"/>
      <c r="P1768" s="57"/>
      <c r="Q1768" s="57"/>
      <c r="R1768" s="31"/>
      <c r="S1768" s="31"/>
      <c r="T1768" s="91"/>
      <c r="U1768" s="3" t="str">
        <f>IF(VLOOKUP($A1768,DICO_Complet!A:R,9,FALSE)&lt;&gt;0,VLOOKUP($A1768,DICO_Complet!A:R,9,FALSE),"")</f>
        <v/>
      </c>
    </row>
    <row r="1769" spans="1:21">
      <c r="A1769" s="29">
        <v>250423110204</v>
      </c>
      <c r="B1769" s="87"/>
      <c r="C1769" s="88"/>
      <c r="D1769" s="89"/>
      <c r="E1769" s="3"/>
      <c r="F1769" s="11"/>
      <c r="G1769" s="90"/>
      <c r="H1769" s="31"/>
      <c r="I1769" s="31"/>
      <c r="J1769" s="90"/>
      <c r="K1769" s="31"/>
      <c r="L1769" s="57"/>
      <c r="M1769" s="31"/>
      <c r="N1769" s="31"/>
      <c r="O1769" s="57"/>
      <c r="P1769" s="57"/>
      <c r="Q1769" s="57"/>
      <c r="R1769" s="31"/>
      <c r="S1769" s="31"/>
      <c r="T1769" s="91"/>
      <c r="U1769" s="3" t="str">
        <f>IF(VLOOKUP($A1769,DICO_Complet!A:R,9,FALSE)&lt;&gt;0,VLOOKUP($A1769,DICO_Complet!A:R,9,FALSE),"")</f>
        <v/>
      </c>
    </row>
    <row r="1770" spans="1:21">
      <c r="A1770" s="29">
        <v>250423110205</v>
      </c>
      <c r="B1770" s="87"/>
      <c r="C1770" s="88"/>
      <c r="D1770" s="89"/>
      <c r="E1770" s="3"/>
      <c r="F1770" s="11"/>
      <c r="G1770" s="90"/>
      <c r="H1770" s="31"/>
      <c r="I1770" s="31"/>
      <c r="J1770" s="90"/>
      <c r="K1770" s="31"/>
      <c r="L1770" s="57"/>
      <c r="M1770" s="31"/>
      <c r="N1770" s="31"/>
      <c r="O1770" s="57"/>
      <c r="P1770" s="57"/>
      <c r="Q1770" s="57"/>
      <c r="R1770" s="31"/>
      <c r="S1770" s="31"/>
      <c r="T1770" s="91"/>
      <c r="U1770" s="3" t="str">
        <f>IF(VLOOKUP($A1770,DICO_Complet!A:R,9,FALSE)&lt;&gt;0,VLOOKUP($A1770,DICO_Complet!A:R,9,FALSE),"")</f>
        <v/>
      </c>
    </row>
    <row r="1771" spans="1:21">
      <c r="A1771" s="29">
        <v>250423110206</v>
      </c>
      <c r="B1771" s="87"/>
      <c r="C1771" s="88"/>
      <c r="D1771" s="89"/>
      <c r="E1771" s="3"/>
      <c r="F1771" s="11"/>
      <c r="G1771" s="90"/>
      <c r="H1771" s="31"/>
      <c r="I1771" s="31"/>
      <c r="J1771" s="90"/>
      <c r="K1771" s="31"/>
      <c r="L1771" s="57"/>
      <c r="M1771" s="31"/>
      <c r="N1771" s="31"/>
      <c r="O1771" s="57"/>
      <c r="P1771" s="57"/>
      <c r="Q1771" s="57"/>
      <c r="R1771" s="31"/>
      <c r="S1771" s="31"/>
      <c r="T1771" s="91"/>
      <c r="U1771" s="3" t="str">
        <f>IF(VLOOKUP($A1771,DICO_Complet!A:R,9,FALSE)&lt;&gt;0,VLOOKUP($A1771,DICO_Complet!A:R,9,FALSE),"")</f>
        <v/>
      </c>
    </row>
    <row r="1772" spans="1:21">
      <c r="A1772" s="29">
        <v>241112000221</v>
      </c>
      <c r="B1772" s="87"/>
      <c r="C1772" s="88"/>
      <c r="D1772" s="89"/>
      <c r="E1772" s="3"/>
      <c r="F1772" s="11"/>
      <c r="G1772" s="90"/>
      <c r="H1772" s="31"/>
      <c r="I1772" s="31"/>
      <c r="J1772" s="90"/>
      <c r="K1772" s="31"/>
      <c r="L1772" s="57"/>
      <c r="M1772" s="31"/>
      <c r="N1772" s="31"/>
      <c r="O1772" s="57"/>
      <c r="P1772" s="57"/>
      <c r="Q1772" s="57"/>
      <c r="R1772" s="31"/>
      <c r="S1772" s="31"/>
      <c r="T1772" s="91"/>
      <c r="U1772" s="3" t="str">
        <f>IF(VLOOKUP($A1772,DICO_Complet!A:R,9,FALSE)&lt;&gt;0,VLOOKUP($A1772,DICO_Complet!A:R,9,FALSE),"")</f>
        <v/>
      </c>
    </row>
    <row r="1773" spans="1:21">
      <c r="A1773" s="29">
        <v>250414114700</v>
      </c>
      <c r="B1773" s="87"/>
      <c r="C1773" s="88"/>
      <c r="D1773" s="89"/>
      <c r="E1773" s="3"/>
      <c r="F1773" s="11"/>
      <c r="G1773" s="90"/>
      <c r="H1773" s="31"/>
      <c r="I1773" s="31"/>
      <c r="J1773" s="90"/>
      <c r="K1773" s="31"/>
      <c r="L1773" s="57"/>
      <c r="M1773" s="31"/>
      <c r="N1773" s="31"/>
      <c r="O1773" s="57"/>
      <c r="P1773" s="57"/>
      <c r="Q1773" s="57"/>
      <c r="R1773" s="31"/>
      <c r="S1773" s="31"/>
      <c r="T1773" s="91"/>
      <c r="U1773" s="3" t="str">
        <f>IF(VLOOKUP($A1773,DICO_Complet!A:R,9,FALSE)&lt;&gt;0,VLOOKUP($A1773,DICO_Complet!A:R,9,FALSE),"")</f>
        <v/>
      </c>
    </row>
    <row r="1774" spans="1:21">
      <c r="A1774" s="29">
        <v>241112000222</v>
      </c>
      <c r="B1774" s="87"/>
      <c r="C1774" s="88"/>
      <c r="D1774" s="89"/>
      <c r="E1774" s="3"/>
      <c r="F1774" s="11"/>
      <c r="G1774" s="90"/>
      <c r="H1774" s="31"/>
      <c r="I1774" s="31"/>
      <c r="J1774" s="90"/>
      <c r="K1774" s="31"/>
      <c r="L1774" s="57"/>
      <c r="M1774" s="31"/>
      <c r="N1774" s="31"/>
      <c r="O1774" s="57"/>
      <c r="P1774" s="57"/>
      <c r="Q1774" s="57"/>
      <c r="R1774" s="31"/>
      <c r="S1774" s="31"/>
      <c r="T1774" s="91"/>
      <c r="U1774" s="3" t="str">
        <f>IF(VLOOKUP($A1774,DICO_Complet!A:R,9,FALSE)&lt;&gt;0,VLOOKUP($A1774,DICO_Complet!A:R,9,FALSE),"")</f>
        <v/>
      </c>
    </row>
    <row r="1775" spans="1:21">
      <c r="A1775" s="29">
        <v>241112000224</v>
      </c>
      <c r="B1775" s="87"/>
      <c r="C1775" s="88"/>
      <c r="D1775" s="89"/>
      <c r="E1775" s="3"/>
      <c r="F1775" s="11"/>
      <c r="G1775" s="90"/>
      <c r="H1775" s="31"/>
      <c r="I1775" s="31"/>
      <c r="J1775" s="90"/>
      <c r="K1775" s="31"/>
      <c r="L1775" s="57"/>
      <c r="M1775" s="31"/>
      <c r="N1775" s="31"/>
      <c r="O1775" s="57"/>
      <c r="P1775" s="57"/>
      <c r="Q1775" s="57"/>
      <c r="R1775" s="31"/>
      <c r="S1775" s="31"/>
      <c r="T1775" s="91"/>
      <c r="U1775" s="3" t="str">
        <f>IF(VLOOKUP($A1775,DICO_Complet!A:R,9,FALSE)&lt;&gt;0,VLOOKUP($A1775,DICO_Complet!A:R,9,FALSE),"")</f>
        <v/>
      </c>
    </row>
    <row r="1776" spans="1:21">
      <c r="A1776" s="29">
        <v>250422133704</v>
      </c>
      <c r="B1776" s="87"/>
      <c r="C1776" s="88"/>
      <c r="D1776" s="89"/>
      <c r="E1776" s="3"/>
      <c r="F1776" s="11"/>
      <c r="G1776" s="90"/>
      <c r="H1776" s="31"/>
      <c r="I1776" s="31"/>
      <c r="J1776" s="90"/>
      <c r="K1776" s="31"/>
      <c r="L1776" s="57"/>
      <c r="M1776" s="31"/>
      <c r="N1776" s="31"/>
      <c r="O1776" s="57"/>
      <c r="P1776" s="57"/>
      <c r="Q1776" s="57"/>
      <c r="R1776" s="31"/>
      <c r="S1776" s="31"/>
      <c r="T1776" s="91"/>
      <c r="U1776" s="3" t="str">
        <f>IF(VLOOKUP($A1776,DICO_Complet!A:R,9,FALSE)&lt;&gt;0,VLOOKUP($A1776,DICO_Complet!A:R,9,FALSE),"")</f>
        <v/>
      </c>
    </row>
    <row r="1777" spans="1:21">
      <c r="A1777" s="29">
        <v>251125100005</v>
      </c>
      <c r="B1777" s="87"/>
      <c r="C1777" s="88"/>
      <c r="D1777" s="89"/>
      <c r="E1777" s="3"/>
      <c r="F1777" s="11"/>
      <c r="G1777" s="90"/>
      <c r="H1777" s="31"/>
      <c r="I1777" s="31"/>
      <c r="J1777" s="90"/>
      <c r="K1777" s="31"/>
      <c r="L1777" s="57"/>
      <c r="M1777" s="31"/>
      <c r="N1777" s="31"/>
      <c r="O1777" s="57"/>
      <c r="P1777" s="57"/>
      <c r="Q1777" s="57"/>
      <c r="R1777" s="31"/>
      <c r="S1777" s="31"/>
      <c r="T1777" s="91"/>
      <c r="U1777" s="3" t="str">
        <f>IF(VLOOKUP($A1777,DICO_Complet!A:R,9,FALSE)&lt;&gt;0,VLOOKUP($A1777,DICO_Complet!A:R,9,FALSE),"")</f>
        <v/>
      </c>
    </row>
    <row r="1778" spans="1:21">
      <c r="A1778" s="29">
        <v>250901001203</v>
      </c>
      <c r="B1778" s="87"/>
      <c r="C1778" s="88"/>
      <c r="D1778" s="89"/>
      <c r="E1778" s="3"/>
      <c r="F1778" s="11"/>
      <c r="G1778" s="90"/>
      <c r="H1778" s="31"/>
      <c r="I1778" s="31"/>
      <c r="J1778" s="90"/>
      <c r="K1778" s="31"/>
      <c r="L1778" s="57"/>
      <c r="M1778" s="31"/>
      <c r="N1778" s="31"/>
      <c r="O1778" s="57"/>
      <c r="P1778" s="57"/>
      <c r="Q1778" s="57"/>
      <c r="R1778" s="31"/>
      <c r="S1778" s="31"/>
      <c r="T1778" s="91"/>
      <c r="U1778" s="3" t="str">
        <f>IF(VLOOKUP($A1778,DICO_Complet!A:R,9,FALSE)&lt;&gt;0,VLOOKUP($A1778,DICO_Complet!A:R,9,FALSE),"")</f>
        <v/>
      </c>
    </row>
    <row r="1779" spans="1:21">
      <c r="A1779" s="29">
        <v>250414115106</v>
      </c>
      <c r="B1779" s="87"/>
      <c r="C1779" s="88"/>
      <c r="D1779" s="89"/>
      <c r="E1779" s="3"/>
      <c r="F1779" s="11"/>
      <c r="G1779" s="90"/>
      <c r="H1779" s="31"/>
      <c r="I1779" s="31"/>
      <c r="J1779" s="90"/>
      <c r="K1779" s="31"/>
      <c r="L1779" s="57"/>
      <c r="M1779" s="31"/>
      <c r="N1779" s="31"/>
      <c r="O1779" s="57"/>
      <c r="P1779" s="57"/>
      <c r="Q1779" s="57"/>
      <c r="R1779" s="31"/>
      <c r="S1779" s="31"/>
      <c r="T1779" s="91"/>
      <c r="U1779" s="3" t="str">
        <f>IF(VLOOKUP($A1779,DICO_Complet!A:R,9,FALSE)&lt;&gt;0,VLOOKUP($A1779,DICO_Complet!A:R,9,FALSE),"")</f>
        <v/>
      </c>
    </row>
    <row r="1780" spans="1:21">
      <c r="A1780" s="29">
        <v>250422151301</v>
      </c>
      <c r="B1780" s="87"/>
      <c r="C1780" s="88"/>
      <c r="D1780" s="89"/>
      <c r="E1780" s="3"/>
      <c r="F1780" s="11"/>
      <c r="G1780" s="90"/>
      <c r="H1780" s="31"/>
      <c r="I1780" s="31"/>
      <c r="J1780" s="90"/>
      <c r="K1780" s="31"/>
      <c r="L1780" s="57"/>
      <c r="M1780" s="31"/>
      <c r="N1780" s="31"/>
      <c r="O1780" s="57"/>
      <c r="P1780" s="57"/>
      <c r="Q1780" s="57"/>
      <c r="R1780" s="31"/>
      <c r="S1780" s="31"/>
      <c r="T1780" s="91"/>
      <c r="U1780" s="3" t="str">
        <f>IF(VLOOKUP($A1780,DICO_Complet!A:R,9,FALSE)&lt;&gt;0,VLOOKUP($A1780,DICO_Complet!A:R,9,FALSE),"")</f>
        <v/>
      </c>
    </row>
    <row r="1781" spans="1:21">
      <c r="A1781" s="29">
        <v>250901001209</v>
      </c>
      <c r="B1781" s="87"/>
      <c r="C1781" s="88"/>
      <c r="D1781" s="89"/>
      <c r="E1781" s="3"/>
      <c r="F1781" s="11"/>
      <c r="G1781" s="90"/>
      <c r="H1781" s="31"/>
      <c r="I1781" s="31"/>
      <c r="J1781" s="90"/>
      <c r="K1781" s="31"/>
      <c r="L1781" s="57"/>
      <c r="M1781" s="31"/>
      <c r="N1781" s="31"/>
      <c r="O1781" s="57"/>
      <c r="P1781" s="57"/>
      <c r="Q1781" s="57"/>
      <c r="R1781" s="31"/>
      <c r="S1781" s="31"/>
      <c r="T1781" s="91"/>
      <c r="U1781" s="3" t="str">
        <f>IF(VLOOKUP($A1781,DICO_Complet!A:R,9,FALSE)&lt;&gt;0,VLOOKUP($A1781,DICO_Complet!A:R,9,FALSE),"")</f>
        <v/>
      </c>
    </row>
    <row r="1782" spans="1:21">
      <c r="A1782" s="29">
        <v>251125100009</v>
      </c>
      <c r="B1782" s="87"/>
      <c r="C1782" s="88"/>
      <c r="D1782" s="89"/>
      <c r="E1782" s="3"/>
      <c r="F1782" s="11"/>
      <c r="G1782" s="90"/>
      <c r="H1782" s="31"/>
      <c r="I1782" s="31"/>
      <c r="J1782" s="90"/>
      <c r="K1782" s="31"/>
      <c r="L1782" s="57"/>
      <c r="M1782" s="31"/>
      <c r="N1782" s="31"/>
      <c r="O1782" s="57"/>
      <c r="P1782" s="57"/>
      <c r="Q1782" s="57"/>
      <c r="R1782" s="31"/>
      <c r="S1782" s="31"/>
      <c r="T1782" s="91"/>
      <c r="U1782" s="3" t="str">
        <f>IF(VLOOKUP($A1782,DICO_Complet!A:R,9,FALSE)&lt;&gt;0,VLOOKUP($A1782,DICO_Complet!A:R,9,FALSE),"")</f>
        <v>Obsolete</v>
      </c>
    </row>
    <row r="1783" spans="1:21">
      <c r="A1783" s="29">
        <v>250901001208</v>
      </c>
      <c r="B1783" s="87"/>
      <c r="C1783" s="88"/>
      <c r="D1783" s="89"/>
      <c r="E1783" s="3"/>
      <c r="F1783" s="11"/>
      <c r="G1783" s="90"/>
      <c r="H1783" s="31"/>
      <c r="I1783" s="31"/>
      <c r="J1783" s="90"/>
      <c r="K1783" s="31"/>
      <c r="L1783" s="57"/>
      <c r="M1783" s="31"/>
      <c r="N1783" s="31"/>
      <c r="O1783" s="57"/>
      <c r="P1783" s="57"/>
      <c r="Q1783" s="57"/>
      <c r="R1783" s="31"/>
      <c r="S1783" s="31"/>
      <c r="T1783" s="91"/>
      <c r="U1783" s="3" t="str">
        <f>IF(VLOOKUP($A1783,DICO_Complet!A:R,9,FALSE)&lt;&gt;0,VLOOKUP($A1783,DICO_Complet!A:R,9,FALSE),"")</f>
        <v/>
      </c>
    </row>
    <row r="1784" spans="1:21">
      <c r="A1784" s="29">
        <v>260422143000</v>
      </c>
      <c r="B1784" s="87"/>
      <c r="C1784" s="88"/>
      <c r="D1784" s="89"/>
      <c r="E1784" s="3"/>
      <c r="F1784" s="11"/>
      <c r="G1784" s="90"/>
      <c r="H1784" s="31"/>
      <c r="I1784" s="31"/>
      <c r="J1784" s="90"/>
      <c r="K1784" s="31"/>
      <c r="L1784" s="57"/>
      <c r="M1784" s="31"/>
      <c r="N1784" s="31"/>
      <c r="O1784" s="57"/>
      <c r="P1784" s="57"/>
      <c r="Q1784" s="57"/>
      <c r="R1784" s="31"/>
      <c r="S1784" s="31"/>
      <c r="T1784" s="91"/>
      <c r="U1784" s="3" t="str">
        <f>IF(VLOOKUP($A1784,DICO_Complet!A:R,9,FALSE)&lt;&gt;0,VLOOKUP($A1784,DICO_Complet!A:R,9,FALSE),"")</f>
        <v/>
      </c>
    </row>
    <row r="1785" spans="1:21">
      <c r="A1785" s="29">
        <v>250317176903</v>
      </c>
      <c r="B1785" s="87"/>
      <c r="C1785" s="88"/>
      <c r="D1785" s="89"/>
      <c r="E1785" s="3"/>
      <c r="F1785" s="11"/>
      <c r="G1785" s="90"/>
      <c r="H1785" s="31"/>
      <c r="I1785" s="31"/>
      <c r="J1785" s="90"/>
      <c r="K1785" s="31"/>
      <c r="L1785" s="57"/>
      <c r="M1785" s="31"/>
      <c r="N1785" s="31"/>
      <c r="O1785" s="57"/>
      <c r="P1785" s="57"/>
      <c r="Q1785" s="57"/>
      <c r="R1785" s="31"/>
      <c r="S1785" s="31"/>
      <c r="T1785" s="91"/>
      <c r="U1785" s="3" t="str">
        <f>IF(VLOOKUP($A1785,DICO_Complet!A:R,9,FALSE)&lt;&gt;0,VLOOKUP($A1785,DICO_Complet!A:R,9,FALSE),"")</f>
        <v/>
      </c>
    </row>
    <row r="1786" spans="1:21">
      <c r="A1786" s="29">
        <v>250527100021</v>
      </c>
      <c r="B1786" s="87"/>
      <c r="C1786" s="88"/>
      <c r="D1786" s="89"/>
      <c r="E1786" s="3"/>
      <c r="F1786" s="11"/>
      <c r="G1786" s="90"/>
      <c r="H1786" s="31"/>
      <c r="I1786" s="31"/>
      <c r="J1786" s="90"/>
      <c r="K1786" s="31"/>
      <c r="L1786" s="57"/>
      <c r="M1786" s="31"/>
      <c r="N1786" s="31"/>
      <c r="O1786" s="57"/>
      <c r="P1786" s="57"/>
      <c r="Q1786" s="57"/>
      <c r="R1786" s="31"/>
      <c r="S1786" s="31"/>
      <c r="T1786" s="91"/>
      <c r="U1786" s="3" t="str">
        <f>IF(VLOOKUP($A1786,DICO_Complet!A:R,9,FALSE)&lt;&gt;0,VLOOKUP($A1786,DICO_Complet!A:R,9,FALSE),"")</f>
        <v/>
      </c>
    </row>
    <row r="1787" spans="1:21">
      <c r="A1787" s="29">
        <v>251105154701</v>
      </c>
      <c r="B1787" s="87"/>
      <c r="C1787" s="88"/>
      <c r="D1787" s="89"/>
      <c r="E1787" s="3"/>
      <c r="F1787" s="11"/>
      <c r="G1787" s="90"/>
      <c r="H1787" s="31"/>
      <c r="I1787" s="31"/>
      <c r="J1787" s="90"/>
      <c r="K1787" s="31"/>
      <c r="L1787" s="57"/>
      <c r="M1787" s="31"/>
      <c r="N1787" s="31"/>
      <c r="O1787" s="57"/>
      <c r="P1787" s="57"/>
      <c r="Q1787" s="57"/>
      <c r="R1787" s="31"/>
      <c r="S1787" s="31"/>
      <c r="T1787" s="91"/>
      <c r="U1787" s="3" t="str">
        <f>IF(VLOOKUP($A1787,DICO_Complet!A:R,9,FALSE)&lt;&gt;0,VLOOKUP($A1787,DICO_Complet!A:R,9,FALSE),"")</f>
        <v/>
      </c>
    </row>
    <row r="1788" spans="1:21">
      <c r="A1788" s="29">
        <v>241112000226</v>
      </c>
      <c r="B1788" s="87"/>
      <c r="C1788" s="88"/>
      <c r="D1788" s="89"/>
      <c r="E1788" s="3"/>
      <c r="F1788" s="11"/>
      <c r="G1788" s="90"/>
      <c r="H1788" s="31"/>
      <c r="I1788" s="31"/>
      <c r="J1788" s="90"/>
      <c r="K1788" s="31"/>
      <c r="L1788" s="57"/>
      <c r="M1788" s="31"/>
      <c r="N1788" s="31"/>
      <c r="O1788" s="57"/>
      <c r="P1788" s="57"/>
      <c r="Q1788" s="57"/>
      <c r="R1788" s="31"/>
      <c r="S1788" s="31"/>
      <c r="T1788" s="91"/>
      <c r="U1788" s="3" t="str">
        <f>IF(VLOOKUP($A1788,DICO_Complet!A:R,9,FALSE)&lt;&gt;0,VLOOKUP($A1788,DICO_Complet!A:R,9,FALSE),"")</f>
        <v/>
      </c>
    </row>
    <row r="1789" spans="1:21">
      <c r="A1789" s="29">
        <v>241112000227</v>
      </c>
      <c r="B1789" s="87"/>
      <c r="C1789" s="88"/>
      <c r="D1789" s="89"/>
      <c r="E1789" s="3"/>
      <c r="F1789" s="11"/>
      <c r="G1789" s="90"/>
      <c r="H1789" s="31"/>
      <c r="I1789" s="31"/>
      <c r="J1789" s="90"/>
      <c r="K1789" s="31"/>
      <c r="L1789" s="57"/>
      <c r="M1789" s="31"/>
      <c r="N1789" s="31"/>
      <c r="O1789" s="57"/>
      <c r="P1789" s="57"/>
      <c r="Q1789" s="57"/>
      <c r="R1789" s="31"/>
      <c r="S1789" s="31"/>
      <c r="T1789" s="91"/>
      <c r="U1789" s="3" t="str">
        <f>IF(VLOOKUP($A1789,DICO_Complet!A:R,9,FALSE)&lt;&gt;0,VLOOKUP($A1789,DICO_Complet!A:R,9,FALSE),"")</f>
        <v/>
      </c>
    </row>
    <row r="1790" spans="1:21">
      <c r="A1790" s="29">
        <v>250730111500</v>
      </c>
      <c r="B1790" s="87"/>
      <c r="C1790" s="88"/>
      <c r="D1790" s="89"/>
      <c r="E1790" s="3"/>
      <c r="F1790" s="11"/>
      <c r="G1790" s="90"/>
      <c r="H1790" s="31"/>
      <c r="I1790" s="31"/>
      <c r="J1790" s="90"/>
      <c r="K1790" s="31"/>
      <c r="L1790" s="57"/>
      <c r="M1790" s="31"/>
      <c r="N1790" s="31"/>
      <c r="O1790" s="57"/>
      <c r="P1790" s="57"/>
      <c r="Q1790" s="57"/>
      <c r="R1790" s="31"/>
      <c r="S1790" s="31"/>
      <c r="T1790" s="91"/>
      <c r="U1790" s="3" t="str">
        <f>IF(VLOOKUP($A1790,DICO_Complet!A:R,9,FALSE)&lt;&gt;0,VLOOKUP($A1790,DICO_Complet!A:R,9,FALSE),"")</f>
        <v/>
      </c>
    </row>
    <row r="1791" spans="1:21">
      <c r="A1791" s="29">
        <v>251105154700</v>
      </c>
      <c r="B1791" s="87"/>
      <c r="C1791" s="88"/>
      <c r="D1791" s="89"/>
      <c r="E1791" s="3"/>
      <c r="F1791" s="11"/>
      <c r="G1791" s="90"/>
      <c r="H1791" s="31"/>
      <c r="I1791" s="31"/>
      <c r="J1791" s="90"/>
      <c r="K1791" s="31"/>
      <c r="L1791" s="57"/>
      <c r="M1791" s="31"/>
      <c r="N1791" s="31"/>
      <c r="O1791" s="57"/>
      <c r="P1791" s="57"/>
      <c r="Q1791" s="57"/>
      <c r="R1791" s="31"/>
      <c r="S1791" s="31"/>
      <c r="T1791" s="91"/>
      <c r="U1791" s="3" t="str">
        <f>IF(VLOOKUP($A1791,DICO_Complet!A:R,9,FALSE)&lt;&gt;0,VLOOKUP($A1791,DICO_Complet!A:R,9,FALSE),"")</f>
        <v/>
      </c>
    </row>
    <row r="1792" spans="1:21">
      <c r="A1792" s="29">
        <v>241112000228</v>
      </c>
      <c r="B1792" s="87"/>
      <c r="C1792" s="88"/>
      <c r="D1792" s="89"/>
      <c r="E1792" s="3"/>
      <c r="F1792" s="11"/>
      <c r="G1792" s="90"/>
      <c r="H1792" s="31"/>
      <c r="I1792" s="31"/>
      <c r="J1792" s="90"/>
      <c r="K1792" s="31"/>
      <c r="L1792" s="57"/>
      <c r="M1792" s="31"/>
      <c r="N1792" s="31"/>
      <c r="O1792" s="57"/>
      <c r="P1792" s="57"/>
      <c r="Q1792" s="57"/>
      <c r="R1792" s="31"/>
      <c r="S1792" s="31"/>
      <c r="T1792" s="91"/>
      <c r="U1792" s="3" t="str">
        <f>IF(VLOOKUP($A1792,DICO_Complet!A:R,9,FALSE)&lt;&gt;0,VLOOKUP($A1792,DICO_Complet!A:R,9,FALSE),"")</f>
        <v/>
      </c>
    </row>
    <row r="1793" spans="1:21">
      <c r="A1793" s="29">
        <v>250418220184</v>
      </c>
      <c r="B1793" s="87"/>
      <c r="C1793" s="88"/>
      <c r="D1793" s="89"/>
      <c r="E1793" s="3"/>
      <c r="F1793" s="11"/>
      <c r="G1793" s="90"/>
      <c r="H1793" s="31"/>
      <c r="I1793" s="31"/>
      <c r="J1793" s="90"/>
      <c r="K1793" s="31"/>
      <c r="L1793" s="57"/>
      <c r="M1793" s="31"/>
      <c r="N1793" s="31"/>
      <c r="O1793" s="57"/>
      <c r="P1793" s="57"/>
      <c r="Q1793" s="57"/>
      <c r="R1793" s="31"/>
      <c r="S1793" s="31"/>
      <c r="T1793" s="91"/>
      <c r="U1793" s="3" t="str">
        <f>IF(VLOOKUP($A1793,DICO_Complet!A:R,9,FALSE)&lt;&gt;0,VLOOKUP($A1793,DICO_Complet!A:R,9,FALSE),"")</f>
        <v/>
      </c>
    </row>
    <row r="1794" spans="1:21">
      <c r="A1794" s="29">
        <v>241112000229</v>
      </c>
      <c r="B1794" s="87"/>
      <c r="C1794" s="88"/>
      <c r="D1794" s="89"/>
      <c r="E1794" s="3"/>
      <c r="F1794" s="11"/>
      <c r="G1794" s="90"/>
      <c r="H1794" s="31"/>
      <c r="I1794" s="31"/>
      <c r="J1794" s="90"/>
      <c r="K1794" s="31"/>
      <c r="L1794" s="57"/>
      <c r="M1794" s="31"/>
      <c r="N1794" s="31"/>
      <c r="O1794" s="57"/>
      <c r="P1794" s="57"/>
      <c r="Q1794" s="57"/>
      <c r="R1794" s="31"/>
      <c r="S1794" s="31"/>
      <c r="T1794" s="91"/>
      <c r="U1794" s="3" t="str">
        <f>IF(VLOOKUP($A1794,DICO_Complet!A:R,9,FALSE)&lt;&gt;0,VLOOKUP($A1794,DICO_Complet!A:R,9,FALSE),"")</f>
        <v/>
      </c>
    </row>
    <row r="1795" spans="1:21">
      <c r="A1795" s="29">
        <v>241112000230</v>
      </c>
      <c r="B1795" s="87"/>
      <c r="C1795" s="88"/>
      <c r="D1795" s="89"/>
      <c r="E1795" s="3"/>
      <c r="F1795" s="11"/>
      <c r="G1795" s="90"/>
      <c r="H1795" s="31"/>
      <c r="I1795" s="31"/>
      <c r="J1795" s="90"/>
      <c r="K1795" s="31"/>
      <c r="L1795" s="57"/>
      <c r="M1795" s="31"/>
      <c r="N1795" s="31"/>
      <c r="O1795" s="57"/>
      <c r="P1795" s="57"/>
      <c r="Q1795" s="57"/>
      <c r="R1795" s="31"/>
      <c r="S1795" s="31"/>
      <c r="T1795" s="91"/>
      <c r="U1795" s="3" t="str">
        <f>IF(VLOOKUP($A1795,DICO_Complet!A:R,9,FALSE)&lt;&gt;0,VLOOKUP($A1795,DICO_Complet!A:R,9,FALSE),"")</f>
        <v/>
      </c>
    </row>
    <row r="1796" spans="1:21">
      <c r="A1796" s="357">
        <v>260430094000</v>
      </c>
      <c r="B1796" s="87"/>
      <c r="C1796" s="88"/>
      <c r="D1796" s="89"/>
      <c r="E1796" s="3"/>
      <c r="F1796" s="11"/>
      <c r="G1796" s="90"/>
      <c r="H1796" s="31"/>
      <c r="I1796" s="31"/>
      <c r="J1796" s="90"/>
      <c r="K1796" s="31"/>
      <c r="L1796" s="57"/>
      <c r="M1796" s="31"/>
      <c r="N1796" s="31"/>
      <c r="O1796" s="57"/>
      <c r="P1796" s="57"/>
      <c r="Q1796" s="57"/>
      <c r="R1796" s="31"/>
      <c r="S1796" s="31"/>
      <c r="T1796" s="91"/>
      <c r="U1796" s="3" t="str">
        <f>IF(VLOOKUP($A1796,DICO_Complet!A:R,9,FALSE)&lt;&gt;0,VLOOKUP($A1796,DICO_Complet!A:R,9,FALSE),"")</f>
        <v/>
      </c>
    </row>
    <row r="1797" spans="1:21">
      <c r="A1797" s="357">
        <v>260518101800</v>
      </c>
      <c r="B1797" s="87"/>
      <c r="C1797" s="88"/>
      <c r="D1797" s="89"/>
      <c r="E1797" s="3"/>
      <c r="F1797" s="11"/>
      <c r="G1797" s="90"/>
      <c r="H1797" s="31"/>
      <c r="I1797" s="31"/>
      <c r="J1797" s="90"/>
      <c r="K1797" s="31"/>
      <c r="L1797" s="57"/>
      <c r="M1797" s="31"/>
      <c r="N1797" s="31"/>
      <c r="O1797" s="57"/>
      <c r="P1797" s="57"/>
      <c r="Q1797" s="57"/>
      <c r="R1797" s="31"/>
      <c r="S1797" s="31"/>
      <c r="T1797" s="91"/>
      <c r="U1797" s="3" t="str">
        <f>IF(VLOOKUP($A1797,DICO_Complet!A:R,9,FALSE)&lt;&gt;0,VLOOKUP($A1797,DICO_Complet!A:R,9,FALSE),"")</f>
        <v/>
      </c>
    </row>
    <row r="1798" spans="1:21">
      <c r="A1798" s="357">
        <v>260518102200</v>
      </c>
      <c r="B1798" s="87"/>
      <c r="C1798" s="88"/>
      <c r="D1798" s="89"/>
      <c r="E1798" s="3"/>
      <c r="F1798" s="11"/>
      <c r="G1798" s="90"/>
      <c r="H1798" s="31"/>
      <c r="I1798" s="31"/>
      <c r="J1798" s="90"/>
      <c r="K1798" s="31"/>
      <c r="L1798" s="57"/>
      <c r="M1798" s="31"/>
      <c r="N1798" s="31"/>
      <c r="O1798" s="57"/>
      <c r="P1798" s="57"/>
      <c r="Q1798" s="57"/>
      <c r="R1798" s="31"/>
      <c r="S1798" s="31"/>
      <c r="T1798" s="91"/>
      <c r="U1798" s="3" t="str">
        <f>IF(VLOOKUP($A1798,DICO_Complet!A:R,9,FALSE)&lt;&gt;0,VLOOKUP($A1798,DICO_Complet!A:R,9,FALSE),"")</f>
        <v/>
      </c>
    </row>
    <row r="1799" spans="1:21">
      <c r="A1799" s="357">
        <v>260518102400</v>
      </c>
      <c r="B1799" s="87"/>
      <c r="C1799" s="88"/>
      <c r="D1799" s="89"/>
      <c r="E1799" s="3"/>
      <c r="F1799" s="11"/>
      <c r="G1799" s="90"/>
      <c r="H1799" s="31"/>
      <c r="I1799" s="31"/>
      <c r="J1799" s="90"/>
      <c r="K1799" s="31"/>
      <c r="L1799" s="57"/>
      <c r="M1799" s="31"/>
      <c r="N1799" s="31"/>
      <c r="O1799" s="57"/>
      <c r="P1799" s="57"/>
      <c r="Q1799" s="57"/>
      <c r="R1799" s="31"/>
      <c r="S1799" s="31"/>
      <c r="T1799" s="91"/>
      <c r="U1799" s="3" t="str">
        <f>IF(VLOOKUP($A1799,DICO_Complet!A:R,9,FALSE)&lt;&gt;0,VLOOKUP($A1799,DICO_Complet!A:R,9,FALSE),"")</f>
        <v/>
      </c>
    </row>
    <row r="1800" spans="1:21">
      <c r="A1800" s="357">
        <v>260518102600</v>
      </c>
      <c r="B1800" s="87"/>
      <c r="C1800" s="88"/>
      <c r="D1800" s="89"/>
      <c r="E1800" s="3"/>
      <c r="F1800" s="11"/>
      <c r="G1800" s="90"/>
      <c r="H1800" s="31"/>
      <c r="I1800" s="31"/>
      <c r="J1800" s="90"/>
      <c r="K1800" s="31"/>
      <c r="L1800" s="57"/>
      <c r="M1800" s="31"/>
      <c r="N1800" s="31"/>
      <c r="O1800" s="57"/>
      <c r="P1800" s="57"/>
      <c r="Q1800" s="57"/>
      <c r="R1800" s="31"/>
      <c r="S1800" s="31"/>
      <c r="T1800" s="91"/>
      <c r="U1800" s="3" t="str">
        <f>IF(VLOOKUP($A1800,DICO_Complet!A:R,9,FALSE)&lt;&gt;0,VLOOKUP($A1800,DICO_Complet!A:R,9,FALSE),"")</f>
        <v/>
      </c>
    </row>
    <row r="1801" spans="1:21">
      <c r="A1801" s="357">
        <v>260518103000</v>
      </c>
      <c r="B1801" s="87"/>
      <c r="C1801" s="88"/>
      <c r="D1801" s="89"/>
      <c r="E1801" s="3"/>
      <c r="F1801" s="11"/>
      <c r="G1801" s="90"/>
      <c r="H1801" s="31"/>
      <c r="I1801" s="31"/>
      <c r="J1801" s="90"/>
      <c r="K1801" s="31"/>
      <c r="L1801" s="57"/>
      <c r="M1801" s="31"/>
      <c r="N1801" s="31"/>
      <c r="O1801" s="57"/>
      <c r="P1801" s="57"/>
      <c r="Q1801" s="57"/>
      <c r="R1801" s="31"/>
      <c r="S1801" s="31"/>
      <c r="T1801" s="91"/>
      <c r="U1801" s="3" t="str">
        <f>IF(VLOOKUP($A1801,DICO_Complet!A:R,9,FALSE)&lt;&gt;0,VLOOKUP($A1801,DICO_Complet!A:R,9,FALSE),"")</f>
        <v/>
      </c>
    </row>
    <row r="1802" spans="1:21">
      <c r="A1802" s="357">
        <v>260518103200</v>
      </c>
      <c r="B1802" s="87"/>
      <c r="C1802" s="88"/>
      <c r="D1802" s="89"/>
      <c r="E1802" s="3"/>
      <c r="F1802" s="11"/>
      <c r="G1802" s="90"/>
      <c r="H1802" s="31"/>
      <c r="I1802" s="31"/>
      <c r="J1802" s="90"/>
      <c r="K1802" s="31"/>
      <c r="L1802" s="57"/>
      <c r="M1802" s="31"/>
      <c r="N1802" s="31"/>
      <c r="O1802" s="57"/>
      <c r="P1802" s="57"/>
      <c r="Q1802" s="57"/>
      <c r="R1802" s="31"/>
      <c r="S1802" s="31"/>
      <c r="T1802" s="91"/>
      <c r="U1802" s="3" t="str">
        <f>IF(VLOOKUP($A1802,DICO_Complet!A:R,9,FALSE)&lt;&gt;0,VLOOKUP($A1802,DICO_Complet!A:R,9,FALSE),"")</f>
        <v/>
      </c>
    </row>
    <row r="1803" spans="1:21">
      <c r="A1803" s="357">
        <v>260518103400</v>
      </c>
      <c r="B1803" s="87"/>
      <c r="C1803" s="88"/>
      <c r="D1803" s="89"/>
      <c r="E1803" s="3"/>
      <c r="F1803" s="11"/>
      <c r="G1803" s="90"/>
      <c r="H1803" s="31"/>
      <c r="I1803" s="31"/>
      <c r="J1803" s="90"/>
      <c r="K1803" s="31"/>
      <c r="L1803" s="57"/>
      <c r="M1803" s="31"/>
      <c r="N1803" s="31"/>
      <c r="O1803" s="57"/>
      <c r="P1803" s="57"/>
      <c r="Q1803" s="57"/>
      <c r="R1803" s="31"/>
      <c r="S1803" s="31"/>
      <c r="T1803" s="91"/>
      <c r="U1803" s="3" t="str">
        <f>IF(VLOOKUP($A1803,DICO_Complet!A:R,9,FALSE)&lt;&gt;0,VLOOKUP($A1803,DICO_Complet!A:R,9,FALSE),"")</f>
        <v/>
      </c>
    </row>
    <row r="1804" spans="1:21">
      <c r="A1804" s="357">
        <v>260518103600</v>
      </c>
      <c r="B1804" s="87"/>
      <c r="C1804" s="88"/>
      <c r="D1804" s="89"/>
      <c r="E1804" s="3"/>
      <c r="F1804" s="11"/>
      <c r="G1804" s="90"/>
      <c r="H1804" s="31"/>
      <c r="I1804" s="31"/>
      <c r="J1804" s="90"/>
      <c r="K1804" s="31"/>
      <c r="L1804" s="57"/>
      <c r="M1804" s="31"/>
      <c r="N1804" s="31"/>
      <c r="O1804" s="57"/>
      <c r="P1804" s="57"/>
      <c r="Q1804" s="57"/>
      <c r="R1804" s="31"/>
      <c r="S1804" s="31"/>
      <c r="T1804" s="91"/>
      <c r="U1804" s="3" t="str">
        <f>IF(VLOOKUP($A1804,DICO_Complet!A:R,9,FALSE)&lt;&gt;0,VLOOKUP($A1804,DICO_Complet!A:R,9,FALSE),"")</f>
        <v/>
      </c>
    </row>
    <row r="1805" spans="1:21">
      <c r="A1805" s="357">
        <v>260518105700</v>
      </c>
      <c r="B1805" s="87"/>
      <c r="C1805" s="88"/>
      <c r="D1805" s="89"/>
      <c r="E1805" s="3"/>
      <c r="F1805" s="11"/>
      <c r="G1805" s="90"/>
      <c r="H1805" s="31"/>
      <c r="I1805" s="31"/>
      <c r="J1805" s="90"/>
      <c r="K1805" s="31"/>
      <c r="L1805" s="57"/>
      <c r="M1805" s="31"/>
      <c r="N1805" s="31"/>
      <c r="O1805" s="57"/>
      <c r="P1805" s="57"/>
      <c r="Q1805" s="57"/>
      <c r="R1805" s="31"/>
      <c r="S1805" s="31"/>
      <c r="T1805" s="91"/>
      <c r="U1805" s="3" t="str">
        <f>IF(VLOOKUP($A1805,DICO_Complet!A:R,9,FALSE)&lt;&gt;0,VLOOKUP($A1805,DICO_Complet!A:R,9,FALSE),"")</f>
        <v/>
      </c>
    </row>
    <row r="1806" spans="1:21">
      <c r="A1806" s="357">
        <v>260518121500</v>
      </c>
      <c r="B1806" s="87"/>
      <c r="C1806" s="88"/>
      <c r="D1806" s="89"/>
      <c r="E1806" s="3"/>
      <c r="F1806" s="11"/>
      <c r="G1806" s="90"/>
      <c r="H1806" s="31"/>
      <c r="I1806" s="31"/>
      <c r="J1806" s="90"/>
      <c r="K1806" s="31"/>
      <c r="L1806" s="57"/>
      <c r="M1806" s="31"/>
      <c r="N1806" s="31"/>
      <c r="O1806" s="57"/>
      <c r="P1806" s="57"/>
      <c r="Q1806" s="57"/>
      <c r="R1806" s="31"/>
      <c r="S1806" s="31"/>
      <c r="T1806" s="91"/>
      <c r="U1806" s="3" t="str">
        <f>IF(VLOOKUP($A1806,DICO_Complet!A:R,9,FALSE)&lt;&gt;0,VLOOKUP($A1806,DICO_Complet!A:R,9,FALSE),"")</f>
        <v/>
      </c>
    </row>
    <row r="1807" spans="1:21">
      <c r="A1807" s="357">
        <v>260519100200</v>
      </c>
      <c r="B1807" s="87"/>
      <c r="C1807" s="88"/>
      <c r="D1807" s="89"/>
      <c r="E1807" s="3"/>
      <c r="F1807" s="11"/>
      <c r="G1807" s="90"/>
      <c r="H1807" s="31"/>
      <c r="I1807" s="31"/>
      <c r="J1807" s="90"/>
      <c r="K1807" s="31"/>
      <c r="L1807" s="57"/>
      <c r="M1807" s="31"/>
      <c r="N1807" s="31"/>
      <c r="O1807" s="57"/>
      <c r="P1807" s="57"/>
      <c r="Q1807" s="57"/>
      <c r="R1807" s="31"/>
      <c r="S1807" s="31"/>
      <c r="T1807" s="91"/>
      <c r="U1807" s="3" t="str">
        <f>IF(VLOOKUP($A1807,DICO_Complet!A:R,9,FALSE)&lt;&gt;0,VLOOKUP($A1807,DICO_Complet!A:R,9,FALSE),"")</f>
        <v/>
      </c>
    </row>
    <row r="1808" spans="1:21">
      <c r="A1808" s="357">
        <v>260519101000</v>
      </c>
      <c r="B1808" s="87"/>
      <c r="C1808" s="88"/>
      <c r="D1808" s="89"/>
      <c r="E1808" s="3"/>
      <c r="F1808" s="11"/>
      <c r="G1808" s="90"/>
      <c r="H1808" s="31"/>
      <c r="I1808" s="31"/>
      <c r="J1808" s="90"/>
      <c r="K1808" s="31"/>
      <c r="L1808" s="57"/>
      <c r="M1808" s="31"/>
      <c r="N1808" s="31"/>
      <c r="O1808" s="57"/>
      <c r="P1808" s="57"/>
      <c r="Q1808" s="57"/>
      <c r="R1808" s="31"/>
      <c r="S1808" s="31"/>
      <c r="T1808" s="91"/>
      <c r="U1808" s="3" t="str">
        <f>IF(VLOOKUP($A1808,DICO_Complet!A:R,9,FALSE)&lt;&gt;0,VLOOKUP($A1808,DICO_Complet!A:R,9,FALSE),"")</f>
        <v/>
      </c>
    </row>
    <row r="1809" spans="1:21">
      <c r="A1809" s="357">
        <v>260526110000</v>
      </c>
      <c r="B1809" s="87"/>
      <c r="C1809" s="88"/>
      <c r="D1809" s="89"/>
      <c r="E1809" s="3"/>
      <c r="F1809" s="11"/>
      <c r="G1809" s="90"/>
      <c r="H1809" s="31"/>
      <c r="I1809" s="31"/>
      <c r="J1809" s="90"/>
      <c r="K1809" s="31"/>
      <c r="L1809" s="57"/>
      <c r="M1809" s="31"/>
      <c r="N1809" s="31"/>
      <c r="O1809" s="57"/>
      <c r="P1809" s="57"/>
      <c r="Q1809" s="57"/>
      <c r="R1809" s="31"/>
      <c r="S1809" s="31"/>
      <c r="T1809" s="91"/>
      <c r="U1809" s="3" t="str">
        <f>IF(VLOOKUP($A1809,DICO_Complet!A:R,9,FALSE)&lt;&gt;0,VLOOKUP($A1809,DICO_Complet!A:R,9,FALSE),"")</f>
        <v/>
      </c>
    </row>
    <row r="1810" spans="1:21">
      <c r="A1810" s="357">
        <v>260526110800</v>
      </c>
      <c r="B1810" s="87"/>
      <c r="C1810" s="88"/>
      <c r="D1810" s="89"/>
      <c r="E1810" s="3"/>
      <c r="F1810" s="11"/>
      <c r="G1810" s="90"/>
      <c r="H1810" s="31"/>
      <c r="I1810" s="31"/>
      <c r="J1810" s="90"/>
      <c r="K1810" s="31"/>
      <c r="L1810" s="57"/>
      <c r="M1810" s="31"/>
      <c r="N1810" s="31"/>
      <c r="O1810" s="57"/>
      <c r="P1810" s="57"/>
      <c r="Q1810" s="57"/>
      <c r="R1810" s="31"/>
      <c r="S1810" s="31"/>
      <c r="T1810" s="91"/>
      <c r="U1810" s="3" t="str">
        <f>IF(VLOOKUP($A1810,DICO_Complet!A:R,9,FALSE)&lt;&gt;0,VLOOKUP($A1810,DICO_Complet!A:R,9,FALSE),"")</f>
        <v/>
      </c>
    </row>
    <row r="1811" spans="1:21">
      <c r="A1811" s="357">
        <v>260526111000</v>
      </c>
      <c r="B1811" s="87"/>
      <c r="C1811" s="88"/>
      <c r="D1811" s="89"/>
      <c r="E1811" s="3"/>
      <c r="F1811" s="11"/>
      <c r="G1811" s="90"/>
      <c r="H1811" s="31"/>
      <c r="I1811" s="31"/>
      <c r="J1811" s="90"/>
      <c r="K1811" s="31"/>
      <c r="L1811" s="57"/>
      <c r="M1811" s="31"/>
      <c r="N1811" s="31"/>
      <c r="O1811" s="57"/>
      <c r="P1811" s="57"/>
      <c r="Q1811" s="57"/>
      <c r="R1811" s="31"/>
      <c r="S1811" s="31"/>
      <c r="T1811" s="91"/>
      <c r="U1811" s="3" t="str">
        <f>IF(VLOOKUP($A1811,DICO_Complet!A:R,9,FALSE)&lt;&gt;0,VLOOKUP($A1811,DICO_Complet!A:R,9,FALSE),"")</f>
        <v/>
      </c>
    </row>
    <row r="1812" spans="1:21">
      <c r="A1812" s="357">
        <v>260526111200</v>
      </c>
      <c r="B1812" s="87"/>
      <c r="C1812" s="88"/>
      <c r="D1812" s="89"/>
      <c r="E1812" s="3"/>
      <c r="F1812" s="11"/>
      <c r="G1812" s="90"/>
      <c r="H1812" s="31"/>
      <c r="I1812" s="31"/>
      <c r="J1812" s="90"/>
      <c r="K1812" s="31"/>
      <c r="L1812" s="57"/>
      <c r="M1812" s="31"/>
      <c r="N1812" s="31"/>
      <c r="O1812" s="57"/>
      <c r="P1812" s="57"/>
      <c r="Q1812" s="57"/>
      <c r="R1812" s="31"/>
      <c r="S1812" s="31"/>
      <c r="T1812" s="91"/>
      <c r="U1812" s="3" t="str">
        <f>IF(VLOOKUP($A1812,DICO_Complet!A:R,9,FALSE)&lt;&gt;0,VLOOKUP($A1812,DICO_Complet!A:R,9,FALSE),"")</f>
        <v/>
      </c>
    </row>
    <row r="1813" spans="1:21">
      <c r="A1813" s="357">
        <v>260526111400</v>
      </c>
      <c r="B1813" s="87"/>
      <c r="C1813" s="88"/>
      <c r="D1813" s="89"/>
      <c r="E1813" s="3"/>
      <c r="F1813" s="11"/>
      <c r="G1813" s="90"/>
      <c r="H1813" s="31"/>
      <c r="I1813" s="31"/>
      <c r="J1813" s="90"/>
      <c r="K1813" s="31"/>
      <c r="L1813" s="57"/>
      <c r="M1813" s="31"/>
      <c r="N1813" s="31"/>
      <c r="O1813" s="57"/>
      <c r="P1813" s="57"/>
      <c r="Q1813" s="57"/>
      <c r="R1813" s="31"/>
      <c r="S1813" s="31"/>
      <c r="T1813" s="91"/>
      <c r="U1813" s="3" t="str">
        <f>IF(VLOOKUP($A1813,DICO_Complet!A:R,9,FALSE)&lt;&gt;0,VLOOKUP($A1813,DICO_Complet!A:R,9,FALSE),"")</f>
        <v/>
      </c>
    </row>
    <row r="1814" spans="1:21">
      <c r="A1814" s="357">
        <v>260526111600</v>
      </c>
      <c r="B1814" s="87"/>
      <c r="C1814" s="88"/>
      <c r="D1814" s="89"/>
      <c r="E1814" s="3"/>
      <c r="F1814" s="11"/>
      <c r="G1814" s="90"/>
      <c r="H1814" s="31"/>
      <c r="I1814" s="31"/>
      <c r="J1814" s="90"/>
      <c r="K1814" s="31"/>
      <c r="L1814" s="57"/>
      <c r="M1814" s="31"/>
      <c r="N1814" s="31"/>
      <c r="O1814" s="57"/>
      <c r="P1814" s="57"/>
      <c r="Q1814" s="57"/>
      <c r="R1814" s="31"/>
      <c r="S1814" s="31"/>
      <c r="T1814" s="91"/>
      <c r="U1814" s="3" t="str">
        <f>IF(VLOOKUP($A1814,DICO_Complet!A:R,9,FALSE)&lt;&gt;0,VLOOKUP($A1814,DICO_Complet!A:R,9,FALSE),"")</f>
        <v/>
      </c>
    </row>
    <row r="1815" spans="1:21">
      <c r="A1815" s="357">
        <v>260526111800</v>
      </c>
      <c r="B1815" s="87"/>
      <c r="C1815" s="88"/>
      <c r="D1815" s="89"/>
      <c r="E1815" s="3"/>
      <c r="F1815" s="11"/>
      <c r="G1815" s="90"/>
      <c r="H1815" s="31"/>
      <c r="I1815" s="31"/>
      <c r="J1815" s="90"/>
      <c r="K1815" s="31"/>
      <c r="L1815" s="57"/>
      <c r="M1815" s="31"/>
      <c r="N1815" s="31"/>
      <c r="O1815" s="57"/>
      <c r="P1815" s="57"/>
      <c r="Q1815" s="57"/>
      <c r="R1815" s="31"/>
      <c r="S1815" s="31"/>
      <c r="T1815" s="91"/>
      <c r="U1815" s="3" t="str">
        <f>IF(VLOOKUP($A1815,DICO_Complet!A:R,9,FALSE)&lt;&gt;0,VLOOKUP($A1815,DICO_Complet!A:R,9,FALSE),"")</f>
        <v/>
      </c>
    </row>
    <row r="1816" spans="1:21">
      <c r="A1816" s="357">
        <v>260422171100</v>
      </c>
      <c r="B1816" s="87"/>
      <c r="C1816" s="88"/>
      <c r="D1816" s="89"/>
      <c r="E1816" s="3"/>
      <c r="F1816" s="11"/>
      <c r="G1816" s="90"/>
      <c r="H1816" s="31"/>
      <c r="I1816" s="31"/>
      <c r="J1816" s="90"/>
      <c r="K1816" s="31"/>
      <c r="L1816" s="57"/>
      <c r="M1816" s="31"/>
      <c r="N1816" s="31"/>
      <c r="O1816" s="57"/>
      <c r="P1816" s="57"/>
      <c r="Q1816" s="57"/>
      <c r="R1816" s="31"/>
      <c r="S1816" s="31"/>
      <c r="T1816" s="91"/>
      <c r="U1816" s="3" t="str">
        <f>IF(VLOOKUP($A1816,DICO_Complet!A:R,9,FALSE)&lt;&gt;0,VLOOKUP($A1816,DICO_Complet!A:R,9,FALSE),"")</f>
        <v/>
      </c>
    </row>
    <row r="1817" spans="1:21">
      <c r="A1817" s="357">
        <v>260526120800</v>
      </c>
      <c r="B1817" s="87"/>
      <c r="C1817" s="88"/>
      <c r="D1817" s="89"/>
      <c r="E1817" s="3"/>
      <c r="F1817" s="11"/>
      <c r="G1817" s="90"/>
      <c r="H1817" s="31"/>
      <c r="I1817" s="31"/>
      <c r="J1817" s="90"/>
      <c r="K1817" s="31"/>
      <c r="L1817" s="57"/>
      <c r="M1817" s="31"/>
      <c r="N1817" s="31"/>
      <c r="O1817" s="57"/>
      <c r="P1817" s="57"/>
      <c r="Q1817" s="57"/>
      <c r="R1817" s="31"/>
      <c r="S1817" s="31"/>
      <c r="T1817" s="91"/>
      <c r="U1817" s="3" t="str">
        <f>IF(VLOOKUP($A1817,DICO_Complet!A:R,9,FALSE)&lt;&gt;0,VLOOKUP($A1817,DICO_Complet!A:R,9,FALSE),"")</f>
        <v/>
      </c>
    </row>
    <row r="1818" spans="1:21">
      <c r="A1818" s="357">
        <v>260526121000</v>
      </c>
      <c r="B1818" s="87"/>
      <c r="C1818" s="88"/>
      <c r="D1818" s="89"/>
      <c r="E1818" s="3"/>
      <c r="F1818" s="11"/>
      <c r="G1818" s="90"/>
      <c r="H1818" s="31"/>
      <c r="I1818" s="31"/>
      <c r="J1818" s="90"/>
      <c r="K1818" s="31"/>
      <c r="L1818" s="57"/>
      <c r="M1818" s="31"/>
      <c r="N1818" s="31"/>
      <c r="O1818" s="57"/>
      <c r="P1818" s="57"/>
      <c r="Q1818" s="57"/>
      <c r="R1818" s="31"/>
      <c r="S1818" s="31"/>
      <c r="T1818" s="91"/>
      <c r="U1818" s="3" t="str">
        <f>IF(VLOOKUP($A1818,DICO_Complet!A:R,9,FALSE)&lt;&gt;0,VLOOKUP($A1818,DICO_Complet!A:R,9,FALSE),"")</f>
        <v/>
      </c>
    </row>
    <row r="1819" spans="1:21">
      <c r="A1819" s="357">
        <v>260526121200</v>
      </c>
      <c r="B1819" s="87"/>
      <c r="C1819" s="88"/>
      <c r="D1819" s="89"/>
      <c r="E1819" s="3"/>
      <c r="F1819" s="11"/>
      <c r="G1819" s="90"/>
      <c r="H1819" s="31"/>
      <c r="I1819" s="31"/>
      <c r="J1819" s="90"/>
      <c r="K1819" s="31"/>
      <c r="L1819" s="57"/>
      <c r="M1819" s="31"/>
      <c r="N1819" s="31"/>
      <c r="O1819" s="57"/>
      <c r="P1819" s="57"/>
      <c r="Q1819" s="57"/>
      <c r="R1819" s="31"/>
      <c r="S1819" s="31"/>
      <c r="T1819" s="91"/>
      <c r="U1819" s="3" t="str">
        <f>IF(VLOOKUP($A1819,DICO_Complet!A:R,9,FALSE)&lt;&gt;0,VLOOKUP($A1819,DICO_Complet!A:R,9,FALSE),"")</f>
        <v/>
      </c>
    </row>
    <row r="1820" spans="1:21">
      <c r="A1820" s="357">
        <v>260526121400</v>
      </c>
      <c r="B1820" s="87"/>
      <c r="C1820" s="88"/>
      <c r="D1820" s="89"/>
      <c r="E1820" s="3"/>
      <c r="F1820" s="11"/>
      <c r="G1820" s="90"/>
      <c r="H1820" s="31"/>
      <c r="I1820" s="31"/>
      <c r="J1820" s="90"/>
      <c r="K1820" s="31"/>
      <c r="L1820" s="57"/>
      <c r="M1820" s="31"/>
      <c r="N1820" s="31"/>
      <c r="O1820" s="57"/>
      <c r="P1820" s="57"/>
      <c r="Q1820" s="57"/>
      <c r="R1820" s="31"/>
      <c r="S1820" s="31"/>
      <c r="T1820" s="91"/>
      <c r="U1820" s="3" t="str">
        <f>IF(VLOOKUP($A1820,DICO_Complet!A:R,9,FALSE)&lt;&gt;0,VLOOKUP($A1820,DICO_Complet!A:R,9,FALSE),"")</f>
        <v/>
      </c>
    </row>
    <row r="1821" spans="1:21">
      <c r="A1821" s="357">
        <v>260526130000</v>
      </c>
      <c r="B1821" s="87"/>
      <c r="C1821" s="88"/>
      <c r="D1821" s="89"/>
      <c r="E1821" s="3"/>
      <c r="F1821" s="11"/>
      <c r="G1821" s="90"/>
      <c r="H1821" s="31"/>
      <c r="I1821" s="31"/>
      <c r="J1821" s="90"/>
      <c r="K1821" s="31"/>
      <c r="L1821" s="57"/>
      <c r="M1821" s="31"/>
      <c r="N1821" s="31"/>
      <c r="O1821" s="57"/>
      <c r="P1821" s="57"/>
      <c r="Q1821" s="57"/>
      <c r="R1821" s="31"/>
      <c r="S1821" s="31"/>
      <c r="T1821" s="91"/>
      <c r="U1821" s="3" t="str">
        <f>IF(VLOOKUP($A1821,DICO_Complet!A:R,9,FALSE)&lt;&gt;0,VLOOKUP($A1821,DICO_Complet!A:R,9,FALSE),"")</f>
        <v/>
      </c>
    </row>
    <row r="1822" spans="1:21">
      <c r="A1822" s="357">
        <v>260526130500</v>
      </c>
      <c r="B1822" s="87"/>
      <c r="C1822" s="88"/>
      <c r="D1822" s="89"/>
      <c r="E1822" s="3"/>
      <c r="F1822" s="11"/>
      <c r="G1822" s="90"/>
      <c r="H1822" s="31"/>
      <c r="I1822" s="31"/>
      <c r="J1822" s="90"/>
      <c r="K1822" s="31"/>
      <c r="L1822" s="57"/>
      <c r="M1822" s="31"/>
      <c r="N1822" s="31"/>
      <c r="O1822" s="57"/>
      <c r="P1822" s="57"/>
      <c r="Q1822" s="57"/>
      <c r="R1822" s="31"/>
      <c r="S1822" s="31"/>
      <c r="T1822" s="91"/>
      <c r="U1822" s="3" t="str">
        <f>IF(VLOOKUP($A1822,DICO_Complet!A:R,9,FALSE)&lt;&gt;0,VLOOKUP($A1822,DICO_Complet!A:R,9,FALSE),"")</f>
        <v/>
      </c>
    </row>
    <row r="1823" spans="1:21">
      <c r="A1823" s="357">
        <v>260526131600</v>
      </c>
      <c r="B1823" s="87"/>
      <c r="C1823" s="88"/>
      <c r="D1823" s="89"/>
      <c r="E1823" s="3"/>
      <c r="F1823" s="11"/>
      <c r="G1823" s="90"/>
      <c r="H1823" s="31"/>
      <c r="I1823" s="31"/>
      <c r="J1823" s="90"/>
      <c r="K1823" s="31"/>
      <c r="L1823" s="57"/>
      <c r="M1823" s="31"/>
      <c r="N1823" s="31"/>
      <c r="O1823" s="57"/>
      <c r="P1823" s="57"/>
      <c r="Q1823" s="57"/>
      <c r="R1823" s="31"/>
      <c r="S1823" s="31"/>
      <c r="T1823" s="91"/>
      <c r="U1823" s="3" t="str">
        <f>IF(VLOOKUP($A1823,DICO_Complet!A:R,9,FALSE)&lt;&gt;0,VLOOKUP($A1823,DICO_Complet!A:R,9,FALSE),"")</f>
        <v/>
      </c>
    </row>
    <row r="1824" spans="1:21">
      <c r="A1824" s="357">
        <v>260526131700</v>
      </c>
      <c r="B1824" s="87"/>
      <c r="C1824" s="88"/>
      <c r="D1824" s="89"/>
      <c r="E1824" s="3"/>
      <c r="F1824" s="11"/>
      <c r="G1824" s="90"/>
      <c r="H1824" s="31"/>
      <c r="I1824" s="31"/>
      <c r="J1824" s="90"/>
      <c r="K1824" s="31"/>
      <c r="L1824" s="57"/>
      <c r="M1824" s="31"/>
      <c r="N1824" s="31"/>
      <c r="O1824" s="57"/>
      <c r="P1824" s="57"/>
      <c r="Q1824" s="57"/>
      <c r="R1824" s="31"/>
      <c r="S1824" s="31"/>
      <c r="T1824" s="91"/>
      <c r="U1824" s="3" t="str">
        <f>IF(VLOOKUP($A1824,DICO_Complet!A:R,9,FALSE)&lt;&gt;0,VLOOKUP($A1824,DICO_Complet!A:R,9,FALSE),"")</f>
        <v/>
      </c>
    </row>
    <row r="1825" spans="1:21">
      <c r="A1825" s="357">
        <v>260528140500</v>
      </c>
      <c r="B1825" s="87"/>
      <c r="C1825" s="88"/>
      <c r="D1825" s="89"/>
      <c r="E1825" s="3"/>
      <c r="F1825" s="11"/>
      <c r="G1825" s="90"/>
      <c r="H1825" s="31"/>
      <c r="I1825" s="31"/>
      <c r="J1825" s="90"/>
      <c r="K1825" s="31"/>
      <c r="L1825" s="57"/>
      <c r="M1825" s="31"/>
      <c r="N1825" s="31"/>
      <c r="O1825" s="57"/>
      <c r="P1825" s="57"/>
      <c r="Q1825" s="57"/>
      <c r="R1825" s="31"/>
      <c r="S1825" s="31"/>
      <c r="T1825" s="91"/>
      <c r="U1825" s="3" t="str">
        <f>IF(VLOOKUP($A1825,DICO_Complet!A:R,9,FALSE)&lt;&gt;0,VLOOKUP($A1825,DICO_Complet!A:R,9,FALSE),"")</f>
        <v/>
      </c>
    </row>
    <row r="1826" spans="1:21">
      <c r="A1826" s="357">
        <v>260528140700</v>
      </c>
      <c r="B1826" s="87"/>
      <c r="C1826" s="88"/>
      <c r="D1826" s="89"/>
      <c r="E1826" s="3"/>
      <c r="F1826" s="11"/>
      <c r="G1826" s="90"/>
      <c r="H1826" s="31"/>
      <c r="I1826" s="31"/>
      <c r="J1826" s="90"/>
      <c r="K1826" s="31"/>
      <c r="L1826" s="57"/>
      <c r="M1826" s="31"/>
      <c r="N1826" s="31"/>
      <c r="O1826" s="57"/>
      <c r="P1826" s="57"/>
      <c r="Q1826" s="57"/>
      <c r="R1826" s="31"/>
      <c r="S1826" s="31"/>
      <c r="T1826" s="91"/>
      <c r="U1826" s="3" t="str">
        <f>IF(VLOOKUP($A1826,DICO_Complet!A:R,9,FALSE)&lt;&gt;0,VLOOKUP($A1826,DICO_Complet!A:R,9,FALSE),"")</f>
        <v/>
      </c>
    </row>
    <row r="1827" spans="1:21">
      <c r="A1827" s="357">
        <v>260528140800</v>
      </c>
      <c r="B1827" s="87"/>
      <c r="C1827" s="88"/>
      <c r="D1827" s="89"/>
      <c r="E1827" s="3"/>
      <c r="F1827" s="11"/>
      <c r="G1827" s="90"/>
      <c r="H1827" s="31"/>
      <c r="I1827" s="31"/>
      <c r="J1827" s="90"/>
      <c r="K1827" s="31"/>
      <c r="L1827" s="57"/>
      <c r="M1827" s="31"/>
      <c r="N1827" s="31"/>
      <c r="O1827" s="57"/>
      <c r="P1827" s="57"/>
      <c r="Q1827" s="57"/>
      <c r="R1827" s="31"/>
      <c r="S1827" s="31"/>
      <c r="T1827" s="91"/>
      <c r="U1827" s="3" t="str">
        <f>IF(VLOOKUP($A1827,DICO_Complet!A:R,9,FALSE)&lt;&gt;0,VLOOKUP($A1827,DICO_Complet!A:R,9,FALSE),"")</f>
        <v/>
      </c>
    </row>
    <row r="1828" spans="1:21">
      <c r="A1828" s="357">
        <v>260528142000</v>
      </c>
      <c r="B1828" s="87"/>
      <c r="C1828" s="88"/>
      <c r="D1828" s="89"/>
      <c r="E1828" s="3"/>
      <c r="F1828" s="11"/>
      <c r="G1828" s="90"/>
      <c r="H1828" s="31"/>
      <c r="I1828" s="31"/>
      <c r="J1828" s="90"/>
      <c r="K1828" s="31"/>
      <c r="L1828" s="57"/>
      <c r="M1828" s="31"/>
      <c r="N1828" s="31"/>
      <c r="O1828" s="57"/>
      <c r="P1828" s="57"/>
      <c r="Q1828" s="57"/>
      <c r="R1828" s="31"/>
      <c r="S1828" s="31"/>
      <c r="T1828" s="91"/>
      <c r="U1828" s="3" t="str">
        <f>IF(VLOOKUP($A1828,DICO_Complet!A:R,9,FALSE)&lt;&gt;0,VLOOKUP($A1828,DICO_Complet!A:R,9,FALSE),"")</f>
        <v/>
      </c>
    </row>
    <row r="1829" spans="1:21">
      <c r="A1829" s="357">
        <v>260529115100</v>
      </c>
      <c r="B1829" s="87"/>
      <c r="C1829" s="88"/>
      <c r="D1829" s="89"/>
      <c r="E1829" s="3"/>
      <c r="F1829" s="11"/>
      <c r="G1829" s="90"/>
      <c r="H1829" s="31"/>
      <c r="I1829" s="31"/>
      <c r="J1829" s="90"/>
      <c r="K1829" s="31"/>
      <c r="L1829" s="57"/>
      <c r="M1829" s="31"/>
      <c r="N1829" s="31"/>
      <c r="O1829" s="57"/>
      <c r="P1829" s="57"/>
      <c r="Q1829" s="57"/>
      <c r="R1829" s="31"/>
      <c r="S1829" s="31"/>
      <c r="T1829" s="91"/>
      <c r="U1829" s="3" t="str">
        <f>IF(VLOOKUP($A1829,DICO_Complet!A:R,9,FALSE)&lt;&gt;0,VLOOKUP($A1829,DICO_Complet!A:R,9,FALSE),"")</f>
        <v/>
      </c>
    </row>
    <row r="1830" spans="1:21">
      <c r="A1830" s="357">
        <v>260605090000</v>
      </c>
      <c r="B1830" s="87"/>
      <c r="C1830" s="88"/>
      <c r="D1830" s="89"/>
      <c r="E1830" s="3"/>
      <c r="F1830" s="11"/>
      <c r="G1830" s="90"/>
      <c r="H1830" s="31"/>
      <c r="I1830" s="31"/>
      <c r="J1830" s="90"/>
      <c r="K1830" s="31"/>
      <c r="L1830" s="57"/>
      <c r="M1830" s="31"/>
      <c r="N1830" s="31"/>
      <c r="O1830" s="57"/>
      <c r="P1830" s="57"/>
      <c r="Q1830" s="57"/>
      <c r="R1830" s="31"/>
      <c r="S1830" s="31"/>
      <c r="T1830" s="91"/>
      <c r="U1830" s="3" t="str">
        <f>IF(VLOOKUP($A1830,DICO_Complet!A:R,9,FALSE)&lt;&gt;0,VLOOKUP($A1830,DICO_Complet!A:R,9,FALSE),"")</f>
        <v/>
      </c>
    </row>
    <row r="1831" spans="1:21">
      <c r="A1831" s="357">
        <v>260605090500</v>
      </c>
      <c r="B1831" s="87"/>
      <c r="C1831" s="88"/>
      <c r="D1831" s="89"/>
      <c r="E1831" s="3"/>
      <c r="F1831" s="11"/>
      <c r="G1831" s="90"/>
      <c r="H1831" s="31"/>
      <c r="I1831" s="31"/>
      <c r="J1831" s="90"/>
      <c r="K1831" s="31"/>
      <c r="L1831" s="57"/>
      <c r="M1831" s="31"/>
      <c r="N1831" s="31"/>
      <c r="O1831" s="57"/>
      <c r="P1831" s="57"/>
      <c r="Q1831" s="57"/>
      <c r="R1831" s="31"/>
      <c r="S1831" s="31"/>
      <c r="T1831" s="91"/>
      <c r="U1831" s="3" t="str">
        <f>IF(VLOOKUP($A1831,DICO_Complet!A:R,9,FALSE)&lt;&gt;0,VLOOKUP($A1831,DICO_Complet!A:R,9,FALSE),"")</f>
        <v/>
      </c>
    </row>
    <row r="1832" spans="1:21">
      <c r="A1832" s="357">
        <v>260605091000</v>
      </c>
      <c r="B1832" s="87"/>
      <c r="C1832" s="88"/>
      <c r="D1832" s="89"/>
      <c r="E1832" s="3"/>
      <c r="F1832" s="11"/>
      <c r="G1832" s="90"/>
      <c r="H1832" s="31"/>
      <c r="I1832" s="31"/>
      <c r="J1832" s="90"/>
      <c r="K1832" s="31"/>
      <c r="L1832" s="57"/>
      <c r="M1832" s="31"/>
      <c r="N1832" s="31"/>
      <c r="O1832" s="57"/>
      <c r="P1832" s="57"/>
      <c r="Q1832" s="57"/>
      <c r="R1832" s="31"/>
      <c r="S1832" s="31"/>
      <c r="T1832" s="91"/>
      <c r="U1832" s="3" t="e">
        <f>IF(VLOOKUP($A1832,DICO_Complet!A:R,9,FALSE)&lt;&gt;0,VLOOKUP($A1832,DICO_Complet!A:R,9,FALSE),"")</f>
        <v>#N/A</v>
      </c>
    </row>
    <row r="1833" spans="1:21">
      <c r="A1833" s="357">
        <v>260608100200</v>
      </c>
      <c r="B1833" s="87"/>
      <c r="C1833" s="88"/>
      <c r="D1833" s="89"/>
      <c r="E1833" s="3"/>
      <c r="F1833" s="11"/>
      <c r="G1833" s="90"/>
      <c r="H1833" s="31"/>
      <c r="I1833" s="31"/>
      <c r="J1833" s="90"/>
      <c r="K1833" s="31"/>
      <c r="L1833" s="57"/>
      <c r="M1833" s="31"/>
      <c r="N1833" s="31"/>
      <c r="O1833" s="57"/>
      <c r="P1833" s="57"/>
      <c r="Q1833" s="57"/>
      <c r="R1833" s="31"/>
      <c r="S1833" s="31"/>
      <c r="T1833" s="91"/>
      <c r="U1833" s="3" t="str">
        <f>IF(VLOOKUP($A1833,DICO_Complet!A:R,9,FALSE)&lt;&gt;0,VLOOKUP($A1833,DICO_Complet!A:R,9,FALSE),"")</f>
        <v/>
      </c>
    </row>
  </sheetData>
  <conditionalFormatting sqref="A1">
    <cfRule type="duplicateValues" dxfId="7" priority="5"/>
    <cfRule type="duplicateValues" dxfId="6" priority="6"/>
  </conditionalFormatting>
  <pageMargins left="0.7" right="0.7" top="0.75" bottom="0.75" header="0.3" footer="0.3"/>
  <ignoredErrors>
    <ignoredError sqref="U2"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A4E54-10FF-4154-8987-944356E4C0A0}">
  <sheetPr codeName="Feuil27">
    <tabColor theme="9" tint="0.59999389629810485"/>
  </sheetPr>
  <dimension ref="A1:U1833"/>
  <sheetViews>
    <sheetView zoomScaleNormal="100" workbookViewId="0">
      <pane ySplit="2" topLeftCell="A1823" activePane="bottomLeft" state="frozen"/>
      <selection pane="bottomLeft" activeCell="A1834" sqref="A1834:XFD1834"/>
    </sheetView>
  </sheetViews>
  <sheetFormatPr baseColWidth="10" defaultColWidth="10.54296875" defaultRowHeight="14.5"/>
  <cols>
    <col min="1" max="1" width="15.453125" style="3" customWidth="1"/>
    <col min="2" max="2" width="13.453125" style="31" customWidth="1"/>
    <col min="3" max="3" width="19.54296875" style="3" bestFit="1" customWidth="1"/>
    <col min="4" max="4" width="23.54296875" customWidth="1"/>
    <col min="5" max="5" width="37.453125" style="3" customWidth="1"/>
    <col min="6" max="6" width="46.453125" style="5" customWidth="1"/>
    <col min="7" max="7" width="9.1796875" style="31" customWidth="1"/>
    <col min="8" max="8" width="4" style="31" customWidth="1"/>
    <col min="9" max="9" width="11" style="3" customWidth="1"/>
    <col min="10" max="10" width="49" style="3" customWidth="1"/>
    <col min="11" max="13" width="20.54296875" style="3" customWidth="1"/>
    <col min="14" max="14" width="8.54296875" style="3" customWidth="1"/>
    <col min="15" max="15" width="56.81640625" style="3" customWidth="1"/>
    <col min="16" max="16" width="15.54296875" style="3" customWidth="1"/>
    <col min="17" max="20" width="8.54296875" style="3" customWidth="1"/>
    <col min="21" max="21" width="2.54296875" style="3" customWidth="1"/>
    <col min="22" max="16384" width="10.54296875" style="3"/>
  </cols>
  <sheetData>
    <row r="1" spans="1:21" ht="21" customHeight="1">
      <c r="B1" s="93" t="s">
        <v>1404</v>
      </c>
      <c r="C1" s="361" t="s">
        <v>1405</v>
      </c>
      <c r="D1" s="361"/>
      <c r="E1" s="361"/>
      <c r="F1" s="361"/>
      <c r="G1" s="361"/>
      <c r="H1" s="361"/>
      <c r="I1" s="361"/>
      <c r="J1" s="361"/>
      <c r="K1" s="362" t="s">
        <v>1406</v>
      </c>
      <c r="L1" s="362"/>
      <c r="M1" s="362"/>
      <c r="N1" s="361" t="s">
        <v>1405</v>
      </c>
      <c r="O1" s="361"/>
      <c r="P1" s="361"/>
      <c r="Q1" s="361"/>
      <c r="R1" s="361"/>
      <c r="S1" s="361"/>
      <c r="T1" s="361"/>
    </row>
    <row r="2" spans="1:21" ht="33" customHeight="1">
      <c r="A2" s="4" t="s">
        <v>1387</v>
      </c>
      <c r="B2" s="35" t="s">
        <v>1407</v>
      </c>
      <c r="C2" s="36" t="s">
        <v>1408</v>
      </c>
      <c r="D2" s="36" t="s">
        <v>1389</v>
      </c>
      <c r="E2" s="36" t="s">
        <v>1390</v>
      </c>
      <c r="F2" s="36" t="s">
        <v>1391</v>
      </c>
      <c r="G2" s="36" t="s">
        <v>11173</v>
      </c>
      <c r="H2" s="36" t="s">
        <v>1409</v>
      </c>
      <c r="I2" s="36" t="s">
        <v>1403</v>
      </c>
      <c r="J2" s="36" t="s">
        <v>1392</v>
      </c>
      <c r="K2" s="94" t="s">
        <v>1410</v>
      </c>
      <c r="L2" s="94" t="s">
        <v>1393</v>
      </c>
      <c r="M2" s="94" t="s">
        <v>1411</v>
      </c>
      <c r="N2" s="36" t="s">
        <v>1412</v>
      </c>
      <c r="O2" s="36" t="s">
        <v>1413</v>
      </c>
      <c r="P2" s="36" t="s">
        <v>1414</v>
      </c>
      <c r="Q2" s="36" t="s">
        <v>1415</v>
      </c>
      <c r="R2" s="36" t="s">
        <v>1416</v>
      </c>
      <c r="S2" s="36" t="s">
        <v>1417</v>
      </c>
      <c r="T2" s="36" t="s">
        <v>1418</v>
      </c>
      <c r="U2" s="3" t="s">
        <v>1419</v>
      </c>
    </row>
    <row r="3" spans="1:21">
      <c r="A3" s="29">
        <v>241112000000</v>
      </c>
      <c r="B3" s="30" t="str">
        <f>IF(ISNA(VLOOKUP(Tableau161920[[#This Row],[Référence]],MON_MSG!A:B,2,FALSE)),"N",IF($I3="Obsolete","N","O"))</f>
        <v>O</v>
      </c>
      <c r="C3" s="3" t="str">
        <f>VLOOKUP($A3,DICO_Complet!A:R,3,FALSE)</f>
        <v>ApiResponse</v>
      </c>
      <c r="D3" s="3" t="str">
        <f>VLOOKUP($A3,DICO_Complet!A:R,4,FALSE)</f>
        <v>error</v>
      </c>
      <c r="E3" s="3" t="str">
        <f>VLOOKUP($A3,DICO_Complet!A:R,5,FALSE)</f>
        <v>code</v>
      </c>
      <c r="F3" s="3" t="str">
        <f>VLOOKUP($A3,DICO_Complet!A:R,6,FALSE)</f>
        <v>Max20Text</v>
      </c>
      <c r="G3" s="31" t="str">
        <f>VLOOKUP($A3,DICO_Complet!A:R,7,FALSE)</f>
        <v>DNS</v>
      </c>
      <c r="H3" s="31">
        <f>VLOOKUP($A3,DICO_Complet!A:R,8,FALSE)</f>
        <v>0</v>
      </c>
      <c r="I3" s="3" t="str">
        <f>IF(VLOOKUP($A3,DICO_Complet!A:R,9,FALSE)&lt;&gt;0,VLOOKUP($A3,DICO_Complet!A:R,9,FALSE),"")</f>
        <v/>
      </c>
      <c r="J3" s="3" t="str">
        <f>VLOOKUP($A3,DICO_Complet!A:R,10,FALSE)</f>
        <v>Error code</v>
      </c>
      <c r="K3" s="3" t="str">
        <f>IF(OR(ISNA(VLOOKUP(Tableau161920[[#This Row],[Référence]],MON_MSG!A:H,7,FALSE)),ISBLANK(VLOOKUP(Tableau161920[[#This Row],[Référence]],MON_MSG!A:H,7,FALSE))),"",VLOOKUP(Tableau161920[[#This Row],[Référence]],MON_MSG!A:H,7,FALSE))</f>
        <v/>
      </c>
      <c r="L3" s="3" t="str">
        <f>IF(OR(ISNA(VLOOKUP(Tableau161920[[#This Row],[Référence]],MON_MSG!A:I,8,FALSE)),ISBLANK(VLOOKUP(Tableau161920[[#This Row],[Référence]],MON_MSG!A:I,8,FALSE))),"",VLOOKUP(Tableau161920[[#This Row],[Référence]],MON_MSG!A:I,8,FALSE))</f>
        <v/>
      </c>
      <c r="M3" s="3" t="str">
        <f>IF(OR(ISNA(VLOOKUP(Tableau161920[[#This Row],[Référence]],MON_MSG!A:J,9,FALSE)),ISBLANK(VLOOKUP(Tableau161920[[#This Row],[Référence]],MON_MSG!A:J,9,FALSE))),"",VLOOKUP(Tableau161920[[#This Row],[Référence]],MON_MSG!A:J,9,FALSE))</f>
        <v/>
      </c>
      <c r="N3" s="3" t="str">
        <f>IF(VLOOKUP($A3,DICO_Complet!A:R,12,FALSE)=0,"",VLOOKUP($A3,DICO_Complet!A:R,12,FALSE))</f>
        <v/>
      </c>
      <c r="O3" s="3" t="str">
        <f>IF(VLOOKUP($A3,DICO_Complet!A:R,13,FALSE)=0,"",VLOOKUP($A3,DICO_Complet!A:R,13,FALSE))</f>
        <v/>
      </c>
      <c r="P3" s="3" t="str">
        <f>IF(VLOOKUP($A3,DICO_Complet!A:R,14,FALSE)=0,"",VLOOKUP($A3,DICO_Complet!A:R,14,FALSE))</f>
        <v/>
      </c>
      <c r="Q3" s="3" t="str">
        <f>IF(VLOOKUP($A3,DICO_Complet!A:R,15,FALSE)=0,"",VLOOKUP($A3,DICO_Complet!A:R,15,FALSE))</f>
        <v/>
      </c>
      <c r="R3" s="3" t="str">
        <f>IF(VLOOKUP($A3,DICO_Complet!A:R,16,FALSE)=0,"",VLOOKUP($A3,DICO_Complet!A:R,16,FALSE))</f>
        <v/>
      </c>
      <c r="S3" s="3" t="str">
        <f>IF(VLOOKUP($A3,DICO_Complet!A:R,17,FALSE)=0,"",VLOOKUP($A3,DICO_Complet!A:R,17,FALSE))</f>
        <v/>
      </c>
      <c r="T3" s="3" t="str">
        <f>IF(VLOOKUP($A3,DICO_Complet!A:R,18,FALSE)=0,"",VLOOKUP($A3,DICO_Complet!A:R,18,FALSE))</f>
        <v/>
      </c>
    </row>
    <row r="4" spans="1:21">
      <c r="A4" s="29">
        <v>241112000001</v>
      </c>
      <c r="B4" s="30" t="str">
        <f>IF(ISNA(VLOOKUP(Tableau161920[[#This Row],[Référence]],MON_MSG!A:B,2,FALSE)),"N",IF($I4="Obsolete","N","O"))</f>
        <v>O</v>
      </c>
      <c r="C4" s="3" t="str">
        <f>VLOOKUP($A4,DICO_Complet!A:R,3,FALSE)</f>
        <v>ApiResponse</v>
      </c>
      <c r="D4" s="3" t="str">
        <f>VLOOKUP($A4,DICO_Complet!A:R,4,FALSE)</f>
        <v>error</v>
      </c>
      <c r="E4" s="3" t="str">
        <f>VLOOKUP($A4,DICO_Complet!A:R,5,FALSE)</f>
        <v>developerText</v>
      </c>
      <c r="F4" s="3" t="str">
        <f>VLOOKUP($A4,DICO_Complet!A:R,6,FALSE)</f>
        <v>Max70Text</v>
      </c>
      <c r="G4" s="31" t="str">
        <f>VLOOKUP($A4,DICO_Complet!A:R,7,FALSE)</f>
        <v>DNS</v>
      </c>
      <c r="H4" s="31">
        <f>VLOOKUP($A4,DICO_Complet!A:R,8,FALSE)</f>
        <v>0</v>
      </c>
      <c r="I4" s="3" t="str">
        <f>IF(VLOOKUP($A4,DICO_Complet!A:R,9,FALSE)&lt;&gt;0,VLOOKUP($A4,DICO_Complet!A:R,9,FALSE),"")</f>
        <v/>
      </c>
      <c r="J4" s="3" t="str">
        <f>VLOOKUP($A4,DICO_Complet!A:R,10,FALSE)</f>
        <v>Explains possible reason(s) of the error, and possible corrections</v>
      </c>
      <c r="K4" s="3" t="str">
        <f>IF(OR(ISNA(VLOOKUP(Tableau161920[[#This Row],[Référence]],MON_MSG!A:H,7,FALSE)),ISBLANK(VLOOKUP(Tableau161920[[#This Row],[Référence]],MON_MSG!A:H,7,FALSE))),"",VLOOKUP(Tableau161920[[#This Row],[Référence]],MON_MSG!A:H,7,FALSE))</f>
        <v/>
      </c>
      <c r="L4" s="3" t="str">
        <f>IF(OR(ISNA(VLOOKUP(Tableau161920[[#This Row],[Référence]],MON_MSG!A:I,8,FALSE)),ISBLANK(VLOOKUP(Tableau161920[[#This Row],[Référence]],MON_MSG!A:I,8,FALSE))),"",VLOOKUP(Tableau161920[[#This Row],[Référence]],MON_MSG!A:I,8,FALSE))</f>
        <v/>
      </c>
      <c r="M4" s="3" t="str">
        <f>IF(OR(ISNA(VLOOKUP(Tableau161920[[#This Row],[Référence]],MON_MSG!A:J,9,FALSE)),ISBLANK(VLOOKUP(Tableau161920[[#This Row],[Référence]],MON_MSG!A:J,9,FALSE))),"",VLOOKUP(Tableau161920[[#This Row],[Référence]],MON_MSG!A:J,9,FALSE))</f>
        <v/>
      </c>
      <c r="N4" s="3" t="str">
        <f>IF(VLOOKUP($A4,DICO_Complet!A:R,12,FALSE)=0,"",VLOOKUP($A4,DICO_Complet!A:R,12,FALSE))</f>
        <v/>
      </c>
      <c r="O4" s="3" t="str">
        <f>IF(VLOOKUP($A4,DICO_Complet!A:R,13,FALSE)=0,"",VLOOKUP($A4,DICO_Complet!A:R,13,FALSE))</f>
        <v/>
      </c>
      <c r="P4" s="3" t="str">
        <f>IF(VLOOKUP($A4,DICO_Complet!A:R,14,FALSE)=0,"",VLOOKUP($A4,DICO_Complet!A:R,14,FALSE))</f>
        <v/>
      </c>
      <c r="Q4" s="3" t="str">
        <f>IF(VLOOKUP($A4,DICO_Complet!A:R,15,FALSE)=0,"",VLOOKUP($A4,DICO_Complet!A:R,15,FALSE))</f>
        <v/>
      </c>
      <c r="R4" s="3" t="str">
        <f>IF(VLOOKUP($A4,DICO_Complet!A:R,16,FALSE)=0,"",VLOOKUP($A4,DICO_Complet!A:R,16,FALSE))</f>
        <v/>
      </c>
      <c r="S4" s="3" t="str">
        <f>IF(VLOOKUP($A4,DICO_Complet!A:R,17,FALSE)=0,"",VLOOKUP($A4,DICO_Complet!A:R,17,FALSE))</f>
        <v/>
      </c>
      <c r="T4" s="3" t="str">
        <f>IF(VLOOKUP($A4,DICO_Complet!A:R,18,FALSE)=0,"",VLOOKUP($A4,DICO_Complet!A:R,18,FALSE))</f>
        <v/>
      </c>
    </row>
    <row r="5" spans="1:21">
      <c r="A5" s="29">
        <v>241112000003</v>
      </c>
      <c r="B5" s="30" t="str">
        <f>IF(ISNA(VLOOKUP(Tableau161920[[#This Row],[Référence]],MON_MSG!A:B,2,FALSE)),"N",IF($I5="Obsolete","N","O"))</f>
        <v>O</v>
      </c>
      <c r="C5" s="3" t="str">
        <f>VLOOKUP($A5,DICO_Complet!A:R,3,FALSE)</f>
        <v>ApiResponse</v>
      </c>
      <c r="D5" s="3" t="str">
        <f>VLOOKUP($A5,DICO_Complet!A:R,4,FALSE)</f>
        <v>error</v>
      </c>
      <c r="E5" s="3" t="str">
        <f>VLOOKUP($A5,DICO_Complet!A:R,5,FALSE)</f>
        <v>moreInfo</v>
      </c>
      <c r="F5" s="3" t="str">
        <f>VLOOKUP($A5,DICO_Complet!A:R,6,FALSE)</f>
        <v>Max256Text</v>
      </c>
      <c r="G5" s="31" t="str">
        <f>VLOOKUP($A5,DICO_Complet!A:R,7,FALSE)</f>
        <v>DNS</v>
      </c>
      <c r="H5" s="31">
        <f>VLOOKUP($A5,DICO_Complet!A:R,8,FALSE)</f>
        <v>0</v>
      </c>
      <c r="I5" s="3" t="str">
        <f>IF(VLOOKUP($A5,DICO_Complet!A:R,9,FALSE)&lt;&gt;0,VLOOKUP($A5,DICO_Complet!A:R,9,FALSE),"")</f>
        <v/>
      </c>
      <c r="J5" s="3" t="str">
        <f>VLOOKUP($A5,DICO_Complet!A:R,10,FALSE)</f>
        <v>URI to documents</v>
      </c>
      <c r="K5" s="3" t="str">
        <f>IF(OR(ISNA(VLOOKUP(Tableau161920[[#This Row],[Référence]],MON_MSG!A:H,7,FALSE)),ISBLANK(VLOOKUP(Tableau161920[[#This Row],[Référence]],MON_MSG!A:H,7,FALSE))),"",VLOOKUP(Tableau161920[[#This Row],[Référence]],MON_MSG!A:H,7,FALSE))</f>
        <v/>
      </c>
      <c r="L5" s="3" t="str">
        <f>IF(OR(ISNA(VLOOKUP(Tableau161920[[#This Row],[Référence]],MON_MSG!A:I,8,FALSE)),ISBLANK(VLOOKUP(Tableau161920[[#This Row],[Référence]],MON_MSG!A:I,8,FALSE))),"",VLOOKUP(Tableau161920[[#This Row],[Référence]],MON_MSG!A:I,8,FALSE))</f>
        <v/>
      </c>
      <c r="M5" s="3" t="str">
        <f>IF(OR(ISNA(VLOOKUP(Tableau161920[[#This Row],[Référence]],MON_MSG!A:J,9,FALSE)),ISBLANK(VLOOKUP(Tableau161920[[#This Row],[Référence]],MON_MSG!A:J,9,FALSE))),"",VLOOKUP(Tableau161920[[#This Row],[Référence]],MON_MSG!A:J,9,FALSE))</f>
        <v/>
      </c>
      <c r="N5" s="3" t="str">
        <f>IF(VLOOKUP($A5,DICO_Complet!A:R,12,FALSE)=0,"",VLOOKUP($A5,DICO_Complet!A:R,12,FALSE))</f>
        <v/>
      </c>
      <c r="O5" s="3" t="str">
        <f>IF(VLOOKUP($A5,DICO_Complet!A:R,13,FALSE)=0,"",VLOOKUP($A5,DICO_Complet!A:R,13,FALSE))</f>
        <v/>
      </c>
      <c r="P5" s="3" t="str">
        <f>IF(VLOOKUP($A5,DICO_Complet!A:R,14,FALSE)=0,"",VLOOKUP($A5,DICO_Complet!A:R,14,FALSE))</f>
        <v/>
      </c>
      <c r="Q5" s="3" t="str">
        <f>IF(VLOOKUP($A5,DICO_Complet!A:R,15,FALSE)=0,"",VLOOKUP($A5,DICO_Complet!A:R,15,FALSE))</f>
        <v/>
      </c>
      <c r="R5" s="3" t="str">
        <f>IF(VLOOKUP($A5,DICO_Complet!A:R,16,FALSE)=0,"",VLOOKUP($A5,DICO_Complet!A:R,16,FALSE))</f>
        <v/>
      </c>
      <c r="S5" s="3" t="str">
        <f>IF(VLOOKUP($A5,DICO_Complet!A:R,17,FALSE)=0,"",VLOOKUP($A5,DICO_Complet!A:R,17,FALSE))</f>
        <v/>
      </c>
      <c r="T5" s="3" t="str">
        <f>IF(VLOOKUP($A5,DICO_Complet!A:R,18,FALSE)=0,"",VLOOKUP($A5,DICO_Complet!A:R,18,FALSE))</f>
        <v/>
      </c>
    </row>
    <row r="6" spans="1:21">
      <c r="A6" s="29">
        <v>241112000004</v>
      </c>
      <c r="B6" s="30" t="str">
        <f>IF(ISNA(VLOOKUP(Tableau161920[[#This Row],[Référence]],MON_MSG!A:B,2,FALSE)),"N",IF($I6="Obsolete","N","O"))</f>
        <v>O</v>
      </c>
      <c r="C6" s="3" t="str">
        <f>VLOOKUP($A6,DICO_Complet!A:R,3,FALSE)</f>
        <v>ApiResponse</v>
      </c>
      <c r="D6" s="3" t="str">
        <f>VLOOKUP($A6,DICO_Complet!A:R,4,FALSE)</f>
        <v>error</v>
      </c>
      <c r="E6" s="3" t="str">
        <f>VLOOKUP($A6,DICO_Complet!A:R,5,FALSE)</f>
        <v>text</v>
      </c>
      <c r="F6" s="3" t="str">
        <f>VLOOKUP($A6,DICO_Complet!A:R,6,FALSE)</f>
        <v>Max40Text</v>
      </c>
      <c r="G6" s="31" t="str">
        <f>VLOOKUP($A6,DICO_Complet!A:R,7,FALSE)</f>
        <v>DNS</v>
      </c>
      <c r="H6" s="31">
        <f>VLOOKUP($A6,DICO_Complet!A:R,8,FALSE)</f>
        <v>0</v>
      </c>
      <c r="I6" s="3" t="str">
        <f>IF(VLOOKUP($A6,DICO_Complet!A:R,9,FALSE)&lt;&gt;0,VLOOKUP($A6,DICO_Complet!A:R,9,FALSE),"")</f>
        <v/>
      </c>
      <c r="J6" s="3" t="str">
        <f>VLOOKUP($A6,DICO_Complet!A:R,10,FALSE)</f>
        <v>short text that explains the error in a language that is useful for the end-user of the service</v>
      </c>
      <c r="K6" s="3" t="str">
        <f>IF(OR(ISNA(VLOOKUP(Tableau161920[[#This Row],[Référence]],MON_MSG!A:H,7,FALSE)),ISBLANK(VLOOKUP(Tableau161920[[#This Row],[Référence]],MON_MSG!A:H,7,FALSE))),"",VLOOKUP(Tableau161920[[#This Row],[Référence]],MON_MSG!A:H,7,FALSE))</f>
        <v/>
      </c>
      <c r="L6" s="3" t="str">
        <f>IF(OR(ISNA(VLOOKUP(Tableau161920[[#This Row],[Référence]],MON_MSG!A:I,8,FALSE)),ISBLANK(VLOOKUP(Tableau161920[[#This Row],[Référence]],MON_MSG!A:I,8,FALSE))),"",VLOOKUP(Tableau161920[[#This Row],[Référence]],MON_MSG!A:I,8,FALSE))</f>
        <v/>
      </c>
      <c r="M6" s="3" t="str">
        <f>IF(OR(ISNA(VLOOKUP(Tableau161920[[#This Row],[Référence]],MON_MSG!A:J,9,FALSE)),ISBLANK(VLOOKUP(Tableau161920[[#This Row],[Référence]],MON_MSG!A:J,9,FALSE))),"",VLOOKUP(Tableau161920[[#This Row],[Référence]],MON_MSG!A:J,9,FALSE))</f>
        <v/>
      </c>
      <c r="N6" s="3" t="str">
        <f>IF(VLOOKUP($A6,DICO_Complet!A:R,12,FALSE)=0,"",VLOOKUP($A6,DICO_Complet!A:R,12,FALSE))</f>
        <v/>
      </c>
      <c r="O6" s="3" t="str">
        <f>IF(VLOOKUP($A6,DICO_Complet!A:R,13,FALSE)=0,"",VLOOKUP($A6,DICO_Complet!A:R,13,FALSE))</f>
        <v/>
      </c>
      <c r="P6" s="3" t="str">
        <f>IF(VLOOKUP($A6,DICO_Complet!A:R,14,FALSE)=0,"",VLOOKUP($A6,DICO_Complet!A:R,14,FALSE))</f>
        <v/>
      </c>
      <c r="Q6" s="3" t="str">
        <f>IF(VLOOKUP($A6,DICO_Complet!A:R,15,FALSE)=0,"",VLOOKUP($A6,DICO_Complet!A:R,15,FALSE))</f>
        <v/>
      </c>
      <c r="R6" s="3" t="str">
        <f>IF(VLOOKUP($A6,DICO_Complet!A:R,16,FALSE)=0,"",VLOOKUP($A6,DICO_Complet!A:R,16,FALSE))</f>
        <v/>
      </c>
      <c r="S6" s="3" t="str">
        <f>IF(VLOOKUP($A6,DICO_Complet!A:R,17,FALSE)=0,"",VLOOKUP($A6,DICO_Complet!A:R,17,FALSE))</f>
        <v/>
      </c>
      <c r="T6" s="3" t="str">
        <f>IF(VLOOKUP($A6,DICO_Complet!A:R,18,FALSE)=0,"",VLOOKUP($A6,DICO_Complet!A:R,18,FALSE))</f>
        <v/>
      </c>
    </row>
    <row r="7" spans="1:21">
      <c r="A7" s="29">
        <v>241112000002</v>
      </c>
      <c r="B7" s="30" t="str">
        <f>IF(ISNA(VLOOKUP(Tableau161920[[#This Row],[Référence]],MON_MSG!A:B,2,FALSE)),"N",IF($I7="Obsolete","N","O"))</f>
        <v>O</v>
      </c>
      <c r="C7" s="3" t="str">
        <f>VLOOKUP($A7,DICO_Complet!A:R,3,FALSE)</f>
        <v>ApiResponse</v>
      </c>
      <c r="D7" s="3" t="str">
        <f>VLOOKUP($A7,DICO_Complet!A:R,4,FALSE)</f>
        <v>httpStatus</v>
      </c>
      <c r="E7" s="3" t="str">
        <f>VLOOKUP($A7,DICO_Complet!A:R,5,FALSE)</f>
        <v>httpCode</v>
      </c>
      <c r="F7" s="3" t="str">
        <f>VLOOKUP($A7,DICO_Complet!A:R,6,FALSE)</f>
        <v>Exact3NumericText</v>
      </c>
      <c r="G7" s="31" t="str">
        <f>VLOOKUP($A7,DICO_Complet!A:R,7,FALSE)</f>
        <v>DNS</v>
      </c>
      <c r="H7" s="31">
        <f>VLOOKUP($A7,DICO_Complet!A:R,8,FALSE)</f>
        <v>0</v>
      </c>
      <c r="I7" s="3" t="str">
        <f>IF(VLOOKUP($A7,DICO_Complet!A:R,9,FALSE)&lt;&gt;0,VLOOKUP($A7,DICO_Complet!A:R,9,FALSE),"")</f>
        <v/>
      </c>
      <c r="J7" s="3" t="str">
        <f>VLOOKUP($A7,DICO_Complet!A:R,10,FALSE)</f>
        <v>Status code http</v>
      </c>
      <c r="K7" s="3" t="str">
        <f>IF(OR(ISNA(VLOOKUP(Tableau161920[[#This Row],[Référence]],MON_MSG!A:H,7,FALSE)),ISBLANK(VLOOKUP(Tableau161920[[#This Row],[Référence]],MON_MSG!A:H,7,FALSE))),"",VLOOKUP(Tableau161920[[#This Row],[Référence]],MON_MSG!A:H,7,FALSE))</f>
        <v/>
      </c>
      <c r="L7" s="3" t="str">
        <f>IF(OR(ISNA(VLOOKUP(Tableau161920[[#This Row],[Référence]],MON_MSG!A:I,8,FALSE)),ISBLANK(VLOOKUP(Tableau161920[[#This Row],[Référence]],MON_MSG!A:I,8,FALSE))),"",VLOOKUP(Tableau161920[[#This Row],[Référence]],MON_MSG!A:I,8,FALSE))</f>
        <v/>
      </c>
      <c r="M7" s="3" t="str">
        <f>IF(OR(ISNA(VLOOKUP(Tableau161920[[#This Row],[Référence]],MON_MSG!A:J,9,FALSE)),ISBLANK(VLOOKUP(Tableau161920[[#This Row],[Référence]],MON_MSG!A:J,9,FALSE))),"",VLOOKUP(Tableau161920[[#This Row],[Référence]],MON_MSG!A:J,9,FALSE))</f>
        <v/>
      </c>
      <c r="N7" s="3" t="str">
        <f>IF(VLOOKUP($A7,DICO_Complet!A:R,12,FALSE)=0,"",VLOOKUP($A7,DICO_Complet!A:R,12,FALSE))</f>
        <v/>
      </c>
      <c r="O7" s="3" t="str">
        <f>IF(VLOOKUP($A7,DICO_Complet!A:R,13,FALSE)=0,"",VLOOKUP($A7,DICO_Complet!A:R,13,FALSE))</f>
        <v/>
      </c>
      <c r="P7" s="3" t="str">
        <f>IF(VLOOKUP($A7,DICO_Complet!A:R,14,FALSE)=0,"",VLOOKUP($A7,DICO_Complet!A:R,14,FALSE))</f>
        <v/>
      </c>
      <c r="Q7" s="3" t="str">
        <f>IF(VLOOKUP($A7,DICO_Complet!A:R,15,FALSE)=0,"",VLOOKUP($A7,DICO_Complet!A:R,15,FALSE))</f>
        <v/>
      </c>
      <c r="R7" s="3" t="str">
        <f>IF(VLOOKUP($A7,DICO_Complet!A:R,16,FALSE)=0,"",VLOOKUP($A7,DICO_Complet!A:R,16,FALSE))</f>
        <v/>
      </c>
      <c r="S7" s="3" t="str">
        <f>IF(VLOOKUP($A7,DICO_Complet!A:R,17,FALSE)=0,"",VLOOKUP($A7,DICO_Complet!A:R,17,FALSE))</f>
        <v/>
      </c>
      <c r="T7" s="3" t="str">
        <f>IF(VLOOKUP($A7,DICO_Complet!A:R,18,FALSE)=0,"",VLOOKUP($A7,DICO_Complet!A:R,18,FALSE))</f>
        <v/>
      </c>
    </row>
    <row r="8" spans="1:21">
      <c r="A8" s="29">
        <v>250331114316</v>
      </c>
      <c r="B8" s="30" t="str">
        <f>IF(ISNA(VLOOKUP(Tableau161920[[#This Row],[Référence]],MON_MSG!A:B,2,FALSE)),"N",IF($I8="Obsolete","N","O"))</f>
        <v>O</v>
      </c>
      <c r="C8" s="3" t="str">
        <f>VLOOKUP($A8,DICO_Complet!A:R,3,FALSE)</f>
        <v>ApiResponse</v>
      </c>
      <c r="D8" s="3" t="str">
        <f>VLOOKUP($A8,DICO_Complet!A:R,4,FALSE)</f>
        <v>httpStatus</v>
      </c>
      <c r="E8" s="3" t="str">
        <f>VLOOKUP($A8,DICO_Complet!A:R,5,FALSE)</f>
        <v>requestId</v>
      </c>
      <c r="F8" s="3" t="str">
        <f>VLOOKUP($A8,DICO_Complet!A:R,6,FALSE)</f>
        <v>Max36NumericText</v>
      </c>
      <c r="G8" s="31" t="str">
        <f>VLOOKUP($A8,DICO_Complet!A:R,7,FALSE)</f>
        <v>DNS</v>
      </c>
      <c r="H8" s="31">
        <f>VLOOKUP($A8,DICO_Complet!A:R,8,FALSE)</f>
        <v>0</v>
      </c>
      <c r="I8" s="3" t="str">
        <f>IF(VLOOKUP($A8,DICO_Complet!A:R,9,FALSE)&lt;&gt;0,VLOOKUP($A8,DICO_Complet!A:R,9,FALSE),"")</f>
        <v/>
      </c>
      <c r="J8" s="3" t="str">
        <f>VLOOKUP($A8,DICO_Complet!A:R,10,FALSE)</f>
        <v>Unique ID of API response</v>
      </c>
      <c r="K8" s="3" t="str">
        <f>IF(OR(ISNA(VLOOKUP(Tableau161920[[#This Row],[Référence]],MON_MSG!A:H,7,FALSE)),ISBLANK(VLOOKUP(Tableau161920[[#This Row],[Référence]],MON_MSG!A:H,7,FALSE))),"",VLOOKUP(Tableau161920[[#This Row],[Référence]],MON_MSG!A:H,7,FALSE))</f>
        <v/>
      </c>
      <c r="L8" s="3" t="str">
        <f>IF(OR(ISNA(VLOOKUP(Tableau161920[[#This Row],[Référence]],MON_MSG!A:I,8,FALSE)),ISBLANK(VLOOKUP(Tableau161920[[#This Row],[Référence]],MON_MSG!A:I,8,FALSE))),"",VLOOKUP(Tableau161920[[#This Row],[Référence]],MON_MSG!A:I,8,FALSE))</f>
        <v/>
      </c>
      <c r="M8" s="3" t="str">
        <f>IF(OR(ISNA(VLOOKUP(Tableau161920[[#This Row],[Référence]],MON_MSG!A:J,9,FALSE)),ISBLANK(VLOOKUP(Tableau161920[[#This Row],[Référence]],MON_MSG!A:J,9,FALSE))),"",VLOOKUP(Tableau161920[[#This Row],[Référence]],MON_MSG!A:J,9,FALSE))</f>
        <v/>
      </c>
      <c r="N8" s="3" t="str">
        <f>IF(VLOOKUP($A8,DICO_Complet!A:R,12,FALSE)=0,"",VLOOKUP($A8,DICO_Complet!A:R,12,FALSE))</f>
        <v/>
      </c>
      <c r="O8" s="3" t="str">
        <f>IF(VLOOKUP($A8,DICO_Complet!A:R,13,FALSE)=0,"",VLOOKUP($A8,DICO_Complet!A:R,13,FALSE))</f>
        <v/>
      </c>
      <c r="P8" s="3" t="str">
        <f>IF(VLOOKUP($A8,DICO_Complet!A:R,14,FALSE)=0,"",VLOOKUP($A8,DICO_Complet!A:R,14,FALSE))</f>
        <v/>
      </c>
      <c r="Q8" s="3" t="str">
        <f>IF(VLOOKUP($A8,DICO_Complet!A:R,15,FALSE)=0,"",VLOOKUP($A8,DICO_Complet!A:R,15,FALSE))</f>
        <v/>
      </c>
      <c r="R8" s="3" t="str">
        <f>IF(VLOOKUP($A8,DICO_Complet!A:R,16,FALSE)=0,"",VLOOKUP($A8,DICO_Complet!A:R,16,FALSE))</f>
        <v/>
      </c>
      <c r="S8" s="3" t="str">
        <f>IF(VLOOKUP($A8,DICO_Complet!A:R,17,FALSE)=0,"",VLOOKUP($A8,DICO_Complet!A:R,17,FALSE))</f>
        <v/>
      </c>
      <c r="T8" s="3" t="str">
        <f>IF(VLOOKUP($A8,DICO_Complet!A:R,18,FALSE)=0,"",VLOOKUP($A8,DICO_Complet!A:R,18,FALSE))</f>
        <v/>
      </c>
    </row>
    <row r="9" spans="1:21">
      <c r="A9" s="29">
        <v>250528104041</v>
      </c>
      <c r="B9" s="30" t="str">
        <f>IF(ISNA(VLOOKUP(Tableau161920[[#This Row],[Référence]],MON_MSG!A:B,2,FALSE)),"N",IF($I9="Obsolete","N","O"))</f>
        <v>O</v>
      </c>
      <c r="C9" s="3" t="str">
        <f>VLOOKUP($A9,DICO_Complet!A:R,3,FALSE)</f>
        <v>AuditTrail</v>
      </c>
      <c r="D9" s="3" t="str">
        <f>VLOOKUP($A9,DICO_Complet!A:R,4,FALSE)</f>
        <v>auditTrail</v>
      </c>
      <c r="E9" s="3" t="str">
        <f>VLOOKUP($A9,DICO_Complet!A:R,5,FALSE)</f>
        <v>alertDateTime</v>
      </c>
      <c r="F9" s="3" t="str">
        <f>VLOOKUP($A9,DICO_Complet!A:R,6,FALSE)</f>
        <v>ISODateTime</v>
      </c>
      <c r="G9" s="31" t="str">
        <f>VLOOKUP($A9,DICO_Complet!A:R,7,FALSE)</f>
        <v>DNS</v>
      </c>
      <c r="H9" s="31">
        <f>VLOOKUP($A9,DICO_Complet!A:R,8,FALSE)</f>
        <v>0</v>
      </c>
      <c r="I9" s="3" t="str">
        <f>IF(VLOOKUP($A9,DICO_Complet!A:R,9,FALSE)&lt;&gt;0,VLOOKUP($A9,DICO_Complet!A:R,9,FALSE),"")</f>
        <v/>
      </c>
      <c r="J9" s="3" t="str">
        <f>VLOOKUP($A9,DICO_Complet!A:R,10,FALSE)</f>
        <v>Alert date time</v>
      </c>
      <c r="K9" s="3" t="str">
        <f>IF(OR(ISNA(VLOOKUP(Tableau161920[[#This Row],[Référence]],MON_MSG!A:H,7,FALSE)),ISBLANK(VLOOKUP(Tableau161920[[#This Row],[Référence]],MON_MSG!A:H,7,FALSE))),"",VLOOKUP(Tableau161920[[#This Row],[Référence]],MON_MSG!A:H,7,FALSE))</f>
        <v/>
      </c>
      <c r="L9" s="3" t="str">
        <f>IF(OR(ISNA(VLOOKUP(Tableau161920[[#This Row],[Référence]],MON_MSG!A:I,8,FALSE)),ISBLANK(VLOOKUP(Tableau161920[[#This Row],[Référence]],MON_MSG!A:I,8,FALSE))),"",VLOOKUP(Tableau161920[[#This Row],[Référence]],MON_MSG!A:I,8,FALSE))</f>
        <v/>
      </c>
      <c r="M9" s="3" t="str">
        <f>IF(OR(ISNA(VLOOKUP(Tableau161920[[#This Row],[Référence]],MON_MSG!A:J,9,FALSE)),ISBLANK(VLOOKUP(Tableau161920[[#This Row],[Référence]],MON_MSG!A:J,9,FALSE))),"",VLOOKUP(Tableau161920[[#This Row],[Référence]],MON_MSG!A:J,9,FALSE))</f>
        <v/>
      </c>
      <c r="N9" s="3" t="str">
        <f>IF(VLOOKUP($A9,DICO_Complet!A:R,12,FALSE)=0,"",VLOOKUP($A9,DICO_Complet!A:R,12,FALSE))</f>
        <v/>
      </c>
      <c r="O9" s="3" t="str">
        <f>IF(VLOOKUP($A9,DICO_Complet!A:R,13,FALSE)=0,"",VLOOKUP($A9,DICO_Complet!A:R,13,FALSE))</f>
        <v/>
      </c>
      <c r="P9" s="3" t="str">
        <f>IF(VLOOKUP($A9,DICO_Complet!A:R,14,FALSE)=0,"",VLOOKUP($A9,DICO_Complet!A:R,14,FALSE))</f>
        <v/>
      </c>
      <c r="Q9" s="3" t="str">
        <f>IF(VLOOKUP($A9,DICO_Complet!A:R,15,FALSE)=0,"",VLOOKUP($A9,DICO_Complet!A:R,15,FALSE))</f>
        <v/>
      </c>
      <c r="R9" s="3" t="str">
        <f>IF(VLOOKUP($A9,DICO_Complet!A:R,16,FALSE)=0,"",VLOOKUP($A9,DICO_Complet!A:R,16,FALSE))</f>
        <v/>
      </c>
      <c r="S9" s="3" t="str">
        <f>IF(VLOOKUP($A9,DICO_Complet!A:R,17,FALSE)=0,"",VLOOKUP($A9,DICO_Complet!A:R,17,FALSE))</f>
        <v/>
      </c>
      <c r="T9" s="3" t="str">
        <f>IF(VLOOKUP($A9,DICO_Complet!A:R,18,FALSE)=0,"",VLOOKUP($A9,DICO_Complet!A:R,18,FALSE))</f>
        <v/>
      </c>
    </row>
    <row r="10" spans="1:21">
      <c r="A10" s="29">
        <v>250717102622</v>
      </c>
      <c r="B10" s="30" t="str">
        <f>IF(ISNA(VLOOKUP(Tableau161920[[#This Row],[Référence]],MON_MSG!A:B,2,FALSE)),"N",IF($I10="Obsolete","N","O"))</f>
        <v>O</v>
      </c>
      <c r="C10" s="3" t="str">
        <f>VLOOKUP($A10,DICO_Complet!A:R,3,FALSE)</f>
        <v>AuditTrail</v>
      </c>
      <c r="D10" s="3" t="str">
        <f>VLOOKUP($A10,DICO_Complet!A:R,4,FALSE)</f>
        <v>auditTrail</v>
      </c>
      <c r="E10" s="3" t="str">
        <f>VLOOKUP($A10,DICO_Complet!A:R,5,FALSE)</f>
        <v>alertMessage</v>
      </c>
      <c r="F10" s="3" t="str">
        <f>VLOOKUP($A10,DICO_Complet!A:R,6,FALSE)</f>
        <v>Max255Text</v>
      </c>
      <c r="G10" s="31" t="str">
        <f>VLOOKUP($A10,DICO_Complet!A:R,7,FALSE)</f>
        <v>DNS</v>
      </c>
      <c r="H10" s="31">
        <f>VLOOKUP($A10,DICO_Complet!A:R,8,FALSE)</f>
        <v>0</v>
      </c>
      <c r="I10" s="3" t="str">
        <f>IF(VLOOKUP($A10,DICO_Complet!A:R,9,FALSE)&lt;&gt;0,VLOOKUP($A10,DICO_Complet!A:R,9,FALSE),"")</f>
        <v/>
      </c>
      <c r="J10" s="3" t="str">
        <f>VLOOKUP($A10,DICO_Complet!A:R,10,FALSE)</f>
        <v>Message content</v>
      </c>
      <c r="K10" s="3" t="str">
        <f>IF(OR(ISNA(VLOOKUP(Tableau161920[[#This Row],[Référence]],MON_MSG!A:H,7,FALSE)),ISBLANK(VLOOKUP(Tableau161920[[#This Row],[Référence]],MON_MSG!A:H,7,FALSE))),"",VLOOKUP(Tableau161920[[#This Row],[Référence]],MON_MSG!A:H,7,FALSE))</f>
        <v/>
      </c>
      <c r="L10" s="3" t="str">
        <f>IF(OR(ISNA(VLOOKUP(Tableau161920[[#This Row],[Référence]],MON_MSG!A:I,8,FALSE)),ISBLANK(VLOOKUP(Tableau161920[[#This Row],[Référence]],MON_MSG!A:I,8,FALSE))),"",VLOOKUP(Tableau161920[[#This Row],[Référence]],MON_MSG!A:I,8,FALSE))</f>
        <v/>
      </c>
      <c r="M10" s="3" t="str">
        <f>IF(OR(ISNA(VLOOKUP(Tableau161920[[#This Row],[Référence]],MON_MSG!A:J,9,FALSE)),ISBLANK(VLOOKUP(Tableau161920[[#This Row],[Référence]],MON_MSG!A:J,9,FALSE))),"",VLOOKUP(Tableau161920[[#This Row],[Référence]],MON_MSG!A:J,9,FALSE))</f>
        <v/>
      </c>
      <c r="N10" s="3" t="str">
        <f>IF(VLOOKUP($A10,DICO_Complet!A:R,12,FALSE)=0,"",VLOOKUP($A10,DICO_Complet!A:R,12,FALSE))</f>
        <v/>
      </c>
      <c r="O10" s="3" t="str">
        <f>IF(VLOOKUP($A10,DICO_Complet!A:R,13,FALSE)=0,"",VLOOKUP($A10,DICO_Complet!A:R,13,FALSE))</f>
        <v/>
      </c>
      <c r="P10" s="3" t="str">
        <f>IF(VLOOKUP($A10,DICO_Complet!A:R,14,FALSE)=0,"",VLOOKUP($A10,DICO_Complet!A:R,14,FALSE))</f>
        <v/>
      </c>
      <c r="Q10" s="3" t="str">
        <f>IF(VLOOKUP($A10,DICO_Complet!A:R,15,FALSE)=0,"",VLOOKUP($A10,DICO_Complet!A:R,15,FALSE))</f>
        <v/>
      </c>
      <c r="R10" s="3" t="str">
        <f>IF(VLOOKUP($A10,DICO_Complet!A:R,16,FALSE)=0,"",VLOOKUP($A10,DICO_Complet!A:R,16,FALSE))</f>
        <v/>
      </c>
      <c r="S10" s="3" t="str">
        <f>IF(VLOOKUP($A10,DICO_Complet!A:R,17,FALSE)=0,"",VLOOKUP($A10,DICO_Complet!A:R,17,FALSE))</f>
        <v/>
      </c>
      <c r="T10" s="3" t="str">
        <f>IF(VLOOKUP($A10,DICO_Complet!A:R,18,FALSE)=0,"",VLOOKUP($A10,DICO_Complet!A:R,18,FALSE))</f>
        <v/>
      </c>
    </row>
    <row r="11" spans="1:21">
      <c r="A11" s="29">
        <v>250717102624</v>
      </c>
      <c r="B11" s="30" t="str">
        <f>IF(ISNA(VLOOKUP(Tableau161920[[#This Row],[Référence]],MON_MSG!A:B,2,FALSE)),"N",IF($I11="Obsolete","N","O"))</f>
        <v>O</v>
      </c>
      <c r="C11" s="3" t="str">
        <f>VLOOKUP($A11,DICO_Complet!A:R,3,FALSE)</f>
        <v>AuditTrail</v>
      </c>
      <c r="D11" s="3" t="str">
        <f>VLOOKUP($A11,DICO_Complet!A:R,4,FALSE)</f>
        <v>auditTrail</v>
      </c>
      <c r="E11" s="3" t="str">
        <f>VLOOKUP($A11,DICO_Complet!A:R,5,FALSE)</f>
        <v>alertRecipientEmailAddress</v>
      </c>
      <c r="F11" s="3" t="str">
        <f>VLOOKUP($A11,DICO_Complet!A:R,6,FALSE)</f>
        <v>EmailAddressType</v>
      </c>
      <c r="G11" s="31" t="str">
        <f>VLOOKUP($A11,DICO_Complet!A:R,7,FALSE)</f>
        <v>DSP</v>
      </c>
      <c r="H11" s="31">
        <f>VLOOKUP($A11,DICO_Complet!A:R,8,FALSE)</f>
        <v>0</v>
      </c>
      <c r="I11" s="3" t="str">
        <f>IF(VLOOKUP($A11,DICO_Complet!A:R,9,FALSE)&lt;&gt;0,VLOOKUP($A11,DICO_Complet!A:R,9,FALSE),"")</f>
        <v/>
      </c>
      <c r="J11" s="3" t="str">
        <f>VLOOKUP($A11,DICO_Complet!A:R,10,FALSE)</f>
        <v>email that received the message</v>
      </c>
      <c r="K11" s="3" t="str">
        <f>IF(OR(ISNA(VLOOKUP(Tableau161920[[#This Row],[Référence]],MON_MSG!A:H,7,FALSE)),ISBLANK(VLOOKUP(Tableau161920[[#This Row],[Référence]],MON_MSG!A:H,7,FALSE))),"",VLOOKUP(Tableau161920[[#This Row],[Référence]],MON_MSG!A:H,7,FALSE))</f>
        <v/>
      </c>
      <c r="L11" s="3" t="str">
        <f>IF(OR(ISNA(VLOOKUP(Tableau161920[[#This Row],[Référence]],MON_MSG!A:I,8,FALSE)),ISBLANK(VLOOKUP(Tableau161920[[#This Row],[Référence]],MON_MSG!A:I,8,FALSE))),"",VLOOKUP(Tableau161920[[#This Row],[Référence]],MON_MSG!A:I,8,FALSE))</f>
        <v/>
      </c>
      <c r="M11" s="3" t="str">
        <f>IF(OR(ISNA(VLOOKUP(Tableau161920[[#This Row],[Référence]],MON_MSG!A:J,9,FALSE)),ISBLANK(VLOOKUP(Tableau161920[[#This Row],[Référence]],MON_MSG!A:J,9,FALSE))),"",VLOOKUP(Tableau161920[[#This Row],[Référence]],MON_MSG!A:J,9,FALSE))</f>
        <v/>
      </c>
      <c r="N11" s="3" t="str">
        <f>IF(VLOOKUP($A11,DICO_Complet!A:R,12,FALSE)=0,"",VLOOKUP($A11,DICO_Complet!A:R,12,FALSE))</f>
        <v/>
      </c>
      <c r="O11" s="3" t="str">
        <f>IF(VLOOKUP($A11,DICO_Complet!A:R,13,FALSE)=0,"",VLOOKUP($A11,DICO_Complet!A:R,13,FALSE))</f>
        <v/>
      </c>
      <c r="P11" s="3" t="str">
        <f>IF(VLOOKUP($A11,DICO_Complet!A:R,14,FALSE)=0,"",VLOOKUP($A11,DICO_Complet!A:R,14,FALSE))</f>
        <v/>
      </c>
      <c r="Q11" s="3" t="str">
        <f>IF(VLOOKUP($A11,DICO_Complet!A:R,15,FALSE)=0,"",VLOOKUP($A11,DICO_Complet!A:R,15,FALSE))</f>
        <v/>
      </c>
      <c r="R11" s="3" t="str">
        <f>IF(VLOOKUP($A11,DICO_Complet!A:R,16,FALSE)=0,"",VLOOKUP($A11,DICO_Complet!A:R,16,FALSE))</f>
        <v/>
      </c>
      <c r="S11" s="3" t="str">
        <f>IF(VLOOKUP($A11,DICO_Complet!A:R,17,FALSE)=0,"",VLOOKUP($A11,DICO_Complet!A:R,17,FALSE))</f>
        <v/>
      </c>
      <c r="T11" s="3" t="str">
        <f>IF(VLOOKUP($A11,DICO_Complet!A:R,18,FALSE)=0,"",VLOOKUP($A11,DICO_Complet!A:R,18,FALSE))</f>
        <v/>
      </c>
    </row>
    <row r="12" spans="1:21">
      <c r="A12" s="29">
        <v>250717102623</v>
      </c>
      <c r="B12" s="30" t="str">
        <f>IF(ISNA(VLOOKUP(Tableau161920[[#This Row],[Référence]],MON_MSG!A:B,2,FALSE)),"N",IF($I12="Obsolete","N","O"))</f>
        <v>O</v>
      </c>
      <c r="C12" s="3" t="str">
        <f>VLOOKUP($A12,DICO_Complet!A:R,3,FALSE)</f>
        <v>AuditTrail</v>
      </c>
      <c r="D12" s="3" t="str">
        <f>VLOOKUP($A12,DICO_Complet!A:R,4,FALSE)</f>
        <v>auditTrail</v>
      </c>
      <c r="E12" s="3" t="str">
        <f>VLOOKUP($A12,DICO_Complet!A:R,5,FALSE)</f>
        <v>alertRecipientPhoneNumber</v>
      </c>
      <c r="F12" s="3" t="str">
        <f>VLOOKUP($A12,DICO_Complet!A:R,6,FALSE)</f>
        <v>PhoneNumberText</v>
      </c>
      <c r="G12" s="31" t="str">
        <f>VLOOKUP($A12,DICO_Complet!A:R,7,FALSE)</f>
        <v>DSP</v>
      </c>
      <c r="H12" s="31">
        <f>VLOOKUP($A12,DICO_Complet!A:R,8,FALSE)</f>
        <v>0</v>
      </c>
      <c r="I12" s="3" t="str">
        <f>IF(VLOOKUP($A12,DICO_Complet!A:R,9,FALSE)&lt;&gt;0,VLOOKUP($A12,DICO_Complet!A:R,9,FALSE),"")</f>
        <v/>
      </c>
      <c r="J12" s="3" t="str">
        <f>VLOOKUP($A12,DICO_Complet!A:R,10,FALSE)</f>
        <v>Phone that received the message</v>
      </c>
      <c r="K12" s="3" t="str">
        <f>IF(OR(ISNA(VLOOKUP(Tableau161920[[#This Row],[Référence]],MON_MSG!A:H,7,FALSE)),ISBLANK(VLOOKUP(Tableau161920[[#This Row],[Référence]],MON_MSG!A:H,7,FALSE))),"",VLOOKUP(Tableau161920[[#This Row],[Référence]],MON_MSG!A:H,7,FALSE))</f>
        <v/>
      </c>
      <c r="L12" s="3" t="str">
        <f>IF(OR(ISNA(VLOOKUP(Tableau161920[[#This Row],[Référence]],MON_MSG!A:I,8,FALSE)),ISBLANK(VLOOKUP(Tableau161920[[#This Row],[Référence]],MON_MSG!A:I,8,FALSE))),"",VLOOKUP(Tableau161920[[#This Row],[Référence]],MON_MSG!A:I,8,FALSE))</f>
        <v/>
      </c>
      <c r="M12" s="3" t="str">
        <f>IF(OR(ISNA(VLOOKUP(Tableau161920[[#This Row],[Référence]],MON_MSG!A:J,9,FALSE)),ISBLANK(VLOOKUP(Tableau161920[[#This Row],[Référence]],MON_MSG!A:J,9,FALSE))),"",VLOOKUP(Tableau161920[[#This Row],[Référence]],MON_MSG!A:J,9,FALSE))</f>
        <v/>
      </c>
      <c r="N12" s="3" t="str">
        <f>IF(VLOOKUP($A12,DICO_Complet!A:R,12,FALSE)=0,"",VLOOKUP($A12,DICO_Complet!A:R,12,FALSE))</f>
        <v/>
      </c>
      <c r="O12" s="3" t="str">
        <f>IF(VLOOKUP($A12,DICO_Complet!A:R,13,FALSE)=0,"",VLOOKUP($A12,DICO_Complet!A:R,13,FALSE))</f>
        <v/>
      </c>
      <c r="P12" s="3" t="str">
        <f>IF(VLOOKUP($A12,DICO_Complet!A:R,14,FALSE)=0,"",VLOOKUP($A12,DICO_Complet!A:R,14,FALSE))</f>
        <v/>
      </c>
      <c r="Q12" s="3" t="str">
        <f>IF(VLOOKUP($A12,DICO_Complet!A:R,15,FALSE)=0,"",VLOOKUP($A12,DICO_Complet!A:R,15,FALSE))</f>
        <v/>
      </c>
      <c r="R12" s="3" t="str">
        <f>IF(VLOOKUP($A12,DICO_Complet!A:R,16,FALSE)=0,"",VLOOKUP($A12,DICO_Complet!A:R,16,FALSE))</f>
        <v/>
      </c>
      <c r="S12" s="3" t="str">
        <f>IF(VLOOKUP($A12,DICO_Complet!A:R,17,FALSE)=0,"",VLOOKUP($A12,DICO_Complet!A:R,17,FALSE))</f>
        <v/>
      </c>
      <c r="T12" s="3" t="str">
        <f>IF(VLOOKUP($A12,DICO_Complet!A:R,18,FALSE)=0,"",VLOOKUP($A12,DICO_Complet!A:R,18,FALSE))</f>
        <v/>
      </c>
    </row>
    <row r="13" spans="1:21">
      <c r="A13" s="29">
        <v>250723172700</v>
      </c>
      <c r="B13" s="30" t="str">
        <f>IF(ISNA(VLOOKUP(Tableau161920[[#This Row],[Référence]],MON_MSG!A:B,2,FALSE)),"N",IF($I13="Obsolete","N","O"))</f>
        <v>O</v>
      </c>
      <c r="C13" s="3" t="str">
        <f>VLOOKUP($A13,DICO_Complet!A:R,3,FALSE)</f>
        <v>AuditTrail</v>
      </c>
      <c r="D13" s="3" t="str">
        <f>VLOOKUP($A13,DICO_Complet!A:R,4,FALSE)</f>
        <v>auditTrail</v>
      </c>
      <c r="E13" s="3" t="str">
        <f>VLOOKUP($A13,DICO_Complet!A:R,5,FALSE)</f>
        <v>auditPhoneNumber</v>
      </c>
      <c r="F13" s="3" t="str">
        <f>VLOOKUP($A13,DICO_Complet!A:R,6,FALSE)</f>
        <v>PhoneNumberType</v>
      </c>
      <c r="G13" s="31" t="str">
        <f>VLOOKUP($A13,DICO_Complet!A:R,7,FALSE)</f>
        <v>DSP</v>
      </c>
      <c r="H13" s="31">
        <f>VLOOKUP($A13,DICO_Complet!A:R,8,FALSE)</f>
        <v>0</v>
      </c>
      <c r="I13" s="3" t="str">
        <f>IF(VLOOKUP($A13,DICO_Complet!A:R,9,FALSE)&lt;&gt;0,VLOOKUP($A13,DICO_Complet!A:R,9,FALSE),"")</f>
        <v/>
      </c>
      <c r="J13" s="3" t="str">
        <f>VLOOKUP($A13,DICO_Complet!A:R,10,FALSE)</f>
        <v>Phone number with usage and security tag</v>
      </c>
      <c r="K13" s="3" t="str">
        <f>IF(OR(ISNA(VLOOKUP(Tableau161920[[#This Row],[Référence]],MON_MSG!A:H,7,FALSE)),ISBLANK(VLOOKUP(Tableau161920[[#This Row],[Référence]],MON_MSG!A:H,7,FALSE))),"",VLOOKUP(Tableau161920[[#This Row],[Référence]],MON_MSG!A:H,7,FALSE))</f>
        <v/>
      </c>
      <c r="L13" s="3" t="str">
        <f>IF(OR(ISNA(VLOOKUP(Tableau161920[[#This Row],[Référence]],MON_MSG!A:I,8,FALSE)),ISBLANK(VLOOKUP(Tableau161920[[#This Row],[Référence]],MON_MSG!A:I,8,FALSE))),"",VLOOKUP(Tableau161920[[#This Row],[Référence]],MON_MSG!A:I,8,FALSE))</f>
        <v/>
      </c>
      <c r="M13" s="3" t="str">
        <f>IF(OR(ISNA(VLOOKUP(Tableau161920[[#This Row],[Référence]],MON_MSG!A:J,9,FALSE)),ISBLANK(VLOOKUP(Tableau161920[[#This Row],[Référence]],MON_MSG!A:J,9,FALSE))),"",VLOOKUP(Tableau161920[[#This Row],[Référence]],MON_MSG!A:J,9,FALSE))</f>
        <v/>
      </c>
      <c r="N13" s="3" t="str">
        <f>IF(VLOOKUP($A13,DICO_Complet!A:R,12,FALSE)=0,"",VLOOKUP($A13,DICO_Complet!A:R,12,FALSE))</f>
        <v/>
      </c>
      <c r="O13" s="3" t="str">
        <f>IF(VLOOKUP($A13,DICO_Complet!A:R,13,FALSE)=0,"",VLOOKUP($A13,DICO_Complet!A:R,13,FALSE))</f>
        <v/>
      </c>
      <c r="P13" s="3" t="str">
        <f>IF(VLOOKUP($A13,DICO_Complet!A:R,14,FALSE)=0,"",VLOOKUP($A13,DICO_Complet!A:R,14,FALSE))</f>
        <v/>
      </c>
      <c r="Q13" s="3" t="str">
        <f>IF(VLOOKUP($A13,DICO_Complet!A:R,15,FALSE)=0,"",VLOOKUP($A13,DICO_Complet!A:R,15,FALSE))</f>
        <v/>
      </c>
      <c r="R13" s="3" t="str">
        <f>IF(VLOOKUP($A13,DICO_Complet!A:R,16,FALSE)=0,"",VLOOKUP($A13,DICO_Complet!A:R,16,FALSE))</f>
        <v/>
      </c>
      <c r="S13" s="3" t="str">
        <f>IF(VLOOKUP($A13,DICO_Complet!A:R,17,FALSE)=0,"",VLOOKUP($A13,DICO_Complet!A:R,17,FALSE))</f>
        <v/>
      </c>
      <c r="T13" s="3" t="str">
        <f>IF(VLOOKUP($A13,DICO_Complet!A:R,18,FALSE)=0,"",VLOOKUP($A13,DICO_Complet!A:R,18,FALSE))</f>
        <v/>
      </c>
    </row>
    <row r="14" spans="1:21">
      <c r="A14" s="29">
        <v>250717102602</v>
      </c>
      <c r="B14" s="30" t="str">
        <f>IF(ISNA(VLOOKUP(Tableau161920[[#This Row],[Référence]],MON_MSG!A:B,2,FALSE)),"N",IF($I14="Obsolete","N","O"))</f>
        <v>O</v>
      </c>
      <c r="C14" s="3" t="str">
        <f>VLOOKUP($A14,DICO_Complet!A:R,3,FALSE)</f>
        <v>AuditTrail</v>
      </c>
      <c r="D14" s="3" t="str">
        <f>VLOOKUP($A14,DICO_Complet!A:R,4,FALSE)</f>
        <v>auditTrail</v>
      </c>
      <c r="E14" s="3" t="str">
        <f>VLOOKUP($A14,DICO_Complet!A:R,5,FALSE)</f>
        <v>auditTrailId</v>
      </c>
      <c r="F14" s="3" t="str">
        <f>VLOOKUP($A14,DICO_Complet!A:R,6,FALSE)</f>
        <v>Max255AlphaNumericText</v>
      </c>
      <c r="G14" s="31" t="str">
        <f>VLOOKUP($A14,DICO_Complet!A:R,7,FALSE)</f>
        <v>DNS</v>
      </c>
      <c r="H14" s="31">
        <f>VLOOKUP($A14,DICO_Complet!A:R,8,FALSE)</f>
        <v>0</v>
      </c>
      <c r="I14" s="3" t="str">
        <f>IF(VLOOKUP($A14,DICO_Complet!A:R,9,FALSE)&lt;&gt;0,VLOOKUP($A14,DICO_Complet!A:R,9,FALSE),"")</f>
        <v/>
      </c>
      <c r="J14" s="3" t="str">
        <f>VLOOKUP($A14,DICO_Complet!A:R,10,FALSE)</f>
        <v>Audit trail reference</v>
      </c>
      <c r="K14" s="3" t="str">
        <f>IF(OR(ISNA(VLOOKUP(Tableau161920[[#This Row],[Référence]],MON_MSG!A:H,7,FALSE)),ISBLANK(VLOOKUP(Tableau161920[[#This Row],[Référence]],MON_MSG!A:H,7,FALSE))),"",VLOOKUP(Tableau161920[[#This Row],[Référence]],MON_MSG!A:H,7,FALSE))</f>
        <v/>
      </c>
      <c r="L14" s="3" t="str">
        <f>IF(OR(ISNA(VLOOKUP(Tableau161920[[#This Row],[Référence]],MON_MSG!A:I,8,FALSE)),ISBLANK(VLOOKUP(Tableau161920[[#This Row],[Référence]],MON_MSG!A:I,8,FALSE))),"",VLOOKUP(Tableau161920[[#This Row],[Référence]],MON_MSG!A:I,8,FALSE))</f>
        <v/>
      </c>
      <c r="M14" s="3" t="str">
        <f>IF(OR(ISNA(VLOOKUP(Tableau161920[[#This Row],[Référence]],MON_MSG!A:J,9,FALSE)),ISBLANK(VLOOKUP(Tableau161920[[#This Row],[Référence]],MON_MSG!A:J,9,FALSE))),"",VLOOKUP(Tableau161920[[#This Row],[Référence]],MON_MSG!A:J,9,FALSE))</f>
        <v/>
      </c>
      <c r="N14" s="3" t="str">
        <f>IF(VLOOKUP($A14,DICO_Complet!A:R,12,FALSE)=0,"",VLOOKUP($A14,DICO_Complet!A:R,12,FALSE))</f>
        <v/>
      </c>
      <c r="O14" s="3" t="str">
        <f>IF(VLOOKUP($A14,DICO_Complet!A:R,13,FALSE)=0,"",VLOOKUP($A14,DICO_Complet!A:R,13,FALSE))</f>
        <v/>
      </c>
      <c r="P14" s="3" t="str">
        <f>IF(VLOOKUP($A14,DICO_Complet!A:R,14,FALSE)=0,"",VLOOKUP($A14,DICO_Complet!A:R,14,FALSE))</f>
        <v/>
      </c>
      <c r="Q14" s="3" t="str">
        <f>IF(VLOOKUP($A14,DICO_Complet!A:R,15,FALSE)=0,"",VLOOKUP($A14,DICO_Complet!A:R,15,FALSE))</f>
        <v/>
      </c>
      <c r="R14" s="3" t="str">
        <f>IF(VLOOKUP($A14,DICO_Complet!A:R,16,FALSE)=0,"",VLOOKUP($A14,DICO_Complet!A:R,16,FALSE))</f>
        <v/>
      </c>
      <c r="S14" s="3" t="str">
        <f>IF(VLOOKUP($A14,DICO_Complet!A:R,17,FALSE)=0,"",VLOOKUP($A14,DICO_Complet!A:R,17,FALSE))</f>
        <v/>
      </c>
      <c r="T14" s="3" t="str">
        <f>IF(VLOOKUP($A14,DICO_Complet!A:R,18,FALSE)=0,"",VLOOKUP($A14,DICO_Complet!A:R,18,FALSE))</f>
        <v/>
      </c>
    </row>
    <row r="15" spans="1:21">
      <c r="A15" s="29">
        <v>250717102604</v>
      </c>
      <c r="B15" s="30" t="str">
        <f>IF(ISNA(VLOOKUP(Tableau161920[[#This Row],[Référence]],MON_MSG!A:B,2,FALSE)),"N",IF($I15="Obsolete","N","O"))</f>
        <v>O</v>
      </c>
      <c r="C15" s="3" t="str">
        <f>VLOOKUP($A15,DICO_Complet!A:R,3,FALSE)</f>
        <v>AuditTrail</v>
      </c>
      <c r="D15" s="3" t="str">
        <f>VLOOKUP($A15,DICO_Complet!A:R,4,FALSE)</f>
        <v>auditTrail</v>
      </c>
      <c r="E15" s="3" t="str">
        <f>VLOOKUP($A15,DICO_Complet!A:R,5,FALSE)</f>
        <v>auditTrailRejectReason</v>
      </c>
      <c r="F15" s="3" t="str">
        <f>VLOOKUP($A15,DICO_Complet!A:R,6,FALSE)</f>
        <v>Max255Text</v>
      </c>
      <c r="G15" s="31" t="str">
        <f>VLOOKUP($A15,DICO_Complet!A:R,7,FALSE)</f>
        <v>DNS</v>
      </c>
      <c r="H15" s="31">
        <f>VLOOKUP($A15,DICO_Complet!A:R,8,FALSE)</f>
        <v>0</v>
      </c>
      <c r="I15" s="3" t="str">
        <f>IF(VLOOKUP($A15,DICO_Complet!A:R,9,FALSE)&lt;&gt;0,VLOOKUP($A15,DICO_Complet!A:R,9,FALSE),"")</f>
        <v/>
      </c>
      <c r="J15" s="3" t="str">
        <f>VLOOKUP($A15,DICO_Complet!A:R,10,FALSE)</f>
        <v>Reason of audit trail reject</v>
      </c>
      <c r="K15" s="3" t="str">
        <f>IF(OR(ISNA(VLOOKUP(Tableau161920[[#This Row],[Référence]],MON_MSG!A:H,7,FALSE)),ISBLANK(VLOOKUP(Tableau161920[[#This Row],[Référence]],MON_MSG!A:H,7,FALSE))),"",VLOOKUP(Tableau161920[[#This Row],[Référence]],MON_MSG!A:H,7,FALSE))</f>
        <v/>
      </c>
      <c r="L15" s="3" t="str">
        <f>IF(OR(ISNA(VLOOKUP(Tableau161920[[#This Row],[Référence]],MON_MSG!A:I,8,FALSE)),ISBLANK(VLOOKUP(Tableau161920[[#This Row],[Référence]],MON_MSG!A:I,8,FALSE))),"",VLOOKUP(Tableau161920[[#This Row],[Référence]],MON_MSG!A:I,8,FALSE))</f>
        <v/>
      </c>
      <c r="M15" s="3" t="str">
        <f>IF(OR(ISNA(VLOOKUP(Tableau161920[[#This Row],[Référence]],MON_MSG!A:J,9,FALSE)),ISBLANK(VLOOKUP(Tableau161920[[#This Row],[Référence]],MON_MSG!A:J,9,FALSE))),"",VLOOKUP(Tableau161920[[#This Row],[Référence]],MON_MSG!A:J,9,FALSE))</f>
        <v/>
      </c>
      <c r="N15" s="3" t="str">
        <f>IF(VLOOKUP($A15,DICO_Complet!A:R,12,FALSE)=0,"",VLOOKUP($A15,DICO_Complet!A:R,12,FALSE))</f>
        <v/>
      </c>
      <c r="O15" s="3" t="str">
        <f>IF(VLOOKUP($A15,DICO_Complet!A:R,13,FALSE)=0,"",VLOOKUP($A15,DICO_Complet!A:R,13,FALSE))</f>
        <v/>
      </c>
      <c r="P15" s="3" t="str">
        <f>IF(VLOOKUP($A15,DICO_Complet!A:R,14,FALSE)=0,"",VLOOKUP($A15,DICO_Complet!A:R,14,FALSE))</f>
        <v/>
      </c>
      <c r="Q15" s="3" t="str">
        <f>IF(VLOOKUP($A15,DICO_Complet!A:R,15,FALSE)=0,"",VLOOKUP($A15,DICO_Complet!A:R,15,FALSE))</f>
        <v/>
      </c>
      <c r="R15" s="3" t="str">
        <f>IF(VLOOKUP($A15,DICO_Complet!A:R,16,FALSE)=0,"",VLOOKUP($A15,DICO_Complet!A:R,16,FALSE))</f>
        <v/>
      </c>
      <c r="S15" s="3" t="str">
        <f>IF(VLOOKUP($A15,DICO_Complet!A:R,17,FALSE)=0,"",VLOOKUP($A15,DICO_Complet!A:R,17,FALSE))</f>
        <v/>
      </c>
      <c r="T15" s="3" t="str">
        <f>IF(VLOOKUP($A15,DICO_Complet!A:R,18,FALSE)=0,"",VLOOKUP($A15,DICO_Complet!A:R,18,FALSE))</f>
        <v/>
      </c>
    </row>
    <row r="16" spans="1:21">
      <c r="A16" s="29">
        <v>250717102603</v>
      </c>
      <c r="B16" s="30" t="str">
        <f>IF(ISNA(VLOOKUP(Tableau161920[[#This Row],[Référence]],MON_MSG!A:B,2,FALSE)),"N",IF($I16="Obsolete","N","O"))</f>
        <v>O</v>
      </c>
      <c r="C16" s="3" t="str">
        <f>VLOOKUP($A16,DICO_Complet!A:R,3,FALSE)</f>
        <v>AuditTrail</v>
      </c>
      <c r="D16" s="3" t="str">
        <f>VLOOKUP($A16,DICO_Complet!A:R,4,FALSE)</f>
        <v>auditTrail</v>
      </c>
      <c r="E16" s="3" t="str">
        <f>VLOOKUP($A16,DICO_Complet!A:R,5,FALSE)</f>
        <v>auditTrailStatus</v>
      </c>
      <c r="F16" s="3" t="str">
        <f>VLOOKUP($A16,DICO_Complet!A:R,6,FALSE)</f>
        <v>AuditTrailStatusCodeset</v>
      </c>
      <c r="G16" s="31" t="str">
        <f>VLOOKUP($A16,DICO_Complet!A:R,7,FALSE)</f>
        <v>DNS</v>
      </c>
      <c r="H16" s="31">
        <f>VLOOKUP($A16,DICO_Complet!A:R,8,FALSE)</f>
        <v>0</v>
      </c>
      <c r="I16" s="3" t="str">
        <f>IF(VLOOKUP($A16,DICO_Complet!A:R,9,FALSE)&lt;&gt;0,VLOOKUP($A16,DICO_Complet!A:R,9,FALSE),"")</f>
        <v/>
      </c>
      <c r="J16" s="3" t="str">
        <f>VLOOKUP($A16,DICO_Complet!A:R,10,FALSE)</f>
        <v>Status code of the audit trail received</v>
      </c>
      <c r="K16" s="3" t="str">
        <f>IF(OR(ISNA(VLOOKUP(Tableau161920[[#This Row],[Référence]],MON_MSG!A:H,7,FALSE)),ISBLANK(VLOOKUP(Tableau161920[[#This Row],[Référence]],MON_MSG!A:H,7,FALSE))),"",VLOOKUP(Tableau161920[[#This Row],[Référence]],MON_MSG!A:H,7,FALSE))</f>
        <v/>
      </c>
      <c r="L16" s="3" t="str">
        <f>IF(OR(ISNA(VLOOKUP(Tableau161920[[#This Row],[Référence]],MON_MSG!A:I,8,FALSE)),ISBLANK(VLOOKUP(Tableau161920[[#This Row],[Référence]],MON_MSG!A:I,8,FALSE))),"",VLOOKUP(Tableau161920[[#This Row],[Référence]],MON_MSG!A:I,8,FALSE))</f>
        <v/>
      </c>
      <c r="M16" s="3" t="str">
        <f>IF(OR(ISNA(VLOOKUP(Tableau161920[[#This Row],[Référence]],MON_MSG!A:J,9,FALSE)),ISBLANK(VLOOKUP(Tableau161920[[#This Row],[Référence]],MON_MSG!A:J,9,FALSE))),"",VLOOKUP(Tableau161920[[#This Row],[Référence]],MON_MSG!A:J,9,FALSE))</f>
        <v/>
      </c>
      <c r="N16" s="3" t="str">
        <f>IF(VLOOKUP($A16,DICO_Complet!A:R,12,FALSE)=0,"",VLOOKUP($A16,DICO_Complet!A:R,12,FALSE))</f>
        <v/>
      </c>
      <c r="O16" s="3" t="str">
        <f>IF(VLOOKUP($A16,DICO_Complet!A:R,13,FALSE)=0,"",VLOOKUP($A16,DICO_Complet!A:R,13,FALSE))</f>
        <v/>
      </c>
      <c r="P16" s="3" t="str">
        <f>IF(VLOOKUP($A16,DICO_Complet!A:R,14,FALSE)=0,"",VLOOKUP($A16,DICO_Complet!A:R,14,FALSE))</f>
        <v/>
      </c>
      <c r="Q16" s="3" t="str">
        <f>IF(VLOOKUP($A16,DICO_Complet!A:R,15,FALSE)=0,"",VLOOKUP($A16,DICO_Complet!A:R,15,FALSE))</f>
        <v/>
      </c>
      <c r="R16" s="3" t="str">
        <f>IF(VLOOKUP($A16,DICO_Complet!A:R,16,FALSE)=0,"",VLOOKUP($A16,DICO_Complet!A:R,16,FALSE))</f>
        <v/>
      </c>
      <c r="S16" s="3" t="str">
        <f>IF(VLOOKUP($A16,DICO_Complet!A:R,17,FALSE)=0,"",VLOOKUP($A16,DICO_Complet!A:R,17,FALSE))</f>
        <v/>
      </c>
      <c r="T16" s="3" t="str">
        <f>IF(VLOOKUP($A16,DICO_Complet!A:R,18,FALSE)=0,"",VLOOKUP($A16,DICO_Complet!A:R,18,FALSE))</f>
        <v/>
      </c>
    </row>
    <row r="17" spans="1:20" ht="15" customHeight="1">
      <c r="A17" s="29">
        <v>260526130000</v>
      </c>
      <c r="B17" s="30" t="str">
        <f>IF(ISNA(VLOOKUP(Tableau161920[[#This Row],[Référence]],MON_MSG!A:B,2,FALSE)),"N",IF($I17="Obsolete","N","O"))</f>
        <v>O</v>
      </c>
      <c r="C17" s="3" t="str">
        <f>VLOOKUP($A17,DICO_Complet!A:R,3,FALSE)</f>
        <v>AuditTrail</v>
      </c>
      <c r="D17" s="3" t="str">
        <f>VLOOKUP($A17,DICO_Complet!A:R,4,FALSE)</f>
        <v>auditTrail</v>
      </c>
      <c r="E17" s="3" t="str">
        <f>VLOOKUP($A17,DICO_Complet!A:R,5,FALSE)</f>
        <v>authenticationEnrolmentChannel</v>
      </c>
      <c r="F17" s="3" t="str">
        <f>VLOOKUP($A17,DICO_Complet!A:R,6,FALSE)</f>
        <v>AuthenticationEnrolmentChannelCodeset</v>
      </c>
      <c r="G17" s="31" t="str">
        <f>VLOOKUP($A17,DICO_Complet!A:R,7,FALSE)</f>
        <v>DNS</v>
      </c>
      <c r="H17" s="31">
        <f>VLOOKUP($A17,DICO_Complet!A:R,8,FALSE)</f>
        <v>0</v>
      </c>
      <c r="I17" s="3" t="str">
        <f>IF(VLOOKUP($A17,DICO_Complet!A:R,9,FALSE)&lt;&gt;0,VLOOKUP($A17,DICO_Complet!A:R,9,FALSE),"")</f>
        <v/>
      </c>
      <c r="J17" s="3" t="str">
        <f>VLOOKUP($A17,DICO_Complet!A:R,10,FALSE)</f>
        <v>Indicates the channel through which the customer’s authentication device enrollment was performed</v>
      </c>
      <c r="K17" s="3" t="str">
        <f>IF(OR(ISNA(VLOOKUP(Tableau161920[[#This Row],[Référence]],MON_MSG!A:H,7,FALSE)),ISBLANK(VLOOKUP(Tableau161920[[#This Row],[Référence]],MON_MSG!A:H,7,FALSE))),"",VLOOKUP(Tableau161920[[#This Row],[Référence]],MON_MSG!A:H,7,FALSE))</f>
        <v/>
      </c>
      <c r="L17" s="3" t="str">
        <f>IF(OR(ISNA(VLOOKUP(Tableau161920[[#This Row],[Référence]],MON_MSG!A:I,8,FALSE)),ISBLANK(VLOOKUP(Tableau161920[[#This Row],[Référence]],MON_MSG!A:I,8,FALSE))),"",VLOOKUP(Tableau161920[[#This Row],[Référence]],MON_MSG!A:I,8,FALSE))</f>
        <v/>
      </c>
      <c r="M17" s="3" t="str">
        <f>IF(OR(ISNA(VLOOKUP(Tableau161920[[#This Row],[Référence]],MON_MSG!A:J,9,FALSE)),ISBLANK(VLOOKUP(Tableau161920[[#This Row],[Référence]],MON_MSG!A:J,9,FALSE))),"",VLOOKUP(Tableau161920[[#This Row],[Référence]],MON_MSG!A:J,9,FALSE))</f>
        <v/>
      </c>
      <c r="N17" s="3" t="str">
        <f>IF(VLOOKUP($A17,DICO_Complet!A:R,12,FALSE)=0,"",VLOOKUP($A17,DICO_Complet!A:R,12,FALSE))</f>
        <v/>
      </c>
      <c r="O17" s="3" t="str">
        <f>IF(VLOOKUP($A17,DICO_Complet!A:R,13,FALSE)=0,"",VLOOKUP($A17,DICO_Complet!A:R,13,FALSE))</f>
        <v/>
      </c>
      <c r="P17" s="3" t="str">
        <f>IF(VLOOKUP($A17,DICO_Complet!A:R,14,FALSE)=0,"",VLOOKUP($A17,DICO_Complet!A:R,14,FALSE))</f>
        <v/>
      </c>
      <c r="Q17" s="3" t="str">
        <f>IF(VLOOKUP($A17,DICO_Complet!A:R,15,FALSE)=0,"",VLOOKUP($A17,DICO_Complet!A:R,15,FALSE))</f>
        <v/>
      </c>
      <c r="R17" s="3" t="str">
        <f>IF(VLOOKUP($A17,DICO_Complet!A:R,16,FALSE)=0,"",VLOOKUP($A17,DICO_Complet!A:R,16,FALSE))</f>
        <v/>
      </c>
      <c r="S17" s="3" t="str">
        <f>IF(VLOOKUP($A17,DICO_Complet!A:R,17,FALSE)=0,"",VLOOKUP($A17,DICO_Complet!A:R,17,FALSE))</f>
        <v/>
      </c>
      <c r="T17" s="3" t="str">
        <f>IF(VLOOKUP($A17,DICO_Complet!A:R,18,FALSE)=0,"",VLOOKUP($A17,DICO_Complet!A:R,18,FALSE))</f>
        <v/>
      </c>
    </row>
    <row r="18" spans="1:20">
      <c r="A18" s="29">
        <v>250717102615</v>
      </c>
      <c r="B18" s="30" t="str">
        <f>IF(ISNA(VLOOKUP(Tableau161920[[#This Row],[Référence]],MON_MSG!A:B,2,FALSE)),"N",IF($I18="Obsolete","N","O"))</f>
        <v>O</v>
      </c>
      <c r="C18" s="3" t="str">
        <f>VLOOKUP($A18,DICO_Complet!A:R,3,FALSE)</f>
        <v>AuditTrail</v>
      </c>
      <c r="D18" s="3" t="str">
        <f>VLOOKUP($A18,DICO_Complet!A:R,4,FALSE)</f>
        <v>auditTrail</v>
      </c>
      <c r="E18" s="3" t="str">
        <f>VLOOKUP($A18,DICO_Complet!A:R,5,FALSE)</f>
        <v>awarenessDuration</v>
      </c>
      <c r="F18" s="3" t="str">
        <f>VLOOKUP($A18,DICO_Complet!A:R,6,FALSE)</f>
        <v>ISODuration</v>
      </c>
      <c r="G18" s="31" t="str">
        <f>VLOOKUP($A18,DICO_Complet!A:R,7,FALSE)</f>
        <v>DNS</v>
      </c>
      <c r="H18" s="31">
        <f>VLOOKUP($A18,DICO_Complet!A:R,8,FALSE)</f>
        <v>0</v>
      </c>
      <c r="I18" s="3" t="str">
        <f>IF(VLOOKUP($A18,DICO_Complet!A:R,9,FALSE)&lt;&gt;0,VLOOKUP($A18,DICO_Complet!A:R,9,FALSE),"")</f>
        <v/>
      </c>
      <c r="J18" s="3" t="str">
        <f>VLOOKUP($A18,DICO_Complet!A:R,10,FALSE)</f>
        <v>Period of fraud indicator evaluation</v>
      </c>
      <c r="K18" s="3" t="str">
        <f>IF(OR(ISNA(VLOOKUP(Tableau161920[[#This Row],[Référence]],MON_MSG!A:H,7,FALSE)),ISBLANK(VLOOKUP(Tableau161920[[#This Row],[Référence]],MON_MSG!A:H,7,FALSE))),"",VLOOKUP(Tableau161920[[#This Row],[Référence]],MON_MSG!A:H,7,FALSE))</f>
        <v/>
      </c>
      <c r="L18" s="3" t="str">
        <f>IF(OR(ISNA(VLOOKUP(Tableau161920[[#This Row],[Référence]],MON_MSG!A:I,8,FALSE)),ISBLANK(VLOOKUP(Tableau161920[[#This Row],[Référence]],MON_MSG!A:I,8,FALSE))),"",VLOOKUP(Tableau161920[[#This Row],[Référence]],MON_MSG!A:I,8,FALSE))</f>
        <v/>
      </c>
      <c r="M18" s="3" t="str">
        <f>IF(OR(ISNA(VLOOKUP(Tableau161920[[#This Row],[Référence]],MON_MSG!A:J,9,FALSE)),ISBLANK(VLOOKUP(Tableau161920[[#This Row],[Référence]],MON_MSG!A:J,9,FALSE))),"",VLOOKUP(Tableau161920[[#This Row],[Référence]],MON_MSG!A:J,9,FALSE))</f>
        <v/>
      </c>
      <c r="N18" s="3" t="str">
        <f>IF(VLOOKUP($A18,DICO_Complet!A:R,12,FALSE)=0,"",VLOOKUP($A18,DICO_Complet!A:R,12,FALSE))</f>
        <v/>
      </c>
      <c r="O18" s="3" t="str">
        <f>IF(VLOOKUP($A18,DICO_Complet!A:R,13,FALSE)=0,"",VLOOKUP($A18,DICO_Complet!A:R,13,FALSE))</f>
        <v/>
      </c>
      <c r="P18" s="3" t="str">
        <f>IF(VLOOKUP($A18,DICO_Complet!A:R,14,FALSE)=0,"",VLOOKUP($A18,DICO_Complet!A:R,14,FALSE))</f>
        <v/>
      </c>
      <c r="Q18" s="3" t="str">
        <f>IF(VLOOKUP($A18,DICO_Complet!A:R,15,FALSE)=0,"",VLOOKUP($A18,DICO_Complet!A:R,15,FALSE))</f>
        <v/>
      </c>
      <c r="R18" s="3" t="str">
        <f>IF(VLOOKUP($A18,DICO_Complet!A:R,16,FALSE)=0,"",VLOOKUP($A18,DICO_Complet!A:R,16,FALSE))</f>
        <v/>
      </c>
      <c r="S18" s="3" t="str">
        <f>IF(VLOOKUP($A18,DICO_Complet!A:R,17,FALSE)=0,"",VLOOKUP($A18,DICO_Complet!A:R,17,FALSE))</f>
        <v/>
      </c>
      <c r="T18" s="3" t="str">
        <f>IF(VLOOKUP($A18,DICO_Complet!A:R,18,FALSE)=0,"",VLOOKUP($A18,DICO_Complet!A:R,18,FALSE))</f>
        <v/>
      </c>
    </row>
    <row r="19" spans="1:20">
      <c r="A19" s="29">
        <v>250528104035</v>
      </c>
      <c r="B19" s="30" t="str">
        <f>IF(ISNA(VLOOKUP(Tableau161920[[#This Row],[Référence]],MON_MSG!A:B,2,FALSE)),"N",IF($I19="Obsolete","N","O"))</f>
        <v>O</v>
      </c>
      <c r="C19" s="3" t="str">
        <f>VLOOKUP($A19,DICO_Complet!A:R,3,FALSE)</f>
        <v>AuditTrail</v>
      </c>
      <c r="D19" s="3" t="str">
        <f>VLOOKUP($A19,DICO_Complet!A:R,4,FALSE)</f>
        <v>auditTrail</v>
      </c>
      <c r="E19" s="3" t="str">
        <f>VLOOKUP($A19,DICO_Complet!A:R,5,FALSE)</f>
        <v>awarenessScore</v>
      </c>
      <c r="F19" s="3" t="str">
        <f>VLOOKUP($A19,DICO_Complet!A:R,6,FALSE)</f>
        <v>Max1AlphaNumericText</v>
      </c>
      <c r="G19" s="31" t="str">
        <f>VLOOKUP($A19,DICO_Complet!A:R,7,FALSE)</f>
        <v>DNS</v>
      </c>
      <c r="H19" s="31">
        <f>VLOOKUP($A19,DICO_Complet!A:R,8,FALSE)</f>
        <v>0</v>
      </c>
      <c r="I19" s="3" t="str">
        <f>IF(VLOOKUP($A19,DICO_Complet!A:R,9,FALSE)&lt;&gt;0,VLOOKUP($A19,DICO_Complet!A:R,9,FALSE),"")</f>
        <v/>
      </c>
      <c r="J19" s="3" t="str">
        <f>VLOOKUP($A19,DICO_Complet!A:R,10,FALSE)</f>
        <v>Fraud indicator</v>
      </c>
      <c r="K19" s="3" t="str">
        <f>IF(OR(ISNA(VLOOKUP(Tableau161920[[#This Row],[Référence]],MON_MSG!A:H,7,FALSE)),ISBLANK(VLOOKUP(Tableau161920[[#This Row],[Référence]],MON_MSG!A:H,7,FALSE))),"",VLOOKUP(Tableau161920[[#This Row],[Référence]],MON_MSG!A:H,7,FALSE))</f>
        <v/>
      </c>
      <c r="L19" s="3" t="str">
        <f>IF(OR(ISNA(VLOOKUP(Tableau161920[[#This Row],[Référence]],MON_MSG!A:I,8,FALSE)),ISBLANK(VLOOKUP(Tableau161920[[#This Row],[Référence]],MON_MSG!A:I,8,FALSE))),"",VLOOKUP(Tableau161920[[#This Row],[Référence]],MON_MSG!A:I,8,FALSE))</f>
        <v/>
      </c>
      <c r="M19" s="3" t="str">
        <f>IF(OR(ISNA(VLOOKUP(Tableau161920[[#This Row],[Référence]],MON_MSG!A:J,9,FALSE)),ISBLANK(VLOOKUP(Tableau161920[[#This Row],[Référence]],MON_MSG!A:J,9,FALSE))),"",VLOOKUP(Tableau161920[[#This Row],[Référence]],MON_MSG!A:J,9,FALSE))</f>
        <v/>
      </c>
      <c r="N19" s="3" t="str">
        <f>IF(VLOOKUP($A19,DICO_Complet!A:R,12,FALSE)=0,"",VLOOKUP($A19,DICO_Complet!A:R,12,FALSE))</f>
        <v/>
      </c>
      <c r="O19" s="3" t="str">
        <f>IF(VLOOKUP($A19,DICO_Complet!A:R,13,FALSE)=0,"",VLOOKUP($A19,DICO_Complet!A:R,13,FALSE))</f>
        <v/>
      </c>
      <c r="P19" s="3" t="str">
        <f>IF(VLOOKUP($A19,DICO_Complet!A:R,14,FALSE)=0,"",VLOOKUP($A19,DICO_Complet!A:R,14,FALSE))</f>
        <v/>
      </c>
      <c r="Q19" s="3" t="str">
        <f>IF(VLOOKUP($A19,DICO_Complet!A:R,15,FALSE)=0,"",VLOOKUP($A19,DICO_Complet!A:R,15,FALSE))</f>
        <v/>
      </c>
      <c r="R19" s="3" t="str">
        <f>IF(VLOOKUP($A19,DICO_Complet!A:R,16,FALSE)=0,"",VLOOKUP($A19,DICO_Complet!A:R,16,FALSE))</f>
        <v/>
      </c>
      <c r="S19" s="3" t="str">
        <f>IF(VLOOKUP($A19,DICO_Complet!A:R,17,FALSE)=0,"",VLOOKUP($A19,DICO_Complet!A:R,17,FALSE))</f>
        <v/>
      </c>
      <c r="T19" s="3" t="str">
        <f>IF(VLOOKUP($A19,DICO_Complet!A:R,18,FALSE)=0,"",VLOOKUP($A19,DICO_Complet!A:R,18,FALSE))</f>
        <v/>
      </c>
    </row>
    <row r="20" spans="1:20">
      <c r="A20" s="29">
        <v>250717102636</v>
      </c>
      <c r="B20" s="30" t="str">
        <f>IF(ISNA(VLOOKUP(Tableau161920[[#This Row],[Référence]],MON_MSG!A:B,2,FALSE)),"N",IF($I20="Obsolete","N","O"))</f>
        <v>O</v>
      </c>
      <c r="C20" s="3" t="str">
        <f>VLOOKUP($A20,DICO_Complet!A:R,3,FALSE)</f>
        <v>AuditTrail</v>
      </c>
      <c r="D20" s="3" t="str">
        <f>VLOOKUP($A20,DICO_Complet!A:R,4,FALSE)</f>
        <v>auditTrail</v>
      </c>
      <c r="E20" s="3" t="str">
        <f>VLOOKUP($A20,DICO_Complet!A:R,5,FALSE)</f>
        <v>clientSubscriptionId</v>
      </c>
      <c r="F20" s="3" t="str">
        <f>VLOOKUP($A20,DICO_Complet!A:R,6,FALSE)</f>
        <v>Max255AlphaNumericText</v>
      </c>
      <c r="G20" s="31" t="str">
        <f>VLOOKUP($A20,DICO_Complet!A:R,7,FALSE)</f>
        <v>DNS</v>
      </c>
      <c r="H20" s="31">
        <f>VLOOKUP($A20,DICO_Complet!A:R,8,FALSE)</f>
        <v>0</v>
      </c>
      <c r="I20" s="3" t="str">
        <f>IF(VLOOKUP($A20,DICO_Complet!A:R,9,FALSE)&lt;&gt;0,VLOOKUP($A20,DICO_Complet!A:R,9,FALSE),"")</f>
        <v/>
      </c>
      <c r="J20" s="3" t="str">
        <f>VLOOKUP($A20,DICO_Complet!A:R,10,FALSE)</f>
        <v>Client subscription identifier</v>
      </c>
      <c r="K20" s="3" t="str">
        <f>IF(OR(ISNA(VLOOKUP(Tableau161920[[#This Row],[Référence]],MON_MSG!A:H,7,FALSE)),ISBLANK(VLOOKUP(Tableau161920[[#This Row],[Référence]],MON_MSG!A:H,7,FALSE))),"",VLOOKUP(Tableau161920[[#This Row],[Référence]],MON_MSG!A:H,7,FALSE))</f>
        <v/>
      </c>
      <c r="L20" s="3" t="str">
        <f>IF(OR(ISNA(VLOOKUP(Tableau161920[[#This Row],[Référence]],MON_MSG!A:I,8,FALSE)),ISBLANK(VLOOKUP(Tableau161920[[#This Row],[Référence]],MON_MSG!A:I,8,FALSE))),"",VLOOKUP(Tableau161920[[#This Row],[Référence]],MON_MSG!A:I,8,FALSE))</f>
        <v/>
      </c>
      <c r="M20" s="3" t="str">
        <f>IF(OR(ISNA(VLOOKUP(Tableau161920[[#This Row],[Référence]],MON_MSG!A:J,9,FALSE)),ISBLANK(VLOOKUP(Tableau161920[[#This Row],[Référence]],MON_MSG!A:J,9,FALSE))),"",VLOOKUP(Tableau161920[[#This Row],[Référence]],MON_MSG!A:J,9,FALSE))</f>
        <v/>
      </c>
      <c r="N20" s="3" t="str">
        <f>IF(VLOOKUP($A20,DICO_Complet!A:R,12,FALSE)=0,"",VLOOKUP($A20,DICO_Complet!A:R,12,FALSE))</f>
        <v/>
      </c>
      <c r="O20" s="3" t="str">
        <f>IF(VLOOKUP($A20,DICO_Complet!A:R,13,FALSE)=0,"",VLOOKUP($A20,DICO_Complet!A:R,13,FALSE))</f>
        <v/>
      </c>
      <c r="P20" s="3" t="str">
        <f>IF(VLOOKUP($A20,DICO_Complet!A:R,14,FALSE)=0,"",VLOOKUP($A20,DICO_Complet!A:R,14,FALSE))</f>
        <v/>
      </c>
      <c r="Q20" s="3" t="str">
        <f>IF(VLOOKUP($A20,DICO_Complet!A:R,15,FALSE)=0,"",VLOOKUP($A20,DICO_Complet!A:R,15,FALSE))</f>
        <v/>
      </c>
      <c r="R20" s="3" t="str">
        <f>IF(VLOOKUP($A20,DICO_Complet!A:R,16,FALSE)=0,"",VLOOKUP($A20,DICO_Complet!A:R,16,FALSE))</f>
        <v/>
      </c>
      <c r="S20" s="3" t="str">
        <f>IF(VLOOKUP($A20,DICO_Complet!A:R,17,FALSE)=0,"",VLOOKUP($A20,DICO_Complet!A:R,17,FALSE))</f>
        <v/>
      </c>
      <c r="T20" s="3" t="str">
        <f>IF(VLOOKUP($A20,DICO_Complet!A:R,18,FALSE)=0,"",VLOOKUP($A20,DICO_Complet!A:R,18,FALSE))</f>
        <v/>
      </c>
    </row>
    <row r="21" spans="1:20" ht="14.9" customHeight="1">
      <c r="A21" s="29">
        <v>260107110015</v>
      </c>
      <c r="B21" s="30" t="str">
        <f>IF(ISNA(VLOOKUP(Tableau161920[[#This Row],[Référence]],MON_MSG!A:B,2,FALSE)),"N",IF($I21="Obsolete","N","O"))</f>
        <v>O</v>
      </c>
      <c r="C21" s="3" t="str">
        <f>VLOOKUP($A21,DICO_Complet!A:R,3,FALSE)</f>
        <v>AuditTrail</v>
      </c>
      <c r="D21" s="3" t="str">
        <f>VLOOKUP($A21,DICO_Complet!A:R,4,FALSE)</f>
        <v>auditTrail</v>
      </c>
      <c r="E21" s="3" t="str">
        <f>VLOOKUP($A21,DICO_Complet!A:R,5,FALSE)</f>
        <v>consistencyScore</v>
      </c>
      <c r="F21" s="3" t="str">
        <f>VLOOKUP($A21,DICO_Complet!A:R,6,FALSE)</f>
        <v>ConsistencyScoreCodeset</v>
      </c>
      <c r="G21" s="31" t="str">
        <f>VLOOKUP($A21,DICO_Complet!A:R,7,FALSE)</f>
        <v>DNS</v>
      </c>
      <c r="H21" s="31">
        <f>VLOOKUP($A21,DICO_Complet!A:R,8,FALSE)</f>
        <v>0</v>
      </c>
      <c r="I21" s="3" t="str">
        <f>IF(VLOOKUP($A21,DICO_Complet!A:R,9,FALSE)&lt;&gt;0,VLOOKUP($A21,DICO_Complet!A:R,9,FALSE),"")</f>
        <v/>
      </c>
      <c r="J21" s="3" t="str">
        <f>VLOOKUP($A21,DICO_Complet!A:R,10,FALSE)</f>
        <v>Authentication method usage consistency score.</v>
      </c>
      <c r="K21" s="3" t="str">
        <f>IF(OR(ISNA(VLOOKUP(Tableau161920[[#This Row],[Référence]],MON_MSG!A:H,7,FALSE)),ISBLANK(VLOOKUP(Tableau161920[[#This Row],[Référence]],MON_MSG!A:H,7,FALSE))),"",VLOOKUP(Tableau161920[[#This Row],[Référence]],MON_MSG!A:H,7,FALSE))</f>
        <v/>
      </c>
      <c r="L21" s="3" t="str">
        <f>IF(OR(ISNA(VLOOKUP(Tableau161920[[#This Row],[Référence]],MON_MSG!A:I,8,FALSE)),ISBLANK(VLOOKUP(Tableau161920[[#This Row],[Référence]],MON_MSG!A:I,8,FALSE))),"",VLOOKUP(Tableau161920[[#This Row],[Référence]],MON_MSG!A:I,8,FALSE))</f>
        <v/>
      </c>
      <c r="M21" s="3" t="str">
        <f>IF(OR(ISNA(VLOOKUP(Tableau161920[[#This Row],[Référence]],MON_MSG!A:J,9,FALSE)),ISBLANK(VLOOKUP(Tableau161920[[#This Row],[Référence]],MON_MSG!A:J,9,FALSE))),"",VLOOKUP(Tableau161920[[#This Row],[Référence]],MON_MSG!A:J,9,FALSE))</f>
        <v/>
      </c>
      <c r="N21" s="3" t="str">
        <f>IF(VLOOKUP($A21,DICO_Complet!A:R,12,FALSE)=0,"",VLOOKUP($A21,DICO_Complet!A:R,12,FALSE))</f>
        <v/>
      </c>
      <c r="O21" s="3" t="str">
        <f>IF(VLOOKUP($A21,DICO_Complet!A:R,13,FALSE)=0,"",VLOOKUP($A21,DICO_Complet!A:R,13,FALSE))</f>
        <v/>
      </c>
      <c r="P21" s="3" t="str">
        <f>IF(VLOOKUP($A21,DICO_Complet!A:R,14,FALSE)=0,"",VLOOKUP($A21,DICO_Complet!A:R,14,FALSE))</f>
        <v/>
      </c>
      <c r="Q21" s="3" t="str">
        <f>IF(VLOOKUP($A21,DICO_Complet!A:R,15,FALSE)=0,"",VLOOKUP($A21,DICO_Complet!A:R,15,FALSE))</f>
        <v/>
      </c>
      <c r="R21" s="3" t="str">
        <f>IF(VLOOKUP($A21,DICO_Complet!A:R,16,FALSE)=0,"",VLOOKUP($A21,DICO_Complet!A:R,16,FALSE))</f>
        <v/>
      </c>
      <c r="S21" s="3" t="str">
        <f>IF(VLOOKUP($A21,DICO_Complet!A:R,17,FALSE)=0,"",VLOOKUP($A21,DICO_Complet!A:R,17,FALSE))</f>
        <v/>
      </c>
      <c r="T21" s="3" t="str">
        <f>IF(VLOOKUP($A21,DICO_Complet!A:R,18,FALSE)=0,"",VLOOKUP($A21,DICO_Complet!A:R,18,FALSE))</f>
        <v/>
      </c>
    </row>
    <row r="22" spans="1:20" ht="14.9" customHeight="1">
      <c r="A22" s="29">
        <v>250717102626</v>
      </c>
      <c r="B22" s="30" t="str">
        <f>IF(ISNA(VLOOKUP(Tableau161920[[#This Row],[Référence]],MON_MSG!A:B,2,FALSE)),"N",IF($I22="Obsolete","N","O"))</f>
        <v>O</v>
      </c>
      <c r="C22" s="3" t="str">
        <f>VLOOKUP($A22,DICO_Complet!A:R,3,FALSE)</f>
        <v>AuditTrail</v>
      </c>
      <c r="D22" s="3" t="str">
        <f>VLOOKUP($A22,DICO_Complet!A:R,4,FALSE)</f>
        <v>auditTrail</v>
      </c>
      <c r="E22" s="3" t="str">
        <f>VLOOKUP($A22,DICO_Complet!A:R,5,FALSE)</f>
        <v>customerAnswerChannel</v>
      </c>
      <c r="F22" s="3" t="str">
        <f>VLOOKUP($A22,DICO_Complet!A:R,6,FALSE)</f>
        <v>ChannelCodeset</v>
      </c>
      <c r="G22" s="31" t="str">
        <f>VLOOKUP($A22,DICO_Complet!A:R,7,FALSE)</f>
        <v>DNS</v>
      </c>
      <c r="H22" s="31">
        <f>VLOOKUP($A22,DICO_Complet!A:R,8,FALSE)</f>
        <v>0</v>
      </c>
      <c r="I22" s="3" t="str">
        <f>IF(VLOOKUP($A22,DICO_Complet!A:R,9,FALSE)&lt;&gt;0,VLOOKUP($A22,DICO_Complet!A:R,9,FALSE),"")</f>
        <v/>
      </c>
      <c r="J22" s="3" t="str">
        <f>VLOOKUP($A22,DICO_Complet!A:R,10,FALSE)</f>
        <v>Communication channel</v>
      </c>
      <c r="K22" s="3" t="str">
        <f>IF(OR(ISNA(VLOOKUP(Tableau161920[[#This Row],[Référence]],MON_MSG!A:H,7,FALSE)),ISBLANK(VLOOKUP(Tableau161920[[#This Row],[Référence]],MON_MSG!A:H,7,FALSE))),"",VLOOKUP(Tableau161920[[#This Row],[Référence]],MON_MSG!A:H,7,FALSE))</f>
        <v/>
      </c>
      <c r="L22" s="3" t="str">
        <f>IF(OR(ISNA(VLOOKUP(Tableau161920[[#This Row],[Référence]],MON_MSG!A:I,8,FALSE)),ISBLANK(VLOOKUP(Tableau161920[[#This Row],[Référence]],MON_MSG!A:I,8,FALSE))),"",VLOOKUP(Tableau161920[[#This Row],[Référence]],MON_MSG!A:I,8,FALSE))</f>
        <v/>
      </c>
      <c r="M22" s="3" t="str">
        <f>IF(OR(ISNA(VLOOKUP(Tableau161920[[#This Row],[Référence]],MON_MSG!A:J,9,FALSE)),ISBLANK(VLOOKUP(Tableau161920[[#This Row],[Référence]],MON_MSG!A:J,9,FALSE))),"",VLOOKUP(Tableau161920[[#This Row],[Référence]],MON_MSG!A:J,9,FALSE))</f>
        <v/>
      </c>
      <c r="N22" s="3" t="str">
        <f>IF(VLOOKUP($A22,DICO_Complet!A:R,12,FALSE)=0,"",VLOOKUP($A22,DICO_Complet!A:R,12,FALSE))</f>
        <v/>
      </c>
      <c r="O22" s="3" t="str">
        <f>IF(VLOOKUP($A22,DICO_Complet!A:R,13,FALSE)=0,"",VLOOKUP($A22,DICO_Complet!A:R,13,FALSE))</f>
        <v/>
      </c>
      <c r="P22" s="3" t="str">
        <f>IF(VLOOKUP($A22,DICO_Complet!A:R,14,FALSE)=0,"",VLOOKUP($A22,DICO_Complet!A:R,14,FALSE))</f>
        <v/>
      </c>
      <c r="Q22" s="3" t="str">
        <f>IF(VLOOKUP($A22,DICO_Complet!A:R,15,FALSE)=0,"",VLOOKUP($A22,DICO_Complet!A:R,15,FALSE))</f>
        <v/>
      </c>
      <c r="R22" s="3" t="str">
        <f>IF(VLOOKUP($A22,DICO_Complet!A:R,16,FALSE)=0,"",VLOOKUP($A22,DICO_Complet!A:R,16,FALSE))</f>
        <v/>
      </c>
      <c r="S22" s="3" t="str">
        <f>IF(VLOOKUP($A22,DICO_Complet!A:R,17,FALSE)=0,"",VLOOKUP($A22,DICO_Complet!A:R,17,FALSE))</f>
        <v/>
      </c>
      <c r="T22" s="3" t="str">
        <f>IF(VLOOKUP($A22,DICO_Complet!A:R,18,FALSE)=0,"",VLOOKUP($A22,DICO_Complet!A:R,18,FALSE))</f>
        <v/>
      </c>
    </row>
    <row r="23" spans="1:20">
      <c r="A23" s="29">
        <v>250528104042</v>
      </c>
      <c r="B23" s="30" t="str">
        <f>IF(ISNA(VLOOKUP(Tableau161920[[#This Row],[Référence]],MON_MSG!A:B,2,FALSE)),"N",IF($I23="Obsolete","N","O"))</f>
        <v>O</v>
      </c>
      <c r="C23" s="3" t="str">
        <f>VLOOKUP($A23,DICO_Complet!A:R,3,FALSE)</f>
        <v>AuditTrail</v>
      </c>
      <c r="D23" s="3" t="str">
        <f>VLOOKUP($A23,DICO_Complet!A:R,4,FALSE)</f>
        <v>auditTrail</v>
      </c>
      <c r="E23" s="3" t="str">
        <f>VLOOKUP($A23,DICO_Complet!A:R,5,FALSE)</f>
        <v>customerAnswerDateTime</v>
      </c>
      <c r="F23" s="3" t="str">
        <f>VLOOKUP($A23,DICO_Complet!A:R,6,FALSE)</f>
        <v>ISODateTime</v>
      </c>
      <c r="G23" s="31" t="str">
        <f>VLOOKUP($A23,DICO_Complet!A:R,7,FALSE)</f>
        <v>DNS</v>
      </c>
      <c r="H23" s="31">
        <f>VLOOKUP($A23,DICO_Complet!A:R,8,FALSE)</f>
        <v>0</v>
      </c>
      <c r="I23" s="3" t="str">
        <f>IF(VLOOKUP($A23,DICO_Complet!A:R,9,FALSE)&lt;&gt;0,VLOOKUP($A23,DICO_Complet!A:R,9,FALSE),"")</f>
        <v/>
      </c>
      <c r="J23" s="3" t="str">
        <f>VLOOKUP($A23,DICO_Complet!A:R,10,FALSE)</f>
        <v>Date of customer answer</v>
      </c>
      <c r="K23" s="3" t="str">
        <f>IF(OR(ISNA(VLOOKUP(Tableau161920[[#This Row],[Référence]],MON_MSG!A:H,7,FALSE)),ISBLANK(VLOOKUP(Tableau161920[[#This Row],[Référence]],MON_MSG!A:H,7,FALSE))),"",VLOOKUP(Tableau161920[[#This Row],[Référence]],MON_MSG!A:H,7,FALSE))</f>
        <v/>
      </c>
      <c r="L23" s="3" t="str">
        <f>IF(OR(ISNA(VLOOKUP(Tableau161920[[#This Row],[Référence]],MON_MSG!A:I,8,FALSE)),ISBLANK(VLOOKUP(Tableau161920[[#This Row],[Référence]],MON_MSG!A:I,8,FALSE))),"",VLOOKUP(Tableau161920[[#This Row],[Référence]],MON_MSG!A:I,8,FALSE))</f>
        <v/>
      </c>
      <c r="M23" s="3" t="str">
        <f>IF(OR(ISNA(VLOOKUP(Tableau161920[[#This Row],[Référence]],MON_MSG!A:J,9,FALSE)),ISBLANK(VLOOKUP(Tableau161920[[#This Row],[Référence]],MON_MSG!A:J,9,FALSE))),"",VLOOKUP(Tableau161920[[#This Row],[Référence]],MON_MSG!A:J,9,FALSE))</f>
        <v/>
      </c>
      <c r="N23" s="3" t="str">
        <f>IF(VLOOKUP($A23,DICO_Complet!A:R,12,FALSE)=0,"",VLOOKUP($A23,DICO_Complet!A:R,12,FALSE))</f>
        <v/>
      </c>
      <c r="O23" s="3" t="str">
        <f>IF(VLOOKUP($A23,DICO_Complet!A:R,13,FALSE)=0,"",VLOOKUP($A23,DICO_Complet!A:R,13,FALSE))</f>
        <v/>
      </c>
      <c r="P23" s="3" t="str">
        <f>IF(VLOOKUP($A23,DICO_Complet!A:R,14,FALSE)=0,"",VLOOKUP($A23,DICO_Complet!A:R,14,FALSE))</f>
        <v/>
      </c>
      <c r="Q23" s="3" t="str">
        <f>IF(VLOOKUP($A23,DICO_Complet!A:R,15,FALSE)=0,"",VLOOKUP($A23,DICO_Complet!A:R,15,FALSE))</f>
        <v/>
      </c>
      <c r="R23" s="3" t="str">
        <f>IF(VLOOKUP($A23,DICO_Complet!A:R,16,FALSE)=0,"",VLOOKUP($A23,DICO_Complet!A:R,16,FALSE))</f>
        <v/>
      </c>
      <c r="S23" s="3" t="str">
        <f>IF(VLOOKUP($A23,DICO_Complet!A:R,17,FALSE)=0,"",VLOOKUP($A23,DICO_Complet!A:R,17,FALSE))</f>
        <v/>
      </c>
      <c r="T23" s="3" t="str">
        <f>IF(VLOOKUP($A23,DICO_Complet!A:R,18,FALSE)=0,"",VLOOKUP($A23,DICO_Complet!A:R,18,FALSE))</f>
        <v/>
      </c>
    </row>
    <row r="24" spans="1:20" ht="15" customHeight="1">
      <c r="A24" s="29">
        <v>250528104032</v>
      </c>
      <c r="B24" s="30" t="str">
        <f>IF(ISNA(VLOOKUP(Tableau161920[[#This Row],[Référence]],MON_MSG!A:B,2,FALSE)),"N",IF($I24="Obsolete","N","O"))</f>
        <v>O</v>
      </c>
      <c r="C24" s="3" t="str">
        <f>VLOOKUP($A24,DICO_Complet!A:R,3,FALSE)</f>
        <v>AuditTrail</v>
      </c>
      <c r="D24" s="3" t="str">
        <f>VLOOKUP($A24,DICO_Complet!A:R,4,FALSE)</f>
        <v>auditTrail</v>
      </c>
      <c r="E24" s="3" t="str">
        <f>VLOOKUP($A24,DICO_Complet!A:R,5,FALSE)</f>
        <v>customerAnswerStatus</v>
      </c>
      <c r="F24" s="3" t="str">
        <f>VLOOKUP($A24,DICO_Complet!A:R,6,FALSE)</f>
        <v>CustomerAnswerStatusCodeset</v>
      </c>
      <c r="G24" s="31" t="str">
        <f>VLOOKUP($A24,DICO_Complet!A:R,7,FALSE)</f>
        <v>DNS</v>
      </c>
      <c r="H24" s="31">
        <f>VLOOKUP($A24,DICO_Complet!A:R,8,FALSE)</f>
        <v>0</v>
      </c>
      <c r="I24" s="3" t="str">
        <f>IF(VLOOKUP($A24,DICO_Complet!A:R,9,FALSE)&lt;&gt;0,VLOOKUP($A24,DICO_Complet!A:R,9,FALSE),"")</f>
        <v/>
      </c>
      <c r="J24" s="3" t="str">
        <f>VLOOKUP($A24,DICO_Complet!A:R,10,FALSE)</f>
        <v xml:space="preserve">Statut of Customer answer for the doubt removal </v>
      </c>
      <c r="K24" s="3" t="str">
        <f>IF(OR(ISNA(VLOOKUP(Tableau161920[[#This Row],[Référence]],MON_MSG!A:H,7,FALSE)),ISBLANK(VLOOKUP(Tableau161920[[#This Row],[Référence]],MON_MSG!A:H,7,FALSE))),"",VLOOKUP(Tableau161920[[#This Row],[Référence]],MON_MSG!A:H,7,FALSE))</f>
        <v/>
      </c>
      <c r="L24" s="3" t="str">
        <f>IF(OR(ISNA(VLOOKUP(Tableau161920[[#This Row],[Référence]],MON_MSG!A:I,8,FALSE)),ISBLANK(VLOOKUP(Tableau161920[[#This Row],[Référence]],MON_MSG!A:I,8,FALSE))),"",VLOOKUP(Tableau161920[[#This Row],[Référence]],MON_MSG!A:I,8,FALSE))</f>
        <v/>
      </c>
      <c r="M24" s="3" t="str">
        <f>IF(OR(ISNA(VLOOKUP(Tableau161920[[#This Row],[Référence]],MON_MSG!A:J,9,FALSE)),ISBLANK(VLOOKUP(Tableau161920[[#This Row],[Référence]],MON_MSG!A:J,9,FALSE))),"",VLOOKUP(Tableau161920[[#This Row],[Référence]],MON_MSG!A:J,9,FALSE))</f>
        <v/>
      </c>
      <c r="N24" s="3" t="str">
        <f>IF(VLOOKUP($A24,DICO_Complet!A:R,12,FALSE)=0,"",VLOOKUP($A24,DICO_Complet!A:R,12,FALSE))</f>
        <v/>
      </c>
      <c r="O24" s="3" t="str">
        <f>IF(VLOOKUP($A24,DICO_Complet!A:R,13,FALSE)=0,"",VLOOKUP($A24,DICO_Complet!A:R,13,FALSE))</f>
        <v/>
      </c>
      <c r="P24" s="3" t="str">
        <f>IF(VLOOKUP($A24,DICO_Complet!A:R,14,FALSE)=0,"",VLOOKUP($A24,DICO_Complet!A:R,14,FALSE))</f>
        <v/>
      </c>
      <c r="Q24" s="3" t="str">
        <f>IF(VLOOKUP($A24,DICO_Complet!A:R,15,FALSE)=0,"",VLOOKUP($A24,DICO_Complet!A:R,15,FALSE))</f>
        <v/>
      </c>
      <c r="R24" s="3" t="str">
        <f>IF(VLOOKUP($A24,DICO_Complet!A:R,16,FALSE)=0,"",VLOOKUP($A24,DICO_Complet!A:R,16,FALSE))</f>
        <v/>
      </c>
      <c r="S24" s="3" t="str">
        <f>IF(VLOOKUP($A24,DICO_Complet!A:R,17,FALSE)=0,"",VLOOKUP($A24,DICO_Complet!A:R,17,FALSE))</f>
        <v/>
      </c>
      <c r="T24" s="3" t="str">
        <f>IF(VLOOKUP($A24,DICO_Complet!A:R,18,FALSE)=0,"",VLOOKUP($A24,DICO_Complet!A:R,18,FALSE))</f>
        <v/>
      </c>
    </row>
    <row r="25" spans="1:20" ht="15" customHeight="1">
      <c r="A25" s="29">
        <v>250528104039</v>
      </c>
      <c r="B25" s="30" t="str">
        <f>IF(ISNA(VLOOKUP(Tableau161920[[#This Row],[Référence]],MON_MSG!A:B,2,FALSE)),"N",IF($I25="Obsolete","N","O"))</f>
        <v>O</v>
      </c>
      <c r="C25" s="3" t="str">
        <f>VLOOKUP($A25,DICO_Complet!A:R,3,FALSE)</f>
        <v>AuditTrail</v>
      </c>
      <c r="D25" s="3" t="str">
        <f>VLOOKUP($A25,DICO_Complet!A:R,4,FALSE)</f>
        <v>auditTrail</v>
      </c>
      <c r="E25" s="3" t="str">
        <f>VLOOKUP($A25,DICO_Complet!A:R,5,FALSE)</f>
        <v>deviceTechnicalName</v>
      </c>
      <c r="F25" s="3" t="str">
        <f>VLOOKUP($A25,DICO_Complet!A:R,6,FALSE)</f>
        <v>Max255Text</v>
      </c>
      <c r="G25" s="31" t="str">
        <f>VLOOKUP($A25,DICO_Complet!A:R,7,FALSE)</f>
        <v>DNS</v>
      </c>
      <c r="H25" s="31">
        <f>VLOOKUP($A25,DICO_Complet!A:R,8,FALSE)</f>
        <v>0</v>
      </c>
      <c r="I25" s="3" t="str">
        <f>IF(VLOOKUP($A25,DICO_Complet!A:R,9,FALSE)&lt;&gt;0,VLOOKUP($A25,DICO_Complet!A:R,9,FALSE),"")</f>
        <v/>
      </c>
      <c r="J25" s="3" t="str">
        <f>VLOOKUP($A25,DICO_Complet!A:R,10,FALSE)</f>
        <v>Technical name of the device</v>
      </c>
      <c r="K25" s="3" t="str">
        <f>IF(OR(ISNA(VLOOKUP(Tableau161920[[#This Row],[Référence]],MON_MSG!A:H,7,FALSE)),ISBLANK(VLOOKUP(Tableau161920[[#This Row],[Référence]],MON_MSG!A:H,7,FALSE))),"",VLOOKUP(Tableau161920[[#This Row],[Référence]],MON_MSG!A:H,7,FALSE))</f>
        <v/>
      </c>
      <c r="L25" s="3" t="str">
        <f>IF(OR(ISNA(VLOOKUP(Tableau161920[[#This Row],[Référence]],MON_MSG!A:I,8,FALSE)),ISBLANK(VLOOKUP(Tableau161920[[#This Row],[Référence]],MON_MSG!A:I,8,FALSE))),"",VLOOKUP(Tableau161920[[#This Row],[Référence]],MON_MSG!A:I,8,FALSE))</f>
        <v/>
      </c>
      <c r="M25" s="3" t="str">
        <f>IF(OR(ISNA(VLOOKUP(Tableau161920[[#This Row],[Référence]],MON_MSG!A:J,9,FALSE)),ISBLANK(VLOOKUP(Tableau161920[[#This Row],[Référence]],MON_MSG!A:J,9,FALSE))),"",VLOOKUP(Tableau161920[[#This Row],[Référence]],MON_MSG!A:J,9,FALSE))</f>
        <v/>
      </c>
      <c r="N25" s="3" t="str">
        <f>IF(VLOOKUP($A25,DICO_Complet!A:R,12,FALSE)=0,"",VLOOKUP($A25,DICO_Complet!A:R,12,FALSE))</f>
        <v/>
      </c>
      <c r="O25" s="3" t="str">
        <f>IF(VLOOKUP($A25,DICO_Complet!A:R,13,FALSE)=0,"",VLOOKUP($A25,DICO_Complet!A:R,13,FALSE))</f>
        <v/>
      </c>
      <c r="P25" s="3" t="str">
        <f>IF(VLOOKUP($A25,DICO_Complet!A:R,14,FALSE)=0,"",VLOOKUP($A25,DICO_Complet!A:R,14,FALSE))</f>
        <v/>
      </c>
      <c r="Q25" s="3" t="str">
        <f>IF(VLOOKUP($A25,DICO_Complet!A:R,15,FALSE)=0,"",VLOOKUP($A25,DICO_Complet!A:R,15,FALSE))</f>
        <v/>
      </c>
      <c r="R25" s="3" t="str">
        <f>IF(VLOOKUP($A25,DICO_Complet!A:R,16,FALSE)=0,"",VLOOKUP($A25,DICO_Complet!A:R,16,FALSE))</f>
        <v/>
      </c>
      <c r="S25" s="3" t="str">
        <f>IF(VLOOKUP($A25,DICO_Complet!A:R,17,FALSE)=0,"",VLOOKUP($A25,DICO_Complet!A:R,17,FALSE))</f>
        <v/>
      </c>
      <c r="T25" s="3" t="str">
        <f>IF(VLOOKUP($A25,DICO_Complet!A:R,18,FALSE)=0,"",VLOOKUP($A25,DICO_Complet!A:R,18,FALSE))</f>
        <v/>
      </c>
    </row>
    <row r="26" spans="1:20" ht="15" customHeight="1">
      <c r="A26" s="29">
        <v>260107110003</v>
      </c>
      <c r="B26" s="30" t="str">
        <f>IF(ISNA(VLOOKUP(Tableau161920[[#This Row],[Référence]],MON_MSG!A:B,2,FALSE)),"N",IF($I26="Obsolete","N","O"))</f>
        <v>O</v>
      </c>
      <c r="C26" s="3" t="str">
        <f>VLOOKUP($A26,DICO_Complet!A:R,3,FALSE)</f>
        <v>AuditTrail</v>
      </c>
      <c r="D26" s="3" t="str">
        <f>VLOOKUP($A26,DICO_Complet!A:R,4,FALSE)</f>
        <v>auditTrail</v>
      </c>
      <c r="E26" s="3" t="str">
        <f>VLOOKUP($A26,DICO_Complet!A:R,5,FALSE)</f>
        <v>enrolmentEmail</v>
      </c>
      <c r="F26" s="3" t="str">
        <f>VLOOKUP($A26,DICO_Complet!A:R,6,FALSE)</f>
        <v>EmailAddressType</v>
      </c>
      <c r="G26" s="31" t="str">
        <f>VLOOKUP($A26,DICO_Complet!A:R,7,FALSE)</f>
        <v>DNS</v>
      </c>
      <c r="H26" s="31">
        <f>VLOOKUP($A26,DICO_Complet!A:R,8,FALSE)</f>
        <v>0</v>
      </c>
      <c r="I26" s="3" t="str">
        <f>IF(VLOOKUP($A26,DICO_Complet!A:R,9,FALSE)&lt;&gt;0,VLOOKUP($A26,DICO_Complet!A:R,9,FALSE),"")</f>
        <v/>
      </c>
      <c r="J26" s="3" t="str">
        <f>VLOOKUP($A26,DICO_Complet!A:R,10,FALSE)</f>
        <v>Email used in case of OTP mail enrollment.</v>
      </c>
      <c r="K26" s="3" t="str">
        <f>IF(OR(ISNA(VLOOKUP(Tableau161920[[#This Row],[Référence]],MON_MSG!A:H,7,FALSE)),ISBLANK(VLOOKUP(Tableau161920[[#This Row],[Référence]],MON_MSG!A:H,7,FALSE))),"",VLOOKUP(Tableau161920[[#This Row],[Référence]],MON_MSG!A:H,7,FALSE))</f>
        <v/>
      </c>
      <c r="L26" s="3" t="str">
        <f>IF(OR(ISNA(VLOOKUP(Tableau161920[[#This Row],[Référence]],MON_MSG!A:I,8,FALSE)),ISBLANK(VLOOKUP(Tableau161920[[#This Row],[Référence]],MON_MSG!A:I,8,FALSE))),"",VLOOKUP(Tableau161920[[#This Row],[Référence]],MON_MSG!A:I,8,FALSE))</f>
        <v/>
      </c>
      <c r="M26" s="3" t="str">
        <f>IF(OR(ISNA(VLOOKUP(Tableau161920[[#This Row],[Référence]],MON_MSG!A:J,9,FALSE)),ISBLANK(VLOOKUP(Tableau161920[[#This Row],[Référence]],MON_MSG!A:J,9,FALSE))),"",VLOOKUP(Tableau161920[[#This Row],[Référence]],MON_MSG!A:J,9,FALSE))</f>
        <v/>
      </c>
      <c r="N26" s="3" t="str">
        <f>IF(VLOOKUP($A26,DICO_Complet!A:R,12,FALSE)=0,"",VLOOKUP($A26,DICO_Complet!A:R,12,FALSE))</f>
        <v/>
      </c>
      <c r="O26" s="3" t="str">
        <f>IF(VLOOKUP($A26,DICO_Complet!A:R,13,FALSE)=0,"",VLOOKUP($A26,DICO_Complet!A:R,13,FALSE))</f>
        <v/>
      </c>
      <c r="P26" s="3" t="str">
        <f>IF(VLOOKUP($A26,DICO_Complet!A:R,14,FALSE)=0,"",VLOOKUP($A26,DICO_Complet!A:R,14,FALSE))</f>
        <v/>
      </c>
      <c r="Q26" s="3" t="str">
        <f>IF(VLOOKUP($A26,DICO_Complet!A:R,15,FALSE)=0,"",VLOOKUP($A26,DICO_Complet!A:R,15,FALSE))</f>
        <v/>
      </c>
      <c r="R26" s="3" t="str">
        <f>IF(VLOOKUP($A26,DICO_Complet!A:R,16,FALSE)=0,"",VLOOKUP($A26,DICO_Complet!A:R,16,FALSE))</f>
        <v/>
      </c>
      <c r="S26" s="3" t="str">
        <f>IF(VLOOKUP($A26,DICO_Complet!A:R,17,FALSE)=0,"",VLOOKUP($A26,DICO_Complet!A:R,17,FALSE))</f>
        <v/>
      </c>
      <c r="T26" s="3" t="str">
        <f>IF(VLOOKUP($A26,DICO_Complet!A:R,18,FALSE)=0,"",VLOOKUP($A26,DICO_Complet!A:R,18,FALSE))</f>
        <v/>
      </c>
    </row>
    <row r="27" spans="1:20">
      <c r="A27" s="29">
        <v>260107110002</v>
      </c>
      <c r="B27" s="30" t="str">
        <f>IF(ISNA(VLOOKUP(Tableau161920[[#This Row],[Référence]],MON_MSG!A:B,2,FALSE)),"N",IF($I27="Obsolete","N","O"))</f>
        <v>O</v>
      </c>
      <c r="C27" s="3" t="str">
        <f>VLOOKUP($A27,DICO_Complet!A:R,3,FALSE)</f>
        <v>AuditTrail</v>
      </c>
      <c r="D27" s="3" t="str">
        <f>VLOOKUP($A27,DICO_Complet!A:R,4,FALSE)</f>
        <v>auditTrail</v>
      </c>
      <c r="E27" s="3" t="str">
        <f>VLOOKUP($A27,DICO_Complet!A:R,5,FALSE)</f>
        <v>enrolmentPhoneNumber</v>
      </c>
      <c r="F27" s="3" t="str">
        <f>VLOOKUP($A27,DICO_Complet!A:R,6,FALSE)</f>
        <v>PhoneNumberText</v>
      </c>
      <c r="G27" s="31" t="str">
        <f>VLOOKUP($A27,DICO_Complet!A:R,7,FALSE)</f>
        <v>DNS</v>
      </c>
      <c r="H27" s="31">
        <f>VLOOKUP($A27,DICO_Complet!A:R,8,FALSE)</f>
        <v>0</v>
      </c>
      <c r="I27" s="3" t="str">
        <f>IF(VLOOKUP($A27,DICO_Complet!A:R,9,FALSE)&lt;&gt;0,VLOOKUP($A27,DICO_Complet!A:R,9,FALSE),"")</f>
        <v/>
      </c>
      <c r="J27" s="3" t="str">
        <f>VLOOKUP($A27,DICO_Complet!A:R,10,FALSE)</f>
        <v>Phone used for enrolment</v>
      </c>
      <c r="K27" s="3" t="str">
        <f>IF(OR(ISNA(VLOOKUP(Tableau161920[[#This Row],[Référence]],MON_MSG!A:H,7,FALSE)),ISBLANK(VLOOKUP(Tableau161920[[#This Row],[Référence]],MON_MSG!A:H,7,FALSE))),"",VLOOKUP(Tableau161920[[#This Row],[Référence]],MON_MSG!A:H,7,FALSE))</f>
        <v/>
      </c>
      <c r="L27" s="3" t="str">
        <f>IF(OR(ISNA(VLOOKUP(Tableau161920[[#This Row],[Référence]],MON_MSG!A:I,8,FALSE)),ISBLANK(VLOOKUP(Tableau161920[[#This Row],[Référence]],MON_MSG!A:I,8,FALSE))),"",VLOOKUP(Tableau161920[[#This Row],[Référence]],MON_MSG!A:I,8,FALSE))</f>
        <v/>
      </c>
      <c r="M27" s="3" t="str">
        <f>IF(OR(ISNA(VLOOKUP(Tableau161920[[#This Row],[Référence]],MON_MSG!A:J,9,FALSE)),ISBLANK(VLOOKUP(Tableau161920[[#This Row],[Référence]],MON_MSG!A:J,9,FALSE))),"",VLOOKUP(Tableau161920[[#This Row],[Référence]],MON_MSG!A:J,9,FALSE))</f>
        <v/>
      </c>
      <c r="N27" s="3" t="str">
        <f>IF(VLOOKUP($A27,DICO_Complet!A:R,12,FALSE)=0,"",VLOOKUP($A27,DICO_Complet!A:R,12,FALSE))</f>
        <v/>
      </c>
      <c r="O27" s="3" t="str">
        <f>IF(VLOOKUP($A27,DICO_Complet!A:R,13,FALSE)=0,"",VLOOKUP($A27,DICO_Complet!A:R,13,FALSE))</f>
        <v/>
      </c>
      <c r="P27" s="3" t="str">
        <f>IF(VLOOKUP($A27,DICO_Complet!A:R,14,FALSE)=0,"",VLOOKUP($A27,DICO_Complet!A:R,14,FALSE))</f>
        <v/>
      </c>
      <c r="Q27" s="3" t="str">
        <f>IF(VLOOKUP($A27,DICO_Complet!A:R,15,FALSE)=0,"",VLOOKUP($A27,DICO_Complet!A:R,15,FALSE))</f>
        <v/>
      </c>
      <c r="R27" s="3" t="str">
        <f>IF(VLOOKUP($A27,DICO_Complet!A:R,16,FALSE)=0,"",VLOOKUP($A27,DICO_Complet!A:R,16,FALSE))</f>
        <v/>
      </c>
      <c r="S27" s="3" t="str">
        <f>IF(VLOOKUP($A27,DICO_Complet!A:R,17,FALSE)=0,"",VLOOKUP($A27,DICO_Complet!A:R,17,FALSE))</f>
        <v/>
      </c>
      <c r="T27" s="3" t="str">
        <f>IF(VLOOKUP($A27,DICO_Complet!A:R,18,FALSE)=0,"",VLOOKUP($A27,DICO_Complet!A:R,18,FALSE))</f>
        <v/>
      </c>
    </row>
    <row r="28" spans="1:20" ht="15" customHeight="1">
      <c r="A28" s="29">
        <v>260107110005</v>
      </c>
      <c r="B28" s="30" t="str">
        <f>IF(ISNA(VLOOKUP(Tableau161920[[#This Row],[Référence]],MON_MSG!A:B,2,FALSE)),"N",IF($I28="Obsolete","N","O"))</f>
        <v>O</v>
      </c>
      <c r="C28" s="3" t="str">
        <f>VLOOKUP($A28,DICO_Complet!A:R,3,FALSE)</f>
        <v>AuditTrail</v>
      </c>
      <c r="D28" s="3" t="str">
        <f>VLOOKUP($A28,DICO_Complet!A:R,4,FALSE)</f>
        <v>auditTrail</v>
      </c>
      <c r="E28" s="3" t="str">
        <f>VLOOKUP($A28,DICO_Complet!A:R,5,FALSE)</f>
        <v>enrolmentRealActivationDateTime</v>
      </c>
      <c r="F28" s="3" t="str">
        <f>VLOOKUP($A28,DICO_Complet!A:R,6,FALSE)</f>
        <v>ISODateTime</v>
      </c>
      <c r="G28" s="31" t="str">
        <f>VLOOKUP($A28,DICO_Complet!A:R,7,FALSE)</f>
        <v>DNS</v>
      </c>
      <c r="H28" s="31">
        <f>VLOOKUP($A28,DICO_Complet!A:R,8,FALSE)</f>
        <v>0</v>
      </c>
      <c r="I28" s="3" t="str">
        <f>IF(VLOOKUP($A28,DICO_Complet!A:R,9,FALSE)&lt;&gt;0,VLOOKUP($A28,DICO_Complet!A:R,9,FALSE),"")</f>
        <v/>
      </c>
      <c r="J28" s="3" t="str">
        <f>VLOOKUP($A28,DICO_Complet!A:R,10,FALSE)</f>
        <v>Actual date of completion of the enrolment process on the device</v>
      </c>
      <c r="K28" s="3" t="str">
        <f>IF(OR(ISNA(VLOOKUP(Tableau161920[[#This Row],[Référence]],MON_MSG!A:H,7,FALSE)),ISBLANK(VLOOKUP(Tableau161920[[#This Row],[Référence]],MON_MSG!A:H,7,FALSE))),"",VLOOKUP(Tableau161920[[#This Row],[Référence]],MON_MSG!A:H,7,FALSE))</f>
        <v/>
      </c>
      <c r="L28" s="3" t="str">
        <f>IF(OR(ISNA(VLOOKUP(Tableau161920[[#This Row],[Référence]],MON_MSG!A:I,8,FALSE)),ISBLANK(VLOOKUP(Tableau161920[[#This Row],[Référence]],MON_MSG!A:I,8,FALSE))),"",VLOOKUP(Tableau161920[[#This Row],[Référence]],MON_MSG!A:I,8,FALSE))</f>
        <v/>
      </c>
      <c r="M28" s="3" t="str">
        <f>IF(OR(ISNA(VLOOKUP(Tableau161920[[#This Row],[Référence]],MON_MSG!A:J,9,FALSE)),ISBLANK(VLOOKUP(Tableau161920[[#This Row],[Référence]],MON_MSG!A:J,9,FALSE))),"",VLOOKUP(Tableau161920[[#This Row],[Référence]],MON_MSG!A:J,9,FALSE))</f>
        <v/>
      </c>
      <c r="N28" s="3" t="str">
        <f>IF(VLOOKUP($A28,DICO_Complet!A:R,12,FALSE)=0,"",VLOOKUP($A28,DICO_Complet!A:R,12,FALSE))</f>
        <v/>
      </c>
      <c r="O28" s="3" t="str">
        <f>IF(VLOOKUP($A28,DICO_Complet!A:R,13,FALSE)=0,"",VLOOKUP($A28,DICO_Complet!A:R,13,FALSE))</f>
        <v/>
      </c>
      <c r="P28" s="3" t="str">
        <f>IF(VLOOKUP($A28,DICO_Complet!A:R,14,FALSE)=0,"",VLOOKUP($A28,DICO_Complet!A:R,14,FALSE))</f>
        <v/>
      </c>
      <c r="Q28" s="3" t="str">
        <f>IF(VLOOKUP($A28,DICO_Complet!A:R,15,FALSE)=0,"",VLOOKUP($A28,DICO_Complet!A:R,15,FALSE))</f>
        <v/>
      </c>
      <c r="R28" s="3" t="str">
        <f>IF(VLOOKUP($A28,DICO_Complet!A:R,16,FALSE)=0,"",VLOOKUP($A28,DICO_Complet!A:R,16,FALSE))</f>
        <v/>
      </c>
      <c r="S28" s="3" t="str">
        <f>IF(VLOOKUP($A28,DICO_Complet!A:R,17,FALSE)=0,"",VLOOKUP($A28,DICO_Complet!A:R,17,FALSE))</f>
        <v/>
      </c>
      <c r="T28" s="3" t="str">
        <f>IF(VLOOKUP($A28,DICO_Complet!A:R,18,FALSE)=0,"",VLOOKUP($A28,DICO_Complet!A:R,18,FALSE))</f>
        <v/>
      </c>
    </row>
    <row r="29" spans="1:20" ht="14.9" customHeight="1">
      <c r="A29" s="29">
        <v>260107110001</v>
      </c>
      <c r="B29" s="30" t="str">
        <f>IF(ISNA(VLOOKUP(Tableau161920[[#This Row],[Référence]],MON_MSG!A:B,2,FALSE)),"N",IF($I29="Obsolete","N","O"))</f>
        <v>O</v>
      </c>
      <c r="C29" s="3" t="str">
        <f>VLOOKUP($A29,DICO_Complet!A:R,3,FALSE)</f>
        <v>AuditTrail</v>
      </c>
      <c r="D29" s="3" t="str">
        <f>VLOOKUP($A29,DICO_Complet!A:R,4,FALSE)</f>
        <v>auditTrail</v>
      </c>
      <c r="E29" s="3" t="str">
        <f>VLOOKUP($A29,DICO_Complet!A:R,5,FALSE)</f>
        <v>enrolmentSuccessfulIndicator</v>
      </c>
      <c r="F29" s="3" t="str">
        <f>VLOOKUP($A29,DICO_Complet!A:R,6,FALSE)</f>
        <v>TrueFalseIndicator</v>
      </c>
      <c r="G29" s="31" t="str">
        <f>VLOOKUP($A29,DICO_Complet!A:R,7,FALSE)</f>
        <v>DNS</v>
      </c>
      <c r="H29" s="31">
        <f>VLOOKUP($A29,DICO_Complet!A:R,8,FALSE)</f>
        <v>0</v>
      </c>
      <c r="I29" s="3" t="str">
        <f>IF(VLOOKUP($A29,DICO_Complet!A:R,9,FALSE)&lt;&gt;0,VLOOKUP($A29,DICO_Complet!A:R,9,FALSE),"")</f>
        <v/>
      </c>
      <c r="J29" s="3" t="str">
        <f>VLOOKUP($A29,DICO_Complet!A:R,10,FALSE)</f>
        <v>Was the enrolment successful ?</v>
      </c>
      <c r="K29" s="3" t="str">
        <f>IF(OR(ISNA(VLOOKUP(Tableau161920[[#This Row],[Référence]],MON_MSG!A:H,7,FALSE)),ISBLANK(VLOOKUP(Tableau161920[[#This Row],[Référence]],MON_MSG!A:H,7,FALSE))),"",VLOOKUP(Tableau161920[[#This Row],[Référence]],MON_MSG!A:H,7,FALSE))</f>
        <v/>
      </c>
      <c r="L29" s="3" t="str">
        <f>IF(OR(ISNA(VLOOKUP(Tableau161920[[#This Row],[Référence]],MON_MSG!A:I,8,FALSE)),ISBLANK(VLOOKUP(Tableau161920[[#This Row],[Référence]],MON_MSG!A:I,8,FALSE))),"",VLOOKUP(Tableau161920[[#This Row],[Référence]],MON_MSG!A:I,8,FALSE))</f>
        <v/>
      </c>
      <c r="M29" s="3" t="str">
        <f>IF(OR(ISNA(VLOOKUP(Tableau161920[[#This Row],[Référence]],MON_MSG!A:J,9,FALSE)),ISBLANK(VLOOKUP(Tableau161920[[#This Row],[Référence]],MON_MSG!A:J,9,FALSE))),"",VLOOKUP(Tableau161920[[#This Row],[Référence]],MON_MSG!A:J,9,FALSE))</f>
        <v/>
      </c>
      <c r="N29" s="3" t="str">
        <f>IF(VLOOKUP($A29,DICO_Complet!A:R,12,FALSE)=0,"",VLOOKUP($A29,DICO_Complet!A:R,12,FALSE))</f>
        <v/>
      </c>
      <c r="O29" s="3" t="str">
        <f>IF(VLOOKUP($A29,DICO_Complet!A:R,13,FALSE)=0,"",VLOOKUP($A29,DICO_Complet!A:R,13,FALSE))</f>
        <v/>
      </c>
      <c r="P29" s="3" t="str">
        <f>IF(VLOOKUP($A29,DICO_Complet!A:R,14,FALSE)=0,"",VLOOKUP($A29,DICO_Complet!A:R,14,FALSE))</f>
        <v/>
      </c>
      <c r="Q29" s="3" t="str">
        <f>IF(VLOOKUP($A29,DICO_Complet!A:R,15,FALSE)=0,"",VLOOKUP($A29,DICO_Complet!A:R,15,FALSE))</f>
        <v/>
      </c>
      <c r="R29" s="3" t="str">
        <f>IF(VLOOKUP($A29,DICO_Complet!A:R,16,FALSE)=0,"",VLOOKUP($A29,DICO_Complet!A:R,16,FALSE))</f>
        <v/>
      </c>
      <c r="S29" s="3" t="str">
        <f>IF(VLOOKUP($A29,DICO_Complet!A:R,17,FALSE)=0,"",VLOOKUP($A29,DICO_Complet!A:R,17,FALSE))</f>
        <v/>
      </c>
      <c r="T29" s="3" t="str">
        <f>IF(VLOOKUP($A29,DICO_Complet!A:R,18,FALSE)=0,"",VLOOKUP($A29,DICO_Complet!A:R,18,FALSE))</f>
        <v/>
      </c>
    </row>
    <row r="30" spans="1:20">
      <c r="A30" s="29">
        <v>260107110004</v>
      </c>
      <c r="B30" s="30" t="str">
        <f>IF(ISNA(VLOOKUP(Tableau161920[[#This Row],[Référence]],MON_MSG!A:B,2,FALSE)),"N",IF($I30="Obsolete","N","O"))</f>
        <v>O</v>
      </c>
      <c r="C30" s="3" t="str">
        <f>VLOOKUP($A30,DICO_Complet!A:R,3,FALSE)</f>
        <v>AuditTrail</v>
      </c>
      <c r="D30" s="3" t="str">
        <f>VLOOKUP($A30,DICO_Complet!A:R,4,FALSE)</f>
        <v>auditTrail</v>
      </c>
      <c r="E30" s="3" t="str">
        <f>VLOOKUP($A30,DICO_Complet!A:R,5,FALSE)</f>
        <v>enrolmentTheoricalActivationDateTime</v>
      </c>
      <c r="F30" s="3" t="str">
        <f>VLOOKUP($A30,DICO_Complet!A:R,6,FALSE)</f>
        <v>ISODateTime</v>
      </c>
      <c r="G30" s="31" t="str">
        <f>VLOOKUP($A30,DICO_Complet!A:R,7,FALSE)</f>
        <v>DNS</v>
      </c>
      <c r="H30" s="31">
        <f>VLOOKUP($A30,DICO_Complet!A:R,8,FALSE)</f>
        <v>0</v>
      </c>
      <c r="I30" s="3" t="str">
        <f>IF(VLOOKUP($A30,DICO_Complet!A:R,9,FALSE)&lt;&gt;0,VLOOKUP($A30,DICO_Complet!A:R,9,FALSE),"")</f>
        <v/>
      </c>
      <c r="J30" s="3" t="str">
        <f>VLOOKUP($A30,DICO_Complet!A:R,10,FALSE)</f>
        <v>Estimated date of end of enrolment process on the device</v>
      </c>
      <c r="K30" s="3" t="str">
        <f>IF(OR(ISNA(VLOOKUP(Tableau161920[[#This Row],[Référence]],MON_MSG!A:H,7,FALSE)),ISBLANK(VLOOKUP(Tableau161920[[#This Row],[Référence]],MON_MSG!A:H,7,FALSE))),"",VLOOKUP(Tableau161920[[#This Row],[Référence]],MON_MSG!A:H,7,FALSE))</f>
        <v/>
      </c>
      <c r="L30" s="3" t="str">
        <f>IF(OR(ISNA(VLOOKUP(Tableau161920[[#This Row],[Référence]],MON_MSG!A:I,8,FALSE)),ISBLANK(VLOOKUP(Tableau161920[[#This Row],[Référence]],MON_MSG!A:I,8,FALSE))),"",VLOOKUP(Tableau161920[[#This Row],[Référence]],MON_MSG!A:I,8,FALSE))</f>
        <v/>
      </c>
      <c r="M30" s="3" t="str">
        <f>IF(OR(ISNA(VLOOKUP(Tableau161920[[#This Row],[Référence]],MON_MSG!A:J,9,FALSE)),ISBLANK(VLOOKUP(Tableau161920[[#This Row],[Référence]],MON_MSG!A:J,9,FALSE))),"",VLOOKUP(Tableau161920[[#This Row],[Référence]],MON_MSG!A:J,9,FALSE))</f>
        <v/>
      </c>
      <c r="N30" s="3" t="str">
        <f>IF(VLOOKUP($A30,DICO_Complet!A:R,12,FALSE)=0,"",VLOOKUP($A30,DICO_Complet!A:R,12,FALSE))</f>
        <v/>
      </c>
      <c r="O30" s="3" t="str">
        <f>IF(VLOOKUP($A30,DICO_Complet!A:R,13,FALSE)=0,"",VLOOKUP($A30,DICO_Complet!A:R,13,FALSE))</f>
        <v/>
      </c>
      <c r="P30" s="3" t="str">
        <f>IF(VLOOKUP($A30,DICO_Complet!A:R,14,FALSE)=0,"",VLOOKUP($A30,DICO_Complet!A:R,14,FALSE))</f>
        <v/>
      </c>
      <c r="Q30" s="3" t="str">
        <f>IF(VLOOKUP($A30,DICO_Complet!A:R,15,FALSE)=0,"",VLOOKUP($A30,DICO_Complet!A:R,15,FALSE))</f>
        <v/>
      </c>
      <c r="R30" s="3" t="str">
        <f>IF(VLOOKUP($A30,DICO_Complet!A:R,16,FALSE)=0,"",VLOOKUP($A30,DICO_Complet!A:R,16,FALSE))</f>
        <v/>
      </c>
      <c r="S30" s="3" t="str">
        <f>IF(VLOOKUP($A30,DICO_Complet!A:R,17,FALSE)=0,"",VLOOKUP($A30,DICO_Complet!A:R,17,FALSE))</f>
        <v/>
      </c>
      <c r="T30" s="3" t="str">
        <f>IF(VLOOKUP($A30,DICO_Complet!A:R,18,FALSE)=0,"",VLOOKUP($A30,DICO_Complet!A:R,18,FALSE))</f>
        <v/>
      </c>
    </row>
    <row r="31" spans="1:20" ht="14.9" customHeight="1">
      <c r="A31" s="29">
        <v>260526131600</v>
      </c>
      <c r="B31" s="30" t="str">
        <f>IF(ISNA(VLOOKUP(Tableau161920[[#This Row],[Référence]],MON_MSG!A:B,2,FALSE)),"N",IF($I31="Obsolete","N","O"))</f>
        <v>O</v>
      </c>
      <c r="C31" s="3" t="str">
        <f>VLOOKUP($A31,DICO_Complet!A:R,3,FALSE)</f>
        <v>AuditTrail</v>
      </c>
      <c r="D31" s="3" t="str">
        <f>VLOOKUP($A31,DICO_Complet!A:R,4,FALSE)</f>
        <v>auditTrail</v>
      </c>
      <c r="E31" s="3" t="str">
        <f>VLOOKUP($A31,DICO_Complet!A:R,5,FALSE)</f>
        <v>isPaymentWallet</v>
      </c>
      <c r="F31" s="3" t="str">
        <f>VLOOKUP($A31,DICO_Complet!A:R,6,FALSE)</f>
        <v>TrueFalseIndicator</v>
      </c>
      <c r="G31" s="31" t="str">
        <f>VLOOKUP($A31,DICO_Complet!A:R,7,FALSE)</f>
        <v>DNS</v>
      </c>
      <c r="H31" s="31">
        <f>VLOOKUP($A31,DICO_Complet!A:R,8,FALSE)</f>
        <v>0</v>
      </c>
      <c r="I31" s="3" t="str">
        <f>IF(VLOOKUP($A31,DICO_Complet!A:R,9,FALSE)&lt;&gt;0,VLOOKUP($A31,DICO_Complet!A:R,9,FALSE),"")</f>
        <v/>
      </c>
      <c r="J31" s="3" t="str">
        <f>VLOOKUP($A31,DICO_Complet!A:R,10,FALSE)</f>
        <v>Indicates whether this wallet corresponds to the one used for the payment associated with the transaction</v>
      </c>
      <c r="K31" s="3" t="str">
        <f>IF(OR(ISNA(VLOOKUP(Tableau161920[[#This Row],[Référence]],MON_MSG!A:H,7,FALSE)),ISBLANK(VLOOKUP(Tableau161920[[#This Row],[Référence]],MON_MSG!A:H,7,FALSE))),"",VLOOKUP(Tableau161920[[#This Row],[Référence]],MON_MSG!A:H,7,FALSE))</f>
        <v/>
      </c>
      <c r="L31" s="3" t="str">
        <f>IF(OR(ISNA(VLOOKUP(Tableau161920[[#This Row],[Référence]],MON_MSG!A:I,8,FALSE)),ISBLANK(VLOOKUP(Tableau161920[[#This Row],[Référence]],MON_MSG!A:I,8,FALSE))),"",VLOOKUP(Tableau161920[[#This Row],[Référence]],MON_MSG!A:I,8,FALSE))</f>
        <v/>
      </c>
      <c r="M31" s="3" t="str">
        <f>IF(OR(ISNA(VLOOKUP(Tableau161920[[#This Row],[Référence]],MON_MSG!A:J,9,FALSE)),ISBLANK(VLOOKUP(Tableau161920[[#This Row],[Référence]],MON_MSG!A:J,9,FALSE))),"",VLOOKUP(Tableau161920[[#This Row],[Référence]],MON_MSG!A:J,9,FALSE))</f>
        <v/>
      </c>
      <c r="N31" s="3" t="str">
        <f>IF(VLOOKUP($A31,DICO_Complet!A:R,12,FALSE)=0,"",VLOOKUP($A31,DICO_Complet!A:R,12,FALSE))</f>
        <v/>
      </c>
      <c r="O31" s="3" t="str">
        <f>IF(VLOOKUP($A31,DICO_Complet!A:R,13,FALSE)=0,"",VLOOKUP($A31,DICO_Complet!A:R,13,FALSE))</f>
        <v/>
      </c>
      <c r="P31" s="3" t="str">
        <f>IF(VLOOKUP($A31,DICO_Complet!A:R,14,FALSE)=0,"",VLOOKUP($A31,DICO_Complet!A:R,14,FALSE))</f>
        <v/>
      </c>
      <c r="Q31" s="3" t="str">
        <f>IF(VLOOKUP($A31,DICO_Complet!A:R,15,FALSE)=0,"",VLOOKUP($A31,DICO_Complet!A:R,15,FALSE))</f>
        <v/>
      </c>
      <c r="R31" s="3" t="str">
        <f>IF(VLOOKUP($A31,DICO_Complet!A:R,16,FALSE)=0,"",VLOOKUP($A31,DICO_Complet!A:R,16,FALSE))</f>
        <v/>
      </c>
      <c r="S31" s="3" t="str">
        <f>IF(VLOOKUP($A31,DICO_Complet!A:R,17,FALSE)=0,"",VLOOKUP($A31,DICO_Complet!A:R,17,FALSE))</f>
        <v/>
      </c>
      <c r="T31" s="3" t="str">
        <f>IF(VLOOKUP($A31,DICO_Complet!A:R,18,FALSE)=0,"",VLOOKUP($A31,DICO_Complet!A:R,18,FALSE))</f>
        <v/>
      </c>
    </row>
    <row r="32" spans="1:20">
      <c r="A32" s="29">
        <v>250528104040</v>
      </c>
      <c r="B32" s="30" t="str">
        <f>IF(ISNA(VLOOKUP(Tableau161920[[#This Row],[Référence]],MON_MSG!A:B,2,FALSE)),"N",IF($I32="Obsolete","N","O"))</f>
        <v>O</v>
      </c>
      <c r="C32" s="3" t="str">
        <f>VLOOKUP($A32,DICO_Complet!A:R,3,FALSE)</f>
        <v>AuditTrail</v>
      </c>
      <c r="D32" s="3" t="str">
        <f>VLOOKUP($A32,DICO_Complet!A:R,4,FALSE)</f>
        <v>auditTrail</v>
      </c>
      <c r="E32" s="3" t="str">
        <f>VLOOKUP($A32,DICO_Complet!A:R,5,FALSE)</f>
        <v>lastEnrolmentDateTime</v>
      </c>
      <c r="F32" s="3" t="str">
        <f>VLOOKUP($A32,DICO_Complet!A:R,6,FALSE)</f>
        <v>ISODateTime</v>
      </c>
      <c r="G32" s="31" t="str">
        <f>VLOOKUP($A32,DICO_Complet!A:R,7,FALSE)</f>
        <v>DNS</v>
      </c>
      <c r="H32" s="31">
        <f>VLOOKUP($A32,DICO_Complet!A:R,8,FALSE)</f>
        <v>0</v>
      </c>
      <c r="I32" s="3" t="str">
        <f>IF(VLOOKUP($A32,DICO_Complet!A:R,9,FALSE)&lt;&gt;0,VLOOKUP($A32,DICO_Complet!A:R,9,FALSE),"")</f>
        <v/>
      </c>
      <c r="J32" s="3" t="str">
        <f>VLOOKUP($A32,DICO_Complet!A:R,10,FALSE)</f>
        <v>Last enrolments date time</v>
      </c>
      <c r="K32" s="3" t="str">
        <f>IF(OR(ISNA(VLOOKUP(Tableau161920[[#This Row],[Référence]],MON_MSG!A:H,7,FALSE)),ISBLANK(VLOOKUP(Tableau161920[[#This Row],[Référence]],MON_MSG!A:H,7,FALSE))),"",VLOOKUP(Tableau161920[[#This Row],[Référence]],MON_MSG!A:H,7,FALSE))</f>
        <v/>
      </c>
      <c r="L32" s="3" t="str">
        <f>IF(OR(ISNA(VLOOKUP(Tableau161920[[#This Row],[Référence]],MON_MSG!A:I,8,FALSE)),ISBLANK(VLOOKUP(Tableau161920[[#This Row],[Référence]],MON_MSG!A:I,8,FALSE))),"",VLOOKUP(Tableau161920[[#This Row],[Référence]],MON_MSG!A:I,8,FALSE))</f>
        <v/>
      </c>
      <c r="M32" s="3" t="str">
        <f>IF(OR(ISNA(VLOOKUP(Tableau161920[[#This Row],[Référence]],MON_MSG!A:J,9,FALSE)),ISBLANK(VLOOKUP(Tableau161920[[#This Row],[Référence]],MON_MSG!A:J,9,FALSE))),"",VLOOKUP(Tableau161920[[#This Row],[Référence]],MON_MSG!A:J,9,FALSE))</f>
        <v/>
      </c>
      <c r="N32" s="3" t="str">
        <f>IF(VLOOKUP($A32,DICO_Complet!A:R,12,FALSE)=0,"",VLOOKUP($A32,DICO_Complet!A:R,12,FALSE))</f>
        <v/>
      </c>
      <c r="O32" s="3" t="str">
        <f>IF(VLOOKUP($A32,DICO_Complet!A:R,13,FALSE)=0,"",VLOOKUP($A32,DICO_Complet!A:R,13,FALSE))</f>
        <v/>
      </c>
      <c r="P32" s="3" t="str">
        <f>IF(VLOOKUP($A32,DICO_Complet!A:R,14,FALSE)=0,"",VLOOKUP($A32,DICO_Complet!A:R,14,FALSE))</f>
        <v/>
      </c>
      <c r="Q32" s="3" t="str">
        <f>IF(VLOOKUP($A32,DICO_Complet!A:R,15,FALSE)=0,"",VLOOKUP($A32,DICO_Complet!A:R,15,FALSE))</f>
        <v/>
      </c>
      <c r="R32" s="3" t="str">
        <f>IF(VLOOKUP($A32,DICO_Complet!A:R,16,FALSE)=0,"",VLOOKUP($A32,DICO_Complet!A:R,16,FALSE))</f>
        <v/>
      </c>
      <c r="S32" s="3" t="str">
        <f>IF(VLOOKUP($A32,DICO_Complet!A:R,17,FALSE)=0,"",VLOOKUP($A32,DICO_Complet!A:R,17,FALSE))</f>
        <v/>
      </c>
      <c r="T32" s="3" t="str">
        <f>IF(VLOOKUP($A32,DICO_Complet!A:R,18,FALSE)=0,"",VLOOKUP($A32,DICO_Complet!A:R,18,FALSE))</f>
        <v/>
      </c>
    </row>
    <row r="33" spans="1:20" ht="14.9" customHeight="1">
      <c r="A33" s="29">
        <v>250528104047</v>
      </c>
      <c r="B33" s="30" t="str">
        <f>IF(ISNA(VLOOKUP(Tableau161920[[#This Row],[Référence]],MON_MSG!A:B,2,FALSE)),"N",IF($I33="Obsolete","N","O"))</f>
        <v>O</v>
      </c>
      <c r="C33" s="3" t="str">
        <f>VLOOKUP($A33,DICO_Complet!A:R,3,FALSE)</f>
        <v>AuditTrail</v>
      </c>
      <c r="D33" s="3" t="str">
        <f>VLOOKUP($A33,DICO_Complet!A:R,4,FALSE)</f>
        <v>auditTrail</v>
      </c>
      <c r="E33" s="3" t="str">
        <f>VLOOKUP($A33,DICO_Complet!A:R,5,FALSE)</f>
        <v>lastEnrolmentPeriod</v>
      </c>
      <c r="F33" s="3" t="str">
        <f>VLOOKUP($A33,DICO_Complet!A:R,6,FALSE)</f>
        <v>ISODuration</v>
      </c>
      <c r="G33" s="31" t="str">
        <f>VLOOKUP($A33,DICO_Complet!A:R,7,FALSE)</f>
        <v>DNS</v>
      </c>
      <c r="H33" s="31">
        <f>VLOOKUP($A33,DICO_Complet!A:R,8,FALSE)</f>
        <v>0</v>
      </c>
      <c r="I33" s="3" t="str">
        <f>IF(VLOOKUP($A33,DICO_Complet!A:R,9,FALSE)&lt;&gt;0,VLOOKUP($A33,DICO_Complet!A:R,9,FALSE),"")</f>
        <v/>
      </c>
      <c r="J33" s="3" t="str">
        <f>VLOOKUP($A33,DICO_Complet!A:R,10,FALSE)</f>
        <v>Time since last enrolment</v>
      </c>
      <c r="K33" s="3" t="str">
        <f>IF(OR(ISNA(VLOOKUP(Tableau161920[[#This Row],[Référence]],MON_MSG!A:H,7,FALSE)),ISBLANK(VLOOKUP(Tableau161920[[#This Row],[Référence]],MON_MSG!A:H,7,FALSE))),"",VLOOKUP(Tableau161920[[#This Row],[Référence]],MON_MSG!A:H,7,FALSE))</f>
        <v/>
      </c>
      <c r="L33" s="3" t="str">
        <f>IF(OR(ISNA(VLOOKUP(Tableau161920[[#This Row],[Référence]],MON_MSG!A:I,8,FALSE)),ISBLANK(VLOOKUP(Tableau161920[[#This Row],[Référence]],MON_MSG!A:I,8,FALSE))),"",VLOOKUP(Tableau161920[[#This Row],[Référence]],MON_MSG!A:I,8,FALSE))</f>
        <v/>
      </c>
      <c r="M33" s="3" t="str">
        <f>IF(OR(ISNA(VLOOKUP(Tableau161920[[#This Row],[Référence]],MON_MSG!A:J,9,FALSE)),ISBLANK(VLOOKUP(Tableau161920[[#This Row],[Référence]],MON_MSG!A:J,9,FALSE))),"",VLOOKUP(Tableau161920[[#This Row],[Référence]],MON_MSG!A:J,9,FALSE))</f>
        <v/>
      </c>
      <c r="N33" s="3" t="str">
        <f>IF(VLOOKUP($A33,DICO_Complet!A:R,12,FALSE)=0,"",VLOOKUP($A33,DICO_Complet!A:R,12,FALSE))</f>
        <v/>
      </c>
      <c r="O33" s="3" t="str">
        <f>IF(VLOOKUP($A33,DICO_Complet!A:R,13,FALSE)=0,"",VLOOKUP($A33,DICO_Complet!A:R,13,FALSE))</f>
        <v/>
      </c>
      <c r="P33" s="3" t="str">
        <f>IF(VLOOKUP($A33,DICO_Complet!A:R,14,FALSE)=0,"",VLOOKUP($A33,DICO_Complet!A:R,14,FALSE))</f>
        <v/>
      </c>
      <c r="Q33" s="3" t="str">
        <f>IF(VLOOKUP($A33,DICO_Complet!A:R,15,FALSE)=0,"",VLOOKUP($A33,DICO_Complet!A:R,15,FALSE))</f>
        <v/>
      </c>
      <c r="R33" s="3" t="str">
        <f>IF(VLOOKUP($A33,DICO_Complet!A:R,16,FALSE)=0,"",VLOOKUP($A33,DICO_Complet!A:R,16,FALSE))</f>
        <v/>
      </c>
      <c r="S33" s="3" t="str">
        <f>IF(VLOOKUP($A33,DICO_Complet!A:R,17,FALSE)=0,"",VLOOKUP($A33,DICO_Complet!A:R,17,FALSE))</f>
        <v/>
      </c>
      <c r="T33" s="3" t="str">
        <f>IF(VLOOKUP($A33,DICO_Complet!A:R,18,FALSE)=0,"",VLOOKUP($A33,DICO_Complet!A:R,18,FALSE))</f>
        <v/>
      </c>
    </row>
    <row r="34" spans="1:20">
      <c r="A34" s="29">
        <v>260107110014</v>
      </c>
      <c r="B34" s="30" t="str">
        <f>IF(ISNA(VLOOKUP(Tableau161920[[#This Row],[Référence]],MON_MSG!A:B,2,FALSE)),"N",IF($I34="Obsolete","N","O"))</f>
        <v>O</v>
      </c>
      <c r="C34" s="3" t="str">
        <f>VLOOKUP($A34,DICO_Complet!A:R,3,FALSE)</f>
        <v>AuditTrail</v>
      </c>
      <c r="D34" s="3" t="str">
        <f>VLOOKUP($A34,DICO_Complet!A:R,4,FALSE)</f>
        <v>auditTrail</v>
      </c>
      <c r="E34" s="3" t="str">
        <f>VLOOKUP($A34,DICO_Complet!A:R,5,FALSE)</f>
        <v>lastPersonalChangeDateTime</v>
      </c>
      <c r="F34" s="3" t="str">
        <f>VLOOKUP($A34,DICO_Complet!A:R,6,FALSE)</f>
        <v>ISODateTime</v>
      </c>
      <c r="G34" s="31" t="str">
        <f>VLOOKUP($A34,DICO_Complet!A:R,7,FALSE)</f>
        <v>DNS</v>
      </c>
      <c r="H34" s="31">
        <f>VLOOKUP($A34,DICO_Complet!A:R,8,FALSE)</f>
        <v>0</v>
      </c>
      <c r="I34" s="3" t="str">
        <f>IF(VLOOKUP($A34,DICO_Complet!A:R,9,FALSE)&lt;&gt;0,VLOOKUP($A34,DICO_Complet!A:R,9,FALSE),"")</f>
        <v/>
      </c>
      <c r="J34" s="3" t="str">
        <f>VLOOKUP($A34,DICO_Complet!A:R,10,FALSE)</f>
        <v>Date time of the change</v>
      </c>
      <c r="K34" s="3" t="str">
        <f>IF(OR(ISNA(VLOOKUP(Tableau161920[[#This Row],[Référence]],MON_MSG!A:H,7,FALSE)),ISBLANK(VLOOKUP(Tableau161920[[#This Row],[Référence]],MON_MSG!A:H,7,FALSE))),"",VLOOKUP(Tableau161920[[#This Row],[Référence]],MON_MSG!A:H,7,FALSE))</f>
        <v/>
      </c>
      <c r="L34" s="3" t="str">
        <f>IF(OR(ISNA(VLOOKUP(Tableau161920[[#This Row],[Référence]],MON_MSG!A:I,8,FALSE)),ISBLANK(VLOOKUP(Tableau161920[[#This Row],[Référence]],MON_MSG!A:I,8,FALSE))),"",VLOOKUP(Tableau161920[[#This Row],[Référence]],MON_MSG!A:I,8,FALSE))</f>
        <v/>
      </c>
      <c r="M34" s="3" t="str">
        <f>IF(OR(ISNA(VLOOKUP(Tableau161920[[#This Row],[Référence]],MON_MSG!A:J,9,FALSE)),ISBLANK(VLOOKUP(Tableau161920[[#This Row],[Référence]],MON_MSG!A:J,9,FALSE))),"",VLOOKUP(Tableau161920[[#This Row],[Référence]],MON_MSG!A:J,9,FALSE))</f>
        <v/>
      </c>
      <c r="N34" s="3" t="str">
        <f>IF(VLOOKUP($A34,DICO_Complet!A:R,12,FALSE)=0,"",VLOOKUP($A34,DICO_Complet!A:R,12,FALSE))</f>
        <v/>
      </c>
      <c r="O34" s="3" t="str">
        <f>IF(VLOOKUP($A34,DICO_Complet!A:R,13,FALSE)=0,"",VLOOKUP($A34,DICO_Complet!A:R,13,FALSE))</f>
        <v/>
      </c>
      <c r="P34" s="3" t="str">
        <f>IF(VLOOKUP($A34,DICO_Complet!A:R,14,FALSE)=0,"",VLOOKUP($A34,DICO_Complet!A:R,14,FALSE))</f>
        <v/>
      </c>
      <c r="Q34" s="3" t="str">
        <f>IF(VLOOKUP($A34,DICO_Complet!A:R,15,FALSE)=0,"",VLOOKUP($A34,DICO_Complet!A:R,15,FALSE))</f>
        <v/>
      </c>
      <c r="R34" s="3" t="str">
        <f>IF(VLOOKUP($A34,DICO_Complet!A:R,16,FALSE)=0,"",VLOOKUP($A34,DICO_Complet!A:R,16,FALSE))</f>
        <v/>
      </c>
      <c r="S34" s="3" t="str">
        <f>IF(VLOOKUP($A34,DICO_Complet!A:R,17,FALSE)=0,"",VLOOKUP($A34,DICO_Complet!A:R,17,FALSE))</f>
        <v/>
      </c>
      <c r="T34" s="3" t="str">
        <f>IF(VLOOKUP($A34,DICO_Complet!A:R,18,FALSE)=0,"",VLOOKUP($A34,DICO_Complet!A:R,18,FALSE))</f>
        <v/>
      </c>
    </row>
    <row r="35" spans="1:20">
      <c r="A35" s="29">
        <v>250717102611</v>
      </c>
      <c r="B35" s="30" t="str">
        <f>IF(ISNA(VLOOKUP(Tableau161920[[#This Row],[Référence]],MON_MSG!A:B,2,FALSE)),"N",IF($I35="Obsolete","N","O"))</f>
        <v>O</v>
      </c>
      <c r="C35" s="3" t="str">
        <f>VLOOKUP($A35,DICO_Complet!A:R,3,FALSE)</f>
        <v>AuditTrail</v>
      </c>
      <c r="D35" s="3" t="str">
        <f>VLOOKUP($A35,DICO_Complet!A:R,4,FALSE)</f>
        <v>auditTrail</v>
      </c>
      <c r="E35" s="3" t="str">
        <f>VLOOKUP($A35,DICO_Complet!A:R,5,FALSE)</f>
        <v>lastPostalAddressChangeDateTime</v>
      </c>
      <c r="F35" s="3" t="str">
        <f>VLOOKUP($A35,DICO_Complet!A:R,6,FALSE)</f>
        <v>ISODateTime</v>
      </c>
      <c r="G35" s="31" t="str">
        <f>VLOOKUP($A35,DICO_Complet!A:R,7,FALSE)</f>
        <v>DNS</v>
      </c>
      <c r="H35" s="31">
        <f>VLOOKUP($A35,DICO_Complet!A:R,8,FALSE)</f>
        <v>0</v>
      </c>
      <c r="I35" s="3" t="str">
        <f>IF(VLOOKUP($A35,DICO_Complet!A:R,9,FALSE)&lt;&gt;0,VLOOKUP($A35,DICO_Complet!A:R,9,FALSE),"")</f>
        <v/>
      </c>
      <c r="J35" s="3" t="str">
        <f>VLOOKUP($A35,DICO_Complet!A:R,10,FALSE)</f>
        <v>Date/time of last postal address change before disputed payment</v>
      </c>
      <c r="K35" s="3" t="str">
        <f>IF(OR(ISNA(VLOOKUP(Tableau161920[[#This Row],[Référence]],MON_MSG!A:H,7,FALSE)),ISBLANK(VLOOKUP(Tableau161920[[#This Row],[Référence]],MON_MSG!A:H,7,FALSE))),"",VLOOKUP(Tableau161920[[#This Row],[Référence]],MON_MSG!A:H,7,FALSE))</f>
        <v/>
      </c>
      <c r="L35" s="3" t="str">
        <f>IF(OR(ISNA(VLOOKUP(Tableau161920[[#This Row],[Référence]],MON_MSG!A:I,8,FALSE)),ISBLANK(VLOOKUP(Tableau161920[[#This Row],[Référence]],MON_MSG!A:I,8,FALSE))),"",VLOOKUP(Tableau161920[[#This Row],[Référence]],MON_MSG!A:I,8,FALSE))</f>
        <v/>
      </c>
      <c r="M35" s="3" t="str">
        <f>IF(OR(ISNA(VLOOKUP(Tableau161920[[#This Row],[Référence]],MON_MSG!A:J,9,FALSE)),ISBLANK(VLOOKUP(Tableau161920[[#This Row],[Référence]],MON_MSG!A:J,9,FALSE))),"",VLOOKUP(Tableau161920[[#This Row],[Référence]],MON_MSG!A:J,9,FALSE))</f>
        <v/>
      </c>
      <c r="N35" s="3" t="str">
        <f>IF(VLOOKUP($A35,DICO_Complet!A:R,12,FALSE)=0,"",VLOOKUP($A35,DICO_Complet!A:R,12,FALSE))</f>
        <v/>
      </c>
      <c r="O35" s="3" t="str">
        <f>IF(VLOOKUP($A35,DICO_Complet!A:R,13,FALSE)=0,"",VLOOKUP($A35,DICO_Complet!A:R,13,FALSE))</f>
        <v/>
      </c>
      <c r="P35" s="3" t="str">
        <f>IF(VLOOKUP($A35,DICO_Complet!A:R,14,FALSE)=0,"",VLOOKUP($A35,DICO_Complet!A:R,14,FALSE))</f>
        <v/>
      </c>
      <c r="Q35" s="3" t="str">
        <f>IF(VLOOKUP($A35,DICO_Complet!A:R,15,FALSE)=0,"",VLOOKUP($A35,DICO_Complet!A:R,15,FALSE))</f>
        <v/>
      </c>
      <c r="R35" s="3" t="str">
        <f>IF(VLOOKUP($A35,DICO_Complet!A:R,16,FALSE)=0,"",VLOOKUP($A35,DICO_Complet!A:R,16,FALSE))</f>
        <v/>
      </c>
      <c r="S35" s="3" t="str">
        <f>IF(VLOOKUP($A35,DICO_Complet!A:R,17,FALSE)=0,"",VLOOKUP($A35,DICO_Complet!A:R,17,FALSE))</f>
        <v/>
      </c>
      <c r="T35" s="3" t="str">
        <f>IF(VLOOKUP($A35,DICO_Complet!A:R,18,FALSE)=0,"",VLOOKUP($A35,DICO_Complet!A:R,18,FALSE))</f>
        <v/>
      </c>
    </row>
    <row r="36" spans="1:20">
      <c r="A36" s="29">
        <v>250717102612</v>
      </c>
      <c r="B36" s="30" t="str">
        <f>IF(ISNA(VLOOKUP(Tableau161920[[#This Row],[Référence]],MON_MSG!A:B,2,FALSE)),"N",IF($I36="Obsolete","N","O"))</f>
        <v>O</v>
      </c>
      <c r="C36" s="3" t="str">
        <f>VLOOKUP($A36,DICO_Complet!A:R,3,FALSE)</f>
        <v>AuditTrail</v>
      </c>
      <c r="D36" s="3" t="str">
        <f>VLOOKUP($A36,DICO_Complet!A:R,4,FALSE)</f>
        <v>auditTrail</v>
      </c>
      <c r="E36" s="3" t="str">
        <f>VLOOKUP($A36,DICO_Complet!A:R,5,FALSE)</f>
        <v>lastPostalAddressDuration</v>
      </c>
      <c r="F36" s="3" t="str">
        <f>VLOOKUP($A36,DICO_Complet!A:R,6,FALSE)</f>
        <v>ISODuration</v>
      </c>
      <c r="G36" s="31" t="str">
        <f>VLOOKUP($A36,DICO_Complet!A:R,7,FALSE)</f>
        <v>DNS</v>
      </c>
      <c r="H36" s="31">
        <f>VLOOKUP($A36,DICO_Complet!A:R,8,FALSE)</f>
        <v>0</v>
      </c>
      <c r="I36" s="3" t="str">
        <f>IF(VLOOKUP($A36,DICO_Complet!A:R,9,FALSE)&lt;&gt;0,VLOOKUP($A36,DICO_Complet!A:R,9,FALSE),"")</f>
        <v/>
      </c>
      <c r="J36" s="3" t="str">
        <f>VLOOKUP($A36,DICO_Complet!A:R,10,FALSE)</f>
        <v>Duration between the date of postal address change and the date of the disputed transaction</v>
      </c>
      <c r="K36" s="3" t="str">
        <f>IF(OR(ISNA(VLOOKUP(Tableau161920[[#This Row],[Référence]],MON_MSG!A:H,7,FALSE)),ISBLANK(VLOOKUP(Tableau161920[[#This Row],[Référence]],MON_MSG!A:H,7,FALSE))),"",VLOOKUP(Tableau161920[[#This Row],[Référence]],MON_MSG!A:H,7,FALSE))</f>
        <v/>
      </c>
      <c r="L36" s="3" t="str">
        <f>IF(OR(ISNA(VLOOKUP(Tableau161920[[#This Row],[Référence]],MON_MSG!A:I,8,FALSE)),ISBLANK(VLOOKUP(Tableau161920[[#This Row],[Référence]],MON_MSG!A:I,8,FALSE))),"",VLOOKUP(Tableau161920[[#This Row],[Référence]],MON_MSG!A:I,8,FALSE))</f>
        <v/>
      </c>
      <c r="M36" s="3" t="str">
        <f>IF(OR(ISNA(VLOOKUP(Tableau161920[[#This Row],[Référence]],MON_MSG!A:J,9,FALSE)),ISBLANK(VLOOKUP(Tableau161920[[#This Row],[Référence]],MON_MSG!A:J,9,FALSE))),"",VLOOKUP(Tableau161920[[#This Row],[Référence]],MON_MSG!A:J,9,FALSE))</f>
        <v/>
      </c>
      <c r="N36" s="3" t="str">
        <f>IF(VLOOKUP($A36,DICO_Complet!A:R,12,FALSE)=0,"",VLOOKUP($A36,DICO_Complet!A:R,12,FALSE))</f>
        <v/>
      </c>
      <c r="O36" s="3" t="str">
        <f>IF(VLOOKUP($A36,DICO_Complet!A:R,13,FALSE)=0,"",VLOOKUP($A36,DICO_Complet!A:R,13,FALSE))</f>
        <v/>
      </c>
      <c r="P36" s="3" t="str">
        <f>IF(VLOOKUP($A36,DICO_Complet!A:R,14,FALSE)=0,"",VLOOKUP($A36,DICO_Complet!A:R,14,FALSE))</f>
        <v/>
      </c>
      <c r="Q36" s="3" t="str">
        <f>IF(VLOOKUP($A36,DICO_Complet!A:R,15,FALSE)=0,"",VLOOKUP($A36,DICO_Complet!A:R,15,FALSE))</f>
        <v/>
      </c>
      <c r="R36" s="3" t="str">
        <f>IF(VLOOKUP($A36,DICO_Complet!A:R,16,FALSE)=0,"",VLOOKUP($A36,DICO_Complet!A:R,16,FALSE))</f>
        <v/>
      </c>
      <c r="S36" s="3" t="str">
        <f>IF(VLOOKUP($A36,DICO_Complet!A:R,17,FALSE)=0,"",VLOOKUP($A36,DICO_Complet!A:R,17,FALSE))</f>
        <v/>
      </c>
      <c r="T36" s="3" t="str">
        <f>IF(VLOOKUP($A36,DICO_Complet!A:R,18,FALSE)=0,"",VLOOKUP($A36,DICO_Complet!A:R,18,FALSE))</f>
        <v/>
      </c>
    </row>
    <row r="37" spans="1:20" ht="15" customHeight="1">
      <c r="A37" s="29">
        <v>250717102634</v>
      </c>
      <c r="B37" s="30" t="str">
        <f>IF(ISNA(VLOOKUP(Tableau161920[[#This Row],[Référence]],MON_MSG!A:B,2,FALSE)),"N",IF($I37="Obsolete","N","O"))</f>
        <v>O</v>
      </c>
      <c r="C37" s="3" t="str">
        <f>VLOOKUP($A37,DICO_Complet!A:R,3,FALSE)</f>
        <v>AuditTrail</v>
      </c>
      <c r="D37" s="3" t="str">
        <f>VLOOKUP($A37,DICO_Complet!A:R,4,FALSE)</f>
        <v>auditTrail</v>
      </c>
      <c r="E37" s="3" t="str">
        <f>VLOOKUP($A37,DICO_Complet!A:R,5,FALSE)</f>
        <v>notificationChannel</v>
      </c>
      <c r="F37" s="3" t="str">
        <f>VLOOKUP($A37,DICO_Complet!A:R,6,FALSE)</f>
        <v>ChannelCodeset</v>
      </c>
      <c r="G37" s="31" t="str">
        <f>VLOOKUP($A37,DICO_Complet!A:R,7,FALSE)</f>
        <v>DNS</v>
      </c>
      <c r="H37" s="31">
        <f>VLOOKUP($A37,DICO_Complet!A:R,8,FALSE)</f>
        <v>0</v>
      </c>
      <c r="I37" s="3" t="str">
        <f>IF(VLOOKUP($A37,DICO_Complet!A:R,9,FALSE)&lt;&gt;0,VLOOKUP($A37,DICO_Complet!A:R,9,FALSE),"")</f>
        <v/>
      </c>
      <c r="J37" s="3" t="str">
        <f>VLOOKUP($A37,DICO_Complet!A:R,10,FALSE)</f>
        <v>Communication channel of the notification</v>
      </c>
      <c r="K37" s="3" t="str">
        <f>IF(OR(ISNA(VLOOKUP(Tableau161920[[#This Row],[Référence]],MON_MSG!A:H,7,FALSE)),ISBLANK(VLOOKUP(Tableau161920[[#This Row],[Référence]],MON_MSG!A:H,7,FALSE))),"",VLOOKUP(Tableau161920[[#This Row],[Référence]],MON_MSG!A:H,7,FALSE))</f>
        <v/>
      </c>
      <c r="L37" s="3" t="str">
        <f>IF(OR(ISNA(VLOOKUP(Tableau161920[[#This Row],[Référence]],MON_MSG!A:I,8,FALSE)),ISBLANK(VLOOKUP(Tableau161920[[#This Row],[Référence]],MON_MSG!A:I,8,FALSE))),"",VLOOKUP(Tableau161920[[#This Row],[Référence]],MON_MSG!A:I,8,FALSE))</f>
        <v/>
      </c>
      <c r="M37" s="3" t="str">
        <f>IF(OR(ISNA(VLOOKUP(Tableau161920[[#This Row],[Référence]],MON_MSG!A:J,9,FALSE)),ISBLANK(VLOOKUP(Tableau161920[[#This Row],[Référence]],MON_MSG!A:J,9,FALSE))),"",VLOOKUP(Tableau161920[[#This Row],[Référence]],MON_MSG!A:J,9,FALSE))</f>
        <v/>
      </c>
      <c r="N37" s="3" t="str">
        <f>IF(VLOOKUP($A37,DICO_Complet!A:R,12,FALSE)=0,"",VLOOKUP($A37,DICO_Complet!A:R,12,FALSE))</f>
        <v/>
      </c>
      <c r="O37" s="3" t="str">
        <f>IF(VLOOKUP($A37,DICO_Complet!A:R,13,FALSE)=0,"",VLOOKUP($A37,DICO_Complet!A:R,13,FALSE))</f>
        <v/>
      </c>
      <c r="P37" s="3" t="str">
        <f>IF(VLOOKUP($A37,DICO_Complet!A:R,14,FALSE)=0,"",VLOOKUP($A37,DICO_Complet!A:R,14,FALSE))</f>
        <v/>
      </c>
      <c r="Q37" s="3" t="str">
        <f>IF(VLOOKUP($A37,DICO_Complet!A:R,15,FALSE)=0,"",VLOOKUP($A37,DICO_Complet!A:R,15,FALSE))</f>
        <v/>
      </c>
      <c r="R37" s="3" t="str">
        <f>IF(VLOOKUP($A37,DICO_Complet!A:R,16,FALSE)=0,"",VLOOKUP($A37,DICO_Complet!A:R,16,FALSE))</f>
        <v/>
      </c>
      <c r="S37" s="3" t="str">
        <f>IF(VLOOKUP($A37,DICO_Complet!A:R,17,FALSE)=0,"",VLOOKUP($A37,DICO_Complet!A:R,17,FALSE))</f>
        <v/>
      </c>
      <c r="T37" s="3" t="str">
        <f>IF(VLOOKUP($A37,DICO_Complet!A:R,18,FALSE)=0,"",VLOOKUP($A37,DICO_Complet!A:R,18,FALSE))</f>
        <v/>
      </c>
    </row>
    <row r="38" spans="1:20">
      <c r="A38" s="29">
        <v>250717102633</v>
      </c>
      <c r="B38" s="30" t="str">
        <f>IF(ISNA(VLOOKUP(Tableau161920[[#This Row],[Référence]],MON_MSG!A:B,2,FALSE)),"N",IF($I38="Obsolete","N","O"))</f>
        <v>O</v>
      </c>
      <c r="C38" s="3" t="str">
        <f>VLOOKUP($A38,DICO_Complet!A:R,3,FALSE)</f>
        <v>AuditTrail</v>
      </c>
      <c r="D38" s="3" t="str">
        <f>VLOOKUP($A38,DICO_Complet!A:R,4,FALSE)</f>
        <v>auditTrail</v>
      </c>
      <c r="E38" s="3" t="str">
        <f>VLOOKUP($A38,DICO_Complet!A:R,5,FALSE)</f>
        <v>notificationDateTime</v>
      </c>
      <c r="F38" s="3" t="str">
        <f>VLOOKUP($A38,DICO_Complet!A:R,6,FALSE)</f>
        <v>ISODateTime</v>
      </c>
      <c r="G38" s="31" t="str">
        <f>VLOOKUP($A38,DICO_Complet!A:R,7,FALSE)</f>
        <v>DNS</v>
      </c>
      <c r="H38" s="31">
        <f>VLOOKUP($A38,DICO_Complet!A:R,8,FALSE)</f>
        <v>0</v>
      </c>
      <c r="I38" s="3" t="str">
        <f>IF(VLOOKUP($A38,DICO_Complet!A:R,9,FALSE)&lt;&gt;0,VLOOKUP($A38,DICO_Complet!A:R,9,FALSE),"")</f>
        <v/>
      </c>
      <c r="J38" s="3" t="str">
        <f>VLOOKUP($A38,DICO_Complet!A:R,10,FALSE)</f>
        <v>Date and time of the notification</v>
      </c>
      <c r="K38" s="3" t="str">
        <f>IF(OR(ISNA(VLOOKUP(Tableau161920[[#This Row],[Référence]],MON_MSG!A:H,7,FALSE)),ISBLANK(VLOOKUP(Tableau161920[[#This Row],[Référence]],MON_MSG!A:H,7,FALSE))),"",VLOOKUP(Tableau161920[[#This Row],[Référence]],MON_MSG!A:H,7,FALSE))</f>
        <v/>
      </c>
      <c r="L38" s="3" t="str">
        <f>IF(OR(ISNA(VLOOKUP(Tableau161920[[#This Row],[Référence]],MON_MSG!A:I,8,FALSE)),ISBLANK(VLOOKUP(Tableau161920[[#This Row],[Référence]],MON_MSG!A:I,8,FALSE))),"",VLOOKUP(Tableau161920[[#This Row],[Référence]],MON_MSG!A:I,8,FALSE))</f>
        <v/>
      </c>
      <c r="M38" s="3" t="str">
        <f>IF(OR(ISNA(VLOOKUP(Tableau161920[[#This Row],[Référence]],MON_MSG!A:J,9,FALSE)),ISBLANK(VLOOKUP(Tableau161920[[#This Row],[Référence]],MON_MSG!A:J,9,FALSE))),"",VLOOKUP(Tableau161920[[#This Row],[Référence]],MON_MSG!A:J,9,FALSE))</f>
        <v/>
      </c>
      <c r="N38" s="3" t="str">
        <f>IF(VLOOKUP($A38,DICO_Complet!A:R,12,FALSE)=0,"",VLOOKUP($A38,DICO_Complet!A:R,12,FALSE))</f>
        <v/>
      </c>
      <c r="O38" s="3" t="str">
        <f>IF(VLOOKUP($A38,DICO_Complet!A:R,13,FALSE)=0,"",VLOOKUP($A38,DICO_Complet!A:R,13,FALSE))</f>
        <v/>
      </c>
      <c r="P38" s="3" t="str">
        <f>IF(VLOOKUP($A38,DICO_Complet!A:R,14,FALSE)=0,"",VLOOKUP($A38,DICO_Complet!A:R,14,FALSE))</f>
        <v/>
      </c>
      <c r="Q38" s="3" t="str">
        <f>IF(VLOOKUP($A38,DICO_Complet!A:R,15,FALSE)=0,"",VLOOKUP($A38,DICO_Complet!A:R,15,FALSE))</f>
        <v/>
      </c>
      <c r="R38" s="3" t="str">
        <f>IF(VLOOKUP($A38,DICO_Complet!A:R,16,FALSE)=0,"",VLOOKUP($A38,DICO_Complet!A:R,16,FALSE))</f>
        <v/>
      </c>
      <c r="S38" s="3" t="str">
        <f>IF(VLOOKUP($A38,DICO_Complet!A:R,17,FALSE)=0,"",VLOOKUP($A38,DICO_Complet!A:R,17,FALSE))</f>
        <v/>
      </c>
      <c r="T38" s="3" t="str">
        <f>IF(VLOOKUP($A38,DICO_Complet!A:R,18,FALSE)=0,"",VLOOKUP($A38,DICO_Complet!A:R,18,FALSE))</f>
        <v/>
      </c>
    </row>
    <row r="39" spans="1:20">
      <c r="A39" s="29">
        <v>250717102637</v>
      </c>
      <c r="B39" s="30" t="str">
        <f>IF(ISNA(VLOOKUP(Tableau161920[[#This Row],[Référence]],MON_MSG!A:B,2,FALSE)),"N",IF($I39="Obsolete","N","O"))</f>
        <v>O</v>
      </c>
      <c r="C39" s="3" t="str">
        <f>VLOOKUP($A39,DICO_Complet!A:R,3,FALSE)</f>
        <v>AuditTrail</v>
      </c>
      <c r="D39" s="3" t="str">
        <f>VLOOKUP($A39,DICO_Complet!A:R,4,FALSE)</f>
        <v>auditTrail</v>
      </c>
      <c r="E39" s="3" t="str">
        <f>VLOOKUP($A39,DICO_Complet!A:R,5,FALSE)</f>
        <v>notificationStatus</v>
      </c>
      <c r="F39" s="3" t="str">
        <f>VLOOKUP($A39,DICO_Complet!A:R,6,FALSE)</f>
        <v>Max20AlphaNumericText</v>
      </c>
      <c r="G39" s="31" t="str">
        <f>VLOOKUP($A39,DICO_Complet!A:R,7,FALSE)</f>
        <v>DNS</v>
      </c>
      <c r="H39" s="31">
        <f>VLOOKUP($A39,DICO_Complet!A:R,8,FALSE)</f>
        <v>0</v>
      </c>
      <c r="I39" s="3" t="str">
        <f>IF(VLOOKUP($A39,DICO_Complet!A:R,9,FALSE)&lt;&gt;0,VLOOKUP($A39,DICO_Complet!A:R,9,FALSE),"")</f>
        <v/>
      </c>
      <c r="J39" s="3" t="str">
        <f>VLOOKUP($A39,DICO_Complet!A:R,10,FALSE)</f>
        <v>Status</v>
      </c>
      <c r="K39" s="3" t="str">
        <f>IF(OR(ISNA(VLOOKUP(Tableau161920[[#This Row],[Référence]],MON_MSG!A:H,7,FALSE)),ISBLANK(VLOOKUP(Tableau161920[[#This Row],[Référence]],MON_MSG!A:H,7,FALSE))),"",VLOOKUP(Tableau161920[[#This Row],[Référence]],MON_MSG!A:H,7,FALSE))</f>
        <v/>
      </c>
      <c r="L39" s="3" t="str">
        <f>IF(OR(ISNA(VLOOKUP(Tableau161920[[#This Row],[Référence]],MON_MSG!A:I,8,FALSE)),ISBLANK(VLOOKUP(Tableau161920[[#This Row],[Référence]],MON_MSG!A:I,8,FALSE))),"",VLOOKUP(Tableau161920[[#This Row],[Référence]],MON_MSG!A:I,8,FALSE))</f>
        <v/>
      </c>
      <c r="M39" s="3" t="str">
        <f>IF(OR(ISNA(VLOOKUP(Tableau161920[[#This Row],[Référence]],MON_MSG!A:J,9,FALSE)),ISBLANK(VLOOKUP(Tableau161920[[#This Row],[Référence]],MON_MSG!A:J,9,FALSE))),"",VLOOKUP(Tableau161920[[#This Row],[Référence]],MON_MSG!A:J,9,FALSE))</f>
        <v/>
      </c>
      <c r="N39" s="3" t="str">
        <f>IF(VLOOKUP($A39,DICO_Complet!A:R,12,FALSE)=0,"",VLOOKUP($A39,DICO_Complet!A:R,12,FALSE))</f>
        <v/>
      </c>
      <c r="O39" s="3" t="str">
        <f>IF(VLOOKUP($A39,DICO_Complet!A:R,13,FALSE)=0,"",VLOOKUP($A39,DICO_Complet!A:R,13,FALSE))</f>
        <v/>
      </c>
      <c r="P39" s="3" t="str">
        <f>IF(VLOOKUP($A39,DICO_Complet!A:R,14,FALSE)=0,"",VLOOKUP($A39,DICO_Complet!A:R,14,FALSE))</f>
        <v/>
      </c>
      <c r="Q39" s="3" t="str">
        <f>IF(VLOOKUP($A39,DICO_Complet!A:R,15,FALSE)=0,"",VLOOKUP($A39,DICO_Complet!A:R,15,FALSE))</f>
        <v/>
      </c>
      <c r="R39" s="3" t="str">
        <f>IF(VLOOKUP($A39,DICO_Complet!A:R,16,FALSE)=0,"",VLOOKUP($A39,DICO_Complet!A:R,16,FALSE))</f>
        <v/>
      </c>
      <c r="S39" s="3" t="str">
        <f>IF(VLOOKUP($A39,DICO_Complet!A:R,17,FALSE)=0,"",VLOOKUP($A39,DICO_Complet!A:R,17,FALSE))</f>
        <v/>
      </c>
      <c r="T39" s="3" t="str">
        <f>IF(VLOOKUP($A39,DICO_Complet!A:R,18,FALSE)=0,"",VLOOKUP($A39,DICO_Complet!A:R,18,FALSE))</f>
        <v/>
      </c>
    </row>
    <row r="40" spans="1:20" ht="14.9" customHeight="1">
      <c r="A40" s="29">
        <v>250717102635</v>
      </c>
      <c r="B40" s="30" t="str">
        <f>IF(ISNA(VLOOKUP(Tableau161920[[#This Row],[Référence]],MON_MSG!A:B,2,FALSE)),"N",IF($I40="Obsolete","N","O"))</f>
        <v>O</v>
      </c>
      <c r="C40" s="3" t="str">
        <f>VLOOKUP($A40,DICO_Complet!A:R,3,FALSE)</f>
        <v>AuditTrail</v>
      </c>
      <c r="D40" s="3" t="str">
        <f>VLOOKUP($A40,DICO_Complet!A:R,4,FALSE)</f>
        <v>auditTrail</v>
      </c>
      <c r="E40" s="3" t="str">
        <f>VLOOKUP($A40,DICO_Complet!A:R,5,FALSE)</f>
        <v>notificationSubject</v>
      </c>
      <c r="F40" s="3" t="str">
        <f>VLOOKUP($A40,DICO_Complet!A:R,6,FALSE)</f>
        <v>Max255Text</v>
      </c>
      <c r="G40" s="31" t="str">
        <f>VLOOKUP($A40,DICO_Complet!A:R,7,FALSE)</f>
        <v>DNS</v>
      </c>
      <c r="H40" s="31">
        <f>VLOOKUP($A40,DICO_Complet!A:R,8,FALSE)</f>
        <v>0</v>
      </c>
      <c r="I40" s="3" t="str">
        <f>IF(VLOOKUP($A40,DICO_Complet!A:R,9,FALSE)&lt;&gt;0,VLOOKUP($A40,DICO_Complet!A:R,9,FALSE),"")</f>
        <v/>
      </c>
      <c r="J40" s="3" t="str">
        <f>VLOOKUP($A40,DICO_Complet!A:R,10,FALSE)</f>
        <v xml:space="preserve">Triggering event of the notification </v>
      </c>
      <c r="K40" s="3" t="str">
        <f>IF(OR(ISNA(VLOOKUP(Tableau161920[[#This Row],[Référence]],MON_MSG!A:H,7,FALSE)),ISBLANK(VLOOKUP(Tableau161920[[#This Row],[Référence]],MON_MSG!A:H,7,FALSE))),"",VLOOKUP(Tableau161920[[#This Row],[Référence]],MON_MSG!A:H,7,FALSE))</f>
        <v/>
      </c>
      <c r="L40" s="3" t="str">
        <f>IF(OR(ISNA(VLOOKUP(Tableau161920[[#This Row],[Référence]],MON_MSG!A:I,8,FALSE)),ISBLANK(VLOOKUP(Tableau161920[[#This Row],[Référence]],MON_MSG!A:I,8,FALSE))),"",VLOOKUP(Tableau161920[[#This Row],[Référence]],MON_MSG!A:I,8,FALSE))</f>
        <v/>
      </c>
      <c r="M40" s="3" t="str">
        <f>IF(OR(ISNA(VLOOKUP(Tableau161920[[#This Row],[Référence]],MON_MSG!A:J,9,FALSE)),ISBLANK(VLOOKUP(Tableau161920[[#This Row],[Référence]],MON_MSG!A:J,9,FALSE))),"",VLOOKUP(Tableau161920[[#This Row],[Référence]],MON_MSG!A:J,9,FALSE))</f>
        <v/>
      </c>
      <c r="N40" s="3" t="str">
        <f>IF(VLOOKUP($A40,DICO_Complet!A:R,12,FALSE)=0,"",VLOOKUP($A40,DICO_Complet!A:R,12,FALSE))</f>
        <v/>
      </c>
      <c r="O40" s="3" t="str">
        <f>IF(VLOOKUP($A40,DICO_Complet!A:R,13,FALSE)=0,"",VLOOKUP($A40,DICO_Complet!A:R,13,FALSE))</f>
        <v/>
      </c>
      <c r="P40" s="3" t="str">
        <f>IF(VLOOKUP($A40,DICO_Complet!A:R,14,FALSE)=0,"",VLOOKUP($A40,DICO_Complet!A:R,14,FALSE))</f>
        <v/>
      </c>
      <c r="Q40" s="3" t="str">
        <f>IF(VLOOKUP($A40,DICO_Complet!A:R,15,FALSE)=0,"",VLOOKUP($A40,DICO_Complet!A:R,15,FALSE))</f>
        <v/>
      </c>
      <c r="R40" s="3" t="str">
        <f>IF(VLOOKUP($A40,DICO_Complet!A:R,16,FALSE)=0,"",VLOOKUP($A40,DICO_Complet!A:R,16,FALSE))</f>
        <v/>
      </c>
      <c r="S40" s="3" t="str">
        <f>IF(VLOOKUP($A40,DICO_Complet!A:R,17,FALSE)=0,"",VLOOKUP($A40,DICO_Complet!A:R,17,FALSE))</f>
        <v/>
      </c>
      <c r="T40" s="3" t="str">
        <f>IF(VLOOKUP($A40,DICO_Complet!A:R,18,FALSE)=0,"",VLOOKUP($A40,DICO_Complet!A:R,18,FALSE))</f>
        <v/>
      </c>
    </row>
    <row r="41" spans="1:20">
      <c r="A41" s="29">
        <v>250717102613</v>
      </c>
      <c r="B41" s="30" t="str">
        <f>IF(ISNA(VLOOKUP(Tableau161920[[#This Row],[Référence]],MON_MSG!A:B,2,FALSE)),"N",IF($I41="Obsolete","N","O"))</f>
        <v>O</v>
      </c>
      <c r="C41" s="3" t="str">
        <f>VLOOKUP($A41,DICO_Complet!A:R,3,FALSE)</f>
        <v>AuditTrail</v>
      </c>
      <c r="D41" s="3" t="str">
        <f>VLOOKUP($A41,DICO_Complet!A:R,4,FALSE)</f>
        <v>auditTrail</v>
      </c>
      <c r="E41" s="3" t="str">
        <f>VLOOKUP($A41,DICO_Complet!A:R,5,FALSE)</f>
        <v>numberOfAdvisorCalls</v>
      </c>
      <c r="F41" s="3" t="str">
        <f>VLOOKUP($A41,DICO_Complet!A:R,6,FALSE)</f>
        <v>Max2NumericText</v>
      </c>
      <c r="G41" s="31" t="str">
        <f>VLOOKUP($A41,DICO_Complet!A:R,7,FALSE)</f>
        <v>DNS</v>
      </c>
      <c r="H41" s="31">
        <f>VLOOKUP($A41,DICO_Complet!A:R,8,FALSE)</f>
        <v>0</v>
      </c>
      <c r="I41" s="3" t="str">
        <f>IF(VLOOKUP($A41,DICO_Complet!A:R,9,FALSE)&lt;&gt;0,VLOOKUP($A41,DICO_Complet!A:R,9,FALSE),"")</f>
        <v/>
      </c>
      <c r="J41" s="3" t="str">
        <f>VLOOKUP($A41,DICO_Complet!A:R,10,FALSE)</f>
        <v>Number of phone calls with an advisor in the 2 months preceding disputed payment</v>
      </c>
      <c r="K41" s="3" t="str">
        <f>IF(OR(ISNA(VLOOKUP(Tableau161920[[#This Row],[Référence]],MON_MSG!A:H,7,FALSE)),ISBLANK(VLOOKUP(Tableau161920[[#This Row],[Référence]],MON_MSG!A:H,7,FALSE))),"",VLOOKUP(Tableau161920[[#This Row],[Référence]],MON_MSG!A:H,7,FALSE))</f>
        <v/>
      </c>
      <c r="L41" s="3" t="str">
        <f>IF(OR(ISNA(VLOOKUP(Tableau161920[[#This Row],[Référence]],MON_MSG!A:I,8,FALSE)),ISBLANK(VLOOKUP(Tableau161920[[#This Row],[Référence]],MON_MSG!A:I,8,FALSE))),"",VLOOKUP(Tableau161920[[#This Row],[Référence]],MON_MSG!A:I,8,FALSE))</f>
        <v/>
      </c>
      <c r="M41" s="3" t="str">
        <f>IF(OR(ISNA(VLOOKUP(Tableau161920[[#This Row],[Référence]],MON_MSG!A:J,9,FALSE)),ISBLANK(VLOOKUP(Tableau161920[[#This Row],[Référence]],MON_MSG!A:J,9,FALSE))),"",VLOOKUP(Tableau161920[[#This Row],[Référence]],MON_MSG!A:J,9,FALSE))</f>
        <v/>
      </c>
      <c r="N41" s="3" t="str">
        <f>IF(VLOOKUP($A41,DICO_Complet!A:R,12,FALSE)=0,"",VLOOKUP($A41,DICO_Complet!A:R,12,FALSE))</f>
        <v/>
      </c>
      <c r="O41" s="3" t="str">
        <f>IF(VLOOKUP($A41,DICO_Complet!A:R,13,FALSE)=0,"",VLOOKUP($A41,DICO_Complet!A:R,13,FALSE))</f>
        <v/>
      </c>
      <c r="P41" s="3" t="str">
        <f>IF(VLOOKUP($A41,DICO_Complet!A:R,14,FALSE)=0,"",VLOOKUP($A41,DICO_Complet!A:R,14,FALSE))</f>
        <v/>
      </c>
      <c r="Q41" s="3" t="str">
        <f>IF(VLOOKUP($A41,DICO_Complet!A:R,15,FALSE)=0,"",VLOOKUP($A41,DICO_Complet!A:R,15,FALSE))</f>
        <v/>
      </c>
      <c r="R41" s="3" t="str">
        <f>IF(VLOOKUP($A41,DICO_Complet!A:R,16,FALSE)=0,"",VLOOKUP($A41,DICO_Complet!A:R,16,FALSE))</f>
        <v/>
      </c>
      <c r="S41" s="3" t="str">
        <f>IF(VLOOKUP($A41,DICO_Complet!A:R,17,FALSE)=0,"",VLOOKUP($A41,DICO_Complet!A:R,17,FALSE))</f>
        <v/>
      </c>
      <c r="T41" s="3" t="str">
        <f>IF(VLOOKUP($A41,DICO_Complet!A:R,18,FALSE)=0,"",VLOOKUP($A41,DICO_Complet!A:R,18,FALSE))</f>
        <v/>
      </c>
    </row>
    <row r="42" spans="1:20" ht="14.9" customHeight="1">
      <c r="A42" s="29">
        <v>250717102614</v>
      </c>
      <c r="B42" s="30" t="str">
        <f>IF(ISNA(VLOOKUP(Tableau161920[[#This Row],[Référence]],MON_MSG!A:B,2,FALSE)),"N",IF($I42="Obsolete","N","O"))</f>
        <v>O</v>
      </c>
      <c r="C42" s="3" t="str">
        <f>VLOOKUP($A42,DICO_Complet!A:R,3,FALSE)</f>
        <v>AuditTrail</v>
      </c>
      <c r="D42" s="3" t="str">
        <f>VLOOKUP($A42,DICO_Complet!A:R,4,FALSE)</f>
        <v>auditTrail</v>
      </c>
      <c r="E42" s="3" t="str">
        <f>VLOOKUP($A42,DICO_Complet!A:R,5,FALSE)</f>
        <v>numberOfCallCenterCalls</v>
      </c>
      <c r="F42" s="3" t="str">
        <f>VLOOKUP($A42,DICO_Complet!A:R,6,FALSE)</f>
        <v>Max2NumericText</v>
      </c>
      <c r="G42" s="31" t="str">
        <f>VLOOKUP($A42,DICO_Complet!A:R,7,FALSE)</f>
        <v>DNS</v>
      </c>
      <c r="H42" s="31">
        <f>VLOOKUP($A42,DICO_Complet!A:R,8,FALSE)</f>
        <v>0</v>
      </c>
      <c r="I42" s="3" t="str">
        <f>IF(VLOOKUP($A42,DICO_Complet!A:R,9,FALSE)&lt;&gt;0,VLOOKUP($A42,DICO_Complet!A:R,9,FALSE),"")</f>
        <v/>
      </c>
      <c r="J42" s="3" t="str">
        <f>VLOOKUP($A42,DICO_Complet!A:R,10,FALSE)</f>
        <v>Number of CRC phone calls in the 2 months preceding the disputed payment</v>
      </c>
      <c r="K42" s="3" t="str">
        <f>IF(OR(ISNA(VLOOKUP(Tableau161920[[#This Row],[Référence]],MON_MSG!A:H,7,FALSE)),ISBLANK(VLOOKUP(Tableau161920[[#This Row],[Référence]],MON_MSG!A:H,7,FALSE))),"",VLOOKUP(Tableau161920[[#This Row],[Référence]],MON_MSG!A:H,7,FALSE))</f>
        <v/>
      </c>
      <c r="L42" s="3" t="str">
        <f>IF(OR(ISNA(VLOOKUP(Tableau161920[[#This Row],[Référence]],MON_MSG!A:I,8,FALSE)),ISBLANK(VLOOKUP(Tableau161920[[#This Row],[Référence]],MON_MSG!A:I,8,FALSE))),"",VLOOKUP(Tableau161920[[#This Row],[Référence]],MON_MSG!A:I,8,FALSE))</f>
        <v/>
      </c>
      <c r="M42" s="3" t="str">
        <f>IF(OR(ISNA(VLOOKUP(Tableau161920[[#This Row],[Référence]],MON_MSG!A:J,9,FALSE)),ISBLANK(VLOOKUP(Tableau161920[[#This Row],[Référence]],MON_MSG!A:J,9,FALSE))),"",VLOOKUP(Tableau161920[[#This Row],[Référence]],MON_MSG!A:J,9,FALSE))</f>
        <v/>
      </c>
      <c r="N42" s="3" t="str">
        <f>IF(VLOOKUP($A42,DICO_Complet!A:R,12,FALSE)=0,"",VLOOKUP($A42,DICO_Complet!A:R,12,FALSE))</f>
        <v/>
      </c>
      <c r="O42" s="3" t="str">
        <f>IF(VLOOKUP($A42,DICO_Complet!A:R,13,FALSE)=0,"",VLOOKUP($A42,DICO_Complet!A:R,13,FALSE))</f>
        <v/>
      </c>
      <c r="P42" s="3" t="str">
        <f>IF(VLOOKUP($A42,DICO_Complet!A:R,14,FALSE)=0,"",VLOOKUP($A42,DICO_Complet!A:R,14,FALSE))</f>
        <v/>
      </c>
      <c r="Q42" s="3" t="str">
        <f>IF(VLOOKUP($A42,DICO_Complet!A:R,15,FALSE)=0,"",VLOOKUP($A42,DICO_Complet!A:R,15,FALSE))</f>
        <v/>
      </c>
      <c r="R42" s="3" t="str">
        <f>IF(VLOOKUP($A42,DICO_Complet!A:R,16,FALSE)=0,"",VLOOKUP($A42,DICO_Complet!A:R,16,FALSE))</f>
        <v/>
      </c>
      <c r="S42" s="3" t="str">
        <f>IF(VLOOKUP($A42,DICO_Complet!A:R,17,FALSE)=0,"",VLOOKUP($A42,DICO_Complet!A:R,17,FALSE))</f>
        <v/>
      </c>
      <c r="T42" s="3" t="str">
        <f>IF(VLOOKUP($A42,DICO_Complet!A:R,18,FALSE)=0,"",VLOOKUP($A42,DICO_Complet!A:R,18,FALSE))</f>
        <v/>
      </c>
    </row>
    <row r="43" spans="1:20" ht="15" customHeight="1">
      <c r="A43" s="29">
        <v>250717102616</v>
      </c>
      <c r="B43" s="30" t="str">
        <f>IF(ISNA(VLOOKUP(Tableau161920[[#This Row],[Référence]],MON_MSG!A:B,2,FALSE)),"N",IF($I43="Obsolete","N","O"))</f>
        <v>O</v>
      </c>
      <c r="C43" s="3" t="str">
        <f>VLOOKUP($A43,DICO_Complet!A:R,3,FALSE)</f>
        <v>AuditTrail</v>
      </c>
      <c r="D43" s="3" t="str">
        <f>VLOOKUP($A43,DICO_Complet!A:R,4,FALSE)</f>
        <v>auditTrail</v>
      </c>
      <c r="E43" s="3" t="str">
        <f>VLOOKUP($A43,DICO_Complet!A:R,5,FALSE)</f>
        <v>numberOfConnectedPeriods</v>
      </c>
      <c r="F43" s="3" t="str">
        <f>VLOOKUP($A43,DICO_Complet!A:R,6,FALSE)</f>
        <v>Max3NumericText</v>
      </c>
      <c r="G43" s="31" t="str">
        <f>VLOOKUP($A43,DICO_Complet!A:R,7,FALSE)</f>
        <v>DNS</v>
      </c>
      <c r="H43" s="31">
        <f>VLOOKUP($A43,DICO_Complet!A:R,8,FALSE)</f>
        <v>0</v>
      </c>
      <c r="I43" s="3" t="str">
        <f>IF(VLOOKUP($A43,DICO_Complet!A:R,9,FALSE)&lt;&gt;0,VLOOKUP($A43,DICO_Complet!A:R,9,FALSE),"")</f>
        <v/>
      </c>
      <c r="J43" s="3" t="str">
        <f>VLOOKUP($A43,DICO_Complet!A:R,10,FALSE)</f>
        <v>Number of 15-day periods in which the user has logged in at least once.</v>
      </c>
      <c r="K43" s="3" t="str">
        <f>IF(OR(ISNA(VLOOKUP(Tableau161920[[#This Row],[Référence]],MON_MSG!A:H,7,FALSE)),ISBLANK(VLOOKUP(Tableau161920[[#This Row],[Référence]],MON_MSG!A:H,7,FALSE))),"",VLOOKUP(Tableau161920[[#This Row],[Référence]],MON_MSG!A:H,7,FALSE))</f>
        <v/>
      </c>
      <c r="L43" s="3" t="str">
        <f>IF(OR(ISNA(VLOOKUP(Tableau161920[[#This Row],[Référence]],MON_MSG!A:I,8,FALSE)),ISBLANK(VLOOKUP(Tableau161920[[#This Row],[Référence]],MON_MSG!A:I,8,FALSE))),"",VLOOKUP(Tableau161920[[#This Row],[Référence]],MON_MSG!A:I,8,FALSE))</f>
        <v/>
      </c>
      <c r="M43" s="3" t="str">
        <f>IF(OR(ISNA(VLOOKUP(Tableau161920[[#This Row],[Référence]],MON_MSG!A:J,9,FALSE)),ISBLANK(VLOOKUP(Tableau161920[[#This Row],[Référence]],MON_MSG!A:J,9,FALSE))),"",VLOOKUP(Tableau161920[[#This Row],[Référence]],MON_MSG!A:J,9,FALSE))</f>
        <v/>
      </c>
      <c r="N43" s="3" t="str">
        <f>IF(VLOOKUP($A43,DICO_Complet!A:R,12,FALSE)=0,"",VLOOKUP($A43,DICO_Complet!A:R,12,FALSE))</f>
        <v/>
      </c>
      <c r="O43" s="3" t="str">
        <f>IF(VLOOKUP($A43,DICO_Complet!A:R,13,FALSE)=0,"",VLOOKUP($A43,DICO_Complet!A:R,13,FALSE))</f>
        <v/>
      </c>
      <c r="P43" s="3" t="str">
        <f>IF(VLOOKUP($A43,DICO_Complet!A:R,14,FALSE)=0,"",VLOOKUP($A43,DICO_Complet!A:R,14,FALSE))</f>
        <v/>
      </c>
      <c r="Q43" s="3" t="str">
        <f>IF(VLOOKUP($A43,DICO_Complet!A:R,15,FALSE)=0,"",VLOOKUP($A43,DICO_Complet!A:R,15,FALSE))</f>
        <v/>
      </c>
      <c r="R43" s="3" t="str">
        <f>IF(VLOOKUP($A43,DICO_Complet!A:R,16,FALSE)=0,"",VLOOKUP($A43,DICO_Complet!A:R,16,FALSE))</f>
        <v/>
      </c>
      <c r="S43" s="3" t="str">
        <f>IF(VLOOKUP($A43,DICO_Complet!A:R,17,FALSE)=0,"",VLOOKUP($A43,DICO_Complet!A:R,17,FALSE))</f>
        <v/>
      </c>
      <c r="T43" s="3" t="str">
        <f>IF(VLOOKUP($A43,DICO_Complet!A:R,18,FALSE)=0,"",VLOOKUP($A43,DICO_Complet!A:R,18,FALSE))</f>
        <v/>
      </c>
    </row>
    <row r="44" spans="1:20" ht="15" customHeight="1">
      <c r="A44" s="29">
        <v>250528104048</v>
      </c>
      <c r="B44" s="30" t="str">
        <f>IF(ISNA(VLOOKUP(Tableau161920[[#This Row],[Référence]],MON_MSG!A:B,2,FALSE)),"N",IF($I44="Obsolete","N","O"))</f>
        <v>O</v>
      </c>
      <c r="C44" s="3" t="str">
        <f>VLOOKUP($A44,DICO_Complet!A:R,3,FALSE)</f>
        <v>AuditTrail</v>
      </c>
      <c r="D44" s="3" t="str">
        <f>VLOOKUP($A44,DICO_Complet!A:R,4,FALSE)</f>
        <v>auditTrail</v>
      </c>
      <c r="E44" s="3" t="str">
        <f>VLOOKUP($A44,DICO_Complet!A:R,5,FALSE)</f>
        <v>numberOfMobileConnections</v>
      </c>
      <c r="F44" s="3" t="str">
        <f>VLOOKUP($A44,DICO_Complet!A:R,6,FALSE)</f>
        <v>Max2NumericText</v>
      </c>
      <c r="G44" s="31" t="str">
        <f>VLOOKUP($A44,DICO_Complet!A:R,7,FALSE)</f>
        <v>DNS</v>
      </c>
      <c r="H44" s="31">
        <f>VLOOKUP($A44,DICO_Complet!A:R,8,FALSE)</f>
        <v>0</v>
      </c>
      <c r="I44" s="3" t="str">
        <f>IF(VLOOKUP($A44,DICO_Complet!A:R,9,FALSE)&lt;&gt;0,VLOOKUP($A44,DICO_Complet!A:R,9,FALSE),"")</f>
        <v/>
      </c>
      <c r="J44" s="3" t="str">
        <f>VLOOKUP($A44,DICO_Complet!A:R,10,FALSE)</f>
        <v>Count of in-app connexion</v>
      </c>
      <c r="K44" s="3" t="str">
        <f>IF(OR(ISNA(VLOOKUP(Tableau161920[[#This Row],[Référence]],MON_MSG!A:H,7,FALSE)),ISBLANK(VLOOKUP(Tableau161920[[#This Row],[Référence]],MON_MSG!A:H,7,FALSE))),"",VLOOKUP(Tableau161920[[#This Row],[Référence]],MON_MSG!A:H,7,FALSE))</f>
        <v/>
      </c>
      <c r="L44" s="3" t="str">
        <f>IF(OR(ISNA(VLOOKUP(Tableau161920[[#This Row],[Référence]],MON_MSG!A:I,8,FALSE)),ISBLANK(VLOOKUP(Tableau161920[[#This Row],[Référence]],MON_MSG!A:I,8,FALSE))),"",VLOOKUP(Tableau161920[[#This Row],[Référence]],MON_MSG!A:I,8,FALSE))</f>
        <v/>
      </c>
      <c r="M44" s="3" t="str">
        <f>IF(OR(ISNA(VLOOKUP(Tableau161920[[#This Row],[Référence]],MON_MSG!A:J,9,FALSE)),ISBLANK(VLOOKUP(Tableau161920[[#This Row],[Référence]],MON_MSG!A:J,9,FALSE))),"",VLOOKUP(Tableau161920[[#This Row],[Référence]],MON_MSG!A:J,9,FALSE))</f>
        <v/>
      </c>
      <c r="N44" s="3" t="str">
        <f>IF(VLOOKUP($A44,DICO_Complet!A:R,12,FALSE)=0,"",VLOOKUP($A44,DICO_Complet!A:R,12,FALSE))</f>
        <v/>
      </c>
      <c r="O44" s="3" t="str">
        <f>IF(VLOOKUP($A44,DICO_Complet!A:R,13,FALSE)=0,"",VLOOKUP($A44,DICO_Complet!A:R,13,FALSE))</f>
        <v/>
      </c>
      <c r="P44" s="3" t="str">
        <f>IF(VLOOKUP($A44,DICO_Complet!A:R,14,FALSE)=0,"",VLOOKUP($A44,DICO_Complet!A:R,14,FALSE))</f>
        <v/>
      </c>
      <c r="Q44" s="3" t="str">
        <f>IF(VLOOKUP($A44,DICO_Complet!A:R,15,FALSE)=0,"",VLOOKUP($A44,DICO_Complet!A:R,15,FALSE))</f>
        <v/>
      </c>
      <c r="R44" s="3" t="str">
        <f>IF(VLOOKUP($A44,DICO_Complet!A:R,16,FALSE)=0,"",VLOOKUP($A44,DICO_Complet!A:R,16,FALSE))</f>
        <v/>
      </c>
      <c r="S44" s="3" t="str">
        <f>IF(VLOOKUP($A44,DICO_Complet!A:R,17,FALSE)=0,"",VLOOKUP($A44,DICO_Complet!A:R,17,FALSE))</f>
        <v/>
      </c>
      <c r="T44" s="3" t="str">
        <f>IF(VLOOKUP($A44,DICO_Complet!A:R,18,FALSE)=0,"",VLOOKUP($A44,DICO_Complet!A:R,18,FALSE))</f>
        <v/>
      </c>
    </row>
    <row r="45" spans="1:20">
      <c r="A45" s="29">
        <v>250528104043</v>
      </c>
      <c r="B45" s="30" t="str">
        <f>IF(ISNA(VLOOKUP(Tableau161920[[#This Row],[Référence]],MON_MSG!A:B,2,FALSE)),"N",IF($I45="Obsolete","N","O"))</f>
        <v>O</v>
      </c>
      <c r="C45" s="3" t="str">
        <f>VLOOKUP($A45,DICO_Complet!A:R,3,FALSE)</f>
        <v>AuditTrail</v>
      </c>
      <c r="D45" s="3" t="str">
        <f>VLOOKUP($A45,DICO_Complet!A:R,4,FALSE)</f>
        <v>auditTrail</v>
      </c>
      <c r="E45" s="3" t="str">
        <f>VLOOKUP($A45,DICO_Complet!A:R,5,FALSE)</f>
        <v>numberOfSecurePayments</v>
      </c>
      <c r="F45" s="3" t="str">
        <f>VLOOKUP($A45,DICO_Complet!A:R,6,FALSE)</f>
        <v>Max5NumericText</v>
      </c>
      <c r="G45" s="31" t="str">
        <f>VLOOKUP($A45,DICO_Complet!A:R,7,FALSE)</f>
        <v>DNS</v>
      </c>
      <c r="H45" s="31">
        <f>VLOOKUP($A45,DICO_Complet!A:R,8,FALSE)</f>
        <v>0</v>
      </c>
      <c r="I45" s="3" t="str">
        <f>IF(VLOOKUP($A45,DICO_Complet!A:R,9,FALSE)&lt;&gt;0,VLOOKUP($A45,DICO_Complet!A:R,9,FALSE),"")</f>
        <v/>
      </c>
      <c r="J45" s="3" t="str">
        <f>VLOOKUP($A45,DICO_Complet!A:R,10,FALSE)</f>
        <v>Number of autorised operation</v>
      </c>
      <c r="K45" s="3" t="str">
        <f>IF(OR(ISNA(VLOOKUP(Tableau161920[[#This Row],[Référence]],MON_MSG!A:H,7,FALSE)),ISBLANK(VLOOKUP(Tableau161920[[#This Row],[Référence]],MON_MSG!A:H,7,FALSE))),"",VLOOKUP(Tableau161920[[#This Row],[Référence]],MON_MSG!A:H,7,FALSE))</f>
        <v/>
      </c>
      <c r="L45" s="3" t="str">
        <f>IF(OR(ISNA(VLOOKUP(Tableau161920[[#This Row],[Référence]],MON_MSG!A:I,8,FALSE)),ISBLANK(VLOOKUP(Tableau161920[[#This Row],[Référence]],MON_MSG!A:I,8,FALSE))),"",VLOOKUP(Tableau161920[[#This Row],[Référence]],MON_MSG!A:I,8,FALSE))</f>
        <v/>
      </c>
      <c r="M45" s="3" t="str">
        <f>IF(OR(ISNA(VLOOKUP(Tableau161920[[#This Row],[Référence]],MON_MSG!A:J,9,FALSE)),ISBLANK(VLOOKUP(Tableau161920[[#This Row],[Référence]],MON_MSG!A:J,9,FALSE))),"",VLOOKUP(Tableau161920[[#This Row],[Référence]],MON_MSG!A:J,9,FALSE))</f>
        <v/>
      </c>
      <c r="N45" s="3" t="str">
        <f>IF(VLOOKUP($A45,DICO_Complet!A:R,12,FALSE)=0,"",VLOOKUP($A45,DICO_Complet!A:R,12,FALSE))</f>
        <v/>
      </c>
      <c r="O45" s="3" t="str">
        <f>IF(VLOOKUP($A45,DICO_Complet!A:R,13,FALSE)=0,"",VLOOKUP($A45,DICO_Complet!A:R,13,FALSE))</f>
        <v/>
      </c>
      <c r="P45" s="3" t="str">
        <f>IF(VLOOKUP($A45,DICO_Complet!A:R,14,FALSE)=0,"",VLOOKUP($A45,DICO_Complet!A:R,14,FALSE))</f>
        <v/>
      </c>
      <c r="Q45" s="3" t="str">
        <f>IF(VLOOKUP($A45,DICO_Complet!A:R,15,FALSE)=0,"",VLOOKUP($A45,DICO_Complet!A:R,15,FALSE))</f>
        <v/>
      </c>
      <c r="R45" s="3" t="str">
        <f>IF(VLOOKUP($A45,DICO_Complet!A:R,16,FALSE)=0,"",VLOOKUP($A45,DICO_Complet!A:R,16,FALSE))</f>
        <v/>
      </c>
      <c r="S45" s="3" t="str">
        <f>IF(VLOOKUP($A45,DICO_Complet!A:R,17,FALSE)=0,"",VLOOKUP($A45,DICO_Complet!A:R,17,FALSE))</f>
        <v/>
      </c>
      <c r="T45" s="3" t="str">
        <f>IF(VLOOKUP($A45,DICO_Complet!A:R,18,FALSE)=0,"",VLOOKUP($A45,DICO_Complet!A:R,18,FALSE))</f>
        <v/>
      </c>
    </row>
    <row r="46" spans="1:20">
      <c r="A46" s="29">
        <v>250528104044</v>
      </c>
      <c r="B46" s="30" t="str">
        <f>IF(ISNA(VLOOKUP(Tableau161920[[#This Row],[Référence]],MON_MSG!A:B,2,FALSE)),"N",IF($I46="Obsolete","N","O"))</f>
        <v>O</v>
      </c>
      <c r="C46" s="3" t="str">
        <f>VLOOKUP($A46,DICO_Complet!A:R,3,FALSE)</f>
        <v>AuditTrail</v>
      </c>
      <c r="D46" s="3" t="str">
        <f>VLOOKUP($A46,DICO_Complet!A:R,4,FALSE)</f>
        <v>auditTrail</v>
      </c>
      <c r="E46" s="3" t="str">
        <f>VLOOKUP($A46,DICO_Complet!A:R,5,FALSE)</f>
        <v>numberOfSecurePaymentsDuration</v>
      </c>
      <c r="F46" s="3" t="str">
        <f>VLOOKUP($A46,DICO_Complet!A:R,6,FALSE)</f>
        <v>ISODuration</v>
      </c>
      <c r="G46" s="31" t="str">
        <f>VLOOKUP($A46,DICO_Complet!A:R,7,FALSE)</f>
        <v>DNS</v>
      </c>
      <c r="H46" s="31">
        <f>VLOOKUP($A46,DICO_Complet!A:R,8,FALSE)</f>
        <v>0</v>
      </c>
      <c r="I46" s="3" t="str">
        <f>IF(VLOOKUP($A46,DICO_Complet!A:R,9,FALSE)&lt;&gt;0,VLOOKUP($A46,DICO_Complet!A:R,9,FALSE),"")</f>
        <v/>
      </c>
      <c r="J46" s="3" t="str">
        <f>VLOOKUP($A46,DICO_Complet!A:R,10,FALSE)</f>
        <v>Duration used to count the number of autorised operation</v>
      </c>
      <c r="K46" s="3" t="str">
        <f>IF(OR(ISNA(VLOOKUP(Tableau161920[[#This Row],[Référence]],MON_MSG!A:H,7,FALSE)),ISBLANK(VLOOKUP(Tableau161920[[#This Row],[Référence]],MON_MSG!A:H,7,FALSE))),"",VLOOKUP(Tableau161920[[#This Row],[Référence]],MON_MSG!A:H,7,FALSE))</f>
        <v/>
      </c>
      <c r="L46" s="3" t="str">
        <f>IF(OR(ISNA(VLOOKUP(Tableau161920[[#This Row],[Référence]],MON_MSG!A:I,8,FALSE)),ISBLANK(VLOOKUP(Tableau161920[[#This Row],[Référence]],MON_MSG!A:I,8,FALSE))),"",VLOOKUP(Tableau161920[[#This Row],[Référence]],MON_MSG!A:I,8,FALSE))</f>
        <v/>
      </c>
      <c r="M46" s="3" t="str">
        <f>IF(OR(ISNA(VLOOKUP(Tableau161920[[#This Row],[Référence]],MON_MSG!A:J,9,FALSE)),ISBLANK(VLOOKUP(Tableau161920[[#This Row],[Référence]],MON_MSG!A:J,9,FALSE))),"",VLOOKUP(Tableau161920[[#This Row],[Référence]],MON_MSG!A:J,9,FALSE))</f>
        <v/>
      </c>
      <c r="N46" s="3" t="str">
        <f>IF(VLOOKUP($A46,DICO_Complet!A:R,12,FALSE)=0,"",VLOOKUP($A46,DICO_Complet!A:R,12,FALSE))</f>
        <v/>
      </c>
      <c r="O46" s="3" t="str">
        <f>IF(VLOOKUP($A46,DICO_Complet!A:R,13,FALSE)=0,"",VLOOKUP($A46,DICO_Complet!A:R,13,FALSE))</f>
        <v/>
      </c>
      <c r="P46" s="3" t="str">
        <f>IF(VLOOKUP($A46,DICO_Complet!A:R,14,FALSE)=0,"",VLOOKUP($A46,DICO_Complet!A:R,14,FALSE))</f>
        <v/>
      </c>
      <c r="Q46" s="3" t="str">
        <f>IF(VLOOKUP($A46,DICO_Complet!A:R,15,FALSE)=0,"",VLOOKUP($A46,DICO_Complet!A:R,15,FALSE))</f>
        <v/>
      </c>
      <c r="R46" s="3" t="str">
        <f>IF(VLOOKUP($A46,DICO_Complet!A:R,16,FALSE)=0,"",VLOOKUP($A46,DICO_Complet!A:R,16,FALSE))</f>
        <v/>
      </c>
      <c r="S46" s="3" t="str">
        <f>IF(VLOOKUP($A46,DICO_Complet!A:R,17,FALSE)=0,"",VLOOKUP($A46,DICO_Complet!A:R,17,FALSE))</f>
        <v/>
      </c>
      <c r="T46" s="3" t="str">
        <f>IF(VLOOKUP($A46,DICO_Complet!A:R,18,FALSE)=0,"",VLOOKUP($A46,DICO_Complet!A:R,18,FALSE))</f>
        <v/>
      </c>
    </row>
    <row r="47" spans="1:20">
      <c r="A47" s="29">
        <v>250528104045</v>
      </c>
      <c r="B47" s="30" t="str">
        <f>IF(ISNA(VLOOKUP(Tableau161920[[#This Row],[Référence]],MON_MSG!A:B,2,FALSE)),"N",IF($I47="Obsolete","N","O"))</f>
        <v>O</v>
      </c>
      <c r="C47" s="3" t="str">
        <f>VLOOKUP($A47,DICO_Complet!A:R,3,FALSE)</f>
        <v>AuditTrail</v>
      </c>
      <c r="D47" s="3" t="str">
        <f>VLOOKUP($A47,DICO_Complet!A:R,4,FALSE)</f>
        <v>auditTrail</v>
      </c>
      <c r="E47" s="3" t="str">
        <f>VLOOKUP($A47,DICO_Complet!A:R,5,FALSE)</f>
        <v>numberOfUndisputedSecurePayments</v>
      </c>
      <c r="F47" s="3" t="str">
        <f>VLOOKUP($A47,DICO_Complet!A:R,6,FALSE)</f>
        <v>Max5NumericText</v>
      </c>
      <c r="G47" s="31" t="str">
        <f>VLOOKUP($A47,DICO_Complet!A:R,7,FALSE)</f>
        <v>DNS</v>
      </c>
      <c r="H47" s="31">
        <f>VLOOKUP($A47,DICO_Complet!A:R,8,FALSE)</f>
        <v>0</v>
      </c>
      <c r="I47" s="3" t="str">
        <f>IF(VLOOKUP($A47,DICO_Complet!A:R,9,FALSE)&lt;&gt;0,VLOOKUP($A47,DICO_Complet!A:R,9,FALSE),"")</f>
        <v/>
      </c>
      <c r="J47" s="3" t="str">
        <f>VLOOKUP($A47,DICO_Complet!A:R,10,FALSE)</f>
        <v>Count of undisputed operation</v>
      </c>
      <c r="K47" s="3" t="str">
        <f>IF(OR(ISNA(VLOOKUP(Tableau161920[[#This Row],[Référence]],MON_MSG!A:H,7,FALSE)),ISBLANK(VLOOKUP(Tableau161920[[#This Row],[Référence]],MON_MSG!A:H,7,FALSE))),"",VLOOKUP(Tableau161920[[#This Row],[Référence]],MON_MSG!A:H,7,FALSE))</f>
        <v/>
      </c>
      <c r="L47" s="3" t="str">
        <f>IF(OR(ISNA(VLOOKUP(Tableau161920[[#This Row],[Référence]],MON_MSG!A:I,8,FALSE)),ISBLANK(VLOOKUP(Tableau161920[[#This Row],[Référence]],MON_MSG!A:I,8,FALSE))),"",VLOOKUP(Tableau161920[[#This Row],[Référence]],MON_MSG!A:I,8,FALSE))</f>
        <v/>
      </c>
      <c r="M47" s="3" t="str">
        <f>IF(OR(ISNA(VLOOKUP(Tableau161920[[#This Row],[Référence]],MON_MSG!A:J,9,FALSE)),ISBLANK(VLOOKUP(Tableau161920[[#This Row],[Référence]],MON_MSG!A:J,9,FALSE))),"",VLOOKUP(Tableau161920[[#This Row],[Référence]],MON_MSG!A:J,9,FALSE))</f>
        <v/>
      </c>
      <c r="N47" s="3" t="str">
        <f>IF(VLOOKUP($A47,DICO_Complet!A:R,12,FALSE)=0,"",VLOOKUP($A47,DICO_Complet!A:R,12,FALSE))</f>
        <v/>
      </c>
      <c r="O47" s="3" t="str">
        <f>IF(VLOOKUP($A47,DICO_Complet!A:R,13,FALSE)=0,"",VLOOKUP($A47,DICO_Complet!A:R,13,FALSE))</f>
        <v/>
      </c>
      <c r="P47" s="3" t="str">
        <f>IF(VLOOKUP($A47,DICO_Complet!A:R,14,FALSE)=0,"",VLOOKUP($A47,DICO_Complet!A:R,14,FALSE))</f>
        <v/>
      </c>
      <c r="Q47" s="3" t="str">
        <f>IF(VLOOKUP($A47,DICO_Complet!A:R,15,FALSE)=0,"",VLOOKUP($A47,DICO_Complet!A:R,15,FALSE))</f>
        <v/>
      </c>
      <c r="R47" s="3" t="str">
        <f>IF(VLOOKUP($A47,DICO_Complet!A:R,16,FALSE)=0,"",VLOOKUP($A47,DICO_Complet!A:R,16,FALSE))</f>
        <v/>
      </c>
      <c r="S47" s="3" t="str">
        <f>IF(VLOOKUP($A47,DICO_Complet!A:R,17,FALSE)=0,"",VLOOKUP($A47,DICO_Complet!A:R,17,FALSE))</f>
        <v/>
      </c>
      <c r="T47" s="3" t="str">
        <f>IF(VLOOKUP($A47,DICO_Complet!A:R,18,FALSE)=0,"",VLOOKUP($A47,DICO_Complet!A:R,18,FALSE))</f>
        <v/>
      </c>
    </row>
    <row r="48" spans="1:20">
      <c r="A48" s="29">
        <v>250528104046</v>
      </c>
      <c r="B48" s="30" t="str">
        <f>IF(ISNA(VLOOKUP(Tableau161920[[#This Row],[Référence]],MON_MSG!A:B,2,FALSE)),"N",IF($I48="Obsolete","N","O"))</f>
        <v>O</v>
      </c>
      <c r="C48" s="3" t="str">
        <f>VLOOKUP($A48,DICO_Complet!A:R,3,FALSE)</f>
        <v>AuditTrail</v>
      </c>
      <c r="D48" s="3" t="str">
        <f>VLOOKUP($A48,DICO_Complet!A:R,4,FALSE)</f>
        <v>auditTrail</v>
      </c>
      <c r="E48" s="3" t="str">
        <f>VLOOKUP($A48,DICO_Complet!A:R,5,FALSE)</f>
        <v>numberOfUndisputedSecurePaymentsDuration</v>
      </c>
      <c r="F48" s="3" t="str">
        <f>VLOOKUP($A48,DICO_Complet!A:R,6,FALSE)</f>
        <v>ISODuration</v>
      </c>
      <c r="G48" s="31" t="str">
        <f>VLOOKUP($A48,DICO_Complet!A:R,7,FALSE)</f>
        <v>DNS</v>
      </c>
      <c r="H48" s="31">
        <f>VLOOKUP($A48,DICO_Complet!A:R,8,FALSE)</f>
        <v>0</v>
      </c>
      <c r="I48" s="3" t="str">
        <f>IF(VLOOKUP($A48,DICO_Complet!A:R,9,FALSE)&lt;&gt;0,VLOOKUP($A48,DICO_Complet!A:R,9,FALSE),"")</f>
        <v/>
      </c>
      <c r="J48" s="3" t="str">
        <f>VLOOKUP($A48,DICO_Complet!A:R,10,FALSE)</f>
        <v>Duration used to count the number of undisputed operation</v>
      </c>
      <c r="K48" s="3" t="str">
        <f>IF(OR(ISNA(VLOOKUP(Tableau161920[[#This Row],[Référence]],MON_MSG!A:H,7,FALSE)),ISBLANK(VLOOKUP(Tableau161920[[#This Row],[Référence]],MON_MSG!A:H,7,FALSE))),"",VLOOKUP(Tableau161920[[#This Row],[Référence]],MON_MSG!A:H,7,FALSE))</f>
        <v/>
      </c>
      <c r="L48" s="3" t="str">
        <f>IF(OR(ISNA(VLOOKUP(Tableau161920[[#This Row],[Référence]],MON_MSG!A:I,8,FALSE)),ISBLANK(VLOOKUP(Tableau161920[[#This Row],[Référence]],MON_MSG!A:I,8,FALSE))),"",VLOOKUP(Tableau161920[[#This Row],[Référence]],MON_MSG!A:I,8,FALSE))</f>
        <v/>
      </c>
      <c r="M48" s="3" t="str">
        <f>IF(OR(ISNA(VLOOKUP(Tableau161920[[#This Row],[Référence]],MON_MSG!A:J,9,FALSE)),ISBLANK(VLOOKUP(Tableau161920[[#This Row],[Référence]],MON_MSG!A:J,9,FALSE))),"",VLOOKUP(Tableau161920[[#This Row],[Référence]],MON_MSG!A:J,9,FALSE))</f>
        <v/>
      </c>
      <c r="N48" s="3" t="str">
        <f>IF(VLOOKUP($A48,DICO_Complet!A:R,12,FALSE)=0,"",VLOOKUP($A48,DICO_Complet!A:R,12,FALSE))</f>
        <v/>
      </c>
      <c r="O48" s="3" t="str">
        <f>IF(VLOOKUP($A48,DICO_Complet!A:R,13,FALSE)=0,"",VLOOKUP($A48,DICO_Complet!A:R,13,FALSE))</f>
        <v/>
      </c>
      <c r="P48" s="3" t="str">
        <f>IF(VLOOKUP($A48,DICO_Complet!A:R,14,FALSE)=0,"",VLOOKUP($A48,DICO_Complet!A:R,14,FALSE))</f>
        <v/>
      </c>
      <c r="Q48" s="3" t="str">
        <f>IF(VLOOKUP($A48,DICO_Complet!A:R,15,FALSE)=0,"",VLOOKUP($A48,DICO_Complet!A:R,15,FALSE))</f>
        <v/>
      </c>
      <c r="R48" s="3" t="str">
        <f>IF(VLOOKUP($A48,DICO_Complet!A:R,16,FALSE)=0,"",VLOOKUP($A48,DICO_Complet!A:R,16,FALSE))</f>
        <v/>
      </c>
      <c r="S48" s="3" t="str">
        <f>IF(VLOOKUP($A48,DICO_Complet!A:R,17,FALSE)=0,"",VLOOKUP($A48,DICO_Complet!A:R,17,FALSE))</f>
        <v/>
      </c>
      <c r="T48" s="3" t="str">
        <f>IF(VLOOKUP($A48,DICO_Complet!A:R,18,FALSE)=0,"",VLOOKUP($A48,DICO_Complet!A:R,18,FALSE))</f>
        <v/>
      </c>
    </row>
    <row r="49" spans="1:20" ht="14.9" customHeight="1">
      <c r="A49" s="29">
        <v>250528104049</v>
      </c>
      <c r="B49" s="30" t="str">
        <f>IF(ISNA(VLOOKUP(Tableau161920[[#This Row],[Référence]],MON_MSG!A:B,2,FALSE)),"N",IF($I49="Obsolete","N","O"))</f>
        <v>O</v>
      </c>
      <c r="C49" s="3" t="str">
        <f>VLOOKUP($A49,DICO_Complet!A:R,3,FALSE)</f>
        <v>AuditTrail</v>
      </c>
      <c r="D49" s="3" t="str">
        <f>VLOOKUP($A49,DICO_Complet!A:R,4,FALSE)</f>
        <v>auditTrail</v>
      </c>
      <c r="E49" s="3" t="str">
        <f>VLOOKUP($A49,DICO_Complet!A:R,5,FALSE)</f>
        <v>numberOfWebConnections</v>
      </c>
      <c r="F49" s="3" t="str">
        <f>VLOOKUP($A49,DICO_Complet!A:R,6,FALSE)</f>
        <v>Max2NumericText</v>
      </c>
      <c r="G49" s="31" t="str">
        <f>VLOOKUP($A49,DICO_Complet!A:R,7,FALSE)</f>
        <v>DNS</v>
      </c>
      <c r="H49" s="31">
        <f>VLOOKUP($A49,DICO_Complet!A:R,8,FALSE)</f>
        <v>0</v>
      </c>
      <c r="I49" s="3" t="str">
        <f>IF(VLOOKUP($A49,DICO_Complet!A:R,9,FALSE)&lt;&gt;0,VLOOKUP($A49,DICO_Complet!A:R,9,FALSE),"")</f>
        <v/>
      </c>
      <c r="J49" s="3" t="str">
        <f>VLOOKUP($A49,DICO_Complet!A:R,10,FALSE)</f>
        <v>Count of browser-based conexion</v>
      </c>
      <c r="K49" s="3" t="str">
        <f>IF(OR(ISNA(VLOOKUP(Tableau161920[[#This Row],[Référence]],MON_MSG!A:H,7,FALSE)),ISBLANK(VLOOKUP(Tableau161920[[#This Row],[Référence]],MON_MSG!A:H,7,FALSE))),"",VLOOKUP(Tableau161920[[#This Row],[Référence]],MON_MSG!A:H,7,FALSE))</f>
        <v/>
      </c>
      <c r="L49" s="3" t="str">
        <f>IF(OR(ISNA(VLOOKUP(Tableau161920[[#This Row],[Référence]],MON_MSG!A:I,8,FALSE)),ISBLANK(VLOOKUP(Tableau161920[[#This Row],[Référence]],MON_MSG!A:I,8,FALSE))),"",VLOOKUP(Tableau161920[[#This Row],[Référence]],MON_MSG!A:I,8,FALSE))</f>
        <v/>
      </c>
      <c r="M49" s="3" t="str">
        <f>IF(OR(ISNA(VLOOKUP(Tableau161920[[#This Row],[Référence]],MON_MSG!A:J,9,FALSE)),ISBLANK(VLOOKUP(Tableau161920[[#This Row],[Référence]],MON_MSG!A:J,9,FALSE))),"",VLOOKUP(Tableau161920[[#This Row],[Référence]],MON_MSG!A:J,9,FALSE))</f>
        <v/>
      </c>
      <c r="N49" s="3" t="str">
        <f>IF(VLOOKUP($A49,DICO_Complet!A:R,12,FALSE)=0,"",VLOOKUP($A49,DICO_Complet!A:R,12,FALSE))</f>
        <v/>
      </c>
      <c r="O49" s="3" t="str">
        <f>IF(VLOOKUP($A49,DICO_Complet!A:R,13,FALSE)=0,"",VLOOKUP($A49,DICO_Complet!A:R,13,FALSE))</f>
        <v/>
      </c>
      <c r="P49" s="3" t="str">
        <f>IF(VLOOKUP($A49,DICO_Complet!A:R,14,FALSE)=0,"",VLOOKUP($A49,DICO_Complet!A:R,14,FALSE))</f>
        <v/>
      </c>
      <c r="Q49" s="3" t="str">
        <f>IF(VLOOKUP($A49,DICO_Complet!A:R,15,FALSE)=0,"",VLOOKUP($A49,DICO_Complet!A:R,15,FALSE))</f>
        <v/>
      </c>
      <c r="R49" s="3" t="str">
        <f>IF(VLOOKUP($A49,DICO_Complet!A:R,16,FALSE)=0,"",VLOOKUP($A49,DICO_Complet!A:R,16,FALSE))</f>
        <v/>
      </c>
      <c r="S49" s="3" t="str">
        <f>IF(VLOOKUP($A49,DICO_Complet!A:R,17,FALSE)=0,"",VLOOKUP($A49,DICO_Complet!A:R,17,FALSE))</f>
        <v/>
      </c>
      <c r="T49" s="3" t="str">
        <f>IF(VLOOKUP($A49,DICO_Complet!A:R,18,FALSE)=0,"",VLOOKUP($A49,DICO_Complet!A:R,18,FALSE))</f>
        <v/>
      </c>
    </row>
    <row r="50" spans="1:20" ht="15" customHeight="1">
      <c r="A50" s="29">
        <v>250717102627</v>
      </c>
      <c r="B50" s="30" t="str">
        <f>IF(ISNA(VLOOKUP(Tableau161920[[#This Row],[Référence]],MON_MSG!A:B,2,FALSE)),"N",IF($I50="Obsolete","N","O"))</f>
        <v>O</v>
      </c>
      <c r="C50" s="3" t="str">
        <f>VLOOKUP($A50,DICO_Complet!A:R,3,FALSE)</f>
        <v>AuditTrail</v>
      </c>
      <c r="D50" s="3" t="str">
        <f>VLOOKUP($A50,DICO_Complet!A:R,4,FALSE)</f>
        <v>auditTrail</v>
      </c>
      <c r="E50" s="3" t="str">
        <f>VLOOKUP($A50,DICO_Complet!A:R,5,FALSE)</f>
        <v>oldness</v>
      </c>
      <c r="F50" s="3" t="str">
        <f>VLOOKUP($A50,DICO_Complet!A:R,6,FALSE)</f>
        <v>Max1AlphaNumericText</v>
      </c>
      <c r="G50" s="31" t="str">
        <f>VLOOKUP($A50,DICO_Complet!A:R,7,FALSE)</f>
        <v>DNS</v>
      </c>
      <c r="H50" s="31">
        <f>VLOOKUP($A50,DICO_Complet!A:R,8,FALSE)</f>
        <v>0</v>
      </c>
      <c r="I50" s="3" t="str">
        <f>IF(VLOOKUP($A50,DICO_Complet!A:R,9,FALSE)&lt;&gt;0,VLOOKUP($A50,DICO_Complet!A:R,9,FALSE),"")</f>
        <v/>
      </c>
      <c r="J50" s="3" t="str">
        <f>VLOOKUP($A50,DICO_Complet!A:R,10,FALSE)</f>
        <v>Score defining time since last enrollment prior to disputed payment</v>
      </c>
      <c r="K50" s="3" t="str">
        <f>IF(OR(ISNA(VLOOKUP(Tableau161920[[#This Row],[Référence]],MON_MSG!A:H,7,FALSE)),ISBLANK(VLOOKUP(Tableau161920[[#This Row],[Référence]],MON_MSG!A:H,7,FALSE))),"",VLOOKUP(Tableau161920[[#This Row],[Référence]],MON_MSG!A:H,7,FALSE))</f>
        <v/>
      </c>
      <c r="L50" s="3" t="str">
        <f>IF(OR(ISNA(VLOOKUP(Tableau161920[[#This Row],[Référence]],MON_MSG!A:I,8,FALSE)),ISBLANK(VLOOKUP(Tableau161920[[#This Row],[Référence]],MON_MSG!A:I,8,FALSE))),"",VLOOKUP(Tableau161920[[#This Row],[Référence]],MON_MSG!A:I,8,FALSE))</f>
        <v/>
      </c>
      <c r="M50" s="3" t="str">
        <f>IF(OR(ISNA(VLOOKUP(Tableau161920[[#This Row],[Référence]],MON_MSG!A:J,9,FALSE)),ISBLANK(VLOOKUP(Tableau161920[[#This Row],[Référence]],MON_MSG!A:J,9,FALSE))),"",VLOOKUP(Tableau161920[[#This Row],[Référence]],MON_MSG!A:J,9,FALSE))</f>
        <v/>
      </c>
      <c r="N50" s="3" t="str">
        <f>IF(VLOOKUP($A50,DICO_Complet!A:R,12,FALSE)=0,"",VLOOKUP($A50,DICO_Complet!A:R,12,FALSE))</f>
        <v/>
      </c>
      <c r="O50" s="3" t="str">
        <f>IF(VLOOKUP($A50,DICO_Complet!A:R,13,FALSE)=0,"",VLOOKUP($A50,DICO_Complet!A:R,13,FALSE))</f>
        <v/>
      </c>
      <c r="P50" s="3" t="str">
        <f>IF(VLOOKUP($A50,DICO_Complet!A:R,14,FALSE)=0,"",VLOOKUP($A50,DICO_Complet!A:R,14,FALSE))</f>
        <v/>
      </c>
      <c r="Q50" s="3" t="str">
        <f>IF(VLOOKUP($A50,DICO_Complet!A:R,15,FALSE)=0,"",VLOOKUP($A50,DICO_Complet!A:R,15,FALSE))</f>
        <v/>
      </c>
      <c r="R50" s="3" t="str">
        <f>IF(VLOOKUP($A50,DICO_Complet!A:R,16,FALSE)=0,"",VLOOKUP($A50,DICO_Complet!A:R,16,FALSE))</f>
        <v/>
      </c>
      <c r="S50" s="3" t="str">
        <f>IF(VLOOKUP($A50,DICO_Complet!A:R,17,FALSE)=0,"",VLOOKUP($A50,DICO_Complet!A:R,17,FALSE))</f>
        <v/>
      </c>
      <c r="T50" s="3" t="str">
        <f>IF(VLOOKUP($A50,DICO_Complet!A:R,18,FALSE)=0,"",VLOOKUP($A50,DICO_Complet!A:R,18,FALSE))</f>
        <v/>
      </c>
    </row>
    <row r="51" spans="1:20" ht="15" customHeight="1">
      <c r="A51" s="29">
        <v>260107110013</v>
      </c>
      <c r="B51" s="30" t="str">
        <f>IF(ISNA(VLOOKUP(Tableau161920[[#This Row],[Référence]],MON_MSG!A:B,2,FALSE)),"N",IF($I51="Obsolete","N","O"))</f>
        <v>O</v>
      </c>
      <c r="C51" s="3" t="str">
        <f>VLOOKUP($A51,DICO_Complet!A:R,3,FALSE)</f>
        <v>AuditTrail</v>
      </c>
      <c r="D51" s="3" t="str">
        <f>VLOOKUP($A51,DICO_Complet!A:R,4,FALSE)</f>
        <v>auditTrail</v>
      </c>
      <c r="E51" s="3" t="str">
        <f>VLOOKUP($A51,DICO_Complet!A:R,5,FALSE)</f>
        <v>onlineBankingConnectionAuthenticationMethod</v>
      </c>
      <c r="F51" s="3" t="str">
        <f>VLOOKUP($A51,DICO_Complet!A:R,6,FALSE)</f>
        <v>AuthenticationMethodCodeset</v>
      </c>
      <c r="G51" s="31" t="str">
        <f>VLOOKUP($A51,DICO_Complet!A:R,7,FALSE)</f>
        <v>DNS</v>
      </c>
      <c r="H51" s="31">
        <f>VLOOKUP($A51,DICO_Complet!A:R,8,FALSE)</f>
        <v>0</v>
      </c>
      <c r="I51" s="3" t="str">
        <f>IF(VLOOKUP($A51,DICO_Complet!A:R,9,FALSE)&lt;&gt;0,VLOOKUP($A51,DICO_Complet!A:R,9,FALSE),"")</f>
        <v/>
      </c>
      <c r="J51" s="3" t="str">
        <f>VLOOKUP($A51,DICO_Complet!A:R,10,FALSE)</f>
        <v>Method used for the strong authentication</v>
      </c>
      <c r="K51" s="3" t="str">
        <f>IF(OR(ISNA(VLOOKUP(Tableau161920[[#This Row],[Référence]],MON_MSG!A:H,7,FALSE)),ISBLANK(VLOOKUP(Tableau161920[[#This Row],[Référence]],MON_MSG!A:H,7,FALSE))),"",VLOOKUP(Tableau161920[[#This Row],[Référence]],MON_MSG!A:H,7,FALSE))</f>
        <v/>
      </c>
      <c r="L51" s="3" t="str">
        <f>IF(OR(ISNA(VLOOKUP(Tableau161920[[#This Row],[Référence]],MON_MSG!A:I,8,FALSE)),ISBLANK(VLOOKUP(Tableau161920[[#This Row],[Référence]],MON_MSG!A:I,8,FALSE))),"",VLOOKUP(Tableau161920[[#This Row],[Référence]],MON_MSG!A:I,8,FALSE))</f>
        <v/>
      </c>
      <c r="M51" s="3" t="str">
        <f>IF(OR(ISNA(VLOOKUP(Tableau161920[[#This Row],[Référence]],MON_MSG!A:J,9,FALSE)),ISBLANK(VLOOKUP(Tableau161920[[#This Row],[Référence]],MON_MSG!A:J,9,FALSE))),"",VLOOKUP(Tableau161920[[#This Row],[Référence]],MON_MSG!A:J,9,FALSE))</f>
        <v/>
      </c>
      <c r="N51" s="3" t="str">
        <f>IF(VLOOKUP($A51,DICO_Complet!A:R,12,FALSE)=0,"",VLOOKUP($A51,DICO_Complet!A:R,12,FALSE))</f>
        <v/>
      </c>
      <c r="O51" s="3" t="str">
        <f>IF(VLOOKUP($A51,DICO_Complet!A:R,13,FALSE)=0,"",VLOOKUP($A51,DICO_Complet!A:R,13,FALSE))</f>
        <v/>
      </c>
      <c r="P51" s="3" t="str">
        <f>IF(VLOOKUP($A51,DICO_Complet!A:R,14,FALSE)=0,"",VLOOKUP($A51,DICO_Complet!A:R,14,FALSE))</f>
        <v/>
      </c>
      <c r="Q51" s="3" t="str">
        <f>IF(VLOOKUP($A51,DICO_Complet!A:R,15,FALSE)=0,"",VLOOKUP($A51,DICO_Complet!A:R,15,FALSE))</f>
        <v/>
      </c>
      <c r="R51" s="3" t="str">
        <f>IF(VLOOKUP($A51,DICO_Complet!A:R,16,FALSE)=0,"",VLOOKUP($A51,DICO_Complet!A:R,16,FALSE))</f>
        <v/>
      </c>
      <c r="S51" s="3" t="str">
        <f>IF(VLOOKUP($A51,DICO_Complet!A:R,17,FALSE)=0,"",VLOOKUP($A51,DICO_Complet!A:R,17,FALSE))</f>
        <v/>
      </c>
      <c r="T51" s="3" t="str">
        <f>IF(VLOOKUP($A51,DICO_Complet!A:R,18,FALSE)=0,"",VLOOKUP($A51,DICO_Complet!A:R,18,FALSE))</f>
        <v/>
      </c>
    </row>
    <row r="52" spans="1:20">
      <c r="A52" s="29">
        <v>260107110011</v>
      </c>
      <c r="B52" s="30" t="str">
        <f>IF(ISNA(VLOOKUP(Tableau161920[[#This Row],[Référence]],MON_MSG!A:B,2,FALSE)),"N",IF($I52="Obsolete","N","O"))</f>
        <v>O</v>
      </c>
      <c r="C52" s="3" t="str">
        <f>VLOOKUP($A52,DICO_Complet!A:R,3,FALSE)</f>
        <v>AuditTrail</v>
      </c>
      <c r="D52" s="3" t="str">
        <f>VLOOKUP($A52,DICO_Complet!A:R,4,FALSE)</f>
        <v>auditTrail</v>
      </c>
      <c r="E52" s="3" t="str">
        <f>VLOOKUP($A52,DICO_Complet!A:R,5,FALSE)</f>
        <v>onlineBankingConnectionDateTime</v>
      </c>
      <c r="F52" s="3" t="str">
        <f>VLOOKUP($A52,DICO_Complet!A:R,6,FALSE)</f>
        <v>ISODateTime</v>
      </c>
      <c r="G52" s="31" t="str">
        <f>VLOOKUP($A52,DICO_Complet!A:R,7,FALSE)</f>
        <v>DNS</v>
      </c>
      <c r="H52" s="31">
        <f>VLOOKUP($A52,DICO_Complet!A:R,8,FALSE)</f>
        <v>0</v>
      </c>
      <c r="I52" s="3" t="str">
        <f>IF(VLOOKUP($A52,DICO_Complet!A:R,9,FALSE)&lt;&gt;0,VLOOKUP($A52,DICO_Complet!A:R,9,FALSE),"")</f>
        <v/>
      </c>
      <c r="J52" s="3" t="str">
        <f>VLOOKUP($A52,DICO_Complet!A:R,10,FALSE)</f>
        <v>Banking connection date time</v>
      </c>
      <c r="K52" s="3" t="str">
        <f>IF(OR(ISNA(VLOOKUP(Tableau161920[[#This Row],[Référence]],MON_MSG!A:H,7,FALSE)),ISBLANK(VLOOKUP(Tableau161920[[#This Row],[Référence]],MON_MSG!A:H,7,FALSE))),"",VLOOKUP(Tableau161920[[#This Row],[Référence]],MON_MSG!A:H,7,FALSE))</f>
        <v/>
      </c>
      <c r="L52" s="3" t="str">
        <f>IF(OR(ISNA(VLOOKUP(Tableau161920[[#This Row],[Référence]],MON_MSG!A:I,8,FALSE)),ISBLANK(VLOOKUP(Tableau161920[[#This Row],[Référence]],MON_MSG!A:I,8,FALSE))),"",VLOOKUP(Tableau161920[[#This Row],[Référence]],MON_MSG!A:I,8,FALSE))</f>
        <v/>
      </c>
      <c r="M52" s="3" t="str">
        <f>IF(OR(ISNA(VLOOKUP(Tableau161920[[#This Row],[Référence]],MON_MSG!A:J,9,FALSE)),ISBLANK(VLOOKUP(Tableau161920[[#This Row],[Référence]],MON_MSG!A:J,9,FALSE))),"",VLOOKUP(Tableau161920[[#This Row],[Référence]],MON_MSG!A:J,9,FALSE))</f>
        <v/>
      </c>
      <c r="N52" s="3" t="str">
        <f>IF(VLOOKUP($A52,DICO_Complet!A:R,12,FALSE)=0,"",VLOOKUP($A52,DICO_Complet!A:R,12,FALSE))</f>
        <v/>
      </c>
      <c r="O52" s="3" t="str">
        <f>IF(VLOOKUP($A52,DICO_Complet!A:R,13,FALSE)=0,"",VLOOKUP($A52,DICO_Complet!A:R,13,FALSE))</f>
        <v/>
      </c>
      <c r="P52" s="3" t="str">
        <f>IF(VLOOKUP($A52,DICO_Complet!A:R,14,FALSE)=0,"",VLOOKUP($A52,DICO_Complet!A:R,14,FALSE))</f>
        <v/>
      </c>
      <c r="Q52" s="3" t="str">
        <f>IF(VLOOKUP($A52,DICO_Complet!A:R,15,FALSE)=0,"",VLOOKUP($A52,DICO_Complet!A:R,15,FALSE))</f>
        <v/>
      </c>
      <c r="R52" s="3" t="str">
        <f>IF(VLOOKUP($A52,DICO_Complet!A:R,16,FALSE)=0,"",VLOOKUP($A52,DICO_Complet!A:R,16,FALSE))</f>
        <v/>
      </c>
      <c r="S52" s="3" t="str">
        <f>IF(VLOOKUP($A52,DICO_Complet!A:R,17,FALSE)=0,"",VLOOKUP($A52,DICO_Complet!A:R,17,FALSE))</f>
        <v/>
      </c>
      <c r="T52" s="3" t="str">
        <f>IF(VLOOKUP($A52,DICO_Complet!A:R,18,FALSE)=0,"",VLOOKUP($A52,DICO_Complet!A:R,18,FALSE))</f>
        <v/>
      </c>
    </row>
    <row r="53" spans="1:20" ht="15" customHeight="1">
      <c r="A53" s="29">
        <v>260107110012</v>
      </c>
      <c r="B53" s="30" t="str">
        <f>IF(ISNA(VLOOKUP(Tableau161920[[#This Row],[Référence]],MON_MSG!A:B,2,FALSE)),"N",IF($I53="Obsolete","N","O"))</f>
        <v>O</v>
      </c>
      <c r="C53" s="3" t="str">
        <f>VLOOKUP($A53,DICO_Complet!A:R,3,FALSE)</f>
        <v>AuditTrail</v>
      </c>
      <c r="D53" s="3" t="str">
        <f>VLOOKUP($A53,DICO_Complet!A:R,4,FALSE)</f>
        <v>auditTrail</v>
      </c>
      <c r="E53" s="3" t="str">
        <f>VLOOKUP($A53,DICO_Complet!A:R,5,FALSE)</f>
        <v>onlineBankingConnectionSuccessfulIndicator</v>
      </c>
      <c r="F53" s="3" t="str">
        <f>VLOOKUP($A53,DICO_Complet!A:R,6,FALSE)</f>
        <v>TrueFalseIndicator</v>
      </c>
      <c r="G53" s="31" t="str">
        <f>VLOOKUP($A53,DICO_Complet!A:R,7,FALSE)</f>
        <v>DNS</v>
      </c>
      <c r="H53" s="31">
        <f>VLOOKUP($A53,DICO_Complet!A:R,8,FALSE)</f>
        <v>0</v>
      </c>
      <c r="I53" s="3" t="str">
        <f>IF(VLOOKUP($A53,DICO_Complet!A:R,9,FALSE)&lt;&gt;0,VLOOKUP($A53,DICO_Complet!A:R,9,FALSE),"")</f>
        <v/>
      </c>
      <c r="J53" s="3" t="str">
        <f>VLOOKUP($A53,DICO_Complet!A:R,10,FALSE)</f>
        <v>Was the connection successful ?</v>
      </c>
      <c r="K53" s="3" t="str">
        <f>IF(OR(ISNA(VLOOKUP(Tableau161920[[#This Row],[Référence]],MON_MSG!A:H,7,FALSE)),ISBLANK(VLOOKUP(Tableau161920[[#This Row],[Référence]],MON_MSG!A:H,7,FALSE))),"",VLOOKUP(Tableau161920[[#This Row],[Référence]],MON_MSG!A:H,7,FALSE))</f>
        <v/>
      </c>
      <c r="L53" s="3" t="str">
        <f>IF(OR(ISNA(VLOOKUP(Tableau161920[[#This Row],[Référence]],MON_MSG!A:I,8,FALSE)),ISBLANK(VLOOKUP(Tableau161920[[#This Row],[Référence]],MON_MSG!A:I,8,FALSE))),"",VLOOKUP(Tableau161920[[#This Row],[Référence]],MON_MSG!A:I,8,FALSE))</f>
        <v/>
      </c>
      <c r="M53" s="3" t="str">
        <f>IF(OR(ISNA(VLOOKUP(Tableau161920[[#This Row],[Référence]],MON_MSG!A:J,9,FALSE)),ISBLANK(VLOOKUP(Tableau161920[[#This Row],[Référence]],MON_MSG!A:J,9,FALSE))),"",VLOOKUP(Tableau161920[[#This Row],[Référence]],MON_MSG!A:J,9,FALSE))</f>
        <v/>
      </c>
      <c r="N53" s="3" t="str">
        <f>IF(VLOOKUP($A53,DICO_Complet!A:R,12,FALSE)=0,"",VLOOKUP($A53,DICO_Complet!A:R,12,FALSE))</f>
        <v/>
      </c>
      <c r="O53" s="3" t="str">
        <f>IF(VLOOKUP($A53,DICO_Complet!A:R,13,FALSE)=0,"",VLOOKUP($A53,DICO_Complet!A:R,13,FALSE))</f>
        <v/>
      </c>
      <c r="P53" s="3" t="str">
        <f>IF(VLOOKUP($A53,DICO_Complet!A:R,14,FALSE)=0,"",VLOOKUP($A53,DICO_Complet!A:R,14,FALSE))</f>
        <v/>
      </c>
      <c r="Q53" s="3" t="str">
        <f>IF(VLOOKUP($A53,DICO_Complet!A:R,15,FALSE)=0,"",VLOOKUP($A53,DICO_Complet!A:R,15,FALSE))</f>
        <v/>
      </c>
      <c r="R53" s="3" t="str">
        <f>IF(VLOOKUP($A53,DICO_Complet!A:R,16,FALSE)=0,"",VLOOKUP($A53,DICO_Complet!A:R,16,FALSE))</f>
        <v/>
      </c>
      <c r="S53" s="3" t="str">
        <f>IF(VLOOKUP($A53,DICO_Complet!A:R,17,FALSE)=0,"",VLOOKUP($A53,DICO_Complet!A:R,17,FALSE))</f>
        <v/>
      </c>
      <c r="T53" s="3" t="str">
        <f>IF(VLOOKUP($A53,DICO_Complet!A:R,18,FALSE)=0,"",VLOOKUP($A53,DICO_Complet!A:R,18,FALSE))</f>
        <v/>
      </c>
    </row>
    <row r="54" spans="1:20">
      <c r="A54" s="29">
        <v>250717102642</v>
      </c>
      <c r="B54" s="30" t="str">
        <f>IF(ISNA(VLOOKUP(Tableau161920[[#This Row],[Référence]],MON_MSG!A:B,2,FALSE)),"N",IF($I54="Obsolete","N","O"))</f>
        <v>O</v>
      </c>
      <c r="C54" s="3" t="str">
        <f>VLOOKUP($A54,DICO_Complet!A:R,3,FALSE)</f>
        <v>AuditTrail</v>
      </c>
      <c r="D54" s="3" t="str">
        <f>VLOOKUP($A54,DICO_Complet!A:R,4,FALSE)</f>
        <v>auditTrail</v>
      </c>
      <c r="E54" s="3" t="str">
        <f>VLOOKUP($A54,DICO_Complet!A:R,5,FALSE)</f>
        <v>onlineBankingEventDateTime</v>
      </c>
      <c r="F54" s="3" t="str">
        <f>VLOOKUP($A54,DICO_Complet!A:R,6,FALSE)</f>
        <v>ISODateTime</v>
      </c>
      <c r="G54" s="31" t="str">
        <f>VLOOKUP($A54,DICO_Complet!A:R,7,FALSE)</f>
        <v>DNS</v>
      </c>
      <c r="H54" s="31">
        <f>VLOOKUP($A54,DICO_Complet!A:R,8,FALSE)</f>
        <v>0</v>
      </c>
      <c r="I54" s="3" t="str">
        <f>IF(VLOOKUP($A54,DICO_Complet!A:R,9,FALSE)&lt;&gt;0,VLOOKUP($A54,DICO_Complet!A:R,9,FALSE),"")</f>
        <v/>
      </c>
      <c r="J54" s="3" t="str">
        <f>VLOOKUP($A54,DICO_Complet!A:R,10,FALSE)</f>
        <v>Date of event</v>
      </c>
      <c r="K54" s="3" t="str">
        <f>IF(OR(ISNA(VLOOKUP(Tableau161920[[#This Row],[Référence]],MON_MSG!A:H,7,FALSE)),ISBLANK(VLOOKUP(Tableau161920[[#This Row],[Référence]],MON_MSG!A:H,7,FALSE))),"",VLOOKUP(Tableau161920[[#This Row],[Référence]],MON_MSG!A:H,7,FALSE))</f>
        <v/>
      </c>
      <c r="L54" s="3" t="str">
        <f>IF(OR(ISNA(VLOOKUP(Tableau161920[[#This Row],[Référence]],MON_MSG!A:I,8,FALSE)),ISBLANK(VLOOKUP(Tableau161920[[#This Row],[Référence]],MON_MSG!A:I,8,FALSE))),"",VLOOKUP(Tableau161920[[#This Row],[Référence]],MON_MSG!A:I,8,FALSE))</f>
        <v/>
      </c>
      <c r="M54" s="3" t="str">
        <f>IF(OR(ISNA(VLOOKUP(Tableau161920[[#This Row],[Référence]],MON_MSG!A:J,9,FALSE)),ISBLANK(VLOOKUP(Tableau161920[[#This Row],[Référence]],MON_MSG!A:J,9,FALSE))),"",VLOOKUP(Tableau161920[[#This Row],[Référence]],MON_MSG!A:J,9,FALSE))</f>
        <v/>
      </c>
      <c r="N54" s="3" t="str">
        <f>IF(VLOOKUP($A54,DICO_Complet!A:R,12,FALSE)=0,"",VLOOKUP($A54,DICO_Complet!A:R,12,FALSE))</f>
        <v/>
      </c>
      <c r="O54" s="3" t="str">
        <f>IF(VLOOKUP($A54,DICO_Complet!A:R,13,FALSE)=0,"",VLOOKUP($A54,DICO_Complet!A:R,13,FALSE))</f>
        <v/>
      </c>
      <c r="P54" s="3" t="str">
        <f>IF(VLOOKUP($A54,DICO_Complet!A:R,14,FALSE)=0,"",VLOOKUP($A54,DICO_Complet!A:R,14,FALSE))</f>
        <v/>
      </c>
      <c r="Q54" s="3" t="str">
        <f>IF(VLOOKUP($A54,DICO_Complet!A:R,15,FALSE)=0,"",VLOOKUP($A54,DICO_Complet!A:R,15,FALSE))</f>
        <v/>
      </c>
      <c r="R54" s="3" t="str">
        <f>IF(VLOOKUP($A54,DICO_Complet!A:R,16,FALSE)=0,"",VLOOKUP($A54,DICO_Complet!A:R,16,FALSE))</f>
        <v/>
      </c>
      <c r="S54" s="3" t="str">
        <f>IF(VLOOKUP($A54,DICO_Complet!A:R,17,FALSE)=0,"",VLOOKUP($A54,DICO_Complet!A:R,17,FALSE))</f>
        <v/>
      </c>
      <c r="T54" s="3" t="str">
        <f>IF(VLOOKUP($A54,DICO_Complet!A:R,18,FALSE)=0,"",VLOOKUP($A54,DICO_Complet!A:R,18,FALSE))</f>
        <v/>
      </c>
    </row>
    <row r="55" spans="1:20" ht="15.65" customHeight="1">
      <c r="A55" s="29">
        <v>250717102643</v>
      </c>
      <c r="B55" s="30" t="str">
        <f>IF(ISNA(VLOOKUP(Tableau161920[[#This Row],[Référence]],MON_MSG!A:B,2,FALSE)),"N",IF($I55="Obsolete","N","O"))</f>
        <v>O</v>
      </c>
      <c r="C55" s="3" t="str">
        <f>VLOOKUP($A55,DICO_Complet!A:R,3,FALSE)</f>
        <v>AuditTrail</v>
      </c>
      <c r="D55" s="3" t="str">
        <f>VLOOKUP($A55,DICO_Complet!A:R,4,FALSE)</f>
        <v>auditTrail</v>
      </c>
      <c r="E55" s="3" t="str">
        <f>VLOOKUP($A55,DICO_Complet!A:R,5,FALSE)</f>
        <v>onlineBankingEventNature</v>
      </c>
      <c r="F55" s="3" t="str">
        <f>VLOOKUP($A55,DICO_Complet!A:R,6,FALSE)</f>
        <v>OnlineBankingEventNatureCodeset</v>
      </c>
      <c r="G55" s="31" t="str">
        <f>VLOOKUP($A55,DICO_Complet!A:R,7,FALSE)</f>
        <v>DNS</v>
      </c>
      <c r="H55" s="31">
        <f>VLOOKUP($A55,DICO_Complet!A:R,8,FALSE)</f>
        <v>0</v>
      </c>
      <c r="I55" s="3" t="str">
        <f>IF(VLOOKUP($A55,DICO_Complet!A:R,9,FALSE)&lt;&gt;0,VLOOKUP($A55,DICO_Complet!A:R,9,FALSE),"")</f>
        <v/>
      </c>
      <c r="J55" s="3" t="str">
        <f>VLOOKUP($A55,DICO_Complet!A:R,10,FALSE)</f>
        <v>Type of event (unlocking/increase limit)</v>
      </c>
      <c r="K55" s="3" t="str">
        <f>IF(OR(ISNA(VLOOKUP(Tableau161920[[#This Row],[Référence]],MON_MSG!A:H,7,FALSE)),ISBLANK(VLOOKUP(Tableau161920[[#This Row],[Référence]],MON_MSG!A:H,7,FALSE))),"",VLOOKUP(Tableau161920[[#This Row],[Référence]],MON_MSG!A:H,7,FALSE))</f>
        <v/>
      </c>
      <c r="L55" s="3" t="str">
        <f>IF(OR(ISNA(VLOOKUP(Tableau161920[[#This Row],[Référence]],MON_MSG!A:I,8,FALSE)),ISBLANK(VLOOKUP(Tableau161920[[#This Row],[Référence]],MON_MSG!A:I,8,FALSE))),"",VLOOKUP(Tableau161920[[#This Row],[Référence]],MON_MSG!A:I,8,FALSE))</f>
        <v/>
      </c>
      <c r="M55" s="3" t="str">
        <f>IF(OR(ISNA(VLOOKUP(Tableau161920[[#This Row],[Référence]],MON_MSG!A:J,9,FALSE)),ISBLANK(VLOOKUP(Tableau161920[[#This Row],[Référence]],MON_MSG!A:J,9,FALSE))),"",VLOOKUP(Tableau161920[[#This Row],[Référence]],MON_MSG!A:J,9,FALSE))</f>
        <v/>
      </c>
      <c r="N55" s="3" t="str">
        <f>IF(VLOOKUP($A55,DICO_Complet!A:R,12,FALSE)=0,"",VLOOKUP($A55,DICO_Complet!A:R,12,FALSE))</f>
        <v/>
      </c>
      <c r="O55" s="3" t="str">
        <f>IF(VLOOKUP($A55,DICO_Complet!A:R,13,FALSE)=0,"",VLOOKUP($A55,DICO_Complet!A:R,13,FALSE))</f>
        <v/>
      </c>
      <c r="P55" s="3" t="str">
        <f>IF(VLOOKUP($A55,DICO_Complet!A:R,14,FALSE)=0,"",VLOOKUP($A55,DICO_Complet!A:R,14,FALSE))</f>
        <v/>
      </c>
      <c r="Q55" s="3" t="str">
        <f>IF(VLOOKUP($A55,DICO_Complet!A:R,15,FALSE)=0,"",VLOOKUP($A55,DICO_Complet!A:R,15,FALSE))</f>
        <v/>
      </c>
      <c r="R55" s="3" t="str">
        <f>IF(VLOOKUP($A55,DICO_Complet!A:R,16,FALSE)=0,"",VLOOKUP($A55,DICO_Complet!A:R,16,FALSE))</f>
        <v/>
      </c>
      <c r="S55" s="3" t="str">
        <f>IF(VLOOKUP($A55,DICO_Complet!A:R,17,FALSE)=0,"",VLOOKUP($A55,DICO_Complet!A:R,17,FALSE))</f>
        <v/>
      </c>
      <c r="T55" s="3" t="str">
        <f>IF(VLOOKUP($A55,DICO_Complet!A:R,18,FALSE)=0,"",VLOOKUP($A55,DICO_Complet!A:R,18,FALSE))</f>
        <v/>
      </c>
    </row>
    <row r="56" spans="1:20" ht="14.9" customHeight="1">
      <c r="A56" s="29">
        <v>250528104036</v>
      </c>
      <c r="B56" s="30" t="str">
        <f>IF(ISNA(VLOOKUP(Tableau161920[[#This Row],[Référence]],MON_MSG!A:B,2,FALSE)),"N",IF($I56="Obsolete","N","O"))</f>
        <v>O</v>
      </c>
      <c r="C56" s="3" t="str">
        <f>VLOOKUP($A56,DICO_Complet!A:R,3,FALSE)</f>
        <v>AuditTrail</v>
      </c>
      <c r="D56" s="3" t="str">
        <f>VLOOKUP($A56,DICO_Complet!A:R,4,FALSE)</f>
        <v>auditTrail</v>
      </c>
      <c r="E56" s="3" t="str">
        <f>VLOOKUP($A56,DICO_Complet!A:R,5,FALSE)</f>
        <v>operationValidationLocalDateTime</v>
      </c>
      <c r="F56" s="3" t="str">
        <f>VLOOKUP($A56,DICO_Complet!A:R,6,FALSE)</f>
        <v>ISODateTime</v>
      </c>
      <c r="G56" s="31" t="str">
        <f>VLOOKUP($A56,DICO_Complet!A:R,7,FALSE)</f>
        <v>DNS</v>
      </c>
      <c r="H56" s="31">
        <f>VLOOKUP($A56,DICO_Complet!A:R,8,FALSE)</f>
        <v>0</v>
      </c>
      <c r="I56" s="3" t="str">
        <f>IF(VLOOKUP($A56,DICO_Complet!A:R,9,FALSE)&lt;&gt;0,VLOOKUP($A56,DICO_Complet!A:R,9,FALSE),"")</f>
        <v/>
      </c>
      <c r="J56" s="3" t="str">
        <f>VLOOKUP($A56,DICO_Complet!A:R,10,FALSE)</f>
        <v>Validation local date time</v>
      </c>
      <c r="K56" s="3" t="str">
        <f>IF(OR(ISNA(VLOOKUP(Tableau161920[[#This Row],[Référence]],MON_MSG!A:H,7,FALSE)),ISBLANK(VLOOKUP(Tableau161920[[#This Row],[Référence]],MON_MSG!A:H,7,FALSE))),"",VLOOKUP(Tableau161920[[#This Row],[Référence]],MON_MSG!A:H,7,FALSE))</f>
        <v/>
      </c>
      <c r="L56" s="3" t="str">
        <f>IF(OR(ISNA(VLOOKUP(Tableau161920[[#This Row],[Référence]],MON_MSG!A:I,8,FALSE)),ISBLANK(VLOOKUP(Tableau161920[[#This Row],[Référence]],MON_MSG!A:I,8,FALSE))),"",VLOOKUP(Tableau161920[[#This Row],[Référence]],MON_MSG!A:I,8,FALSE))</f>
        <v/>
      </c>
      <c r="M56" s="3" t="str">
        <f>IF(OR(ISNA(VLOOKUP(Tableau161920[[#This Row],[Référence]],MON_MSG!A:J,9,FALSE)),ISBLANK(VLOOKUP(Tableau161920[[#This Row],[Référence]],MON_MSG!A:J,9,FALSE))),"",VLOOKUP(Tableau161920[[#This Row],[Référence]],MON_MSG!A:J,9,FALSE))</f>
        <v/>
      </c>
      <c r="N56" s="3" t="str">
        <f>IF(VLOOKUP($A56,DICO_Complet!A:R,12,FALSE)=0,"",VLOOKUP($A56,DICO_Complet!A:R,12,FALSE))</f>
        <v/>
      </c>
      <c r="O56" s="3" t="str">
        <f>IF(VLOOKUP($A56,DICO_Complet!A:R,13,FALSE)=0,"",VLOOKUP($A56,DICO_Complet!A:R,13,FALSE))</f>
        <v/>
      </c>
      <c r="P56" s="3" t="str">
        <f>IF(VLOOKUP($A56,DICO_Complet!A:R,14,FALSE)=0,"",VLOOKUP($A56,DICO_Complet!A:R,14,FALSE))</f>
        <v/>
      </c>
      <c r="Q56" s="3" t="str">
        <f>IF(VLOOKUP($A56,DICO_Complet!A:R,15,FALSE)=0,"",VLOOKUP($A56,DICO_Complet!A:R,15,FALSE))</f>
        <v/>
      </c>
      <c r="R56" s="3" t="str">
        <f>IF(VLOOKUP($A56,DICO_Complet!A:R,16,FALSE)=0,"",VLOOKUP($A56,DICO_Complet!A:R,16,FALSE))</f>
        <v/>
      </c>
      <c r="S56" s="3" t="str">
        <f>IF(VLOOKUP($A56,DICO_Complet!A:R,17,FALSE)=0,"",VLOOKUP($A56,DICO_Complet!A:R,17,FALSE))</f>
        <v/>
      </c>
      <c r="T56" s="3" t="str">
        <f>IF(VLOOKUP($A56,DICO_Complet!A:R,18,FALSE)=0,"",VLOOKUP($A56,DICO_Complet!A:R,18,FALSE))</f>
        <v/>
      </c>
    </row>
    <row r="57" spans="1:20">
      <c r="A57" s="29">
        <v>250528104037</v>
      </c>
      <c r="B57" s="30" t="str">
        <f>IF(ISNA(VLOOKUP(Tableau161920[[#This Row],[Référence]],MON_MSG!A:B,2,FALSE)),"N",IF($I57="Obsolete","N","O"))</f>
        <v>O</v>
      </c>
      <c r="C57" s="3" t="str">
        <f>VLOOKUP($A57,DICO_Complet!A:R,3,FALSE)</f>
        <v>AuditTrail</v>
      </c>
      <c r="D57" s="3" t="str">
        <f>VLOOKUP($A57,DICO_Complet!A:R,4,FALSE)</f>
        <v>auditTrail</v>
      </c>
      <c r="E57" s="3" t="str">
        <f>VLOOKUP($A57,DICO_Complet!A:R,5,FALSE)</f>
        <v>operationValidationMethod</v>
      </c>
      <c r="F57" s="3" t="str">
        <f>VLOOKUP($A57,DICO_Complet!A:R,6,FALSE)</f>
        <v>Max255Text</v>
      </c>
      <c r="G57" s="31" t="str">
        <f>VLOOKUP($A57,DICO_Complet!A:R,7,FALSE)</f>
        <v>DNS</v>
      </c>
      <c r="H57" s="31">
        <f>VLOOKUP($A57,DICO_Complet!A:R,8,FALSE)</f>
        <v>0</v>
      </c>
      <c r="I57" s="3" t="str">
        <f>IF(VLOOKUP($A57,DICO_Complet!A:R,9,FALSE)&lt;&gt;0,VLOOKUP($A57,DICO_Complet!A:R,9,FALSE),"")</f>
        <v/>
      </c>
      <c r="J57" s="3" t="str">
        <f>VLOOKUP($A57,DICO_Complet!A:R,10,FALSE)</f>
        <v>Validation method</v>
      </c>
      <c r="K57" s="3" t="str">
        <f>IF(OR(ISNA(VLOOKUP(Tableau161920[[#This Row],[Référence]],MON_MSG!A:H,7,FALSE)),ISBLANK(VLOOKUP(Tableau161920[[#This Row],[Référence]],MON_MSG!A:H,7,FALSE))),"",VLOOKUP(Tableau161920[[#This Row],[Référence]],MON_MSG!A:H,7,FALSE))</f>
        <v/>
      </c>
      <c r="L57" s="3" t="str">
        <f>IF(OR(ISNA(VLOOKUP(Tableau161920[[#This Row],[Référence]],MON_MSG!A:I,8,FALSE)),ISBLANK(VLOOKUP(Tableau161920[[#This Row],[Référence]],MON_MSG!A:I,8,FALSE))),"",VLOOKUP(Tableau161920[[#This Row],[Référence]],MON_MSG!A:I,8,FALSE))</f>
        <v/>
      </c>
      <c r="M57" s="3" t="str">
        <f>IF(OR(ISNA(VLOOKUP(Tableau161920[[#This Row],[Référence]],MON_MSG!A:J,9,FALSE)),ISBLANK(VLOOKUP(Tableau161920[[#This Row],[Référence]],MON_MSG!A:J,9,FALSE))),"",VLOOKUP(Tableau161920[[#This Row],[Référence]],MON_MSG!A:J,9,FALSE))</f>
        <v/>
      </c>
      <c r="N57" s="3" t="str">
        <f>IF(VLOOKUP($A57,DICO_Complet!A:R,12,FALSE)=0,"",VLOOKUP($A57,DICO_Complet!A:R,12,FALSE))</f>
        <v/>
      </c>
      <c r="O57" s="3" t="str">
        <f>IF(VLOOKUP($A57,DICO_Complet!A:R,13,FALSE)=0,"",VLOOKUP($A57,DICO_Complet!A:R,13,FALSE))</f>
        <v/>
      </c>
      <c r="P57" s="3" t="str">
        <f>IF(VLOOKUP($A57,DICO_Complet!A:R,14,FALSE)=0,"",VLOOKUP($A57,DICO_Complet!A:R,14,FALSE))</f>
        <v/>
      </c>
      <c r="Q57" s="3" t="str">
        <f>IF(VLOOKUP($A57,DICO_Complet!A:R,15,FALSE)=0,"",VLOOKUP($A57,DICO_Complet!A:R,15,FALSE))</f>
        <v/>
      </c>
      <c r="R57" s="3" t="str">
        <f>IF(VLOOKUP($A57,DICO_Complet!A:R,16,FALSE)=0,"",VLOOKUP($A57,DICO_Complet!A:R,16,FALSE))</f>
        <v/>
      </c>
      <c r="S57" s="3" t="str">
        <f>IF(VLOOKUP($A57,DICO_Complet!A:R,17,FALSE)=0,"",VLOOKUP($A57,DICO_Complet!A:R,17,FALSE))</f>
        <v/>
      </c>
      <c r="T57" s="3" t="str">
        <f>IF(VLOOKUP($A57,DICO_Complet!A:R,18,FALSE)=0,"",VLOOKUP($A57,DICO_Complet!A:R,18,FALSE))</f>
        <v/>
      </c>
    </row>
    <row r="58" spans="1:20">
      <c r="A58" s="29">
        <v>250528104038</v>
      </c>
      <c r="B58" s="30" t="str">
        <f>IF(ISNA(VLOOKUP(Tableau161920[[#This Row],[Référence]],MON_MSG!A:B,2,FALSE)),"N",IF($I58="Obsolete","N","O"))</f>
        <v>O</v>
      </c>
      <c r="C58" s="3" t="str">
        <f>VLOOKUP($A58,DICO_Complet!A:R,3,FALSE)</f>
        <v>AuditTrail</v>
      </c>
      <c r="D58" s="3" t="str">
        <f>VLOOKUP($A58,DICO_Complet!A:R,4,FALSE)</f>
        <v>auditTrail</v>
      </c>
      <c r="E58" s="3" t="str">
        <f>VLOOKUP($A58,DICO_Complet!A:R,5,FALSE)</f>
        <v>operationValidationStatus</v>
      </c>
      <c r="F58" s="3" t="str">
        <f>VLOOKUP($A58,DICO_Complet!A:R,6,FALSE)</f>
        <v>Max255Text</v>
      </c>
      <c r="G58" s="31" t="str">
        <f>VLOOKUP($A58,DICO_Complet!A:R,7,FALSE)</f>
        <v>DNS</v>
      </c>
      <c r="H58" s="31">
        <f>VLOOKUP($A58,DICO_Complet!A:R,8,FALSE)</f>
        <v>0</v>
      </c>
      <c r="I58" s="3" t="str">
        <f>IF(VLOOKUP($A58,DICO_Complet!A:R,9,FALSE)&lt;&gt;0,VLOOKUP($A58,DICO_Complet!A:R,9,FALSE),"")</f>
        <v/>
      </c>
      <c r="J58" s="3" t="str">
        <f>VLOOKUP($A58,DICO_Complet!A:R,10,FALSE)</f>
        <v>Validation status</v>
      </c>
      <c r="K58" s="3" t="str">
        <f>IF(OR(ISNA(VLOOKUP(Tableau161920[[#This Row],[Référence]],MON_MSG!A:H,7,FALSE)),ISBLANK(VLOOKUP(Tableau161920[[#This Row],[Référence]],MON_MSG!A:H,7,FALSE))),"",VLOOKUP(Tableau161920[[#This Row],[Référence]],MON_MSG!A:H,7,FALSE))</f>
        <v/>
      </c>
      <c r="L58" s="3" t="str">
        <f>IF(OR(ISNA(VLOOKUP(Tableau161920[[#This Row],[Référence]],MON_MSG!A:I,8,FALSE)),ISBLANK(VLOOKUP(Tableau161920[[#This Row],[Référence]],MON_MSG!A:I,8,FALSE))),"",VLOOKUP(Tableau161920[[#This Row],[Référence]],MON_MSG!A:I,8,FALSE))</f>
        <v/>
      </c>
      <c r="M58" s="3" t="str">
        <f>IF(OR(ISNA(VLOOKUP(Tableau161920[[#This Row],[Référence]],MON_MSG!A:J,9,FALSE)),ISBLANK(VLOOKUP(Tableau161920[[#This Row],[Référence]],MON_MSG!A:J,9,FALSE))),"",VLOOKUP(Tableau161920[[#This Row],[Référence]],MON_MSG!A:J,9,FALSE))</f>
        <v/>
      </c>
      <c r="N58" s="3" t="str">
        <f>IF(VLOOKUP($A58,DICO_Complet!A:R,12,FALSE)=0,"",VLOOKUP($A58,DICO_Complet!A:R,12,FALSE))</f>
        <v/>
      </c>
      <c r="O58" s="3" t="str">
        <f>IF(VLOOKUP($A58,DICO_Complet!A:R,13,FALSE)=0,"",VLOOKUP($A58,DICO_Complet!A:R,13,FALSE))</f>
        <v/>
      </c>
      <c r="P58" s="3" t="str">
        <f>IF(VLOOKUP($A58,DICO_Complet!A:R,14,FALSE)=0,"",VLOOKUP($A58,DICO_Complet!A:R,14,FALSE))</f>
        <v/>
      </c>
      <c r="Q58" s="3" t="str">
        <f>IF(VLOOKUP($A58,DICO_Complet!A:R,15,FALSE)=0,"",VLOOKUP($A58,DICO_Complet!A:R,15,FALSE))</f>
        <v/>
      </c>
      <c r="R58" s="3" t="str">
        <f>IF(VLOOKUP($A58,DICO_Complet!A:R,16,FALSE)=0,"",VLOOKUP($A58,DICO_Complet!A:R,16,FALSE))</f>
        <v/>
      </c>
      <c r="S58" s="3" t="str">
        <f>IF(VLOOKUP($A58,DICO_Complet!A:R,17,FALSE)=0,"",VLOOKUP($A58,DICO_Complet!A:R,17,FALSE))</f>
        <v/>
      </c>
      <c r="T58" s="3" t="str">
        <f>IF(VLOOKUP($A58,DICO_Complet!A:R,18,FALSE)=0,"",VLOOKUP($A58,DICO_Complet!A:R,18,FALSE))</f>
        <v/>
      </c>
    </row>
    <row r="59" spans="1:20" ht="15" customHeight="1">
      <c r="A59" s="29">
        <v>250528104050</v>
      </c>
      <c r="B59" s="30" t="str">
        <f>IF(ISNA(VLOOKUP(Tableau161920[[#This Row],[Référence]],MON_MSG!A:B,2,FALSE)),"N",IF($I59="Obsolete","N","O"))</f>
        <v>O</v>
      </c>
      <c r="C59" s="3" t="str">
        <f>VLOOKUP($A59,DICO_Complet!A:R,3,FALSE)</f>
        <v>AuditTrail</v>
      </c>
      <c r="D59" s="3" t="str">
        <f>VLOOKUP($A59,DICO_Complet!A:R,4,FALSE)</f>
        <v>auditTrail</v>
      </c>
      <c r="E59" s="3" t="str">
        <f>VLOOKUP($A59,DICO_Complet!A:R,5,FALSE)</f>
        <v>otpPhoneNumber</v>
      </c>
      <c r="F59" s="3" t="str">
        <f>VLOOKUP($A59,DICO_Complet!A:R,6,FALSE)</f>
        <v>PhoneNumberText</v>
      </c>
      <c r="G59" s="31" t="str">
        <f>VLOOKUP($A59,DICO_Complet!A:R,7,FALSE)</f>
        <v>DSP</v>
      </c>
      <c r="H59" s="31">
        <f>VLOOKUP($A59,DICO_Complet!A:R,8,FALSE)</f>
        <v>0</v>
      </c>
      <c r="I59" s="3" t="str">
        <f>IF(VLOOKUP($A59,DICO_Complet!A:R,9,FALSE)&lt;&gt;0,VLOOKUP($A59,DICO_Complet!A:R,9,FALSE),"")</f>
        <v/>
      </c>
      <c r="J59" s="3" t="str">
        <f>VLOOKUP($A59,DICO_Complet!A:R,10,FALSE)</f>
        <v>PhoneNumber receiving SMS</v>
      </c>
      <c r="K59" s="3" t="str">
        <f>IF(OR(ISNA(VLOOKUP(Tableau161920[[#This Row],[Référence]],MON_MSG!A:H,7,FALSE)),ISBLANK(VLOOKUP(Tableau161920[[#This Row],[Référence]],MON_MSG!A:H,7,FALSE))),"",VLOOKUP(Tableau161920[[#This Row],[Référence]],MON_MSG!A:H,7,FALSE))</f>
        <v/>
      </c>
      <c r="L59" s="3" t="str">
        <f>IF(OR(ISNA(VLOOKUP(Tableau161920[[#This Row],[Référence]],MON_MSG!A:I,8,FALSE)),ISBLANK(VLOOKUP(Tableau161920[[#This Row],[Référence]],MON_MSG!A:I,8,FALSE))),"",VLOOKUP(Tableau161920[[#This Row],[Référence]],MON_MSG!A:I,8,FALSE))</f>
        <v/>
      </c>
      <c r="M59" s="3" t="str">
        <f>IF(OR(ISNA(VLOOKUP(Tableau161920[[#This Row],[Référence]],MON_MSG!A:J,9,FALSE)),ISBLANK(VLOOKUP(Tableau161920[[#This Row],[Référence]],MON_MSG!A:J,9,FALSE))),"",VLOOKUP(Tableau161920[[#This Row],[Référence]],MON_MSG!A:J,9,FALSE))</f>
        <v/>
      </c>
      <c r="N59" s="3" t="str">
        <f>IF(VLOOKUP($A59,DICO_Complet!A:R,12,FALSE)=0,"",VLOOKUP($A59,DICO_Complet!A:R,12,FALSE))</f>
        <v/>
      </c>
      <c r="O59" s="3" t="str">
        <f>IF(VLOOKUP($A59,DICO_Complet!A:R,13,FALSE)=0,"",VLOOKUP($A59,DICO_Complet!A:R,13,FALSE))</f>
        <v/>
      </c>
      <c r="P59" s="3" t="str">
        <f>IF(VLOOKUP($A59,DICO_Complet!A:R,14,FALSE)=0,"",VLOOKUP($A59,DICO_Complet!A:R,14,FALSE))</f>
        <v/>
      </c>
      <c r="Q59" s="3" t="str">
        <f>IF(VLOOKUP($A59,DICO_Complet!A:R,15,FALSE)=0,"",VLOOKUP($A59,DICO_Complet!A:R,15,FALSE))</f>
        <v/>
      </c>
      <c r="R59" s="3" t="str">
        <f>IF(VLOOKUP($A59,DICO_Complet!A:R,16,FALSE)=0,"",VLOOKUP($A59,DICO_Complet!A:R,16,FALSE))</f>
        <v/>
      </c>
      <c r="S59" s="3" t="str">
        <f>IF(VLOOKUP($A59,DICO_Complet!A:R,17,FALSE)=0,"",VLOOKUP($A59,DICO_Complet!A:R,17,FALSE))</f>
        <v/>
      </c>
      <c r="T59" s="3" t="str">
        <f>IF(VLOOKUP($A59,DICO_Complet!A:R,18,FALSE)=0,"",VLOOKUP($A59,DICO_Complet!A:R,18,FALSE))</f>
        <v/>
      </c>
    </row>
    <row r="60" spans="1:20">
      <c r="A60" s="29">
        <v>250717102621</v>
      </c>
      <c r="B60" s="30" t="str">
        <f>IF(ISNA(VLOOKUP(Tableau161920[[#This Row],[Référence]],MON_MSG!A:B,2,FALSE)),"N",IF($I60="Obsolete","N","O"))</f>
        <v>O</v>
      </c>
      <c r="C60" s="3" t="str">
        <f>VLOOKUP($A60,DICO_Complet!A:R,3,FALSE)</f>
        <v>AuditTrail</v>
      </c>
      <c r="D60" s="3" t="str">
        <f>VLOOKUP($A60,DICO_Complet!A:R,4,FALSE)</f>
        <v>auditTrail</v>
      </c>
      <c r="E60" s="3" t="str">
        <f>VLOOKUP($A60,DICO_Complet!A:R,5,FALSE)</f>
        <v>paymentLocalDateTime</v>
      </c>
      <c r="F60" s="3" t="str">
        <f>VLOOKUP($A60,DICO_Complet!A:R,6,FALSE)</f>
        <v>ISODateTime</v>
      </c>
      <c r="G60" s="31" t="str">
        <f>VLOOKUP($A60,DICO_Complet!A:R,7,FALSE)</f>
        <v>DNS</v>
      </c>
      <c r="H60" s="31">
        <f>VLOOKUP($A60,DICO_Complet!A:R,8,FALSE)</f>
        <v>0</v>
      </c>
      <c r="I60" s="3" t="str">
        <f>IF(VLOOKUP($A60,DICO_Complet!A:R,9,FALSE)&lt;&gt;0,VLOOKUP($A60,DICO_Complet!A:R,9,FALSE),"")</f>
        <v/>
      </c>
      <c r="J60" s="3" t="str">
        <f>VLOOKUP($A60,DICO_Complet!A:R,10,FALSE)</f>
        <v>Date Time in local region</v>
      </c>
      <c r="K60" s="3" t="str">
        <f>IF(OR(ISNA(VLOOKUP(Tableau161920[[#This Row],[Référence]],MON_MSG!A:H,7,FALSE)),ISBLANK(VLOOKUP(Tableau161920[[#This Row],[Référence]],MON_MSG!A:H,7,FALSE))),"",VLOOKUP(Tableau161920[[#This Row],[Référence]],MON_MSG!A:H,7,FALSE))</f>
        <v/>
      </c>
      <c r="L60" s="3" t="str">
        <f>IF(OR(ISNA(VLOOKUP(Tableau161920[[#This Row],[Référence]],MON_MSG!A:I,8,FALSE)),ISBLANK(VLOOKUP(Tableau161920[[#This Row],[Référence]],MON_MSG!A:I,8,FALSE))),"",VLOOKUP(Tableau161920[[#This Row],[Référence]],MON_MSG!A:I,8,FALSE))</f>
        <v/>
      </c>
      <c r="M60" s="3" t="str">
        <f>IF(OR(ISNA(VLOOKUP(Tableau161920[[#This Row],[Référence]],MON_MSG!A:J,9,FALSE)),ISBLANK(VLOOKUP(Tableau161920[[#This Row],[Référence]],MON_MSG!A:J,9,FALSE))),"",VLOOKUP(Tableau161920[[#This Row],[Référence]],MON_MSG!A:J,9,FALSE))</f>
        <v/>
      </c>
      <c r="N60" s="3" t="str">
        <f>IF(VLOOKUP($A60,DICO_Complet!A:R,12,FALSE)=0,"",VLOOKUP($A60,DICO_Complet!A:R,12,FALSE))</f>
        <v/>
      </c>
      <c r="O60" s="3" t="str">
        <f>IF(VLOOKUP($A60,DICO_Complet!A:R,13,FALSE)=0,"",VLOOKUP($A60,DICO_Complet!A:R,13,FALSE))</f>
        <v/>
      </c>
      <c r="P60" s="3" t="str">
        <f>IF(VLOOKUP($A60,DICO_Complet!A:R,14,FALSE)=0,"",VLOOKUP($A60,DICO_Complet!A:R,14,FALSE))</f>
        <v/>
      </c>
      <c r="Q60" s="3" t="str">
        <f>IF(VLOOKUP($A60,DICO_Complet!A:R,15,FALSE)=0,"",VLOOKUP($A60,DICO_Complet!A:R,15,FALSE))</f>
        <v/>
      </c>
      <c r="R60" s="3" t="str">
        <f>IF(VLOOKUP($A60,DICO_Complet!A:R,16,FALSE)=0,"",VLOOKUP($A60,DICO_Complet!A:R,16,FALSE))</f>
        <v/>
      </c>
      <c r="S60" s="3" t="str">
        <f>IF(VLOOKUP($A60,DICO_Complet!A:R,17,FALSE)=0,"",VLOOKUP($A60,DICO_Complet!A:R,17,FALSE))</f>
        <v/>
      </c>
      <c r="T60" s="3" t="str">
        <f>IF(VLOOKUP($A60,DICO_Complet!A:R,18,FALSE)=0,"",VLOOKUP($A60,DICO_Complet!A:R,18,FALSE))</f>
        <v/>
      </c>
    </row>
    <row r="61" spans="1:20" ht="15" customHeight="1">
      <c r="A61" s="29">
        <v>250717102618</v>
      </c>
      <c r="B61" s="30" t="str">
        <f>IF(ISNA(VLOOKUP(Tableau161920[[#This Row],[Référence]],MON_MSG!A:B,2,FALSE)),"N",IF($I61="Obsolete","N","O"))</f>
        <v>O</v>
      </c>
      <c r="C61" s="3" t="str">
        <f>VLOOKUP($A61,DICO_Complet!A:R,3,FALSE)</f>
        <v>AuditTrail</v>
      </c>
      <c r="D61" s="3" t="str">
        <f>VLOOKUP($A61,DICO_Complet!A:R,4,FALSE)</f>
        <v>auditTrail</v>
      </c>
      <c r="E61" s="3" t="str">
        <f>VLOOKUP($A61,DICO_Complet!A:R,5,FALSE)</f>
        <v>paymentReceivingParty</v>
      </c>
      <c r="F61" s="3" t="str">
        <f>VLOOKUP($A61,DICO_Complet!A:R,6,FALSE)</f>
        <v>Max40Text</v>
      </c>
      <c r="G61" s="31" t="str">
        <f>VLOOKUP($A61,DICO_Complet!A:R,7,FALSE)</f>
        <v>DSP</v>
      </c>
      <c r="H61" s="31">
        <f>VLOOKUP($A61,DICO_Complet!A:R,8,FALSE)</f>
        <v>0</v>
      </c>
      <c r="I61" s="3" t="str">
        <f>IF(VLOOKUP($A61,DICO_Complet!A:R,9,FALSE)&lt;&gt;0,VLOOKUP($A61,DICO_Complet!A:R,9,FALSE),"")</f>
        <v/>
      </c>
      <c r="J61" s="3" t="str">
        <f>VLOOKUP($A61,DICO_Complet!A:R,10,FALSE)</f>
        <v>Merchand Name or beneficiary</v>
      </c>
      <c r="K61" s="3" t="str">
        <f>IF(OR(ISNA(VLOOKUP(Tableau161920[[#This Row],[Référence]],MON_MSG!A:H,7,FALSE)),ISBLANK(VLOOKUP(Tableau161920[[#This Row],[Référence]],MON_MSG!A:H,7,FALSE))),"",VLOOKUP(Tableau161920[[#This Row],[Référence]],MON_MSG!A:H,7,FALSE))</f>
        <v/>
      </c>
      <c r="L61" s="3" t="str">
        <f>IF(OR(ISNA(VLOOKUP(Tableau161920[[#This Row],[Référence]],MON_MSG!A:I,8,FALSE)),ISBLANK(VLOOKUP(Tableau161920[[#This Row],[Référence]],MON_MSG!A:I,8,FALSE))),"",VLOOKUP(Tableau161920[[#This Row],[Référence]],MON_MSG!A:I,8,FALSE))</f>
        <v/>
      </c>
      <c r="M61" s="3" t="str">
        <f>IF(OR(ISNA(VLOOKUP(Tableau161920[[#This Row],[Référence]],MON_MSG!A:J,9,FALSE)),ISBLANK(VLOOKUP(Tableau161920[[#This Row],[Référence]],MON_MSG!A:J,9,FALSE))),"",VLOOKUP(Tableau161920[[#This Row],[Référence]],MON_MSG!A:J,9,FALSE))</f>
        <v/>
      </c>
      <c r="N61" s="3" t="str">
        <f>IF(VLOOKUP($A61,DICO_Complet!A:R,12,FALSE)=0,"",VLOOKUP($A61,DICO_Complet!A:R,12,FALSE))</f>
        <v/>
      </c>
      <c r="O61" s="3" t="str">
        <f>IF(VLOOKUP($A61,DICO_Complet!A:R,13,FALSE)=0,"",VLOOKUP($A61,DICO_Complet!A:R,13,FALSE))</f>
        <v/>
      </c>
      <c r="P61" s="3" t="str">
        <f>IF(VLOOKUP($A61,DICO_Complet!A:R,14,FALSE)=0,"",VLOOKUP($A61,DICO_Complet!A:R,14,FALSE))</f>
        <v/>
      </c>
      <c r="Q61" s="3" t="str">
        <f>IF(VLOOKUP($A61,DICO_Complet!A:R,15,FALSE)=0,"",VLOOKUP($A61,DICO_Complet!A:R,15,FALSE))</f>
        <v/>
      </c>
      <c r="R61" s="3" t="str">
        <f>IF(VLOOKUP($A61,DICO_Complet!A:R,16,FALSE)=0,"",VLOOKUP($A61,DICO_Complet!A:R,16,FALSE))</f>
        <v/>
      </c>
      <c r="S61" s="3" t="str">
        <f>IF(VLOOKUP($A61,DICO_Complet!A:R,17,FALSE)=0,"",VLOOKUP($A61,DICO_Complet!A:R,17,FALSE))</f>
        <v/>
      </c>
      <c r="T61" s="3" t="str">
        <f>IF(VLOOKUP($A61,DICO_Complet!A:R,18,FALSE)=0,"",VLOOKUP($A61,DICO_Complet!A:R,18,FALSE))</f>
        <v/>
      </c>
    </row>
    <row r="62" spans="1:20" ht="15" customHeight="1">
      <c r="A62" s="29">
        <v>250717102620</v>
      </c>
      <c r="B62" s="30" t="str">
        <f>IF(ISNA(VLOOKUP(Tableau161920[[#This Row],[Référence]],MON_MSG!A:B,2,FALSE)),"N",IF($I62="Obsolete","N","O"))</f>
        <v>O</v>
      </c>
      <c r="C62" s="3" t="str">
        <f>VLOOKUP($A62,DICO_Complet!A:R,3,FALSE)</f>
        <v>AuditTrail</v>
      </c>
      <c r="D62" s="3" t="str">
        <f>VLOOKUP($A62,DICO_Complet!A:R,4,FALSE)</f>
        <v>auditTrail</v>
      </c>
      <c r="E62" s="3" t="str">
        <f>VLOOKUP($A62,DICO_Complet!A:R,5,FALSE)</f>
        <v>paymentTotalAmount</v>
      </c>
      <c r="F62" s="3" t="str">
        <f>VLOOKUP($A62,DICO_Complet!A:R,6,FALSE)</f>
        <v>AmountType</v>
      </c>
      <c r="G62" s="31" t="str">
        <f>VLOOKUP($A62,DICO_Complet!A:R,7,FALSE)</f>
        <v>DNS</v>
      </c>
      <c r="H62" s="31">
        <f>VLOOKUP($A62,DICO_Complet!A:R,8,FALSE)</f>
        <v>0</v>
      </c>
      <c r="I62" s="3" t="str">
        <f>IF(VLOOKUP($A62,DICO_Complet!A:R,9,FALSE)&lt;&gt;0,VLOOKUP($A62,DICO_Complet!A:R,9,FALSE),"")</f>
        <v/>
      </c>
      <c r="J62" s="3" t="str">
        <f>VLOOKUP($A62,DICO_Complet!A:R,10,FALSE)</f>
        <v>Total Amount</v>
      </c>
      <c r="K62" s="3" t="str">
        <f>IF(OR(ISNA(VLOOKUP(Tableau161920[[#This Row],[Référence]],MON_MSG!A:H,7,FALSE)),ISBLANK(VLOOKUP(Tableau161920[[#This Row],[Référence]],MON_MSG!A:H,7,FALSE))),"",VLOOKUP(Tableau161920[[#This Row],[Référence]],MON_MSG!A:H,7,FALSE))</f>
        <v/>
      </c>
      <c r="L62" s="3" t="str">
        <f>IF(OR(ISNA(VLOOKUP(Tableau161920[[#This Row],[Référence]],MON_MSG!A:I,8,FALSE)),ISBLANK(VLOOKUP(Tableau161920[[#This Row],[Référence]],MON_MSG!A:I,8,FALSE))),"",VLOOKUP(Tableau161920[[#This Row],[Référence]],MON_MSG!A:I,8,FALSE))</f>
        <v/>
      </c>
      <c r="M62" s="3" t="str">
        <f>IF(OR(ISNA(VLOOKUP(Tableau161920[[#This Row],[Référence]],MON_MSG!A:J,9,FALSE)),ISBLANK(VLOOKUP(Tableau161920[[#This Row],[Référence]],MON_MSG!A:J,9,FALSE))),"",VLOOKUP(Tableau161920[[#This Row],[Référence]],MON_MSG!A:J,9,FALSE))</f>
        <v/>
      </c>
      <c r="N62" s="3" t="str">
        <f>IF(VLOOKUP($A62,DICO_Complet!A:R,12,FALSE)=0,"",VLOOKUP($A62,DICO_Complet!A:R,12,FALSE))</f>
        <v/>
      </c>
      <c r="O62" s="3" t="str">
        <f>IF(VLOOKUP($A62,DICO_Complet!A:R,13,FALSE)=0,"",VLOOKUP($A62,DICO_Complet!A:R,13,FALSE))</f>
        <v/>
      </c>
      <c r="P62" s="3" t="str">
        <f>IF(VLOOKUP($A62,DICO_Complet!A:R,14,FALSE)=0,"",VLOOKUP($A62,DICO_Complet!A:R,14,FALSE))</f>
        <v/>
      </c>
      <c r="Q62" s="3" t="str">
        <f>IF(VLOOKUP($A62,DICO_Complet!A:R,15,FALSE)=0,"",VLOOKUP($A62,DICO_Complet!A:R,15,FALSE))</f>
        <v/>
      </c>
      <c r="R62" s="3" t="str">
        <f>IF(VLOOKUP($A62,DICO_Complet!A:R,16,FALSE)=0,"",VLOOKUP($A62,DICO_Complet!A:R,16,FALSE))</f>
        <v/>
      </c>
      <c r="S62" s="3" t="str">
        <f>IF(VLOOKUP($A62,DICO_Complet!A:R,17,FALSE)=0,"",VLOOKUP($A62,DICO_Complet!A:R,17,FALSE))</f>
        <v/>
      </c>
      <c r="T62" s="3" t="str">
        <f>IF(VLOOKUP($A62,DICO_Complet!A:R,18,FALSE)=0,"",VLOOKUP($A62,DICO_Complet!A:R,18,FALSE))</f>
        <v/>
      </c>
    </row>
    <row r="63" spans="1:20" ht="14.9" customHeight="1">
      <c r="A63" s="29">
        <v>250717102617</v>
      </c>
      <c r="B63" s="30" t="str">
        <f>IF(ISNA(VLOOKUP(Tableau161920[[#This Row],[Référence]],MON_MSG!A:B,2,FALSE)),"N",IF($I63="Obsolete","N","O"))</f>
        <v>O</v>
      </c>
      <c r="C63" s="3" t="str">
        <f>VLOOKUP($A63,DICO_Complet!A:R,3,FALSE)</f>
        <v>AuditTrail</v>
      </c>
      <c r="D63" s="3" t="str">
        <f>VLOOKUP($A63,DICO_Complet!A:R,4,FALSE)</f>
        <v>auditTrail</v>
      </c>
      <c r="E63" s="3" t="str">
        <f>VLOOKUP($A63,DICO_Complet!A:R,5,FALSE)</f>
        <v>paymentTransactionCategory</v>
      </c>
      <c r="F63" s="3" t="str">
        <f>VLOOKUP($A63,DICO_Complet!A:R,6,FALSE)</f>
        <v>TransactionCategoryCodeset</v>
      </c>
      <c r="G63" s="31" t="str">
        <f>VLOOKUP($A63,DICO_Complet!A:R,7,FALSE)</f>
        <v>DNS</v>
      </c>
      <c r="H63" s="31">
        <f>VLOOKUP($A63,DICO_Complet!A:R,8,FALSE)</f>
        <v>0</v>
      </c>
      <c r="I63" s="3" t="str">
        <f>IF(VLOOKUP($A63,DICO_Complet!A:R,9,FALSE)&lt;&gt;0,VLOOKUP($A63,DICO_Complet!A:R,9,FALSE),"")</f>
        <v/>
      </c>
      <c r="J63" s="3" t="str">
        <f>VLOOKUP($A63,DICO_Complet!A:R,10,FALSE)</f>
        <v>Category of transaction</v>
      </c>
      <c r="K63" s="3" t="str">
        <f>IF(OR(ISNA(VLOOKUP(Tableau161920[[#This Row],[Référence]],MON_MSG!A:H,7,FALSE)),ISBLANK(VLOOKUP(Tableau161920[[#This Row],[Référence]],MON_MSG!A:H,7,FALSE))),"",VLOOKUP(Tableau161920[[#This Row],[Référence]],MON_MSG!A:H,7,FALSE))</f>
        <v/>
      </c>
      <c r="L63" s="3" t="str">
        <f>IF(OR(ISNA(VLOOKUP(Tableau161920[[#This Row],[Référence]],MON_MSG!A:I,8,FALSE)),ISBLANK(VLOOKUP(Tableau161920[[#This Row],[Référence]],MON_MSG!A:I,8,FALSE))),"",VLOOKUP(Tableau161920[[#This Row],[Référence]],MON_MSG!A:I,8,FALSE))</f>
        <v/>
      </c>
      <c r="M63" s="3" t="str">
        <f>IF(OR(ISNA(VLOOKUP(Tableau161920[[#This Row],[Référence]],MON_MSG!A:J,9,FALSE)),ISBLANK(VLOOKUP(Tableau161920[[#This Row],[Référence]],MON_MSG!A:J,9,FALSE))),"",VLOOKUP(Tableau161920[[#This Row],[Référence]],MON_MSG!A:J,9,FALSE))</f>
        <v/>
      </c>
      <c r="N63" s="3" t="str">
        <f>IF(VLOOKUP($A63,DICO_Complet!A:R,12,FALSE)=0,"",VLOOKUP($A63,DICO_Complet!A:R,12,FALSE))</f>
        <v/>
      </c>
      <c r="O63" s="3" t="str">
        <f>IF(VLOOKUP($A63,DICO_Complet!A:R,13,FALSE)=0,"",VLOOKUP($A63,DICO_Complet!A:R,13,FALSE))</f>
        <v/>
      </c>
      <c r="P63" s="3" t="str">
        <f>IF(VLOOKUP($A63,DICO_Complet!A:R,14,FALSE)=0,"",VLOOKUP($A63,DICO_Complet!A:R,14,FALSE))</f>
        <v/>
      </c>
      <c r="Q63" s="3" t="str">
        <f>IF(VLOOKUP($A63,DICO_Complet!A:R,15,FALSE)=0,"",VLOOKUP($A63,DICO_Complet!A:R,15,FALSE))</f>
        <v/>
      </c>
      <c r="R63" s="3" t="str">
        <f>IF(VLOOKUP($A63,DICO_Complet!A:R,16,FALSE)=0,"",VLOOKUP($A63,DICO_Complet!A:R,16,FALSE))</f>
        <v/>
      </c>
      <c r="S63" s="3" t="str">
        <f>IF(VLOOKUP($A63,DICO_Complet!A:R,17,FALSE)=0,"",VLOOKUP($A63,DICO_Complet!A:R,17,FALSE))</f>
        <v/>
      </c>
      <c r="T63" s="3" t="str">
        <f>IF(VLOOKUP($A63,DICO_Complet!A:R,18,FALSE)=0,"",VLOOKUP($A63,DICO_Complet!A:R,18,FALSE))</f>
        <v/>
      </c>
    </row>
    <row r="64" spans="1:20" ht="14.9" customHeight="1">
      <c r="A64" s="29">
        <v>250717102619</v>
      </c>
      <c r="B64" s="30" t="str">
        <f>IF(ISNA(VLOOKUP(Tableau161920[[#This Row],[Référence]],MON_MSG!A:B,2,FALSE)),"N",IF($I64="Obsolete","N","O"))</f>
        <v>O</v>
      </c>
      <c r="C64" s="3" t="str">
        <f>VLOOKUP($A64,DICO_Complet!A:R,3,FALSE)</f>
        <v>AuditTrail</v>
      </c>
      <c r="D64" s="3" t="str">
        <f>VLOOKUP($A64,DICO_Complet!A:R,4,FALSE)</f>
        <v>auditTrail</v>
      </c>
      <c r="E64" s="3" t="str">
        <f>VLOOKUP($A64,DICO_Complet!A:R,5,FALSE)</f>
        <v>paymentTransactionReference</v>
      </c>
      <c r="F64" s="3" t="str">
        <f>VLOOKUP($A64,DICO_Complet!A:R,6,FALSE)</f>
        <v>Max35Text</v>
      </c>
      <c r="G64" s="31" t="str">
        <f>VLOOKUP($A64,DICO_Complet!A:R,7,FALSE)</f>
        <v>DNS</v>
      </c>
      <c r="H64" s="31">
        <f>VLOOKUP($A64,DICO_Complet!A:R,8,FALSE)</f>
        <v>0</v>
      </c>
      <c r="I64" s="3" t="str">
        <f>IF(VLOOKUP($A64,DICO_Complet!A:R,9,FALSE)&lt;&gt;0,VLOOKUP($A64,DICO_Complet!A:R,9,FALSE),"")</f>
        <v/>
      </c>
      <c r="J64" s="3" t="str">
        <f>VLOOKUP($A64,DICO_Complet!A:R,10,FALSE)</f>
        <v>Transaction Reference</v>
      </c>
      <c r="K64" s="3" t="str">
        <f>IF(OR(ISNA(VLOOKUP(Tableau161920[[#This Row],[Référence]],MON_MSG!A:H,7,FALSE)),ISBLANK(VLOOKUP(Tableau161920[[#This Row],[Référence]],MON_MSG!A:H,7,FALSE))),"",VLOOKUP(Tableau161920[[#This Row],[Référence]],MON_MSG!A:H,7,FALSE))</f>
        <v/>
      </c>
      <c r="L64" s="3" t="str">
        <f>IF(OR(ISNA(VLOOKUP(Tableau161920[[#This Row],[Référence]],MON_MSG!A:I,8,FALSE)),ISBLANK(VLOOKUP(Tableau161920[[#This Row],[Référence]],MON_MSG!A:I,8,FALSE))),"",VLOOKUP(Tableau161920[[#This Row],[Référence]],MON_MSG!A:I,8,FALSE))</f>
        <v/>
      </c>
      <c r="M64" s="3" t="str">
        <f>IF(OR(ISNA(VLOOKUP(Tableau161920[[#This Row],[Référence]],MON_MSG!A:J,9,FALSE)),ISBLANK(VLOOKUP(Tableau161920[[#This Row],[Référence]],MON_MSG!A:J,9,FALSE))),"",VLOOKUP(Tableau161920[[#This Row],[Référence]],MON_MSG!A:J,9,FALSE))</f>
        <v/>
      </c>
      <c r="N64" s="3" t="str">
        <f>IF(VLOOKUP($A64,DICO_Complet!A:R,12,FALSE)=0,"",VLOOKUP($A64,DICO_Complet!A:R,12,FALSE))</f>
        <v/>
      </c>
      <c r="O64" s="3" t="str">
        <f>IF(VLOOKUP($A64,DICO_Complet!A:R,13,FALSE)=0,"",VLOOKUP($A64,DICO_Complet!A:R,13,FALSE))</f>
        <v/>
      </c>
      <c r="P64" s="3" t="str">
        <f>IF(VLOOKUP($A64,DICO_Complet!A:R,14,FALSE)=0,"",VLOOKUP($A64,DICO_Complet!A:R,14,FALSE))</f>
        <v/>
      </c>
      <c r="Q64" s="3" t="str">
        <f>IF(VLOOKUP($A64,DICO_Complet!A:R,15,FALSE)=0,"",VLOOKUP($A64,DICO_Complet!A:R,15,FALSE))</f>
        <v/>
      </c>
      <c r="R64" s="3" t="str">
        <f>IF(VLOOKUP($A64,DICO_Complet!A:R,16,FALSE)=0,"",VLOOKUP($A64,DICO_Complet!A:R,16,FALSE))</f>
        <v/>
      </c>
      <c r="S64" s="3" t="str">
        <f>IF(VLOOKUP($A64,DICO_Complet!A:R,17,FALSE)=0,"",VLOOKUP($A64,DICO_Complet!A:R,17,FALSE))</f>
        <v/>
      </c>
      <c r="T64" s="3" t="str">
        <f>IF(VLOOKUP($A64,DICO_Complet!A:R,18,FALSE)=0,"",VLOOKUP($A64,DICO_Complet!A:R,18,FALSE))</f>
        <v/>
      </c>
    </row>
    <row r="65" spans="1:20" ht="14.9" customHeight="1">
      <c r="A65" s="29">
        <v>250717102625</v>
      </c>
      <c r="B65" s="30" t="str">
        <f>IF(ISNA(VLOOKUP(Tableau161920[[#This Row],[Référence]],MON_MSG!A:B,2,FALSE)),"N",IF($I65="Obsolete","N","O"))</f>
        <v>O</v>
      </c>
      <c r="C65" s="3" t="str">
        <f>VLOOKUP($A65,DICO_Complet!A:R,3,FALSE)</f>
        <v>AuditTrail</v>
      </c>
      <c r="D65" s="3" t="str">
        <f>VLOOKUP($A65,DICO_Complet!A:R,4,FALSE)</f>
        <v>auditTrail</v>
      </c>
      <c r="E65" s="3" t="str">
        <f>VLOOKUP($A65,DICO_Complet!A:R,5,FALSE)</f>
        <v>pushNotificationIndicator</v>
      </c>
      <c r="F65" s="3" t="str">
        <f>VLOOKUP($A65,DICO_Complet!A:R,6,FALSE)</f>
        <v>TrueFalseIndicator</v>
      </c>
      <c r="G65" s="31" t="str">
        <f>VLOOKUP($A65,DICO_Complet!A:R,7,FALSE)</f>
        <v>DNS</v>
      </c>
      <c r="H65" s="31">
        <f>VLOOKUP($A65,DICO_Complet!A:R,8,FALSE)</f>
        <v>0</v>
      </c>
      <c r="I65" s="3" t="str">
        <f>IF(VLOOKUP($A65,DICO_Complet!A:R,9,FALSE)&lt;&gt;0,VLOOKUP($A65,DICO_Complet!A:R,9,FALSE),"")</f>
        <v/>
      </c>
      <c r="J65" s="3" t="str">
        <f>VLOOKUP($A65,DICO_Complet!A:R,10,FALSE)</f>
        <v>Indicator of push Notification</v>
      </c>
      <c r="K65" s="3" t="str">
        <f>IF(OR(ISNA(VLOOKUP(Tableau161920[[#This Row],[Référence]],MON_MSG!A:H,7,FALSE)),ISBLANK(VLOOKUP(Tableau161920[[#This Row],[Référence]],MON_MSG!A:H,7,FALSE))),"",VLOOKUP(Tableau161920[[#This Row],[Référence]],MON_MSG!A:H,7,FALSE))</f>
        <v/>
      </c>
      <c r="L65" s="3" t="str">
        <f>IF(OR(ISNA(VLOOKUP(Tableau161920[[#This Row],[Référence]],MON_MSG!A:I,8,FALSE)),ISBLANK(VLOOKUP(Tableau161920[[#This Row],[Référence]],MON_MSG!A:I,8,FALSE))),"",VLOOKUP(Tableau161920[[#This Row],[Référence]],MON_MSG!A:I,8,FALSE))</f>
        <v/>
      </c>
      <c r="M65" s="3" t="str">
        <f>IF(OR(ISNA(VLOOKUP(Tableau161920[[#This Row],[Référence]],MON_MSG!A:J,9,FALSE)),ISBLANK(VLOOKUP(Tableau161920[[#This Row],[Référence]],MON_MSG!A:J,9,FALSE))),"",VLOOKUP(Tableau161920[[#This Row],[Référence]],MON_MSG!A:J,9,FALSE))</f>
        <v/>
      </c>
      <c r="N65" s="3" t="str">
        <f>IF(VLOOKUP($A65,DICO_Complet!A:R,12,FALSE)=0,"",VLOOKUP($A65,DICO_Complet!A:R,12,FALSE))</f>
        <v/>
      </c>
      <c r="O65" s="3" t="str">
        <f>IF(VLOOKUP($A65,DICO_Complet!A:R,13,FALSE)=0,"",VLOOKUP($A65,DICO_Complet!A:R,13,FALSE))</f>
        <v/>
      </c>
      <c r="P65" s="3" t="str">
        <f>IF(VLOOKUP($A65,DICO_Complet!A:R,14,FALSE)=0,"",VLOOKUP($A65,DICO_Complet!A:R,14,FALSE))</f>
        <v/>
      </c>
      <c r="Q65" s="3" t="str">
        <f>IF(VLOOKUP($A65,DICO_Complet!A:R,15,FALSE)=0,"",VLOOKUP($A65,DICO_Complet!A:R,15,FALSE))</f>
        <v/>
      </c>
      <c r="R65" s="3" t="str">
        <f>IF(VLOOKUP($A65,DICO_Complet!A:R,16,FALSE)=0,"",VLOOKUP($A65,DICO_Complet!A:R,16,FALSE))</f>
        <v/>
      </c>
      <c r="S65" s="3" t="str">
        <f>IF(VLOOKUP($A65,DICO_Complet!A:R,17,FALSE)=0,"",VLOOKUP($A65,DICO_Complet!A:R,17,FALSE))</f>
        <v/>
      </c>
      <c r="T65" s="3" t="str">
        <f>IF(VLOOKUP($A65,DICO_Complet!A:R,18,FALSE)=0,"",VLOOKUP($A65,DICO_Complet!A:R,18,FALSE))</f>
        <v/>
      </c>
    </row>
    <row r="66" spans="1:20" ht="14.9" customHeight="1">
      <c r="A66" s="29">
        <v>250717102638</v>
      </c>
      <c r="B66" s="30" t="str">
        <f>IF(ISNA(VLOOKUP(Tableau161920[[#This Row],[Référence]],MON_MSG!A:B,2,FALSE)),"N",IF($I66="Obsolete","N","O"))</f>
        <v>O</v>
      </c>
      <c r="C66" s="3" t="str">
        <f>VLOOKUP($A66,DICO_Complet!A:R,3,FALSE)</f>
        <v>AuditTrail</v>
      </c>
      <c r="D66" s="3" t="str">
        <f>VLOOKUP($A66,DICO_Complet!A:R,4,FALSE)</f>
        <v>auditTrail</v>
      </c>
      <c r="E66" s="3" t="str">
        <f>VLOOKUP($A66,DICO_Complet!A:R,5,FALSE)</f>
        <v>recipientContactInformation</v>
      </c>
      <c r="F66" s="3" t="str">
        <f>VLOOKUP($A66,DICO_Complet!A:R,6,FALSE)</f>
        <v>ContactType</v>
      </c>
      <c r="G66" s="31" t="str">
        <f>VLOOKUP($A66,DICO_Complet!A:R,7,FALSE)</f>
        <v>DSP</v>
      </c>
      <c r="H66" s="31">
        <f>VLOOKUP($A66,DICO_Complet!A:R,8,FALSE)</f>
        <v>0</v>
      </c>
      <c r="I66" s="3" t="str">
        <f>IF(VLOOKUP($A66,DICO_Complet!A:R,9,FALSE)&lt;&gt;0,VLOOKUP($A66,DICO_Complet!A:R,9,FALSE),"")</f>
        <v/>
      </c>
      <c r="J66" s="3" t="str">
        <f>VLOOKUP($A66,DICO_Complet!A:R,10,FALSE)</f>
        <v>E-mail address or phone number which received the notification</v>
      </c>
      <c r="K66" s="3" t="str">
        <f>IF(OR(ISNA(VLOOKUP(Tableau161920[[#This Row],[Référence]],MON_MSG!A:H,7,FALSE)),ISBLANK(VLOOKUP(Tableau161920[[#This Row],[Référence]],MON_MSG!A:H,7,FALSE))),"",VLOOKUP(Tableau161920[[#This Row],[Référence]],MON_MSG!A:H,7,FALSE))</f>
        <v/>
      </c>
      <c r="L66" s="3" t="str">
        <f>IF(OR(ISNA(VLOOKUP(Tableau161920[[#This Row],[Référence]],MON_MSG!A:I,8,FALSE)),ISBLANK(VLOOKUP(Tableau161920[[#This Row],[Référence]],MON_MSG!A:I,8,FALSE))),"",VLOOKUP(Tableau161920[[#This Row],[Référence]],MON_MSG!A:I,8,FALSE))</f>
        <v/>
      </c>
      <c r="M66" s="3" t="str">
        <f>IF(OR(ISNA(VLOOKUP(Tableau161920[[#This Row],[Référence]],MON_MSG!A:J,9,FALSE)),ISBLANK(VLOOKUP(Tableau161920[[#This Row],[Référence]],MON_MSG!A:J,9,FALSE))),"",VLOOKUP(Tableau161920[[#This Row],[Référence]],MON_MSG!A:J,9,FALSE))</f>
        <v/>
      </c>
      <c r="N66" s="3" t="str">
        <f>IF(VLOOKUP($A66,DICO_Complet!A:R,12,FALSE)=0,"",VLOOKUP($A66,DICO_Complet!A:R,12,FALSE))</f>
        <v/>
      </c>
      <c r="O66" s="3" t="str">
        <f>IF(VLOOKUP($A66,DICO_Complet!A:R,13,FALSE)=0,"",VLOOKUP($A66,DICO_Complet!A:R,13,FALSE))</f>
        <v/>
      </c>
      <c r="P66" s="3" t="str">
        <f>IF(VLOOKUP($A66,DICO_Complet!A:R,14,FALSE)=0,"",VLOOKUP($A66,DICO_Complet!A:R,14,FALSE))</f>
        <v/>
      </c>
      <c r="Q66" s="3" t="str">
        <f>IF(VLOOKUP($A66,DICO_Complet!A:R,15,FALSE)=0,"",VLOOKUP($A66,DICO_Complet!A:R,15,FALSE))</f>
        <v/>
      </c>
      <c r="R66" s="3" t="str">
        <f>IF(VLOOKUP($A66,DICO_Complet!A:R,16,FALSE)=0,"",VLOOKUP($A66,DICO_Complet!A:R,16,FALSE))</f>
        <v/>
      </c>
      <c r="S66" s="3" t="str">
        <f>IF(VLOOKUP($A66,DICO_Complet!A:R,17,FALSE)=0,"",VLOOKUP($A66,DICO_Complet!A:R,17,FALSE))</f>
        <v/>
      </c>
      <c r="T66" s="3" t="str">
        <f>IF(VLOOKUP($A66,DICO_Complet!A:R,18,FALSE)=0,"",VLOOKUP($A66,DICO_Complet!A:R,18,FALSE))</f>
        <v/>
      </c>
    </row>
    <row r="67" spans="1:20" ht="14.9" customHeight="1">
      <c r="A67" s="29">
        <v>250717102605</v>
      </c>
      <c r="B67" s="30" t="str">
        <f>IF(ISNA(VLOOKUP(Tableau161920[[#This Row],[Référence]],MON_MSG!A:B,2,FALSE)),"N",IF($I67="Obsolete","N","O"))</f>
        <v>O</v>
      </c>
      <c r="C67" s="3" t="str">
        <f>VLOOKUP($A67,DICO_Complet!A:R,3,FALSE)</f>
        <v>AuditTrail</v>
      </c>
      <c r="D67" s="3" t="str">
        <f>VLOOKUP($A67,DICO_Complet!A:R,4,FALSE)</f>
        <v>auditTrail</v>
      </c>
      <c r="E67" s="3" t="str">
        <f>VLOOKUP($A67,DICO_Complet!A:R,5,FALSE)</f>
        <v>statusUpdateDateTime</v>
      </c>
      <c r="F67" s="3" t="str">
        <f>VLOOKUP($A67,DICO_Complet!A:R,6,FALSE)</f>
        <v>ISODateTime</v>
      </c>
      <c r="G67" s="31" t="str">
        <f>VLOOKUP($A67,DICO_Complet!A:R,7,FALSE)</f>
        <v>DNS</v>
      </c>
      <c r="H67" s="31">
        <f>VLOOKUP($A67,DICO_Complet!A:R,8,FALSE)</f>
        <v>0</v>
      </c>
      <c r="I67" s="3" t="str">
        <f>IF(VLOOKUP($A67,DICO_Complet!A:R,9,FALSE)&lt;&gt;0,VLOOKUP($A67,DICO_Complet!A:R,9,FALSE),"")</f>
        <v/>
      </c>
      <c r="J67" s="3" t="str">
        <f>VLOOKUP($A67,DICO_Complet!A:R,10,FALSE)</f>
        <v>Update date time of the status</v>
      </c>
      <c r="K67" s="3" t="str">
        <f>IF(OR(ISNA(VLOOKUP(Tableau161920[[#This Row],[Référence]],MON_MSG!A:H,7,FALSE)),ISBLANK(VLOOKUP(Tableau161920[[#This Row],[Référence]],MON_MSG!A:H,7,FALSE))),"",VLOOKUP(Tableau161920[[#This Row],[Référence]],MON_MSG!A:H,7,FALSE))</f>
        <v/>
      </c>
      <c r="L67" s="3" t="str">
        <f>IF(OR(ISNA(VLOOKUP(Tableau161920[[#This Row],[Référence]],MON_MSG!A:I,8,FALSE)),ISBLANK(VLOOKUP(Tableau161920[[#This Row],[Référence]],MON_MSG!A:I,8,FALSE))),"",VLOOKUP(Tableau161920[[#This Row],[Référence]],MON_MSG!A:I,8,FALSE))</f>
        <v/>
      </c>
      <c r="M67" s="3" t="str">
        <f>IF(OR(ISNA(VLOOKUP(Tableau161920[[#This Row],[Référence]],MON_MSG!A:J,9,FALSE)),ISBLANK(VLOOKUP(Tableau161920[[#This Row],[Référence]],MON_MSG!A:J,9,FALSE))),"",VLOOKUP(Tableau161920[[#This Row],[Référence]],MON_MSG!A:J,9,FALSE))</f>
        <v/>
      </c>
      <c r="N67" s="3" t="str">
        <f>IF(VLOOKUP($A67,DICO_Complet!A:R,12,FALSE)=0,"",VLOOKUP($A67,DICO_Complet!A:R,12,FALSE))</f>
        <v/>
      </c>
      <c r="O67" s="3" t="str">
        <f>IF(VLOOKUP($A67,DICO_Complet!A:R,13,FALSE)=0,"",VLOOKUP($A67,DICO_Complet!A:R,13,FALSE))</f>
        <v/>
      </c>
      <c r="P67" s="3" t="str">
        <f>IF(VLOOKUP($A67,DICO_Complet!A:R,14,FALSE)=0,"",VLOOKUP($A67,DICO_Complet!A:R,14,FALSE))</f>
        <v/>
      </c>
      <c r="Q67" s="3" t="str">
        <f>IF(VLOOKUP($A67,DICO_Complet!A:R,15,FALSE)=0,"",VLOOKUP($A67,DICO_Complet!A:R,15,FALSE))</f>
        <v/>
      </c>
      <c r="R67" s="3" t="str">
        <f>IF(VLOOKUP($A67,DICO_Complet!A:R,16,FALSE)=0,"",VLOOKUP($A67,DICO_Complet!A:R,16,FALSE))</f>
        <v/>
      </c>
      <c r="S67" s="3" t="str">
        <f>IF(VLOOKUP($A67,DICO_Complet!A:R,17,FALSE)=0,"",VLOOKUP($A67,DICO_Complet!A:R,17,FALSE))</f>
        <v/>
      </c>
      <c r="T67" s="3" t="str">
        <f>IF(VLOOKUP($A67,DICO_Complet!A:R,18,FALSE)=0,"",VLOOKUP($A67,DICO_Complet!A:R,18,FALSE))</f>
        <v/>
      </c>
    </row>
    <row r="68" spans="1:20" ht="15" customHeight="1">
      <c r="A68" s="29">
        <v>250528104034</v>
      </c>
      <c r="B68" s="30" t="str">
        <f>IF(ISNA(VLOOKUP(Tableau161920[[#This Row],[Référence]],MON_MSG!A:B,2,FALSE)),"N",IF($I68="Obsolete","N","O"))</f>
        <v>O</v>
      </c>
      <c r="C68" s="3" t="str">
        <f>VLOOKUP($A68,DICO_Complet!A:R,3,FALSE)</f>
        <v>AuditTrail</v>
      </c>
      <c r="D68" s="3" t="str">
        <f>VLOOKUP($A68,DICO_Complet!A:R,4,FALSE)</f>
        <v>auditTrail</v>
      </c>
      <c r="E68" s="3" t="str">
        <f>VLOOKUP($A68,DICO_Complet!A:R,5,FALSE)</f>
        <v>strengthAuthenticationLevel</v>
      </c>
      <c r="F68" s="3" t="str">
        <f>VLOOKUP($A68,DICO_Complet!A:R,6,FALSE)</f>
        <v>Exact1NumericText</v>
      </c>
      <c r="G68" s="31" t="str">
        <f>VLOOKUP($A68,DICO_Complet!A:R,7,FALSE)</f>
        <v>DNS</v>
      </c>
      <c r="H68" s="31">
        <f>VLOOKUP($A68,DICO_Complet!A:R,8,FALSE)</f>
        <v>0</v>
      </c>
      <c r="I68" s="3" t="str">
        <f>IF(VLOOKUP($A68,DICO_Complet!A:R,9,FALSE)&lt;&gt;0,VLOOKUP($A68,DICO_Complet!A:R,9,FALSE),"")</f>
        <v/>
      </c>
      <c r="J68" s="3" t="str">
        <f>VLOOKUP($A68,DICO_Complet!A:R,10,FALSE)</f>
        <v>Authentication strength indicator</v>
      </c>
      <c r="K68" s="3" t="str">
        <f>IF(OR(ISNA(VLOOKUP(Tableau161920[[#This Row],[Référence]],MON_MSG!A:H,7,FALSE)),ISBLANK(VLOOKUP(Tableau161920[[#This Row],[Référence]],MON_MSG!A:H,7,FALSE))),"",VLOOKUP(Tableau161920[[#This Row],[Référence]],MON_MSG!A:H,7,FALSE))</f>
        <v/>
      </c>
      <c r="L68" s="3" t="str">
        <f>IF(OR(ISNA(VLOOKUP(Tableau161920[[#This Row],[Référence]],MON_MSG!A:I,8,FALSE)),ISBLANK(VLOOKUP(Tableau161920[[#This Row],[Référence]],MON_MSG!A:I,8,FALSE))),"",VLOOKUP(Tableau161920[[#This Row],[Référence]],MON_MSG!A:I,8,FALSE))</f>
        <v/>
      </c>
      <c r="M68" s="3" t="str">
        <f>IF(OR(ISNA(VLOOKUP(Tableau161920[[#This Row],[Référence]],MON_MSG!A:J,9,FALSE)),ISBLANK(VLOOKUP(Tableau161920[[#This Row],[Référence]],MON_MSG!A:J,9,FALSE))),"",VLOOKUP(Tableau161920[[#This Row],[Référence]],MON_MSG!A:J,9,FALSE))</f>
        <v/>
      </c>
      <c r="N68" s="3" t="str">
        <f>IF(VLOOKUP($A68,DICO_Complet!A:R,12,FALSE)=0,"",VLOOKUP($A68,DICO_Complet!A:R,12,FALSE))</f>
        <v/>
      </c>
      <c r="O68" s="3" t="str">
        <f>IF(VLOOKUP($A68,DICO_Complet!A:R,13,FALSE)=0,"",VLOOKUP($A68,DICO_Complet!A:R,13,FALSE))</f>
        <v/>
      </c>
      <c r="P68" s="3" t="str">
        <f>IF(VLOOKUP($A68,DICO_Complet!A:R,14,FALSE)=0,"",VLOOKUP($A68,DICO_Complet!A:R,14,FALSE))</f>
        <v/>
      </c>
      <c r="Q68" s="3" t="str">
        <f>IF(VLOOKUP($A68,DICO_Complet!A:R,15,FALSE)=0,"",VLOOKUP($A68,DICO_Complet!A:R,15,FALSE))</f>
        <v/>
      </c>
      <c r="R68" s="3" t="str">
        <f>IF(VLOOKUP($A68,DICO_Complet!A:R,16,FALSE)=0,"",VLOOKUP($A68,DICO_Complet!A:R,16,FALSE))</f>
        <v/>
      </c>
      <c r="S68" s="3" t="str">
        <f>IF(VLOOKUP($A68,DICO_Complet!A:R,17,FALSE)=0,"",VLOOKUP($A68,DICO_Complet!A:R,17,FALSE))</f>
        <v/>
      </c>
      <c r="T68" s="3" t="str">
        <f>IF(VLOOKUP($A68,DICO_Complet!A:R,18,FALSE)=0,"",VLOOKUP($A68,DICO_Complet!A:R,18,FALSE))</f>
        <v/>
      </c>
    </row>
    <row r="69" spans="1:20">
      <c r="A69" s="29">
        <v>260107110016</v>
      </c>
      <c r="B69" s="30" t="str">
        <f>IF(ISNA(VLOOKUP(Tableau161920[[#This Row],[Référence]],MON_MSG!A:B,2,FALSE)),"N",IF($I69="Obsolete","N","O"))</f>
        <v>O</v>
      </c>
      <c r="C69" s="3" t="str">
        <f>VLOOKUP($A69,DICO_Complet!A:R,3,FALSE)</f>
        <v>AuditTrail</v>
      </c>
      <c r="D69" s="3" t="str">
        <f>VLOOKUP($A69,DICO_Complet!A:R,4,FALSE)</f>
        <v>auditTrail</v>
      </c>
      <c r="E69" s="3" t="str">
        <f>VLOOKUP($A69,DICO_Complet!A:R,5,FALSE)</f>
        <v>strengthScore</v>
      </c>
      <c r="F69" s="3" t="str">
        <f>VLOOKUP($A69,DICO_Complet!A:R,6,FALSE)</f>
        <v>StrengthScoreCodeset</v>
      </c>
      <c r="G69" s="31" t="str">
        <f>VLOOKUP($A69,DICO_Complet!A:R,7,FALSE)</f>
        <v>DNS</v>
      </c>
      <c r="H69" s="31">
        <f>VLOOKUP($A69,DICO_Complet!A:R,8,FALSE)</f>
        <v>0</v>
      </c>
      <c r="I69" s="3" t="str">
        <f>IF(VLOOKUP($A69,DICO_Complet!A:R,9,FALSE)&lt;&gt;0,VLOOKUP($A69,DICO_Complet!A:R,9,FALSE),"")</f>
        <v/>
      </c>
      <c r="J69" s="3" t="str">
        <f>VLOOKUP($A69,DICO_Complet!A:R,10,FALSE)</f>
        <v>Authentication method robustness score.</v>
      </c>
      <c r="K69" s="3" t="str">
        <f>IF(OR(ISNA(VLOOKUP(Tableau161920[[#This Row],[Référence]],MON_MSG!A:H,7,FALSE)),ISBLANK(VLOOKUP(Tableau161920[[#This Row],[Référence]],MON_MSG!A:H,7,FALSE))),"",VLOOKUP(Tableau161920[[#This Row],[Référence]],MON_MSG!A:H,7,FALSE))</f>
        <v/>
      </c>
      <c r="L69" s="3" t="str">
        <f>IF(OR(ISNA(VLOOKUP(Tableau161920[[#This Row],[Référence]],MON_MSG!A:I,8,FALSE)),ISBLANK(VLOOKUP(Tableau161920[[#This Row],[Référence]],MON_MSG!A:I,8,FALSE))),"",VLOOKUP(Tableau161920[[#This Row],[Référence]],MON_MSG!A:I,8,FALSE))</f>
        <v/>
      </c>
      <c r="M69" s="3" t="str">
        <f>IF(OR(ISNA(VLOOKUP(Tableau161920[[#This Row],[Référence]],MON_MSG!A:J,9,FALSE)),ISBLANK(VLOOKUP(Tableau161920[[#This Row],[Référence]],MON_MSG!A:J,9,FALSE))),"",VLOOKUP(Tableau161920[[#This Row],[Référence]],MON_MSG!A:J,9,FALSE))</f>
        <v/>
      </c>
      <c r="N69" s="3" t="str">
        <f>IF(VLOOKUP($A69,DICO_Complet!A:R,12,FALSE)=0,"",VLOOKUP($A69,DICO_Complet!A:R,12,FALSE))</f>
        <v/>
      </c>
      <c r="O69" s="3" t="str">
        <f>IF(VLOOKUP($A69,DICO_Complet!A:R,13,FALSE)=0,"",VLOOKUP($A69,DICO_Complet!A:R,13,FALSE))</f>
        <v/>
      </c>
      <c r="P69" s="3" t="str">
        <f>IF(VLOOKUP($A69,DICO_Complet!A:R,14,FALSE)=0,"",VLOOKUP($A69,DICO_Complet!A:R,14,FALSE))</f>
        <v/>
      </c>
      <c r="Q69" s="3" t="str">
        <f>IF(VLOOKUP($A69,DICO_Complet!A:R,15,FALSE)=0,"",VLOOKUP($A69,DICO_Complet!A:R,15,FALSE))</f>
        <v/>
      </c>
      <c r="R69" s="3" t="str">
        <f>IF(VLOOKUP($A69,DICO_Complet!A:R,16,FALSE)=0,"",VLOOKUP($A69,DICO_Complet!A:R,16,FALSE))</f>
        <v/>
      </c>
      <c r="S69" s="3" t="str">
        <f>IF(VLOOKUP($A69,DICO_Complet!A:R,17,FALSE)=0,"",VLOOKUP($A69,DICO_Complet!A:R,17,FALSE))</f>
        <v/>
      </c>
      <c r="T69" s="3" t="str">
        <f>IF(VLOOKUP($A69,DICO_Complet!A:R,18,FALSE)=0,"",VLOOKUP($A69,DICO_Complet!A:R,18,FALSE))</f>
        <v/>
      </c>
    </row>
    <row r="70" spans="1:20" ht="15" customHeight="1">
      <c r="A70" s="29">
        <v>250528104033</v>
      </c>
      <c r="B70" s="30" t="str">
        <f>IF(ISNA(VLOOKUP(Tableau161920[[#This Row],[Référence]],MON_MSG!A:B,2,FALSE)),"N",IF($I70="Obsolete","N","O"))</f>
        <v>O</v>
      </c>
      <c r="C70" s="3" t="str">
        <f>VLOOKUP($A70,DICO_Complet!A:R,3,FALSE)</f>
        <v>AuditTrail</v>
      </c>
      <c r="D70" s="3" t="str">
        <f>VLOOKUP($A70,DICO_Complet!A:R,4,FALSE)</f>
        <v>auditTrail</v>
      </c>
      <c r="E70" s="3" t="str">
        <f>VLOOKUP($A70,DICO_Complet!A:R,5,FALSE)</f>
        <v>strongAuthenticationFamiliarity</v>
      </c>
      <c r="F70" s="3" t="str">
        <f>VLOOKUP($A70,DICO_Complet!A:R,6,FALSE)</f>
        <v>Exact1NumericText</v>
      </c>
      <c r="G70" s="31" t="str">
        <f>VLOOKUP($A70,DICO_Complet!A:R,7,FALSE)</f>
        <v>DNS</v>
      </c>
      <c r="H70" s="31">
        <f>VLOOKUP($A70,DICO_Complet!A:R,8,FALSE)</f>
        <v>0</v>
      </c>
      <c r="I70" s="3" t="str">
        <f>IF(VLOOKUP($A70,DICO_Complet!A:R,9,FALSE)&lt;&gt;0,VLOOKUP($A70,DICO_Complet!A:R,9,FALSE),"")</f>
        <v/>
      </c>
      <c r="J70" s="3" t="str">
        <f>VLOOKUP($A70,DICO_Complet!A:R,10,FALSE)</f>
        <v>Familiarity Authentication indicateur</v>
      </c>
      <c r="K70" s="3" t="str">
        <f>IF(OR(ISNA(VLOOKUP(Tableau161920[[#This Row],[Référence]],MON_MSG!A:H,7,FALSE)),ISBLANK(VLOOKUP(Tableau161920[[#This Row],[Référence]],MON_MSG!A:H,7,FALSE))),"",VLOOKUP(Tableau161920[[#This Row],[Référence]],MON_MSG!A:H,7,FALSE))</f>
        <v/>
      </c>
      <c r="L70" s="3" t="str">
        <f>IF(OR(ISNA(VLOOKUP(Tableau161920[[#This Row],[Référence]],MON_MSG!A:I,8,FALSE)),ISBLANK(VLOOKUP(Tableau161920[[#This Row],[Référence]],MON_MSG!A:I,8,FALSE))),"",VLOOKUP(Tableau161920[[#This Row],[Référence]],MON_MSG!A:I,8,FALSE))</f>
        <v/>
      </c>
      <c r="M70" s="3" t="str">
        <f>IF(OR(ISNA(VLOOKUP(Tableau161920[[#This Row],[Référence]],MON_MSG!A:J,9,FALSE)),ISBLANK(VLOOKUP(Tableau161920[[#This Row],[Référence]],MON_MSG!A:J,9,FALSE))),"",VLOOKUP(Tableau161920[[#This Row],[Référence]],MON_MSG!A:J,9,FALSE))</f>
        <v/>
      </c>
      <c r="N70" s="3" t="str">
        <f>IF(VLOOKUP($A70,DICO_Complet!A:R,12,FALSE)=0,"",VLOOKUP($A70,DICO_Complet!A:R,12,FALSE))</f>
        <v/>
      </c>
      <c r="O70" s="3" t="str">
        <f>IF(VLOOKUP($A70,DICO_Complet!A:R,13,FALSE)=0,"",VLOOKUP($A70,DICO_Complet!A:R,13,FALSE))</f>
        <v/>
      </c>
      <c r="P70" s="3" t="str">
        <f>IF(VLOOKUP($A70,DICO_Complet!A:R,14,FALSE)=0,"",VLOOKUP($A70,DICO_Complet!A:R,14,FALSE))</f>
        <v/>
      </c>
      <c r="Q70" s="3" t="str">
        <f>IF(VLOOKUP($A70,DICO_Complet!A:R,15,FALSE)=0,"",VLOOKUP($A70,DICO_Complet!A:R,15,FALSE))</f>
        <v/>
      </c>
      <c r="R70" s="3" t="str">
        <f>IF(VLOOKUP($A70,DICO_Complet!A:R,16,FALSE)=0,"",VLOOKUP($A70,DICO_Complet!A:R,16,FALSE))</f>
        <v/>
      </c>
      <c r="S70" s="3" t="str">
        <f>IF(VLOOKUP($A70,DICO_Complet!A:R,17,FALSE)=0,"",VLOOKUP($A70,DICO_Complet!A:R,17,FALSE))</f>
        <v/>
      </c>
      <c r="T70" s="3" t="str">
        <f>IF(VLOOKUP($A70,DICO_Complet!A:R,18,FALSE)=0,"",VLOOKUP($A70,DICO_Complet!A:R,18,FALSE))</f>
        <v/>
      </c>
    </row>
    <row r="71" spans="1:20" ht="15" customHeight="1">
      <c r="A71" s="29">
        <v>260107110017</v>
      </c>
      <c r="B71" s="30" t="str">
        <f>IF(ISNA(VLOOKUP(Tableau161920[[#This Row],[Référence]],MON_MSG!A:B,2,FALSE)),"N",IF($I71="Obsolete","N","O"))</f>
        <v>O</v>
      </c>
      <c r="C71" s="3" t="str">
        <f>VLOOKUP($A71,DICO_Complet!A:R,3,FALSE)</f>
        <v>AuditTrail</v>
      </c>
      <c r="D71" s="3" t="str">
        <f>VLOOKUP($A71,DICO_Complet!A:R,4,FALSE)</f>
        <v>auditTrail</v>
      </c>
      <c r="E71" s="3" t="str">
        <f>VLOOKUP($A71,DICO_Complet!A:R,5,FALSE)</f>
        <v>usualIpAddressIndicator</v>
      </c>
      <c r="F71" s="3" t="str">
        <f>VLOOKUP($A71,DICO_Complet!A:R,6,FALSE)</f>
        <v>TrueFalseIndicator</v>
      </c>
      <c r="G71" s="31" t="str">
        <f>VLOOKUP($A71,DICO_Complet!A:R,7,FALSE)</f>
        <v>DNS</v>
      </c>
      <c r="H71" s="31">
        <f>VLOOKUP($A71,DICO_Complet!A:R,8,FALSE)</f>
        <v>0</v>
      </c>
      <c r="I71" s="3" t="str">
        <f>IF(VLOOKUP($A71,DICO_Complet!A:R,9,FALSE)&lt;&gt;0,VLOOKUP($A71,DICO_Complet!A:R,9,FALSE),"")</f>
        <v/>
      </c>
      <c r="J71" s="3" t="str">
        <f>VLOOKUP($A71,DICO_Complet!A:R,10,FALSE)</f>
        <v>Is true, if the ip address of the disputed transaction has already been used for at least two non-disputed transactions.</v>
      </c>
      <c r="K71" s="3" t="str">
        <f>IF(OR(ISNA(VLOOKUP(Tableau161920[[#This Row],[Référence]],MON_MSG!A:H,7,FALSE)),ISBLANK(VLOOKUP(Tableau161920[[#This Row],[Référence]],MON_MSG!A:H,7,FALSE))),"",VLOOKUP(Tableau161920[[#This Row],[Référence]],MON_MSG!A:H,7,FALSE))</f>
        <v/>
      </c>
      <c r="L71" s="3" t="str">
        <f>IF(OR(ISNA(VLOOKUP(Tableau161920[[#This Row],[Référence]],MON_MSG!A:I,8,FALSE)),ISBLANK(VLOOKUP(Tableau161920[[#This Row],[Référence]],MON_MSG!A:I,8,FALSE))),"",VLOOKUP(Tableau161920[[#This Row],[Référence]],MON_MSG!A:I,8,FALSE))</f>
        <v/>
      </c>
      <c r="M71" s="3" t="str">
        <f>IF(OR(ISNA(VLOOKUP(Tableau161920[[#This Row],[Référence]],MON_MSG!A:J,9,FALSE)),ISBLANK(VLOOKUP(Tableau161920[[#This Row],[Référence]],MON_MSG!A:J,9,FALSE))),"",VLOOKUP(Tableau161920[[#This Row],[Référence]],MON_MSG!A:J,9,FALSE))</f>
        <v/>
      </c>
      <c r="N71" s="3" t="str">
        <f>IF(VLOOKUP($A71,DICO_Complet!A:R,12,FALSE)=0,"",VLOOKUP($A71,DICO_Complet!A:R,12,FALSE))</f>
        <v/>
      </c>
      <c r="O71" s="3" t="str">
        <f>IF(VLOOKUP($A71,DICO_Complet!A:R,13,FALSE)=0,"",VLOOKUP($A71,DICO_Complet!A:R,13,FALSE))</f>
        <v/>
      </c>
      <c r="P71" s="3" t="str">
        <f>IF(VLOOKUP($A71,DICO_Complet!A:R,14,FALSE)=0,"",VLOOKUP($A71,DICO_Complet!A:R,14,FALSE))</f>
        <v/>
      </c>
      <c r="Q71" s="3" t="str">
        <f>IF(VLOOKUP($A71,DICO_Complet!A:R,15,FALSE)=0,"",VLOOKUP($A71,DICO_Complet!A:R,15,FALSE))</f>
        <v/>
      </c>
      <c r="R71" s="3" t="str">
        <f>IF(VLOOKUP($A71,DICO_Complet!A:R,16,FALSE)=0,"",VLOOKUP($A71,DICO_Complet!A:R,16,FALSE))</f>
        <v/>
      </c>
      <c r="S71" s="3" t="str">
        <f>IF(VLOOKUP($A71,DICO_Complet!A:R,17,FALSE)=0,"",VLOOKUP($A71,DICO_Complet!A:R,17,FALSE))</f>
        <v/>
      </c>
      <c r="T71" s="3" t="str">
        <f>IF(VLOOKUP($A71,DICO_Complet!A:R,18,FALSE)=0,"",VLOOKUP($A71,DICO_Complet!A:R,18,FALSE))</f>
        <v/>
      </c>
    </row>
    <row r="72" spans="1:20" ht="15" customHeight="1">
      <c r="A72" s="29">
        <v>260526111000</v>
      </c>
      <c r="B72" s="30" t="str">
        <f>IF(ISNA(VLOOKUP(Tableau161920[[#This Row],[Référence]],MON_MSG!A:B,2,FALSE)),"N",IF($I72="Obsolete","N","O"))</f>
        <v>O</v>
      </c>
      <c r="C72" s="3" t="str">
        <f>VLOOKUP($A72,DICO_Complet!A:R,3,FALSE)</f>
        <v>AuditTrail</v>
      </c>
      <c r="D72" s="3" t="str">
        <f>VLOOKUP($A72,DICO_Complet!A:R,4,FALSE)</f>
        <v>auditTrail</v>
      </c>
      <c r="E72" s="3" t="str">
        <f>VLOOKUP($A72,DICO_Complet!A:R,5,FALSE)</f>
        <v>walletEnrolmentAuthenticationMean</v>
      </c>
      <c r="F72" s="3" t="str">
        <f>VLOOKUP($A72,DICO_Complet!A:R,6,FALSE)</f>
        <v>AuthenticationMeanCodeset</v>
      </c>
      <c r="G72" s="31" t="str">
        <f>VLOOKUP($A72,DICO_Complet!A:R,7,FALSE)</f>
        <v>DNS</v>
      </c>
      <c r="H72" s="31">
        <f>VLOOKUP($A72,DICO_Complet!A:R,8,FALSE)</f>
        <v>0</v>
      </c>
      <c r="I72" s="3" t="str">
        <f>IF(VLOOKUP($A72,DICO_Complet!A:R,9,FALSE)&lt;&gt;0,VLOOKUP($A72,DICO_Complet!A:R,9,FALSE),"")</f>
        <v/>
      </c>
      <c r="J72" s="3" t="str">
        <f>VLOOKUP($A72,DICO_Complet!A:R,10,FALSE)</f>
        <v>Strong authentication method used for the enrolment of the card into a digital wallet</v>
      </c>
      <c r="K72" s="3" t="str">
        <f>IF(OR(ISNA(VLOOKUP(Tableau161920[[#This Row],[Référence]],MON_MSG!A:H,7,FALSE)),ISBLANK(VLOOKUP(Tableau161920[[#This Row],[Référence]],MON_MSG!A:H,7,FALSE))),"",VLOOKUP(Tableau161920[[#This Row],[Référence]],MON_MSG!A:H,7,FALSE))</f>
        <v/>
      </c>
      <c r="L72" s="3" t="str">
        <f>IF(OR(ISNA(VLOOKUP(Tableau161920[[#This Row],[Référence]],MON_MSG!A:I,8,FALSE)),ISBLANK(VLOOKUP(Tableau161920[[#This Row],[Référence]],MON_MSG!A:I,8,FALSE))),"",VLOOKUP(Tableau161920[[#This Row],[Référence]],MON_MSG!A:I,8,FALSE))</f>
        <v/>
      </c>
      <c r="M72" s="3" t="str">
        <f>IF(OR(ISNA(VLOOKUP(Tableau161920[[#This Row],[Référence]],MON_MSG!A:J,9,FALSE)),ISBLANK(VLOOKUP(Tableau161920[[#This Row],[Référence]],MON_MSG!A:J,9,FALSE))),"",VLOOKUP(Tableau161920[[#This Row],[Référence]],MON_MSG!A:J,9,FALSE))</f>
        <v/>
      </c>
      <c r="N72" s="3" t="str">
        <f>IF(VLOOKUP($A72,DICO_Complet!A:R,12,FALSE)=0,"",VLOOKUP($A72,DICO_Complet!A:R,12,FALSE))</f>
        <v/>
      </c>
      <c r="O72" s="3" t="str">
        <f>IF(VLOOKUP($A72,DICO_Complet!A:R,13,FALSE)=0,"",VLOOKUP($A72,DICO_Complet!A:R,13,FALSE))</f>
        <v/>
      </c>
      <c r="P72" s="3" t="str">
        <f>IF(VLOOKUP($A72,DICO_Complet!A:R,14,FALSE)=0,"",VLOOKUP($A72,DICO_Complet!A:R,14,FALSE))</f>
        <v/>
      </c>
      <c r="Q72" s="3" t="str">
        <f>IF(VLOOKUP($A72,DICO_Complet!A:R,15,FALSE)=0,"",VLOOKUP($A72,DICO_Complet!A:R,15,FALSE))</f>
        <v/>
      </c>
      <c r="R72" s="3" t="str">
        <f>IF(VLOOKUP($A72,DICO_Complet!A:R,16,FALSE)=0,"",VLOOKUP($A72,DICO_Complet!A:R,16,FALSE))</f>
        <v/>
      </c>
      <c r="S72" s="3" t="str">
        <f>IF(VLOOKUP($A72,DICO_Complet!A:R,17,FALSE)=0,"",VLOOKUP($A72,DICO_Complet!A:R,17,FALSE))</f>
        <v/>
      </c>
      <c r="T72" s="3" t="str">
        <f>IF(VLOOKUP($A72,DICO_Complet!A:R,18,FALSE)=0,"",VLOOKUP($A72,DICO_Complet!A:R,18,FALSE))</f>
        <v/>
      </c>
    </row>
    <row r="73" spans="1:20" ht="19.5" customHeight="1">
      <c r="A73" s="29">
        <v>260526111400</v>
      </c>
      <c r="B73" s="30" t="str">
        <f>IF(ISNA(VLOOKUP(Tableau161920[[#This Row],[Référence]],MON_MSG!A:B,2,FALSE)),"N",IF($I73="Obsolete","N","O"))</f>
        <v>O</v>
      </c>
      <c r="C73" s="3" t="str">
        <f>VLOOKUP($A73,DICO_Complet!A:R,3,FALSE)</f>
        <v>AuditTrail</v>
      </c>
      <c r="D73" s="3" t="str">
        <f>VLOOKUP($A73,DICO_Complet!A:R,4,FALSE)</f>
        <v>auditTrail</v>
      </c>
      <c r="E73" s="3" t="str">
        <f>VLOOKUP($A73,DICO_Complet!A:R,5,FALSE)</f>
        <v>walletEnrolmentAuthenticationMethod</v>
      </c>
      <c r="F73" s="3" t="str">
        <f>VLOOKUP($A73,DICO_Complet!A:R,6,FALSE)</f>
        <v>AuthenticationMethodCodeset</v>
      </c>
      <c r="G73" s="31" t="str">
        <f>VLOOKUP($A73,DICO_Complet!A:R,7,FALSE)</f>
        <v>DNS</v>
      </c>
      <c r="H73" s="31">
        <f>VLOOKUP($A73,DICO_Complet!A:R,8,FALSE)</f>
        <v>0</v>
      </c>
      <c r="I73" s="3" t="str">
        <f>IF(VLOOKUP($A73,DICO_Complet!A:R,9,FALSE)&lt;&gt;0,VLOOKUP($A73,DICO_Complet!A:R,9,FALSE),"")</f>
        <v/>
      </c>
      <c r="J73" s="3" t="str">
        <f>VLOOKUP($A73,DICO_Complet!A:R,10,FALSE)</f>
        <v>Indicates the technical method of strong authentication used during the card enrolment into the digital wallet</v>
      </c>
      <c r="K73" s="3" t="str">
        <f>IF(OR(ISNA(VLOOKUP(Tableau161920[[#This Row],[Référence]],MON_MSG!A:H,7,FALSE)),ISBLANK(VLOOKUP(Tableau161920[[#This Row],[Référence]],MON_MSG!A:H,7,FALSE))),"",VLOOKUP(Tableau161920[[#This Row],[Référence]],MON_MSG!A:H,7,FALSE))</f>
        <v/>
      </c>
      <c r="L73" s="3" t="str">
        <f>IF(OR(ISNA(VLOOKUP(Tableau161920[[#This Row],[Référence]],MON_MSG!A:I,8,FALSE)),ISBLANK(VLOOKUP(Tableau161920[[#This Row],[Référence]],MON_MSG!A:I,8,FALSE))),"",VLOOKUP(Tableau161920[[#This Row],[Référence]],MON_MSG!A:I,8,FALSE))</f>
        <v/>
      </c>
      <c r="M73" s="3" t="str">
        <f>IF(OR(ISNA(VLOOKUP(Tableau161920[[#This Row],[Référence]],MON_MSG!A:J,9,FALSE)),ISBLANK(VLOOKUP(Tableau161920[[#This Row],[Référence]],MON_MSG!A:J,9,FALSE))),"",VLOOKUP(Tableau161920[[#This Row],[Référence]],MON_MSG!A:J,9,FALSE))</f>
        <v/>
      </c>
      <c r="N73" s="3" t="str">
        <f>IF(VLOOKUP($A73,DICO_Complet!A:R,12,FALSE)=0,"",VLOOKUP($A73,DICO_Complet!A:R,12,FALSE))</f>
        <v/>
      </c>
      <c r="O73" s="3" t="str">
        <f>IF(VLOOKUP($A73,DICO_Complet!A:R,13,FALSE)=0,"",VLOOKUP($A73,DICO_Complet!A:R,13,FALSE))</f>
        <v/>
      </c>
      <c r="P73" s="3" t="str">
        <f>IF(VLOOKUP($A73,DICO_Complet!A:R,14,FALSE)=0,"",VLOOKUP($A73,DICO_Complet!A:R,14,FALSE))</f>
        <v/>
      </c>
      <c r="Q73" s="3" t="str">
        <f>IF(VLOOKUP($A73,DICO_Complet!A:R,15,FALSE)=0,"",VLOOKUP($A73,DICO_Complet!A:R,15,FALSE))</f>
        <v/>
      </c>
      <c r="R73" s="3" t="str">
        <f>IF(VLOOKUP($A73,DICO_Complet!A:R,16,FALSE)=0,"",VLOOKUP($A73,DICO_Complet!A:R,16,FALSE))</f>
        <v/>
      </c>
      <c r="S73" s="3" t="str">
        <f>IF(VLOOKUP($A73,DICO_Complet!A:R,17,FALSE)=0,"",VLOOKUP($A73,DICO_Complet!A:R,17,FALSE))</f>
        <v/>
      </c>
      <c r="T73" s="3" t="str">
        <f>IF(VLOOKUP($A73,DICO_Complet!A:R,18,FALSE)=0,"",VLOOKUP($A73,DICO_Complet!A:R,18,FALSE))</f>
        <v/>
      </c>
    </row>
    <row r="74" spans="1:20" ht="15" customHeight="1">
      <c r="A74" s="29">
        <v>260526111600</v>
      </c>
      <c r="B74" s="30" t="str">
        <f>IF(ISNA(VLOOKUP(Tableau161920[[#This Row],[Référence]],MON_MSG!A:B,2,FALSE)),"N",IF($I74="Obsolete","N","O"))</f>
        <v>O</v>
      </c>
      <c r="C74" s="3" t="str">
        <f>VLOOKUP($A74,DICO_Complet!A:R,3,FALSE)</f>
        <v>AuditTrail</v>
      </c>
      <c r="D74" s="3" t="str">
        <f>VLOOKUP($A74,DICO_Complet!A:R,4,FALSE)</f>
        <v>auditTrail</v>
      </c>
      <c r="E74" s="3" t="str">
        <f>VLOOKUP($A74,DICO_Complet!A:R,5,FALSE)</f>
        <v>walletEnrolmentAuthenticationSuccessfulIndicator</v>
      </c>
      <c r="F74" s="3" t="str">
        <f>VLOOKUP($A74,DICO_Complet!A:R,6,FALSE)</f>
        <v>TrueFalseIndicator</v>
      </c>
      <c r="G74" s="31" t="str">
        <f>VLOOKUP($A74,DICO_Complet!A:R,7,FALSE)</f>
        <v>DNS</v>
      </c>
      <c r="H74" s="31">
        <f>VLOOKUP($A74,DICO_Complet!A:R,8,FALSE)</f>
        <v>0</v>
      </c>
      <c r="I74" s="3" t="str">
        <f>IF(VLOOKUP($A74,DICO_Complet!A:R,9,FALSE)&lt;&gt;0,VLOOKUP($A74,DICO_Complet!A:R,9,FALSE),"")</f>
        <v/>
      </c>
      <c r="J74" s="3" t="str">
        <f>VLOOKUP($A74,DICO_Complet!A:R,10,FALSE)</f>
        <v>Indicates whether the strong authentication process for the card enrollment into the digital wallet was completed successfully</v>
      </c>
      <c r="K74" s="3" t="str">
        <f>IF(OR(ISNA(VLOOKUP(Tableau161920[[#This Row],[Référence]],MON_MSG!A:H,7,FALSE)),ISBLANK(VLOOKUP(Tableau161920[[#This Row],[Référence]],MON_MSG!A:H,7,FALSE))),"",VLOOKUP(Tableau161920[[#This Row],[Référence]],MON_MSG!A:H,7,FALSE))</f>
        <v/>
      </c>
      <c r="L74" s="3" t="str">
        <f>IF(OR(ISNA(VLOOKUP(Tableau161920[[#This Row],[Référence]],MON_MSG!A:I,8,FALSE)),ISBLANK(VLOOKUP(Tableau161920[[#This Row],[Référence]],MON_MSG!A:I,8,FALSE))),"",VLOOKUP(Tableau161920[[#This Row],[Référence]],MON_MSG!A:I,8,FALSE))</f>
        <v/>
      </c>
      <c r="M74" s="3" t="str">
        <f>IF(OR(ISNA(VLOOKUP(Tableau161920[[#This Row],[Référence]],MON_MSG!A:J,9,FALSE)),ISBLANK(VLOOKUP(Tableau161920[[#This Row],[Référence]],MON_MSG!A:J,9,FALSE))),"",VLOOKUP(Tableau161920[[#This Row],[Référence]],MON_MSG!A:J,9,FALSE))</f>
        <v/>
      </c>
      <c r="N74" s="3" t="str">
        <f>IF(VLOOKUP($A74,DICO_Complet!A:R,12,FALSE)=0,"",VLOOKUP($A74,DICO_Complet!A:R,12,FALSE))</f>
        <v/>
      </c>
      <c r="O74" s="3" t="str">
        <f>IF(VLOOKUP($A74,DICO_Complet!A:R,13,FALSE)=0,"",VLOOKUP($A74,DICO_Complet!A:R,13,FALSE))</f>
        <v/>
      </c>
      <c r="P74" s="3" t="str">
        <f>IF(VLOOKUP($A74,DICO_Complet!A:R,14,FALSE)=0,"",VLOOKUP($A74,DICO_Complet!A:R,14,FALSE))</f>
        <v/>
      </c>
      <c r="Q74" s="3" t="str">
        <f>IF(VLOOKUP($A74,DICO_Complet!A:R,15,FALSE)=0,"",VLOOKUP($A74,DICO_Complet!A:R,15,FALSE))</f>
        <v/>
      </c>
      <c r="R74" s="3" t="str">
        <f>IF(VLOOKUP($A74,DICO_Complet!A:R,16,FALSE)=0,"",VLOOKUP($A74,DICO_Complet!A:R,16,FALSE))</f>
        <v/>
      </c>
      <c r="S74" s="3" t="str">
        <f>IF(VLOOKUP($A74,DICO_Complet!A:R,17,FALSE)=0,"",VLOOKUP($A74,DICO_Complet!A:R,17,FALSE))</f>
        <v/>
      </c>
      <c r="T74" s="3" t="str">
        <f>IF(VLOOKUP($A74,DICO_Complet!A:R,18,FALSE)=0,"",VLOOKUP($A74,DICO_Complet!A:R,18,FALSE))</f>
        <v/>
      </c>
    </row>
    <row r="75" spans="1:20" ht="14.9" customHeight="1">
      <c r="A75" s="29">
        <v>260526110800</v>
      </c>
      <c r="B75" s="30" t="str">
        <f>IF(ISNA(VLOOKUP(Tableau161920[[#This Row],[Référence]],MON_MSG!A:B,2,FALSE)),"N",IF($I75="Obsolete","N","O"))</f>
        <v>O</v>
      </c>
      <c r="C75" s="3" t="str">
        <f>VLOOKUP($A75,DICO_Complet!A:R,3,FALSE)</f>
        <v>AuditTrail</v>
      </c>
      <c r="D75" s="3" t="str">
        <f>VLOOKUP($A75,DICO_Complet!A:R,4,FALSE)</f>
        <v>auditTrail</v>
      </c>
      <c r="E75" s="3" t="str">
        <f>VLOOKUP($A75,DICO_Complet!A:R,5,FALSE)</f>
        <v>walletEnrolmentChannel</v>
      </c>
      <c r="F75" s="3" t="str">
        <f>VLOOKUP($A75,DICO_Complet!A:R,6,FALSE)</f>
        <v>WalletEnrolmentChannelCodeset</v>
      </c>
      <c r="G75" s="31" t="str">
        <f>VLOOKUP($A75,DICO_Complet!A:R,7,FALSE)</f>
        <v>DNS</v>
      </c>
      <c r="H75" s="31">
        <f>VLOOKUP($A75,DICO_Complet!A:R,8,FALSE)</f>
        <v>0</v>
      </c>
      <c r="I75" s="3" t="str">
        <f>IF(VLOOKUP($A75,DICO_Complet!A:R,9,FALSE)&lt;&gt;0,VLOOKUP($A75,DICO_Complet!A:R,9,FALSE),"")</f>
        <v/>
      </c>
      <c r="J75" s="3" t="str">
        <f>VLOOKUP($A75,DICO_Complet!A:R,10,FALSE)</f>
        <v>Indicates the channel through which the card was enrolled into the digital wallet.</v>
      </c>
      <c r="K75" s="3" t="str">
        <f>IF(OR(ISNA(VLOOKUP(Tableau161920[[#This Row],[Référence]],MON_MSG!A:H,7,FALSE)),ISBLANK(VLOOKUP(Tableau161920[[#This Row],[Référence]],MON_MSG!A:H,7,FALSE))),"",VLOOKUP(Tableau161920[[#This Row],[Référence]],MON_MSG!A:H,7,FALSE))</f>
        <v/>
      </c>
      <c r="L75" s="3" t="str">
        <f>IF(OR(ISNA(VLOOKUP(Tableau161920[[#This Row],[Référence]],MON_MSG!A:I,8,FALSE)),ISBLANK(VLOOKUP(Tableau161920[[#This Row],[Référence]],MON_MSG!A:I,8,FALSE))),"",VLOOKUP(Tableau161920[[#This Row],[Référence]],MON_MSG!A:I,8,FALSE))</f>
        <v/>
      </c>
      <c r="M75" s="3" t="str">
        <f>IF(OR(ISNA(VLOOKUP(Tableau161920[[#This Row],[Référence]],MON_MSG!A:J,9,FALSE)),ISBLANK(VLOOKUP(Tableau161920[[#This Row],[Référence]],MON_MSG!A:J,9,FALSE))),"",VLOOKUP(Tableau161920[[#This Row],[Référence]],MON_MSG!A:J,9,FALSE))</f>
        <v/>
      </c>
      <c r="N75" s="3" t="str">
        <f>IF(VLOOKUP($A75,DICO_Complet!A:R,12,FALSE)=0,"",VLOOKUP($A75,DICO_Complet!A:R,12,FALSE))</f>
        <v/>
      </c>
      <c r="O75" s="3" t="str">
        <f>IF(VLOOKUP($A75,DICO_Complet!A:R,13,FALSE)=0,"",VLOOKUP($A75,DICO_Complet!A:R,13,FALSE))</f>
        <v/>
      </c>
      <c r="P75" s="3" t="str">
        <f>IF(VLOOKUP($A75,DICO_Complet!A:R,14,FALSE)=0,"",VLOOKUP($A75,DICO_Complet!A:R,14,FALSE))</f>
        <v/>
      </c>
      <c r="Q75" s="3" t="str">
        <f>IF(VLOOKUP($A75,DICO_Complet!A:R,15,FALSE)=0,"",VLOOKUP($A75,DICO_Complet!A:R,15,FALSE))</f>
        <v/>
      </c>
      <c r="R75" s="3" t="str">
        <f>IF(VLOOKUP($A75,DICO_Complet!A:R,16,FALSE)=0,"",VLOOKUP($A75,DICO_Complet!A:R,16,FALSE))</f>
        <v/>
      </c>
      <c r="S75" s="3" t="str">
        <f>IF(VLOOKUP($A75,DICO_Complet!A:R,17,FALSE)=0,"",VLOOKUP($A75,DICO_Complet!A:R,17,FALSE))</f>
        <v/>
      </c>
      <c r="T75" s="3" t="str">
        <f>IF(VLOOKUP($A75,DICO_Complet!A:R,18,FALSE)=0,"",VLOOKUP($A75,DICO_Complet!A:R,18,FALSE))</f>
        <v/>
      </c>
    </row>
    <row r="76" spans="1:20" ht="15" customHeight="1">
      <c r="A76" s="29">
        <v>260526111200</v>
      </c>
      <c r="B76" s="30" t="str">
        <f>IF(ISNA(VLOOKUP(Tableau161920[[#This Row],[Référence]],MON_MSG!A:B,2,FALSE)),"N",IF($I76="Obsolete","N","O"))</f>
        <v>O</v>
      </c>
      <c r="C76" s="3" t="str">
        <f>VLOOKUP($A76,DICO_Complet!A:R,3,FALSE)</f>
        <v>AuditTrail</v>
      </c>
      <c r="D76" s="3" t="str">
        <f>VLOOKUP($A76,DICO_Complet!A:R,4,FALSE)</f>
        <v>auditTrail</v>
      </c>
      <c r="E76" s="3" t="str">
        <f>VLOOKUP($A76,DICO_Complet!A:R,5,FALSE)</f>
        <v>walletEnrolmentDateTime</v>
      </c>
      <c r="F76" s="3" t="str">
        <f>VLOOKUP($A76,DICO_Complet!A:R,6,FALSE)</f>
        <v>ISODateTime</v>
      </c>
      <c r="G76" s="31" t="str">
        <f>VLOOKUP($A76,DICO_Complet!A:R,7,FALSE)</f>
        <v>DNS</v>
      </c>
      <c r="H76" s="31">
        <f>VLOOKUP($A76,DICO_Complet!A:R,8,FALSE)</f>
        <v>0</v>
      </c>
      <c r="I76" s="3" t="str">
        <f>IF(VLOOKUP($A76,DICO_Complet!A:R,9,FALSE)&lt;&gt;0,VLOOKUP($A76,DICO_Complet!A:R,9,FALSE),"")</f>
        <v/>
      </c>
      <c r="J76" s="3" t="str">
        <f>VLOOKUP($A76,DICO_Complet!A:R,10,FALSE)</f>
        <v>Date and time when the card was enrolled into the digital wallet</v>
      </c>
      <c r="K76" s="3" t="str">
        <f>IF(OR(ISNA(VLOOKUP(Tableau161920[[#This Row],[Référence]],MON_MSG!A:H,7,FALSE)),ISBLANK(VLOOKUP(Tableau161920[[#This Row],[Référence]],MON_MSG!A:H,7,FALSE))),"",VLOOKUP(Tableau161920[[#This Row],[Référence]],MON_MSG!A:H,7,FALSE))</f>
        <v/>
      </c>
      <c r="L76" s="3" t="str">
        <f>IF(OR(ISNA(VLOOKUP(Tableau161920[[#This Row],[Référence]],MON_MSG!A:I,8,FALSE)),ISBLANK(VLOOKUP(Tableau161920[[#This Row],[Référence]],MON_MSG!A:I,8,FALSE))),"",VLOOKUP(Tableau161920[[#This Row],[Référence]],MON_MSG!A:I,8,FALSE))</f>
        <v/>
      </c>
      <c r="M76" s="3" t="str">
        <f>IF(OR(ISNA(VLOOKUP(Tableau161920[[#This Row],[Référence]],MON_MSG!A:J,9,FALSE)),ISBLANK(VLOOKUP(Tableau161920[[#This Row],[Référence]],MON_MSG!A:J,9,FALSE))),"",VLOOKUP(Tableau161920[[#This Row],[Référence]],MON_MSG!A:J,9,FALSE))</f>
        <v/>
      </c>
      <c r="N76" s="3" t="str">
        <f>IF(VLOOKUP($A76,DICO_Complet!A:R,12,FALSE)=0,"",VLOOKUP($A76,DICO_Complet!A:R,12,FALSE))</f>
        <v/>
      </c>
      <c r="O76" s="3" t="str">
        <f>IF(VLOOKUP($A76,DICO_Complet!A:R,13,FALSE)=0,"",VLOOKUP($A76,DICO_Complet!A:R,13,FALSE))</f>
        <v/>
      </c>
      <c r="P76" s="3" t="str">
        <f>IF(VLOOKUP($A76,DICO_Complet!A:R,14,FALSE)=0,"",VLOOKUP($A76,DICO_Complet!A:R,14,FALSE))</f>
        <v/>
      </c>
      <c r="Q76" s="3" t="str">
        <f>IF(VLOOKUP($A76,DICO_Complet!A:R,15,FALSE)=0,"",VLOOKUP($A76,DICO_Complet!A:R,15,FALSE))</f>
        <v/>
      </c>
      <c r="R76" s="3" t="str">
        <f>IF(VLOOKUP($A76,DICO_Complet!A:R,16,FALSE)=0,"",VLOOKUP($A76,DICO_Complet!A:R,16,FALSE))</f>
        <v/>
      </c>
      <c r="S76" s="3" t="str">
        <f>IF(VLOOKUP($A76,DICO_Complet!A:R,17,FALSE)=0,"",VLOOKUP($A76,DICO_Complet!A:R,17,FALSE))</f>
        <v/>
      </c>
      <c r="T76" s="3" t="str">
        <f>IF(VLOOKUP($A76,DICO_Complet!A:R,18,FALSE)=0,"",VLOOKUP($A76,DICO_Complet!A:R,18,FALSE))</f>
        <v/>
      </c>
    </row>
    <row r="77" spans="1:20" ht="14.9" customHeight="1">
      <c r="A77" s="29">
        <v>260526111800</v>
      </c>
      <c r="B77" s="30" t="str">
        <f>IF(ISNA(VLOOKUP(Tableau161920[[#This Row],[Référence]],MON_MSG!A:B,2,FALSE)),"N",IF($I77="Obsolete","N","O"))</f>
        <v>O</v>
      </c>
      <c r="C77" s="3" t="str">
        <f>VLOOKUP($A77,DICO_Complet!A:R,3,FALSE)</f>
        <v>AuditTrail</v>
      </c>
      <c r="D77" s="3" t="str">
        <f>VLOOKUP($A77,DICO_Complet!A:R,4,FALSE)</f>
        <v>auditTrail</v>
      </c>
      <c r="E77" s="3" t="str">
        <f>VLOOKUP($A77,DICO_Complet!A:R,5,FALSE)</f>
        <v>walletEnrolmentValidationMessage</v>
      </c>
      <c r="F77" s="3" t="str">
        <f>VLOOKUP($A77,DICO_Complet!A:R,6,FALSE)</f>
        <v>Max255Text</v>
      </c>
      <c r="G77" s="31" t="str">
        <f>VLOOKUP($A77,DICO_Complet!A:R,7,FALSE)</f>
        <v>DNS</v>
      </c>
      <c r="H77" s="31">
        <f>VLOOKUP($A77,DICO_Complet!A:R,8,FALSE)</f>
        <v>0</v>
      </c>
      <c r="I77" s="3" t="str">
        <f>IF(VLOOKUP($A77,DICO_Complet!A:R,9,FALSE)&lt;&gt;0,VLOOKUP($A77,DICO_Complet!A:R,9,FALSE),"")</f>
        <v/>
      </c>
      <c r="J77" s="3" t="str">
        <f>VLOOKUP($A77,DICO_Complet!A:R,10,FALSE)</f>
        <v>Message associated with the validation of the card enrollment into a digital wallet</v>
      </c>
      <c r="K77" s="3" t="str">
        <f>IF(OR(ISNA(VLOOKUP(Tableau161920[[#This Row],[Référence]],MON_MSG!A:H,7,FALSE)),ISBLANK(VLOOKUP(Tableau161920[[#This Row],[Référence]],MON_MSG!A:H,7,FALSE))),"",VLOOKUP(Tableau161920[[#This Row],[Référence]],MON_MSG!A:H,7,FALSE))</f>
        <v/>
      </c>
      <c r="L77" s="3" t="str">
        <f>IF(OR(ISNA(VLOOKUP(Tableau161920[[#This Row],[Référence]],MON_MSG!A:I,8,FALSE)),ISBLANK(VLOOKUP(Tableau161920[[#This Row],[Référence]],MON_MSG!A:I,8,FALSE))),"",VLOOKUP(Tableau161920[[#This Row],[Référence]],MON_MSG!A:I,8,FALSE))</f>
        <v/>
      </c>
      <c r="M77" s="3" t="str">
        <f>IF(OR(ISNA(VLOOKUP(Tableau161920[[#This Row],[Référence]],MON_MSG!A:J,9,FALSE)),ISBLANK(VLOOKUP(Tableau161920[[#This Row],[Référence]],MON_MSG!A:J,9,FALSE))),"",VLOOKUP(Tableau161920[[#This Row],[Référence]],MON_MSG!A:J,9,FALSE))</f>
        <v/>
      </c>
      <c r="N77" s="3" t="str">
        <f>IF(VLOOKUP($A77,DICO_Complet!A:R,12,FALSE)=0,"",VLOOKUP($A77,DICO_Complet!A:R,12,FALSE))</f>
        <v/>
      </c>
      <c r="O77" s="3" t="str">
        <f>IF(VLOOKUP($A77,DICO_Complet!A:R,13,FALSE)=0,"",VLOOKUP($A77,DICO_Complet!A:R,13,FALSE))</f>
        <v/>
      </c>
      <c r="P77" s="3" t="str">
        <f>IF(VLOOKUP($A77,DICO_Complet!A:R,14,FALSE)=0,"",VLOOKUP($A77,DICO_Complet!A:R,14,FALSE))</f>
        <v/>
      </c>
      <c r="Q77" s="3" t="str">
        <f>IF(VLOOKUP($A77,DICO_Complet!A:R,15,FALSE)=0,"",VLOOKUP($A77,DICO_Complet!A:R,15,FALSE))</f>
        <v/>
      </c>
      <c r="R77" s="3" t="str">
        <f>IF(VLOOKUP($A77,DICO_Complet!A:R,16,FALSE)=0,"",VLOOKUP($A77,DICO_Complet!A:R,16,FALSE))</f>
        <v/>
      </c>
      <c r="S77" s="3" t="str">
        <f>IF(VLOOKUP($A77,DICO_Complet!A:R,17,FALSE)=0,"",VLOOKUP($A77,DICO_Complet!A:R,17,FALSE))</f>
        <v/>
      </c>
      <c r="T77" s="3" t="str">
        <f>IF(VLOOKUP($A77,DICO_Complet!A:R,18,FALSE)=0,"",VLOOKUP($A77,DICO_Complet!A:R,18,FALSE))</f>
        <v/>
      </c>
    </row>
    <row r="78" spans="1:20">
      <c r="A78" s="29">
        <v>251212151300</v>
      </c>
      <c r="B78" s="30" t="str">
        <f>IF(ISNA(VLOOKUP(Tableau161920[[#This Row],[Référence]],MON_MSG!A:B,2,FALSE)),"N",IF($I78="Obsolete","N","O"))</f>
        <v>O</v>
      </c>
      <c r="C78" s="3" t="str">
        <f>VLOOKUP($A78,DICO_Complet!A:R,3,FALSE)</f>
        <v>Context</v>
      </c>
      <c r="D78" s="3" t="str">
        <f>VLOOKUP($A78,DICO_Complet!A:R,4,FALSE)</f>
        <v>acceptanceChannel</v>
      </c>
      <c r="E78" s="3" t="str">
        <f>VLOOKUP($A78,DICO_Complet!A:R,5,FALSE)</f>
        <v>acceptanceChannelId</v>
      </c>
      <c r="F78" s="3" t="str">
        <f>VLOOKUP($A78,DICO_Complet!A:R,6,FALSE)</f>
        <v>Exact8Text</v>
      </c>
      <c r="G78" s="31" t="str">
        <f>VLOOKUP($A78,DICO_Complet!A:R,7,FALSE)</f>
        <v>DNS</v>
      </c>
      <c r="H78" s="31">
        <f>VLOOKUP($A78,DICO_Complet!A:R,8,FALSE)</f>
        <v>0</v>
      </c>
      <c r="I78" s="3" t="str">
        <f>IF(VLOOKUP($A78,DICO_Complet!A:R,9,FALSE)&lt;&gt;0,VLOOKUP($A78,DICO_Complet!A:R,9,FALSE),"")</f>
        <v/>
      </c>
      <c r="J78" s="3" t="str">
        <f>VLOOKUP($A78,DICO_Complet!A:R,10,FALSE)</f>
        <v>Acceptance Channel Unique Identifier</v>
      </c>
      <c r="K78" s="3" t="str">
        <f>IF(OR(ISNA(VLOOKUP(Tableau161920[[#This Row],[Référence]],MON_MSG!A:H,7,FALSE)),ISBLANK(VLOOKUP(Tableau161920[[#This Row],[Référence]],MON_MSG!A:H,7,FALSE))),"",VLOOKUP(Tableau161920[[#This Row],[Référence]],MON_MSG!A:H,7,FALSE))</f>
        <v/>
      </c>
      <c r="L78" s="3" t="str">
        <f>IF(OR(ISNA(VLOOKUP(Tableau161920[[#This Row],[Référence]],MON_MSG!A:I,8,FALSE)),ISBLANK(VLOOKUP(Tableau161920[[#This Row],[Référence]],MON_MSG!A:I,8,FALSE))),"",VLOOKUP(Tableau161920[[#This Row],[Référence]],MON_MSG!A:I,8,FALSE))</f>
        <v/>
      </c>
      <c r="M78" s="3" t="str">
        <f>IF(OR(ISNA(VLOOKUP(Tableau161920[[#This Row],[Référence]],MON_MSG!A:J,9,FALSE)),ISBLANK(VLOOKUP(Tableau161920[[#This Row],[Référence]],MON_MSG!A:J,9,FALSE))),"",VLOOKUP(Tableau161920[[#This Row],[Référence]],MON_MSG!A:J,9,FALSE))</f>
        <v/>
      </c>
      <c r="N78" s="3" t="str">
        <f>IF(VLOOKUP($A78,DICO_Complet!A:R,12,FALSE)=0,"",VLOOKUP($A78,DICO_Complet!A:R,12,FALSE))</f>
        <v/>
      </c>
      <c r="O78" s="3" t="str">
        <f>IF(VLOOKUP($A78,DICO_Complet!A:R,13,FALSE)=0,"",VLOOKUP($A78,DICO_Complet!A:R,13,FALSE))</f>
        <v/>
      </c>
      <c r="P78" s="3" t="str">
        <f>IF(VLOOKUP($A78,DICO_Complet!A:R,14,FALSE)=0,"",VLOOKUP($A78,DICO_Complet!A:R,14,FALSE))</f>
        <v/>
      </c>
      <c r="Q78" s="3" t="str">
        <f>IF(VLOOKUP($A78,DICO_Complet!A:R,15,FALSE)=0,"",VLOOKUP($A78,DICO_Complet!A:R,15,FALSE))</f>
        <v/>
      </c>
      <c r="R78" s="3" t="str">
        <f>IF(VLOOKUP($A78,DICO_Complet!A:R,16,FALSE)=0,"",VLOOKUP($A78,DICO_Complet!A:R,16,FALSE))</f>
        <v/>
      </c>
      <c r="S78" s="3" t="str">
        <f>IF(VLOOKUP($A78,DICO_Complet!A:R,17,FALSE)=0,"",VLOOKUP($A78,DICO_Complet!A:R,17,FALSE))</f>
        <v/>
      </c>
      <c r="T78" s="3" t="str">
        <f>IF(VLOOKUP($A78,DICO_Complet!A:R,18,FALSE)=0,"",VLOOKUP($A78,DICO_Complet!A:R,18,FALSE))</f>
        <v/>
      </c>
    </row>
    <row r="79" spans="1:20" ht="15" customHeight="1">
      <c r="A79" s="29">
        <v>250401134500</v>
      </c>
      <c r="B79" s="30" t="str">
        <f>IF(ISNA(VLOOKUP(Tableau161920[[#This Row],[Référence]],MON_MSG!A:B,2,FALSE)),"N",IF($I79="Obsolete","N","O"))</f>
        <v>O</v>
      </c>
      <c r="C79" s="3" t="str">
        <f>VLOOKUP($A79,DICO_Complet!A:R,3,FALSE)</f>
        <v>Context</v>
      </c>
      <c r="D79" s="3" t="str">
        <f>VLOOKUP($A79,DICO_Complet!A:R,4,FALSE)</f>
        <v>acceptanceChannel</v>
      </c>
      <c r="E79" s="3" t="str">
        <f>VLOOKUP($A79,DICO_Complet!A:R,5,FALSE)</f>
        <v>acceptanceMode</v>
      </c>
      <c r="F79" s="3" t="str">
        <f>VLOOKUP($A79,DICO_Complet!A:R,6,FALSE)</f>
        <v>AcceptanceModeCodeset</v>
      </c>
      <c r="G79" s="31" t="str">
        <f>VLOOKUP($A79,DICO_Complet!A:R,7,FALSE)</f>
        <v>DNS</v>
      </c>
      <c r="H79" s="31">
        <f>VLOOKUP($A79,DICO_Complet!A:R,8,FALSE)</f>
        <v>0</v>
      </c>
      <c r="I79" s="3" t="str">
        <f>IF(VLOOKUP($A79,DICO_Complet!A:R,9,FALSE)&lt;&gt;0,VLOOKUP($A79,DICO_Complet!A:R,9,FALSE),"")</f>
        <v/>
      </c>
      <c r="J79" s="3" t="str">
        <f>VLOOKUP($A79,DICO_Complet!A:R,10,FALSE)</f>
        <v>Payment Acceptance Channel Mode</v>
      </c>
      <c r="K79" s="3" t="str">
        <f>IF(OR(ISNA(VLOOKUP(Tableau161920[[#This Row],[Référence]],MON_MSG!A:H,7,FALSE)),ISBLANK(VLOOKUP(Tableau161920[[#This Row],[Référence]],MON_MSG!A:H,7,FALSE))),"",VLOOKUP(Tableau161920[[#This Row],[Référence]],MON_MSG!A:H,7,FALSE))</f>
        <v/>
      </c>
      <c r="L79" s="3" t="str">
        <f>IF(OR(ISNA(VLOOKUP(Tableau161920[[#This Row],[Référence]],MON_MSG!A:I,8,FALSE)),ISBLANK(VLOOKUP(Tableau161920[[#This Row],[Référence]],MON_MSG!A:I,8,FALSE))),"",VLOOKUP(Tableau161920[[#This Row],[Référence]],MON_MSG!A:I,8,FALSE))</f>
        <v/>
      </c>
      <c r="M79" s="3" t="str">
        <f>IF(OR(ISNA(VLOOKUP(Tableau161920[[#This Row],[Référence]],MON_MSG!A:J,9,FALSE)),ISBLANK(VLOOKUP(Tableau161920[[#This Row],[Référence]],MON_MSG!A:J,9,FALSE))),"",VLOOKUP(Tableau161920[[#This Row],[Référence]],MON_MSG!A:J,9,FALSE))</f>
        <v/>
      </c>
      <c r="N79" s="3" t="str">
        <f>IF(VLOOKUP($A79,DICO_Complet!A:R,12,FALSE)=0,"",VLOOKUP($A79,DICO_Complet!A:R,12,FALSE))</f>
        <v/>
      </c>
      <c r="O79" s="3" t="str">
        <f>IF(VLOOKUP($A79,DICO_Complet!A:R,13,FALSE)=0,"",VLOOKUP($A79,DICO_Complet!A:R,13,FALSE))</f>
        <v/>
      </c>
      <c r="P79" s="3" t="str">
        <f>IF(VLOOKUP($A79,DICO_Complet!A:R,14,FALSE)=0,"",VLOOKUP($A79,DICO_Complet!A:R,14,FALSE))</f>
        <v/>
      </c>
      <c r="Q79" s="3" t="str">
        <f>IF(VLOOKUP($A79,DICO_Complet!A:R,15,FALSE)=0,"",VLOOKUP($A79,DICO_Complet!A:R,15,FALSE))</f>
        <v>N/A</v>
      </c>
      <c r="R79" s="3" t="str">
        <f>IF(VLOOKUP($A79,DICO_Complet!A:R,16,FALSE)=0,"",VLOOKUP($A79,DICO_Complet!A:R,16,FALSE))</f>
        <v/>
      </c>
      <c r="S79" s="3" t="str">
        <f>IF(VLOOKUP($A79,DICO_Complet!A:R,17,FALSE)=0,"",VLOOKUP($A79,DICO_Complet!A:R,17,FALSE))</f>
        <v/>
      </c>
      <c r="T79" s="3" t="str">
        <f>IF(VLOOKUP($A79,DICO_Complet!A:R,18,FALSE)=0,"",VLOOKUP($A79,DICO_Complet!A:R,18,FALSE))</f>
        <v/>
      </c>
    </row>
    <row r="80" spans="1:20" ht="14.9" customHeight="1">
      <c r="A80" s="29">
        <v>250922172100</v>
      </c>
      <c r="B80" s="30" t="str">
        <f>IF(ISNA(VLOOKUP(Tableau161920[[#This Row],[Référence]],MON_MSG!A:B,2,FALSE)),"N",IF($I80="Obsolete","N","O"))</f>
        <v>O</v>
      </c>
      <c r="C80" s="3" t="str">
        <f>VLOOKUP($A80,DICO_Complet!A:R,3,FALSE)</f>
        <v>Context</v>
      </c>
      <c r="D80" s="3" t="str">
        <f>VLOOKUP($A80,DICO_Complet!A:R,4,FALSE)</f>
        <v>acceptanceChannel</v>
      </c>
      <c r="E80" s="3" t="str">
        <f>VLOOKUP($A80,DICO_Complet!A:R,5,FALSE)</f>
        <v>acceptorUrlAddress</v>
      </c>
      <c r="F80" s="3" t="str">
        <f>VLOOKUP($A80,DICO_Complet!A:R,6,FALSE)</f>
        <v>EmailAddressType</v>
      </c>
      <c r="G80" s="31" t="str">
        <f>VLOOKUP($A80,DICO_Complet!A:R,7,FALSE)</f>
        <v>DNS</v>
      </c>
      <c r="H80" s="31">
        <f>VLOOKUP($A80,DICO_Complet!A:R,8,FALSE)</f>
        <v>0</v>
      </c>
      <c r="I80" s="3" t="str">
        <f>IF(VLOOKUP($A80,DICO_Complet!A:R,9,FALSE)&lt;&gt;0,VLOOKUP($A80,DICO_Complet!A:R,9,FALSE),"")</f>
        <v/>
      </c>
      <c r="J80" s="3" t="str">
        <f>VLOOKUP($A80,DICO_Complet!A:R,10,FALSE)</f>
        <v>Email address of the eCommerce site. Used to verify the email address</v>
      </c>
      <c r="K80" s="3" t="str">
        <f>IF(OR(ISNA(VLOOKUP(Tableau161920[[#This Row],[Référence]],MON_MSG!A:H,7,FALSE)),ISBLANK(VLOOKUP(Tableau161920[[#This Row],[Référence]],MON_MSG!A:H,7,FALSE))),"",VLOOKUP(Tableau161920[[#This Row],[Référence]],MON_MSG!A:H,7,FALSE))</f>
        <v/>
      </c>
      <c r="L80" s="3" t="str">
        <f>IF(OR(ISNA(VLOOKUP(Tableau161920[[#This Row],[Référence]],MON_MSG!A:I,8,FALSE)),ISBLANK(VLOOKUP(Tableau161920[[#This Row],[Référence]],MON_MSG!A:I,8,FALSE))),"",VLOOKUP(Tableau161920[[#This Row],[Référence]],MON_MSG!A:I,8,FALSE))</f>
        <v/>
      </c>
      <c r="M80" s="3" t="str">
        <f>IF(OR(ISNA(VLOOKUP(Tableau161920[[#This Row],[Référence]],MON_MSG!A:J,9,FALSE)),ISBLANK(VLOOKUP(Tableau161920[[#This Row],[Référence]],MON_MSG!A:J,9,FALSE))),"",VLOOKUP(Tableau161920[[#This Row],[Référence]],MON_MSG!A:J,9,FALSE))</f>
        <v/>
      </c>
      <c r="N80" s="3" t="str">
        <f>IF(VLOOKUP($A80,DICO_Complet!A:R,12,FALSE)=0,"",VLOOKUP($A80,DICO_Complet!A:R,12,FALSE))</f>
        <v/>
      </c>
      <c r="O80" s="3" t="str">
        <f>IF(VLOOKUP($A80,DICO_Complet!A:R,13,FALSE)=0,"",VLOOKUP($A80,DICO_Complet!A:R,13,FALSE))</f>
        <v/>
      </c>
      <c r="P80" s="3" t="str">
        <f>IF(VLOOKUP($A80,DICO_Complet!A:R,14,FALSE)=0,"",VLOOKUP($A80,DICO_Complet!A:R,14,FALSE))</f>
        <v/>
      </c>
      <c r="Q80" s="3" t="str">
        <f>IF(VLOOKUP($A80,DICO_Complet!A:R,15,FALSE)=0,"",VLOOKUP($A80,DICO_Complet!A:R,15,FALSE))</f>
        <v/>
      </c>
      <c r="R80" s="3" t="str">
        <f>IF(VLOOKUP($A80,DICO_Complet!A:R,16,FALSE)=0,"",VLOOKUP($A80,DICO_Complet!A:R,16,FALSE))</f>
        <v/>
      </c>
      <c r="S80" s="3" t="str">
        <f>IF(VLOOKUP($A80,DICO_Complet!A:R,17,FALSE)=0,"",VLOOKUP($A80,DICO_Complet!A:R,17,FALSE))</f>
        <v/>
      </c>
      <c r="T80" s="3" t="str">
        <f>IF(VLOOKUP($A80,DICO_Complet!A:R,18,FALSE)=0,"",VLOOKUP($A80,DICO_Complet!A:R,18,FALSE))</f>
        <v/>
      </c>
    </row>
    <row r="81" spans="1:20">
      <c r="A81" s="29">
        <v>250428083000</v>
      </c>
      <c r="B81" s="30" t="str">
        <f>IF(ISNA(VLOOKUP(Tableau161920[[#This Row],[Référence]],MON_MSG!A:B,2,FALSE)),"N",IF($I81="Obsolete","N","O"))</f>
        <v>O</v>
      </c>
      <c r="C81" s="3" t="str">
        <f>VLOOKUP($A81,DICO_Complet!A:R,3,FALSE)</f>
        <v>Context</v>
      </c>
      <c r="D81" s="3" t="str">
        <f>VLOOKUP($A81,DICO_Complet!A:R,4,FALSE)</f>
        <v>acceptanceChannel</v>
      </c>
      <c r="E81" s="3" t="str">
        <f>VLOOKUP($A81,DICO_Complet!A:R,5,FALSE)</f>
        <v>additionalInvoiceIndicator</v>
      </c>
      <c r="F81" s="3" t="str">
        <f>VLOOKUP($A81,DICO_Complet!A:R,6,FALSE)</f>
        <v>TrueFalseIndicator</v>
      </c>
      <c r="G81" s="31" t="str">
        <f>VLOOKUP($A81,DICO_Complet!A:R,7,FALSE)</f>
        <v>DNS</v>
      </c>
      <c r="H81" s="31">
        <f>VLOOKUP($A81,DICO_Complet!A:R,8,FALSE)</f>
        <v>0</v>
      </c>
      <c r="I81" s="3" t="str">
        <f>IF(VLOOKUP($A81,DICO_Complet!A:R,9,FALSE)&lt;&gt;0,VLOOKUP($A81,DICO_Complet!A:R,9,FALSE),"")</f>
        <v/>
      </c>
      <c r="J81" s="3" t="str">
        <f>VLOOKUP($A81,DICO_Complet!A:R,10,FALSE)</f>
        <v>Additional Invoice Indicator</v>
      </c>
      <c r="K81" s="3" t="str">
        <f>IF(OR(ISNA(VLOOKUP(Tableau161920[[#This Row],[Référence]],MON_MSG!A:H,7,FALSE)),ISBLANK(VLOOKUP(Tableau161920[[#This Row],[Référence]],MON_MSG!A:H,7,FALSE))),"",VLOOKUP(Tableau161920[[#This Row],[Référence]],MON_MSG!A:H,7,FALSE))</f>
        <v/>
      </c>
      <c r="L81" s="3" t="str">
        <f>IF(OR(ISNA(VLOOKUP(Tableau161920[[#This Row],[Référence]],MON_MSG!A:I,8,FALSE)),ISBLANK(VLOOKUP(Tableau161920[[#This Row],[Référence]],MON_MSG!A:I,8,FALSE))),"",VLOOKUP(Tableau161920[[#This Row],[Référence]],MON_MSG!A:I,8,FALSE))</f>
        <v/>
      </c>
      <c r="M81" s="3" t="str">
        <f>IF(OR(ISNA(VLOOKUP(Tableau161920[[#This Row],[Référence]],MON_MSG!A:J,9,FALSE)),ISBLANK(VLOOKUP(Tableau161920[[#This Row],[Référence]],MON_MSG!A:J,9,FALSE))),"",VLOOKUP(Tableau161920[[#This Row],[Référence]],MON_MSG!A:J,9,FALSE))</f>
        <v/>
      </c>
      <c r="N81" s="3" t="str">
        <f>IF(VLOOKUP($A81,DICO_Complet!A:R,12,FALSE)=0,"",VLOOKUP($A81,DICO_Complet!A:R,12,FALSE))</f>
        <v/>
      </c>
      <c r="O81" s="3" t="str">
        <f>IF(VLOOKUP($A81,DICO_Complet!A:R,13,FALSE)=0,"",VLOOKUP($A81,DICO_Complet!A:R,13,FALSE))</f>
        <v/>
      </c>
      <c r="P81" s="3" t="str">
        <f>IF(VLOOKUP($A81,DICO_Complet!A:R,14,FALSE)=0,"",VLOOKUP($A81,DICO_Complet!A:R,14,FALSE))</f>
        <v/>
      </c>
      <c r="Q81" s="3" t="str">
        <f>IF(VLOOKUP($A81,DICO_Complet!A:R,15,FALSE)=0,"",VLOOKUP($A81,DICO_Complet!A:R,15,FALSE))</f>
        <v/>
      </c>
      <c r="R81" s="3" t="str">
        <f>IF(VLOOKUP($A81,DICO_Complet!A:R,16,FALSE)=0,"",VLOOKUP($A81,DICO_Complet!A:R,16,FALSE))</f>
        <v/>
      </c>
      <c r="S81" s="3" t="str">
        <f>IF(VLOOKUP($A81,DICO_Complet!A:R,17,FALSE)=0,"",VLOOKUP($A81,DICO_Complet!A:R,17,FALSE))</f>
        <v/>
      </c>
      <c r="T81" s="3" t="str">
        <f>IF(VLOOKUP($A81,DICO_Complet!A:R,18,FALSE)=0,"",VLOOKUP($A81,DICO_Complet!A:R,18,FALSE))</f>
        <v/>
      </c>
    </row>
    <row r="82" spans="1:20" ht="14.15" customHeight="1">
      <c r="A82" s="29">
        <v>250721161907</v>
      </c>
      <c r="B82" s="30" t="str">
        <f>IF(ISNA(VLOOKUP(Tableau161920[[#This Row],[Référence]],MON_MSG!A:B,2,FALSE)),"N",IF($I82="Obsolete","N","O"))</f>
        <v>O</v>
      </c>
      <c r="C82" s="3" t="str">
        <f>VLOOKUP($A82,DICO_Complet!A:R,3,FALSE)</f>
        <v>Context</v>
      </c>
      <c r="D82" s="3" t="str">
        <f>VLOOKUP($A82,DICO_Complet!A:R,4,FALSE)</f>
        <v>acceptanceChannel</v>
      </c>
      <c r="E82" s="3" t="str">
        <f>VLOOKUP($A82,DICO_Complet!A:R,5,FALSE)</f>
        <v>allowedAllCurrency</v>
      </c>
      <c r="F82" s="3" t="str">
        <f>VLOOKUP($A82,DICO_Complet!A:R,6,FALSE)</f>
        <v>TrueFalseIndicator</v>
      </c>
      <c r="G82" s="31" t="str">
        <f>VLOOKUP($A82,DICO_Complet!A:R,7,FALSE)</f>
        <v>DNS</v>
      </c>
      <c r="H82" s="31">
        <f>VLOOKUP($A82,DICO_Complet!A:R,8,FALSE)</f>
        <v>0</v>
      </c>
      <c r="I82" s="3" t="str">
        <f>IF(VLOOKUP($A82,DICO_Complet!A:R,9,FALSE)&lt;&gt;0,VLOOKUP($A82,DICO_Complet!A:R,9,FALSE),"")</f>
        <v/>
      </c>
      <c r="J82" s="3" t="str">
        <f>VLOOKUP($A82,DICO_Complet!A:R,10,FALSE)</f>
        <v>Allowed all currency</v>
      </c>
      <c r="K82" s="3" t="str">
        <f>IF(OR(ISNA(VLOOKUP(Tableau161920[[#This Row],[Référence]],MON_MSG!A:H,7,FALSE)),ISBLANK(VLOOKUP(Tableau161920[[#This Row],[Référence]],MON_MSG!A:H,7,FALSE))),"",VLOOKUP(Tableau161920[[#This Row],[Référence]],MON_MSG!A:H,7,FALSE))</f>
        <v/>
      </c>
      <c r="L82" s="3" t="str">
        <f>IF(OR(ISNA(VLOOKUP(Tableau161920[[#This Row],[Référence]],MON_MSG!A:I,8,FALSE)),ISBLANK(VLOOKUP(Tableau161920[[#This Row],[Référence]],MON_MSG!A:I,8,FALSE))),"",VLOOKUP(Tableau161920[[#This Row],[Référence]],MON_MSG!A:I,8,FALSE))</f>
        <v/>
      </c>
      <c r="M82" s="3" t="str">
        <f>IF(OR(ISNA(VLOOKUP(Tableau161920[[#This Row],[Référence]],MON_MSG!A:J,9,FALSE)),ISBLANK(VLOOKUP(Tableau161920[[#This Row],[Référence]],MON_MSG!A:J,9,FALSE))),"",VLOOKUP(Tableau161920[[#This Row],[Référence]],MON_MSG!A:J,9,FALSE))</f>
        <v/>
      </c>
      <c r="N82" s="3" t="str">
        <f>IF(VLOOKUP($A82,DICO_Complet!A:R,12,FALSE)=0,"",VLOOKUP($A82,DICO_Complet!A:R,12,FALSE))</f>
        <v/>
      </c>
      <c r="O82" s="3" t="str">
        <f>IF(VLOOKUP($A82,DICO_Complet!A:R,13,FALSE)=0,"",VLOOKUP($A82,DICO_Complet!A:R,13,FALSE))</f>
        <v/>
      </c>
      <c r="P82" s="3" t="str">
        <f>IF(VLOOKUP($A82,DICO_Complet!A:R,14,FALSE)=0,"",VLOOKUP($A82,DICO_Complet!A:R,14,FALSE))</f>
        <v/>
      </c>
      <c r="Q82" s="3" t="str">
        <f>IF(VLOOKUP($A82,DICO_Complet!A:R,15,FALSE)=0,"",VLOOKUP($A82,DICO_Complet!A:R,15,FALSE))</f>
        <v/>
      </c>
      <c r="R82" s="3" t="str">
        <f>IF(VLOOKUP($A82,DICO_Complet!A:R,16,FALSE)=0,"",VLOOKUP($A82,DICO_Complet!A:R,16,FALSE))</f>
        <v/>
      </c>
      <c r="S82" s="3" t="str">
        <f>IF(VLOOKUP($A82,DICO_Complet!A:R,17,FALSE)=0,"",VLOOKUP($A82,DICO_Complet!A:R,17,FALSE))</f>
        <v/>
      </c>
      <c r="T82" s="3" t="str">
        <f>IF(VLOOKUP($A82,DICO_Complet!A:R,18,FALSE)=0,"",VLOOKUP($A82,DICO_Complet!A:R,18,FALSE))</f>
        <v/>
      </c>
    </row>
    <row r="83" spans="1:20" ht="14.9" customHeight="1">
      <c r="A83" s="29">
        <v>250324111900</v>
      </c>
      <c r="B83" s="30" t="str">
        <f>IF(ISNA(VLOOKUP(Tableau161920[[#This Row],[Référence]],MON_MSG!A:B,2,FALSE)),"N",IF($I83="Obsolete","N","O"))</f>
        <v>O</v>
      </c>
      <c r="C83" s="3" t="str">
        <f>VLOOKUP($A83,DICO_Complet!A:R,3,FALSE)</f>
        <v>Context</v>
      </c>
      <c r="D83" s="3" t="str">
        <f>VLOOKUP($A83,DICO_Complet!A:R,4,FALSE)</f>
        <v>acceptanceChannel</v>
      </c>
      <c r="E83" s="3" t="str">
        <f>VLOOKUP($A83,DICO_Complet!A:R,5,FALSE)</f>
        <v>allowedCurrency</v>
      </c>
      <c r="F83" s="3" t="str">
        <f>VLOOKUP($A83,DICO_Complet!A:R,6,FALSE)</f>
        <v>ISO3NumericCurrencyCode</v>
      </c>
      <c r="G83" s="31" t="str">
        <f>VLOOKUP($A83,DICO_Complet!A:R,7,FALSE)</f>
        <v>DNS</v>
      </c>
      <c r="H83" s="31">
        <f>VLOOKUP($A83,DICO_Complet!A:R,8,FALSE)</f>
        <v>0</v>
      </c>
      <c r="I83" s="3" t="str">
        <f>IF(VLOOKUP($A83,DICO_Complet!A:R,9,FALSE)&lt;&gt;0,VLOOKUP($A83,DICO_Complet!A:R,9,FALSE),"")</f>
        <v/>
      </c>
      <c r="J83" s="3" t="str">
        <f>VLOOKUP($A83,DICO_Complet!A:R,10,FALSE)</f>
        <v>Merchant Processing Allowed Currencies</v>
      </c>
      <c r="K83" s="3" t="str">
        <f>IF(OR(ISNA(VLOOKUP(Tableau161920[[#This Row],[Référence]],MON_MSG!A:H,7,FALSE)),ISBLANK(VLOOKUP(Tableau161920[[#This Row],[Référence]],MON_MSG!A:H,7,FALSE))),"",VLOOKUP(Tableau161920[[#This Row],[Référence]],MON_MSG!A:H,7,FALSE))</f>
        <v/>
      </c>
      <c r="L83" s="3" t="str">
        <f>IF(OR(ISNA(VLOOKUP(Tableau161920[[#This Row],[Référence]],MON_MSG!A:I,8,FALSE)),ISBLANK(VLOOKUP(Tableau161920[[#This Row],[Référence]],MON_MSG!A:I,8,FALSE))),"",VLOOKUP(Tableau161920[[#This Row],[Référence]],MON_MSG!A:I,8,FALSE))</f>
        <v/>
      </c>
      <c r="M83" s="3" t="str">
        <f>IF(OR(ISNA(VLOOKUP(Tableau161920[[#This Row],[Référence]],MON_MSG!A:J,9,FALSE)),ISBLANK(VLOOKUP(Tableau161920[[#This Row],[Référence]],MON_MSG!A:J,9,FALSE))),"",VLOOKUP(Tableau161920[[#This Row],[Référence]],MON_MSG!A:J,9,FALSE))</f>
        <v/>
      </c>
      <c r="N83" s="3" t="str">
        <f>IF(VLOOKUP($A83,DICO_Complet!A:R,12,FALSE)=0,"",VLOOKUP($A83,DICO_Complet!A:R,12,FALSE))</f>
        <v/>
      </c>
      <c r="O83" s="3" t="str">
        <f>IF(VLOOKUP($A83,DICO_Complet!A:R,13,FALSE)=0,"",VLOOKUP($A83,DICO_Complet!A:R,13,FALSE))</f>
        <v/>
      </c>
      <c r="P83" s="3" t="str">
        <f>IF(VLOOKUP($A83,DICO_Complet!A:R,14,FALSE)=0,"",VLOOKUP($A83,DICO_Complet!A:R,14,FALSE))</f>
        <v/>
      </c>
      <c r="Q83" s="3" t="str">
        <f>IF(VLOOKUP($A83,DICO_Complet!A:R,15,FALSE)=0,"",VLOOKUP($A83,DICO_Complet!A:R,15,FALSE))</f>
        <v>N/A</v>
      </c>
      <c r="R83" s="3" t="str">
        <f>IF(VLOOKUP($A83,DICO_Complet!A:R,16,FALSE)=0,"",VLOOKUP($A83,DICO_Complet!A:R,16,FALSE))</f>
        <v/>
      </c>
      <c r="S83" s="3" t="str">
        <f>IF(VLOOKUP($A83,DICO_Complet!A:R,17,FALSE)=0,"",VLOOKUP($A83,DICO_Complet!A:R,17,FALSE))</f>
        <v/>
      </c>
      <c r="T83" s="3" t="str">
        <f>IF(VLOOKUP($A83,DICO_Complet!A:R,18,FALSE)=0,"",VLOOKUP($A83,DICO_Complet!A:R,18,FALSE))</f>
        <v/>
      </c>
    </row>
    <row r="84" spans="1:20" ht="14.9" customHeight="1">
      <c r="A84" s="29">
        <v>250324114000</v>
      </c>
      <c r="B84" s="30" t="str">
        <f>IF(ISNA(VLOOKUP(Tableau161920[[#This Row],[Référence]],MON_MSG!A:B,2,FALSE)),"N",IF($I84="Obsolete","N","O"))</f>
        <v>O</v>
      </c>
      <c r="C84" s="3" t="str">
        <f>VLOOKUP($A84,DICO_Complet!A:R,3,FALSE)</f>
        <v>Context</v>
      </c>
      <c r="D84" s="3" t="str">
        <f>VLOOKUP($A84,DICO_Complet!A:R,4,FALSE)</f>
        <v>acceptanceChannel</v>
      </c>
      <c r="E84" s="3" t="str">
        <f>VLOOKUP($A84,DICO_Complet!A:R,5,FALSE)</f>
        <v>allowedScheme</v>
      </c>
      <c r="F84" s="3" t="str">
        <f>VLOOKUP($A84,DICO_Complet!A:R,6,FALSE)</f>
        <v>AllowedSchemeCodeset</v>
      </c>
      <c r="G84" s="31" t="str">
        <f>VLOOKUP($A84,DICO_Complet!A:R,7,FALSE)</f>
        <v>DNS</v>
      </c>
      <c r="H84" s="31">
        <f>VLOOKUP($A84,DICO_Complet!A:R,8,FALSE)</f>
        <v>0</v>
      </c>
      <c r="I84" s="3" t="str">
        <f>IF(VLOOKUP($A84,DICO_Complet!A:R,9,FALSE)&lt;&gt;0,VLOOKUP($A84,DICO_Complet!A:R,9,FALSE),"")</f>
        <v/>
      </c>
      <c r="J84" s="3" t="str">
        <f>VLOOKUP($A84,DICO_Complet!A:R,10,FALSE)</f>
        <v>Merchant allowed schemes</v>
      </c>
      <c r="K84" s="3" t="str">
        <f>IF(OR(ISNA(VLOOKUP(Tableau161920[[#This Row],[Référence]],MON_MSG!A:H,7,FALSE)),ISBLANK(VLOOKUP(Tableau161920[[#This Row],[Référence]],MON_MSG!A:H,7,FALSE))),"",VLOOKUP(Tableau161920[[#This Row],[Référence]],MON_MSG!A:H,7,FALSE))</f>
        <v/>
      </c>
      <c r="L84" s="3" t="str">
        <f>IF(OR(ISNA(VLOOKUP(Tableau161920[[#This Row],[Référence]],MON_MSG!A:I,8,FALSE)),ISBLANK(VLOOKUP(Tableau161920[[#This Row],[Référence]],MON_MSG!A:I,8,FALSE))),"",VLOOKUP(Tableau161920[[#This Row],[Référence]],MON_MSG!A:I,8,FALSE))</f>
        <v/>
      </c>
      <c r="M84" s="3" t="str">
        <f>IF(OR(ISNA(VLOOKUP(Tableau161920[[#This Row],[Référence]],MON_MSG!A:J,9,FALSE)),ISBLANK(VLOOKUP(Tableau161920[[#This Row],[Référence]],MON_MSG!A:J,9,FALSE))),"",VLOOKUP(Tableau161920[[#This Row],[Référence]],MON_MSG!A:J,9,FALSE))</f>
        <v/>
      </c>
      <c r="N84" s="3" t="str">
        <f>IF(VLOOKUP($A84,DICO_Complet!A:R,12,FALSE)=0,"",VLOOKUP($A84,DICO_Complet!A:R,12,FALSE))</f>
        <v/>
      </c>
      <c r="O84" s="3" t="str">
        <f>IF(VLOOKUP($A84,DICO_Complet!A:R,13,FALSE)=0,"",VLOOKUP($A84,DICO_Complet!A:R,13,FALSE))</f>
        <v/>
      </c>
      <c r="P84" s="3" t="str">
        <f>IF(VLOOKUP($A84,DICO_Complet!A:R,14,FALSE)=0,"",VLOOKUP($A84,DICO_Complet!A:R,14,FALSE))</f>
        <v/>
      </c>
      <c r="Q84" s="3" t="str">
        <f>IF(VLOOKUP($A84,DICO_Complet!A:R,15,FALSE)=0,"",VLOOKUP($A84,DICO_Complet!A:R,15,FALSE))</f>
        <v/>
      </c>
      <c r="R84" s="3" t="str">
        <f>IF(VLOOKUP($A84,DICO_Complet!A:R,16,FALSE)=0,"",VLOOKUP($A84,DICO_Complet!A:R,16,FALSE))</f>
        <v/>
      </c>
      <c r="S84" s="3" t="str">
        <f>IF(VLOOKUP($A84,DICO_Complet!A:R,17,FALSE)=0,"",VLOOKUP($A84,DICO_Complet!A:R,17,FALSE))</f>
        <v/>
      </c>
      <c r="T84" s="3" t="str">
        <f>IF(VLOOKUP($A84,DICO_Complet!A:R,18,FALSE)=0,"",VLOOKUP($A84,DICO_Complet!A:R,18,FALSE))</f>
        <v/>
      </c>
    </row>
    <row r="85" spans="1:20">
      <c r="A85" s="29">
        <v>250428083400</v>
      </c>
      <c r="B85" s="30" t="str">
        <f>IF(ISNA(VLOOKUP(Tableau161920[[#This Row],[Référence]],MON_MSG!A:B,2,FALSE)),"N",IF($I85="Obsolete","N","O"))</f>
        <v>O</v>
      </c>
      <c r="C85" s="3" t="str">
        <f>VLOOKUP($A85,DICO_Complet!A:R,3,FALSE)</f>
        <v>Context</v>
      </c>
      <c r="D85" s="3" t="str">
        <f>VLOOKUP($A85,DICO_Complet!A:R,4,FALSE)</f>
        <v>acceptanceChannel</v>
      </c>
      <c r="E85" s="3" t="str">
        <f>VLOOKUP($A85,DICO_Complet!A:R,5,FALSE)</f>
        <v>authorisationFloorLimit</v>
      </c>
      <c r="F85" s="3" t="str">
        <f>VLOOKUP($A85,DICO_Complet!A:R,6,FALSE)</f>
        <v>AmountType</v>
      </c>
      <c r="G85" s="31" t="str">
        <f>VLOOKUP($A85,DICO_Complet!A:R,7,FALSE)</f>
        <v>DNS</v>
      </c>
      <c r="H85" s="31">
        <f>VLOOKUP($A85,DICO_Complet!A:R,8,FALSE)</f>
        <v>0</v>
      </c>
      <c r="I85" s="3" t="str">
        <f>IF(VLOOKUP($A85,DICO_Complet!A:R,9,FALSE)&lt;&gt;0,VLOOKUP($A85,DICO_Complet!A:R,9,FALSE),"")</f>
        <v/>
      </c>
      <c r="J85" s="3" t="str">
        <f>VLOOKUP($A85,DICO_Complet!A:R,10,FALSE)</f>
        <v>Autorisation Floor Limit</v>
      </c>
      <c r="K85" s="3" t="str">
        <f>IF(OR(ISNA(VLOOKUP(Tableau161920[[#This Row],[Référence]],MON_MSG!A:H,7,FALSE)),ISBLANK(VLOOKUP(Tableau161920[[#This Row],[Référence]],MON_MSG!A:H,7,FALSE))),"",VLOOKUP(Tableau161920[[#This Row],[Référence]],MON_MSG!A:H,7,FALSE))</f>
        <v/>
      </c>
      <c r="L85" s="3" t="str">
        <f>IF(OR(ISNA(VLOOKUP(Tableau161920[[#This Row],[Référence]],MON_MSG!A:I,8,FALSE)),ISBLANK(VLOOKUP(Tableau161920[[#This Row],[Référence]],MON_MSG!A:I,8,FALSE))),"",VLOOKUP(Tableau161920[[#This Row],[Référence]],MON_MSG!A:I,8,FALSE))</f>
        <v/>
      </c>
      <c r="M85" s="3" t="str">
        <f>IF(OR(ISNA(VLOOKUP(Tableau161920[[#This Row],[Référence]],MON_MSG!A:J,9,FALSE)),ISBLANK(VLOOKUP(Tableau161920[[#This Row],[Référence]],MON_MSG!A:J,9,FALSE))),"",VLOOKUP(Tableau161920[[#This Row],[Référence]],MON_MSG!A:J,9,FALSE))</f>
        <v/>
      </c>
      <c r="N85" s="3" t="str">
        <f>IF(VLOOKUP($A85,DICO_Complet!A:R,12,FALSE)=0,"",VLOOKUP($A85,DICO_Complet!A:R,12,FALSE))</f>
        <v/>
      </c>
      <c r="O85" s="3" t="str">
        <f>IF(VLOOKUP($A85,DICO_Complet!A:R,13,FALSE)=0,"",VLOOKUP($A85,DICO_Complet!A:R,13,FALSE))</f>
        <v/>
      </c>
      <c r="P85" s="3" t="str">
        <f>IF(VLOOKUP($A85,DICO_Complet!A:R,14,FALSE)=0,"",VLOOKUP($A85,DICO_Complet!A:R,14,FALSE))</f>
        <v/>
      </c>
      <c r="Q85" s="3" t="str">
        <f>IF(VLOOKUP($A85,DICO_Complet!A:R,15,FALSE)=0,"",VLOOKUP($A85,DICO_Complet!A:R,15,FALSE))</f>
        <v/>
      </c>
      <c r="R85" s="3" t="str">
        <f>IF(VLOOKUP($A85,DICO_Complet!A:R,16,FALSE)=0,"",VLOOKUP($A85,DICO_Complet!A:R,16,FALSE))</f>
        <v/>
      </c>
      <c r="S85" s="3" t="str">
        <f>IF(VLOOKUP($A85,DICO_Complet!A:R,17,FALSE)=0,"",VLOOKUP($A85,DICO_Complet!A:R,17,FALSE))</f>
        <v/>
      </c>
      <c r="T85" s="3" t="str">
        <f>IF(VLOOKUP($A85,DICO_Complet!A:R,18,FALSE)=0,"",VLOOKUP($A85,DICO_Complet!A:R,18,FALSE))</f>
        <v/>
      </c>
    </row>
    <row r="86" spans="1:20">
      <c r="A86" s="29">
        <v>250428082600</v>
      </c>
      <c r="B86" s="30" t="str">
        <f>IF(ISNA(VLOOKUP(Tableau161920[[#This Row],[Référence]],MON_MSG!A:B,2,FALSE)),"N",IF($I86="Obsolete","N","O"))</f>
        <v>O</v>
      </c>
      <c r="C86" s="3" t="str">
        <f>VLOOKUP($A86,DICO_Complet!A:R,3,FALSE)</f>
        <v>Context</v>
      </c>
      <c r="D86" s="3" t="str">
        <f>VLOOKUP($A86,DICO_Complet!A:R,4,FALSE)</f>
        <v>acceptanceChannel</v>
      </c>
      <c r="E86" s="3" t="str">
        <f>VLOOKUP($A86,DICO_Complet!A:R,5,FALSE)</f>
        <v>authorisationForcingIndicator</v>
      </c>
      <c r="F86" s="3" t="str">
        <f>VLOOKUP($A86,DICO_Complet!A:R,6,FALSE)</f>
        <v>TrueFalseIndicator</v>
      </c>
      <c r="G86" s="31" t="str">
        <f>VLOOKUP($A86,DICO_Complet!A:R,7,FALSE)</f>
        <v>DNS</v>
      </c>
      <c r="H86" s="31">
        <f>VLOOKUP($A86,DICO_Complet!A:R,8,FALSE)</f>
        <v>0</v>
      </c>
      <c r="I86" s="3" t="str">
        <f>IF(VLOOKUP($A86,DICO_Complet!A:R,9,FALSE)&lt;&gt;0,VLOOKUP($A86,DICO_Complet!A:R,9,FALSE),"")</f>
        <v/>
      </c>
      <c r="J86" s="3" t="str">
        <f>VLOOKUP($A86,DICO_Complet!A:R,10,FALSE)</f>
        <v>Autorisation Forcing Indicator</v>
      </c>
      <c r="K86" s="3" t="str">
        <f>IF(OR(ISNA(VLOOKUP(Tableau161920[[#This Row],[Référence]],MON_MSG!A:H,7,FALSE)),ISBLANK(VLOOKUP(Tableau161920[[#This Row],[Référence]],MON_MSG!A:H,7,FALSE))),"",VLOOKUP(Tableau161920[[#This Row],[Référence]],MON_MSG!A:H,7,FALSE))</f>
        <v/>
      </c>
      <c r="L86" s="3" t="str">
        <f>IF(OR(ISNA(VLOOKUP(Tableau161920[[#This Row],[Référence]],MON_MSG!A:I,8,FALSE)),ISBLANK(VLOOKUP(Tableau161920[[#This Row],[Référence]],MON_MSG!A:I,8,FALSE))),"",VLOOKUP(Tableau161920[[#This Row],[Référence]],MON_MSG!A:I,8,FALSE))</f>
        <v/>
      </c>
      <c r="M86" s="3" t="str">
        <f>IF(OR(ISNA(VLOOKUP(Tableau161920[[#This Row],[Référence]],MON_MSG!A:J,9,FALSE)),ISBLANK(VLOOKUP(Tableau161920[[#This Row],[Référence]],MON_MSG!A:J,9,FALSE))),"",VLOOKUP(Tableau161920[[#This Row],[Référence]],MON_MSG!A:J,9,FALSE))</f>
        <v/>
      </c>
      <c r="N86" s="3" t="str">
        <f>IF(VLOOKUP($A86,DICO_Complet!A:R,12,FALSE)=0,"",VLOOKUP($A86,DICO_Complet!A:R,12,FALSE))</f>
        <v/>
      </c>
      <c r="O86" s="3" t="str">
        <f>IF(VLOOKUP($A86,DICO_Complet!A:R,13,FALSE)=0,"",VLOOKUP($A86,DICO_Complet!A:R,13,FALSE))</f>
        <v/>
      </c>
      <c r="P86" s="3" t="str">
        <f>IF(VLOOKUP($A86,DICO_Complet!A:R,14,FALSE)=0,"",VLOOKUP($A86,DICO_Complet!A:R,14,FALSE))</f>
        <v/>
      </c>
      <c r="Q86" s="3" t="str">
        <f>IF(VLOOKUP($A86,DICO_Complet!A:R,15,FALSE)=0,"",VLOOKUP($A86,DICO_Complet!A:R,15,FALSE))</f>
        <v/>
      </c>
      <c r="R86" s="3" t="str">
        <f>IF(VLOOKUP($A86,DICO_Complet!A:R,16,FALSE)=0,"",VLOOKUP($A86,DICO_Complet!A:R,16,FALSE))</f>
        <v/>
      </c>
      <c r="S86" s="3" t="str">
        <f>IF(VLOOKUP($A86,DICO_Complet!A:R,17,FALSE)=0,"",VLOOKUP($A86,DICO_Complet!A:R,17,FALSE))</f>
        <v/>
      </c>
      <c r="T86" s="3" t="str">
        <f>IF(VLOOKUP($A86,DICO_Complet!A:R,18,FALSE)=0,"",VLOOKUP($A86,DICO_Complet!A:R,18,FALSE))</f>
        <v/>
      </c>
    </row>
    <row r="87" spans="1:20" ht="15" customHeight="1">
      <c r="A87" s="29">
        <v>250721161914</v>
      </c>
      <c r="B87" s="30" t="str">
        <f>IF(ISNA(VLOOKUP(Tableau161920[[#This Row],[Référence]],MON_MSG!A:B,2,FALSE)),"N",IF($I87="Obsolete","N","O"))</f>
        <v>O</v>
      </c>
      <c r="C87" s="3" t="str">
        <f>VLOOKUP($A87,DICO_Complet!A:R,3,FALSE)</f>
        <v>Context</v>
      </c>
      <c r="D87" s="3" t="str">
        <f>VLOOKUP($A87,DICO_Complet!A:R,4,FALSE)</f>
        <v>acceptanceChannel</v>
      </c>
      <c r="E87" s="3" t="str">
        <f>VLOOKUP($A87,DICO_Complet!A:R,5,FALSE)</f>
        <v>authorisedOrEstimatedAmount</v>
      </c>
      <c r="F87" s="3" t="str">
        <f>VLOOKUP($A87,DICO_Complet!A:R,6,FALSE)</f>
        <v>AmountType</v>
      </c>
      <c r="G87" s="31" t="str">
        <f>VLOOKUP($A87,DICO_Complet!A:R,7,FALSE)</f>
        <v>DNS</v>
      </c>
      <c r="H87" s="31">
        <f>VLOOKUP($A87,DICO_Complet!A:R,8,FALSE)</f>
        <v>0</v>
      </c>
      <c r="I87" s="3" t="str">
        <f>IF(VLOOKUP($A87,DICO_Complet!A:R,9,FALSE)&lt;&gt;0,VLOOKUP($A87,DICO_Complet!A:R,9,FALSE),"")</f>
        <v/>
      </c>
      <c r="J87" s="3" t="str">
        <f>VLOOKUP($A87,DICO_Complet!A:R,10,FALSE)</f>
        <v>Authorised Or Estimated Amount</v>
      </c>
      <c r="K87" s="3" t="str">
        <f>IF(OR(ISNA(VLOOKUP(Tableau161920[[#This Row],[Référence]],MON_MSG!A:H,7,FALSE)),ISBLANK(VLOOKUP(Tableau161920[[#This Row],[Référence]],MON_MSG!A:H,7,FALSE))),"",VLOOKUP(Tableau161920[[#This Row],[Référence]],MON_MSG!A:H,7,FALSE))</f>
        <v/>
      </c>
      <c r="L87" s="3" t="str">
        <f>IF(OR(ISNA(VLOOKUP(Tableau161920[[#This Row],[Référence]],MON_MSG!A:I,8,FALSE)),ISBLANK(VLOOKUP(Tableau161920[[#This Row],[Référence]],MON_MSG!A:I,8,FALSE))),"",VLOOKUP(Tableau161920[[#This Row],[Référence]],MON_MSG!A:I,8,FALSE))</f>
        <v/>
      </c>
      <c r="M87" s="3" t="str">
        <f>IF(OR(ISNA(VLOOKUP(Tableau161920[[#This Row],[Référence]],MON_MSG!A:J,9,FALSE)),ISBLANK(VLOOKUP(Tableau161920[[#This Row],[Référence]],MON_MSG!A:J,9,FALSE))),"",VLOOKUP(Tableau161920[[#This Row],[Référence]],MON_MSG!A:J,9,FALSE))</f>
        <v/>
      </c>
      <c r="N87" s="3" t="str">
        <f>IF(VLOOKUP($A87,DICO_Complet!A:R,12,FALSE)=0,"",VLOOKUP($A87,DICO_Complet!A:R,12,FALSE))</f>
        <v/>
      </c>
      <c r="O87" s="3" t="str">
        <f>IF(VLOOKUP($A87,DICO_Complet!A:R,13,FALSE)=0,"",VLOOKUP($A87,DICO_Complet!A:R,13,FALSE))</f>
        <v/>
      </c>
      <c r="P87" s="3" t="str">
        <f>IF(VLOOKUP($A87,DICO_Complet!A:R,14,FALSE)=0,"",VLOOKUP($A87,DICO_Complet!A:R,14,FALSE))</f>
        <v/>
      </c>
      <c r="Q87" s="3" t="str">
        <f>IF(VLOOKUP($A87,DICO_Complet!A:R,15,FALSE)=0,"",VLOOKUP($A87,DICO_Complet!A:R,15,FALSE))</f>
        <v/>
      </c>
      <c r="R87" s="3" t="str">
        <f>IF(VLOOKUP($A87,DICO_Complet!A:R,16,FALSE)=0,"",VLOOKUP($A87,DICO_Complet!A:R,16,FALSE))</f>
        <v/>
      </c>
      <c r="S87" s="3" t="str">
        <f>IF(VLOOKUP($A87,DICO_Complet!A:R,17,FALSE)=0,"",VLOOKUP($A87,DICO_Complet!A:R,17,FALSE))</f>
        <v/>
      </c>
      <c r="T87" s="3" t="str">
        <f>IF(VLOOKUP($A87,DICO_Complet!A:R,18,FALSE)=0,"",VLOOKUP($A87,DICO_Complet!A:R,18,FALSE))</f>
        <v/>
      </c>
    </row>
    <row r="88" spans="1:20">
      <c r="A88" s="29">
        <v>250604110100</v>
      </c>
      <c r="B88" s="30" t="str">
        <f>IF(ISNA(VLOOKUP(Tableau161920[[#This Row],[Référence]],MON_MSG!A:B,2,FALSE)),"N",IF($I88="Obsolete","N","O"))</f>
        <v>N</v>
      </c>
      <c r="C88" s="3" t="str">
        <f>VLOOKUP($A88,DICO_Complet!A:R,3,FALSE)</f>
        <v>Context</v>
      </c>
      <c r="D88" s="3" t="str">
        <f>VLOOKUP($A88,DICO_Complet!A:R,4,FALSE)</f>
        <v>acceptanceChannel</v>
      </c>
      <c r="E88" s="3" t="str">
        <f>VLOOKUP($A88,DICO_Complet!A:R,5,FALSE)</f>
        <v>cardBlockingListDistribution</v>
      </c>
      <c r="F88" s="3" t="str">
        <f>VLOOKUP($A88,DICO_Complet!A:R,6,FALSE)</f>
        <v>CardBlockingListDistributionCodeset</v>
      </c>
      <c r="G88" s="31" t="str">
        <f>VLOOKUP($A88,DICO_Complet!A:R,7,FALSE)</f>
        <v>DNS</v>
      </c>
      <c r="H88" s="31">
        <f>VLOOKUP($A88,DICO_Complet!A:R,8,FALSE)</f>
        <v>0</v>
      </c>
      <c r="I88" s="3" t="str">
        <f>IF(VLOOKUP($A88,DICO_Complet!A:R,9,FALSE)&lt;&gt;0,VLOOKUP($A88,DICO_Complet!A:R,9,FALSE),"")</f>
        <v>Obsolete</v>
      </c>
      <c r="J88" s="3" t="str">
        <f>VLOOKUP($A88,DICO_Complet!A:R,10,FALSE)</f>
        <v>List of blocked zones</v>
      </c>
      <c r="K88" s="3" t="str">
        <f>IF(OR(ISNA(VLOOKUP(Tableau161920[[#This Row],[Référence]],MON_MSG!A:H,7,FALSE)),ISBLANK(VLOOKUP(Tableau161920[[#This Row],[Référence]],MON_MSG!A:H,7,FALSE))),"",VLOOKUP(Tableau161920[[#This Row],[Référence]],MON_MSG!A:H,7,FALSE))</f>
        <v/>
      </c>
      <c r="L88" s="3" t="str">
        <f>IF(OR(ISNA(VLOOKUP(Tableau161920[[#This Row],[Référence]],MON_MSG!A:I,8,FALSE)),ISBLANK(VLOOKUP(Tableau161920[[#This Row],[Référence]],MON_MSG!A:I,8,FALSE))),"",VLOOKUP(Tableau161920[[#This Row],[Référence]],MON_MSG!A:I,8,FALSE))</f>
        <v/>
      </c>
      <c r="M88" s="3" t="str">
        <f>IF(OR(ISNA(VLOOKUP(Tableau161920[[#This Row],[Référence]],MON_MSG!A:J,9,FALSE)),ISBLANK(VLOOKUP(Tableau161920[[#This Row],[Référence]],MON_MSG!A:J,9,FALSE))),"",VLOOKUP(Tableau161920[[#This Row],[Référence]],MON_MSG!A:J,9,FALSE))</f>
        <v/>
      </c>
      <c r="N88" s="3" t="str">
        <f>IF(VLOOKUP($A88,DICO_Complet!A:R,12,FALSE)=0,"",VLOOKUP($A88,DICO_Complet!A:R,12,FALSE))</f>
        <v/>
      </c>
      <c r="O88" s="3" t="str">
        <f>IF(VLOOKUP($A88,DICO_Complet!A:R,13,FALSE)=0,"",VLOOKUP($A88,DICO_Complet!A:R,13,FALSE))</f>
        <v/>
      </c>
      <c r="P88" s="3" t="str">
        <f>IF(VLOOKUP($A88,DICO_Complet!A:R,14,FALSE)=0,"",VLOOKUP($A88,DICO_Complet!A:R,14,FALSE))</f>
        <v/>
      </c>
      <c r="Q88" s="3" t="str">
        <f>IF(VLOOKUP($A88,DICO_Complet!A:R,15,FALSE)=0,"",VLOOKUP($A88,DICO_Complet!A:R,15,FALSE))</f>
        <v/>
      </c>
      <c r="R88" s="3" t="str">
        <f>IF(VLOOKUP($A88,DICO_Complet!A:R,16,FALSE)=0,"",VLOOKUP($A88,DICO_Complet!A:R,16,FALSE))</f>
        <v/>
      </c>
      <c r="S88" s="3" t="str">
        <f>IF(VLOOKUP($A88,DICO_Complet!A:R,17,FALSE)=0,"",VLOOKUP($A88,DICO_Complet!A:R,17,FALSE))</f>
        <v/>
      </c>
      <c r="T88" s="3" t="str">
        <f>IF(VLOOKUP($A88,DICO_Complet!A:R,18,FALSE)=0,"",VLOOKUP($A88,DICO_Complet!A:R,18,FALSE))</f>
        <v/>
      </c>
    </row>
    <row r="89" spans="1:20" ht="14.9" customHeight="1">
      <c r="A89" s="29">
        <v>251118173700</v>
      </c>
      <c r="B89" s="30" t="str">
        <f>IF(ISNA(VLOOKUP(Tableau161920[[#This Row],[Référence]],MON_MSG!A:B,2,FALSE)),"N",IF($I89="Obsolete","N","O"))</f>
        <v>O</v>
      </c>
      <c r="C89" s="3" t="str">
        <f>VLOOKUP($A89,DICO_Complet!A:R,3,FALSE)</f>
        <v>Context</v>
      </c>
      <c r="D89" s="3" t="str">
        <f>VLOOKUP($A89,DICO_Complet!A:R,4,FALSE)</f>
        <v>acceptanceChannel</v>
      </c>
      <c r="E89" s="3" t="str">
        <f>VLOOKUP($A89,DICO_Complet!A:R,5,FALSE)</f>
        <v>cardholderTicketFooterMessage</v>
      </c>
      <c r="F89" s="3" t="str">
        <f>VLOOKUP($A89,DICO_Complet!A:R,6,FALSE)</f>
        <v>Max40Text</v>
      </c>
      <c r="G89" s="31" t="str">
        <f>VLOOKUP($A89,DICO_Complet!A:R,7,FALSE)</f>
        <v>DNS</v>
      </c>
      <c r="H89" s="31">
        <f>VLOOKUP($A89,DICO_Complet!A:R,8,FALSE)</f>
        <v>0</v>
      </c>
      <c r="I89" s="3" t="str">
        <f>IF(VLOOKUP($A89,DICO_Complet!A:R,9,FALSE)&lt;&gt;0,VLOOKUP($A89,DICO_Complet!A:R,9,FALSE),"")</f>
        <v/>
      </c>
      <c r="J89" s="3" t="str">
        <f>VLOOKUP($A89,DICO_Complet!A:R,10,FALSE)</f>
        <v>Cardholder Ticket Footer Message</v>
      </c>
      <c r="K89" s="3" t="str">
        <f>IF(OR(ISNA(VLOOKUP(Tableau161920[[#This Row],[Référence]],MON_MSG!A:H,7,FALSE)),ISBLANK(VLOOKUP(Tableau161920[[#This Row],[Référence]],MON_MSG!A:H,7,FALSE))),"",VLOOKUP(Tableau161920[[#This Row],[Référence]],MON_MSG!A:H,7,FALSE))</f>
        <v/>
      </c>
      <c r="L89" s="3" t="str">
        <f>IF(OR(ISNA(VLOOKUP(Tableau161920[[#This Row],[Référence]],MON_MSG!A:I,8,FALSE)),ISBLANK(VLOOKUP(Tableau161920[[#This Row],[Référence]],MON_MSG!A:I,8,FALSE))),"",VLOOKUP(Tableau161920[[#This Row],[Référence]],MON_MSG!A:I,8,FALSE))</f>
        <v/>
      </c>
      <c r="M89" s="3" t="str">
        <f>IF(OR(ISNA(VLOOKUP(Tableau161920[[#This Row],[Référence]],MON_MSG!A:J,9,FALSE)),ISBLANK(VLOOKUP(Tableau161920[[#This Row],[Référence]],MON_MSG!A:J,9,FALSE))),"",VLOOKUP(Tableau161920[[#This Row],[Référence]],MON_MSG!A:J,9,FALSE))</f>
        <v/>
      </c>
      <c r="N89" s="3" t="str">
        <f>IF(VLOOKUP($A89,DICO_Complet!A:R,12,FALSE)=0,"",VLOOKUP($A89,DICO_Complet!A:R,12,FALSE))</f>
        <v/>
      </c>
      <c r="O89" s="3" t="str">
        <f>IF(VLOOKUP($A89,DICO_Complet!A:R,13,FALSE)=0,"",VLOOKUP($A89,DICO_Complet!A:R,13,FALSE))</f>
        <v/>
      </c>
      <c r="P89" s="3" t="str">
        <f>IF(VLOOKUP($A89,DICO_Complet!A:R,14,FALSE)=0,"",VLOOKUP($A89,DICO_Complet!A:R,14,FALSE))</f>
        <v/>
      </c>
      <c r="Q89" s="3" t="str">
        <f>IF(VLOOKUP($A89,DICO_Complet!A:R,15,FALSE)=0,"",VLOOKUP($A89,DICO_Complet!A:R,15,FALSE))</f>
        <v/>
      </c>
      <c r="R89" s="3" t="str">
        <f>IF(VLOOKUP($A89,DICO_Complet!A:R,16,FALSE)=0,"",VLOOKUP($A89,DICO_Complet!A:R,16,FALSE))</f>
        <v/>
      </c>
      <c r="S89" s="3" t="str">
        <f>IF(VLOOKUP($A89,DICO_Complet!A:R,17,FALSE)=0,"",VLOOKUP($A89,DICO_Complet!A:R,17,FALSE))</f>
        <v/>
      </c>
      <c r="T89" s="3" t="str">
        <f>IF(VLOOKUP($A89,DICO_Complet!A:R,18,FALSE)=0,"",VLOOKUP($A89,DICO_Complet!A:R,18,FALSE))</f>
        <v/>
      </c>
    </row>
    <row r="90" spans="1:20" ht="15" customHeight="1">
      <c r="A90" s="29">
        <v>251118173500</v>
      </c>
      <c r="B90" s="30" t="str">
        <f>IF(ISNA(VLOOKUP(Tableau161920[[#This Row],[Référence]],MON_MSG!A:B,2,FALSE)),"N",IF($I90="Obsolete","N","O"))</f>
        <v>O</v>
      </c>
      <c r="C90" s="3" t="str">
        <f>VLOOKUP($A90,DICO_Complet!A:R,3,FALSE)</f>
        <v>Context</v>
      </c>
      <c r="D90" s="3" t="str">
        <f>VLOOKUP($A90,DICO_Complet!A:R,4,FALSE)</f>
        <v>acceptanceChannel</v>
      </c>
      <c r="E90" s="3" t="str">
        <f>VLOOKUP($A90,DICO_Complet!A:R,5,FALSE)</f>
        <v>cardholderTicketHeaderMessage</v>
      </c>
      <c r="F90" s="3" t="str">
        <f>VLOOKUP($A90,DICO_Complet!A:R,6,FALSE)</f>
        <v>Max40Text</v>
      </c>
      <c r="G90" s="31" t="str">
        <f>VLOOKUP($A90,DICO_Complet!A:R,7,FALSE)</f>
        <v>DNS</v>
      </c>
      <c r="H90" s="31">
        <f>VLOOKUP($A90,DICO_Complet!A:R,8,FALSE)</f>
        <v>0</v>
      </c>
      <c r="I90" s="3" t="str">
        <f>IF(VLOOKUP($A90,DICO_Complet!A:R,9,FALSE)&lt;&gt;0,VLOOKUP($A90,DICO_Complet!A:R,9,FALSE),"")</f>
        <v/>
      </c>
      <c r="J90" s="3" t="str">
        <f>VLOOKUP($A90,DICO_Complet!A:R,10,FALSE)</f>
        <v>Cardholder Ticket Header Message</v>
      </c>
      <c r="K90" s="3" t="str">
        <f>IF(OR(ISNA(VLOOKUP(Tableau161920[[#This Row],[Référence]],MON_MSG!A:H,7,FALSE)),ISBLANK(VLOOKUP(Tableau161920[[#This Row],[Référence]],MON_MSG!A:H,7,FALSE))),"",VLOOKUP(Tableau161920[[#This Row],[Référence]],MON_MSG!A:H,7,FALSE))</f>
        <v/>
      </c>
      <c r="L90" s="3" t="str">
        <f>IF(OR(ISNA(VLOOKUP(Tableau161920[[#This Row],[Référence]],MON_MSG!A:I,8,FALSE)),ISBLANK(VLOOKUP(Tableau161920[[#This Row],[Référence]],MON_MSG!A:I,8,FALSE))),"",VLOOKUP(Tableau161920[[#This Row],[Référence]],MON_MSG!A:I,8,FALSE))</f>
        <v/>
      </c>
      <c r="M90" s="3" t="str">
        <f>IF(OR(ISNA(VLOOKUP(Tableau161920[[#This Row],[Référence]],MON_MSG!A:J,9,FALSE)),ISBLANK(VLOOKUP(Tableau161920[[#This Row],[Référence]],MON_MSG!A:J,9,FALSE))),"",VLOOKUP(Tableau161920[[#This Row],[Référence]],MON_MSG!A:J,9,FALSE))</f>
        <v/>
      </c>
      <c r="N90" s="3" t="str">
        <f>IF(VLOOKUP($A90,DICO_Complet!A:R,12,FALSE)=0,"",VLOOKUP($A90,DICO_Complet!A:R,12,FALSE))</f>
        <v/>
      </c>
      <c r="O90" s="3" t="str">
        <f>IF(VLOOKUP($A90,DICO_Complet!A:R,13,FALSE)=0,"",VLOOKUP($A90,DICO_Complet!A:R,13,FALSE))</f>
        <v/>
      </c>
      <c r="P90" s="3" t="str">
        <f>IF(VLOOKUP($A90,DICO_Complet!A:R,14,FALSE)=0,"",VLOOKUP($A90,DICO_Complet!A:R,14,FALSE))</f>
        <v/>
      </c>
      <c r="Q90" s="3" t="str">
        <f>IF(VLOOKUP($A90,DICO_Complet!A:R,15,FALSE)=0,"",VLOOKUP($A90,DICO_Complet!A:R,15,FALSE))</f>
        <v/>
      </c>
      <c r="R90" s="3" t="str">
        <f>IF(VLOOKUP($A90,DICO_Complet!A:R,16,FALSE)=0,"",VLOOKUP($A90,DICO_Complet!A:R,16,FALSE))</f>
        <v/>
      </c>
      <c r="S90" s="3" t="str">
        <f>IF(VLOOKUP($A90,DICO_Complet!A:R,17,FALSE)=0,"",VLOOKUP($A90,DICO_Complet!A:R,17,FALSE))</f>
        <v/>
      </c>
      <c r="T90" s="3" t="str">
        <f>IF(VLOOKUP($A90,DICO_Complet!A:R,18,FALSE)=0,"",VLOOKUP($A90,DICO_Complet!A:R,18,FALSE))</f>
        <v/>
      </c>
    </row>
    <row r="91" spans="1:20">
      <c r="A91" s="29">
        <v>251118173000</v>
      </c>
      <c r="B91" s="30" t="str">
        <f>IF(ISNA(VLOOKUP(Tableau161920[[#This Row],[Référence]],MON_MSG!A:B,2,FALSE)),"N",IF($I91="Obsolete","N","O"))</f>
        <v>O</v>
      </c>
      <c r="C91" s="3" t="str">
        <f>VLOOKUP($A91,DICO_Complet!A:R,3,FALSE)</f>
        <v>Context</v>
      </c>
      <c r="D91" s="3" t="str">
        <f>VLOOKUP($A91,DICO_Complet!A:R,4,FALSE)</f>
        <v>acceptanceChannel</v>
      </c>
      <c r="E91" s="3" t="str">
        <f>VLOOKUP($A91,DICO_Complet!A:R,5,FALSE)</f>
        <v>cardholderTicketPrintIndicator</v>
      </c>
      <c r="F91" s="3" t="str">
        <f>VLOOKUP($A91,DICO_Complet!A:R,6,FALSE)</f>
        <v>TrueFalseIndicator</v>
      </c>
      <c r="G91" s="31" t="str">
        <f>VLOOKUP($A91,DICO_Complet!A:R,7,FALSE)</f>
        <v>DNS</v>
      </c>
      <c r="H91" s="31">
        <f>VLOOKUP($A91,DICO_Complet!A:R,8,FALSE)</f>
        <v>0</v>
      </c>
      <c r="I91" s="3" t="str">
        <f>IF(VLOOKUP($A91,DICO_Complet!A:R,9,FALSE)&lt;&gt;0,VLOOKUP($A91,DICO_Complet!A:R,9,FALSE),"")</f>
        <v/>
      </c>
      <c r="J91" s="3" t="str">
        <f>VLOOKUP($A91,DICO_Complet!A:R,10,FALSE)</f>
        <v>Cardholder Ticket Print Indicator</v>
      </c>
      <c r="K91" s="3" t="str">
        <f>IF(OR(ISNA(VLOOKUP(Tableau161920[[#This Row],[Référence]],MON_MSG!A:H,7,FALSE)),ISBLANK(VLOOKUP(Tableau161920[[#This Row],[Référence]],MON_MSG!A:H,7,FALSE))),"",VLOOKUP(Tableau161920[[#This Row],[Référence]],MON_MSG!A:H,7,FALSE))</f>
        <v/>
      </c>
      <c r="L91" s="3" t="str">
        <f>IF(OR(ISNA(VLOOKUP(Tableau161920[[#This Row],[Référence]],MON_MSG!A:I,8,FALSE)),ISBLANK(VLOOKUP(Tableau161920[[#This Row],[Référence]],MON_MSG!A:I,8,FALSE))),"",VLOOKUP(Tableau161920[[#This Row],[Référence]],MON_MSG!A:I,8,FALSE))</f>
        <v/>
      </c>
      <c r="M91" s="3" t="str">
        <f>IF(OR(ISNA(VLOOKUP(Tableau161920[[#This Row],[Référence]],MON_MSG!A:J,9,FALSE)),ISBLANK(VLOOKUP(Tableau161920[[#This Row],[Référence]],MON_MSG!A:J,9,FALSE))),"",VLOOKUP(Tableau161920[[#This Row],[Référence]],MON_MSG!A:J,9,FALSE))</f>
        <v/>
      </c>
      <c r="N91" s="3" t="str">
        <f>IF(VLOOKUP($A91,DICO_Complet!A:R,12,FALSE)=0,"",VLOOKUP($A91,DICO_Complet!A:R,12,FALSE))</f>
        <v/>
      </c>
      <c r="O91" s="3" t="str">
        <f>IF(VLOOKUP($A91,DICO_Complet!A:R,13,FALSE)=0,"",VLOOKUP($A91,DICO_Complet!A:R,13,FALSE))</f>
        <v/>
      </c>
      <c r="P91" s="3" t="str">
        <f>IF(VLOOKUP($A91,DICO_Complet!A:R,14,FALSE)=0,"",VLOOKUP($A91,DICO_Complet!A:R,14,FALSE))</f>
        <v/>
      </c>
      <c r="Q91" s="3" t="str">
        <f>IF(VLOOKUP($A91,DICO_Complet!A:R,15,FALSE)=0,"",VLOOKUP($A91,DICO_Complet!A:R,15,FALSE))</f>
        <v/>
      </c>
      <c r="R91" s="3" t="str">
        <f>IF(VLOOKUP($A91,DICO_Complet!A:R,16,FALSE)=0,"",VLOOKUP($A91,DICO_Complet!A:R,16,FALSE))</f>
        <v/>
      </c>
      <c r="S91" s="3" t="str">
        <f>IF(VLOOKUP($A91,DICO_Complet!A:R,17,FALSE)=0,"",VLOOKUP($A91,DICO_Complet!A:R,17,FALSE))</f>
        <v/>
      </c>
      <c r="T91" s="3" t="str">
        <f>IF(VLOOKUP($A91,DICO_Complet!A:R,18,FALSE)=0,"",VLOOKUP($A91,DICO_Complet!A:R,18,FALSE))</f>
        <v/>
      </c>
    </row>
    <row r="92" spans="1:20">
      <c r="A92" s="29">
        <v>250919145800</v>
      </c>
      <c r="B92" s="30" t="str">
        <f>IF(ISNA(VLOOKUP(Tableau161920[[#This Row],[Référence]],MON_MSG!A:B,2,FALSE)),"N",IF($I92="Obsolete","N","O"))</f>
        <v>O</v>
      </c>
      <c r="C92" s="3" t="str">
        <f>VLOOKUP($A92,DICO_Complet!A:R,3,FALSE)</f>
        <v>Context</v>
      </c>
      <c r="D92" s="3" t="str">
        <f>VLOOKUP($A92,DICO_Complet!A:R,4,FALSE)</f>
        <v>acceptanceChannel</v>
      </c>
      <c r="E92" s="3" t="str">
        <f>VLOOKUP($A92,DICO_Complet!A:R,5,FALSE)</f>
        <v>cardValidityCheck</v>
      </c>
      <c r="F92" s="3" t="str">
        <f>VLOOKUP($A92,DICO_Complet!A:R,6,FALSE)</f>
        <v>TrueFalseIndicator</v>
      </c>
      <c r="G92" s="31" t="str">
        <f>VLOOKUP($A92,DICO_Complet!A:R,7,FALSE)</f>
        <v>DNS</v>
      </c>
      <c r="H92" s="31">
        <f>VLOOKUP($A92,DICO_Complet!A:R,8,FALSE)</f>
        <v>0</v>
      </c>
      <c r="I92" s="3" t="str">
        <f>IF(VLOOKUP($A92,DICO_Complet!A:R,9,FALSE)&lt;&gt;0,VLOOKUP($A92,DICO_Complet!A:R,9,FALSE),"")</f>
        <v/>
      </c>
      <c r="J92" s="3" t="str">
        <f>VLOOKUP($A92,DICO_Complet!A:R,10,FALSE)</f>
        <v>Data used by the remote configuration service to enable 
card expiry date verification on the merchant's device.</v>
      </c>
      <c r="K92" s="3" t="str">
        <f>IF(OR(ISNA(VLOOKUP(Tableau161920[[#This Row],[Référence]],MON_MSG!A:H,7,FALSE)),ISBLANK(VLOOKUP(Tableau161920[[#This Row],[Référence]],MON_MSG!A:H,7,FALSE))),"",VLOOKUP(Tableau161920[[#This Row],[Référence]],MON_MSG!A:H,7,FALSE))</f>
        <v/>
      </c>
      <c r="L92" s="3" t="str">
        <f>IF(OR(ISNA(VLOOKUP(Tableau161920[[#This Row],[Référence]],MON_MSG!A:I,8,FALSE)),ISBLANK(VLOOKUP(Tableau161920[[#This Row],[Référence]],MON_MSG!A:I,8,FALSE))),"",VLOOKUP(Tableau161920[[#This Row],[Référence]],MON_MSG!A:I,8,FALSE))</f>
        <v/>
      </c>
      <c r="M92" s="3" t="str">
        <f>IF(OR(ISNA(VLOOKUP(Tableau161920[[#This Row],[Référence]],MON_MSG!A:J,9,FALSE)),ISBLANK(VLOOKUP(Tableau161920[[#This Row],[Référence]],MON_MSG!A:J,9,FALSE))),"",VLOOKUP(Tableau161920[[#This Row],[Référence]],MON_MSG!A:J,9,FALSE))</f>
        <v/>
      </c>
      <c r="N92" s="3" t="str">
        <f>IF(VLOOKUP($A92,DICO_Complet!A:R,12,FALSE)=0,"",VLOOKUP($A92,DICO_Complet!A:R,12,FALSE))</f>
        <v/>
      </c>
      <c r="O92" s="3" t="str">
        <f>IF(VLOOKUP($A92,DICO_Complet!A:R,13,FALSE)=0,"",VLOOKUP($A92,DICO_Complet!A:R,13,FALSE))</f>
        <v/>
      </c>
      <c r="P92" s="3" t="str">
        <f>IF(VLOOKUP($A92,DICO_Complet!A:R,14,FALSE)=0,"",VLOOKUP($A92,DICO_Complet!A:R,14,FALSE))</f>
        <v/>
      </c>
      <c r="Q92" s="3" t="str">
        <f>IF(VLOOKUP($A92,DICO_Complet!A:R,15,FALSE)=0,"",VLOOKUP($A92,DICO_Complet!A:R,15,FALSE))</f>
        <v/>
      </c>
      <c r="R92" s="3" t="str">
        <f>IF(VLOOKUP($A92,DICO_Complet!A:R,16,FALSE)=0,"",VLOOKUP($A92,DICO_Complet!A:R,16,FALSE))</f>
        <v/>
      </c>
      <c r="S92" s="3" t="str">
        <f>IF(VLOOKUP($A92,DICO_Complet!A:R,17,FALSE)=0,"",VLOOKUP($A92,DICO_Complet!A:R,17,FALSE))</f>
        <v/>
      </c>
      <c r="T92" s="3" t="str">
        <f>IF(VLOOKUP($A92,DICO_Complet!A:R,18,FALSE)=0,"",VLOOKUP($A92,DICO_Complet!A:R,18,FALSE))</f>
        <v/>
      </c>
    </row>
    <row r="93" spans="1:20" ht="14.9" customHeight="1">
      <c r="A93" s="29">
        <v>250428083250</v>
      </c>
      <c r="B93" s="30" t="str">
        <f>IF(ISNA(VLOOKUP(Tableau161920[[#This Row],[Référence]],MON_MSG!A:B,2,FALSE)),"N",IF($I93="Obsolete","N","O"))</f>
        <v>O</v>
      </c>
      <c r="C93" s="3" t="str">
        <f>VLOOKUP($A93,DICO_Complet!A:R,3,FALSE)</f>
        <v>Context</v>
      </c>
      <c r="D93" s="3" t="str">
        <f>VLOOKUP($A93,DICO_Complet!A:R,4,FALSE)</f>
        <v>acceptanceChannel</v>
      </c>
      <c r="E93" s="3" t="str">
        <f>VLOOKUP($A93,DICO_Complet!A:R,5,FALSE)</f>
        <v>contactlessCreditIndicator</v>
      </c>
      <c r="F93" s="3" t="str">
        <f>VLOOKUP($A93,DICO_Complet!A:R,6,FALSE)</f>
        <v>TrueFalseIndicator</v>
      </c>
      <c r="G93" s="31" t="str">
        <f>VLOOKUP($A93,DICO_Complet!A:R,7,FALSE)</f>
        <v>DNS</v>
      </c>
      <c r="H93" s="31">
        <f>VLOOKUP($A93,DICO_Complet!A:R,8,FALSE)</f>
        <v>0</v>
      </c>
      <c r="I93" s="3" t="str">
        <f>IF(VLOOKUP($A93,DICO_Complet!A:R,9,FALSE)&lt;&gt;0,VLOOKUP($A93,DICO_Complet!A:R,9,FALSE),"")</f>
        <v/>
      </c>
      <c r="J93" s="3" t="str">
        <f>VLOOKUP($A93,DICO_Complet!A:R,10,FALSE)</f>
        <v>Contactless Credit Indicator</v>
      </c>
      <c r="K93" s="3" t="str">
        <f>IF(OR(ISNA(VLOOKUP(Tableau161920[[#This Row],[Référence]],MON_MSG!A:H,7,FALSE)),ISBLANK(VLOOKUP(Tableau161920[[#This Row],[Référence]],MON_MSG!A:H,7,FALSE))),"",VLOOKUP(Tableau161920[[#This Row],[Référence]],MON_MSG!A:H,7,FALSE))</f>
        <v/>
      </c>
      <c r="L93" s="3" t="str">
        <f>IF(OR(ISNA(VLOOKUP(Tableau161920[[#This Row],[Référence]],MON_MSG!A:I,8,FALSE)),ISBLANK(VLOOKUP(Tableau161920[[#This Row],[Référence]],MON_MSG!A:I,8,FALSE))),"",VLOOKUP(Tableau161920[[#This Row],[Référence]],MON_MSG!A:I,8,FALSE))</f>
        <v/>
      </c>
      <c r="M93" s="3" t="str">
        <f>IF(OR(ISNA(VLOOKUP(Tableau161920[[#This Row],[Référence]],MON_MSG!A:J,9,FALSE)),ISBLANK(VLOOKUP(Tableau161920[[#This Row],[Référence]],MON_MSG!A:J,9,FALSE))),"",VLOOKUP(Tableau161920[[#This Row],[Référence]],MON_MSG!A:J,9,FALSE))</f>
        <v/>
      </c>
      <c r="N93" s="3" t="str">
        <f>IF(VLOOKUP($A93,DICO_Complet!A:R,12,FALSE)=0,"",VLOOKUP($A93,DICO_Complet!A:R,12,FALSE))</f>
        <v/>
      </c>
      <c r="O93" s="3" t="str">
        <f>IF(VLOOKUP($A93,DICO_Complet!A:R,13,FALSE)=0,"",VLOOKUP($A93,DICO_Complet!A:R,13,FALSE))</f>
        <v/>
      </c>
      <c r="P93" s="3" t="str">
        <f>IF(VLOOKUP($A93,DICO_Complet!A:R,14,FALSE)=0,"",VLOOKUP($A93,DICO_Complet!A:R,14,FALSE))</f>
        <v/>
      </c>
      <c r="Q93" s="3" t="str">
        <f>IF(VLOOKUP($A93,DICO_Complet!A:R,15,FALSE)=0,"",VLOOKUP($A93,DICO_Complet!A:R,15,FALSE))</f>
        <v/>
      </c>
      <c r="R93" s="3" t="str">
        <f>IF(VLOOKUP($A93,DICO_Complet!A:R,16,FALSE)=0,"",VLOOKUP($A93,DICO_Complet!A:R,16,FALSE))</f>
        <v/>
      </c>
      <c r="S93" s="3" t="str">
        <f>IF(VLOOKUP($A93,DICO_Complet!A:R,17,FALSE)=0,"",VLOOKUP($A93,DICO_Complet!A:R,17,FALSE))</f>
        <v/>
      </c>
      <c r="T93" s="3" t="str">
        <f>IF(VLOOKUP($A93,DICO_Complet!A:R,18,FALSE)=0,"",VLOOKUP($A93,DICO_Complet!A:R,18,FALSE))</f>
        <v/>
      </c>
    </row>
    <row r="94" spans="1:20" ht="15" customHeight="1">
      <c r="A94" s="29">
        <v>250415115300</v>
      </c>
      <c r="B94" s="30" t="str">
        <f>IF(ISNA(VLOOKUP(Tableau161920[[#This Row],[Référence]],MON_MSG!A:B,2,FALSE)),"N",IF($I94="Obsolete","N","O"))</f>
        <v>O</v>
      </c>
      <c r="C94" s="3" t="str">
        <f>VLOOKUP($A94,DICO_Complet!A:R,3,FALSE)</f>
        <v>Context</v>
      </c>
      <c r="D94" s="3" t="str">
        <f>VLOOKUP($A94,DICO_Complet!A:R,4,FALSE)</f>
        <v>acceptanceChannel</v>
      </c>
      <c r="E94" s="3" t="str">
        <f>VLOOKUP($A94,DICO_Complet!A:R,5,FALSE)</f>
        <v>creditIndicator</v>
      </c>
      <c r="F94" s="3" t="str">
        <f>VLOOKUP($A94,DICO_Complet!A:R,6,FALSE)</f>
        <v>TrueFalseIndicator</v>
      </c>
      <c r="G94" s="31" t="str">
        <f>VLOOKUP($A94,DICO_Complet!A:R,7,FALSE)</f>
        <v>DNS</v>
      </c>
      <c r="H94" s="31">
        <f>VLOOKUP($A94,DICO_Complet!A:R,8,FALSE)</f>
        <v>0</v>
      </c>
      <c r="I94" s="3" t="str">
        <f>IF(VLOOKUP($A94,DICO_Complet!A:R,9,FALSE)&lt;&gt;0,VLOOKUP($A94,DICO_Complet!A:R,9,FALSE),"")</f>
        <v/>
      </c>
      <c r="J94" s="3" t="str">
        <f>VLOOKUP($A94,DICO_Complet!A:R,10,FALSE)</f>
        <v>Credit Indicator</v>
      </c>
      <c r="K94" s="3" t="str">
        <f>IF(OR(ISNA(VLOOKUP(Tableau161920[[#This Row],[Référence]],MON_MSG!A:H,7,FALSE)),ISBLANK(VLOOKUP(Tableau161920[[#This Row],[Référence]],MON_MSG!A:H,7,FALSE))),"",VLOOKUP(Tableau161920[[#This Row],[Référence]],MON_MSG!A:H,7,FALSE))</f>
        <v/>
      </c>
      <c r="L94" s="3" t="str">
        <f>IF(OR(ISNA(VLOOKUP(Tableau161920[[#This Row],[Référence]],MON_MSG!A:I,8,FALSE)),ISBLANK(VLOOKUP(Tableau161920[[#This Row],[Référence]],MON_MSG!A:I,8,FALSE))),"",VLOOKUP(Tableau161920[[#This Row],[Référence]],MON_MSG!A:I,8,FALSE))</f>
        <v/>
      </c>
      <c r="M94" s="3" t="str">
        <f>IF(OR(ISNA(VLOOKUP(Tableau161920[[#This Row],[Référence]],MON_MSG!A:J,9,FALSE)),ISBLANK(VLOOKUP(Tableau161920[[#This Row],[Référence]],MON_MSG!A:J,9,FALSE))),"",VLOOKUP(Tableau161920[[#This Row],[Référence]],MON_MSG!A:J,9,FALSE))</f>
        <v/>
      </c>
      <c r="N94" s="3" t="str">
        <f>IF(VLOOKUP($A94,DICO_Complet!A:R,12,FALSE)=0,"",VLOOKUP($A94,DICO_Complet!A:R,12,FALSE))</f>
        <v/>
      </c>
      <c r="O94" s="3" t="str">
        <f>IF(VLOOKUP($A94,DICO_Complet!A:R,13,FALSE)=0,"",VLOOKUP($A94,DICO_Complet!A:R,13,FALSE))</f>
        <v/>
      </c>
      <c r="P94" s="3" t="str">
        <f>IF(VLOOKUP($A94,DICO_Complet!A:R,14,FALSE)=0,"",VLOOKUP($A94,DICO_Complet!A:R,14,FALSE))</f>
        <v/>
      </c>
      <c r="Q94" s="3" t="str">
        <f>IF(VLOOKUP($A94,DICO_Complet!A:R,15,FALSE)=0,"",VLOOKUP($A94,DICO_Complet!A:R,15,FALSE))</f>
        <v/>
      </c>
      <c r="R94" s="3" t="str">
        <f>IF(VLOOKUP($A94,DICO_Complet!A:R,16,FALSE)=0,"",VLOOKUP($A94,DICO_Complet!A:R,16,FALSE))</f>
        <v/>
      </c>
      <c r="S94" s="3" t="str">
        <f>IF(VLOOKUP($A94,DICO_Complet!A:R,17,FALSE)=0,"",VLOOKUP($A94,DICO_Complet!A:R,17,FALSE))</f>
        <v/>
      </c>
      <c r="T94" s="3" t="str">
        <f>IF(VLOOKUP($A94,DICO_Complet!A:R,18,FALSE)=0,"",VLOOKUP($A94,DICO_Complet!A:R,18,FALSE))</f>
        <v/>
      </c>
    </row>
    <row r="95" spans="1:20" ht="16.5" customHeight="1">
      <c r="A95" s="29">
        <v>241112000113</v>
      </c>
      <c r="B95" s="30" t="str">
        <f>IF(ISNA(VLOOKUP(Tableau161920[[#This Row],[Référence]],MON_MSG!A:B,2,FALSE)),"N",IF($I95="Obsolete","N","O"))</f>
        <v>O</v>
      </c>
      <c r="C95" s="3" t="str">
        <f>VLOOKUP($A95,DICO_Complet!A:R,3,FALSE)</f>
        <v>Context</v>
      </c>
      <c r="D95" s="3" t="str">
        <f>VLOOKUP($A95,DICO_Complet!A:R,4,FALSE)</f>
        <v>acceptanceChannel</v>
      </c>
      <c r="E95" s="3" t="str">
        <f>VLOOKUP($A95,DICO_Complet!A:R,5,FALSE)</f>
        <v>cryptoCurrencyIndicator</v>
      </c>
      <c r="F95" s="3" t="str">
        <f>VLOOKUP($A95,DICO_Complet!A:R,6,FALSE)</f>
        <v>TrueFalseIndicator</v>
      </c>
      <c r="G95" s="31" t="str">
        <f>VLOOKUP($A95,DICO_Complet!A:R,7,FALSE)</f>
        <v>DNS</v>
      </c>
      <c r="H95" s="31">
        <f>VLOOKUP($A95,DICO_Complet!A:R,8,FALSE)</f>
        <v>0</v>
      </c>
      <c r="I95" s="3" t="str">
        <f>IF(VLOOKUP($A95,DICO_Complet!A:R,9,FALSE)&lt;&gt;0,VLOOKUP($A95,DICO_Complet!A:R,9,FALSE),"")</f>
        <v/>
      </c>
      <c r="J95" s="3" t="str">
        <f>VLOOKUP($A95,DICO_Complet!A:R,10,FALSE)</f>
        <v>Crypto Currency Indicator</v>
      </c>
      <c r="K95" s="3" t="str">
        <f>IF(OR(ISNA(VLOOKUP(Tableau161920[[#This Row],[Référence]],MON_MSG!A:H,7,FALSE)),ISBLANK(VLOOKUP(Tableau161920[[#This Row],[Référence]],MON_MSG!A:H,7,FALSE))),"",VLOOKUP(Tableau161920[[#This Row],[Référence]],MON_MSG!A:H,7,FALSE))</f>
        <v/>
      </c>
      <c r="L95" s="3" t="str">
        <f>IF(OR(ISNA(VLOOKUP(Tableau161920[[#This Row],[Référence]],MON_MSG!A:I,8,FALSE)),ISBLANK(VLOOKUP(Tableau161920[[#This Row],[Référence]],MON_MSG!A:I,8,FALSE))),"",VLOOKUP(Tableau161920[[#This Row],[Référence]],MON_MSG!A:I,8,FALSE))</f>
        <v/>
      </c>
      <c r="M95" s="3" t="str">
        <f>IF(OR(ISNA(VLOOKUP(Tableau161920[[#This Row],[Référence]],MON_MSG!A:J,9,FALSE)),ISBLANK(VLOOKUP(Tableau161920[[#This Row],[Référence]],MON_MSG!A:J,9,FALSE))),"",VLOOKUP(Tableau161920[[#This Row],[Référence]],MON_MSG!A:J,9,FALSE))</f>
        <v/>
      </c>
      <c r="N95" s="3" t="str">
        <f>IF(VLOOKUP($A95,DICO_Complet!A:R,12,FALSE)=0,"",VLOOKUP($A95,DICO_Complet!A:R,12,FALSE))</f>
        <v>AUT368</v>
      </c>
      <c r="O95" s="3" t="str">
        <f>IF(VLOOKUP($A95,DICO_Complet!A:R,13,FALSE)=0,"",VLOOKUP($A95,DICO_Complet!A:R,13,FALSE))</f>
        <v/>
      </c>
      <c r="P95" s="3" t="str">
        <f>IF(VLOOKUP($A95,DICO_Complet!A:R,14,FALSE)=0,"",VLOOKUP($A95,DICO_Complet!A:R,14,FALSE))</f>
        <v/>
      </c>
      <c r="Q95" s="3" t="str">
        <f>IF(VLOOKUP($A95,DICO_Complet!A:R,15,FALSE)=0,"",VLOOKUP($A95,DICO_Complet!A:R,15,FALSE))</f>
        <v/>
      </c>
      <c r="R95" s="3" t="str">
        <f>IF(VLOOKUP($A95,DICO_Complet!A:R,16,FALSE)=0,"",VLOOKUP($A95,DICO_Complet!A:R,16,FALSE))</f>
        <v/>
      </c>
      <c r="S95" s="3" t="str">
        <f>IF(VLOOKUP($A95,DICO_Complet!A:R,17,FALSE)=0,"",VLOOKUP($A95,DICO_Complet!A:R,17,FALSE))</f>
        <v/>
      </c>
      <c r="T95" s="3" t="str">
        <f>IF(VLOOKUP($A95,DICO_Complet!A:R,18,FALSE)=0,"",VLOOKUP($A95,DICO_Complet!A:R,18,FALSE))</f>
        <v/>
      </c>
    </row>
    <row r="96" spans="1:20" ht="14.9" customHeight="1">
      <c r="A96" s="29">
        <v>250415115400</v>
      </c>
      <c r="B96" s="30" t="str">
        <f>IF(ISNA(VLOOKUP(Tableau161920[[#This Row],[Référence]],MON_MSG!A:B,2,FALSE)),"N",IF($I96="Obsolete","N","O"))</f>
        <v>O</v>
      </c>
      <c r="C96" s="3" t="str">
        <f>VLOOKUP($A96,DICO_Complet!A:R,3,FALSE)</f>
        <v>Context</v>
      </c>
      <c r="D96" s="3" t="str">
        <f>VLOOKUP($A96,DICO_Complet!A:R,4,FALSE)</f>
        <v>acceptanceChannel</v>
      </c>
      <c r="E96" s="3" t="str">
        <f>VLOOKUP($A96,DICO_Complet!A:R,5,FALSE)</f>
        <v>forbiddenCardProduct</v>
      </c>
      <c r="F96" s="3" t="str">
        <f>VLOOKUP($A96,DICO_Complet!A:R,6,FALSE)</f>
        <v>ForbiddenCardProductCodeset</v>
      </c>
      <c r="G96" s="31" t="str">
        <f>VLOOKUP($A96,DICO_Complet!A:R,7,FALSE)</f>
        <v>DNS</v>
      </c>
      <c r="H96" s="31">
        <f>VLOOKUP($A96,DICO_Complet!A:R,8,FALSE)</f>
        <v>0</v>
      </c>
      <c r="I96" s="3" t="str">
        <f>IF(VLOOKUP($A96,DICO_Complet!A:R,9,FALSE)&lt;&gt;0,VLOOKUP($A96,DICO_Complet!A:R,9,FALSE),"")</f>
        <v/>
      </c>
      <c r="J96" s="3" t="str">
        <f>VLOOKUP($A96,DICO_Complet!A:R,10,FALSE)</f>
        <v>Forbidden Card Product</v>
      </c>
      <c r="K96" s="3" t="str">
        <f>IF(OR(ISNA(VLOOKUP(Tableau161920[[#This Row],[Référence]],MON_MSG!A:H,7,FALSE)),ISBLANK(VLOOKUP(Tableau161920[[#This Row],[Référence]],MON_MSG!A:H,7,FALSE))),"",VLOOKUP(Tableau161920[[#This Row],[Référence]],MON_MSG!A:H,7,FALSE))</f>
        <v/>
      </c>
      <c r="L96" s="3" t="str">
        <f>IF(OR(ISNA(VLOOKUP(Tableau161920[[#This Row],[Référence]],MON_MSG!A:I,8,FALSE)),ISBLANK(VLOOKUP(Tableau161920[[#This Row],[Référence]],MON_MSG!A:I,8,FALSE))),"",VLOOKUP(Tableau161920[[#This Row],[Référence]],MON_MSG!A:I,8,FALSE))</f>
        <v/>
      </c>
      <c r="M96" s="3" t="str">
        <f>IF(OR(ISNA(VLOOKUP(Tableau161920[[#This Row],[Référence]],MON_MSG!A:J,9,FALSE)),ISBLANK(VLOOKUP(Tableau161920[[#This Row],[Référence]],MON_MSG!A:J,9,FALSE))),"",VLOOKUP(Tableau161920[[#This Row],[Référence]],MON_MSG!A:J,9,FALSE))</f>
        <v/>
      </c>
      <c r="N96" s="3" t="str">
        <f>IF(VLOOKUP($A96,DICO_Complet!A:R,12,FALSE)=0,"",VLOOKUP($A96,DICO_Complet!A:R,12,FALSE))</f>
        <v/>
      </c>
      <c r="O96" s="3" t="str">
        <f>IF(VLOOKUP($A96,DICO_Complet!A:R,13,FALSE)=0,"",VLOOKUP($A96,DICO_Complet!A:R,13,FALSE))</f>
        <v/>
      </c>
      <c r="P96" s="3" t="str">
        <f>IF(VLOOKUP($A96,DICO_Complet!A:R,14,FALSE)=0,"",VLOOKUP($A96,DICO_Complet!A:R,14,FALSE))</f>
        <v/>
      </c>
      <c r="Q96" s="3" t="str">
        <f>IF(VLOOKUP($A96,DICO_Complet!A:R,15,FALSE)=0,"",VLOOKUP($A96,DICO_Complet!A:R,15,FALSE))</f>
        <v/>
      </c>
      <c r="R96" s="3" t="str">
        <f>IF(VLOOKUP($A96,DICO_Complet!A:R,16,FALSE)=0,"",VLOOKUP($A96,DICO_Complet!A:R,16,FALSE))</f>
        <v/>
      </c>
      <c r="S96" s="3" t="str">
        <f>IF(VLOOKUP($A96,DICO_Complet!A:R,17,FALSE)=0,"",VLOOKUP($A96,DICO_Complet!A:R,17,FALSE))</f>
        <v/>
      </c>
      <c r="T96" s="3" t="str">
        <f>IF(VLOOKUP($A96,DICO_Complet!A:R,18,FALSE)=0,"",VLOOKUP($A96,DICO_Complet!A:R,18,FALSE))</f>
        <v/>
      </c>
    </row>
    <row r="97" spans="1:20" ht="14.9" customHeight="1">
      <c r="A97" s="29">
        <v>250721161913</v>
      </c>
      <c r="B97" s="30" t="str">
        <f>IF(ISNA(VLOOKUP(Tableau161920[[#This Row],[Référence]],MON_MSG!A:B,2,FALSE)),"N",IF($I97="Obsolete","N","O"))</f>
        <v>O</v>
      </c>
      <c r="C97" s="3" t="str">
        <f>VLOOKUP($A97,DICO_Complet!A:R,3,FALSE)</f>
        <v>Context</v>
      </c>
      <c r="D97" s="3" t="str">
        <f>VLOOKUP($A97,DICO_Complet!A:R,4,FALSE)</f>
        <v>acceptanceChannel</v>
      </c>
      <c r="E97" s="3" t="str">
        <f>VLOOKUP($A97,DICO_Complet!A:R,5,FALSE)</f>
        <v>maxCumulAmount</v>
      </c>
      <c r="F97" s="3" t="str">
        <f>VLOOKUP($A97,DICO_Complet!A:R,6,FALSE)</f>
        <v>AmountType</v>
      </c>
      <c r="G97" s="31" t="str">
        <f>VLOOKUP($A97,DICO_Complet!A:R,7,FALSE)</f>
        <v>DNS</v>
      </c>
      <c r="H97" s="31">
        <f>VLOOKUP($A97,DICO_Complet!A:R,8,FALSE)</f>
        <v>0</v>
      </c>
      <c r="I97" s="3" t="str">
        <f>IF(VLOOKUP($A97,DICO_Complet!A:R,9,FALSE)&lt;&gt;0,VLOOKUP($A97,DICO_Complet!A:R,9,FALSE),"")</f>
        <v/>
      </c>
      <c r="J97" s="3" t="str">
        <f>VLOOKUP($A97,DICO_Complet!A:R,10,FALSE)</f>
        <v>Max Cumul Amount</v>
      </c>
      <c r="K97" s="3" t="str">
        <f>IF(OR(ISNA(VLOOKUP(Tableau161920[[#This Row],[Référence]],MON_MSG!A:H,7,FALSE)),ISBLANK(VLOOKUP(Tableau161920[[#This Row],[Référence]],MON_MSG!A:H,7,FALSE))),"",VLOOKUP(Tableau161920[[#This Row],[Référence]],MON_MSG!A:H,7,FALSE))</f>
        <v/>
      </c>
      <c r="L97" s="3" t="str">
        <f>IF(OR(ISNA(VLOOKUP(Tableau161920[[#This Row],[Référence]],MON_MSG!A:I,8,FALSE)),ISBLANK(VLOOKUP(Tableau161920[[#This Row],[Référence]],MON_MSG!A:I,8,FALSE))),"",VLOOKUP(Tableau161920[[#This Row],[Référence]],MON_MSG!A:I,8,FALSE))</f>
        <v/>
      </c>
      <c r="M97" s="3" t="str">
        <f>IF(OR(ISNA(VLOOKUP(Tableau161920[[#This Row],[Référence]],MON_MSG!A:J,9,FALSE)),ISBLANK(VLOOKUP(Tableau161920[[#This Row],[Référence]],MON_MSG!A:J,9,FALSE))),"",VLOOKUP(Tableau161920[[#This Row],[Référence]],MON_MSG!A:J,9,FALSE))</f>
        <v/>
      </c>
      <c r="N97" s="3" t="str">
        <f>IF(VLOOKUP($A97,DICO_Complet!A:R,12,FALSE)=0,"",VLOOKUP($A97,DICO_Complet!A:R,12,FALSE))</f>
        <v/>
      </c>
      <c r="O97" s="3" t="str">
        <f>IF(VLOOKUP($A97,DICO_Complet!A:R,13,FALSE)=0,"",VLOOKUP($A97,DICO_Complet!A:R,13,FALSE))</f>
        <v/>
      </c>
      <c r="P97" s="3" t="str">
        <f>IF(VLOOKUP($A97,DICO_Complet!A:R,14,FALSE)=0,"",VLOOKUP($A97,DICO_Complet!A:R,14,FALSE))</f>
        <v/>
      </c>
      <c r="Q97" s="3" t="str">
        <f>IF(VLOOKUP($A97,DICO_Complet!A:R,15,FALSE)=0,"",VLOOKUP($A97,DICO_Complet!A:R,15,FALSE))</f>
        <v/>
      </c>
      <c r="R97" s="3" t="str">
        <f>IF(VLOOKUP($A97,DICO_Complet!A:R,16,FALSE)=0,"",VLOOKUP($A97,DICO_Complet!A:R,16,FALSE))</f>
        <v/>
      </c>
      <c r="S97" s="3" t="str">
        <f>IF(VLOOKUP($A97,DICO_Complet!A:R,17,FALSE)=0,"",VLOOKUP($A97,DICO_Complet!A:R,17,FALSE))</f>
        <v/>
      </c>
      <c r="T97" s="3" t="str">
        <f>IF(VLOOKUP($A97,DICO_Complet!A:R,18,FALSE)=0,"",VLOOKUP($A97,DICO_Complet!A:R,18,FALSE))</f>
        <v/>
      </c>
    </row>
    <row r="98" spans="1:20" ht="14.9" customHeight="1">
      <c r="A98" s="29">
        <v>250428083500</v>
      </c>
      <c r="B98" s="30" t="str">
        <f>IF(ISNA(VLOOKUP(Tableau161920[[#This Row],[Référence]],MON_MSG!A:B,2,FALSE)),"N",IF($I98="Obsolete","N","O"))</f>
        <v>O</v>
      </c>
      <c r="C98" s="3" t="str">
        <f>VLOOKUP($A98,DICO_Complet!A:R,3,FALSE)</f>
        <v>Context</v>
      </c>
      <c r="D98" s="3" t="str">
        <f>VLOOKUP($A98,DICO_Complet!A:R,4,FALSE)</f>
        <v>acceptanceChannel</v>
      </c>
      <c r="E98" s="3" t="str">
        <f>VLOOKUP($A98,DICO_Complet!A:R,5,FALSE)</f>
        <v>maximumAuthorisedAmount</v>
      </c>
      <c r="F98" s="3" t="str">
        <f>VLOOKUP($A98,DICO_Complet!A:R,6,FALSE)</f>
        <v>AmountType</v>
      </c>
      <c r="G98" s="31" t="str">
        <f>VLOOKUP($A98,DICO_Complet!A:R,7,FALSE)</f>
        <v>DNS</v>
      </c>
      <c r="H98" s="31">
        <f>VLOOKUP($A98,DICO_Complet!A:R,8,FALSE)</f>
        <v>0</v>
      </c>
      <c r="I98" s="3" t="str">
        <f>IF(VLOOKUP($A98,DICO_Complet!A:R,9,FALSE)&lt;&gt;0,VLOOKUP($A98,DICO_Complet!A:R,9,FALSE),"")</f>
        <v/>
      </c>
      <c r="J98" s="3" t="str">
        <f>VLOOKUP($A98,DICO_Complet!A:R,10,FALSE)</f>
        <v>Maximum Authorised Amount</v>
      </c>
      <c r="K98" s="3" t="str">
        <f>IF(OR(ISNA(VLOOKUP(Tableau161920[[#This Row],[Référence]],MON_MSG!A:H,7,FALSE)),ISBLANK(VLOOKUP(Tableau161920[[#This Row],[Référence]],MON_MSG!A:H,7,FALSE))),"",VLOOKUP(Tableau161920[[#This Row],[Référence]],MON_MSG!A:H,7,FALSE))</f>
        <v/>
      </c>
      <c r="L98" s="3" t="str">
        <f>IF(OR(ISNA(VLOOKUP(Tableau161920[[#This Row],[Référence]],MON_MSG!A:I,8,FALSE)),ISBLANK(VLOOKUP(Tableau161920[[#This Row],[Référence]],MON_MSG!A:I,8,FALSE))),"",VLOOKUP(Tableau161920[[#This Row],[Référence]],MON_MSG!A:I,8,FALSE))</f>
        <v/>
      </c>
      <c r="M98" s="3" t="str">
        <f>IF(OR(ISNA(VLOOKUP(Tableau161920[[#This Row],[Référence]],MON_MSG!A:J,9,FALSE)),ISBLANK(VLOOKUP(Tableau161920[[#This Row],[Référence]],MON_MSG!A:J,9,FALSE))),"",VLOOKUP(Tableau161920[[#This Row],[Référence]],MON_MSG!A:J,9,FALSE))</f>
        <v/>
      </c>
      <c r="N98" s="3" t="str">
        <f>IF(VLOOKUP($A98,DICO_Complet!A:R,12,FALSE)=0,"",VLOOKUP($A98,DICO_Complet!A:R,12,FALSE))</f>
        <v/>
      </c>
      <c r="O98" s="3" t="str">
        <f>IF(VLOOKUP($A98,DICO_Complet!A:R,13,FALSE)=0,"",VLOOKUP($A98,DICO_Complet!A:R,13,FALSE))</f>
        <v/>
      </c>
      <c r="P98" s="3" t="str">
        <f>IF(VLOOKUP($A98,DICO_Complet!A:R,14,FALSE)=0,"",VLOOKUP($A98,DICO_Complet!A:R,14,FALSE))</f>
        <v/>
      </c>
      <c r="Q98" s="3" t="str">
        <f>IF(VLOOKUP($A98,DICO_Complet!A:R,15,FALSE)=0,"",VLOOKUP($A98,DICO_Complet!A:R,15,FALSE))</f>
        <v/>
      </c>
      <c r="R98" s="3" t="str">
        <f>IF(VLOOKUP($A98,DICO_Complet!A:R,16,FALSE)=0,"",VLOOKUP($A98,DICO_Complet!A:R,16,FALSE))</f>
        <v/>
      </c>
      <c r="S98" s="3" t="str">
        <f>IF(VLOOKUP($A98,DICO_Complet!A:R,17,FALSE)=0,"",VLOOKUP($A98,DICO_Complet!A:R,17,FALSE))</f>
        <v/>
      </c>
      <c r="T98" s="3" t="str">
        <f>IF(VLOOKUP($A98,DICO_Complet!A:R,18,FALSE)=0,"",VLOOKUP($A98,DICO_Complet!A:R,18,FALSE))</f>
        <v/>
      </c>
    </row>
    <row r="99" spans="1:20" ht="14.9" customHeight="1">
      <c r="A99" s="29">
        <v>250401140000</v>
      </c>
      <c r="B99" s="30" t="str">
        <f>IF(ISNA(VLOOKUP(Tableau161920[[#This Row],[Référence]],MON_MSG!A:B,2,FALSE)),"N",IF($I99="Obsolete","N","O"))</f>
        <v>O</v>
      </c>
      <c r="C99" s="3" t="str">
        <f>VLOOKUP($A99,DICO_Complet!A:R,3,FALSE)</f>
        <v>Context</v>
      </c>
      <c r="D99" s="3" t="str">
        <f>VLOOKUP($A99,DICO_Complet!A:R,4,FALSE)</f>
        <v>acceptanceChannel</v>
      </c>
      <c r="E99" s="3" t="str">
        <f>VLOOKUP($A99,DICO_Complet!A:R,5,FALSE)</f>
        <v>maximumAuthorisedCredit</v>
      </c>
      <c r="F99" s="3" t="str">
        <f>VLOOKUP($A99,DICO_Complet!A:R,6,FALSE)</f>
        <v>AmountType</v>
      </c>
      <c r="G99" s="31" t="str">
        <f>VLOOKUP($A99,DICO_Complet!A:R,7,FALSE)</f>
        <v>DNS</v>
      </c>
      <c r="H99" s="31">
        <f>VLOOKUP($A99,DICO_Complet!A:R,8,FALSE)</f>
        <v>0</v>
      </c>
      <c r="I99" s="3" t="str">
        <f>IF(VLOOKUP($A99,DICO_Complet!A:R,9,FALSE)&lt;&gt;0,VLOOKUP($A99,DICO_Complet!A:R,9,FALSE),"")</f>
        <v/>
      </c>
      <c r="J99" s="3" t="str">
        <f>VLOOKUP($A99,DICO_Complet!A:R,10,FALSE)</f>
        <v>Credit maximum authorised amount and currency</v>
      </c>
      <c r="K99" s="3" t="str">
        <f>IF(OR(ISNA(VLOOKUP(Tableau161920[[#This Row],[Référence]],MON_MSG!A:H,7,FALSE)),ISBLANK(VLOOKUP(Tableau161920[[#This Row],[Référence]],MON_MSG!A:H,7,FALSE))),"",VLOOKUP(Tableau161920[[#This Row],[Référence]],MON_MSG!A:H,7,FALSE))</f>
        <v/>
      </c>
      <c r="L99" s="3" t="str">
        <f>IF(OR(ISNA(VLOOKUP(Tableau161920[[#This Row],[Référence]],MON_MSG!A:I,8,FALSE)),ISBLANK(VLOOKUP(Tableau161920[[#This Row],[Référence]],MON_MSG!A:I,8,FALSE))),"",VLOOKUP(Tableau161920[[#This Row],[Référence]],MON_MSG!A:I,8,FALSE))</f>
        <v/>
      </c>
      <c r="M99" s="3" t="str">
        <f>IF(OR(ISNA(VLOOKUP(Tableau161920[[#This Row],[Référence]],MON_MSG!A:J,9,FALSE)),ISBLANK(VLOOKUP(Tableau161920[[#This Row],[Référence]],MON_MSG!A:J,9,FALSE))),"",VLOOKUP(Tableau161920[[#This Row],[Référence]],MON_MSG!A:J,9,FALSE))</f>
        <v/>
      </c>
      <c r="N99" s="3" t="str">
        <f>IF(VLOOKUP($A99,DICO_Complet!A:R,12,FALSE)=0,"",VLOOKUP($A99,DICO_Complet!A:R,12,FALSE))</f>
        <v/>
      </c>
      <c r="O99" s="3" t="str">
        <f>IF(VLOOKUP($A99,DICO_Complet!A:R,13,FALSE)=0,"",VLOOKUP($A99,DICO_Complet!A:R,13,FALSE))</f>
        <v/>
      </c>
      <c r="P99" s="3" t="str">
        <f>IF(VLOOKUP($A99,DICO_Complet!A:R,14,FALSE)=0,"",VLOOKUP($A99,DICO_Complet!A:R,14,FALSE))</f>
        <v/>
      </c>
      <c r="Q99" s="3" t="str">
        <f>IF(VLOOKUP($A99,DICO_Complet!A:R,15,FALSE)=0,"",VLOOKUP($A99,DICO_Complet!A:R,15,FALSE))</f>
        <v/>
      </c>
      <c r="R99" s="3" t="str">
        <f>IF(VLOOKUP($A99,DICO_Complet!A:R,16,FALSE)=0,"",VLOOKUP($A99,DICO_Complet!A:R,16,FALSE))</f>
        <v/>
      </c>
      <c r="S99" s="3" t="str">
        <f>IF(VLOOKUP($A99,DICO_Complet!A:R,17,FALSE)=0,"",VLOOKUP($A99,DICO_Complet!A:R,17,FALSE))</f>
        <v/>
      </c>
      <c r="T99" s="3" t="str">
        <f>IF(VLOOKUP($A99,DICO_Complet!A:R,18,FALSE)=0,"",VLOOKUP($A99,DICO_Complet!A:R,18,FALSE))</f>
        <v/>
      </c>
    </row>
    <row r="100" spans="1:20">
      <c r="A100" s="29">
        <v>250401135900</v>
      </c>
      <c r="B100" s="30" t="str">
        <f>IF(ISNA(VLOOKUP(Tableau161920[[#This Row],[Référence]],MON_MSG!A:B,2,FALSE)),"N",IF($I100="Obsolete","N","O"))</f>
        <v>O</v>
      </c>
      <c r="C100" s="3" t="str">
        <f>VLOOKUP($A100,DICO_Complet!A:R,3,FALSE)</f>
        <v>Context</v>
      </c>
      <c r="D100" s="3" t="str">
        <f>VLOOKUP($A100,DICO_Complet!A:R,4,FALSE)</f>
        <v>acceptanceChannel</v>
      </c>
      <c r="E100" s="3" t="str">
        <f>VLOOKUP($A100,DICO_Complet!A:R,5,FALSE)</f>
        <v>maximumAuthorisedDebit</v>
      </c>
      <c r="F100" s="3" t="str">
        <f>VLOOKUP($A100,DICO_Complet!A:R,6,FALSE)</f>
        <v>AmountType</v>
      </c>
      <c r="G100" s="31" t="str">
        <f>VLOOKUP($A100,DICO_Complet!A:R,7,FALSE)</f>
        <v>DNS</v>
      </c>
      <c r="H100" s="31">
        <f>VLOOKUP($A100,DICO_Complet!A:R,8,FALSE)</f>
        <v>0</v>
      </c>
      <c r="I100" s="3" t="str">
        <f>IF(VLOOKUP($A100,DICO_Complet!A:R,9,FALSE)&lt;&gt;0,VLOOKUP($A100,DICO_Complet!A:R,9,FALSE),"")</f>
        <v/>
      </c>
      <c r="J100" s="3" t="str">
        <f>VLOOKUP($A100,DICO_Complet!A:R,10,FALSE)</f>
        <v>Debit maximum authorised amount and currency</v>
      </c>
      <c r="K100" s="3" t="str">
        <f>IF(OR(ISNA(VLOOKUP(Tableau161920[[#This Row],[Référence]],MON_MSG!A:H,7,FALSE)),ISBLANK(VLOOKUP(Tableau161920[[#This Row],[Référence]],MON_MSG!A:H,7,FALSE))),"",VLOOKUP(Tableau161920[[#This Row],[Référence]],MON_MSG!A:H,7,FALSE))</f>
        <v/>
      </c>
      <c r="L100" s="3" t="str">
        <f>IF(OR(ISNA(VLOOKUP(Tableau161920[[#This Row],[Référence]],MON_MSG!A:I,8,FALSE)),ISBLANK(VLOOKUP(Tableau161920[[#This Row],[Référence]],MON_MSG!A:I,8,FALSE))),"",VLOOKUP(Tableau161920[[#This Row],[Référence]],MON_MSG!A:I,8,FALSE))</f>
        <v/>
      </c>
      <c r="M100" s="3" t="str">
        <f>IF(OR(ISNA(VLOOKUP(Tableau161920[[#This Row],[Référence]],MON_MSG!A:J,9,FALSE)),ISBLANK(VLOOKUP(Tableau161920[[#This Row],[Référence]],MON_MSG!A:J,9,FALSE))),"",VLOOKUP(Tableau161920[[#This Row],[Référence]],MON_MSG!A:J,9,FALSE))</f>
        <v/>
      </c>
      <c r="N100" s="3" t="str">
        <f>IF(VLOOKUP($A100,DICO_Complet!A:R,12,FALSE)=0,"",VLOOKUP($A100,DICO_Complet!A:R,12,FALSE))</f>
        <v/>
      </c>
      <c r="O100" s="3" t="str">
        <f>IF(VLOOKUP($A100,DICO_Complet!A:R,13,FALSE)=0,"",VLOOKUP($A100,DICO_Complet!A:R,13,FALSE))</f>
        <v/>
      </c>
      <c r="P100" s="3" t="str">
        <f>IF(VLOOKUP($A100,DICO_Complet!A:R,14,FALSE)=0,"",VLOOKUP($A100,DICO_Complet!A:R,14,FALSE))</f>
        <v/>
      </c>
      <c r="Q100" s="3" t="str">
        <f>IF(VLOOKUP($A100,DICO_Complet!A:R,15,FALSE)=0,"",VLOOKUP($A100,DICO_Complet!A:R,15,FALSE))</f>
        <v/>
      </c>
      <c r="R100" s="3" t="str">
        <f>IF(VLOOKUP($A100,DICO_Complet!A:R,16,FALSE)=0,"",VLOOKUP($A100,DICO_Complet!A:R,16,FALSE))</f>
        <v/>
      </c>
      <c r="S100" s="3" t="str">
        <f>IF(VLOOKUP($A100,DICO_Complet!A:R,17,FALSE)=0,"",VLOOKUP($A100,DICO_Complet!A:R,17,FALSE))</f>
        <v/>
      </c>
      <c r="T100" s="3" t="str">
        <f>IF(VLOOKUP($A100,DICO_Complet!A:R,18,FALSE)=0,"",VLOOKUP($A100,DICO_Complet!A:R,18,FALSE))</f>
        <v/>
      </c>
    </row>
    <row r="101" spans="1:20" ht="14.9" customHeight="1">
      <c r="A101" s="29">
        <v>250721161917</v>
      </c>
      <c r="B101" s="30" t="str">
        <f>IF(ISNA(VLOOKUP(Tableau161920[[#This Row],[Référence]],MON_MSG!A:B,2,FALSE)),"N",IF($I101="Obsolete","N","O"))</f>
        <v>O</v>
      </c>
      <c r="C101" s="3" t="str">
        <f>VLOOKUP($A101,DICO_Complet!A:R,3,FALSE)</f>
        <v>Context</v>
      </c>
      <c r="D101" s="3" t="str">
        <f>VLOOKUP($A101,DICO_Complet!A:R,4,FALSE)</f>
        <v>acceptanceChannel</v>
      </c>
      <c r="E101" s="3" t="str">
        <f>VLOOKUP($A101,DICO_Complet!A:R,5,FALSE)</f>
        <v>maxOfferAmount</v>
      </c>
      <c r="F101" s="3" t="str">
        <f>VLOOKUP($A101,DICO_Complet!A:R,6,FALSE)</f>
        <v>AmountType</v>
      </c>
      <c r="G101" s="31" t="str">
        <f>VLOOKUP($A101,DICO_Complet!A:R,7,FALSE)</f>
        <v>DNS</v>
      </c>
      <c r="H101" s="31">
        <f>VLOOKUP($A101,DICO_Complet!A:R,8,FALSE)</f>
        <v>0</v>
      </c>
      <c r="I101" s="3" t="str">
        <f>IF(VLOOKUP($A101,DICO_Complet!A:R,9,FALSE)&lt;&gt;0,VLOOKUP($A101,DICO_Complet!A:R,9,FALSE),"")</f>
        <v/>
      </c>
      <c r="J101" s="3" t="str">
        <f>VLOOKUP($A101,DICO_Complet!A:R,10,FALSE)</f>
        <v>Max Offer Amount</v>
      </c>
      <c r="K101" s="3" t="str">
        <f>IF(OR(ISNA(VLOOKUP(Tableau161920[[#This Row],[Référence]],MON_MSG!A:H,7,FALSE)),ISBLANK(VLOOKUP(Tableau161920[[#This Row],[Référence]],MON_MSG!A:H,7,FALSE))),"",VLOOKUP(Tableau161920[[#This Row],[Référence]],MON_MSG!A:H,7,FALSE))</f>
        <v/>
      </c>
      <c r="L101" s="3" t="str">
        <f>IF(OR(ISNA(VLOOKUP(Tableau161920[[#This Row],[Référence]],MON_MSG!A:I,8,FALSE)),ISBLANK(VLOOKUP(Tableau161920[[#This Row],[Référence]],MON_MSG!A:I,8,FALSE))),"",VLOOKUP(Tableau161920[[#This Row],[Référence]],MON_MSG!A:I,8,FALSE))</f>
        <v/>
      </c>
      <c r="M101" s="3" t="str">
        <f>IF(OR(ISNA(VLOOKUP(Tableau161920[[#This Row],[Référence]],MON_MSG!A:J,9,FALSE)),ISBLANK(VLOOKUP(Tableau161920[[#This Row],[Référence]],MON_MSG!A:J,9,FALSE))),"",VLOOKUP(Tableau161920[[#This Row],[Référence]],MON_MSG!A:J,9,FALSE))</f>
        <v/>
      </c>
      <c r="N101" s="3" t="str">
        <f>IF(VLOOKUP($A101,DICO_Complet!A:R,12,FALSE)=0,"",VLOOKUP($A101,DICO_Complet!A:R,12,FALSE))</f>
        <v/>
      </c>
      <c r="O101" s="3" t="str">
        <f>IF(VLOOKUP($A101,DICO_Complet!A:R,13,FALSE)=0,"",VLOOKUP($A101,DICO_Complet!A:R,13,FALSE))</f>
        <v/>
      </c>
      <c r="P101" s="3" t="str">
        <f>IF(VLOOKUP($A101,DICO_Complet!A:R,14,FALSE)=0,"",VLOOKUP($A101,DICO_Complet!A:R,14,FALSE))</f>
        <v/>
      </c>
      <c r="Q101" s="3" t="str">
        <f>IF(VLOOKUP($A101,DICO_Complet!A:R,15,FALSE)=0,"",VLOOKUP($A101,DICO_Complet!A:R,15,FALSE))</f>
        <v/>
      </c>
      <c r="R101" s="3" t="str">
        <f>IF(VLOOKUP($A101,DICO_Complet!A:R,16,FALSE)=0,"",VLOOKUP($A101,DICO_Complet!A:R,16,FALSE))</f>
        <v/>
      </c>
      <c r="S101" s="3" t="str">
        <f>IF(VLOOKUP($A101,DICO_Complet!A:R,17,FALSE)=0,"",VLOOKUP($A101,DICO_Complet!A:R,17,FALSE))</f>
        <v/>
      </c>
      <c r="T101" s="3" t="str">
        <f>IF(VLOOKUP($A101,DICO_Complet!A:R,18,FALSE)=0,"",VLOOKUP($A101,DICO_Complet!A:R,18,FALSE))</f>
        <v/>
      </c>
    </row>
    <row r="102" spans="1:20" ht="15" customHeight="1">
      <c r="A102" s="29">
        <v>250721161916</v>
      </c>
      <c r="B102" s="30" t="str">
        <f>IF(ISNA(VLOOKUP(Tableau161920[[#This Row],[Référence]],MON_MSG!A:B,2,FALSE)),"N",IF($I102="Obsolete","N","O"))</f>
        <v>O</v>
      </c>
      <c r="C102" s="3" t="str">
        <f>VLOOKUP($A102,DICO_Complet!A:R,3,FALSE)</f>
        <v>Context</v>
      </c>
      <c r="D102" s="3" t="str">
        <f>VLOOKUP($A102,DICO_Complet!A:R,4,FALSE)</f>
        <v>acceptanceChannel</v>
      </c>
      <c r="E102" s="3" t="str">
        <f>VLOOKUP($A102,DICO_Complet!A:R,5,FALSE)</f>
        <v>maxOfflineDays</v>
      </c>
      <c r="F102" s="3" t="str">
        <f>VLOOKUP($A102,DICO_Complet!A:R,6,FALSE)</f>
        <v>Max3NumericText</v>
      </c>
      <c r="G102" s="31" t="str">
        <f>VLOOKUP($A102,DICO_Complet!A:R,7,FALSE)</f>
        <v>DNS</v>
      </c>
      <c r="H102" s="31">
        <f>VLOOKUP($A102,DICO_Complet!A:R,8,FALSE)</f>
        <v>0</v>
      </c>
      <c r="I102" s="3" t="str">
        <f>IF(VLOOKUP($A102,DICO_Complet!A:R,9,FALSE)&lt;&gt;0,VLOOKUP($A102,DICO_Complet!A:R,9,FALSE),"")</f>
        <v/>
      </c>
      <c r="J102" s="3" t="str">
        <f>VLOOKUP($A102,DICO_Complet!A:R,10,FALSE)</f>
        <v>Max Offline Days</v>
      </c>
      <c r="K102" s="3" t="str">
        <f>IF(OR(ISNA(VLOOKUP(Tableau161920[[#This Row],[Référence]],MON_MSG!A:H,7,FALSE)),ISBLANK(VLOOKUP(Tableau161920[[#This Row],[Référence]],MON_MSG!A:H,7,FALSE))),"",VLOOKUP(Tableau161920[[#This Row],[Référence]],MON_MSG!A:H,7,FALSE))</f>
        <v/>
      </c>
      <c r="L102" s="3" t="str">
        <f>IF(OR(ISNA(VLOOKUP(Tableau161920[[#This Row],[Référence]],MON_MSG!A:I,8,FALSE)),ISBLANK(VLOOKUP(Tableau161920[[#This Row],[Référence]],MON_MSG!A:I,8,FALSE))),"",VLOOKUP(Tableau161920[[#This Row],[Référence]],MON_MSG!A:I,8,FALSE))</f>
        <v/>
      </c>
      <c r="M102" s="3" t="str">
        <f>IF(OR(ISNA(VLOOKUP(Tableau161920[[#This Row],[Référence]],MON_MSG!A:J,9,FALSE)),ISBLANK(VLOOKUP(Tableau161920[[#This Row],[Référence]],MON_MSG!A:J,9,FALSE))),"",VLOOKUP(Tableau161920[[#This Row],[Référence]],MON_MSG!A:J,9,FALSE))</f>
        <v/>
      </c>
      <c r="N102" s="3" t="str">
        <f>IF(VLOOKUP($A102,DICO_Complet!A:R,12,FALSE)=0,"",VLOOKUP($A102,DICO_Complet!A:R,12,FALSE))</f>
        <v/>
      </c>
      <c r="O102" s="3" t="str">
        <f>IF(VLOOKUP($A102,DICO_Complet!A:R,13,FALSE)=0,"",VLOOKUP($A102,DICO_Complet!A:R,13,FALSE))</f>
        <v/>
      </c>
      <c r="P102" s="3" t="str">
        <f>IF(VLOOKUP($A102,DICO_Complet!A:R,14,FALSE)=0,"",VLOOKUP($A102,DICO_Complet!A:R,14,FALSE))</f>
        <v/>
      </c>
      <c r="Q102" s="3" t="str">
        <f>IF(VLOOKUP($A102,DICO_Complet!A:R,15,FALSE)=0,"",VLOOKUP($A102,DICO_Complet!A:R,15,FALSE))</f>
        <v/>
      </c>
      <c r="R102" s="3" t="str">
        <f>IF(VLOOKUP($A102,DICO_Complet!A:R,16,FALSE)=0,"",VLOOKUP($A102,DICO_Complet!A:R,16,FALSE))</f>
        <v/>
      </c>
      <c r="S102" s="3" t="str">
        <f>IF(VLOOKUP($A102,DICO_Complet!A:R,17,FALSE)=0,"",VLOOKUP($A102,DICO_Complet!A:R,17,FALSE))</f>
        <v/>
      </c>
      <c r="T102" s="3" t="str">
        <f>IF(VLOOKUP($A102,DICO_Complet!A:R,18,FALSE)=0,"",VLOOKUP($A102,DICO_Complet!A:R,18,FALSE))</f>
        <v/>
      </c>
    </row>
    <row r="103" spans="1:20">
      <c r="A103" s="29">
        <v>241112000120</v>
      </c>
      <c r="B103" s="30" t="str">
        <f>IF(ISNA(VLOOKUP(Tableau161920[[#This Row],[Référence]],MON_MSG!A:B,2,FALSE)),"N",IF($I103="Obsolete","N","O"))</f>
        <v>O</v>
      </c>
      <c r="C103" s="3" t="str">
        <f>VLOOKUP($A103,DICO_Complet!A:R,3,FALSE)</f>
        <v>Context</v>
      </c>
      <c r="D103" s="3" t="str">
        <f>VLOOKUP($A103,DICO_Complet!A:R,4,FALSE)</f>
        <v>acceptanceChannel</v>
      </c>
      <c r="E103" s="3" t="str">
        <f>VLOOKUP($A103,DICO_Complet!A:R,5,FALSE)</f>
        <v>merchantCategoryCode</v>
      </c>
      <c r="F103" s="3" t="str">
        <f>VLOOKUP($A103,DICO_Complet!A:R,6,FALSE)</f>
        <v>ISO18245MerchantCategoryCode</v>
      </c>
      <c r="G103" s="31" t="str">
        <f>VLOOKUP($A103,DICO_Complet!A:R,7,FALSE)</f>
        <v>DNS</v>
      </c>
      <c r="H103" s="31">
        <f>VLOOKUP($A103,DICO_Complet!A:R,8,FALSE)</f>
        <v>0</v>
      </c>
      <c r="I103" s="3" t="str">
        <f>IF(VLOOKUP($A103,DICO_Complet!A:R,9,FALSE)&lt;&gt;0,VLOOKUP($A103,DICO_Complet!A:R,9,FALSE),"")</f>
        <v/>
      </c>
      <c r="J103" s="3" t="str">
        <f>VLOOKUP($A103,DICO_Complet!A:R,10,FALSE)</f>
        <v>Merchant Category Code</v>
      </c>
      <c r="K103" s="3" t="str">
        <f>IF(OR(ISNA(VLOOKUP(Tableau161920[[#This Row],[Référence]],MON_MSG!A:H,7,FALSE)),ISBLANK(VLOOKUP(Tableau161920[[#This Row],[Référence]],MON_MSG!A:H,7,FALSE))),"",VLOOKUP(Tableau161920[[#This Row],[Référence]],MON_MSG!A:H,7,FALSE))</f>
        <v/>
      </c>
      <c r="L103" s="3" t="str">
        <f>IF(OR(ISNA(VLOOKUP(Tableau161920[[#This Row],[Référence]],MON_MSG!A:I,8,FALSE)),ISBLANK(VLOOKUP(Tableau161920[[#This Row],[Référence]],MON_MSG!A:I,8,FALSE))),"",VLOOKUP(Tableau161920[[#This Row],[Référence]],MON_MSG!A:I,8,FALSE))</f>
        <v/>
      </c>
      <c r="M103" s="3" t="str">
        <f>IF(OR(ISNA(VLOOKUP(Tableau161920[[#This Row],[Référence]],MON_MSG!A:J,9,FALSE)),ISBLANK(VLOOKUP(Tableau161920[[#This Row],[Référence]],MON_MSG!A:J,9,FALSE))),"",VLOOKUP(Tableau161920[[#This Row],[Référence]],MON_MSG!A:J,9,FALSE))</f>
        <v/>
      </c>
      <c r="N103" s="3" t="str">
        <f>IF(VLOOKUP($A103,DICO_Complet!A:R,12,FALSE)=0,"",VLOOKUP($A103,DICO_Complet!A:R,12,FALSE))</f>
        <v>ISO18</v>
      </c>
      <c r="O103" s="3" t="str">
        <f>IF(VLOOKUP($A103,DICO_Complet!A:R,13,FALSE)=0,"",VLOOKUP($A103,DICO_Complet!A:R,13,FALSE))</f>
        <v>018</v>
      </c>
      <c r="P103" s="3" t="str">
        <f>IF(VLOOKUP($A103,DICO_Complet!A:R,14,FALSE)=0,"",VLOOKUP($A103,DICO_Complet!A:R,14,FALSE))</f>
        <v>018</v>
      </c>
      <c r="Q103" s="3" t="str">
        <f>IF(VLOOKUP($A103,DICO_Complet!A:R,15,FALSE)=0,"",VLOOKUP($A103,DICO_Complet!A:R,15,FALSE))</f>
        <v>018</v>
      </c>
      <c r="R103" s="3" t="str">
        <f>IF(VLOOKUP($A103,DICO_Complet!A:R,16,FALSE)=0,"",VLOOKUP($A103,DICO_Complet!A:R,16,FALSE))</f>
        <v/>
      </c>
      <c r="S103" s="3" t="str">
        <f>IF(VLOOKUP($A103,DICO_Complet!A:R,17,FALSE)=0,"",VLOOKUP($A103,DICO_Complet!A:R,17,FALSE))</f>
        <v>DE 018</v>
      </c>
      <c r="T103" s="3" t="str">
        <f>IF(VLOOKUP($A103,DICO_Complet!A:R,18,FALSE)=0,"",VLOOKUP($A103,DICO_Complet!A:R,18,FALSE))</f>
        <v/>
      </c>
    </row>
    <row r="104" spans="1:20">
      <c r="A104" s="29">
        <v>251027112325</v>
      </c>
      <c r="B104" s="30" t="str">
        <f>IF(ISNA(VLOOKUP(Tableau161920[[#This Row],[Référence]],MON_MSG!A:B,2,FALSE)),"N",IF($I104="Obsolete","N","O"))</f>
        <v>O</v>
      </c>
      <c r="C104" s="3" t="str">
        <f>VLOOKUP($A104,DICO_Complet!A:R,3,FALSE)</f>
        <v>Context</v>
      </c>
      <c r="D104" s="3" t="str">
        <f>VLOOKUP($A104,DICO_Complet!A:R,4,FALSE)</f>
        <v>acceptanceChannel</v>
      </c>
      <c r="E104" s="3" t="str">
        <f>VLOOKUP($A104,DICO_Complet!A:R,5,FALSE)</f>
        <v>merchantCategoryCodeLabel</v>
      </c>
      <c r="F104" s="3" t="str">
        <f>VLOOKUP($A104,DICO_Complet!A:R,6,FALSE)</f>
        <v>Max255Text</v>
      </c>
      <c r="G104" s="31" t="str">
        <f>VLOOKUP($A104,DICO_Complet!A:R,7,FALSE)</f>
        <v>DNS</v>
      </c>
      <c r="H104" s="31">
        <f>VLOOKUP($A104,DICO_Complet!A:R,8,FALSE)</f>
        <v>0</v>
      </c>
      <c r="I104" s="3" t="str">
        <f>IF(VLOOKUP($A104,DICO_Complet!A:R,9,FALSE)&lt;&gt;0,VLOOKUP($A104,DICO_Complet!A:R,9,FALSE),"")</f>
        <v/>
      </c>
      <c r="J104" s="3" t="str">
        <f>VLOOKUP($A104,DICO_Complet!A:R,10,FALSE)</f>
        <v>Merchant Category Code Label</v>
      </c>
      <c r="K104" s="3" t="str">
        <f>IF(OR(ISNA(VLOOKUP(Tableau161920[[#This Row],[Référence]],MON_MSG!A:H,7,FALSE)),ISBLANK(VLOOKUP(Tableau161920[[#This Row],[Référence]],MON_MSG!A:H,7,FALSE))),"",VLOOKUP(Tableau161920[[#This Row],[Référence]],MON_MSG!A:H,7,FALSE))</f>
        <v/>
      </c>
      <c r="L104" s="3" t="str">
        <f>IF(OR(ISNA(VLOOKUP(Tableau161920[[#This Row],[Référence]],MON_MSG!A:I,8,FALSE)),ISBLANK(VLOOKUP(Tableau161920[[#This Row],[Référence]],MON_MSG!A:I,8,FALSE))),"",VLOOKUP(Tableau161920[[#This Row],[Référence]],MON_MSG!A:I,8,FALSE))</f>
        <v/>
      </c>
      <c r="M104" s="3" t="str">
        <f>IF(OR(ISNA(VLOOKUP(Tableau161920[[#This Row],[Référence]],MON_MSG!A:J,9,FALSE)),ISBLANK(VLOOKUP(Tableau161920[[#This Row],[Référence]],MON_MSG!A:J,9,FALSE))),"",VLOOKUP(Tableau161920[[#This Row],[Référence]],MON_MSG!A:J,9,FALSE))</f>
        <v/>
      </c>
      <c r="N104" s="3" t="str">
        <f>IF(VLOOKUP($A104,DICO_Complet!A:R,12,FALSE)=0,"",VLOOKUP($A104,DICO_Complet!A:R,12,FALSE))</f>
        <v/>
      </c>
      <c r="O104" s="3" t="str">
        <f>IF(VLOOKUP($A104,DICO_Complet!A:R,13,FALSE)=0,"",VLOOKUP($A104,DICO_Complet!A:R,13,FALSE))</f>
        <v/>
      </c>
      <c r="P104" s="3" t="str">
        <f>IF(VLOOKUP($A104,DICO_Complet!A:R,14,FALSE)=0,"",VLOOKUP($A104,DICO_Complet!A:R,14,FALSE))</f>
        <v/>
      </c>
      <c r="Q104" s="3" t="str">
        <f>IF(VLOOKUP($A104,DICO_Complet!A:R,15,FALSE)=0,"",VLOOKUP($A104,DICO_Complet!A:R,15,FALSE))</f>
        <v/>
      </c>
      <c r="R104" s="3" t="str">
        <f>IF(VLOOKUP($A104,DICO_Complet!A:R,16,FALSE)=0,"",VLOOKUP($A104,DICO_Complet!A:R,16,FALSE))</f>
        <v/>
      </c>
      <c r="S104" s="3" t="str">
        <f>IF(VLOOKUP($A104,DICO_Complet!A:R,17,FALSE)=0,"",VLOOKUP($A104,DICO_Complet!A:R,17,FALSE))</f>
        <v/>
      </c>
      <c r="T104" s="3" t="str">
        <f>IF(VLOOKUP($A104,DICO_Complet!A:R,18,FALSE)=0,"",VLOOKUP($A104,DICO_Complet!A:R,18,FALSE))</f>
        <v/>
      </c>
    </row>
    <row r="105" spans="1:20" ht="14.9" customHeight="1">
      <c r="A105" s="29">
        <v>250415115700</v>
      </c>
      <c r="B105" s="30" t="str">
        <f>IF(ISNA(VLOOKUP(Tableau161920[[#This Row],[Référence]],MON_MSG!A:B,2,FALSE)),"N",IF($I105="Obsolete","N","O"))</f>
        <v>O</v>
      </c>
      <c r="C105" s="3" t="str">
        <f>VLOOKUP($A105,DICO_Complet!A:R,3,FALSE)</f>
        <v>Context</v>
      </c>
      <c r="D105" s="3" t="str">
        <f>VLOOKUP($A105,DICO_Complet!A:R,4,FALSE)</f>
        <v>acceptanceChannel</v>
      </c>
      <c r="E105" s="3" t="str">
        <f>VLOOKUP($A105,DICO_Complet!A:R,5,FALSE)</f>
        <v>merchantSchemeChoice</v>
      </c>
      <c r="F105" s="3" t="str">
        <f>VLOOKUP($A105,DICO_Complet!A:R,6,FALSE)</f>
        <v>BrandCodeset</v>
      </c>
      <c r="G105" s="31" t="str">
        <f>VLOOKUP($A105,DICO_Complet!A:R,7,FALSE)</f>
        <v>DNS</v>
      </c>
      <c r="H105" s="31">
        <f>VLOOKUP($A105,DICO_Complet!A:R,8,FALSE)</f>
        <v>0</v>
      </c>
      <c r="I105" s="3" t="str">
        <f>IF(VLOOKUP($A105,DICO_Complet!A:R,9,FALSE)&lt;&gt;0,VLOOKUP($A105,DICO_Complet!A:R,9,FALSE),"")</f>
        <v/>
      </c>
      <c r="J105" s="3" t="str">
        <f>VLOOKUP($A105,DICO_Complet!A:R,10,FALSE)</f>
        <v>Merchant Scheme Choice</v>
      </c>
      <c r="K105" s="3" t="str">
        <f>IF(OR(ISNA(VLOOKUP(Tableau161920[[#This Row],[Référence]],MON_MSG!A:H,7,FALSE)),ISBLANK(VLOOKUP(Tableau161920[[#This Row],[Référence]],MON_MSG!A:H,7,FALSE))),"",VLOOKUP(Tableau161920[[#This Row],[Référence]],MON_MSG!A:H,7,FALSE))</f>
        <v/>
      </c>
      <c r="L105" s="3" t="str">
        <f>IF(OR(ISNA(VLOOKUP(Tableau161920[[#This Row],[Référence]],MON_MSG!A:I,8,FALSE)),ISBLANK(VLOOKUP(Tableau161920[[#This Row],[Référence]],MON_MSG!A:I,8,FALSE))),"",VLOOKUP(Tableau161920[[#This Row],[Référence]],MON_MSG!A:I,8,FALSE))</f>
        <v/>
      </c>
      <c r="M105" s="3" t="str">
        <f>IF(OR(ISNA(VLOOKUP(Tableau161920[[#This Row],[Référence]],MON_MSG!A:J,9,FALSE)),ISBLANK(VLOOKUP(Tableau161920[[#This Row],[Référence]],MON_MSG!A:J,9,FALSE))),"",VLOOKUP(Tableau161920[[#This Row],[Référence]],MON_MSG!A:J,9,FALSE))</f>
        <v/>
      </c>
      <c r="N105" s="3" t="str">
        <f>IF(VLOOKUP($A105,DICO_Complet!A:R,12,FALSE)=0,"",VLOOKUP($A105,DICO_Complet!A:R,12,FALSE))</f>
        <v/>
      </c>
      <c r="O105" s="3" t="str">
        <f>IF(VLOOKUP($A105,DICO_Complet!A:R,13,FALSE)=0,"",VLOOKUP($A105,DICO_Complet!A:R,13,FALSE))</f>
        <v/>
      </c>
      <c r="P105" s="3" t="str">
        <f>IF(VLOOKUP($A105,DICO_Complet!A:R,14,FALSE)=0,"",VLOOKUP($A105,DICO_Complet!A:R,14,FALSE))</f>
        <v/>
      </c>
      <c r="Q105" s="3" t="str">
        <f>IF(VLOOKUP($A105,DICO_Complet!A:R,15,FALSE)=0,"",VLOOKUP($A105,DICO_Complet!A:R,15,FALSE))</f>
        <v/>
      </c>
      <c r="R105" s="3" t="str">
        <f>IF(VLOOKUP($A105,DICO_Complet!A:R,16,FALSE)=0,"",VLOOKUP($A105,DICO_Complet!A:R,16,FALSE))</f>
        <v/>
      </c>
      <c r="S105" s="3" t="str">
        <f>IF(VLOOKUP($A105,DICO_Complet!A:R,17,FALSE)=0,"",VLOOKUP($A105,DICO_Complet!A:R,17,FALSE))</f>
        <v/>
      </c>
      <c r="T105" s="3" t="str">
        <f>IF(VLOOKUP($A105,DICO_Complet!A:R,18,FALSE)=0,"",VLOOKUP($A105,DICO_Complet!A:R,18,FALSE))</f>
        <v/>
      </c>
    </row>
    <row r="106" spans="1:20">
      <c r="A106" s="29">
        <v>251118173400</v>
      </c>
      <c r="B106" s="30" t="str">
        <f>IF(ISNA(VLOOKUP(Tableau161920[[#This Row],[Référence]],MON_MSG!A:B,2,FALSE)),"N",IF($I106="Obsolete","N","O"))</f>
        <v>O</v>
      </c>
      <c r="C106" s="3" t="str">
        <f>VLOOKUP($A106,DICO_Complet!A:R,3,FALSE)</f>
        <v>Context</v>
      </c>
      <c r="D106" s="3" t="str">
        <f>VLOOKUP($A106,DICO_Complet!A:R,4,FALSE)</f>
        <v>acceptanceChannel</v>
      </c>
      <c r="E106" s="3" t="str">
        <f>VLOOKUP($A106,DICO_Complet!A:R,5,FALSE)</f>
        <v>merchantTicketFooterMessage</v>
      </c>
      <c r="F106" s="3" t="str">
        <f>VLOOKUP($A106,DICO_Complet!A:R,6,FALSE)</f>
        <v>Max40Text</v>
      </c>
      <c r="G106" s="31" t="str">
        <f>VLOOKUP($A106,DICO_Complet!A:R,7,FALSE)</f>
        <v>DNS</v>
      </c>
      <c r="H106" s="31">
        <f>VLOOKUP($A106,DICO_Complet!A:R,8,FALSE)</f>
        <v>0</v>
      </c>
      <c r="I106" s="3" t="str">
        <f>IF(VLOOKUP($A106,DICO_Complet!A:R,9,FALSE)&lt;&gt;0,VLOOKUP($A106,DICO_Complet!A:R,9,FALSE),"")</f>
        <v/>
      </c>
      <c r="J106" s="3" t="str">
        <f>VLOOKUP($A106,DICO_Complet!A:R,10,FALSE)</f>
        <v>Merchant Ticket Footer Message</v>
      </c>
      <c r="K106" s="3" t="str">
        <f>IF(OR(ISNA(VLOOKUP(Tableau161920[[#This Row],[Référence]],MON_MSG!A:H,7,FALSE)),ISBLANK(VLOOKUP(Tableau161920[[#This Row],[Référence]],MON_MSG!A:H,7,FALSE))),"",VLOOKUP(Tableau161920[[#This Row],[Référence]],MON_MSG!A:H,7,FALSE))</f>
        <v/>
      </c>
      <c r="L106" s="3" t="str">
        <f>IF(OR(ISNA(VLOOKUP(Tableau161920[[#This Row],[Référence]],MON_MSG!A:I,8,FALSE)),ISBLANK(VLOOKUP(Tableau161920[[#This Row],[Référence]],MON_MSG!A:I,8,FALSE))),"",VLOOKUP(Tableau161920[[#This Row],[Référence]],MON_MSG!A:I,8,FALSE))</f>
        <v/>
      </c>
      <c r="M106" s="3" t="str">
        <f>IF(OR(ISNA(VLOOKUP(Tableau161920[[#This Row],[Référence]],MON_MSG!A:J,9,FALSE)),ISBLANK(VLOOKUP(Tableau161920[[#This Row],[Référence]],MON_MSG!A:J,9,FALSE))),"",VLOOKUP(Tableau161920[[#This Row],[Référence]],MON_MSG!A:J,9,FALSE))</f>
        <v/>
      </c>
      <c r="N106" s="3" t="str">
        <f>IF(VLOOKUP($A106,DICO_Complet!A:R,12,FALSE)=0,"",VLOOKUP($A106,DICO_Complet!A:R,12,FALSE))</f>
        <v/>
      </c>
      <c r="O106" s="3" t="str">
        <f>IF(VLOOKUP($A106,DICO_Complet!A:R,13,FALSE)=0,"",VLOOKUP($A106,DICO_Complet!A:R,13,FALSE))</f>
        <v/>
      </c>
      <c r="P106" s="3" t="str">
        <f>IF(VLOOKUP($A106,DICO_Complet!A:R,14,FALSE)=0,"",VLOOKUP($A106,DICO_Complet!A:R,14,FALSE))</f>
        <v/>
      </c>
      <c r="Q106" s="3" t="str">
        <f>IF(VLOOKUP($A106,DICO_Complet!A:R,15,FALSE)=0,"",VLOOKUP($A106,DICO_Complet!A:R,15,FALSE))</f>
        <v/>
      </c>
      <c r="R106" s="3" t="str">
        <f>IF(VLOOKUP($A106,DICO_Complet!A:R,16,FALSE)=0,"",VLOOKUP($A106,DICO_Complet!A:R,16,FALSE))</f>
        <v/>
      </c>
      <c r="S106" s="3" t="str">
        <f>IF(VLOOKUP($A106,DICO_Complet!A:R,17,FALSE)=0,"",VLOOKUP($A106,DICO_Complet!A:R,17,FALSE))</f>
        <v/>
      </c>
      <c r="T106" s="3" t="str">
        <f>IF(VLOOKUP($A106,DICO_Complet!A:R,18,FALSE)=0,"",VLOOKUP($A106,DICO_Complet!A:R,18,FALSE))</f>
        <v/>
      </c>
    </row>
    <row r="107" spans="1:20">
      <c r="A107" s="29">
        <v>250428083550</v>
      </c>
      <c r="B107" s="30" t="str">
        <f>IF(ISNA(VLOOKUP(Tableau161920[[#This Row],[Référence]],MON_MSG!A:B,2,FALSE)),"N",IF($I107="Obsolete","N","O"))</f>
        <v>O</v>
      </c>
      <c r="C107" s="3" t="str">
        <f>VLOOKUP($A107,DICO_Complet!A:R,3,FALSE)</f>
        <v>Context</v>
      </c>
      <c r="D107" s="3" t="str">
        <f>VLOOKUP($A107,DICO_Complet!A:R,4,FALSE)</f>
        <v>acceptanceChannel</v>
      </c>
      <c r="E107" s="3" t="str">
        <f>VLOOKUP($A107,DICO_Complet!A:R,5,FALSE)</f>
        <v>merchantTicketHeaderMessage</v>
      </c>
      <c r="F107" s="3" t="str">
        <f>VLOOKUP($A107,DICO_Complet!A:R,6,FALSE)</f>
        <v>Max40Text</v>
      </c>
      <c r="G107" s="31" t="str">
        <f>VLOOKUP($A107,DICO_Complet!A:R,7,FALSE)</f>
        <v>DNS</v>
      </c>
      <c r="H107" s="31">
        <f>VLOOKUP($A107,DICO_Complet!A:R,8,FALSE)</f>
        <v>0</v>
      </c>
      <c r="I107" s="3" t="str">
        <f>IF(VLOOKUP($A107,DICO_Complet!A:R,9,FALSE)&lt;&gt;0,VLOOKUP($A107,DICO_Complet!A:R,9,FALSE),"")</f>
        <v/>
      </c>
      <c r="J107" s="3" t="str">
        <f>VLOOKUP($A107,DICO_Complet!A:R,10,FALSE)</f>
        <v>Merchant Ticket Header Message</v>
      </c>
      <c r="K107" s="3" t="str">
        <f>IF(OR(ISNA(VLOOKUP(Tableau161920[[#This Row],[Référence]],MON_MSG!A:H,7,FALSE)),ISBLANK(VLOOKUP(Tableau161920[[#This Row],[Référence]],MON_MSG!A:H,7,FALSE))),"",VLOOKUP(Tableau161920[[#This Row],[Référence]],MON_MSG!A:H,7,FALSE))</f>
        <v/>
      </c>
      <c r="L107" s="3" t="str">
        <f>IF(OR(ISNA(VLOOKUP(Tableau161920[[#This Row],[Référence]],MON_MSG!A:I,8,FALSE)),ISBLANK(VLOOKUP(Tableau161920[[#This Row],[Référence]],MON_MSG!A:I,8,FALSE))),"",VLOOKUP(Tableau161920[[#This Row],[Référence]],MON_MSG!A:I,8,FALSE))</f>
        <v/>
      </c>
      <c r="M107" s="3" t="str">
        <f>IF(OR(ISNA(VLOOKUP(Tableau161920[[#This Row],[Référence]],MON_MSG!A:J,9,FALSE)),ISBLANK(VLOOKUP(Tableau161920[[#This Row],[Référence]],MON_MSG!A:J,9,FALSE))),"",VLOOKUP(Tableau161920[[#This Row],[Référence]],MON_MSG!A:J,9,FALSE))</f>
        <v/>
      </c>
      <c r="N107" s="3" t="str">
        <f>IF(VLOOKUP($A107,DICO_Complet!A:R,12,FALSE)=0,"",VLOOKUP($A107,DICO_Complet!A:R,12,FALSE))</f>
        <v/>
      </c>
      <c r="O107" s="3" t="str">
        <f>IF(VLOOKUP($A107,DICO_Complet!A:R,13,FALSE)=0,"",VLOOKUP($A107,DICO_Complet!A:R,13,FALSE))</f>
        <v/>
      </c>
      <c r="P107" s="3" t="str">
        <f>IF(VLOOKUP($A107,DICO_Complet!A:R,14,FALSE)=0,"",VLOOKUP($A107,DICO_Complet!A:R,14,FALSE))</f>
        <v/>
      </c>
      <c r="Q107" s="3" t="str">
        <f>IF(VLOOKUP($A107,DICO_Complet!A:R,15,FALSE)=0,"",VLOOKUP($A107,DICO_Complet!A:R,15,FALSE))</f>
        <v/>
      </c>
      <c r="R107" s="3" t="str">
        <f>IF(VLOOKUP($A107,DICO_Complet!A:R,16,FALSE)=0,"",VLOOKUP($A107,DICO_Complet!A:R,16,FALSE))</f>
        <v/>
      </c>
      <c r="S107" s="3" t="str">
        <f>IF(VLOOKUP($A107,DICO_Complet!A:R,17,FALSE)=0,"",VLOOKUP($A107,DICO_Complet!A:R,17,FALSE))</f>
        <v/>
      </c>
      <c r="T107" s="3" t="str">
        <f>IF(VLOOKUP($A107,DICO_Complet!A:R,18,FALSE)=0,"",VLOOKUP($A107,DICO_Complet!A:R,18,FALSE))</f>
        <v/>
      </c>
    </row>
    <row r="108" spans="1:20">
      <c r="A108" s="29">
        <v>250721161910</v>
      </c>
      <c r="B108" s="30" t="str">
        <f>IF(ISNA(VLOOKUP(Tableau161920[[#This Row],[Référence]],MON_MSG!A:B,2,FALSE)),"N",IF($I108="Obsolete","N","O"))</f>
        <v>O</v>
      </c>
      <c r="C108" s="3" t="str">
        <f>VLOOKUP($A108,DICO_Complet!A:R,3,FALSE)</f>
        <v>Context</v>
      </c>
      <c r="D108" s="3" t="str">
        <f>VLOOKUP($A108,DICO_Complet!A:R,4,FALSE)</f>
        <v>acceptanceChannel</v>
      </c>
      <c r="E108" s="3" t="str">
        <f>VLOOKUP($A108,DICO_Complet!A:R,5,FALSE)</f>
        <v>merchantTicketLocalisationPlate</v>
      </c>
      <c r="F108" s="3" t="str">
        <f>VLOOKUP($A108,DICO_Complet!A:R,6,FALSE)</f>
        <v>Max20AlphaNumericText</v>
      </c>
      <c r="G108" s="31" t="str">
        <f>VLOOKUP($A108,DICO_Complet!A:R,7,FALSE)</f>
        <v>DSP</v>
      </c>
      <c r="H108" s="31">
        <f>VLOOKUP($A108,DICO_Complet!A:R,8,FALSE)</f>
        <v>0</v>
      </c>
      <c r="I108" s="3" t="str">
        <f>IF(VLOOKUP($A108,DICO_Complet!A:R,9,FALSE)&lt;&gt;0,VLOOKUP($A108,DICO_Complet!A:R,9,FALSE),"")</f>
        <v/>
      </c>
      <c r="J108" s="3" t="str">
        <f>VLOOKUP($A108,DICO_Complet!A:R,10,FALSE)</f>
        <v>Merchant Ticket Localisation Plate</v>
      </c>
      <c r="K108" s="3" t="str">
        <f>IF(OR(ISNA(VLOOKUP(Tableau161920[[#This Row],[Référence]],MON_MSG!A:H,7,FALSE)),ISBLANK(VLOOKUP(Tableau161920[[#This Row],[Référence]],MON_MSG!A:H,7,FALSE))),"",VLOOKUP(Tableau161920[[#This Row],[Référence]],MON_MSG!A:H,7,FALSE))</f>
        <v/>
      </c>
      <c r="L108" s="3" t="str">
        <f>IF(OR(ISNA(VLOOKUP(Tableau161920[[#This Row],[Référence]],MON_MSG!A:I,8,FALSE)),ISBLANK(VLOOKUP(Tableau161920[[#This Row],[Référence]],MON_MSG!A:I,8,FALSE))),"",VLOOKUP(Tableau161920[[#This Row],[Référence]],MON_MSG!A:I,8,FALSE))</f>
        <v/>
      </c>
      <c r="M108" s="3" t="str">
        <f>IF(OR(ISNA(VLOOKUP(Tableau161920[[#This Row],[Référence]],MON_MSG!A:J,9,FALSE)),ISBLANK(VLOOKUP(Tableau161920[[#This Row],[Référence]],MON_MSG!A:J,9,FALSE))),"",VLOOKUP(Tableau161920[[#This Row],[Référence]],MON_MSG!A:J,9,FALSE))</f>
        <v/>
      </c>
      <c r="N108" s="3" t="str">
        <f>IF(VLOOKUP($A108,DICO_Complet!A:R,12,FALSE)=0,"",VLOOKUP($A108,DICO_Complet!A:R,12,FALSE))</f>
        <v/>
      </c>
      <c r="O108" s="3" t="str">
        <f>IF(VLOOKUP($A108,DICO_Complet!A:R,13,FALSE)=0,"",VLOOKUP($A108,DICO_Complet!A:R,13,FALSE))</f>
        <v/>
      </c>
      <c r="P108" s="3" t="str">
        <f>IF(VLOOKUP($A108,DICO_Complet!A:R,14,FALSE)=0,"",VLOOKUP($A108,DICO_Complet!A:R,14,FALSE))</f>
        <v/>
      </c>
      <c r="Q108" s="3" t="str">
        <f>IF(VLOOKUP($A108,DICO_Complet!A:R,15,FALSE)=0,"",VLOOKUP($A108,DICO_Complet!A:R,15,FALSE))</f>
        <v/>
      </c>
      <c r="R108" s="3" t="str">
        <f>IF(VLOOKUP($A108,DICO_Complet!A:R,16,FALSE)=0,"",VLOOKUP($A108,DICO_Complet!A:R,16,FALSE))</f>
        <v/>
      </c>
      <c r="S108" s="3" t="str">
        <f>IF(VLOOKUP($A108,DICO_Complet!A:R,17,FALSE)=0,"",VLOOKUP($A108,DICO_Complet!A:R,17,FALSE))</f>
        <v/>
      </c>
      <c r="T108" s="3" t="str">
        <f>IF(VLOOKUP($A108,DICO_Complet!A:R,18,FALSE)=0,"",VLOOKUP($A108,DICO_Complet!A:R,18,FALSE))</f>
        <v/>
      </c>
    </row>
    <row r="109" spans="1:20" ht="15" customHeight="1">
      <c r="A109" s="29">
        <v>250721161909</v>
      </c>
      <c r="B109" s="30" t="str">
        <f>IF(ISNA(VLOOKUP(Tableau161920[[#This Row],[Référence]],MON_MSG!A:B,2,FALSE)),"N",IF($I109="Obsolete","N","O"))</f>
        <v>O</v>
      </c>
      <c r="C109" s="3" t="str">
        <f>VLOOKUP($A109,DICO_Complet!A:R,3,FALSE)</f>
        <v>Context</v>
      </c>
      <c r="D109" s="3" t="str">
        <f>VLOOKUP($A109,DICO_Complet!A:R,4,FALSE)</f>
        <v>acceptanceChannel</v>
      </c>
      <c r="E109" s="3" t="str">
        <f>VLOOKUP($A109,DICO_Complet!A:R,5,FALSE)</f>
        <v>merchantTicketNamePlate</v>
      </c>
      <c r="F109" s="3" t="str">
        <f>VLOOKUP($A109,DICO_Complet!A:R,6,FALSE)</f>
        <v>Max20AlphaNumericText</v>
      </c>
      <c r="G109" s="31" t="str">
        <f>VLOOKUP($A109,DICO_Complet!A:R,7,FALSE)</f>
        <v>DSP</v>
      </c>
      <c r="H109" s="31">
        <f>VLOOKUP($A109,DICO_Complet!A:R,8,FALSE)</f>
        <v>0</v>
      </c>
      <c r="I109" s="3" t="str">
        <f>IF(VLOOKUP($A109,DICO_Complet!A:R,9,FALSE)&lt;&gt;0,VLOOKUP($A109,DICO_Complet!A:R,9,FALSE),"")</f>
        <v/>
      </c>
      <c r="J109" s="3" t="str">
        <f>VLOOKUP($A109,DICO_Complet!A:R,10,FALSE)</f>
        <v>Merchant Ticket Name Plate</v>
      </c>
      <c r="K109" s="3" t="str">
        <f>IF(OR(ISNA(VLOOKUP(Tableau161920[[#This Row],[Référence]],MON_MSG!A:H,7,FALSE)),ISBLANK(VLOOKUP(Tableau161920[[#This Row],[Référence]],MON_MSG!A:H,7,FALSE))),"",VLOOKUP(Tableau161920[[#This Row],[Référence]],MON_MSG!A:H,7,FALSE))</f>
        <v/>
      </c>
      <c r="L109" s="3" t="str">
        <f>IF(OR(ISNA(VLOOKUP(Tableau161920[[#This Row],[Référence]],MON_MSG!A:I,8,FALSE)),ISBLANK(VLOOKUP(Tableau161920[[#This Row],[Référence]],MON_MSG!A:I,8,FALSE))),"",VLOOKUP(Tableau161920[[#This Row],[Référence]],MON_MSG!A:I,8,FALSE))</f>
        <v/>
      </c>
      <c r="M109" s="3" t="str">
        <f>IF(OR(ISNA(VLOOKUP(Tableau161920[[#This Row],[Référence]],MON_MSG!A:J,9,FALSE)),ISBLANK(VLOOKUP(Tableau161920[[#This Row],[Référence]],MON_MSG!A:J,9,FALSE))),"",VLOOKUP(Tableau161920[[#This Row],[Référence]],MON_MSG!A:J,9,FALSE))</f>
        <v/>
      </c>
      <c r="N109" s="3" t="str">
        <f>IF(VLOOKUP($A109,DICO_Complet!A:R,12,FALSE)=0,"",VLOOKUP($A109,DICO_Complet!A:R,12,FALSE))</f>
        <v/>
      </c>
      <c r="O109" s="3" t="str">
        <f>IF(VLOOKUP($A109,DICO_Complet!A:R,13,FALSE)=0,"",VLOOKUP($A109,DICO_Complet!A:R,13,FALSE))</f>
        <v/>
      </c>
      <c r="P109" s="3" t="str">
        <f>IF(VLOOKUP($A109,DICO_Complet!A:R,14,FALSE)=0,"",VLOOKUP($A109,DICO_Complet!A:R,14,FALSE))</f>
        <v/>
      </c>
      <c r="Q109" s="3" t="str">
        <f>IF(VLOOKUP($A109,DICO_Complet!A:R,15,FALSE)=0,"",VLOOKUP($A109,DICO_Complet!A:R,15,FALSE))</f>
        <v/>
      </c>
      <c r="R109" s="3" t="str">
        <f>IF(VLOOKUP($A109,DICO_Complet!A:R,16,FALSE)=0,"",VLOOKUP($A109,DICO_Complet!A:R,16,FALSE))</f>
        <v/>
      </c>
      <c r="S109" s="3" t="str">
        <f>IF(VLOOKUP($A109,DICO_Complet!A:R,17,FALSE)=0,"",VLOOKUP($A109,DICO_Complet!A:R,17,FALSE))</f>
        <v/>
      </c>
      <c r="T109" s="3" t="str">
        <f>IF(VLOOKUP($A109,DICO_Complet!A:R,18,FALSE)=0,"",VLOOKUP($A109,DICO_Complet!A:R,18,FALSE))</f>
        <v/>
      </c>
    </row>
    <row r="110" spans="1:20">
      <c r="A110" s="29">
        <v>250415115600</v>
      </c>
      <c r="B110" s="30" t="str">
        <f>IF(ISNA(VLOOKUP(Tableau161920[[#This Row],[Référence]],MON_MSG!A:B,2,FALSE)),"N",IF($I110="Obsolete","N","O"))</f>
        <v>O</v>
      </c>
      <c r="C110" s="3" t="str">
        <f>VLOOKUP($A110,DICO_Complet!A:R,3,FALSE)</f>
        <v>Context</v>
      </c>
      <c r="D110" s="3" t="str">
        <f>VLOOKUP($A110,DICO_Complet!A:R,4,FALSE)</f>
        <v>acceptanceChannel</v>
      </c>
      <c r="E110" s="3" t="str">
        <f>VLOOKUP($A110,DICO_Complet!A:R,5,FALSE)</f>
        <v>merchantTicketPrintIndicator</v>
      </c>
      <c r="F110" s="3" t="str">
        <f>VLOOKUP($A110,DICO_Complet!A:R,6,FALSE)</f>
        <v>TrueFalseIndicator</v>
      </c>
      <c r="G110" s="31" t="str">
        <f>VLOOKUP($A110,DICO_Complet!A:R,7,FALSE)</f>
        <v>DNS</v>
      </c>
      <c r="H110" s="31">
        <f>VLOOKUP($A110,DICO_Complet!A:R,8,FALSE)</f>
        <v>0</v>
      </c>
      <c r="I110" s="3" t="str">
        <f>IF(VLOOKUP($A110,DICO_Complet!A:R,9,FALSE)&lt;&gt;0,VLOOKUP($A110,DICO_Complet!A:R,9,FALSE),"")</f>
        <v/>
      </c>
      <c r="J110" s="3" t="str">
        <f>VLOOKUP($A110,DICO_Complet!A:R,10,FALSE)</f>
        <v>Merchant Ticket Print Indicator</v>
      </c>
      <c r="K110" s="3" t="str">
        <f>IF(OR(ISNA(VLOOKUP(Tableau161920[[#This Row],[Référence]],MON_MSG!A:H,7,FALSE)),ISBLANK(VLOOKUP(Tableau161920[[#This Row],[Référence]],MON_MSG!A:H,7,FALSE))),"",VLOOKUP(Tableau161920[[#This Row],[Référence]],MON_MSG!A:H,7,FALSE))</f>
        <v/>
      </c>
      <c r="L110" s="3" t="str">
        <f>IF(OR(ISNA(VLOOKUP(Tableau161920[[#This Row],[Référence]],MON_MSG!A:I,8,FALSE)),ISBLANK(VLOOKUP(Tableau161920[[#This Row],[Référence]],MON_MSG!A:I,8,FALSE))),"",VLOOKUP(Tableau161920[[#This Row],[Référence]],MON_MSG!A:I,8,FALSE))</f>
        <v/>
      </c>
      <c r="M110" s="3" t="str">
        <f>IF(OR(ISNA(VLOOKUP(Tableau161920[[#This Row],[Référence]],MON_MSG!A:J,9,FALSE)),ISBLANK(VLOOKUP(Tableau161920[[#This Row],[Référence]],MON_MSG!A:J,9,FALSE))),"",VLOOKUP(Tableau161920[[#This Row],[Référence]],MON_MSG!A:J,9,FALSE))</f>
        <v/>
      </c>
      <c r="N110" s="3" t="str">
        <f>IF(VLOOKUP($A110,DICO_Complet!A:R,12,FALSE)=0,"",VLOOKUP($A110,DICO_Complet!A:R,12,FALSE))</f>
        <v/>
      </c>
      <c r="O110" s="3" t="str">
        <f>IF(VLOOKUP($A110,DICO_Complet!A:R,13,FALSE)=0,"",VLOOKUP($A110,DICO_Complet!A:R,13,FALSE))</f>
        <v/>
      </c>
      <c r="P110" s="3" t="str">
        <f>IF(VLOOKUP($A110,DICO_Complet!A:R,14,FALSE)=0,"",VLOOKUP($A110,DICO_Complet!A:R,14,FALSE))</f>
        <v/>
      </c>
      <c r="Q110" s="3" t="str">
        <f>IF(VLOOKUP($A110,DICO_Complet!A:R,15,FALSE)=0,"",VLOOKUP($A110,DICO_Complet!A:R,15,FALSE))</f>
        <v/>
      </c>
      <c r="R110" s="3" t="str">
        <f>IF(VLOOKUP($A110,DICO_Complet!A:R,16,FALSE)=0,"",VLOOKUP($A110,DICO_Complet!A:R,16,FALSE))</f>
        <v/>
      </c>
      <c r="S110" s="3" t="str">
        <f>IF(VLOOKUP($A110,DICO_Complet!A:R,17,FALSE)=0,"",VLOOKUP($A110,DICO_Complet!A:R,17,FALSE))</f>
        <v/>
      </c>
      <c r="T110" s="3" t="str">
        <f>IF(VLOOKUP($A110,DICO_Complet!A:R,18,FALSE)=0,"",VLOOKUP($A110,DICO_Complet!A:R,18,FALSE))</f>
        <v/>
      </c>
    </row>
    <row r="111" spans="1:20">
      <c r="A111" s="29">
        <v>250401135500</v>
      </c>
      <c r="B111" s="30" t="str">
        <f>IF(ISNA(VLOOKUP(Tableau161920[[#This Row],[Référence]],MON_MSG!A:B,2,FALSE)),"N",IF($I111="Obsolete","N","O"))</f>
        <v>O</v>
      </c>
      <c r="C111" s="3" t="str">
        <f>VLOOKUP($A111,DICO_Complet!A:R,3,FALSE)</f>
        <v>Context</v>
      </c>
      <c r="D111" s="3" t="str">
        <f>VLOOKUP($A111,DICO_Complet!A:R,4,FALSE)</f>
        <v>acceptanceChannel</v>
      </c>
      <c r="E111" s="3" t="str">
        <f>VLOOKUP($A111,DICO_Complet!A:R,5,FALSE)</f>
        <v>noShowIndicator</v>
      </c>
      <c r="F111" s="3" t="str">
        <f>VLOOKUP($A111,DICO_Complet!A:R,6,FALSE)</f>
        <v>TrueFalseIndicator</v>
      </c>
      <c r="G111" s="31" t="str">
        <f>VLOOKUP($A111,DICO_Complet!A:R,7,FALSE)</f>
        <v>DNS</v>
      </c>
      <c r="H111" s="31">
        <f>VLOOKUP($A111,DICO_Complet!A:R,8,FALSE)</f>
        <v>0</v>
      </c>
      <c r="I111" s="3" t="str">
        <f>IF(VLOOKUP($A111,DICO_Complet!A:R,9,FALSE)&lt;&gt;0,VLOOKUP($A111,DICO_Complet!A:R,9,FALSE),"")</f>
        <v/>
      </c>
      <c r="J111" s="3" t="str">
        <f>VLOOKUP($A111,DICO_Complet!A:R,10,FALSE)</f>
        <v>No Show Indicator</v>
      </c>
      <c r="K111" s="3" t="str">
        <f>IF(OR(ISNA(VLOOKUP(Tableau161920[[#This Row],[Référence]],MON_MSG!A:H,7,FALSE)),ISBLANK(VLOOKUP(Tableau161920[[#This Row],[Référence]],MON_MSG!A:H,7,FALSE))),"",VLOOKUP(Tableau161920[[#This Row],[Référence]],MON_MSG!A:H,7,FALSE))</f>
        <v/>
      </c>
      <c r="L111" s="3" t="str">
        <f>IF(OR(ISNA(VLOOKUP(Tableau161920[[#This Row],[Référence]],MON_MSG!A:I,8,FALSE)),ISBLANK(VLOOKUP(Tableau161920[[#This Row],[Référence]],MON_MSG!A:I,8,FALSE))),"",VLOOKUP(Tableau161920[[#This Row],[Référence]],MON_MSG!A:I,8,FALSE))</f>
        <v/>
      </c>
      <c r="M111" s="3" t="str">
        <f>IF(OR(ISNA(VLOOKUP(Tableau161920[[#This Row],[Référence]],MON_MSG!A:J,9,FALSE)),ISBLANK(VLOOKUP(Tableau161920[[#This Row],[Référence]],MON_MSG!A:J,9,FALSE))),"",VLOOKUP(Tableau161920[[#This Row],[Référence]],MON_MSG!A:J,9,FALSE))</f>
        <v/>
      </c>
      <c r="N111" s="3" t="str">
        <f>IF(VLOOKUP($A111,DICO_Complet!A:R,12,FALSE)=0,"",VLOOKUP($A111,DICO_Complet!A:R,12,FALSE))</f>
        <v/>
      </c>
      <c r="O111" s="3" t="str">
        <f>IF(VLOOKUP($A111,DICO_Complet!A:R,13,FALSE)=0,"",VLOOKUP($A111,DICO_Complet!A:R,13,FALSE))</f>
        <v/>
      </c>
      <c r="P111" s="3" t="str">
        <f>IF(VLOOKUP($A111,DICO_Complet!A:R,14,FALSE)=0,"",VLOOKUP($A111,DICO_Complet!A:R,14,FALSE))</f>
        <v/>
      </c>
      <c r="Q111" s="3" t="str">
        <f>IF(VLOOKUP($A111,DICO_Complet!A:R,15,FALSE)=0,"",VLOOKUP($A111,DICO_Complet!A:R,15,FALSE))</f>
        <v/>
      </c>
      <c r="R111" s="3" t="str">
        <f>IF(VLOOKUP($A111,DICO_Complet!A:R,16,FALSE)=0,"",VLOOKUP($A111,DICO_Complet!A:R,16,FALSE))</f>
        <v/>
      </c>
      <c r="S111" s="3" t="str">
        <f>IF(VLOOKUP($A111,DICO_Complet!A:R,17,FALSE)=0,"",VLOOKUP($A111,DICO_Complet!A:R,17,FALSE))</f>
        <v/>
      </c>
      <c r="T111" s="3" t="str">
        <f>IF(VLOOKUP($A111,DICO_Complet!A:R,18,FALSE)=0,"",VLOOKUP($A111,DICO_Complet!A:R,18,FALSE))</f>
        <v/>
      </c>
    </row>
    <row r="112" spans="1:20">
      <c r="A112" s="29">
        <v>250428082800</v>
      </c>
      <c r="B112" s="30" t="str">
        <f>IF(ISNA(VLOOKUP(Tableau161920[[#This Row],[Référence]],MON_MSG!A:B,2,FALSE)),"N",IF($I112="Obsolete","N","O"))</f>
        <v>O</v>
      </c>
      <c r="C112" s="3" t="str">
        <f>VLOOKUP($A112,DICO_Complet!A:R,3,FALSE)</f>
        <v>Context</v>
      </c>
      <c r="D112" s="3" t="str">
        <f>VLOOKUP($A112,DICO_Complet!A:R,4,FALSE)</f>
        <v>acceptanceChannel</v>
      </c>
      <c r="E112" s="3" t="str">
        <f>VLOOKUP($A112,DICO_Complet!A:R,5,FALSE)</f>
        <v>panTruncationIndicator</v>
      </c>
      <c r="F112" s="3" t="str">
        <f>VLOOKUP($A112,DICO_Complet!A:R,6,FALSE)</f>
        <v>TrueFalseIndicator</v>
      </c>
      <c r="G112" s="31" t="str">
        <f>VLOOKUP($A112,DICO_Complet!A:R,7,FALSE)</f>
        <v>DNS</v>
      </c>
      <c r="H112" s="31">
        <f>VLOOKUP($A112,DICO_Complet!A:R,8,FALSE)</f>
        <v>0</v>
      </c>
      <c r="I112" s="3" t="str">
        <f>IF(VLOOKUP($A112,DICO_Complet!A:R,9,FALSE)&lt;&gt;0,VLOOKUP($A112,DICO_Complet!A:R,9,FALSE),"")</f>
        <v/>
      </c>
      <c r="J112" s="3" t="str">
        <f>VLOOKUP($A112,DICO_Complet!A:R,10,FALSE)</f>
        <v>Pan Truncated Indicator</v>
      </c>
      <c r="K112" s="3" t="str">
        <f>IF(OR(ISNA(VLOOKUP(Tableau161920[[#This Row],[Référence]],MON_MSG!A:H,7,FALSE)),ISBLANK(VLOOKUP(Tableau161920[[#This Row],[Référence]],MON_MSG!A:H,7,FALSE))),"",VLOOKUP(Tableau161920[[#This Row],[Référence]],MON_MSG!A:H,7,FALSE))</f>
        <v/>
      </c>
      <c r="L112" s="3" t="str">
        <f>IF(OR(ISNA(VLOOKUP(Tableau161920[[#This Row],[Référence]],MON_MSG!A:I,8,FALSE)),ISBLANK(VLOOKUP(Tableau161920[[#This Row],[Référence]],MON_MSG!A:I,8,FALSE))),"",VLOOKUP(Tableau161920[[#This Row],[Référence]],MON_MSG!A:I,8,FALSE))</f>
        <v/>
      </c>
      <c r="M112" s="3" t="str">
        <f>IF(OR(ISNA(VLOOKUP(Tableau161920[[#This Row],[Référence]],MON_MSG!A:J,9,FALSE)),ISBLANK(VLOOKUP(Tableau161920[[#This Row],[Référence]],MON_MSG!A:J,9,FALSE))),"",VLOOKUP(Tableau161920[[#This Row],[Référence]],MON_MSG!A:J,9,FALSE))</f>
        <v/>
      </c>
      <c r="N112" s="3" t="str">
        <f>IF(VLOOKUP($A112,DICO_Complet!A:R,12,FALSE)=0,"",VLOOKUP($A112,DICO_Complet!A:R,12,FALSE))</f>
        <v/>
      </c>
      <c r="O112" s="3" t="str">
        <f>IF(VLOOKUP($A112,DICO_Complet!A:R,13,FALSE)=0,"",VLOOKUP($A112,DICO_Complet!A:R,13,FALSE))</f>
        <v/>
      </c>
      <c r="P112" s="3" t="str">
        <f>IF(VLOOKUP($A112,DICO_Complet!A:R,14,FALSE)=0,"",VLOOKUP($A112,DICO_Complet!A:R,14,FALSE))</f>
        <v/>
      </c>
      <c r="Q112" s="3" t="str">
        <f>IF(VLOOKUP($A112,DICO_Complet!A:R,15,FALSE)=0,"",VLOOKUP($A112,DICO_Complet!A:R,15,FALSE))</f>
        <v/>
      </c>
      <c r="R112" s="3" t="str">
        <f>IF(VLOOKUP($A112,DICO_Complet!A:R,16,FALSE)=0,"",VLOOKUP($A112,DICO_Complet!A:R,16,FALSE))</f>
        <v/>
      </c>
      <c r="S112" s="3" t="str">
        <f>IF(VLOOKUP($A112,DICO_Complet!A:R,17,FALSE)=0,"",VLOOKUP($A112,DICO_Complet!A:R,17,FALSE))</f>
        <v/>
      </c>
      <c r="T112" s="3" t="str">
        <f>IF(VLOOKUP($A112,DICO_Complet!A:R,18,FALSE)=0,"",VLOOKUP($A112,DICO_Complet!A:R,18,FALSE))</f>
        <v/>
      </c>
    </row>
    <row r="113" spans="1:20">
      <c r="A113" s="29">
        <v>250428082900</v>
      </c>
      <c r="B113" s="30" t="str">
        <f>IF(ISNA(VLOOKUP(Tableau161920[[#This Row],[Référence]],MON_MSG!A:B,2,FALSE)),"N",IF($I113="Obsolete","N","O"))</f>
        <v>O</v>
      </c>
      <c r="C113" s="3" t="str">
        <f>VLOOKUP($A113,DICO_Complet!A:R,3,FALSE)</f>
        <v>Context</v>
      </c>
      <c r="D113" s="3" t="str">
        <f>VLOOKUP($A113,DICO_Complet!A:R,4,FALSE)</f>
        <v>acceptanceChannel</v>
      </c>
      <c r="E113" s="3" t="str">
        <f>VLOOKUP($A113,DICO_Complet!A:R,5,FALSE)</f>
        <v>partialAuthorisationIndicator</v>
      </c>
      <c r="F113" s="3" t="str">
        <f>VLOOKUP($A113,DICO_Complet!A:R,6,FALSE)</f>
        <v>TrueFalseIndicator</v>
      </c>
      <c r="G113" s="31" t="str">
        <f>VLOOKUP($A113,DICO_Complet!A:R,7,FALSE)</f>
        <v>DNS</v>
      </c>
      <c r="H113" s="31">
        <f>VLOOKUP($A113,DICO_Complet!A:R,8,FALSE)</f>
        <v>0</v>
      </c>
      <c r="I113" s="3" t="str">
        <f>IF(VLOOKUP($A113,DICO_Complet!A:R,9,FALSE)&lt;&gt;0,VLOOKUP($A113,DICO_Complet!A:R,9,FALSE),"")</f>
        <v/>
      </c>
      <c r="J113" s="3" t="str">
        <f>VLOOKUP($A113,DICO_Complet!A:R,10,FALSE)</f>
        <v>Partial Autorisation Indicator</v>
      </c>
      <c r="K113" s="3" t="str">
        <f>IF(OR(ISNA(VLOOKUP(Tableau161920[[#This Row],[Référence]],MON_MSG!A:H,7,FALSE)),ISBLANK(VLOOKUP(Tableau161920[[#This Row],[Référence]],MON_MSG!A:H,7,FALSE))),"",VLOOKUP(Tableau161920[[#This Row],[Référence]],MON_MSG!A:H,7,FALSE))</f>
        <v/>
      </c>
      <c r="L113" s="3" t="str">
        <f>IF(OR(ISNA(VLOOKUP(Tableau161920[[#This Row],[Référence]],MON_MSG!A:I,8,FALSE)),ISBLANK(VLOOKUP(Tableau161920[[#This Row],[Référence]],MON_MSG!A:I,8,FALSE))),"",VLOOKUP(Tableau161920[[#This Row],[Référence]],MON_MSG!A:I,8,FALSE))</f>
        <v/>
      </c>
      <c r="M113" s="3" t="str">
        <f>IF(OR(ISNA(VLOOKUP(Tableau161920[[#This Row],[Référence]],MON_MSG!A:J,9,FALSE)),ISBLANK(VLOOKUP(Tableau161920[[#This Row],[Référence]],MON_MSG!A:J,9,FALSE))),"",VLOOKUP(Tableau161920[[#This Row],[Référence]],MON_MSG!A:J,9,FALSE))</f>
        <v/>
      </c>
      <c r="N113" s="3" t="str">
        <f>IF(VLOOKUP($A113,DICO_Complet!A:R,12,FALSE)=0,"",VLOOKUP($A113,DICO_Complet!A:R,12,FALSE))</f>
        <v/>
      </c>
      <c r="O113" s="3" t="str">
        <f>IF(VLOOKUP($A113,DICO_Complet!A:R,13,FALSE)=0,"",VLOOKUP($A113,DICO_Complet!A:R,13,FALSE))</f>
        <v/>
      </c>
      <c r="P113" s="3" t="str">
        <f>IF(VLOOKUP($A113,DICO_Complet!A:R,14,FALSE)=0,"",VLOOKUP($A113,DICO_Complet!A:R,14,FALSE))</f>
        <v/>
      </c>
      <c r="Q113" s="3" t="str">
        <f>IF(VLOOKUP($A113,DICO_Complet!A:R,15,FALSE)=0,"",VLOOKUP($A113,DICO_Complet!A:R,15,FALSE))</f>
        <v/>
      </c>
      <c r="R113" s="3" t="str">
        <f>IF(VLOOKUP($A113,DICO_Complet!A:R,16,FALSE)=0,"",VLOOKUP($A113,DICO_Complet!A:R,16,FALSE))</f>
        <v/>
      </c>
      <c r="S113" s="3" t="str">
        <f>IF(VLOOKUP($A113,DICO_Complet!A:R,17,FALSE)=0,"",VLOOKUP($A113,DICO_Complet!A:R,17,FALSE))</f>
        <v/>
      </c>
      <c r="T113" s="3" t="str">
        <f>IF(VLOOKUP($A113,DICO_Complet!A:R,18,FALSE)=0,"",VLOOKUP($A113,DICO_Complet!A:R,18,FALSE))</f>
        <v/>
      </c>
    </row>
    <row r="114" spans="1:20" ht="15" customHeight="1">
      <c r="A114" s="29">
        <v>250415115500</v>
      </c>
      <c r="B114" s="30" t="str">
        <f>IF(ISNA(VLOOKUP(Tableau161920[[#This Row],[Référence]],MON_MSG!A:B,2,FALSE)),"N",IF($I114="Obsolete","N","O"))</f>
        <v>O</v>
      </c>
      <c r="C114" s="3" t="str">
        <f>VLOOKUP($A114,DICO_Complet!A:R,3,FALSE)</f>
        <v>Context</v>
      </c>
      <c r="D114" s="3" t="str">
        <f>VLOOKUP($A114,DICO_Complet!A:R,4,FALSE)</f>
        <v>acceptanceChannel</v>
      </c>
      <c r="E114" s="3" t="str">
        <f>VLOOKUP($A114,DICO_Complet!A:R,5,FALSE)</f>
        <v>paymentRiskProfile</v>
      </c>
      <c r="F114" s="3" t="str">
        <f>VLOOKUP($A114,DICO_Complet!A:R,6,FALSE)</f>
        <v>Exact3Text</v>
      </c>
      <c r="G114" s="31" t="str">
        <f>VLOOKUP($A114,DICO_Complet!A:R,7,FALSE)</f>
        <v>DNS</v>
      </c>
      <c r="H114" s="31">
        <f>VLOOKUP($A114,DICO_Complet!A:R,8,FALSE)</f>
        <v>0</v>
      </c>
      <c r="I114" s="3" t="str">
        <f>IF(VLOOKUP($A114,DICO_Complet!A:R,9,FALSE)&lt;&gt;0,VLOOKUP($A114,DICO_Complet!A:R,9,FALSE),"")</f>
        <v/>
      </c>
      <c r="J114" s="3" t="str">
        <f>VLOOKUP($A114,DICO_Complet!A:R,10,FALSE)</f>
        <v>Payment Risk Profile</v>
      </c>
      <c r="K114" s="3" t="str">
        <f>IF(OR(ISNA(VLOOKUP(Tableau161920[[#This Row],[Référence]],MON_MSG!A:H,7,FALSE)),ISBLANK(VLOOKUP(Tableau161920[[#This Row],[Référence]],MON_MSG!A:H,7,FALSE))),"",VLOOKUP(Tableau161920[[#This Row],[Référence]],MON_MSG!A:H,7,FALSE))</f>
        <v/>
      </c>
      <c r="L114" s="3" t="str">
        <f>IF(OR(ISNA(VLOOKUP(Tableau161920[[#This Row],[Référence]],MON_MSG!A:I,8,FALSE)),ISBLANK(VLOOKUP(Tableau161920[[#This Row],[Référence]],MON_MSG!A:I,8,FALSE))),"",VLOOKUP(Tableau161920[[#This Row],[Référence]],MON_MSG!A:I,8,FALSE))</f>
        <v/>
      </c>
      <c r="M114" s="3" t="str">
        <f>IF(OR(ISNA(VLOOKUP(Tableau161920[[#This Row],[Référence]],MON_MSG!A:J,9,FALSE)),ISBLANK(VLOOKUP(Tableau161920[[#This Row],[Référence]],MON_MSG!A:J,9,FALSE))),"",VLOOKUP(Tableau161920[[#This Row],[Référence]],MON_MSG!A:J,9,FALSE))</f>
        <v/>
      </c>
      <c r="N114" s="3" t="str">
        <f>IF(VLOOKUP($A114,DICO_Complet!A:R,12,FALSE)=0,"",VLOOKUP($A114,DICO_Complet!A:R,12,FALSE))</f>
        <v/>
      </c>
      <c r="O114" s="3" t="str">
        <f>IF(VLOOKUP($A114,DICO_Complet!A:R,13,FALSE)=0,"",VLOOKUP($A114,DICO_Complet!A:R,13,FALSE))</f>
        <v/>
      </c>
      <c r="P114" s="3" t="str">
        <f>IF(VLOOKUP($A114,DICO_Complet!A:R,14,FALSE)=0,"",VLOOKUP($A114,DICO_Complet!A:R,14,FALSE))</f>
        <v/>
      </c>
      <c r="Q114" s="3" t="str">
        <f>IF(VLOOKUP($A114,DICO_Complet!A:R,15,FALSE)=0,"",VLOOKUP($A114,DICO_Complet!A:R,15,FALSE))</f>
        <v/>
      </c>
      <c r="R114" s="3" t="str">
        <f>IF(VLOOKUP($A114,DICO_Complet!A:R,16,FALSE)=0,"",VLOOKUP($A114,DICO_Complet!A:R,16,FALSE))</f>
        <v/>
      </c>
      <c r="S114" s="3" t="str">
        <f>IF(VLOOKUP($A114,DICO_Complet!A:R,17,FALSE)=0,"",VLOOKUP($A114,DICO_Complet!A:R,17,FALSE))</f>
        <v/>
      </c>
      <c r="T114" s="3" t="str">
        <f>IF(VLOOKUP($A114,DICO_Complet!A:R,18,FALSE)=0,"",VLOOKUP($A114,DICO_Complet!A:R,18,FALSE))</f>
        <v/>
      </c>
    </row>
    <row r="115" spans="1:20">
      <c r="A115" s="29">
        <v>250721161918</v>
      </c>
      <c r="B115" s="30" t="str">
        <f>IF(ISNA(VLOOKUP(Tableau161920[[#This Row],[Référence]],MON_MSG!A:B,2,FALSE)),"N",IF($I115="Obsolete","N","O"))</f>
        <v>O</v>
      </c>
      <c r="C115" s="3" t="str">
        <f>VLOOKUP($A115,DICO_Complet!A:R,3,FALSE)</f>
        <v>Context</v>
      </c>
      <c r="D115" s="3" t="str">
        <f>VLOOKUP($A115,DICO_Complet!A:R,4,FALSE)</f>
        <v>acceptanceChannel</v>
      </c>
      <c r="E115" s="3" t="str">
        <f>VLOOKUP($A115,DICO_Complet!A:R,5,FALSE)</f>
        <v>paymentUse</v>
      </c>
      <c r="F115" s="3" t="str">
        <f>VLOOKUP($A115,DICO_Complet!A:R,6,FALSE)</f>
        <v>PaymentUseCodeset</v>
      </c>
      <c r="G115" s="31" t="str">
        <f>VLOOKUP($A115,DICO_Complet!A:R,7,FALSE)</f>
        <v>DNS</v>
      </c>
      <c r="H115" s="31">
        <f>VLOOKUP($A115,DICO_Complet!A:R,8,FALSE)</f>
        <v>0</v>
      </c>
      <c r="I115" s="3" t="str">
        <f>IF(VLOOKUP($A115,DICO_Complet!A:R,9,FALSE)&lt;&gt;0,VLOOKUP($A115,DICO_Complet!A:R,9,FALSE),"")</f>
        <v/>
      </c>
      <c r="J115" s="3" t="str">
        <f>VLOOKUP($A115,DICO_Complet!A:R,10,FALSE)</f>
        <v>Payment Use</v>
      </c>
      <c r="K115" s="3" t="str">
        <f>IF(OR(ISNA(VLOOKUP(Tableau161920[[#This Row],[Référence]],MON_MSG!A:H,7,FALSE)),ISBLANK(VLOOKUP(Tableau161920[[#This Row],[Référence]],MON_MSG!A:H,7,FALSE))),"",VLOOKUP(Tableau161920[[#This Row],[Référence]],MON_MSG!A:H,7,FALSE))</f>
        <v/>
      </c>
      <c r="L115" s="3" t="str">
        <f>IF(OR(ISNA(VLOOKUP(Tableau161920[[#This Row],[Référence]],MON_MSG!A:I,8,FALSE)),ISBLANK(VLOOKUP(Tableau161920[[#This Row],[Référence]],MON_MSG!A:I,8,FALSE))),"",VLOOKUP(Tableau161920[[#This Row],[Référence]],MON_MSG!A:I,8,FALSE))</f>
        <v/>
      </c>
      <c r="M115" s="3" t="str">
        <f>IF(OR(ISNA(VLOOKUP(Tableau161920[[#This Row],[Référence]],MON_MSG!A:J,9,FALSE)),ISBLANK(VLOOKUP(Tableau161920[[#This Row],[Référence]],MON_MSG!A:J,9,FALSE))),"",VLOOKUP(Tableau161920[[#This Row],[Référence]],MON_MSG!A:J,9,FALSE))</f>
        <v/>
      </c>
      <c r="N115" s="3" t="str">
        <f>IF(VLOOKUP($A115,DICO_Complet!A:R,12,FALSE)=0,"",VLOOKUP($A115,DICO_Complet!A:R,12,FALSE))</f>
        <v/>
      </c>
      <c r="O115" s="3" t="str">
        <f>IF(VLOOKUP($A115,DICO_Complet!A:R,13,FALSE)=0,"",VLOOKUP($A115,DICO_Complet!A:R,13,FALSE))</f>
        <v/>
      </c>
      <c r="P115" s="3" t="str">
        <f>IF(VLOOKUP($A115,DICO_Complet!A:R,14,FALSE)=0,"",VLOOKUP($A115,DICO_Complet!A:R,14,FALSE))</f>
        <v/>
      </c>
      <c r="Q115" s="3" t="str">
        <f>IF(VLOOKUP($A115,DICO_Complet!A:R,15,FALSE)=0,"",VLOOKUP($A115,DICO_Complet!A:R,15,FALSE))</f>
        <v/>
      </c>
      <c r="R115" s="3" t="str">
        <f>IF(VLOOKUP($A115,DICO_Complet!A:R,16,FALSE)=0,"",VLOOKUP($A115,DICO_Complet!A:R,16,FALSE))</f>
        <v/>
      </c>
      <c r="S115" s="3" t="str">
        <f>IF(VLOOKUP($A115,DICO_Complet!A:R,17,FALSE)=0,"",VLOOKUP($A115,DICO_Complet!A:R,17,FALSE))</f>
        <v/>
      </c>
      <c r="T115" s="3" t="str">
        <f>IF(VLOOKUP($A115,DICO_Complet!A:R,18,FALSE)=0,"",VLOOKUP($A115,DICO_Complet!A:R,18,FALSE))</f>
        <v/>
      </c>
    </row>
    <row r="116" spans="1:20">
      <c r="A116" s="29">
        <v>250721161912</v>
      </c>
      <c r="B116" s="30" t="str">
        <f>IF(ISNA(VLOOKUP(Tableau161920[[#This Row],[Référence]],MON_MSG!A:B,2,FALSE)),"N",IF($I116="Obsolete","N","O"))</f>
        <v>O</v>
      </c>
      <c r="C116" s="3" t="str">
        <f>VLOOKUP($A116,DICO_Complet!A:R,3,FALSE)</f>
        <v>Context</v>
      </c>
      <c r="D116" s="3" t="str">
        <f>VLOOKUP($A116,DICO_Complet!A:R,4,FALSE)</f>
        <v>acceptanceChannel</v>
      </c>
      <c r="E116" s="3" t="str">
        <f>VLOOKUP($A116,DICO_Complet!A:R,5,FALSE)</f>
        <v>preauthorisationTimeLimit</v>
      </c>
      <c r="F116" s="3" t="str">
        <f>VLOOKUP($A116,DICO_Complet!A:R,6,FALSE)</f>
        <v>Max2NumericText</v>
      </c>
      <c r="G116" s="31" t="str">
        <f>VLOOKUP($A116,DICO_Complet!A:R,7,FALSE)</f>
        <v>DNS</v>
      </c>
      <c r="H116" s="31">
        <f>VLOOKUP($A116,DICO_Complet!A:R,8,FALSE)</f>
        <v>0</v>
      </c>
      <c r="I116" s="3" t="str">
        <f>IF(VLOOKUP($A116,DICO_Complet!A:R,9,FALSE)&lt;&gt;0,VLOOKUP($A116,DICO_Complet!A:R,9,FALSE),"")</f>
        <v/>
      </c>
      <c r="J116" s="3" t="str">
        <f>VLOOKUP($A116,DICO_Complet!A:R,10,FALSE)</f>
        <v>Preauthorisation Time Limit</v>
      </c>
      <c r="K116" s="3" t="str">
        <f>IF(OR(ISNA(VLOOKUP(Tableau161920[[#This Row],[Référence]],MON_MSG!A:H,7,FALSE)),ISBLANK(VLOOKUP(Tableau161920[[#This Row],[Référence]],MON_MSG!A:H,7,FALSE))),"",VLOOKUP(Tableau161920[[#This Row],[Référence]],MON_MSG!A:H,7,FALSE))</f>
        <v/>
      </c>
      <c r="L116" s="3" t="str">
        <f>IF(OR(ISNA(VLOOKUP(Tableau161920[[#This Row],[Référence]],MON_MSG!A:I,8,FALSE)),ISBLANK(VLOOKUP(Tableau161920[[#This Row],[Référence]],MON_MSG!A:I,8,FALSE))),"",VLOOKUP(Tableau161920[[#This Row],[Référence]],MON_MSG!A:I,8,FALSE))</f>
        <v/>
      </c>
      <c r="M116" s="3" t="str">
        <f>IF(OR(ISNA(VLOOKUP(Tableau161920[[#This Row],[Référence]],MON_MSG!A:J,9,FALSE)),ISBLANK(VLOOKUP(Tableau161920[[#This Row],[Référence]],MON_MSG!A:J,9,FALSE))),"",VLOOKUP(Tableau161920[[#This Row],[Référence]],MON_MSG!A:J,9,FALSE))</f>
        <v/>
      </c>
      <c r="N116" s="3" t="str">
        <f>IF(VLOOKUP($A116,DICO_Complet!A:R,12,FALSE)=0,"",VLOOKUP($A116,DICO_Complet!A:R,12,FALSE))</f>
        <v/>
      </c>
      <c r="O116" s="3" t="str">
        <f>IF(VLOOKUP($A116,DICO_Complet!A:R,13,FALSE)=0,"",VLOOKUP($A116,DICO_Complet!A:R,13,FALSE))</f>
        <v/>
      </c>
      <c r="P116" s="3" t="str">
        <f>IF(VLOOKUP($A116,DICO_Complet!A:R,14,FALSE)=0,"",VLOOKUP($A116,DICO_Complet!A:R,14,FALSE))</f>
        <v/>
      </c>
      <c r="Q116" s="3" t="str">
        <f>IF(VLOOKUP($A116,DICO_Complet!A:R,15,FALSE)=0,"",VLOOKUP($A116,DICO_Complet!A:R,15,FALSE))</f>
        <v/>
      </c>
      <c r="R116" s="3" t="str">
        <f>IF(VLOOKUP($A116,DICO_Complet!A:R,16,FALSE)=0,"",VLOOKUP($A116,DICO_Complet!A:R,16,FALSE))</f>
        <v/>
      </c>
      <c r="S116" s="3" t="str">
        <f>IF(VLOOKUP($A116,DICO_Complet!A:R,17,FALSE)=0,"",VLOOKUP($A116,DICO_Complet!A:R,17,FALSE))</f>
        <v/>
      </c>
      <c r="T116" s="3" t="str">
        <f>IF(VLOOKUP($A116,DICO_Complet!A:R,18,FALSE)=0,"",VLOOKUP($A116,DICO_Complet!A:R,18,FALSE))</f>
        <v/>
      </c>
    </row>
    <row r="117" spans="1:20" ht="15" customHeight="1">
      <c r="A117" s="29">
        <v>250401134800</v>
      </c>
      <c r="B117" s="30" t="str">
        <f>IF(ISNA(VLOOKUP(Tableau161920[[#This Row],[Référence]],MON_MSG!A:B,2,FALSE)),"N",IF($I117="Obsolete","N","O"))</f>
        <v>O</v>
      </c>
      <c r="C117" s="3" t="str">
        <f>VLOOKUP($A117,DICO_Complet!A:R,3,FALSE)</f>
        <v>Context</v>
      </c>
      <c r="D117" s="3" t="str">
        <f>VLOOKUP($A117,DICO_Complet!A:R,4,FALSE)</f>
        <v>acceptanceChannel</v>
      </c>
      <c r="E117" s="3" t="str">
        <f>VLOOKUP($A117,DICO_Complet!A:R,5,FALSE)</f>
        <v>readingMode</v>
      </c>
      <c r="F117" s="3" t="str">
        <f>VLOOKUP($A117,DICO_Complet!A:R,6,FALSE)</f>
        <v>ReadingModeCodeset</v>
      </c>
      <c r="G117" s="31" t="str">
        <f>VLOOKUP($A117,DICO_Complet!A:R,7,FALSE)</f>
        <v>DNS</v>
      </c>
      <c r="H117" s="31">
        <f>VLOOKUP($A117,DICO_Complet!A:R,8,FALSE)</f>
        <v>0</v>
      </c>
      <c r="I117" s="3" t="str">
        <f>IF(VLOOKUP($A117,DICO_Complet!A:R,9,FALSE)&lt;&gt;0,VLOOKUP($A117,DICO_Complet!A:R,9,FALSE),"")</f>
        <v/>
      </c>
      <c r="J117" s="3" t="str">
        <f>VLOOKUP($A117,DICO_Complet!A:R,10,FALSE)</f>
        <v>Payment Reading Mode</v>
      </c>
      <c r="K117" s="3" t="str">
        <f>IF(OR(ISNA(VLOOKUP(Tableau161920[[#This Row],[Référence]],MON_MSG!A:H,7,FALSE)),ISBLANK(VLOOKUP(Tableau161920[[#This Row],[Référence]],MON_MSG!A:H,7,FALSE))),"",VLOOKUP(Tableau161920[[#This Row],[Référence]],MON_MSG!A:H,7,FALSE))</f>
        <v/>
      </c>
      <c r="L117" s="3" t="str">
        <f>IF(OR(ISNA(VLOOKUP(Tableau161920[[#This Row],[Référence]],MON_MSG!A:I,8,FALSE)),ISBLANK(VLOOKUP(Tableau161920[[#This Row],[Référence]],MON_MSG!A:I,8,FALSE))),"",VLOOKUP(Tableau161920[[#This Row],[Référence]],MON_MSG!A:I,8,FALSE))</f>
        <v/>
      </c>
      <c r="M117" s="3" t="str">
        <f>IF(OR(ISNA(VLOOKUP(Tableau161920[[#This Row],[Référence]],MON_MSG!A:J,9,FALSE)),ISBLANK(VLOOKUP(Tableau161920[[#This Row],[Référence]],MON_MSG!A:J,9,FALSE))),"",VLOOKUP(Tableau161920[[#This Row],[Référence]],MON_MSG!A:J,9,FALSE))</f>
        <v/>
      </c>
      <c r="N117" s="3" t="str">
        <f>IF(VLOOKUP($A117,DICO_Complet!A:R,12,FALSE)=0,"",VLOOKUP($A117,DICO_Complet!A:R,12,FALSE))</f>
        <v/>
      </c>
      <c r="O117" s="3" t="str">
        <f>IF(VLOOKUP($A117,DICO_Complet!A:R,13,FALSE)=0,"",VLOOKUP($A117,DICO_Complet!A:R,13,FALSE))</f>
        <v/>
      </c>
      <c r="P117" s="3" t="str">
        <f>IF(VLOOKUP($A117,DICO_Complet!A:R,14,FALSE)=0,"",VLOOKUP($A117,DICO_Complet!A:R,14,FALSE))</f>
        <v/>
      </c>
      <c r="Q117" s="3" t="str">
        <f>IF(VLOOKUP($A117,DICO_Complet!A:R,15,FALSE)=0,"",VLOOKUP($A117,DICO_Complet!A:R,15,FALSE))</f>
        <v/>
      </c>
      <c r="R117" s="3" t="str">
        <f>IF(VLOOKUP($A117,DICO_Complet!A:R,16,FALSE)=0,"",VLOOKUP($A117,DICO_Complet!A:R,16,FALSE))</f>
        <v/>
      </c>
      <c r="S117" s="3" t="str">
        <f>IF(VLOOKUP($A117,DICO_Complet!A:R,17,FALSE)=0,"",VLOOKUP($A117,DICO_Complet!A:R,17,FALSE))</f>
        <v/>
      </c>
      <c r="T117" s="3" t="str">
        <f>IF(VLOOKUP($A117,DICO_Complet!A:R,18,FALSE)=0,"",VLOOKUP($A117,DICO_Complet!A:R,18,FALSE))</f>
        <v/>
      </c>
    </row>
    <row r="118" spans="1:20" ht="14.15" customHeight="1">
      <c r="A118" s="29">
        <v>250721161915</v>
      </c>
      <c r="B118" s="30" t="str">
        <f>IF(ISNA(VLOOKUP(Tableau161920[[#This Row],[Référence]],MON_MSG!A:B,2,FALSE)),"N",IF($I118="Obsolete","N","O"))</f>
        <v>O</v>
      </c>
      <c r="C118" s="3" t="str">
        <f>VLOOKUP($A118,DICO_Complet!A:R,3,FALSE)</f>
        <v>Context</v>
      </c>
      <c r="D118" s="3" t="str">
        <f>VLOOKUP($A118,DICO_Complet!A:R,4,FALSE)</f>
        <v>acceptanceChannel</v>
      </c>
      <c r="E118" s="3" t="str">
        <f>VLOOKUP($A118,DICO_Complet!A:R,5,FALSE)</f>
        <v>reversalFloorLimit</v>
      </c>
      <c r="F118" s="3" t="str">
        <f>VLOOKUP($A118,DICO_Complet!A:R,6,FALSE)</f>
        <v>AmountType</v>
      </c>
      <c r="G118" s="31" t="str">
        <f>VLOOKUP($A118,DICO_Complet!A:R,7,FALSE)</f>
        <v>DNS</v>
      </c>
      <c r="H118" s="31">
        <f>VLOOKUP($A118,DICO_Complet!A:R,8,FALSE)</f>
        <v>0</v>
      </c>
      <c r="I118" s="3" t="str">
        <f>IF(VLOOKUP($A118,DICO_Complet!A:R,9,FALSE)&lt;&gt;0,VLOOKUP($A118,DICO_Complet!A:R,9,FALSE),"")</f>
        <v/>
      </c>
      <c r="J118" s="3" t="str">
        <f>VLOOKUP($A118,DICO_Complet!A:R,10,FALSE)</f>
        <v>Reversal Floor Limit</v>
      </c>
      <c r="K118" s="3" t="str">
        <f>IF(OR(ISNA(VLOOKUP(Tableau161920[[#This Row],[Référence]],MON_MSG!A:H,7,FALSE)),ISBLANK(VLOOKUP(Tableau161920[[#This Row],[Référence]],MON_MSG!A:H,7,FALSE))),"",VLOOKUP(Tableau161920[[#This Row],[Référence]],MON_MSG!A:H,7,FALSE))</f>
        <v/>
      </c>
      <c r="L118" s="3" t="str">
        <f>IF(OR(ISNA(VLOOKUP(Tableau161920[[#This Row],[Référence]],MON_MSG!A:I,8,FALSE)),ISBLANK(VLOOKUP(Tableau161920[[#This Row],[Référence]],MON_MSG!A:I,8,FALSE))),"",VLOOKUP(Tableau161920[[#This Row],[Référence]],MON_MSG!A:I,8,FALSE))</f>
        <v/>
      </c>
      <c r="M118" s="3" t="str">
        <f>IF(OR(ISNA(VLOOKUP(Tableau161920[[#This Row],[Référence]],MON_MSG!A:J,9,FALSE)),ISBLANK(VLOOKUP(Tableau161920[[#This Row],[Référence]],MON_MSG!A:J,9,FALSE))),"",VLOOKUP(Tableau161920[[#This Row],[Référence]],MON_MSG!A:J,9,FALSE))</f>
        <v/>
      </c>
      <c r="N118" s="3" t="str">
        <f>IF(VLOOKUP($A118,DICO_Complet!A:R,12,FALSE)=0,"",VLOOKUP($A118,DICO_Complet!A:R,12,FALSE))</f>
        <v/>
      </c>
      <c r="O118" s="3" t="str">
        <f>IF(VLOOKUP($A118,DICO_Complet!A:R,13,FALSE)=0,"",VLOOKUP($A118,DICO_Complet!A:R,13,FALSE))</f>
        <v/>
      </c>
      <c r="P118" s="3" t="str">
        <f>IF(VLOOKUP($A118,DICO_Complet!A:R,14,FALSE)=0,"",VLOOKUP($A118,DICO_Complet!A:R,14,FALSE))</f>
        <v/>
      </c>
      <c r="Q118" s="3" t="str">
        <f>IF(VLOOKUP($A118,DICO_Complet!A:R,15,FALSE)=0,"",VLOOKUP($A118,DICO_Complet!A:R,15,FALSE))</f>
        <v/>
      </c>
      <c r="R118" s="3" t="str">
        <f>IF(VLOOKUP($A118,DICO_Complet!A:R,16,FALSE)=0,"",VLOOKUP($A118,DICO_Complet!A:R,16,FALSE))</f>
        <v/>
      </c>
      <c r="S118" s="3" t="str">
        <f>IF(VLOOKUP($A118,DICO_Complet!A:R,17,FALSE)=0,"",VLOOKUP($A118,DICO_Complet!A:R,17,FALSE))</f>
        <v/>
      </c>
      <c r="T118" s="3" t="str">
        <f>IF(VLOOKUP($A118,DICO_Complet!A:R,18,FALSE)=0,"",VLOOKUP($A118,DICO_Complet!A:R,18,FALSE))</f>
        <v/>
      </c>
    </row>
    <row r="119" spans="1:20" ht="14.15" customHeight="1">
      <c r="A119" s="29">
        <v>250428083300</v>
      </c>
      <c r="B119" s="30" t="str">
        <f>IF(ISNA(VLOOKUP(Tableau161920[[#This Row],[Référence]],MON_MSG!A:B,2,FALSE)),"N",IF($I119="Obsolete","N","O"))</f>
        <v>O</v>
      </c>
      <c r="C119" s="3" t="str">
        <f>VLOOKUP($A119,DICO_Complet!A:R,3,FALSE)</f>
        <v>Context</v>
      </c>
      <c r="D119" s="3" t="str">
        <f>VLOOKUP($A119,DICO_Complet!A:R,4,FALSE)</f>
        <v>acceptanceChannel</v>
      </c>
      <c r="E119" s="3" t="str">
        <f>VLOOKUP($A119,DICO_Complet!A:R,5,FALSE)</f>
        <v>singleTapIndicator</v>
      </c>
      <c r="F119" s="3" t="str">
        <f>VLOOKUP($A119,DICO_Complet!A:R,6,FALSE)</f>
        <v>TrueFalseIndicator</v>
      </c>
      <c r="G119" s="31" t="str">
        <f>VLOOKUP($A119,DICO_Complet!A:R,7,FALSE)</f>
        <v>DNS</v>
      </c>
      <c r="H119" s="31">
        <f>VLOOKUP($A119,DICO_Complet!A:R,8,FALSE)</f>
        <v>0</v>
      </c>
      <c r="I119" s="3" t="str">
        <f>IF(VLOOKUP($A119,DICO_Complet!A:R,9,FALSE)&lt;&gt;0,VLOOKUP($A119,DICO_Complet!A:R,9,FALSE),"")</f>
        <v/>
      </c>
      <c r="J119" s="3" t="str">
        <f>VLOOKUP($A119,DICO_Complet!A:R,10,FALSE)</f>
        <v>Single Tap Indicator</v>
      </c>
      <c r="K119" s="3" t="str">
        <f>IF(OR(ISNA(VLOOKUP(Tableau161920[[#This Row],[Référence]],MON_MSG!A:H,7,FALSE)),ISBLANK(VLOOKUP(Tableau161920[[#This Row],[Référence]],MON_MSG!A:H,7,FALSE))),"",VLOOKUP(Tableau161920[[#This Row],[Référence]],MON_MSG!A:H,7,FALSE))</f>
        <v/>
      </c>
      <c r="L119" s="3" t="str">
        <f>IF(OR(ISNA(VLOOKUP(Tableau161920[[#This Row],[Référence]],MON_MSG!A:I,8,FALSE)),ISBLANK(VLOOKUP(Tableau161920[[#This Row],[Référence]],MON_MSG!A:I,8,FALSE))),"",VLOOKUP(Tableau161920[[#This Row],[Référence]],MON_MSG!A:I,8,FALSE))</f>
        <v/>
      </c>
      <c r="M119" s="3" t="str">
        <f>IF(OR(ISNA(VLOOKUP(Tableau161920[[#This Row],[Référence]],MON_MSG!A:J,9,FALSE)),ISBLANK(VLOOKUP(Tableau161920[[#This Row],[Référence]],MON_MSG!A:J,9,FALSE))),"",VLOOKUP(Tableau161920[[#This Row],[Référence]],MON_MSG!A:J,9,FALSE))</f>
        <v/>
      </c>
      <c r="N119" s="3" t="str">
        <f>IF(VLOOKUP($A119,DICO_Complet!A:R,12,FALSE)=0,"",VLOOKUP($A119,DICO_Complet!A:R,12,FALSE))</f>
        <v/>
      </c>
      <c r="O119" s="3" t="str">
        <f>IF(VLOOKUP($A119,DICO_Complet!A:R,13,FALSE)=0,"",VLOOKUP($A119,DICO_Complet!A:R,13,FALSE))</f>
        <v/>
      </c>
      <c r="P119" s="3" t="str">
        <f>IF(VLOOKUP($A119,DICO_Complet!A:R,14,FALSE)=0,"",VLOOKUP($A119,DICO_Complet!A:R,14,FALSE))</f>
        <v/>
      </c>
      <c r="Q119" s="3" t="str">
        <f>IF(VLOOKUP($A119,DICO_Complet!A:R,15,FALSE)=0,"",VLOOKUP($A119,DICO_Complet!A:R,15,FALSE))</f>
        <v/>
      </c>
      <c r="R119" s="3" t="str">
        <f>IF(VLOOKUP($A119,DICO_Complet!A:R,16,FALSE)=0,"",VLOOKUP($A119,DICO_Complet!A:R,16,FALSE))</f>
        <v/>
      </c>
      <c r="S119" s="3" t="str">
        <f>IF(VLOOKUP($A119,DICO_Complet!A:R,17,FALSE)=0,"",VLOOKUP($A119,DICO_Complet!A:R,17,FALSE))</f>
        <v/>
      </c>
      <c r="T119" s="3" t="str">
        <f>IF(VLOOKUP($A119,DICO_Complet!A:R,18,FALSE)=0,"",VLOOKUP($A119,DICO_Complet!A:R,18,FALSE))</f>
        <v/>
      </c>
    </row>
    <row r="120" spans="1:20" ht="17.149999999999999" customHeight="1">
      <c r="A120" s="29">
        <v>250415114700</v>
      </c>
      <c r="B120" s="30" t="str">
        <f>IF(ISNA(VLOOKUP(Tableau161920[[#This Row],[Référence]],MON_MSG!A:B,2,FALSE)),"N",IF($I120="Obsolete","N","O"))</f>
        <v>O</v>
      </c>
      <c r="C120" s="3" t="str">
        <f>VLOOKUP($A120,DICO_Complet!A:R,3,FALSE)</f>
        <v>Context</v>
      </c>
      <c r="D120" s="3" t="str">
        <f>VLOOKUP($A120,DICO_Complet!A:R,4,FALSE)</f>
        <v>acceptanceChannel</v>
      </c>
      <c r="E120" s="3" t="str">
        <f>VLOOKUP($A120,DICO_Complet!A:R,5,FALSE)</f>
        <v>telecomIndicator</v>
      </c>
      <c r="F120" s="3" t="str">
        <f>VLOOKUP($A120,DICO_Complet!A:R,6,FALSE)</f>
        <v>Exact2Text</v>
      </c>
      <c r="G120" s="31" t="str">
        <f>VLOOKUP($A120,DICO_Complet!A:R,7,FALSE)</f>
        <v>DNS</v>
      </c>
      <c r="H120" s="31">
        <f>VLOOKUP($A120,DICO_Complet!A:R,8,FALSE)</f>
        <v>0</v>
      </c>
      <c r="I120" s="3" t="str">
        <f>IF(VLOOKUP($A120,DICO_Complet!A:R,9,FALSE)&lt;&gt;0,VLOOKUP($A120,DICO_Complet!A:R,9,FALSE),"")</f>
        <v/>
      </c>
      <c r="J120" s="3" t="str">
        <f>VLOOKUP($A120,DICO_Complet!A:R,10,FALSE)</f>
        <v>Telecom Indicator</v>
      </c>
      <c r="K120" s="3" t="str">
        <f>IF(OR(ISNA(VLOOKUP(Tableau161920[[#This Row],[Référence]],MON_MSG!A:H,7,FALSE)),ISBLANK(VLOOKUP(Tableau161920[[#This Row],[Référence]],MON_MSG!A:H,7,FALSE))),"",VLOOKUP(Tableau161920[[#This Row],[Référence]],MON_MSG!A:H,7,FALSE))</f>
        <v/>
      </c>
      <c r="L120" s="3" t="str">
        <f>IF(OR(ISNA(VLOOKUP(Tableau161920[[#This Row],[Référence]],MON_MSG!A:I,8,FALSE)),ISBLANK(VLOOKUP(Tableau161920[[#This Row],[Référence]],MON_MSG!A:I,8,FALSE))),"",VLOOKUP(Tableau161920[[#This Row],[Référence]],MON_MSG!A:I,8,FALSE))</f>
        <v/>
      </c>
      <c r="M120" s="3" t="str">
        <f>IF(OR(ISNA(VLOOKUP(Tableau161920[[#This Row],[Référence]],MON_MSG!A:J,9,FALSE)),ISBLANK(VLOOKUP(Tableau161920[[#This Row],[Référence]],MON_MSG!A:J,9,FALSE))),"",VLOOKUP(Tableau161920[[#This Row],[Référence]],MON_MSG!A:J,9,FALSE))</f>
        <v/>
      </c>
      <c r="N120" s="3" t="str">
        <f>IF(VLOOKUP($A120,DICO_Complet!A:R,12,FALSE)=0,"",VLOOKUP($A120,DICO_Complet!A:R,12,FALSE))</f>
        <v/>
      </c>
      <c r="O120" s="3" t="str">
        <f>IF(VLOOKUP($A120,DICO_Complet!A:R,13,FALSE)=0,"",VLOOKUP($A120,DICO_Complet!A:R,13,FALSE))</f>
        <v/>
      </c>
      <c r="P120" s="3" t="str">
        <f>IF(VLOOKUP($A120,DICO_Complet!A:R,14,FALSE)=0,"",VLOOKUP($A120,DICO_Complet!A:R,14,FALSE))</f>
        <v/>
      </c>
      <c r="Q120" s="3" t="str">
        <f>IF(VLOOKUP($A120,DICO_Complet!A:R,15,FALSE)=0,"",VLOOKUP($A120,DICO_Complet!A:R,15,FALSE))</f>
        <v/>
      </c>
      <c r="R120" s="3" t="str">
        <f>IF(VLOOKUP($A120,DICO_Complet!A:R,16,FALSE)=0,"",VLOOKUP($A120,DICO_Complet!A:R,16,FALSE))</f>
        <v/>
      </c>
      <c r="S120" s="3" t="str">
        <f>IF(VLOOKUP($A120,DICO_Complet!A:R,17,FALSE)=0,"",VLOOKUP($A120,DICO_Complet!A:R,17,FALSE))</f>
        <v/>
      </c>
      <c r="T120" s="3" t="str">
        <f>IF(VLOOKUP($A120,DICO_Complet!A:R,18,FALSE)=0,"",VLOOKUP($A120,DICO_Complet!A:R,18,FALSE))</f>
        <v/>
      </c>
    </row>
    <row r="121" spans="1:20" ht="15" customHeight="1">
      <c r="A121" s="29">
        <v>250721161911</v>
      </c>
      <c r="B121" s="30" t="str">
        <f>IF(ISNA(VLOOKUP(Tableau161920[[#This Row],[Référence]],MON_MSG!A:B,2,FALSE)),"N",IF($I121="Obsolete","N","O"))</f>
        <v>O</v>
      </c>
      <c r="C121" s="3" t="str">
        <f>VLOOKUP($A121,DICO_Complet!A:R,3,FALSE)</f>
        <v>Context</v>
      </c>
      <c r="D121" s="3" t="str">
        <f>VLOOKUP($A121,DICO_Complet!A:R,4,FALSE)</f>
        <v>acceptanceChannel</v>
      </c>
      <c r="E121" s="3" t="str">
        <f>VLOOKUP($A121,DICO_Complet!A:R,5,FALSE)</f>
        <v>transactionCaptureTime</v>
      </c>
      <c r="F121" s="3" t="str">
        <f>VLOOKUP($A121,DICO_Complet!A:R,6,FALSE)</f>
        <v>ISOTime</v>
      </c>
      <c r="G121" s="31" t="str">
        <f>VLOOKUP($A121,DICO_Complet!A:R,7,FALSE)</f>
        <v>DNS</v>
      </c>
      <c r="H121" s="31">
        <f>VLOOKUP($A121,DICO_Complet!A:R,8,FALSE)</f>
        <v>0</v>
      </c>
      <c r="I121" s="3" t="str">
        <f>IF(VLOOKUP($A121,DICO_Complet!A:R,9,FALSE)&lt;&gt;0,VLOOKUP($A121,DICO_Complet!A:R,9,FALSE),"")</f>
        <v/>
      </c>
      <c r="J121" s="3" t="str">
        <f>VLOOKUP($A121,DICO_Complet!A:R,10,FALSE)</f>
        <v>Transaction Capture Time</v>
      </c>
      <c r="K121" s="3" t="str">
        <f>IF(OR(ISNA(VLOOKUP(Tableau161920[[#This Row],[Référence]],MON_MSG!A:H,7,FALSE)),ISBLANK(VLOOKUP(Tableau161920[[#This Row],[Référence]],MON_MSG!A:H,7,FALSE))),"",VLOOKUP(Tableau161920[[#This Row],[Référence]],MON_MSG!A:H,7,FALSE))</f>
        <v/>
      </c>
      <c r="L121" s="3" t="str">
        <f>IF(OR(ISNA(VLOOKUP(Tableau161920[[#This Row],[Référence]],MON_MSG!A:I,8,FALSE)),ISBLANK(VLOOKUP(Tableau161920[[#This Row],[Référence]],MON_MSG!A:I,8,FALSE))),"",VLOOKUP(Tableau161920[[#This Row],[Référence]],MON_MSG!A:I,8,FALSE))</f>
        <v/>
      </c>
      <c r="M121" s="3" t="str">
        <f>IF(OR(ISNA(VLOOKUP(Tableau161920[[#This Row],[Référence]],MON_MSG!A:J,9,FALSE)),ISBLANK(VLOOKUP(Tableau161920[[#This Row],[Référence]],MON_MSG!A:J,9,FALSE))),"",VLOOKUP(Tableau161920[[#This Row],[Référence]],MON_MSG!A:J,9,FALSE))</f>
        <v/>
      </c>
      <c r="N121" s="3" t="str">
        <f>IF(VLOOKUP($A121,DICO_Complet!A:R,12,FALSE)=0,"",VLOOKUP($A121,DICO_Complet!A:R,12,FALSE))</f>
        <v/>
      </c>
      <c r="O121" s="3" t="str">
        <f>IF(VLOOKUP($A121,DICO_Complet!A:R,13,FALSE)=0,"",VLOOKUP($A121,DICO_Complet!A:R,13,FALSE))</f>
        <v/>
      </c>
      <c r="P121" s="3" t="str">
        <f>IF(VLOOKUP($A121,DICO_Complet!A:R,14,FALSE)=0,"",VLOOKUP($A121,DICO_Complet!A:R,14,FALSE))</f>
        <v/>
      </c>
      <c r="Q121" s="3" t="str">
        <f>IF(VLOOKUP($A121,DICO_Complet!A:R,15,FALSE)=0,"",VLOOKUP($A121,DICO_Complet!A:R,15,FALSE))</f>
        <v/>
      </c>
      <c r="R121" s="3" t="str">
        <f>IF(VLOOKUP($A121,DICO_Complet!A:R,16,FALSE)=0,"",VLOOKUP($A121,DICO_Complet!A:R,16,FALSE))</f>
        <v/>
      </c>
      <c r="S121" s="3" t="str">
        <f>IF(VLOOKUP($A121,DICO_Complet!A:R,17,FALSE)=0,"",VLOOKUP($A121,DICO_Complet!A:R,17,FALSE))</f>
        <v/>
      </c>
      <c r="T121" s="3" t="str">
        <f>IF(VLOOKUP($A121,DICO_Complet!A:R,18,FALSE)=0,"",VLOOKUP($A121,DICO_Complet!A:R,18,FALSE))</f>
        <v/>
      </c>
    </row>
    <row r="122" spans="1:20">
      <c r="A122" s="29">
        <v>250428083200</v>
      </c>
      <c r="B122" s="30" t="str">
        <f>IF(ISNA(VLOOKUP(Tableau161920[[#This Row],[Référence]],MON_MSG!A:B,2,FALSE)),"N",IF($I122="Obsolete","N","O"))</f>
        <v>O</v>
      </c>
      <c r="C122" s="3" t="str">
        <f>VLOOKUP($A122,DICO_Complet!A:R,3,FALSE)</f>
        <v>Context</v>
      </c>
      <c r="D122" s="3" t="str">
        <f>VLOOKUP($A122,DICO_Complet!A:R,4,FALSE)</f>
        <v>acceptanceChannel</v>
      </c>
      <c r="E122" s="3" t="str">
        <f>VLOOKUP($A122,DICO_Complet!A:R,5,FALSE)</f>
        <v>whiteListeDistributionIndicator</v>
      </c>
      <c r="F122" s="3" t="str">
        <f>VLOOKUP($A122,DICO_Complet!A:R,6,FALSE)</f>
        <v>TrueFalseIndicator</v>
      </c>
      <c r="G122" s="31" t="str">
        <f>VLOOKUP($A122,DICO_Complet!A:R,7,FALSE)</f>
        <v>DNS</v>
      </c>
      <c r="H122" s="31">
        <f>VLOOKUP($A122,DICO_Complet!A:R,8,FALSE)</f>
        <v>0</v>
      </c>
      <c r="I122" s="3" t="str">
        <f>IF(VLOOKUP($A122,DICO_Complet!A:R,9,FALSE)&lt;&gt;0,VLOOKUP($A122,DICO_Complet!A:R,9,FALSE),"")</f>
        <v/>
      </c>
      <c r="J122" s="3" t="str">
        <f>VLOOKUP($A122,DICO_Complet!A:R,10,FALSE)</f>
        <v>White List Distribution Indicator</v>
      </c>
      <c r="K122" s="3" t="str">
        <f>IF(OR(ISNA(VLOOKUP(Tableau161920[[#This Row],[Référence]],MON_MSG!A:H,7,FALSE)),ISBLANK(VLOOKUP(Tableau161920[[#This Row],[Référence]],MON_MSG!A:H,7,FALSE))),"",VLOOKUP(Tableau161920[[#This Row],[Référence]],MON_MSG!A:H,7,FALSE))</f>
        <v/>
      </c>
      <c r="L122" s="3" t="str">
        <f>IF(OR(ISNA(VLOOKUP(Tableau161920[[#This Row],[Référence]],MON_MSG!A:I,8,FALSE)),ISBLANK(VLOOKUP(Tableau161920[[#This Row],[Référence]],MON_MSG!A:I,8,FALSE))),"",VLOOKUP(Tableau161920[[#This Row],[Référence]],MON_MSG!A:I,8,FALSE))</f>
        <v/>
      </c>
      <c r="M122" s="3" t="str">
        <f>IF(OR(ISNA(VLOOKUP(Tableau161920[[#This Row],[Référence]],MON_MSG!A:J,9,FALSE)),ISBLANK(VLOOKUP(Tableau161920[[#This Row],[Référence]],MON_MSG!A:J,9,FALSE))),"",VLOOKUP(Tableau161920[[#This Row],[Référence]],MON_MSG!A:J,9,FALSE))</f>
        <v/>
      </c>
      <c r="N122" s="3" t="str">
        <f>IF(VLOOKUP($A122,DICO_Complet!A:R,12,FALSE)=0,"",VLOOKUP($A122,DICO_Complet!A:R,12,FALSE))</f>
        <v/>
      </c>
      <c r="O122" s="3" t="str">
        <f>IF(VLOOKUP($A122,DICO_Complet!A:R,13,FALSE)=0,"",VLOOKUP($A122,DICO_Complet!A:R,13,FALSE))</f>
        <v/>
      </c>
      <c r="P122" s="3" t="str">
        <f>IF(VLOOKUP($A122,DICO_Complet!A:R,14,FALSE)=0,"",VLOOKUP($A122,DICO_Complet!A:R,14,FALSE))</f>
        <v/>
      </c>
      <c r="Q122" s="3" t="str">
        <f>IF(VLOOKUP($A122,DICO_Complet!A:R,15,FALSE)=0,"",VLOOKUP($A122,DICO_Complet!A:R,15,FALSE))</f>
        <v/>
      </c>
      <c r="R122" s="3" t="str">
        <f>IF(VLOOKUP($A122,DICO_Complet!A:R,16,FALSE)=0,"",VLOOKUP($A122,DICO_Complet!A:R,16,FALSE))</f>
        <v/>
      </c>
      <c r="S122" s="3" t="str">
        <f>IF(VLOOKUP($A122,DICO_Complet!A:R,17,FALSE)=0,"",VLOOKUP($A122,DICO_Complet!A:R,17,FALSE))</f>
        <v/>
      </c>
      <c r="T122" s="3" t="str">
        <f>IF(VLOOKUP($A122,DICO_Complet!A:R,18,FALSE)=0,"",VLOOKUP($A122,DICO_Complet!A:R,18,FALSE))</f>
        <v/>
      </c>
    </row>
    <row r="123" spans="1:20">
      <c r="A123" s="29">
        <v>251024124501</v>
      </c>
      <c r="B123" s="30" t="str">
        <f>IF(ISNA(VLOOKUP(Tableau161920[[#This Row],[Référence]],MON_MSG!A:B,2,FALSE)),"N",IF($I123="Obsolete","N","O"))</f>
        <v>O</v>
      </c>
      <c r="C123" s="3" t="str">
        <f>VLOOKUP($A123,DICO_Complet!A:R,3,FALSE)</f>
        <v>Context</v>
      </c>
      <c r="D123" s="3" t="str">
        <f>VLOOKUP($A123,DICO_Complet!A:R,4,FALSE)</f>
        <v>callingData</v>
      </c>
      <c r="E123" s="3" t="str">
        <f>VLOOKUP($A123,DICO_Complet!A:R,5,FALSE)</f>
        <v>callDateTime</v>
      </c>
      <c r="F123" s="3" t="str">
        <f>VLOOKUP($A123,DICO_Complet!A:R,6,FALSE)</f>
        <v>ISODateTime</v>
      </c>
      <c r="G123" s="31" t="str">
        <f>VLOOKUP($A123,DICO_Complet!A:R,7,FALSE)</f>
        <v>DNS</v>
      </c>
      <c r="H123" s="31">
        <f>VLOOKUP($A123,DICO_Complet!A:R,8,FALSE)</f>
        <v>0</v>
      </c>
      <c r="I123" s="3" t="str">
        <f>IF(VLOOKUP($A123,DICO_Complet!A:R,9,FALSE)&lt;&gt;0,VLOOKUP($A123,DICO_Complet!A:R,9,FALSE),"")</f>
        <v/>
      </c>
      <c r="J123" s="3" t="str">
        <f>VLOOKUP($A123,DICO_Complet!A:R,10,FALSE)</f>
        <v>Date Time in local region</v>
      </c>
      <c r="K123" s="3" t="str">
        <f>IF(OR(ISNA(VLOOKUP(Tableau161920[[#This Row],[Référence]],MON_MSG!A:H,7,FALSE)),ISBLANK(VLOOKUP(Tableau161920[[#This Row],[Référence]],MON_MSG!A:H,7,FALSE))),"",VLOOKUP(Tableau161920[[#This Row],[Référence]],MON_MSG!A:H,7,FALSE))</f>
        <v/>
      </c>
      <c r="L123" s="3" t="str">
        <f>IF(OR(ISNA(VLOOKUP(Tableau161920[[#This Row],[Référence]],MON_MSG!A:I,8,FALSE)),ISBLANK(VLOOKUP(Tableau161920[[#This Row],[Référence]],MON_MSG!A:I,8,FALSE))),"",VLOOKUP(Tableau161920[[#This Row],[Référence]],MON_MSG!A:I,8,FALSE))</f>
        <v/>
      </c>
      <c r="M123" s="3" t="str">
        <f>IF(OR(ISNA(VLOOKUP(Tableau161920[[#This Row],[Référence]],MON_MSG!A:J,9,FALSE)),ISBLANK(VLOOKUP(Tableau161920[[#This Row],[Référence]],MON_MSG!A:J,9,FALSE))),"",VLOOKUP(Tableau161920[[#This Row],[Référence]],MON_MSG!A:J,9,FALSE))</f>
        <v/>
      </c>
      <c r="N123" s="3" t="str">
        <f>IF(VLOOKUP($A123,DICO_Complet!A:R,12,FALSE)=0,"",VLOOKUP($A123,DICO_Complet!A:R,12,FALSE))</f>
        <v/>
      </c>
      <c r="O123" s="3" t="str">
        <f>IF(VLOOKUP($A123,DICO_Complet!A:R,13,FALSE)=0,"",VLOOKUP($A123,DICO_Complet!A:R,13,FALSE))</f>
        <v/>
      </c>
      <c r="P123" s="3" t="str">
        <f>IF(VLOOKUP($A123,DICO_Complet!A:R,14,FALSE)=0,"",VLOOKUP($A123,DICO_Complet!A:R,14,FALSE))</f>
        <v/>
      </c>
      <c r="Q123" s="3" t="str">
        <f>IF(VLOOKUP($A123,DICO_Complet!A:R,15,FALSE)=0,"",VLOOKUP($A123,DICO_Complet!A:R,15,FALSE))</f>
        <v/>
      </c>
      <c r="R123" s="3" t="str">
        <f>IF(VLOOKUP($A123,DICO_Complet!A:R,16,FALSE)=0,"",VLOOKUP($A123,DICO_Complet!A:R,16,FALSE))</f>
        <v/>
      </c>
      <c r="S123" s="3" t="str">
        <f>IF(VLOOKUP($A123,DICO_Complet!A:R,17,FALSE)=0,"",VLOOKUP($A123,DICO_Complet!A:R,17,FALSE))</f>
        <v/>
      </c>
      <c r="T123" s="3" t="str">
        <f>IF(VLOOKUP($A123,DICO_Complet!A:R,18,FALSE)=0,"",VLOOKUP($A123,DICO_Complet!A:R,18,FALSE))</f>
        <v/>
      </c>
    </row>
    <row r="124" spans="1:20">
      <c r="A124" s="29">
        <v>251024124507</v>
      </c>
      <c r="B124" s="30" t="str">
        <f>IF(ISNA(VLOOKUP(Tableau161920[[#This Row],[Référence]],MON_MSG!A:B,2,FALSE)),"N",IF($I124="Obsolete","N","O"))</f>
        <v>O</v>
      </c>
      <c r="C124" s="3" t="str">
        <f>VLOOKUP($A124,DICO_Complet!A:R,3,FALSE)</f>
        <v>Context</v>
      </c>
      <c r="D124" s="3" t="str">
        <f>VLOOKUP($A124,DICO_Complet!A:R,4,FALSE)</f>
        <v>callingData</v>
      </c>
      <c r="E124" s="3" t="str">
        <f>VLOOKUP($A124,DICO_Complet!A:R,5,FALSE)</f>
        <v>callerCategory</v>
      </c>
      <c r="F124" s="3" t="str">
        <f>VLOOKUP($A124,DICO_Complet!A:R,6,FALSE)</f>
        <v>CallerCategoryCodeset</v>
      </c>
      <c r="G124" s="31" t="str">
        <f>VLOOKUP($A124,DICO_Complet!A:R,7,FALSE)</f>
        <v>DNS</v>
      </c>
      <c r="H124" s="31">
        <f>VLOOKUP($A124,DICO_Complet!A:R,8,FALSE)</f>
        <v>0</v>
      </c>
      <c r="I124" s="3" t="str">
        <f>IF(VLOOKUP($A124,DICO_Complet!A:R,9,FALSE)&lt;&gt;0,VLOOKUP($A124,DICO_Complet!A:R,9,FALSE),"")</f>
        <v/>
      </c>
      <c r="J124" s="3" t="str">
        <f>VLOOKUP($A124,DICO_Complet!A:R,10,FALSE)</f>
        <v>Interlocutor type</v>
      </c>
      <c r="K124" s="3" t="str">
        <f>IF(OR(ISNA(VLOOKUP(Tableau161920[[#This Row],[Référence]],MON_MSG!A:H,7,FALSE)),ISBLANK(VLOOKUP(Tableau161920[[#This Row],[Référence]],MON_MSG!A:H,7,FALSE))),"",VLOOKUP(Tableau161920[[#This Row],[Référence]],MON_MSG!A:H,7,FALSE))</f>
        <v/>
      </c>
      <c r="L124" s="3" t="str">
        <f>IF(OR(ISNA(VLOOKUP(Tableau161920[[#This Row],[Référence]],MON_MSG!A:I,8,FALSE)),ISBLANK(VLOOKUP(Tableau161920[[#This Row],[Référence]],MON_MSG!A:I,8,FALSE))),"",VLOOKUP(Tableau161920[[#This Row],[Référence]],MON_MSG!A:I,8,FALSE))</f>
        <v/>
      </c>
      <c r="M124" s="3" t="str">
        <f>IF(OR(ISNA(VLOOKUP(Tableau161920[[#This Row],[Référence]],MON_MSG!A:J,9,FALSE)),ISBLANK(VLOOKUP(Tableau161920[[#This Row],[Référence]],MON_MSG!A:J,9,FALSE))),"",VLOOKUP(Tableau161920[[#This Row],[Référence]],MON_MSG!A:J,9,FALSE))</f>
        <v/>
      </c>
      <c r="N124" s="3" t="str">
        <f>IF(VLOOKUP($A124,DICO_Complet!A:R,12,FALSE)=0,"",VLOOKUP($A124,DICO_Complet!A:R,12,FALSE))</f>
        <v/>
      </c>
      <c r="O124" s="3" t="str">
        <f>IF(VLOOKUP($A124,DICO_Complet!A:R,13,FALSE)=0,"",VLOOKUP($A124,DICO_Complet!A:R,13,FALSE))</f>
        <v/>
      </c>
      <c r="P124" s="3" t="str">
        <f>IF(VLOOKUP($A124,DICO_Complet!A:R,14,FALSE)=0,"",VLOOKUP($A124,DICO_Complet!A:R,14,FALSE))</f>
        <v/>
      </c>
      <c r="Q124" s="3" t="str">
        <f>IF(VLOOKUP($A124,DICO_Complet!A:R,15,FALSE)=0,"",VLOOKUP($A124,DICO_Complet!A:R,15,FALSE))</f>
        <v/>
      </c>
      <c r="R124" s="3" t="str">
        <f>IF(VLOOKUP($A124,DICO_Complet!A:R,16,FALSE)=0,"",VLOOKUP($A124,DICO_Complet!A:R,16,FALSE))</f>
        <v/>
      </c>
      <c r="S124" s="3" t="str">
        <f>IF(VLOOKUP($A124,DICO_Complet!A:R,17,FALSE)=0,"",VLOOKUP($A124,DICO_Complet!A:R,17,FALSE))</f>
        <v/>
      </c>
      <c r="T124" s="3" t="str">
        <f>IF(VLOOKUP($A124,DICO_Complet!A:R,18,FALSE)=0,"",VLOOKUP($A124,DICO_Complet!A:R,18,FALSE))</f>
        <v/>
      </c>
    </row>
    <row r="125" spans="1:20">
      <c r="A125" s="29">
        <v>251029113900</v>
      </c>
      <c r="B125" s="30" t="str">
        <f>IF(ISNA(VLOOKUP(Tableau161920[[#This Row],[Référence]],MON_MSG!A:B,2,FALSE)),"N",IF($I125="Obsolete","N","O"))</f>
        <v>O</v>
      </c>
      <c r="C125" s="3" t="str">
        <f>VLOOKUP($A125,DICO_Complet!A:R,3,FALSE)</f>
        <v>Context</v>
      </c>
      <c r="D125" s="3" t="str">
        <f>VLOOKUP($A125,DICO_Complet!A:R,4,FALSE)</f>
        <v>callingData</v>
      </c>
      <c r="E125" s="3" t="str">
        <f>VLOOKUP($A125,DICO_Complet!A:R,5,FALSE)</f>
        <v>callNumber</v>
      </c>
      <c r="F125" s="3" t="str">
        <f>VLOOKUP($A125,DICO_Complet!A:R,6,FALSE)</f>
        <v>Max5NumericText</v>
      </c>
      <c r="G125" s="31" t="str">
        <f>VLOOKUP($A125,DICO_Complet!A:R,7,FALSE)</f>
        <v>DNS</v>
      </c>
      <c r="H125" s="31">
        <f>VLOOKUP($A125,DICO_Complet!A:R,8,FALSE)</f>
        <v>0</v>
      </c>
      <c r="I125" s="3" t="str">
        <f>IF(VLOOKUP($A125,DICO_Complet!A:R,9,FALSE)&lt;&gt;0,VLOOKUP($A125,DICO_Complet!A:R,9,FALSE),"")</f>
        <v/>
      </c>
      <c r="J125" s="3" t="str">
        <f>VLOOKUP($A125,DICO_Complet!A:R,10,FALSE)</f>
        <v>Call count number</v>
      </c>
      <c r="K125" s="3" t="str">
        <f>IF(OR(ISNA(VLOOKUP(Tableau161920[[#This Row],[Référence]],MON_MSG!A:H,7,FALSE)),ISBLANK(VLOOKUP(Tableau161920[[#This Row],[Référence]],MON_MSG!A:H,7,FALSE))),"",VLOOKUP(Tableau161920[[#This Row],[Référence]],MON_MSG!A:H,7,FALSE))</f>
        <v/>
      </c>
      <c r="L125" s="3" t="str">
        <f>IF(OR(ISNA(VLOOKUP(Tableau161920[[#This Row],[Référence]],MON_MSG!A:I,8,FALSE)),ISBLANK(VLOOKUP(Tableau161920[[#This Row],[Référence]],MON_MSG!A:I,8,FALSE))),"",VLOOKUP(Tableau161920[[#This Row],[Référence]],MON_MSG!A:I,8,FALSE))</f>
        <v/>
      </c>
      <c r="M125" s="3" t="str">
        <f>IF(OR(ISNA(VLOOKUP(Tableau161920[[#This Row],[Référence]],MON_MSG!A:J,9,FALSE)),ISBLANK(VLOOKUP(Tableau161920[[#This Row],[Référence]],MON_MSG!A:J,9,FALSE))),"",VLOOKUP(Tableau161920[[#This Row],[Référence]],MON_MSG!A:J,9,FALSE))</f>
        <v/>
      </c>
      <c r="N125" s="3" t="str">
        <f>IF(VLOOKUP($A125,DICO_Complet!A:R,12,FALSE)=0,"",VLOOKUP($A125,DICO_Complet!A:R,12,FALSE))</f>
        <v/>
      </c>
      <c r="O125" s="3" t="str">
        <f>IF(VLOOKUP($A125,DICO_Complet!A:R,13,FALSE)=0,"",VLOOKUP($A125,DICO_Complet!A:R,13,FALSE))</f>
        <v/>
      </c>
      <c r="P125" s="3" t="str">
        <f>IF(VLOOKUP($A125,DICO_Complet!A:R,14,FALSE)=0,"",VLOOKUP($A125,DICO_Complet!A:R,14,FALSE))</f>
        <v/>
      </c>
      <c r="Q125" s="3" t="str">
        <f>IF(VLOOKUP($A125,DICO_Complet!A:R,15,FALSE)=0,"",VLOOKUP($A125,DICO_Complet!A:R,15,FALSE))</f>
        <v/>
      </c>
      <c r="R125" s="3" t="str">
        <f>IF(VLOOKUP($A125,DICO_Complet!A:R,16,FALSE)=0,"",VLOOKUP($A125,DICO_Complet!A:R,16,FALSE))</f>
        <v/>
      </c>
      <c r="S125" s="3" t="str">
        <f>IF(VLOOKUP($A125,DICO_Complet!A:R,17,FALSE)=0,"",VLOOKUP($A125,DICO_Complet!A:R,17,FALSE))</f>
        <v/>
      </c>
      <c r="T125" s="3" t="str">
        <f>IF(VLOOKUP($A125,DICO_Complet!A:R,18,FALSE)=0,"",VLOOKUP($A125,DICO_Complet!A:R,18,FALSE))</f>
        <v/>
      </c>
    </row>
    <row r="126" spans="1:20">
      <c r="A126" s="29">
        <v>251024124505</v>
      </c>
      <c r="B126" s="30" t="str">
        <f>IF(ISNA(VLOOKUP(Tableau161920[[#This Row],[Référence]],MON_MSG!A:B,2,FALSE)),"N",IF($I126="Obsolete","N","O"))</f>
        <v>O</v>
      </c>
      <c r="C126" s="3" t="str">
        <f>VLOOKUP($A126,DICO_Complet!A:R,3,FALSE)</f>
        <v>Context</v>
      </c>
      <c r="D126" s="3" t="str">
        <f>VLOOKUP($A126,DICO_Complet!A:R,4,FALSE)</f>
        <v>callingData</v>
      </c>
      <c r="E126" s="3" t="str">
        <f>VLOOKUP($A126,DICO_Complet!A:R,5,FALSE)</f>
        <v>callReason</v>
      </c>
      <c r="F126" s="3" t="str">
        <f>VLOOKUP($A126,DICO_Complet!A:R,6,FALSE)</f>
        <v>CallCaseReasonCodeset</v>
      </c>
      <c r="G126" s="31" t="str">
        <f>VLOOKUP($A126,DICO_Complet!A:R,7,FALSE)</f>
        <v>DNS</v>
      </c>
      <c r="H126" s="31">
        <f>VLOOKUP($A126,DICO_Complet!A:R,8,FALSE)</f>
        <v>0</v>
      </c>
      <c r="I126" s="3" t="str">
        <f>IF(VLOOKUP($A126,DICO_Complet!A:R,9,FALSE)&lt;&gt;0,VLOOKUP($A126,DICO_Complet!A:R,9,FALSE),"")</f>
        <v/>
      </c>
      <c r="J126" s="3" t="str">
        <f>VLOOKUP($A126,DICO_Complet!A:R,10,FALSE)</f>
        <v>Reason of the call</v>
      </c>
      <c r="K126" s="3" t="str">
        <f>IF(OR(ISNA(VLOOKUP(Tableau161920[[#This Row],[Référence]],MON_MSG!A:H,7,FALSE)),ISBLANK(VLOOKUP(Tableau161920[[#This Row],[Référence]],MON_MSG!A:H,7,FALSE))),"",VLOOKUP(Tableau161920[[#This Row],[Référence]],MON_MSG!A:H,7,FALSE))</f>
        <v/>
      </c>
      <c r="L126" s="3" t="str">
        <f>IF(OR(ISNA(VLOOKUP(Tableau161920[[#This Row],[Référence]],MON_MSG!A:I,8,FALSE)),ISBLANK(VLOOKUP(Tableau161920[[#This Row],[Référence]],MON_MSG!A:I,8,FALSE))),"",VLOOKUP(Tableau161920[[#This Row],[Référence]],MON_MSG!A:I,8,FALSE))</f>
        <v/>
      </c>
      <c r="M126" s="3" t="str">
        <f>IF(OR(ISNA(VLOOKUP(Tableau161920[[#This Row],[Référence]],MON_MSG!A:J,9,FALSE)),ISBLANK(VLOOKUP(Tableau161920[[#This Row],[Référence]],MON_MSG!A:J,9,FALSE))),"",VLOOKUP(Tableau161920[[#This Row],[Référence]],MON_MSG!A:J,9,FALSE))</f>
        <v/>
      </c>
      <c r="N126" s="3" t="str">
        <f>IF(VLOOKUP($A126,DICO_Complet!A:R,12,FALSE)=0,"",VLOOKUP($A126,DICO_Complet!A:R,12,FALSE))</f>
        <v/>
      </c>
      <c r="O126" s="3" t="str">
        <f>IF(VLOOKUP($A126,DICO_Complet!A:R,13,FALSE)=0,"",VLOOKUP($A126,DICO_Complet!A:R,13,FALSE))</f>
        <v/>
      </c>
      <c r="P126" s="3" t="str">
        <f>IF(VLOOKUP($A126,DICO_Complet!A:R,14,FALSE)=0,"",VLOOKUP($A126,DICO_Complet!A:R,14,FALSE))</f>
        <v/>
      </c>
      <c r="Q126" s="3" t="str">
        <f>IF(VLOOKUP($A126,DICO_Complet!A:R,15,FALSE)=0,"",VLOOKUP($A126,DICO_Complet!A:R,15,FALSE))</f>
        <v/>
      </c>
      <c r="R126" s="3" t="str">
        <f>IF(VLOOKUP($A126,DICO_Complet!A:R,16,FALSE)=0,"",VLOOKUP($A126,DICO_Complet!A:R,16,FALSE))</f>
        <v/>
      </c>
      <c r="S126" s="3" t="str">
        <f>IF(VLOOKUP($A126,DICO_Complet!A:R,17,FALSE)=0,"",VLOOKUP($A126,DICO_Complet!A:R,17,FALSE))</f>
        <v/>
      </c>
      <c r="T126" s="3" t="str">
        <f>IF(VLOOKUP($A126,DICO_Complet!A:R,18,FALSE)=0,"",VLOOKUP($A126,DICO_Complet!A:R,18,FALSE))</f>
        <v/>
      </c>
    </row>
    <row r="127" spans="1:20">
      <c r="A127" s="29">
        <v>251024124510</v>
      </c>
      <c r="B127" s="30" t="str">
        <f>IF(ISNA(VLOOKUP(Tableau161920[[#This Row],[Référence]],MON_MSG!A:B,2,FALSE)),"N",IF($I127="Obsolete","N","O"))</f>
        <v>O</v>
      </c>
      <c r="C127" s="3" t="str">
        <f>VLOOKUP($A127,DICO_Complet!A:R,3,FALSE)</f>
        <v>Context</v>
      </c>
      <c r="D127" s="3" t="str">
        <f>VLOOKUP($A127,DICO_Complet!A:R,4,FALSE)</f>
        <v>callingData</v>
      </c>
      <c r="E127" s="3" t="str">
        <f>VLOOKUP($A127,DICO_Complet!A:R,5,FALSE)</f>
        <v>callResult</v>
      </c>
      <c r="F127" s="3" t="str">
        <f>VLOOKUP($A127,DICO_Complet!A:R,6,FALSE)</f>
        <v>CallResultCodeset</v>
      </c>
      <c r="G127" s="31" t="str">
        <f>VLOOKUP($A127,DICO_Complet!A:R,7,FALSE)</f>
        <v>DNS</v>
      </c>
      <c r="H127" s="31">
        <f>VLOOKUP($A127,DICO_Complet!A:R,8,FALSE)</f>
        <v>0</v>
      </c>
      <c r="I127" s="3" t="str">
        <f>IF(VLOOKUP($A127,DICO_Complet!A:R,9,FALSE)&lt;&gt;0,VLOOKUP($A127,DICO_Complet!A:R,9,FALSE),"")</f>
        <v/>
      </c>
      <c r="J127" s="3" t="str">
        <f>VLOOKUP($A127,DICO_Complet!A:R,10,FALSE)</f>
        <v>Result of the call</v>
      </c>
      <c r="K127" s="3" t="str">
        <f>IF(OR(ISNA(VLOOKUP(Tableau161920[[#This Row],[Référence]],MON_MSG!A:H,7,FALSE)),ISBLANK(VLOOKUP(Tableau161920[[#This Row],[Référence]],MON_MSG!A:H,7,FALSE))),"",VLOOKUP(Tableau161920[[#This Row],[Référence]],MON_MSG!A:H,7,FALSE))</f>
        <v/>
      </c>
      <c r="L127" s="3" t="str">
        <f>IF(OR(ISNA(VLOOKUP(Tableau161920[[#This Row],[Référence]],MON_MSG!A:I,8,FALSE)),ISBLANK(VLOOKUP(Tableau161920[[#This Row],[Référence]],MON_MSG!A:I,8,FALSE))),"",VLOOKUP(Tableau161920[[#This Row],[Référence]],MON_MSG!A:I,8,FALSE))</f>
        <v/>
      </c>
      <c r="M127" s="3" t="str">
        <f>IF(OR(ISNA(VLOOKUP(Tableau161920[[#This Row],[Référence]],MON_MSG!A:J,9,FALSE)),ISBLANK(VLOOKUP(Tableau161920[[#This Row],[Référence]],MON_MSG!A:J,9,FALSE))),"",VLOOKUP(Tableau161920[[#This Row],[Référence]],MON_MSG!A:J,9,FALSE))</f>
        <v/>
      </c>
      <c r="N127" s="3" t="str">
        <f>IF(VLOOKUP($A127,DICO_Complet!A:R,12,FALSE)=0,"",VLOOKUP($A127,DICO_Complet!A:R,12,FALSE))</f>
        <v/>
      </c>
      <c r="O127" s="3" t="str">
        <f>IF(VLOOKUP($A127,DICO_Complet!A:R,13,FALSE)=0,"",VLOOKUP($A127,DICO_Complet!A:R,13,FALSE))</f>
        <v/>
      </c>
      <c r="P127" s="3" t="str">
        <f>IF(VLOOKUP($A127,DICO_Complet!A:R,14,FALSE)=0,"",VLOOKUP($A127,DICO_Complet!A:R,14,FALSE))</f>
        <v/>
      </c>
      <c r="Q127" s="3" t="str">
        <f>IF(VLOOKUP($A127,DICO_Complet!A:R,15,FALSE)=0,"",VLOOKUP($A127,DICO_Complet!A:R,15,FALSE))</f>
        <v/>
      </c>
      <c r="R127" s="3" t="str">
        <f>IF(VLOOKUP($A127,DICO_Complet!A:R,16,FALSE)=0,"",VLOOKUP($A127,DICO_Complet!A:R,16,FALSE))</f>
        <v/>
      </c>
      <c r="S127" s="3" t="str">
        <f>IF(VLOOKUP($A127,DICO_Complet!A:R,17,FALSE)=0,"",VLOOKUP($A127,DICO_Complet!A:R,17,FALSE))</f>
        <v/>
      </c>
      <c r="T127" s="3" t="str">
        <f>IF(VLOOKUP($A127,DICO_Complet!A:R,18,FALSE)=0,"",VLOOKUP($A127,DICO_Complet!A:R,18,FALSE))</f>
        <v/>
      </c>
    </row>
    <row r="128" spans="1:20">
      <c r="A128" s="29">
        <v>251024124506</v>
      </c>
      <c r="B128" s="30" t="str">
        <f>IF(ISNA(VLOOKUP(Tableau161920[[#This Row],[Référence]],MON_MSG!A:B,2,FALSE)),"N",IF($I128="Obsolete","N","O"))</f>
        <v>O</v>
      </c>
      <c r="C128" s="3" t="str">
        <f>VLOOKUP($A128,DICO_Complet!A:R,3,FALSE)</f>
        <v>Context</v>
      </c>
      <c r="D128" s="3" t="str">
        <f>VLOOKUP($A128,DICO_Complet!A:R,4,FALSE)</f>
        <v>callingData</v>
      </c>
      <c r="E128" s="3" t="str">
        <f>VLOOKUP($A128,DICO_Complet!A:R,5,FALSE)</f>
        <v>callSubReason</v>
      </c>
      <c r="F128" s="3" t="str">
        <f>VLOOKUP($A128,DICO_Complet!A:R,6,FALSE)</f>
        <v>CallCaseSubReasonCodeset</v>
      </c>
      <c r="G128" s="31" t="str">
        <f>VLOOKUP($A128,DICO_Complet!A:R,7,FALSE)</f>
        <v>DNS</v>
      </c>
      <c r="H128" s="31">
        <f>VLOOKUP($A128,DICO_Complet!A:R,8,FALSE)</f>
        <v>0</v>
      </c>
      <c r="I128" s="3" t="str">
        <f>IF(VLOOKUP($A128,DICO_Complet!A:R,9,FALSE)&lt;&gt;0,VLOOKUP($A128,DICO_Complet!A:R,9,FALSE),"")</f>
        <v/>
      </c>
      <c r="J128" s="3" t="str">
        <f>VLOOKUP($A128,DICO_Complet!A:R,10,FALSE)</f>
        <v>Subreason of the call</v>
      </c>
      <c r="K128" s="3" t="str">
        <f>IF(OR(ISNA(VLOOKUP(Tableau161920[[#This Row],[Référence]],MON_MSG!A:H,7,FALSE)),ISBLANK(VLOOKUP(Tableau161920[[#This Row],[Référence]],MON_MSG!A:H,7,FALSE))),"",VLOOKUP(Tableau161920[[#This Row],[Référence]],MON_MSG!A:H,7,FALSE))</f>
        <v/>
      </c>
      <c r="L128" s="3" t="str">
        <f>IF(OR(ISNA(VLOOKUP(Tableau161920[[#This Row],[Référence]],MON_MSG!A:I,8,FALSE)),ISBLANK(VLOOKUP(Tableau161920[[#This Row],[Référence]],MON_MSG!A:I,8,FALSE))),"",VLOOKUP(Tableau161920[[#This Row],[Référence]],MON_MSG!A:I,8,FALSE))</f>
        <v/>
      </c>
      <c r="M128" s="3" t="str">
        <f>IF(OR(ISNA(VLOOKUP(Tableau161920[[#This Row],[Référence]],MON_MSG!A:J,9,FALSE)),ISBLANK(VLOOKUP(Tableau161920[[#This Row],[Référence]],MON_MSG!A:J,9,FALSE))),"",VLOOKUP(Tableau161920[[#This Row],[Référence]],MON_MSG!A:J,9,FALSE))</f>
        <v/>
      </c>
      <c r="N128" s="3" t="str">
        <f>IF(VLOOKUP($A128,DICO_Complet!A:R,12,FALSE)=0,"",VLOOKUP($A128,DICO_Complet!A:R,12,FALSE))</f>
        <v/>
      </c>
      <c r="O128" s="3" t="str">
        <f>IF(VLOOKUP($A128,DICO_Complet!A:R,13,FALSE)=0,"",VLOOKUP($A128,DICO_Complet!A:R,13,FALSE))</f>
        <v/>
      </c>
      <c r="P128" s="3" t="str">
        <f>IF(VLOOKUP($A128,DICO_Complet!A:R,14,FALSE)=0,"",VLOOKUP($A128,DICO_Complet!A:R,14,FALSE))</f>
        <v/>
      </c>
      <c r="Q128" s="3" t="str">
        <f>IF(VLOOKUP($A128,DICO_Complet!A:R,15,FALSE)=0,"",VLOOKUP($A128,DICO_Complet!A:R,15,FALSE))</f>
        <v/>
      </c>
      <c r="R128" s="3" t="str">
        <f>IF(VLOOKUP($A128,DICO_Complet!A:R,16,FALSE)=0,"",VLOOKUP($A128,DICO_Complet!A:R,16,FALSE))</f>
        <v/>
      </c>
      <c r="S128" s="3" t="str">
        <f>IF(VLOOKUP($A128,DICO_Complet!A:R,17,FALSE)=0,"",VLOOKUP($A128,DICO_Complet!A:R,17,FALSE))</f>
        <v/>
      </c>
      <c r="T128" s="3" t="str">
        <f>IF(VLOOKUP($A128,DICO_Complet!A:R,18,FALSE)=0,"",VLOOKUP($A128,DICO_Complet!A:R,18,FALSE))</f>
        <v/>
      </c>
    </row>
    <row r="129" spans="1:20" ht="15" customHeight="1">
      <c r="A129" s="29">
        <v>251024124509</v>
      </c>
      <c r="B129" s="30" t="str">
        <f>IF(ISNA(VLOOKUP(Tableau161920[[#This Row],[Référence]],MON_MSG!A:B,2,FALSE)),"N",IF($I129="Obsolete","N","O"))</f>
        <v>O</v>
      </c>
      <c r="C129" s="3" t="str">
        <f>VLOOKUP($A129,DICO_Complet!A:R,3,FALSE)</f>
        <v>Context</v>
      </c>
      <c r="D129" s="3" t="str">
        <f>VLOOKUP($A129,DICO_Complet!A:R,4,FALSE)</f>
        <v>callingData</v>
      </c>
      <c r="E129" s="3" t="str">
        <f>VLOOKUP($A129,DICO_Complet!A:R,5,FALSE)</f>
        <v>fraudAlertDateTime</v>
      </c>
      <c r="F129" s="3" t="str">
        <f>VLOOKUP($A129,DICO_Complet!A:R,6,FALSE)</f>
        <v>ISODateTime</v>
      </c>
      <c r="G129" s="31" t="str">
        <f>VLOOKUP($A129,DICO_Complet!A:R,7,FALSE)</f>
        <v>DNS</v>
      </c>
      <c r="H129" s="31">
        <f>VLOOKUP($A129,DICO_Complet!A:R,8,FALSE)</f>
        <v>0</v>
      </c>
      <c r="I129" s="3" t="str">
        <f>IF(VLOOKUP($A129,DICO_Complet!A:R,9,FALSE)&lt;&gt;0,VLOOKUP($A129,DICO_Complet!A:R,9,FALSE),"")</f>
        <v/>
      </c>
      <c r="J129" s="3" t="str">
        <f>VLOOKUP($A129,DICO_Complet!A:R,10,FALSE)</f>
        <v>Date Time of the associated fraud</v>
      </c>
      <c r="K129" s="3" t="str">
        <f>IF(OR(ISNA(VLOOKUP(Tableau161920[[#This Row],[Référence]],MON_MSG!A:H,7,FALSE)),ISBLANK(VLOOKUP(Tableau161920[[#This Row],[Référence]],MON_MSG!A:H,7,FALSE))),"",VLOOKUP(Tableau161920[[#This Row],[Référence]],MON_MSG!A:H,7,FALSE))</f>
        <v/>
      </c>
      <c r="L129" s="3" t="str">
        <f>IF(OR(ISNA(VLOOKUP(Tableau161920[[#This Row],[Référence]],MON_MSG!A:I,8,FALSE)),ISBLANK(VLOOKUP(Tableau161920[[#This Row],[Référence]],MON_MSG!A:I,8,FALSE))),"",VLOOKUP(Tableau161920[[#This Row],[Référence]],MON_MSG!A:I,8,FALSE))</f>
        <v/>
      </c>
      <c r="M129" s="3" t="str">
        <f>IF(OR(ISNA(VLOOKUP(Tableau161920[[#This Row],[Référence]],MON_MSG!A:J,9,FALSE)),ISBLANK(VLOOKUP(Tableau161920[[#This Row],[Référence]],MON_MSG!A:J,9,FALSE))),"",VLOOKUP(Tableau161920[[#This Row],[Référence]],MON_MSG!A:J,9,FALSE))</f>
        <v/>
      </c>
      <c r="N129" s="3" t="str">
        <f>IF(VLOOKUP($A129,DICO_Complet!A:R,12,FALSE)=0,"",VLOOKUP($A129,DICO_Complet!A:R,12,FALSE))</f>
        <v/>
      </c>
      <c r="O129" s="3" t="str">
        <f>IF(VLOOKUP($A129,DICO_Complet!A:R,13,FALSE)=0,"",VLOOKUP($A129,DICO_Complet!A:R,13,FALSE))</f>
        <v/>
      </c>
      <c r="P129" s="3" t="str">
        <f>IF(VLOOKUP($A129,DICO_Complet!A:R,14,FALSE)=0,"",VLOOKUP($A129,DICO_Complet!A:R,14,FALSE))</f>
        <v/>
      </c>
      <c r="Q129" s="3" t="str">
        <f>IF(VLOOKUP($A129,DICO_Complet!A:R,15,FALSE)=0,"",VLOOKUP($A129,DICO_Complet!A:R,15,FALSE))</f>
        <v/>
      </c>
      <c r="R129" s="3" t="str">
        <f>IF(VLOOKUP($A129,DICO_Complet!A:R,16,FALSE)=0,"",VLOOKUP($A129,DICO_Complet!A:R,16,FALSE))</f>
        <v/>
      </c>
      <c r="S129" s="3" t="str">
        <f>IF(VLOOKUP($A129,DICO_Complet!A:R,17,FALSE)=0,"",VLOOKUP($A129,DICO_Complet!A:R,17,FALSE))</f>
        <v/>
      </c>
      <c r="T129" s="3" t="str">
        <f>IF(VLOOKUP($A129,DICO_Complet!A:R,18,FALSE)=0,"",VLOOKUP($A129,DICO_Complet!A:R,18,FALSE))</f>
        <v/>
      </c>
    </row>
    <row r="130" spans="1:20" ht="15" customHeight="1">
      <c r="A130" s="29">
        <v>251024124508</v>
      </c>
      <c r="B130" s="30" t="str">
        <f>IF(ISNA(VLOOKUP(Tableau161920[[#This Row],[Référence]],MON_MSG!A:B,2,FALSE)),"N",IF($I130="Obsolete","N","O"))</f>
        <v>O</v>
      </c>
      <c r="C130" s="3" t="str">
        <f>VLOOKUP($A130,DICO_Complet!A:R,3,FALSE)</f>
        <v>Context</v>
      </c>
      <c r="D130" s="3" t="str">
        <f>VLOOKUP($A130,DICO_Complet!A:R,4,FALSE)</f>
        <v>callingData</v>
      </c>
      <c r="E130" s="3" t="str">
        <f>VLOOKUP($A130,DICO_Complet!A:R,5,FALSE)</f>
        <v>fraudAlertReference</v>
      </c>
      <c r="F130" s="3" t="str">
        <f>VLOOKUP($A130,DICO_Complet!A:R,6,FALSE)</f>
        <v>Max255AlphaNumericText</v>
      </c>
      <c r="G130" s="31" t="str">
        <f>VLOOKUP($A130,DICO_Complet!A:R,7,FALSE)</f>
        <v>DNS</v>
      </c>
      <c r="H130" s="31">
        <f>VLOOKUP($A130,DICO_Complet!A:R,8,FALSE)</f>
        <v>0</v>
      </c>
      <c r="I130" s="3" t="str">
        <f>IF(VLOOKUP($A130,DICO_Complet!A:R,9,FALSE)&lt;&gt;0,VLOOKUP($A130,DICO_Complet!A:R,9,FALSE),"")</f>
        <v/>
      </c>
      <c r="J130" s="3" t="str">
        <f>VLOOKUP($A130,DICO_Complet!A:R,10,FALSE)</f>
        <v>Reference of the alert CRC</v>
      </c>
      <c r="K130" s="3" t="str">
        <f>IF(OR(ISNA(VLOOKUP(Tableau161920[[#This Row],[Référence]],MON_MSG!A:H,7,FALSE)),ISBLANK(VLOOKUP(Tableau161920[[#This Row],[Référence]],MON_MSG!A:H,7,FALSE))),"",VLOOKUP(Tableau161920[[#This Row],[Référence]],MON_MSG!A:H,7,FALSE))</f>
        <v/>
      </c>
      <c r="L130" s="3" t="str">
        <f>IF(OR(ISNA(VLOOKUP(Tableau161920[[#This Row],[Référence]],MON_MSG!A:I,8,FALSE)),ISBLANK(VLOOKUP(Tableau161920[[#This Row],[Référence]],MON_MSG!A:I,8,FALSE))),"",VLOOKUP(Tableau161920[[#This Row],[Référence]],MON_MSG!A:I,8,FALSE))</f>
        <v/>
      </c>
      <c r="M130" s="3" t="str">
        <f>IF(OR(ISNA(VLOOKUP(Tableau161920[[#This Row],[Référence]],MON_MSG!A:J,9,FALSE)),ISBLANK(VLOOKUP(Tableau161920[[#This Row],[Référence]],MON_MSG!A:J,9,FALSE))),"",VLOOKUP(Tableau161920[[#This Row],[Référence]],MON_MSG!A:J,9,FALSE))</f>
        <v/>
      </c>
      <c r="N130" s="3" t="str">
        <f>IF(VLOOKUP($A130,DICO_Complet!A:R,12,FALSE)=0,"",VLOOKUP($A130,DICO_Complet!A:R,12,FALSE))</f>
        <v/>
      </c>
      <c r="O130" s="3" t="str">
        <f>IF(VLOOKUP($A130,DICO_Complet!A:R,13,FALSE)=0,"",VLOOKUP($A130,DICO_Complet!A:R,13,FALSE))</f>
        <v/>
      </c>
      <c r="P130" s="3" t="str">
        <f>IF(VLOOKUP($A130,DICO_Complet!A:R,14,FALSE)=0,"",VLOOKUP($A130,DICO_Complet!A:R,14,FALSE))</f>
        <v/>
      </c>
      <c r="Q130" s="3" t="str">
        <f>IF(VLOOKUP($A130,DICO_Complet!A:R,15,FALSE)=0,"",VLOOKUP($A130,DICO_Complet!A:R,15,FALSE))</f>
        <v/>
      </c>
      <c r="R130" s="3" t="str">
        <f>IF(VLOOKUP($A130,DICO_Complet!A:R,16,FALSE)=0,"",VLOOKUP($A130,DICO_Complet!A:R,16,FALSE))</f>
        <v/>
      </c>
      <c r="S130" s="3" t="str">
        <f>IF(VLOOKUP($A130,DICO_Complet!A:R,17,FALSE)=0,"",VLOOKUP($A130,DICO_Complet!A:R,17,FALSE))</f>
        <v/>
      </c>
      <c r="T130" s="3" t="str">
        <f>IF(VLOOKUP($A130,DICO_Complet!A:R,18,FALSE)=0,"",VLOOKUP($A130,DICO_Complet!A:R,18,FALSE))</f>
        <v/>
      </c>
    </row>
    <row r="131" spans="1:20" ht="15" customHeight="1">
      <c r="A131" s="29">
        <v>251024124502</v>
      </c>
      <c r="B131" s="30" t="str">
        <f>IF(ISNA(VLOOKUP(Tableau161920[[#This Row],[Référence]],MON_MSG!A:B,2,FALSE)),"N",IF($I131="Obsolete","N","O"))</f>
        <v>O</v>
      </c>
      <c r="C131" s="3" t="str">
        <f>VLOOKUP($A131,DICO_Complet!A:R,3,FALSE)</f>
        <v>Context</v>
      </c>
      <c r="D131" s="3" t="str">
        <f>VLOOKUP($A131,DICO_Complet!A:R,4,FALSE)</f>
        <v>callingData</v>
      </c>
      <c r="E131" s="3" t="str">
        <f>VLOOKUP($A131,DICO_Complet!A:R,5,FALSE)</f>
        <v>incomingCallIndicator</v>
      </c>
      <c r="F131" s="3" t="str">
        <f>VLOOKUP($A131,DICO_Complet!A:R,6,FALSE)</f>
        <v>TrueFalseIndicator</v>
      </c>
      <c r="G131" s="31" t="str">
        <f>VLOOKUP($A131,DICO_Complet!A:R,7,FALSE)</f>
        <v>DNS</v>
      </c>
      <c r="H131" s="31">
        <f>VLOOKUP($A131,DICO_Complet!A:R,8,FALSE)</f>
        <v>0</v>
      </c>
      <c r="I131" s="3" t="str">
        <f>IF(VLOOKUP($A131,DICO_Complet!A:R,9,FALSE)&lt;&gt;0,VLOOKUP($A131,DICO_Complet!A:R,9,FALSE),"")</f>
        <v/>
      </c>
      <c r="J131" s="3" t="str">
        <f>VLOOKUP($A131,DICO_Complet!A:R,10,FALSE)</f>
        <v>Is an incoming call</v>
      </c>
      <c r="K131" s="3" t="str">
        <f>IF(OR(ISNA(VLOOKUP(Tableau161920[[#This Row],[Référence]],MON_MSG!A:H,7,FALSE)),ISBLANK(VLOOKUP(Tableau161920[[#This Row],[Référence]],MON_MSG!A:H,7,FALSE))),"",VLOOKUP(Tableau161920[[#This Row],[Référence]],MON_MSG!A:H,7,FALSE))</f>
        <v/>
      </c>
      <c r="L131" s="3" t="str">
        <f>IF(OR(ISNA(VLOOKUP(Tableau161920[[#This Row],[Référence]],MON_MSG!A:I,8,FALSE)),ISBLANK(VLOOKUP(Tableau161920[[#This Row],[Référence]],MON_MSG!A:I,8,FALSE))),"",VLOOKUP(Tableau161920[[#This Row],[Référence]],MON_MSG!A:I,8,FALSE))</f>
        <v/>
      </c>
      <c r="M131" s="3" t="str">
        <f>IF(OR(ISNA(VLOOKUP(Tableau161920[[#This Row],[Référence]],MON_MSG!A:J,9,FALSE)),ISBLANK(VLOOKUP(Tableau161920[[#This Row],[Référence]],MON_MSG!A:J,9,FALSE))),"",VLOOKUP(Tableau161920[[#This Row],[Référence]],MON_MSG!A:J,9,FALSE))</f>
        <v/>
      </c>
      <c r="N131" s="3" t="str">
        <f>IF(VLOOKUP($A131,DICO_Complet!A:R,12,FALSE)=0,"",VLOOKUP($A131,DICO_Complet!A:R,12,FALSE))</f>
        <v/>
      </c>
      <c r="O131" s="3" t="str">
        <f>IF(VLOOKUP($A131,DICO_Complet!A:R,13,FALSE)=0,"",VLOOKUP($A131,DICO_Complet!A:R,13,FALSE))</f>
        <v/>
      </c>
      <c r="P131" s="3" t="str">
        <f>IF(VLOOKUP($A131,DICO_Complet!A:R,14,FALSE)=0,"",VLOOKUP($A131,DICO_Complet!A:R,14,FALSE))</f>
        <v/>
      </c>
      <c r="Q131" s="3" t="str">
        <f>IF(VLOOKUP($A131,DICO_Complet!A:R,15,FALSE)=0,"",VLOOKUP($A131,DICO_Complet!A:R,15,FALSE))</f>
        <v/>
      </c>
      <c r="R131" s="3" t="str">
        <f>IF(VLOOKUP($A131,DICO_Complet!A:R,16,FALSE)=0,"",VLOOKUP($A131,DICO_Complet!A:R,16,FALSE))</f>
        <v/>
      </c>
      <c r="S131" s="3" t="str">
        <f>IF(VLOOKUP($A131,DICO_Complet!A:R,17,FALSE)=0,"",VLOOKUP($A131,DICO_Complet!A:R,17,FALSE))</f>
        <v/>
      </c>
      <c r="T131" s="3" t="str">
        <f>IF(VLOOKUP($A131,DICO_Complet!A:R,18,FALSE)=0,"",VLOOKUP($A131,DICO_Complet!A:R,18,FALSE))</f>
        <v/>
      </c>
    </row>
    <row r="132" spans="1:20" ht="15" customHeight="1">
      <c r="A132" s="29">
        <v>251024124504</v>
      </c>
      <c r="B132" s="30" t="str">
        <f>IF(ISNA(VLOOKUP(Tableau161920[[#This Row],[Référence]],MON_MSG!A:B,2,FALSE)),"N",IF($I132="Obsolete","N","O"))</f>
        <v>O</v>
      </c>
      <c r="C132" s="3" t="str">
        <f>VLOOKUP($A132,DICO_Complet!A:R,3,FALSE)</f>
        <v>Context</v>
      </c>
      <c r="D132" s="3" t="str">
        <f>VLOOKUP($A132,DICO_Complet!A:R,4,FALSE)</f>
        <v>callingData</v>
      </c>
      <c r="E132" s="3" t="str">
        <f>VLOOKUP($A132,DICO_Complet!A:R,5,FALSE)</f>
        <v>internalEntityName</v>
      </c>
      <c r="F132" s="3" t="str">
        <f>VLOOKUP($A132,DICO_Complet!A:R,6,FALSE)</f>
        <v>Max100Text</v>
      </c>
      <c r="G132" s="31" t="str">
        <f>VLOOKUP($A132,DICO_Complet!A:R,7,FALSE)</f>
        <v>DNS</v>
      </c>
      <c r="H132" s="31">
        <f>VLOOKUP($A132,DICO_Complet!A:R,8,FALSE)</f>
        <v>0</v>
      </c>
      <c r="I132" s="3" t="str">
        <f>IF(VLOOKUP($A132,DICO_Complet!A:R,9,FALSE)&lt;&gt;0,VLOOKUP($A132,DICO_Complet!A:R,9,FALSE),"")</f>
        <v/>
      </c>
      <c r="J132" s="3" t="str">
        <f>VLOOKUP($A132,DICO_Complet!A:R,10,FALSE)</f>
        <v>Branch name</v>
      </c>
      <c r="K132" s="3" t="str">
        <f>IF(OR(ISNA(VLOOKUP(Tableau161920[[#This Row],[Référence]],MON_MSG!A:H,7,FALSE)),ISBLANK(VLOOKUP(Tableau161920[[#This Row],[Référence]],MON_MSG!A:H,7,FALSE))),"",VLOOKUP(Tableau161920[[#This Row],[Référence]],MON_MSG!A:H,7,FALSE))</f>
        <v/>
      </c>
      <c r="L132" s="3" t="str">
        <f>IF(OR(ISNA(VLOOKUP(Tableau161920[[#This Row],[Référence]],MON_MSG!A:I,8,FALSE)),ISBLANK(VLOOKUP(Tableau161920[[#This Row],[Référence]],MON_MSG!A:I,8,FALSE))),"",VLOOKUP(Tableau161920[[#This Row],[Référence]],MON_MSG!A:I,8,FALSE))</f>
        <v/>
      </c>
      <c r="M132" s="3" t="str">
        <f>IF(OR(ISNA(VLOOKUP(Tableau161920[[#This Row],[Référence]],MON_MSG!A:J,9,FALSE)),ISBLANK(VLOOKUP(Tableau161920[[#This Row],[Référence]],MON_MSG!A:J,9,FALSE))),"",VLOOKUP(Tableau161920[[#This Row],[Référence]],MON_MSG!A:J,9,FALSE))</f>
        <v/>
      </c>
      <c r="N132" s="3" t="str">
        <f>IF(VLOOKUP($A132,DICO_Complet!A:R,12,FALSE)=0,"",VLOOKUP($A132,DICO_Complet!A:R,12,FALSE))</f>
        <v/>
      </c>
      <c r="O132" s="3" t="str">
        <f>IF(VLOOKUP($A132,DICO_Complet!A:R,13,FALSE)=0,"",VLOOKUP($A132,DICO_Complet!A:R,13,FALSE))</f>
        <v/>
      </c>
      <c r="P132" s="3" t="str">
        <f>IF(VLOOKUP($A132,DICO_Complet!A:R,14,FALSE)=0,"",VLOOKUP($A132,DICO_Complet!A:R,14,FALSE))</f>
        <v/>
      </c>
      <c r="Q132" s="3" t="str">
        <f>IF(VLOOKUP($A132,DICO_Complet!A:R,15,FALSE)=0,"",VLOOKUP($A132,DICO_Complet!A:R,15,FALSE))</f>
        <v/>
      </c>
      <c r="R132" s="3" t="str">
        <f>IF(VLOOKUP($A132,DICO_Complet!A:R,16,FALSE)=0,"",VLOOKUP($A132,DICO_Complet!A:R,16,FALSE))</f>
        <v/>
      </c>
      <c r="S132" s="3" t="str">
        <f>IF(VLOOKUP($A132,DICO_Complet!A:R,17,FALSE)=0,"",VLOOKUP($A132,DICO_Complet!A:R,17,FALSE))</f>
        <v/>
      </c>
      <c r="T132" s="3" t="str">
        <f>IF(VLOOKUP($A132,DICO_Complet!A:R,18,FALSE)=0,"",VLOOKUP($A132,DICO_Complet!A:R,18,FALSE))</f>
        <v/>
      </c>
    </row>
    <row r="133" spans="1:20" ht="15" customHeight="1">
      <c r="A133" s="29">
        <v>260107110000</v>
      </c>
      <c r="B133" s="30" t="str">
        <f>IF(ISNA(VLOOKUP(Tableau161920[[#This Row],[Référence]],MON_MSG!A:B,2,FALSE)),"N",IF($I133="Obsolete","N","O"))</f>
        <v>O</v>
      </c>
      <c r="C133" s="3" t="str">
        <f>VLOOKUP($A133,DICO_Complet!A:R,3,FALSE)</f>
        <v>Context</v>
      </c>
      <c r="D133" s="3" t="str">
        <f>VLOOKUP($A133,DICO_Complet!A:R,4,FALSE)</f>
        <v>callingData</v>
      </c>
      <c r="E133" s="3" t="str">
        <f>VLOOKUP($A133,DICO_Complet!A:R,5,FALSE)</f>
        <v>user</v>
      </c>
      <c r="F133" s="3" t="str">
        <f>VLOOKUP($A133,DICO_Complet!A:R,6,FALSE)</f>
        <v>Max255Text</v>
      </c>
      <c r="G133" s="31" t="str">
        <f>VLOOKUP($A133,DICO_Complet!A:R,7,FALSE)</f>
        <v>DNS</v>
      </c>
      <c r="H133" s="31">
        <f>VLOOKUP($A133,DICO_Complet!A:R,8,FALSE)</f>
        <v>0</v>
      </c>
      <c r="I133" s="3" t="str">
        <f>IF(VLOOKUP($A133,DICO_Complet!A:R,9,FALSE)&lt;&gt;0,VLOOKUP($A133,DICO_Complet!A:R,9,FALSE),"")</f>
        <v/>
      </c>
      <c r="J133" s="3" t="str">
        <f>VLOOKUP($A133,DICO_Complet!A:R,10,FALSE)</f>
        <v xml:space="preserve">user of operator handling the call  </v>
      </c>
      <c r="K133" s="3" t="str">
        <f>IF(OR(ISNA(VLOOKUP(Tableau161920[[#This Row],[Référence]],MON_MSG!A:H,7,FALSE)),ISBLANK(VLOOKUP(Tableau161920[[#This Row],[Référence]],MON_MSG!A:H,7,FALSE))),"",VLOOKUP(Tableau161920[[#This Row],[Référence]],MON_MSG!A:H,7,FALSE))</f>
        <v/>
      </c>
      <c r="L133" s="3" t="str">
        <f>IF(OR(ISNA(VLOOKUP(Tableau161920[[#This Row],[Référence]],MON_MSG!A:I,8,FALSE)),ISBLANK(VLOOKUP(Tableau161920[[#This Row],[Référence]],MON_MSG!A:I,8,FALSE))),"",VLOOKUP(Tableau161920[[#This Row],[Référence]],MON_MSG!A:I,8,FALSE))</f>
        <v/>
      </c>
      <c r="M133" s="3" t="str">
        <f>IF(OR(ISNA(VLOOKUP(Tableau161920[[#This Row],[Référence]],MON_MSG!A:J,9,FALSE)),ISBLANK(VLOOKUP(Tableau161920[[#This Row],[Référence]],MON_MSG!A:J,9,FALSE))),"",VLOOKUP(Tableau161920[[#This Row],[Référence]],MON_MSG!A:J,9,FALSE))</f>
        <v/>
      </c>
      <c r="N133" s="3" t="str">
        <f>IF(VLOOKUP($A133,DICO_Complet!A:R,12,FALSE)=0,"",VLOOKUP($A133,DICO_Complet!A:R,12,FALSE))</f>
        <v/>
      </c>
      <c r="O133" s="3" t="str">
        <f>IF(VLOOKUP($A133,DICO_Complet!A:R,13,FALSE)=0,"",VLOOKUP($A133,DICO_Complet!A:R,13,FALSE))</f>
        <v/>
      </c>
      <c r="P133" s="3" t="str">
        <f>IF(VLOOKUP($A133,DICO_Complet!A:R,14,FALSE)=0,"",VLOOKUP($A133,DICO_Complet!A:R,14,FALSE))</f>
        <v/>
      </c>
      <c r="Q133" s="3" t="str">
        <f>IF(VLOOKUP($A133,DICO_Complet!A:R,15,FALSE)=0,"",VLOOKUP($A133,DICO_Complet!A:R,15,FALSE))</f>
        <v/>
      </c>
      <c r="R133" s="3" t="str">
        <f>IF(VLOOKUP($A133,DICO_Complet!A:R,16,FALSE)=0,"",VLOOKUP($A133,DICO_Complet!A:R,16,FALSE))</f>
        <v/>
      </c>
      <c r="S133" s="3" t="str">
        <f>IF(VLOOKUP($A133,DICO_Complet!A:R,17,FALSE)=0,"",VLOOKUP($A133,DICO_Complet!A:R,17,FALSE))</f>
        <v/>
      </c>
      <c r="T133" s="3" t="str">
        <f>IF(VLOOKUP($A133,DICO_Complet!A:R,18,FALSE)=0,"",VLOOKUP($A133,DICO_Complet!A:R,18,FALSE))</f>
        <v/>
      </c>
    </row>
    <row r="134" spans="1:20" ht="15" customHeight="1">
      <c r="A134" s="29">
        <v>250617090026</v>
      </c>
      <c r="B134" s="30" t="str">
        <f>IF(ISNA(VLOOKUP(Tableau161920[[#This Row],[Référence]],MON_MSG!A:B,2,FALSE)),"N",IF($I134="Obsolete","N","O"))</f>
        <v>O</v>
      </c>
      <c r="C134" s="3" t="str">
        <f>VLOOKUP($A134,DICO_Complet!A:R,3,FALSE)</f>
        <v>Context</v>
      </c>
      <c r="D134" s="3" t="str">
        <f>VLOOKUP($A134,DICO_Complet!A:R,4,FALSE)</f>
        <v>cardAgreementParameters</v>
      </c>
      <c r="E134" s="3" t="str">
        <f>VLOOKUP($A134,DICO_Complet!A:R,5,FALSE)</f>
        <v>cardAgreementClosingDateTime</v>
      </c>
      <c r="F134" s="3" t="str">
        <f>VLOOKUP($A134,DICO_Complet!A:R,6,FALSE)</f>
        <v>ISODateTime</v>
      </c>
      <c r="G134" s="31" t="str">
        <f>VLOOKUP($A134,DICO_Complet!A:R,7,FALSE)</f>
        <v>DNS</v>
      </c>
      <c r="H134" s="31">
        <f>VLOOKUP($A134,DICO_Complet!A:R,8,FALSE)</f>
        <v>0</v>
      </c>
      <c r="I134" s="3" t="str">
        <f>IF(VLOOKUP($A134,DICO_Complet!A:R,9,FALSE)&lt;&gt;0,VLOOKUP($A134,DICO_Complet!A:R,9,FALSE),"")</f>
        <v/>
      </c>
      <c r="J134" s="3" t="str">
        <f>VLOOKUP($A134,DICO_Complet!A:R,10,FALSE)</f>
        <v>Card agreement closing date and time</v>
      </c>
      <c r="K134" s="3" t="str">
        <f>IF(OR(ISNA(VLOOKUP(Tableau161920[[#This Row],[Référence]],MON_MSG!A:H,7,FALSE)),ISBLANK(VLOOKUP(Tableau161920[[#This Row],[Référence]],MON_MSG!A:H,7,FALSE))),"",VLOOKUP(Tableau161920[[#This Row],[Référence]],MON_MSG!A:H,7,FALSE))</f>
        <v/>
      </c>
      <c r="L134" s="3" t="str">
        <f>IF(OR(ISNA(VLOOKUP(Tableau161920[[#This Row],[Référence]],MON_MSG!A:I,8,FALSE)),ISBLANK(VLOOKUP(Tableau161920[[#This Row],[Référence]],MON_MSG!A:I,8,FALSE))),"",VLOOKUP(Tableau161920[[#This Row],[Référence]],MON_MSG!A:I,8,FALSE))</f>
        <v/>
      </c>
      <c r="M134" s="3" t="str">
        <f>IF(OR(ISNA(VLOOKUP(Tableau161920[[#This Row],[Référence]],MON_MSG!A:J,9,FALSE)),ISBLANK(VLOOKUP(Tableau161920[[#This Row],[Référence]],MON_MSG!A:J,9,FALSE))),"",VLOOKUP(Tableau161920[[#This Row],[Référence]],MON_MSG!A:J,9,FALSE))</f>
        <v/>
      </c>
      <c r="N134" s="3" t="str">
        <f>IF(VLOOKUP($A134,DICO_Complet!A:R,12,FALSE)=0,"",VLOOKUP($A134,DICO_Complet!A:R,12,FALSE))</f>
        <v/>
      </c>
      <c r="O134" s="3" t="str">
        <f>IF(VLOOKUP($A134,DICO_Complet!A:R,13,FALSE)=0,"",VLOOKUP($A134,DICO_Complet!A:R,13,FALSE))</f>
        <v/>
      </c>
      <c r="P134" s="3" t="str">
        <f>IF(VLOOKUP($A134,DICO_Complet!A:R,14,FALSE)=0,"",VLOOKUP($A134,DICO_Complet!A:R,14,FALSE))</f>
        <v/>
      </c>
      <c r="Q134" s="3" t="str">
        <f>IF(VLOOKUP($A134,DICO_Complet!A:R,15,FALSE)=0,"",VLOOKUP($A134,DICO_Complet!A:R,15,FALSE))</f>
        <v/>
      </c>
      <c r="R134" s="3" t="str">
        <f>IF(VLOOKUP($A134,DICO_Complet!A:R,16,FALSE)=0,"",VLOOKUP($A134,DICO_Complet!A:R,16,FALSE))</f>
        <v/>
      </c>
      <c r="S134" s="3" t="str">
        <f>IF(VLOOKUP($A134,DICO_Complet!A:R,17,FALSE)=0,"",VLOOKUP($A134,DICO_Complet!A:R,17,FALSE))</f>
        <v/>
      </c>
      <c r="T134" s="3" t="str">
        <f>IF(VLOOKUP($A134,DICO_Complet!A:R,18,FALSE)=0,"",VLOOKUP($A134,DICO_Complet!A:R,18,FALSE))</f>
        <v/>
      </c>
    </row>
    <row r="135" spans="1:20" ht="15" customHeight="1">
      <c r="A135" s="29">
        <v>250617090027</v>
      </c>
      <c r="B135" s="30" t="str">
        <f>IF(ISNA(VLOOKUP(Tableau161920[[#This Row],[Référence]],MON_MSG!A:B,2,FALSE)),"N",IF($I135="Obsolete","N","O"))</f>
        <v>O</v>
      </c>
      <c r="C135" s="3" t="str">
        <f>VLOOKUP($A135,DICO_Complet!A:R,3,FALSE)</f>
        <v>Context</v>
      </c>
      <c r="D135" s="3" t="str">
        <f>VLOOKUP($A135,DICO_Complet!A:R,4,FALSE)</f>
        <v>cardAgreementParameters</v>
      </c>
      <c r="E135" s="3" t="str">
        <f>VLOOKUP($A135,DICO_Complet!A:R,5,FALSE)</f>
        <v>cardAgreementClosingReasonCode</v>
      </c>
      <c r="F135" s="3" t="str">
        <f>VLOOKUP($A135,DICO_Complet!A:R,6,FALSE)</f>
        <v>CardAgreementClosingReasonCodeset</v>
      </c>
      <c r="G135" s="31" t="str">
        <f>VLOOKUP($A135,DICO_Complet!A:R,7,FALSE)</f>
        <v>DNS</v>
      </c>
      <c r="H135" s="31">
        <f>VLOOKUP($A135,DICO_Complet!A:R,8,FALSE)</f>
        <v>0</v>
      </c>
      <c r="I135" s="3" t="str">
        <f>IF(VLOOKUP($A135,DICO_Complet!A:R,9,FALSE)&lt;&gt;0,VLOOKUP($A135,DICO_Complet!A:R,9,FALSE),"")</f>
        <v/>
      </c>
      <c r="J135" s="3" t="str">
        <f>VLOOKUP($A135,DICO_Complet!A:R,10,FALSE)</f>
        <v>Card agreement closing reason code</v>
      </c>
      <c r="K135" s="3" t="str">
        <f>IF(OR(ISNA(VLOOKUP(Tableau161920[[#This Row],[Référence]],MON_MSG!A:H,7,FALSE)),ISBLANK(VLOOKUP(Tableau161920[[#This Row],[Référence]],MON_MSG!A:H,7,FALSE))),"",VLOOKUP(Tableau161920[[#This Row],[Référence]],MON_MSG!A:H,7,FALSE))</f>
        <v/>
      </c>
      <c r="L135" s="3" t="str">
        <f>IF(OR(ISNA(VLOOKUP(Tableau161920[[#This Row],[Référence]],MON_MSG!A:I,8,FALSE)),ISBLANK(VLOOKUP(Tableau161920[[#This Row],[Référence]],MON_MSG!A:I,8,FALSE))),"",VLOOKUP(Tableau161920[[#This Row],[Référence]],MON_MSG!A:I,8,FALSE))</f>
        <v/>
      </c>
      <c r="M135" s="3" t="str">
        <f>IF(OR(ISNA(VLOOKUP(Tableau161920[[#This Row],[Référence]],MON_MSG!A:J,9,FALSE)),ISBLANK(VLOOKUP(Tableau161920[[#This Row],[Référence]],MON_MSG!A:J,9,FALSE))),"",VLOOKUP(Tableau161920[[#This Row],[Référence]],MON_MSG!A:J,9,FALSE))</f>
        <v/>
      </c>
      <c r="N135" s="3" t="str">
        <f>IF(VLOOKUP($A135,DICO_Complet!A:R,12,FALSE)=0,"",VLOOKUP($A135,DICO_Complet!A:R,12,FALSE))</f>
        <v/>
      </c>
      <c r="O135" s="3" t="str">
        <f>IF(VLOOKUP($A135,DICO_Complet!A:R,13,FALSE)=0,"",VLOOKUP($A135,DICO_Complet!A:R,13,FALSE))</f>
        <v/>
      </c>
      <c r="P135" s="3" t="str">
        <f>IF(VLOOKUP($A135,DICO_Complet!A:R,14,FALSE)=0,"",VLOOKUP($A135,DICO_Complet!A:R,14,FALSE))</f>
        <v/>
      </c>
      <c r="Q135" s="3" t="str">
        <f>IF(VLOOKUP($A135,DICO_Complet!A:R,15,FALSE)=0,"",VLOOKUP($A135,DICO_Complet!A:R,15,FALSE))</f>
        <v/>
      </c>
      <c r="R135" s="3" t="str">
        <f>IF(VLOOKUP($A135,DICO_Complet!A:R,16,FALSE)=0,"",VLOOKUP($A135,DICO_Complet!A:R,16,FALSE))</f>
        <v/>
      </c>
      <c r="S135" s="3" t="str">
        <f>IF(VLOOKUP($A135,DICO_Complet!A:R,17,FALSE)=0,"",VLOOKUP($A135,DICO_Complet!A:R,17,FALSE))</f>
        <v/>
      </c>
      <c r="T135" s="3" t="str">
        <f>IF(VLOOKUP($A135,DICO_Complet!A:R,18,FALSE)=0,"",VLOOKUP($A135,DICO_Complet!A:R,18,FALSE))</f>
        <v/>
      </c>
    </row>
    <row r="136" spans="1:20" ht="15" customHeight="1">
      <c r="A136" s="29">
        <v>250617090017</v>
      </c>
      <c r="B136" s="30" t="str">
        <f>IF(ISNA(VLOOKUP(Tableau161920[[#This Row],[Référence]],MON_MSG!A:B,2,FALSE)),"N",IF($I136="Obsolete","N","O"))</f>
        <v>O</v>
      </c>
      <c r="C136" s="3" t="str">
        <f>VLOOKUP($A136,DICO_Complet!A:R,3,FALSE)</f>
        <v>Context</v>
      </c>
      <c r="D136" s="3" t="str">
        <f>VLOOKUP($A136,DICO_Complet!A:R,4,FALSE)</f>
        <v>cardAgreementParameters</v>
      </c>
      <c r="E136" s="3" t="str">
        <f>VLOOKUP($A136,DICO_Complet!A:R,5,FALSE)</f>
        <v>cardAgreementCreationDate</v>
      </c>
      <c r="F136" s="3" t="str">
        <f>VLOOKUP($A136,DICO_Complet!A:R,6,FALSE)</f>
        <v>ISODateTime</v>
      </c>
      <c r="G136" s="31" t="str">
        <f>VLOOKUP($A136,DICO_Complet!A:R,7,FALSE)</f>
        <v>DNS</v>
      </c>
      <c r="H136" s="31">
        <f>VLOOKUP($A136,DICO_Complet!A:R,8,FALSE)</f>
        <v>0</v>
      </c>
      <c r="I136" s="3" t="str">
        <f>IF(VLOOKUP($A136,DICO_Complet!A:R,9,FALSE)&lt;&gt;0,VLOOKUP($A136,DICO_Complet!A:R,9,FALSE),"")</f>
        <v/>
      </c>
      <c r="J136" s="3" t="str">
        <f>VLOOKUP($A136,DICO_Complet!A:R,10,FALSE)</f>
        <v>Card agreement creation date</v>
      </c>
      <c r="K136" s="3" t="str">
        <f>IF(OR(ISNA(VLOOKUP(Tableau161920[[#This Row],[Référence]],MON_MSG!A:H,7,FALSE)),ISBLANK(VLOOKUP(Tableau161920[[#This Row],[Référence]],MON_MSG!A:H,7,FALSE))),"",VLOOKUP(Tableau161920[[#This Row],[Référence]],MON_MSG!A:H,7,FALSE))</f>
        <v/>
      </c>
      <c r="L136" s="3" t="str">
        <f>IF(OR(ISNA(VLOOKUP(Tableau161920[[#This Row],[Référence]],MON_MSG!A:I,8,FALSE)),ISBLANK(VLOOKUP(Tableau161920[[#This Row],[Référence]],MON_MSG!A:I,8,FALSE))),"",VLOOKUP(Tableau161920[[#This Row],[Référence]],MON_MSG!A:I,8,FALSE))</f>
        <v/>
      </c>
      <c r="M136" s="3" t="str">
        <f>IF(OR(ISNA(VLOOKUP(Tableau161920[[#This Row],[Référence]],MON_MSG!A:J,9,FALSE)),ISBLANK(VLOOKUP(Tableau161920[[#This Row],[Référence]],MON_MSG!A:J,9,FALSE))),"",VLOOKUP(Tableau161920[[#This Row],[Référence]],MON_MSG!A:J,9,FALSE))</f>
        <v/>
      </c>
      <c r="N136" s="3" t="str">
        <f>IF(VLOOKUP($A136,DICO_Complet!A:R,12,FALSE)=0,"",VLOOKUP($A136,DICO_Complet!A:R,12,FALSE))</f>
        <v/>
      </c>
      <c r="O136" s="3" t="str">
        <f>IF(VLOOKUP($A136,DICO_Complet!A:R,13,FALSE)=0,"",VLOOKUP($A136,DICO_Complet!A:R,13,FALSE))</f>
        <v/>
      </c>
      <c r="P136" s="3" t="str">
        <f>IF(VLOOKUP($A136,DICO_Complet!A:R,14,FALSE)=0,"",VLOOKUP($A136,DICO_Complet!A:R,14,FALSE))</f>
        <v/>
      </c>
      <c r="Q136" s="3" t="str">
        <f>IF(VLOOKUP($A136,DICO_Complet!A:R,15,FALSE)=0,"",VLOOKUP($A136,DICO_Complet!A:R,15,FALSE))</f>
        <v/>
      </c>
      <c r="R136" s="3" t="str">
        <f>IF(VLOOKUP($A136,DICO_Complet!A:R,16,FALSE)=0,"",VLOOKUP($A136,DICO_Complet!A:R,16,FALSE))</f>
        <v/>
      </c>
      <c r="S136" s="3" t="str">
        <f>IF(VLOOKUP($A136,DICO_Complet!A:R,17,FALSE)=0,"",VLOOKUP($A136,DICO_Complet!A:R,17,FALSE))</f>
        <v/>
      </c>
      <c r="T136" s="3" t="str">
        <f>IF(VLOOKUP($A136,DICO_Complet!A:R,18,FALSE)=0,"",VLOOKUP($A136,DICO_Complet!A:R,18,FALSE))</f>
        <v/>
      </c>
    </row>
    <row r="137" spans="1:20" ht="15" customHeight="1">
      <c r="A137" s="29">
        <v>250617090008</v>
      </c>
      <c r="B137" s="30" t="str">
        <f>IF(ISNA(VLOOKUP(Tableau161920[[#This Row],[Référence]],MON_MSG!A:B,2,FALSE)),"N",IF($I137="Obsolete","N","O"))</f>
        <v>O</v>
      </c>
      <c r="C137" s="3" t="str">
        <f>VLOOKUP($A137,DICO_Complet!A:R,3,FALSE)</f>
        <v>Context</v>
      </c>
      <c r="D137" s="3" t="str">
        <f>VLOOKUP($A137,DICO_Complet!A:R,4,FALSE)</f>
        <v>cardAgreementParameters</v>
      </c>
      <c r="E137" s="3" t="str">
        <f>VLOOKUP($A137,DICO_Complet!A:R,5,FALSE)</f>
        <v>optionCode</v>
      </c>
      <c r="F137" s="3" t="str">
        <f>VLOOKUP($A137,DICO_Complet!A:R,6,FALSE)</f>
        <v>Max50Text</v>
      </c>
      <c r="G137" s="31" t="str">
        <f>VLOOKUP($A137,DICO_Complet!A:R,7,FALSE)</f>
        <v>DNS</v>
      </c>
      <c r="H137" s="31">
        <f>VLOOKUP($A137,DICO_Complet!A:R,8,FALSE)</f>
        <v>0</v>
      </c>
      <c r="I137" s="3" t="str">
        <f>IF(VLOOKUP($A137,DICO_Complet!A:R,9,FALSE)&lt;&gt;0,VLOOKUP($A137,DICO_Complet!A:R,9,FALSE),"")</f>
        <v/>
      </c>
      <c r="J137" s="3" t="str">
        <f>VLOOKUP($A137,DICO_Complet!A:R,10,FALSE)</f>
        <v>Card agreement option code</v>
      </c>
      <c r="K137" s="3" t="str">
        <f>IF(OR(ISNA(VLOOKUP(Tableau161920[[#This Row],[Référence]],MON_MSG!A:H,7,FALSE)),ISBLANK(VLOOKUP(Tableau161920[[#This Row],[Référence]],MON_MSG!A:H,7,FALSE))),"",VLOOKUP(Tableau161920[[#This Row],[Référence]],MON_MSG!A:H,7,FALSE))</f>
        <v/>
      </c>
      <c r="L137" s="3" t="str">
        <f>IF(OR(ISNA(VLOOKUP(Tableau161920[[#This Row],[Référence]],MON_MSG!A:I,8,FALSE)),ISBLANK(VLOOKUP(Tableau161920[[#This Row],[Référence]],MON_MSG!A:I,8,FALSE))),"",VLOOKUP(Tableau161920[[#This Row],[Référence]],MON_MSG!A:I,8,FALSE))</f>
        <v/>
      </c>
      <c r="M137" s="3" t="str">
        <f>IF(OR(ISNA(VLOOKUP(Tableau161920[[#This Row],[Référence]],MON_MSG!A:J,9,FALSE)),ISBLANK(VLOOKUP(Tableau161920[[#This Row],[Référence]],MON_MSG!A:J,9,FALSE))),"",VLOOKUP(Tableau161920[[#This Row],[Référence]],MON_MSG!A:J,9,FALSE))</f>
        <v/>
      </c>
      <c r="N137" s="3" t="str">
        <f>IF(VLOOKUP($A137,DICO_Complet!A:R,12,FALSE)=0,"",VLOOKUP($A137,DICO_Complet!A:R,12,FALSE))</f>
        <v/>
      </c>
      <c r="O137" s="3" t="str">
        <f>IF(VLOOKUP($A137,DICO_Complet!A:R,13,FALSE)=0,"",VLOOKUP($A137,DICO_Complet!A:R,13,FALSE))</f>
        <v/>
      </c>
      <c r="P137" s="3" t="str">
        <f>IF(VLOOKUP($A137,DICO_Complet!A:R,14,FALSE)=0,"",VLOOKUP($A137,DICO_Complet!A:R,14,FALSE))</f>
        <v/>
      </c>
      <c r="Q137" s="3" t="str">
        <f>IF(VLOOKUP($A137,DICO_Complet!A:R,15,FALSE)=0,"",VLOOKUP($A137,DICO_Complet!A:R,15,FALSE))</f>
        <v/>
      </c>
      <c r="R137" s="3" t="str">
        <f>IF(VLOOKUP($A137,DICO_Complet!A:R,16,FALSE)=0,"",VLOOKUP($A137,DICO_Complet!A:R,16,FALSE))</f>
        <v/>
      </c>
      <c r="S137" s="3" t="str">
        <f>IF(VLOOKUP($A137,DICO_Complet!A:R,17,FALSE)=0,"",VLOOKUP($A137,DICO_Complet!A:R,17,FALSE))</f>
        <v/>
      </c>
      <c r="T137" s="3" t="str">
        <f>IF(VLOOKUP($A137,DICO_Complet!A:R,18,FALSE)=0,"",VLOOKUP($A137,DICO_Complet!A:R,18,FALSE))</f>
        <v/>
      </c>
    </row>
    <row r="138" spans="1:20">
      <c r="A138" s="29">
        <v>250617090009</v>
      </c>
      <c r="B138" s="30" t="str">
        <f>IF(ISNA(VLOOKUP(Tableau161920[[#This Row],[Référence]],MON_MSG!A:B,2,FALSE)),"N",IF($I138="Obsolete","N","O"))</f>
        <v>O</v>
      </c>
      <c r="C138" s="3" t="str">
        <f>VLOOKUP($A138,DICO_Complet!A:R,3,FALSE)</f>
        <v>Context</v>
      </c>
      <c r="D138" s="3" t="str">
        <f>VLOOKUP($A138,DICO_Complet!A:R,4,FALSE)</f>
        <v>cardAgreementParameters</v>
      </c>
      <c r="E138" s="3" t="str">
        <f>VLOOKUP($A138,DICO_Complet!A:R,5,FALSE)</f>
        <v>optionData</v>
      </c>
      <c r="F138" s="3" t="str">
        <f>VLOOKUP($A138,DICO_Complet!A:R,6,FALSE)</f>
        <v>Max35Text</v>
      </c>
      <c r="G138" s="31" t="str">
        <f>VLOOKUP($A138,DICO_Complet!A:R,7,FALSE)</f>
        <v>DNS</v>
      </c>
      <c r="H138" s="31">
        <f>VLOOKUP($A138,DICO_Complet!A:R,8,FALSE)</f>
        <v>0</v>
      </c>
      <c r="I138" s="3" t="str">
        <f>IF(VLOOKUP($A138,DICO_Complet!A:R,9,FALSE)&lt;&gt;0,VLOOKUP($A138,DICO_Complet!A:R,9,FALSE),"")</f>
        <v/>
      </c>
      <c r="J138" s="3" t="str">
        <f>VLOOKUP($A138,DICO_Complet!A:R,10,FALSE)</f>
        <v>Data for the option</v>
      </c>
      <c r="K138" s="3" t="str">
        <f>IF(OR(ISNA(VLOOKUP(Tableau161920[[#This Row],[Référence]],MON_MSG!A:H,7,FALSE)),ISBLANK(VLOOKUP(Tableau161920[[#This Row],[Référence]],MON_MSG!A:H,7,FALSE))),"",VLOOKUP(Tableau161920[[#This Row],[Référence]],MON_MSG!A:H,7,FALSE))</f>
        <v/>
      </c>
      <c r="L138" s="3" t="str">
        <f>IF(OR(ISNA(VLOOKUP(Tableau161920[[#This Row],[Référence]],MON_MSG!A:I,8,FALSE)),ISBLANK(VLOOKUP(Tableau161920[[#This Row],[Référence]],MON_MSG!A:I,8,FALSE))),"",VLOOKUP(Tableau161920[[#This Row],[Référence]],MON_MSG!A:I,8,FALSE))</f>
        <v/>
      </c>
      <c r="M138" s="3" t="str">
        <f>IF(OR(ISNA(VLOOKUP(Tableau161920[[#This Row],[Référence]],MON_MSG!A:J,9,FALSE)),ISBLANK(VLOOKUP(Tableau161920[[#This Row],[Référence]],MON_MSG!A:J,9,FALSE))),"",VLOOKUP(Tableau161920[[#This Row],[Référence]],MON_MSG!A:J,9,FALSE))</f>
        <v/>
      </c>
      <c r="N138" s="3" t="str">
        <f>IF(VLOOKUP($A138,DICO_Complet!A:R,12,FALSE)=0,"",VLOOKUP($A138,DICO_Complet!A:R,12,FALSE))</f>
        <v/>
      </c>
      <c r="O138" s="3" t="str">
        <f>IF(VLOOKUP($A138,DICO_Complet!A:R,13,FALSE)=0,"",VLOOKUP($A138,DICO_Complet!A:R,13,FALSE))</f>
        <v/>
      </c>
      <c r="P138" s="3" t="str">
        <f>IF(VLOOKUP($A138,DICO_Complet!A:R,14,FALSE)=0,"",VLOOKUP($A138,DICO_Complet!A:R,14,FALSE))</f>
        <v/>
      </c>
      <c r="Q138" s="3" t="str">
        <f>IF(VLOOKUP($A138,DICO_Complet!A:R,15,FALSE)=0,"",VLOOKUP($A138,DICO_Complet!A:R,15,FALSE))</f>
        <v/>
      </c>
      <c r="R138" s="3" t="str">
        <f>IF(VLOOKUP($A138,DICO_Complet!A:R,16,FALSE)=0,"",VLOOKUP($A138,DICO_Complet!A:R,16,FALSE))</f>
        <v/>
      </c>
      <c r="S138" s="3" t="str">
        <f>IF(VLOOKUP($A138,DICO_Complet!A:R,17,FALSE)=0,"",VLOOKUP($A138,DICO_Complet!A:R,17,FALSE))</f>
        <v/>
      </c>
      <c r="T138" s="3" t="str">
        <f>IF(VLOOKUP($A138,DICO_Complet!A:R,18,FALSE)=0,"",VLOOKUP($A138,DICO_Complet!A:R,18,FALSE))</f>
        <v/>
      </c>
    </row>
    <row r="139" spans="1:20" ht="15" customHeight="1">
      <c r="A139" s="29">
        <v>250617090011</v>
      </c>
      <c r="B139" s="30" t="str">
        <f>IF(ISNA(VLOOKUP(Tableau161920[[#This Row],[Référence]],MON_MSG!A:B,2,FALSE)),"N",IF($I139="Obsolete","N","O"))</f>
        <v>O</v>
      </c>
      <c r="C139" s="3" t="str">
        <f>VLOOKUP($A139,DICO_Complet!A:R,3,FALSE)</f>
        <v>Context</v>
      </c>
      <c r="D139" s="3" t="str">
        <f>VLOOKUP($A139,DICO_Complet!A:R,4,FALSE)</f>
        <v>cardAgreementParameters</v>
      </c>
      <c r="E139" s="3" t="str">
        <f>VLOOKUP($A139,DICO_Complet!A:R,5,FALSE)</f>
        <v>optionEndDateTime</v>
      </c>
      <c r="F139" s="3" t="str">
        <f>VLOOKUP($A139,DICO_Complet!A:R,6,FALSE)</f>
        <v>ISODateTime</v>
      </c>
      <c r="G139" s="31" t="str">
        <f>VLOOKUP($A139,DICO_Complet!A:R,7,FALSE)</f>
        <v>DNS</v>
      </c>
      <c r="H139" s="31">
        <f>VLOOKUP($A139,DICO_Complet!A:R,8,FALSE)</f>
        <v>0</v>
      </c>
      <c r="I139" s="3" t="str">
        <f>IF(VLOOKUP($A139,DICO_Complet!A:R,9,FALSE)&lt;&gt;0,VLOOKUP($A139,DICO_Complet!A:R,9,FALSE),"")</f>
        <v/>
      </c>
      <c r="J139" s="3" t="str">
        <f>VLOOKUP($A139,DICO_Complet!A:R,10,FALSE)</f>
        <v>End date/time of the option</v>
      </c>
      <c r="K139" s="3" t="str">
        <f>IF(OR(ISNA(VLOOKUP(Tableau161920[[#This Row],[Référence]],MON_MSG!A:H,7,FALSE)),ISBLANK(VLOOKUP(Tableau161920[[#This Row],[Référence]],MON_MSG!A:H,7,FALSE))),"",VLOOKUP(Tableau161920[[#This Row],[Référence]],MON_MSG!A:H,7,FALSE))</f>
        <v/>
      </c>
      <c r="L139" s="3" t="str">
        <f>IF(OR(ISNA(VLOOKUP(Tableau161920[[#This Row],[Référence]],MON_MSG!A:I,8,FALSE)),ISBLANK(VLOOKUP(Tableau161920[[#This Row],[Référence]],MON_MSG!A:I,8,FALSE))),"",VLOOKUP(Tableau161920[[#This Row],[Référence]],MON_MSG!A:I,8,FALSE))</f>
        <v/>
      </c>
      <c r="M139" s="3" t="str">
        <f>IF(OR(ISNA(VLOOKUP(Tableau161920[[#This Row],[Référence]],MON_MSG!A:J,9,FALSE)),ISBLANK(VLOOKUP(Tableau161920[[#This Row],[Référence]],MON_MSG!A:J,9,FALSE))),"",VLOOKUP(Tableau161920[[#This Row],[Référence]],MON_MSG!A:J,9,FALSE))</f>
        <v/>
      </c>
      <c r="N139" s="3" t="str">
        <f>IF(VLOOKUP($A139,DICO_Complet!A:R,12,FALSE)=0,"",VLOOKUP($A139,DICO_Complet!A:R,12,FALSE))</f>
        <v/>
      </c>
      <c r="O139" s="3" t="str">
        <f>IF(VLOOKUP($A139,DICO_Complet!A:R,13,FALSE)=0,"",VLOOKUP($A139,DICO_Complet!A:R,13,FALSE))</f>
        <v/>
      </c>
      <c r="P139" s="3" t="str">
        <f>IF(VLOOKUP($A139,DICO_Complet!A:R,14,FALSE)=0,"",VLOOKUP($A139,DICO_Complet!A:R,14,FALSE))</f>
        <v/>
      </c>
      <c r="Q139" s="3" t="str">
        <f>IF(VLOOKUP($A139,DICO_Complet!A:R,15,FALSE)=0,"",VLOOKUP($A139,DICO_Complet!A:R,15,FALSE))</f>
        <v/>
      </c>
      <c r="R139" s="3" t="str">
        <f>IF(VLOOKUP($A139,DICO_Complet!A:R,16,FALSE)=0,"",VLOOKUP($A139,DICO_Complet!A:R,16,FALSE))</f>
        <v/>
      </c>
      <c r="S139" s="3" t="str">
        <f>IF(VLOOKUP($A139,DICO_Complet!A:R,17,FALSE)=0,"",VLOOKUP($A139,DICO_Complet!A:R,17,FALSE))</f>
        <v/>
      </c>
      <c r="T139" s="3" t="str">
        <f>IF(VLOOKUP($A139,DICO_Complet!A:R,18,FALSE)=0,"",VLOOKUP($A139,DICO_Complet!A:R,18,FALSE))</f>
        <v/>
      </c>
    </row>
    <row r="140" spans="1:20" ht="15" customHeight="1">
      <c r="A140" s="29">
        <v>250617090010</v>
      </c>
      <c r="B140" s="30" t="str">
        <f>IF(ISNA(VLOOKUP(Tableau161920[[#This Row],[Référence]],MON_MSG!A:B,2,FALSE)),"N",IF($I140="Obsolete","N","O"))</f>
        <v>O</v>
      </c>
      <c r="C140" s="3" t="str">
        <f>VLOOKUP($A140,DICO_Complet!A:R,3,FALSE)</f>
        <v>Context</v>
      </c>
      <c r="D140" s="3" t="str">
        <f>VLOOKUP($A140,DICO_Complet!A:R,4,FALSE)</f>
        <v>cardAgreementParameters</v>
      </c>
      <c r="E140" s="3" t="str">
        <f>VLOOKUP($A140,DICO_Complet!A:R,5,FALSE)</f>
        <v>optionStartDateTime</v>
      </c>
      <c r="F140" s="3" t="str">
        <f>VLOOKUP($A140,DICO_Complet!A:R,6,FALSE)</f>
        <v>ISODateTime</v>
      </c>
      <c r="G140" s="31" t="str">
        <f>VLOOKUP($A140,DICO_Complet!A:R,7,FALSE)</f>
        <v>DNS</v>
      </c>
      <c r="H140" s="31">
        <f>VLOOKUP($A140,DICO_Complet!A:R,8,FALSE)</f>
        <v>0</v>
      </c>
      <c r="I140" s="3" t="str">
        <f>IF(VLOOKUP($A140,DICO_Complet!A:R,9,FALSE)&lt;&gt;0,VLOOKUP($A140,DICO_Complet!A:R,9,FALSE),"")</f>
        <v/>
      </c>
      <c r="J140" s="3" t="str">
        <f>VLOOKUP($A140,DICO_Complet!A:R,10,FALSE)</f>
        <v>Start date/time of the option</v>
      </c>
      <c r="K140" s="3" t="str">
        <f>IF(OR(ISNA(VLOOKUP(Tableau161920[[#This Row],[Référence]],MON_MSG!A:H,7,FALSE)),ISBLANK(VLOOKUP(Tableau161920[[#This Row],[Référence]],MON_MSG!A:H,7,FALSE))),"",VLOOKUP(Tableau161920[[#This Row],[Référence]],MON_MSG!A:H,7,FALSE))</f>
        <v/>
      </c>
      <c r="L140" s="3" t="str">
        <f>IF(OR(ISNA(VLOOKUP(Tableau161920[[#This Row],[Référence]],MON_MSG!A:I,8,FALSE)),ISBLANK(VLOOKUP(Tableau161920[[#This Row],[Référence]],MON_MSG!A:I,8,FALSE))),"",VLOOKUP(Tableau161920[[#This Row],[Référence]],MON_MSG!A:I,8,FALSE))</f>
        <v/>
      </c>
      <c r="M140" s="3" t="str">
        <f>IF(OR(ISNA(VLOOKUP(Tableau161920[[#This Row],[Référence]],MON_MSG!A:J,9,FALSE)),ISBLANK(VLOOKUP(Tableau161920[[#This Row],[Référence]],MON_MSG!A:J,9,FALSE))),"",VLOOKUP(Tableau161920[[#This Row],[Référence]],MON_MSG!A:J,9,FALSE))</f>
        <v/>
      </c>
      <c r="N140" s="3" t="str">
        <f>IF(VLOOKUP($A140,DICO_Complet!A:R,12,FALSE)=0,"",VLOOKUP($A140,DICO_Complet!A:R,12,FALSE))</f>
        <v/>
      </c>
      <c r="O140" s="3" t="str">
        <f>IF(VLOOKUP($A140,DICO_Complet!A:R,13,FALSE)=0,"",VLOOKUP($A140,DICO_Complet!A:R,13,FALSE))</f>
        <v/>
      </c>
      <c r="P140" s="3" t="str">
        <f>IF(VLOOKUP($A140,DICO_Complet!A:R,14,FALSE)=0,"",VLOOKUP($A140,DICO_Complet!A:R,14,FALSE))</f>
        <v/>
      </c>
      <c r="Q140" s="3" t="str">
        <f>IF(VLOOKUP($A140,DICO_Complet!A:R,15,FALSE)=0,"",VLOOKUP($A140,DICO_Complet!A:R,15,FALSE))</f>
        <v/>
      </c>
      <c r="R140" s="3" t="str">
        <f>IF(VLOOKUP($A140,DICO_Complet!A:R,16,FALSE)=0,"",VLOOKUP($A140,DICO_Complet!A:R,16,FALSE))</f>
        <v/>
      </c>
      <c r="S140" s="3" t="str">
        <f>IF(VLOOKUP($A140,DICO_Complet!A:R,17,FALSE)=0,"",VLOOKUP($A140,DICO_Complet!A:R,17,FALSE))</f>
        <v/>
      </c>
      <c r="T140" s="3" t="str">
        <f>IF(VLOOKUP($A140,DICO_Complet!A:R,18,FALSE)=0,"",VLOOKUP($A140,DICO_Complet!A:R,18,FALSE))</f>
        <v/>
      </c>
    </row>
    <row r="141" spans="1:20" ht="15" customHeight="1">
      <c r="A141" s="29">
        <v>250617090022</v>
      </c>
      <c r="B141" s="30" t="str">
        <f>IF(ISNA(VLOOKUP(Tableau161920[[#This Row],[Référence]],MON_MSG!A:B,2,FALSE)),"N",IF($I141="Obsolete","N","O"))</f>
        <v>O</v>
      </c>
      <c r="C141" s="3" t="str">
        <f>VLOOKUP($A141,DICO_Complet!A:R,3,FALSE)</f>
        <v>Context</v>
      </c>
      <c r="D141" s="3" t="str">
        <f>VLOOKUP($A141,DICO_Complet!A:R,4,FALSE)</f>
        <v>cardAgreementParameters</v>
      </c>
      <c r="E141" s="3" t="str">
        <f>VLOOKUP($A141,DICO_Complet!A:R,5,FALSE)</f>
        <v>productMaximumAge</v>
      </c>
      <c r="F141" s="3" t="str">
        <f>VLOOKUP($A141,DICO_Complet!A:R,6,FALSE)</f>
        <v>Max3NumericText</v>
      </c>
      <c r="G141" s="31" t="str">
        <f>VLOOKUP($A141,DICO_Complet!A:R,7,FALSE)</f>
        <v>DNS</v>
      </c>
      <c r="H141" s="31">
        <f>VLOOKUP($A141,DICO_Complet!A:R,8,FALSE)</f>
        <v>0</v>
      </c>
      <c r="I141" s="3" t="str">
        <f>IF(VLOOKUP($A141,DICO_Complet!A:R,9,FALSE)&lt;&gt;0,VLOOKUP($A141,DICO_Complet!A:R,9,FALSE),"")</f>
        <v/>
      </c>
      <c r="J141" s="3" t="str">
        <f>VLOOKUP($A141,DICO_Complet!A:R,10,FALSE)</f>
        <v>Card agreement product maximum age</v>
      </c>
      <c r="K141" s="3" t="str">
        <f>IF(OR(ISNA(VLOOKUP(Tableau161920[[#This Row],[Référence]],MON_MSG!A:H,7,FALSE)),ISBLANK(VLOOKUP(Tableau161920[[#This Row],[Référence]],MON_MSG!A:H,7,FALSE))),"",VLOOKUP(Tableau161920[[#This Row],[Référence]],MON_MSG!A:H,7,FALSE))</f>
        <v/>
      </c>
      <c r="L141" s="3" t="str">
        <f>IF(OR(ISNA(VLOOKUP(Tableau161920[[#This Row],[Référence]],MON_MSG!A:I,8,FALSE)),ISBLANK(VLOOKUP(Tableau161920[[#This Row],[Référence]],MON_MSG!A:I,8,FALSE))),"",VLOOKUP(Tableau161920[[#This Row],[Référence]],MON_MSG!A:I,8,FALSE))</f>
        <v/>
      </c>
      <c r="M141" s="3" t="str">
        <f>IF(OR(ISNA(VLOOKUP(Tableau161920[[#This Row],[Référence]],MON_MSG!A:J,9,FALSE)),ISBLANK(VLOOKUP(Tableau161920[[#This Row],[Référence]],MON_MSG!A:J,9,FALSE))),"",VLOOKUP(Tableau161920[[#This Row],[Référence]],MON_MSG!A:J,9,FALSE))</f>
        <v/>
      </c>
      <c r="N141" s="3" t="str">
        <f>IF(VLOOKUP($A141,DICO_Complet!A:R,12,FALSE)=0,"",VLOOKUP($A141,DICO_Complet!A:R,12,FALSE))</f>
        <v/>
      </c>
      <c r="O141" s="3" t="str">
        <f>IF(VLOOKUP($A141,DICO_Complet!A:R,13,FALSE)=0,"",VLOOKUP($A141,DICO_Complet!A:R,13,FALSE))</f>
        <v/>
      </c>
      <c r="P141" s="3" t="str">
        <f>IF(VLOOKUP($A141,DICO_Complet!A:R,14,FALSE)=0,"",VLOOKUP($A141,DICO_Complet!A:R,14,FALSE))</f>
        <v/>
      </c>
      <c r="Q141" s="3" t="str">
        <f>IF(VLOOKUP($A141,DICO_Complet!A:R,15,FALSE)=0,"",VLOOKUP($A141,DICO_Complet!A:R,15,FALSE))</f>
        <v/>
      </c>
      <c r="R141" s="3" t="str">
        <f>IF(VLOOKUP($A141,DICO_Complet!A:R,16,FALSE)=0,"",VLOOKUP($A141,DICO_Complet!A:R,16,FALSE))</f>
        <v/>
      </c>
      <c r="S141" s="3" t="str">
        <f>IF(VLOOKUP($A141,DICO_Complet!A:R,17,FALSE)=0,"",VLOOKUP($A141,DICO_Complet!A:R,17,FALSE))</f>
        <v/>
      </c>
      <c r="T141" s="3" t="str">
        <f>IF(VLOOKUP($A141,DICO_Complet!A:R,18,FALSE)=0,"",VLOOKUP($A141,DICO_Complet!A:R,18,FALSE))</f>
        <v/>
      </c>
    </row>
    <row r="142" spans="1:20" ht="15" customHeight="1">
      <c r="A142" s="29">
        <v>250617090018</v>
      </c>
      <c r="B142" s="30" t="str">
        <f>IF(ISNA(VLOOKUP(Tableau161920[[#This Row],[Référence]],MON_MSG!A:B,2,FALSE)),"N",IF($I142="Obsolete","N","O"))</f>
        <v>O</v>
      </c>
      <c r="C142" s="3" t="str">
        <f>VLOOKUP($A142,DICO_Complet!A:R,3,FALSE)</f>
        <v>Context</v>
      </c>
      <c r="D142" s="3" t="str">
        <f>VLOOKUP($A142,DICO_Complet!A:R,4,FALSE)</f>
        <v>cardAgreementParameters</v>
      </c>
      <c r="E142" s="3" t="str">
        <f>VLOOKUP($A142,DICO_Complet!A:R,5,FALSE)</f>
        <v>replacementCardIndicator</v>
      </c>
      <c r="F142" s="3" t="str">
        <f>VLOOKUP($A142,DICO_Complet!A:R,6,FALSE)</f>
        <v>TrueFalseIndicator</v>
      </c>
      <c r="G142" s="31" t="str">
        <f>VLOOKUP($A142,DICO_Complet!A:R,7,FALSE)</f>
        <v>DNS</v>
      </c>
      <c r="H142" s="31">
        <f>VLOOKUP($A142,DICO_Complet!A:R,8,FALSE)</f>
        <v>0</v>
      </c>
      <c r="I142" s="3" t="str">
        <f>IF(VLOOKUP($A142,DICO_Complet!A:R,9,FALSE)&lt;&gt;0,VLOOKUP($A142,DICO_Complet!A:R,9,FALSE),"")</f>
        <v/>
      </c>
      <c r="J142" s="3" t="str">
        <f>VLOOKUP($A142,DICO_Complet!A:R,10,FALSE)</f>
        <v>Replacement card indicator</v>
      </c>
      <c r="K142" s="3" t="str">
        <f>IF(OR(ISNA(VLOOKUP(Tableau161920[[#This Row],[Référence]],MON_MSG!A:H,7,FALSE)),ISBLANK(VLOOKUP(Tableau161920[[#This Row],[Référence]],MON_MSG!A:H,7,FALSE))),"",VLOOKUP(Tableau161920[[#This Row],[Référence]],MON_MSG!A:H,7,FALSE))</f>
        <v/>
      </c>
      <c r="L142" s="3" t="str">
        <f>IF(OR(ISNA(VLOOKUP(Tableau161920[[#This Row],[Référence]],MON_MSG!A:I,8,FALSE)),ISBLANK(VLOOKUP(Tableau161920[[#This Row],[Référence]],MON_MSG!A:I,8,FALSE))),"",VLOOKUP(Tableau161920[[#This Row],[Référence]],MON_MSG!A:I,8,FALSE))</f>
        <v/>
      </c>
      <c r="M142" s="3" t="str">
        <f>IF(OR(ISNA(VLOOKUP(Tableau161920[[#This Row],[Référence]],MON_MSG!A:J,9,FALSE)),ISBLANK(VLOOKUP(Tableau161920[[#This Row],[Référence]],MON_MSG!A:J,9,FALSE))),"",VLOOKUP(Tableau161920[[#This Row],[Référence]],MON_MSG!A:J,9,FALSE))</f>
        <v/>
      </c>
      <c r="N142" s="3" t="str">
        <f>IF(VLOOKUP($A142,DICO_Complet!A:R,12,FALSE)=0,"",VLOOKUP($A142,DICO_Complet!A:R,12,FALSE))</f>
        <v/>
      </c>
      <c r="O142" s="3" t="str">
        <f>IF(VLOOKUP($A142,DICO_Complet!A:R,13,FALSE)=0,"",VLOOKUP($A142,DICO_Complet!A:R,13,FALSE))</f>
        <v/>
      </c>
      <c r="P142" s="3" t="str">
        <f>IF(VLOOKUP($A142,DICO_Complet!A:R,14,FALSE)=0,"",VLOOKUP($A142,DICO_Complet!A:R,14,FALSE))</f>
        <v/>
      </c>
      <c r="Q142" s="3" t="str">
        <f>IF(VLOOKUP($A142,DICO_Complet!A:R,15,FALSE)=0,"",VLOOKUP($A142,DICO_Complet!A:R,15,FALSE))</f>
        <v/>
      </c>
      <c r="R142" s="3" t="str">
        <f>IF(VLOOKUP($A142,DICO_Complet!A:R,16,FALSE)=0,"",VLOOKUP($A142,DICO_Complet!A:R,16,FALSE))</f>
        <v/>
      </c>
      <c r="S142" s="3" t="str">
        <f>IF(VLOOKUP($A142,DICO_Complet!A:R,17,FALSE)=0,"",VLOOKUP($A142,DICO_Complet!A:R,17,FALSE))</f>
        <v/>
      </c>
      <c r="T142" s="3" t="str">
        <f>IF(VLOOKUP($A142,DICO_Complet!A:R,18,FALSE)=0,"",VLOOKUP($A142,DICO_Complet!A:R,18,FALSE))</f>
        <v/>
      </c>
    </row>
    <row r="143" spans="1:20">
      <c r="A143" s="29">
        <v>250617090023</v>
      </c>
      <c r="B143" s="30" t="str">
        <f>IF(ISNA(VLOOKUP(Tableau161920[[#This Row],[Référence]],MON_MSG!A:B,2,FALSE)),"N",IF($I143="Obsolete","N","O"))</f>
        <v>O</v>
      </c>
      <c r="C143" s="3" t="str">
        <f>VLOOKUP($A143,DICO_Complet!A:R,3,FALSE)</f>
        <v>Context</v>
      </c>
      <c r="D143" s="3" t="str">
        <f>VLOOKUP($A143,DICO_Complet!A:R,4,FALSE)</f>
        <v>cardAgreementParameters</v>
      </c>
      <c r="E143" s="3" t="str">
        <f>VLOOKUP($A143,DICO_Complet!A:R,5,FALSE)</f>
        <v>shippingConditionCode</v>
      </c>
      <c r="F143" s="3" t="str">
        <f>VLOOKUP($A143,DICO_Complet!A:R,6,FALSE)</f>
        <v>Max50Text</v>
      </c>
      <c r="G143" s="31" t="str">
        <f>VLOOKUP($A143,DICO_Complet!A:R,7,FALSE)</f>
        <v>DNS</v>
      </c>
      <c r="H143" s="31">
        <f>VLOOKUP($A143,DICO_Complet!A:R,8,FALSE)</f>
        <v>0</v>
      </c>
      <c r="I143" s="3" t="str">
        <f>IF(VLOOKUP($A143,DICO_Complet!A:R,9,FALSE)&lt;&gt;0,VLOOKUP($A143,DICO_Complet!A:R,9,FALSE),"")</f>
        <v/>
      </c>
      <c r="J143" s="3" t="str">
        <f>VLOOKUP($A143,DICO_Complet!A:R,10,FALSE)</f>
        <v>Shipping condition code</v>
      </c>
      <c r="K143" s="3" t="str">
        <f>IF(OR(ISNA(VLOOKUP(Tableau161920[[#This Row],[Référence]],MON_MSG!A:H,7,FALSE)),ISBLANK(VLOOKUP(Tableau161920[[#This Row],[Référence]],MON_MSG!A:H,7,FALSE))),"",VLOOKUP(Tableau161920[[#This Row],[Référence]],MON_MSG!A:H,7,FALSE))</f>
        <v/>
      </c>
      <c r="L143" s="3" t="str">
        <f>IF(OR(ISNA(VLOOKUP(Tableau161920[[#This Row],[Référence]],MON_MSG!A:I,8,FALSE)),ISBLANK(VLOOKUP(Tableau161920[[#This Row],[Référence]],MON_MSG!A:I,8,FALSE))),"",VLOOKUP(Tableau161920[[#This Row],[Référence]],MON_MSG!A:I,8,FALSE))</f>
        <v/>
      </c>
      <c r="M143" s="3" t="str">
        <f>IF(OR(ISNA(VLOOKUP(Tableau161920[[#This Row],[Référence]],MON_MSG!A:J,9,FALSE)),ISBLANK(VLOOKUP(Tableau161920[[#This Row],[Référence]],MON_MSG!A:J,9,FALSE))),"",VLOOKUP(Tableau161920[[#This Row],[Référence]],MON_MSG!A:J,9,FALSE))</f>
        <v/>
      </c>
      <c r="N143" s="3" t="str">
        <f>IF(VLOOKUP($A143,DICO_Complet!A:R,12,FALSE)=0,"",VLOOKUP($A143,DICO_Complet!A:R,12,FALSE))</f>
        <v/>
      </c>
      <c r="O143" s="3" t="str">
        <f>IF(VLOOKUP($A143,DICO_Complet!A:R,13,FALSE)=0,"",VLOOKUP($A143,DICO_Complet!A:R,13,FALSE))</f>
        <v/>
      </c>
      <c r="P143" s="3" t="str">
        <f>IF(VLOOKUP($A143,DICO_Complet!A:R,14,FALSE)=0,"",VLOOKUP($A143,DICO_Complet!A:R,14,FALSE))</f>
        <v/>
      </c>
      <c r="Q143" s="3" t="str">
        <f>IF(VLOOKUP($A143,DICO_Complet!A:R,15,FALSE)=0,"",VLOOKUP($A143,DICO_Complet!A:R,15,FALSE))</f>
        <v/>
      </c>
      <c r="R143" s="3" t="str">
        <f>IF(VLOOKUP($A143,DICO_Complet!A:R,16,FALSE)=0,"",VLOOKUP($A143,DICO_Complet!A:R,16,FALSE))</f>
        <v/>
      </c>
      <c r="S143" s="3" t="str">
        <f>IF(VLOOKUP($A143,DICO_Complet!A:R,17,FALSE)=0,"",VLOOKUP($A143,DICO_Complet!A:R,17,FALSE))</f>
        <v/>
      </c>
      <c r="T143" s="3" t="str">
        <f>IF(VLOOKUP($A143,DICO_Complet!A:R,18,FALSE)=0,"",VLOOKUP($A143,DICO_Complet!A:R,18,FALSE))</f>
        <v/>
      </c>
    </row>
    <row r="144" spans="1:20">
      <c r="A144" s="29">
        <v>250708120002</v>
      </c>
      <c r="B144" s="30" t="str">
        <f>IF(ISNA(VLOOKUP(Tableau161920[[#This Row],[Référence]],MON_MSG!A:B,2,FALSE)),"N",IF($I144="Obsolete","N","O"))</f>
        <v>O</v>
      </c>
      <c r="C144" s="3" t="str">
        <f>VLOOKUP($A144,DICO_Complet!A:R,3,FALSE)</f>
        <v>Context</v>
      </c>
      <c r="D144" s="3" t="str">
        <f>VLOOKUP($A144,DICO_Complet!A:R,4,FALSE)</f>
        <v>cardAgreementParameters</v>
      </c>
      <c r="E144" s="3" t="str">
        <f>VLOOKUP($A144,DICO_Complet!A:R,5,FALSE)</f>
        <v>shippingConditionEndDateTime</v>
      </c>
      <c r="F144" s="3" t="str">
        <f>VLOOKUP($A144,DICO_Complet!A:R,6,FALSE)</f>
        <v>ISODateTime</v>
      </c>
      <c r="G144" s="31" t="str">
        <f>VLOOKUP($A144,DICO_Complet!A:R,7,FALSE)</f>
        <v>DNS</v>
      </c>
      <c r="H144" s="31">
        <f>VLOOKUP($A144,DICO_Complet!A:R,8,FALSE)</f>
        <v>0</v>
      </c>
      <c r="I144" s="3" t="str">
        <f>IF(VLOOKUP($A144,DICO_Complet!A:R,9,FALSE)&lt;&gt;0,VLOOKUP($A144,DICO_Complet!A:R,9,FALSE),"")</f>
        <v/>
      </c>
      <c r="J144" s="3" t="str">
        <f>VLOOKUP($A144,DICO_Complet!A:R,10,FALSE)</f>
        <v>End date and time of the temporary shipping condition</v>
      </c>
      <c r="K144" s="3" t="str">
        <f>IF(OR(ISNA(VLOOKUP(Tableau161920[[#This Row],[Référence]],MON_MSG!A:H,7,FALSE)),ISBLANK(VLOOKUP(Tableau161920[[#This Row],[Référence]],MON_MSG!A:H,7,FALSE))),"",VLOOKUP(Tableau161920[[#This Row],[Référence]],MON_MSG!A:H,7,FALSE))</f>
        <v/>
      </c>
      <c r="L144" s="3" t="str">
        <f>IF(OR(ISNA(VLOOKUP(Tableau161920[[#This Row],[Référence]],MON_MSG!A:I,8,FALSE)),ISBLANK(VLOOKUP(Tableau161920[[#This Row],[Référence]],MON_MSG!A:I,8,FALSE))),"",VLOOKUP(Tableau161920[[#This Row],[Référence]],MON_MSG!A:I,8,FALSE))</f>
        <v/>
      </c>
      <c r="M144" s="3" t="str">
        <f>IF(OR(ISNA(VLOOKUP(Tableau161920[[#This Row],[Référence]],MON_MSG!A:J,9,FALSE)),ISBLANK(VLOOKUP(Tableau161920[[#This Row],[Référence]],MON_MSG!A:J,9,FALSE))),"",VLOOKUP(Tableau161920[[#This Row],[Référence]],MON_MSG!A:J,9,FALSE))</f>
        <v/>
      </c>
      <c r="N144" s="3" t="str">
        <f>IF(VLOOKUP($A144,DICO_Complet!A:R,12,FALSE)=0,"",VLOOKUP($A144,DICO_Complet!A:R,12,FALSE))</f>
        <v/>
      </c>
      <c r="O144" s="3" t="str">
        <f>IF(VLOOKUP($A144,DICO_Complet!A:R,13,FALSE)=0,"",VLOOKUP($A144,DICO_Complet!A:R,13,FALSE))</f>
        <v/>
      </c>
      <c r="P144" s="3" t="str">
        <f>IF(VLOOKUP($A144,DICO_Complet!A:R,14,FALSE)=0,"",VLOOKUP($A144,DICO_Complet!A:R,14,FALSE))</f>
        <v/>
      </c>
      <c r="Q144" s="3" t="str">
        <f>IF(VLOOKUP($A144,DICO_Complet!A:R,15,FALSE)=0,"",VLOOKUP($A144,DICO_Complet!A:R,15,FALSE))</f>
        <v/>
      </c>
      <c r="R144" s="3" t="str">
        <f>IF(VLOOKUP($A144,DICO_Complet!A:R,16,FALSE)=0,"",VLOOKUP($A144,DICO_Complet!A:R,16,FALSE))</f>
        <v/>
      </c>
      <c r="S144" s="3" t="str">
        <f>IF(VLOOKUP($A144,DICO_Complet!A:R,17,FALSE)=0,"",VLOOKUP($A144,DICO_Complet!A:R,17,FALSE))</f>
        <v/>
      </c>
      <c r="T144" s="3" t="str">
        <f>IF(VLOOKUP($A144,DICO_Complet!A:R,18,FALSE)=0,"",VLOOKUP($A144,DICO_Complet!A:R,18,FALSE))</f>
        <v/>
      </c>
    </row>
    <row r="145" spans="1:20">
      <c r="A145" s="29">
        <v>250617090024</v>
      </c>
      <c r="B145" s="30" t="str">
        <f>IF(ISNA(VLOOKUP(Tableau161920[[#This Row],[Référence]],MON_MSG!A:B,2,FALSE)),"N",IF($I145="Obsolete","N","O"))</f>
        <v>O</v>
      </c>
      <c r="C145" s="3" t="str">
        <f>VLOOKUP($A145,DICO_Complet!A:R,3,FALSE)</f>
        <v>Context</v>
      </c>
      <c r="D145" s="3" t="str">
        <f>VLOOKUP($A145,DICO_Complet!A:R,4,FALSE)</f>
        <v>cardAgreementParameters</v>
      </c>
      <c r="E145" s="3" t="str">
        <f>VLOOKUP($A145,DICO_Complet!A:R,5,FALSE)</f>
        <v>shippingConditionEntityId</v>
      </c>
      <c r="F145" s="3" t="str">
        <f>VLOOKUP($A145,DICO_Complet!A:R,6,FALSE)</f>
        <v>Max36Text</v>
      </c>
      <c r="G145" s="31" t="str">
        <f>VLOOKUP($A145,DICO_Complet!A:R,7,FALSE)</f>
        <v>DNS</v>
      </c>
      <c r="H145" s="31">
        <f>VLOOKUP($A145,DICO_Complet!A:R,8,FALSE)</f>
        <v>0</v>
      </c>
      <c r="I145" s="3" t="str">
        <f>IF(VLOOKUP($A145,DICO_Complet!A:R,9,FALSE)&lt;&gt;0,VLOOKUP($A145,DICO_Complet!A:R,9,FALSE),"")</f>
        <v/>
      </c>
      <c r="J145" s="3" t="str">
        <f>VLOOKUP($A145,DICO_Complet!A:R,10,FALSE)</f>
        <v>Shipping condition entity Id</v>
      </c>
      <c r="K145" s="3" t="str">
        <f>IF(OR(ISNA(VLOOKUP(Tableau161920[[#This Row],[Référence]],MON_MSG!A:H,7,FALSE)),ISBLANK(VLOOKUP(Tableau161920[[#This Row],[Référence]],MON_MSG!A:H,7,FALSE))),"",VLOOKUP(Tableau161920[[#This Row],[Référence]],MON_MSG!A:H,7,FALSE))</f>
        <v/>
      </c>
      <c r="L145" s="3" t="str">
        <f>IF(OR(ISNA(VLOOKUP(Tableau161920[[#This Row],[Référence]],MON_MSG!A:I,8,FALSE)),ISBLANK(VLOOKUP(Tableau161920[[#This Row],[Référence]],MON_MSG!A:I,8,FALSE))),"",VLOOKUP(Tableau161920[[#This Row],[Référence]],MON_MSG!A:I,8,FALSE))</f>
        <v/>
      </c>
      <c r="M145" s="3" t="str">
        <f>IF(OR(ISNA(VLOOKUP(Tableau161920[[#This Row],[Référence]],MON_MSG!A:J,9,FALSE)),ISBLANK(VLOOKUP(Tableau161920[[#This Row],[Référence]],MON_MSG!A:J,9,FALSE))),"",VLOOKUP(Tableau161920[[#This Row],[Référence]],MON_MSG!A:J,9,FALSE))</f>
        <v/>
      </c>
      <c r="N145" s="3" t="str">
        <f>IF(VLOOKUP($A145,DICO_Complet!A:R,12,FALSE)=0,"",VLOOKUP($A145,DICO_Complet!A:R,12,FALSE))</f>
        <v/>
      </c>
      <c r="O145" s="3" t="str">
        <f>IF(VLOOKUP($A145,DICO_Complet!A:R,13,FALSE)=0,"",VLOOKUP($A145,DICO_Complet!A:R,13,FALSE))</f>
        <v/>
      </c>
      <c r="P145" s="3" t="str">
        <f>IF(VLOOKUP($A145,DICO_Complet!A:R,14,FALSE)=0,"",VLOOKUP($A145,DICO_Complet!A:R,14,FALSE))</f>
        <v/>
      </c>
      <c r="Q145" s="3" t="str">
        <f>IF(VLOOKUP($A145,DICO_Complet!A:R,15,FALSE)=0,"",VLOOKUP($A145,DICO_Complet!A:R,15,FALSE))</f>
        <v/>
      </c>
      <c r="R145" s="3" t="str">
        <f>IF(VLOOKUP($A145,DICO_Complet!A:R,16,FALSE)=0,"",VLOOKUP($A145,DICO_Complet!A:R,16,FALSE))</f>
        <v/>
      </c>
      <c r="S145" s="3" t="str">
        <f>IF(VLOOKUP($A145,DICO_Complet!A:R,17,FALSE)=0,"",VLOOKUP($A145,DICO_Complet!A:R,17,FALSE))</f>
        <v/>
      </c>
      <c r="T145" s="3" t="str">
        <f>IF(VLOOKUP($A145,DICO_Complet!A:R,18,FALSE)=0,"",VLOOKUP($A145,DICO_Complet!A:R,18,FALSE))</f>
        <v/>
      </c>
    </row>
    <row r="146" spans="1:20">
      <c r="A146" s="29">
        <v>250708120003</v>
      </c>
      <c r="B146" s="30" t="str">
        <f>IF(ISNA(VLOOKUP(Tableau161920[[#This Row],[Référence]],MON_MSG!A:B,2,FALSE)),"N",IF($I146="Obsolete","N","O"))</f>
        <v>O</v>
      </c>
      <c r="C146" s="3" t="str">
        <f>VLOOKUP($A146,DICO_Complet!A:R,3,FALSE)</f>
        <v>Context</v>
      </c>
      <c r="D146" s="3" t="str">
        <f>VLOOKUP($A146,DICO_Complet!A:R,4,FALSE)</f>
        <v>cardAgreementParameters</v>
      </c>
      <c r="E146" s="3" t="str">
        <f>VLOOKUP($A146,DICO_Complet!A:R,5,FALSE)</f>
        <v>shippingConditionPostalAddress</v>
      </c>
      <c r="F146" s="3" t="str">
        <f>VLOOKUP($A146,DICO_Complet!A:R,6,FALSE)</f>
        <v>PostalAddressType</v>
      </c>
      <c r="G146" s="31" t="str">
        <f>VLOOKUP($A146,DICO_Complet!A:R,7,FALSE)</f>
        <v>DSP</v>
      </c>
      <c r="H146" s="31">
        <f>VLOOKUP($A146,DICO_Complet!A:R,8,FALSE)</f>
        <v>0</v>
      </c>
      <c r="I146" s="3" t="str">
        <f>IF(VLOOKUP($A146,DICO_Complet!A:R,9,FALSE)&lt;&gt;0,VLOOKUP($A146,DICO_Complet!A:R,9,FALSE),"")</f>
        <v/>
      </c>
      <c r="J146" s="3" t="str">
        <f>VLOOKUP($A146,DICO_Complet!A:R,10,FALSE)</f>
        <v>Temporary shipping condition postal address</v>
      </c>
      <c r="K146" s="3" t="str">
        <f>IF(OR(ISNA(VLOOKUP(Tableau161920[[#This Row],[Référence]],MON_MSG!A:H,7,FALSE)),ISBLANK(VLOOKUP(Tableau161920[[#This Row],[Référence]],MON_MSG!A:H,7,FALSE))),"",VLOOKUP(Tableau161920[[#This Row],[Référence]],MON_MSG!A:H,7,FALSE))</f>
        <v/>
      </c>
      <c r="L146" s="3" t="str">
        <f>IF(OR(ISNA(VLOOKUP(Tableau161920[[#This Row],[Référence]],MON_MSG!A:I,8,FALSE)),ISBLANK(VLOOKUP(Tableau161920[[#This Row],[Référence]],MON_MSG!A:I,8,FALSE))),"",VLOOKUP(Tableau161920[[#This Row],[Référence]],MON_MSG!A:I,8,FALSE))</f>
        <v/>
      </c>
      <c r="M146" s="3" t="str">
        <f>IF(OR(ISNA(VLOOKUP(Tableau161920[[#This Row],[Référence]],MON_MSG!A:J,9,FALSE)),ISBLANK(VLOOKUP(Tableau161920[[#This Row],[Référence]],MON_MSG!A:J,9,FALSE))),"",VLOOKUP(Tableau161920[[#This Row],[Référence]],MON_MSG!A:J,9,FALSE))</f>
        <v/>
      </c>
      <c r="N146" s="3" t="str">
        <f>IF(VLOOKUP($A146,DICO_Complet!A:R,12,FALSE)=0,"",VLOOKUP($A146,DICO_Complet!A:R,12,FALSE))</f>
        <v/>
      </c>
      <c r="O146" s="3" t="str">
        <f>IF(VLOOKUP($A146,DICO_Complet!A:R,13,FALSE)=0,"",VLOOKUP($A146,DICO_Complet!A:R,13,FALSE))</f>
        <v/>
      </c>
      <c r="P146" s="3" t="str">
        <f>IF(VLOOKUP($A146,DICO_Complet!A:R,14,FALSE)=0,"",VLOOKUP($A146,DICO_Complet!A:R,14,FALSE))</f>
        <v/>
      </c>
      <c r="Q146" s="3" t="str">
        <f>IF(VLOOKUP($A146,DICO_Complet!A:R,15,FALSE)=0,"",VLOOKUP($A146,DICO_Complet!A:R,15,FALSE))</f>
        <v/>
      </c>
      <c r="R146" s="3" t="str">
        <f>IF(VLOOKUP($A146,DICO_Complet!A:R,16,FALSE)=0,"",VLOOKUP($A146,DICO_Complet!A:R,16,FALSE))</f>
        <v/>
      </c>
      <c r="S146" s="3" t="str">
        <f>IF(VLOOKUP($A146,DICO_Complet!A:R,17,FALSE)=0,"",VLOOKUP($A146,DICO_Complet!A:R,17,FALSE))</f>
        <v/>
      </c>
      <c r="T146" s="3" t="str">
        <f>IF(VLOOKUP($A146,DICO_Complet!A:R,18,FALSE)=0,"",VLOOKUP($A146,DICO_Complet!A:R,18,FALSE))</f>
        <v/>
      </c>
    </row>
    <row r="147" spans="1:20">
      <c r="A147" s="29">
        <v>250617090025</v>
      </c>
      <c r="B147" s="30" t="str">
        <f>IF(ISNA(VLOOKUP(Tableau161920[[#This Row],[Référence]],MON_MSG!A:B,2,FALSE)),"N",IF($I147="Obsolete","N","O"))</f>
        <v>O</v>
      </c>
      <c r="C147" s="3" t="str">
        <f>VLOOKUP($A147,DICO_Complet!A:R,3,FALSE)</f>
        <v>Context</v>
      </c>
      <c r="D147" s="3" t="str">
        <f>VLOOKUP($A147,DICO_Complet!A:R,4,FALSE)</f>
        <v>cardAgreementParameters</v>
      </c>
      <c r="E147" s="3" t="str">
        <f>VLOOKUP($A147,DICO_Complet!A:R,5,FALSE)</f>
        <v>shippingConditionPostalAddressId</v>
      </c>
      <c r="F147" s="3" t="str">
        <f>VLOOKUP($A147,DICO_Complet!A:R,6,FALSE)</f>
        <v>Max36IdentifierText</v>
      </c>
      <c r="G147" s="31" t="str">
        <f>VLOOKUP($A147,DICO_Complet!A:R,7,FALSE)</f>
        <v>DNS</v>
      </c>
      <c r="H147" s="31">
        <f>VLOOKUP($A147,DICO_Complet!A:R,8,FALSE)</f>
        <v>0</v>
      </c>
      <c r="I147" s="3" t="str">
        <f>IF(VLOOKUP($A147,DICO_Complet!A:R,9,FALSE)&lt;&gt;0,VLOOKUP($A147,DICO_Complet!A:R,9,FALSE),"")</f>
        <v/>
      </c>
      <c r="J147" s="3" t="str">
        <f>VLOOKUP($A147,DICO_Complet!A:R,10,FALSE)</f>
        <v>Shipping condition postal address identifier</v>
      </c>
      <c r="K147" s="3" t="str">
        <f>IF(OR(ISNA(VLOOKUP(Tableau161920[[#This Row],[Référence]],MON_MSG!A:H,7,FALSE)),ISBLANK(VLOOKUP(Tableau161920[[#This Row],[Référence]],MON_MSG!A:H,7,FALSE))),"",VLOOKUP(Tableau161920[[#This Row],[Référence]],MON_MSG!A:H,7,FALSE))</f>
        <v/>
      </c>
      <c r="L147" s="3" t="str">
        <f>IF(OR(ISNA(VLOOKUP(Tableau161920[[#This Row],[Référence]],MON_MSG!A:I,8,FALSE)),ISBLANK(VLOOKUP(Tableau161920[[#This Row],[Référence]],MON_MSG!A:I,8,FALSE))),"",VLOOKUP(Tableau161920[[#This Row],[Référence]],MON_MSG!A:I,8,FALSE))</f>
        <v/>
      </c>
      <c r="M147" s="3" t="str">
        <f>IF(OR(ISNA(VLOOKUP(Tableau161920[[#This Row],[Référence]],MON_MSG!A:J,9,FALSE)),ISBLANK(VLOOKUP(Tableau161920[[#This Row],[Référence]],MON_MSG!A:J,9,FALSE))),"",VLOOKUP(Tableau161920[[#This Row],[Référence]],MON_MSG!A:J,9,FALSE))</f>
        <v/>
      </c>
      <c r="N147" s="3" t="str">
        <f>IF(VLOOKUP($A147,DICO_Complet!A:R,12,FALSE)=0,"",VLOOKUP($A147,DICO_Complet!A:R,12,FALSE))</f>
        <v/>
      </c>
      <c r="O147" s="3" t="str">
        <f>IF(VLOOKUP($A147,DICO_Complet!A:R,13,FALSE)=0,"",VLOOKUP($A147,DICO_Complet!A:R,13,FALSE))</f>
        <v/>
      </c>
      <c r="P147" s="3" t="str">
        <f>IF(VLOOKUP($A147,DICO_Complet!A:R,14,FALSE)=0,"",VLOOKUP($A147,DICO_Complet!A:R,14,FALSE))</f>
        <v/>
      </c>
      <c r="Q147" s="3" t="str">
        <f>IF(VLOOKUP($A147,DICO_Complet!A:R,15,FALSE)=0,"",VLOOKUP($A147,DICO_Complet!A:R,15,FALSE))</f>
        <v/>
      </c>
      <c r="R147" s="3" t="str">
        <f>IF(VLOOKUP($A147,DICO_Complet!A:R,16,FALSE)=0,"",VLOOKUP($A147,DICO_Complet!A:R,16,FALSE))</f>
        <v/>
      </c>
      <c r="S147" s="3" t="str">
        <f>IF(VLOOKUP($A147,DICO_Complet!A:R,17,FALSE)=0,"",VLOOKUP($A147,DICO_Complet!A:R,17,FALSE))</f>
        <v/>
      </c>
      <c r="T147" s="3" t="str">
        <f>IF(VLOOKUP($A147,DICO_Complet!A:R,18,FALSE)=0,"",VLOOKUP($A147,DICO_Complet!A:R,18,FALSE))</f>
        <v/>
      </c>
    </row>
    <row r="148" spans="1:20">
      <c r="A148" s="29">
        <v>250708120001</v>
      </c>
      <c r="B148" s="30" t="str">
        <f>IF(ISNA(VLOOKUP(Tableau161920[[#This Row],[Référence]],MON_MSG!A:B,2,FALSE)),"N",IF($I148="Obsolete","N","O"))</f>
        <v>O</v>
      </c>
      <c r="C148" s="3" t="str">
        <f>VLOOKUP($A148,DICO_Complet!A:R,3,FALSE)</f>
        <v>Context</v>
      </c>
      <c r="D148" s="3" t="str">
        <f>VLOOKUP($A148,DICO_Complet!A:R,4,FALSE)</f>
        <v>cardAgreementParameters</v>
      </c>
      <c r="E148" s="3" t="str">
        <f>VLOOKUP($A148,DICO_Complet!A:R,5,FALSE)</f>
        <v>shippingConditionStartDateTime</v>
      </c>
      <c r="F148" s="3" t="str">
        <f>VLOOKUP($A148,DICO_Complet!A:R,6,FALSE)</f>
        <v>ISODateTime</v>
      </c>
      <c r="G148" s="31" t="str">
        <f>VLOOKUP($A148,DICO_Complet!A:R,7,FALSE)</f>
        <v>DNS</v>
      </c>
      <c r="H148" s="31">
        <f>VLOOKUP($A148,DICO_Complet!A:R,8,FALSE)</f>
        <v>0</v>
      </c>
      <c r="I148" s="3" t="str">
        <f>IF(VLOOKUP($A148,DICO_Complet!A:R,9,FALSE)&lt;&gt;0,VLOOKUP($A148,DICO_Complet!A:R,9,FALSE),"")</f>
        <v/>
      </c>
      <c r="J148" s="3" t="str">
        <f>VLOOKUP($A148,DICO_Complet!A:R,10,FALSE)</f>
        <v>Start date and time of the temporary shipping condition</v>
      </c>
      <c r="K148" s="3" t="str">
        <f>IF(OR(ISNA(VLOOKUP(Tableau161920[[#This Row],[Référence]],MON_MSG!A:H,7,FALSE)),ISBLANK(VLOOKUP(Tableau161920[[#This Row],[Référence]],MON_MSG!A:H,7,FALSE))),"",VLOOKUP(Tableau161920[[#This Row],[Référence]],MON_MSG!A:H,7,FALSE))</f>
        <v/>
      </c>
      <c r="L148" s="3" t="str">
        <f>IF(OR(ISNA(VLOOKUP(Tableau161920[[#This Row],[Référence]],MON_MSG!A:I,8,FALSE)),ISBLANK(VLOOKUP(Tableau161920[[#This Row],[Référence]],MON_MSG!A:I,8,FALSE))),"",VLOOKUP(Tableau161920[[#This Row],[Référence]],MON_MSG!A:I,8,FALSE))</f>
        <v/>
      </c>
      <c r="M148" s="3" t="str">
        <f>IF(OR(ISNA(VLOOKUP(Tableau161920[[#This Row],[Référence]],MON_MSG!A:J,9,FALSE)),ISBLANK(VLOOKUP(Tableau161920[[#This Row],[Référence]],MON_MSG!A:J,9,FALSE))),"",VLOOKUP(Tableau161920[[#This Row],[Référence]],MON_MSG!A:J,9,FALSE))</f>
        <v/>
      </c>
      <c r="N148" s="3" t="str">
        <f>IF(VLOOKUP($A148,DICO_Complet!A:R,12,FALSE)=0,"",VLOOKUP($A148,DICO_Complet!A:R,12,FALSE))</f>
        <v/>
      </c>
      <c r="O148" s="3" t="str">
        <f>IF(VLOOKUP($A148,DICO_Complet!A:R,13,FALSE)=0,"",VLOOKUP($A148,DICO_Complet!A:R,13,FALSE))</f>
        <v/>
      </c>
      <c r="P148" s="3" t="str">
        <f>IF(VLOOKUP($A148,DICO_Complet!A:R,14,FALSE)=0,"",VLOOKUP($A148,DICO_Complet!A:R,14,FALSE))</f>
        <v/>
      </c>
      <c r="Q148" s="3" t="str">
        <f>IF(VLOOKUP($A148,DICO_Complet!A:R,15,FALSE)=0,"",VLOOKUP($A148,DICO_Complet!A:R,15,FALSE))</f>
        <v/>
      </c>
      <c r="R148" s="3" t="str">
        <f>IF(VLOOKUP($A148,DICO_Complet!A:R,16,FALSE)=0,"",VLOOKUP($A148,DICO_Complet!A:R,16,FALSE))</f>
        <v/>
      </c>
      <c r="S148" s="3" t="str">
        <f>IF(VLOOKUP($A148,DICO_Complet!A:R,17,FALSE)=0,"",VLOOKUP($A148,DICO_Complet!A:R,17,FALSE))</f>
        <v/>
      </c>
      <c r="T148" s="3" t="str">
        <f>IF(VLOOKUP($A148,DICO_Complet!A:R,18,FALSE)=0,"",VLOOKUP($A148,DICO_Complet!A:R,18,FALSE))</f>
        <v/>
      </c>
    </row>
    <row r="149" spans="1:20">
      <c r="A149" s="29">
        <v>250617090021</v>
      </c>
      <c r="B149" s="30" t="str">
        <f>IF(ISNA(VLOOKUP(Tableau161920[[#This Row],[Référence]],MON_MSG!A:B,2,FALSE)),"N",IF($I149="Obsolete","N","O"))</f>
        <v>O</v>
      </c>
      <c r="C149" s="3" t="str">
        <f>VLOOKUP($A149,DICO_Complet!A:R,3,FALSE)</f>
        <v>Context</v>
      </c>
      <c r="D149" s="3" t="str">
        <f>VLOOKUP($A149,DICO_Complet!A:R,4,FALSE)</f>
        <v>cardAgreementParameters</v>
      </c>
      <c r="E149" s="3" t="str">
        <f>VLOOKUP($A149,DICO_Complet!A:R,5,FALSE)</f>
        <v>surveillanceEndDate</v>
      </c>
      <c r="F149" s="3" t="str">
        <f>VLOOKUP($A149,DICO_Complet!A:R,6,FALSE)</f>
        <v>ISODateTime</v>
      </c>
      <c r="G149" s="31" t="str">
        <f>VLOOKUP($A149,DICO_Complet!A:R,7,FALSE)</f>
        <v>DNS</v>
      </c>
      <c r="H149" s="31">
        <f>VLOOKUP($A149,DICO_Complet!A:R,8,FALSE)</f>
        <v>0</v>
      </c>
      <c r="I149" s="3" t="str">
        <f>IF(VLOOKUP($A149,DICO_Complet!A:R,9,FALSE)&lt;&gt;0,VLOOKUP($A149,DICO_Complet!A:R,9,FALSE),"")</f>
        <v/>
      </c>
      <c r="J149" s="3" t="str">
        <f>VLOOKUP($A149,DICO_Complet!A:R,10,FALSE)</f>
        <v>End date/time of the surveillance of the card agreement</v>
      </c>
      <c r="K149" s="3" t="str">
        <f>IF(OR(ISNA(VLOOKUP(Tableau161920[[#This Row],[Référence]],MON_MSG!A:H,7,FALSE)),ISBLANK(VLOOKUP(Tableau161920[[#This Row],[Référence]],MON_MSG!A:H,7,FALSE))),"",VLOOKUP(Tableau161920[[#This Row],[Référence]],MON_MSG!A:H,7,FALSE))</f>
        <v/>
      </c>
      <c r="L149" s="3" t="str">
        <f>IF(OR(ISNA(VLOOKUP(Tableau161920[[#This Row],[Référence]],MON_MSG!A:I,8,FALSE)),ISBLANK(VLOOKUP(Tableau161920[[#This Row],[Référence]],MON_MSG!A:I,8,FALSE))),"",VLOOKUP(Tableau161920[[#This Row],[Référence]],MON_MSG!A:I,8,FALSE))</f>
        <v/>
      </c>
      <c r="M149" s="3" t="str">
        <f>IF(OR(ISNA(VLOOKUP(Tableau161920[[#This Row],[Référence]],MON_MSG!A:J,9,FALSE)),ISBLANK(VLOOKUP(Tableau161920[[#This Row],[Référence]],MON_MSG!A:J,9,FALSE))),"",VLOOKUP(Tableau161920[[#This Row],[Référence]],MON_MSG!A:J,9,FALSE))</f>
        <v/>
      </c>
      <c r="N149" s="3" t="str">
        <f>IF(VLOOKUP($A149,DICO_Complet!A:R,12,FALSE)=0,"",VLOOKUP($A149,DICO_Complet!A:R,12,FALSE))</f>
        <v/>
      </c>
      <c r="O149" s="3" t="str">
        <f>IF(VLOOKUP($A149,DICO_Complet!A:R,13,FALSE)=0,"",VLOOKUP($A149,DICO_Complet!A:R,13,FALSE))</f>
        <v/>
      </c>
      <c r="P149" s="3" t="str">
        <f>IF(VLOOKUP($A149,DICO_Complet!A:R,14,FALSE)=0,"",VLOOKUP($A149,DICO_Complet!A:R,14,FALSE))</f>
        <v/>
      </c>
      <c r="Q149" s="3" t="str">
        <f>IF(VLOOKUP($A149,DICO_Complet!A:R,15,FALSE)=0,"",VLOOKUP($A149,DICO_Complet!A:R,15,FALSE))</f>
        <v/>
      </c>
      <c r="R149" s="3" t="str">
        <f>IF(VLOOKUP($A149,DICO_Complet!A:R,16,FALSE)=0,"",VLOOKUP($A149,DICO_Complet!A:R,16,FALSE))</f>
        <v/>
      </c>
      <c r="S149" s="3" t="str">
        <f>IF(VLOOKUP($A149,DICO_Complet!A:R,17,FALSE)=0,"",VLOOKUP($A149,DICO_Complet!A:R,17,FALSE))</f>
        <v/>
      </c>
      <c r="T149" s="3" t="str">
        <f>IF(VLOOKUP($A149,DICO_Complet!A:R,18,FALSE)=0,"",VLOOKUP($A149,DICO_Complet!A:R,18,FALSE))</f>
        <v/>
      </c>
    </row>
    <row r="150" spans="1:20">
      <c r="A150" s="29">
        <v>250617090019</v>
      </c>
      <c r="B150" s="30" t="str">
        <f>IF(ISNA(VLOOKUP(Tableau161920[[#This Row],[Référence]],MON_MSG!A:B,2,FALSE)),"N",IF($I150="Obsolete","N","O"))</f>
        <v>O</v>
      </c>
      <c r="C150" s="3" t="str">
        <f>VLOOKUP($A150,DICO_Complet!A:R,3,FALSE)</f>
        <v>Context</v>
      </c>
      <c r="D150" s="3" t="str">
        <f>VLOOKUP($A150,DICO_Complet!A:R,4,FALSE)</f>
        <v>cardAgreementParameters</v>
      </c>
      <c r="E150" s="3" t="str">
        <f>VLOOKUP($A150,DICO_Complet!A:R,5,FALSE)</f>
        <v>surveillanceIndicator</v>
      </c>
      <c r="F150" s="3" t="str">
        <f>VLOOKUP($A150,DICO_Complet!A:R,6,FALSE)</f>
        <v>TrueFalseIndicator</v>
      </c>
      <c r="G150" s="31" t="str">
        <f>VLOOKUP($A150,DICO_Complet!A:R,7,FALSE)</f>
        <v>DNS</v>
      </c>
      <c r="H150" s="31">
        <f>VLOOKUP($A150,DICO_Complet!A:R,8,FALSE)</f>
        <v>0</v>
      </c>
      <c r="I150" s="3" t="str">
        <f>IF(VLOOKUP($A150,DICO_Complet!A:R,9,FALSE)&lt;&gt;0,VLOOKUP($A150,DICO_Complet!A:R,9,FALSE),"")</f>
        <v/>
      </c>
      <c r="J150" s="3" t="str">
        <f>VLOOKUP($A150,DICO_Complet!A:R,10,FALSE)</f>
        <v>Card agreement surveillance indicator</v>
      </c>
      <c r="K150" s="3" t="str">
        <f>IF(OR(ISNA(VLOOKUP(Tableau161920[[#This Row],[Référence]],MON_MSG!A:H,7,FALSE)),ISBLANK(VLOOKUP(Tableau161920[[#This Row],[Référence]],MON_MSG!A:H,7,FALSE))),"",VLOOKUP(Tableau161920[[#This Row],[Référence]],MON_MSG!A:H,7,FALSE))</f>
        <v/>
      </c>
      <c r="L150" s="3" t="str">
        <f>IF(OR(ISNA(VLOOKUP(Tableau161920[[#This Row],[Référence]],MON_MSG!A:I,8,FALSE)),ISBLANK(VLOOKUP(Tableau161920[[#This Row],[Référence]],MON_MSG!A:I,8,FALSE))),"",VLOOKUP(Tableau161920[[#This Row],[Référence]],MON_MSG!A:I,8,FALSE))</f>
        <v/>
      </c>
      <c r="M150" s="3" t="str">
        <f>IF(OR(ISNA(VLOOKUP(Tableau161920[[#This Row],[Référence]],MON_MSG!A:J,9,FALSE)),ISBLANK(VLOOKUP(Tableau161920[[#This Row],[Référence]],MON_MSG!A:J,9,FALSE))),"",VLOOKUP(Tableau161920[[#This Row],[Référence]],MON_MSG!A:J,9,FALSE))</f>
        <v/>
      </c>
      <c r="N150" s="3" t="str">
        <f>IF(VLOOKUP($A150,DICO_Complet!A:R,12,FALSE)=0,"",VLOOKUP($A150,DICO_Complet!A:R,12,FALSE))</f>
        <v/>
      </c>
      <c r="O150" s="3" t="str">
        <f>IF(VLOOKUP($A150,DICO_Complet!A:R,13,FALSE)=0,"",VLOOKUP($A150,DICO_Complet!A:R,13,FALSE))</f>
        <v/>
      </c>
      <c r="P150" s="3" t="str">
        <f>IF(VLOOKUP($A150,DICO_Complet!A:R,14,FALSE)=0,"",VLOOKUP($A150,DICO_Complet!A:R,14,FALSE))</f>
        <v/>
      </c>
      <c r="Q150" s="3" t="str">
        <f>IF(VLOOKUP($A150,DICO_Complet!A:R,15,FALSE)=0,"",VLOOKUP($A150,DICO_Complet!A:R,15,FALSE))</f>
        <v/>
      </c>
      <c r="R150" s="3" t="str">
        <f>IF(VLOOKUP($A150,DICO_Complet!A:R,16,FALSE)=0,"",VLOOKUP($A150,DICO_Complet!A:R,16,FALSE))</f>
        <v/>
      </c>
      <c r="S150" s="3" t="str">
        <f>IF(VLOOKUP($A150,DICO_Complet!A:R,17,FALSE)=0,"",VLOOKUP($A150,DICO_Complet!A:R,17,FALSE))</f>
        <v/>
      </c>
      <c r="T150" s="3" t="str">
        <f>IF(VLOOKUP($A150,DICO_Complet!A:R,18,FALSE)=0,"",VLOOKUP($A150,DICO_Complet!A:R,18,FALSE))</f>
        <v/>
      </c>
    </row>
    <row r="151" spans="1:20">
      <c r="A151" s="29">
        <v>250617090016</v>
      </c>
      <c r="B151" s="30" t="str">
        <f>IF(ISNA(VLOOKUP(Tableau161920[[#This Row],[Référence]],MON_MSG!A:B,2,FALSE)),"N",IF($I151="Obsolete","N","O"))</f>
        <v>O</v>
      </c>
      <c r="C151" s="3" t="str">
        <f>VLOOKUP($A151,DICO_Complet!A:R,3,FALSE)</f>
        <v>Context</v>
      </c>
      <c r="D151" s="3" t="str">
        <f>VLOOKUP($A151,DICO_Complet!A:R,4,FALSE)</f>
        <v>cardAgreementParameters</v>
      </c>
      <c r="E151" s="3" t="str">
        <f>VLOOKUP($A151,DICO_Complet!A:R,5,FALSE)</f>
        <v>surveillanceReasonCode</v>
      </c>
      <c r="F151" s="3" t="str">
        <f>VLOOKUP($A151,DICO_Complet!A:R,6,FALSE)</f>
        <v>Max50Text</v>
      </c>
      <c r="G151" s="31" t="str">
        <f>VLOOKUP($A151,DICO_Complet!A:R,7,FALSE)</f>
        <v>DNS</v>
      </c>
      <c r="H151" s="31">
        <f>VLOOKUP($A151,DICO_Complet!A:R,8,FALSE)</f>
        <v>0</v>
      </c>
      <c r="I151" s="3" t="str">
        <f>IF(VLOOKUP($A151,DICO_Complet!A:R,9,FALSE)&lt;&gt;0,VLOOKUP($A151,DICO_Complet!A:R,9,FALSE),"")</f>
        <v/>
      </c>
      <c r="J151" s="3" t="str">
        <f>VLOOKUP($A151,DICO_Complet!A:R,10,FALSE)</f>
        <v>Card agreement surveillance reason code</v>
      </c>
      <c r="K151" s="3" t="str">
        <f>IF(OR(ISNA(VLOOKUP(Tableau161920[[#This Row],[Référence]],MON_MSG!A:H,7,FALSE)),ISBLANK(VLOOKUP(Tableau161920[[#This Row],[Référence]],MON_MSG!A:H,7,FALSE))),"",VLOOKUP(Tableau161920[[#This Row],[Référence]],MON_MSG!A:H,7,FALSE))</f>
        <v/>
      </c>
      <c r="L151" s="3" t="str">
        <f>IF(OR(ISNA(VLOOKUP(Tableau161920[[#This Row],[Référence]],MON_MSG!A:I,8,FALSE)),ISBLANK(VLOOKUP(Tableau161920[[#This Row],[Référence]],MON_MSG!A:I,8,FALSE))),"",VLOOKUP(Tableau161920[[#This Row],[Référence]],MON_MSG!A:I,8,FALSE))</f>
        <v/>
      </c>
      <c r="M151" s="3" t="str">
        <f>IF(OR(ISNA(VLOOKUP(Tableau161920[[#This Row],[Référence]],MON_MSG!A:J,9,FALSE)),ISBLANK(VLOOKUP(Tableau161920[[#This Row],[Référence]],MON_MSG!A:J,9,FALSE))),"",VLOOKUP(Tableau161920[[#This Row],[Référence]],MON_MSG!A:J,9,FALSE))</f>
        <v/>
      </c>
      <c r="N151" s="3" t="str">
        <f>IF(VLOOKUP($A151,DICO_Complet!A:R,12,FALSE)=0,"",VLOOKUP($A151,DICO_Complet!A:R,12,FALSE))</f>
        <v/>
      </c>
      <c r="O151" s="3" t="str">
        <f>IF(VLOOKUP($A151,DICO_Complet!A:R,13,FALSE)=0,"",VLOOKUP($A151,DICO_Complet!A:R,13,FALSE))</f>
        <v/>
      </c>
      <c r="P151" s="3" t="str">
        <f>IF(VLOOKUP($A151,DICO_Complet!A:R,14,FALSE)=0,"",VLOOKUP($A151,DICO_Complet!A:R,14,FALSE))</f>
        <v/>
      </c>
      <c r="Q151" s="3" t="str">
        <f>IF(VLOOKUP($A151,DICO_Complet!A:R,15,FALSE)=0,"",VLOOKUP($A151,DICO_Complet!A:R,15,FALSE))</f>
        <v/>
      </c>
      <c r="R151" s="3" t="str">
        <f>IF(VLOOKUP($A151,DICO_Complet!A:R,16,FALSE)=0,"",VLOOKUP($A151,DICO_Complet!A:R,16,FALSE))</f>
        <v/>
      </c>
      <c r="S151" s="3" t="str">
        <f>IF(VLOOKUP($A151,DICO_Complet!A:R,17,FALSE)=0,"",VLOOKUP($A151,DICO_Complet!A:R,17,FALSE))</f>
        <v/>
      </c>
      <c r="T151" s="3" t="str">
        <f>IF(VLOOKUP($A151,DICO_Complet!A:R,18,FALSE)=0,"",VLOOKUP($A151,DICO_Complet!A:R,18,FALSE))</f>
        <v/>
      </c>
    </row>
    <row r="152" spans="1:20">
      <c r="A152" s="29">
        <v>250617090020</v>
      </c>
      <c r="B152" s="30" t="str">
        <f>IF(ISNA(VLOOKUP(Tableau161920[[#This Row],[Référence]],MON_MSG!A:B,2,FALSE)),"N",IF($I152="Obsolete","N","O"))</f>
        <v>O</v>
      </c>
      <c r="C152" s="3" t="str">
        <f>VLOOKUP($A152,DICO_Complet!A:R,3,FALSE)</f>
        <v>Context</v>
      </c>
      <c r="D152" s="3" t="str">
        <f>VLOOKUP($A152,DICO_Complet!A:R,4,FALSE)</f>
        <v>cardAgreementParameters</v>
      </c>
      <c r="E152" s="3" t="str">
        <f>VLOOKUP($A152,DICO_Complet!A:R,5,FALSE)</f>
        <v>surveillanceStartDate</v>
      </c>
      <c r="F152" s="3" t="str">
        <f>VLOOKUP($A152,DICO_Complet!A:R,6,FALSE)</f>
        <v>ISODateTime</v>
      </c>
      <c r="G152" s="31" t="str">
        <f>VLOOKUP($A152,DICO_Complet!A:R,7,FALSE)</f>
        <v>DNS</v>
      </c>
      <c r="H152" s="31">
        <f>VLOOKUP($A152,DICO_Complet!A:R,8,FALSE)</f>
        <v>0</v>
      </c>
      <c r="I152" s="3" t="str">
        <f>IF(VLOOKUP($A152,DICO_Complet!A:R,9,FALSE)&lt;&gt;0,VLOOKUP($A152,DICO_Complet!A:R,9,FALSE),"")</f>
        <v/>
      </c>
      <c r="J152" s="3" t="str">
        <f>VLOOKUP($A152,DICO_Complet!A:R,10,FALSE)</f>
        <v>Start date/time of the surveillance of the card agreement</v>
      </c>
      <c r="K152" s="3" t="str">
        <f>IF(OR(ISNA(VLOOKUP(Tableau161920[[#This Row],[Référence]],MON_MSG!A:H,7,FALSE)),ISBLANK(VLOOKUP(Tableau161920[[#This Row],[Référence]],MON_MSG!A:H,7,FALSE))),"",VLOOKUP(Tableau161920[[#This Row],[Référence]],MON_MSG!A:H,7,FALSE))</f>
        <v/>
      </c>
      <c r="L152" s="3" t="str">
        <f>IF(OR(ISNA(VLOOKUP(Tableau161920[[#This Row],[Référence]],MON_MSG!A:I,8,FALSE)),ISBLANK(VLOOKUP(Tableau161920[[#This Row],[Référence]],MON_MSG!A:I,8,FALSE))),"",VLOOKUP(Tableau161920[[#This Row],[Référence]],MON_MSG!A:I,8,FALSE))</f>
        <v/>
      </c>
      <c r="M152" s="3" t="str">
        <f>IF(OR(ISNA(VLOOKUP(Tableau161920[[#This Row],[Référence]],MON_MSG!A:J,9,FALSE)),ISBLANK(VLOOKUP(Tableau161920[[#This Row],[Référence]],MON_MSG!A:J,9,FALSE))),"",VLOOKUP(Tableau161920[[#This Row],[Référence]],MON_MSG!A:J,9,FALSE))</f>
        <v/>
      </c>
      <c r="N152" s="3" t="str">
        <f>IF(VLOOKUP($A152,DICO_Complet!A:R,12,FALSE)=0,"",VLOOKUP($A152,DICO_Complet!A:R,12,FALSE))</f>
        <v/>
      </c>
      <c r="O152" s="3" t="str">
        <f>IF(VLOOKUP($A152,DICO_Complet!A:R,13,FALSE)=0,"",VLOOKUP($A152,DICO_Complet!A:R,13,FALSE))</f>
        <v/>
      </c>
      <c r="P152" s="3" t="str">
        <f>IF(VLOOKUP($A152,DICO_Complet!A:R,14,FALSE)=0,"",VLOOKUP($A152,DICO_Complet!A:R,14,FALSE))</f>
        <v/>
      </c>
      <c r="Q152" s="3" t="str">
        <f>IF(VLOOKUP($A152,DICO_Complet!A:R,15,FALSE)=0,"",VLOOKUP($A152,DICO_Complet!A:R,15,FALSE))</f>
        <v/>
      </c>
      <c r="R152" s="3" t="str">
        <f>IF(VLOOKUP($A152,DICO_Complet!A:R,16,FALSE)=0,"",VLOOKUP($A152,DICO_Complet!A:R,16,FALSE))</f>
        <v/>
      </c>
      <c r="S152" s="3" t="str">
        <f>IF(VLOOKUP($A152,DICO_Complet!A:R,17,FALSE)=0,"",VLOOKUP($A152,DICO_Complet!A:R,17,FALSE))</f>
        <v/>
      </c>
      <c r="T152" s="3" t="str">
        <f>IF(VLOOKUP($A152,DICO_Complet!A:R,18,FALSE)=0,"",VLOOKUP($A152,DICO_Complet!A:R,18,FALSE))</f>
        <v/>
      </c>
    </row>
    <row r="153" spans="1:20">
      <c r="A153" s="29">
        <v>250617090045</v>
      </c>
      <c r="B153" s="30" t="str">
        <f>IF(ISNA(VLOOKUP(Tableau161920[[#This Row],[Référence]],MON_MSG!A:B,2,FALSE)),"N",IF($I153="Obsolete","N","O"))</f>
        <v>O</v>
      </c>
      <c r="C153" s="3" t="str">
        <f>VLOOKUP($A153,DICO_Complet!A:R,3,FALSE)</f>
        <v>Context</v>
      </c>
      <c r="D153" s="3" t="str">
        <f>VLOOKUP($A153,DICO_Complet!A:R,4,FALSE)</f>
        <v>cardAgreementParameters</v>
      </c>
      <c r="E153" s="3" t="str">
        <f>VLOOKUP($A153,DICO_Complet!A:R,5,FALSE)</f>
        <v>usageCurrentValueAmount</v>
      </c>
      <c r="F153" s="3" t="str">
        <f>VLOOKUP($A153,DICO_Complet!A:R,6,FALSE)</f>
        <v>AmountType</v>
      </c>
      <c r="G153" s="31" t="str">
        <f>VLOOKUP($A153,DICO_Complet!A:R,7,FALSE)</f>
        <v>DNS</v>
      </c>
      <c r="H153" s="31">
        <f>VLOOKUP($A153,DICO_Complet!A:R,8,FALSE)</f>
        <v>0</v>
      </c>
      <c r="I153" s="3" t="str">
        <f>IF(VLOOKUP($A153,DICO_Complet!A:R,9,FALSE)&lt;&gt;0,VLOOKUP($A153,DICO_Complet!A:R,9,FALSE),"")</f>
        <v/>
      </c>
      <c r="J153" s="3" t="str">
        <f>VLOOKUP($A153,DICO_Complet!A:R,10,FALSE)</f>
        <v>Amount of the current usage value</v>
      </c>
      <c r="K153" s="3" t="str">
        <f>IF(OR(ISNA(VLOOKUP(Tableau161920[[#This Row],[Référence]],MON_MSG!A:H,7,FALSE)),ISBLANK(VLOOKUP(Tableau161920[[#This Row],[Référence]],MON_MSG!A:H,7,FALSE))),"",VLOOKUP(Tableau161920[[#This Row],[Référence]],MON_MSG!A:H,7,FALSE))</f>
        <v/>
      </c>
      <c r="L153" s="3" t="str">
        <f>IF(OR(ISNA(VLOOKUP(Tableau161920[[#This Row],[Référence]],MON_MSG!A:I,8,FALSE)),ISBLANK(VLOOKUP(Tableau161920[[#This Row],[Référence]],MON_MSG!A:I,8,FALSE))),"",VLOOKUP(Tableau161920[[#This Row],[Référence]],MON_MSG!A:I,8,FALSE))</f>
        <v/>
      </c>
      <c r="M153" s="3" t="str">
        <f>IF(OR(ISNA(VLOOKUP(Tableau161920[[#This Row],[Référence]],MON_MSG!A:J,9,FALSE)),ISBLANK(VLOOKUP(Tableau161920[[#This Row],[Référence]],MON_MSG!A:J,9,FALSE))),"",VLOOKUP(Tableau161920[[#This Row],[Référence]],MON_MSG!A:J,9,FALSE))</f>
        <v/>
      </c>
      <c r="N153" s="3" t="str">
        <f>IF(VLOOKUP($A153,DICO_Complet!A:R,12,FALSE)=0,"",VLOOKUP($A153,DICO_Complet!A:R,12,FALSE))</f>
        <v/>
      </c>
      <c r="O153" s="3" t="str">
        <f>IF(VLOOKUP($A153,DICO_Complet!A:R,13,FALSE)=0,"",VLOOKUP($A153,DICO_Complet!A:R,13,FALSE))</f>
        <v/>
      </c>
      <c r="P153" s="3" t="str">
        <f>IF(VLOOKUP($A153,DICO_Complet!A:R,14,FALSE)=0,"",VLOOKUP($A153,DICO_Complet!A:R,14,FALSE))</f>
        <v/>
      </c>
      <c r="Q153" s="3" t="str">
        <f>IF(VLOOKUP($A153,DICO_Complet!A:R,15,FALSE)=0,"",VLOOKUP($A153,DICO_Complet!A:R,15,FALSE))</f>
        <v/>
      </c>
      <c r="R153" s="3" t="str">
        <f>IF(VLOOKUP($A153,DICO_Complet!A:R,16,FALSE)=0,"",VLOOKUP($A153,DICO_Complet!A:R,16,FALSE))</f>
        <v/>
      </c>
      <c r="S153" s="3" t="str">
        <f>IF(VLOOKUP($A153,DICO_Complet!A:R,17,FALSE)=0,"",VLOOKUP($A153,DICO_Complet!A:R,17,FALSE))</f>
        <v/>
      </c>
      <c r="T153" s="3" t="str">
        <f>IF(VLOOKUP($A153,DICO_Complet!A:R,18,FALSE)=0,"",VLOOKUP($A153,DICO_Complet!A:R,18,FALSE))</f>
        <v/>
      </c>
    </row>
    <row r="154" spans="1:20">
      <c r="A154" s="29">
        <v>250617090039</v>
      </c>
      <c r="B154" s="30" t="str">
        <f>IF(ISNA(VLOOKUP(Tableau161920[[#This Row],[Référence]],MON_MSG!A:B,2,FALSE)),"N",IF($I154="Obsolete","N","O"))</f>
        <v>O</v>
      </c>
      <c r="C154" s="3" t="str">
        <f>VLOOKUP($A154,DICO_Complet!A:R,3,FALSE)</f>
        <v>Context</v>
      </c>
      <c r="D154" s="3" t="str">
        <f>VLOOKUP($A154,DICO_Complet!A:R,4,FALSE)</f>
        <v>cardAgreementParameters</v>
      </c>
      <c r="E154" s="3" t="str">
        <f>VLOOKUP($A154,DICO_Complet!A:R,5,FALSE)</f>
        <v>usageCurrentValueCode</v>
      </c>
      <c r="F154" s="3" t="str">
        <f>VLOOKUP($A154,DICO_Complet!A:R,6,FALSE)</f>
        <v>UsageLimitCodeCodeset</v>
      </c>
      <c r="G154" s="31" t="str">
        <f>VLOOKUP($A154,DICO_Complet!A:R,7,FALSE)</f>
        <v>DNS</v>
      </c>
      <c r="H154" s="31">
        <f>VLOOKUP($A154,DICO_Complet!A:R,8,FALSE)</f>
        <v>0</v>
      </c>
      <c r="I154" s="3" t="str">
        <f>IF(VLOOKUP($A154,DICO_Complet!A:R,9,FALSE)&lt;&gt;0,VLOOKUP($A154,DICO_Complet!A:R,9,FALSE),"")</f>
        <v/>
      </c>
      <c r="J154" s="3" t="str">
        <f>VLOOKUP($A154,DICO_Complet!A:R,10,FALSE)</f>
        <v>Card usage code</v>
      </c>
      <c r="K154" s="3" t="str">
        <f>IF(OR(ISNA(VLOOKUP(Tableau161920[[#This Row],[Référence]],MON_MSG!A:H,7,FALSE)),ISBLANK(VLOOKUP(Tableau161920[[#This Row],[Référence]],MON_MSG!A:H,7,FALSE))),"",VLOOKUP(Tableau161920[[#This Row],[Référence]],MON_MSG!A:H,7,FALSE))</f>
        <v/>
      </c>
      <c r="L154" s="3" t="str">
        <f>IF(OR(ISNA(VLOOKUP(Tableau161920[[#This Row],[Référence]],MON_MSG!A:I,8,FALSE)),ISBLANK(VLOOKUP(Tableau161920[[#This Row],[Référence]],MON_MSG!A:I,8,FALSE))),"",VLOOKUP(Tableau161920[[#This Row],[Référence]],MON_MSG!A:I,8,FALSE))</f>
        <v/>
      </c>
      <c r="M154" s="3" t="str">
        <f>IF(OR(ISNA(VLOOKUP(Tableau161920[[#This Row],[Référence]],MON_MSG!A:J,9,FALSE)),ISBLANK(VLOOKUP(Tableau161920[[#This Row],[Référence]],MON_MSG!A:J,9,FALSE))),"",VLOOKUP(Tableau161920[[#This Row],[Référence]],MON_MSG!A:J,9,FALSE))</f>
        <v/>
      </c>
      <c r="N154" s="3" t="str">
        <f>IF(VLOOKUP($A154,DICO_Complet!A:R,12,FALSE)=0,"",VLOOKUP($A154,DICO_Complet!A:R,12,FALSE))</f>
        <v/>
      </c>
      <c r="O154" s="3" t="str">
        <f>IF(VLOOKUP($A154,DICO_Complet!A:R,13,FALSE)=0,"",VLOOKUP($A154,DICO_Complet!A:R,13,FALSE))</f>
        <v/>
      </c>
      <c r="P154" s="3" t="str">
        <f>IF(VLOOKUP($A154,DICO_Complet!A:R,14,FALSE)=0,"",VLOOKUP($A154,DICO_Complet!A:R,14,FALSE))</f>
        <v/>
      </c>
      <c r="Q154" s="3" t="str">
        <f>IF(VLOOKUP($A154,DICO_Complet!A:R,15,FALSE)=0,"",VLOOKUP($A154,DICO_Complet!A:R,15,FALSE))</f>
        <v/>
      </c>
      <c r="R154" s="3" t="str">
        <f>IF(VLOOKUP($A154,DICO_Complet!A:R,16,FALSE)=0,"",VLOOKUP($A154,DICO_Complet!A:R,16,FALSE))</f>
        <v/>
      </c>
      <c r="S154" s="3" t="str">
        <f>IF(VLOOKUP($A154,DICO_Complet!A:R,17,FALSE)=0,"",VLOOKUP($A154,DICO_Complet!A:R,17,FALSE))</f>
        <v/>
      </c>
      <c r="T154" s="3" t="str">
        <f>IF(VLOOKUP($A154,DICO_Complet!A:R,18,FALSE)=0,"",VLOOKUP($A154,DICO_Complet!A:R,18,FALSE))</f>
        <v/>
      </c>
    </row>
    <row r="155" spans="1:20">
      <c r="A155" s="29">
        <v>250617090042</v>
      </c>
      <c r="B155" s="30" t="str">
        <f>IF(ISNA(VLOOKUP(Tableau161920[[#This Row],[Référence]],MON_MSG!A:B,2,FALSE)),"N",IF($I155="Obsolete","N","O"))</f>
        <v>O</v>
      </c>
      <c r="C155" s="3" t="str">
        <f>VLOOKUP($A155,DICO_Complet!A:R,3,FALSE)</f>
        <v>Context</v>
      </c>
      <c r="D155" s="3" t="str">
        <f>VLOOKUP($A155,DICO_Complet!A:R,4,FALSE)</f>
        <v>cardAgreementParameters</v>
      </c>
      <c r="E155" s="3" t="str">
        <f>VLOOKUP($A155,DICO_Complet!A:R,5,FALSE)</f>
        <v>usageCurrentValueCurrency</v>
      </c>
      <c r="F155" s="3" t="str">
        <f>VLOOKUP($A155,DICO_Complet!A:R,6,FALSE)</f>
        <v>ISO3NumericCurrencyCode</v>
      </c>
      <c r="G155" s="31" t="str">
        <f>VLOOKUP($A155,DICO_Complet!A:R,7,FALSE)</f>
        <v>DNS</v>
      </c>
      <c r="H155" s="31">
        <f>VLOOKUP($A155,DICO_Complet!A:R,8,FALSE)</f>
        <v>0</v>
      </c>
      <c r="I155" s="3" t="str">
        <f>IF(VLOOKUP($A155,DICO_Complet!A:R,9,FALSE)&lt;&gt;0,VLOOKUP($A155,DICO_Complet!A:R,9,FALSE),"")</f>
        <v/>
      </c>
      <c r="J155" s="3" t="str">
        <f>VLOOKUP($A155,DICO_Complet!A:R,10,FALSE)</f>
        <v>currency when the limit is an amount</v>
      </c>
      <c r="K155" s="3" t="str">
        <f>IF(OR(ISNA(VLOOKUP(Tableau161920[[#This Row],[Référence]],MON_MSG!A:H,7,FALSE)),ISBLANK(VLOOKUP(Tableau161920[[#This Row],[Référence]],MON_MSG!A:H,7,FALSE))),"",VLOOKUP(Tableau161920[[#This Row],[Référence]],MON_MSG!A:H,7,FALSE))</f>
        <v/>
      </c>
      <c r="L155" s="3" t="str">
        <f>IF(OR(ISNA(VLOOKUP(Tableau161920[[#This Row],[Référence]],MON_MSG!A:I,8,FALSE)),ISBLANK(VLOOKUP(Tableau161920[[#This Row],[Référence]],MON_MSG!A:I,8,FALSE))),"",VLOOKUP(Tableau161920[[#This Row],[Référence]],MON_MSG!A:I,8,FALSE))</f>
        <v/>
      </c>
      <c r="M155" s="3" t="str">
        <f>IF(OR(ISNA(VLOOKUP(Tableau161920[[#This Row],[Référence]],MON_MSG!A:J,9,FALSE)),ISBLANK(VLOOKUP(Tableau161920[[#This Row],[Référence]],MON_MSG!A:J,9,FALSE))),"",VLOOKUP(Tableau161920[[#This Row],[Référence]],MON_MSG!A:J,9,FALSE))</f>
        <v/>
      </c>
      <c r="N155" s="3" t="str">
        <f>IF(VLOOKUP($A155,DICO_Complet!A:R,12,FALSE)=0,"",VLOOKUP($A155,DICO_Complet!A:R,12,FALSE))</f>
        <v/>
      </c>
      <c r="O155" s="3" t="str">
        <f>IF(VLOOKUP($A155,DICO_Complet!A:R,13,FALSE)=0,"",VLOOKUP($A155,DICO_Complet!A:R,13,FALSE))</f>
        <v/>
      </c>
      <c r="P155" s="3" t="str">
        <f>IF(VLOOKUP($A155,DICO_Complet!A:R,14,FALSE)=0,"",VLOOKUP($A155,DICO_Complet!A:R,14,FALSE))</f>
        <v/>
      </c>
      <c r="Q155" s="3" t="str">
        <f>IF(VLOOKUP($A155,DICO_Complet!A:R,15,FALSE)=0,"",VLOOKUP($A155,DICO_Complet!A:R,15,FALSE))</f>
        <v/>
      </c>
      <c r="R155" s="3" t="str">
        <f>IF(VLOOKUP($A155,DICO_Complet!A:R,16,FALSE)=0,"",VLOOKUP($A155,DICO_Complet!A:R,16,FALSE))</f>
        <v/>
      </c>
      <c r="S155" s="3" t="str">
        <f>IF(VLOOKUP($A155,DICO_Complet!A:R,17,FALSE)=0,"",VLOOKUP($A155,DICO_Complet!A:R,17,FALSE))</f>
        <v/>
      </c>
      <c r="T155" s="3" t="str">
        <f>IF(VLOOKUP($A155,DICO_Complet!A:R,18,FALSE)=0,"",VLOOKUP($A155,DICO_Complet!A:R,18,FALSE))</f>
        <v/>
      </c>
    </row>
    <row r="156" spans="1:20">
      <c r="A156" s="29">
        <v>250617090043</v>
      </c>
      <c r="B156" s="30" t="str">
        <f>IF(ISNA(VLOOKUP(Tableau161920[[#This Row],[Référence]],MON_MSG!A:B,2,FALSE)),"N",IF($I156="Obsolete","N","O"))</f>
        <v>O</v>
      </c>
      <c r="C156" s="3" t="str">
        <f>VLOOKUP($A156,DICO_Complet!A:R,3,FALSE)</f>
        <v>Context</v>
      </c>
      <c r="D156" s="3" t="str">
        <f>VLOOKUP($A156,DICO_Complet!A:R,4,FALSE)</f>
        <v>cardAgreementParameters</v>
      </c>
      <c r="E156" s="3" t="str">
        <f>VLOOKUP($A156,DICO_Complet!A:R,5,FALSE)</f>
        <v>usageCurrentValueLimitAmount</v>
      </c>
      <c r="F156" s="3" t="str">
        <f>VLOOKUP($A156,DICO_Complet!A:R,6,FALSE)</f>
        <v>AmountType</v>
      </c>
      <c r="G156" s="31" t="str">
        <f>VLOOKUP($A156,DICO_Complet!A:R,7,FALSE)</f>
        <v>DNS</v>
      </c>
      <c r="H156" s="31">
        <f>VLOOKUP($A156,DICO_Complet!A:R,8,FALSE)</f>
        <v>0</v>
      </c>
      <c r="I156" s="3" t="str">
        <f>IF(VLOOKUP($A156,DICO_Complet!A:R,9,FALSE)&lt;&gt;0,VLOOKUP($A156,DICO_Complet!A:R,9,FALSE),"")</f>
        <v/>
      </c>
      <c r="J156" s="3" t="str">
        <f>VLOOKUP($A156,DICO_Complet!A:R,10,FALSE)</f>
        <v>Current amount active for the limit</v>
      </c>
      <c r="K156" s="3" t="str">
        <f>IF(OR(ISNA(VLOOKUP(Tableau161920[[#This Row],[Référence]],MON_MSG!A:H,7,FALSE)),ISBLANK(VLOOKUP(Tableau161920[[#This Row],[Référence]],MON_MSG!A:H,7,FALSE))),"",VLOOKUP(Tableau161920[[#This Row],[Référence]],MON_MSG!A:H,7,FALSE))</f>
        <v/>
      </c>
      <c r="L156" s="3" t="str">
        <f>IF(OR(ISNA(VLOOKUP(Tableau161920[[#This Row],[Référence]],MON_MSG!A:I,8,FALSE)),ISBLANK(VLOOKUP(Tableau161920[[#This Row],[Référence]],MON_MSG!A:I,8,FALSE))),"",VLOOKUP(Tableau161920[[#This Row],[Référence]],MON_MSG!A:I,8,FALSE))</f>
        <v/>
      </c>
      <c r="M156" s="3" t="str">
        <f>IF(OR(ISNA(VLOOKUP(Tableau161920[[#This Row],[Référence]],MON_MSG!A:J,9,FALSE)),ISBLANK(VLOOKUP(Tableau161920[[#This Row],[Référence]],MON_MSG!A:J,9,FALSE))),"",VLOOKUP(Tableau161920[[#This Row],[Référence]],MON_MSG!A:J,9,FALSE))</f>
        <v/>
      </c>
      <c r="N156" s="3" t="str">
        <f>IF(VLOOKUP($A156,DICO_Complet!A:R,12,FALSE)=0,"",VLOOKUP($A156,DICO_Complet!A:R,12,FALSE))</f>
        <v/>
      </c>
      <c r="O156" s="3" t="str">
        <f>IF(VLOOKUP($A156,DICO_Complet!A:R,13,FALSE)=0,"",VLOOKUP($A156,DICO_Complet!A:R,13,FALSE))</f>
        <v/>
      </c>
      <c r="P156" s="3" t="str">
        <f>IF(VLOOKUP($A156,DICO_Complet!A:R,14,FALSE)=0,"",VLOOKUP($A156,DICO_Complet!A:R,14,FALSE))</f>
        <v/>
      </c>
      <c r="Q156" s="3" t="str">
        <f>IF(VLOOKUP($A156,DICO_Complet!A:R,15,FALSE)=0,"",VLOOKUP($A156,DICO_Complet!A:R,15,FALSE))</f>
        <v/>
      </c>
      <c r="R156" s="3" t="str">
        <f>IF(VLOOKUP($A156,DICO_Complet!A:R,16,FALSE)=0,"",VLOOKUP($A156,DICO_Complet!A:R,16,FALSE))</f>
        <v/>
      </c>
      <c r="S156" s="3" t="str">
        <f>IF(VLOOKUP($A156,DICO_Complet!A:R,17,FALSE)=0,"",VLOOKUP($A156,DICO_Complet!A:R,17,FALSE))</f>
        <v/>
      </c>
      <c r="T156" s="3" t="str">
        <f>IF(VLOOKUP($A156,DICO_Complet!A:R,18,FALSE)=0,"",VLOOKUP($A156,DICO_Complet!A:R,18,FALSE))</f>
        <v/>
      </c>
    </row>
    <row r="157" spans="1:20">
      <c r="A157" s="29">
        <v>250617090044</v>
      </c>
      <c r="B157" s="30" t="str">
        <f>IF(ISNA(VLOOKUP(Tableau161920[[#This Row],[Référence]],MON_MSG!A:B,2,FALSE)),"N",IF($I157="Obsolete","N","O"))</f>
        <v>O</v>
      </c>
      <c r="C157" s="3" t="str">
        <f>VLOOKUP($A157,DICO_Complet!A:R,3,FALSE)</f>
        <v>Context</v>
      </c>
      <c r="D157" s="3" t="str">
        <f>VLOOKUP($A157,DICO_Complet!A:R,4,FALSE)</f>
        <v>cardAgreementParameters</v>
      </c>
      <c r="E157" s="3" t="str">
        <f>VLOOKUP($A157,DICO_Complet!A:R,5,FALSE)</f>
        <v>usageCurrentValueLimitNumber</v>
      </c>
      <c r="F157" s="3" t="str">
        <f>VLOOKUP($A157,DICO_Complet!A:R,6,FALSE)</f>
        <v>Max20AlphaNumericText</v>
      </c>
      <c r="G157" s="31" t="str">
        <f>VLOOKUP($A157,DICO_Complet!A:R,7,FALSE)</f>
        <v>DNS</v>
      </c>
      <c r="H157" s="31">
        <f>VLOOKUP($A157,DICO_Complet!A:R,8,FALSE)</f>
        <v>0</v>
      </c>
      <c r="I157" s="3" t="str">
        <f>IF(VLOOKUP($A157,DICO_Complet!A:R,9,FALSE)&lt;&gt;0,VLOOKUP($A157,DICO_Complet!A:R,9,FALSE),"")</f>
        <v/>
      </c>
      <c r="J157" s="3" t="str">
        <f>VLOOKUP($A157,DICO_Complet!A:R,10,FALSE)</f>
        <v>Number of the usage limit</v>
      </c>
      <c r="K157" s="3" t="str">
        <f>IF(OR(ISNA(VLOOKUP(Tableau161920[[#This Row],[Référence]],MON_MSG!A:H,7,FALSE)),ISBLANK(VLOOKUP(Tableau161920[[#This Row],[Référence]],MON_MSG!A:H,7,FALSE))),"",VLOOKUP(Tableau161920[[#This Row],[Référence]],MON_MSG!A:H,7,FALSE))</f>
        <v/>
      </c>
      <c r="L157" s="3" t="str">
        <f>IF(OR(ISNA(VLOOKUP(Tableau161920[[#This Row],[Référence]],MON_MSG!A:I,8,FALSE)),ISBLANK(VLOOKUP(Tableau161920[[#This Row],[Référence]],MON_MSG!A:I,8,FALSE))),"",VLOOKUP(Tableau161920[[#This Row],[Référence]],MON_MSG!A:I,8,FALSE))</f>
        <v/>
      </c>
      <c r="M157" s="3" t="str">
        <f>IF(OR(ISNA(VLOOKUP(Tableau161920[[#This Row],[Référence]],MON_MSG!A:J,9,FALSE)),ISBLANK(VLOOKUP(Tableau161920[[#This Row],[Référence]],MON_MSG!A:J,9,FALSE))),"",VLOOKUP(Tableau161920[[#This Row],[Référence]],MON_MSG!A:J,9,FALSE))</f>
        <v/>
      </c>
      <c r="N157" s="3" t="str">
        <f>IF(VLOOKUP($A157,DICO_Complet!A:R,12,FALSE)=0,"",VLOOKUP($A157,DICO_Complet!A:R,12,FALSE))</f>
        <v/>
      </c>
      <c r="O157" s="3" t="str">
        <f>IF(VLOOKUP($A157,DICO_Complet!A:R,13,FALSE)=0,"",VLOOKUP($A157,DICO_Complet!A:R,13,FALSE))</f>
        <v/>
      </c>
      <c r="P157" s="3" t="str">
        <f>IF(VLOOKUP($A157,DICO_Complet!A:R,14,FALSE)=0,"",VLOOKUP($A157,DICO_Complet!A:R,14,FALSE))</f>
        <v/>
      </c>
      <c r="Q157" s="3" t="str">
        <f>IF(VLOOKUP($A157,DICO_Complet!A:R,15,FALSE)=0,"",VLOOKUP($A157,DICO_Complet!A:R,15,FALSE))</f>
        <v/>
      </c>
      <c r="R157" s="3" t="str">
        <f>IF(VLOOKUP($A157,DICO_Complet!A:R,16,FALSE)=0,"",VLOOKUP($A157,DICO_Complet!A:R,16,FALSE))</f>
        <v/>
      </c>
      <c r="S157" s="3" t="str">
        <f>IF(VLOOKUP($A157,DICO_Complet!A:R,17,FALSE)=0,"",VLOOKUP($A157,DICO_Complet!A:R,17,FALSE))</f>
        <v/>
      </c>
      <c r="T157" s="3" t="str">
        <f>IF(VLOOKUP($A157,DICO_Complet!A:R,18,FALSE)=0,"",VLOOKUP($A157,DICO_Complet!A:R,18,FALSE))</f>
        <v/>
      </c>
    </row>
    <row r="158" spans="1:20">
      <c r="A158" s="29">
        <v>250617090040</v>
      </c>
      <c r="B158" s="30" t="str">
        <f>IF(ISNA(VLOOKUP(Tableau161920[[#This Row],[Référence]],MON_MSG!A:B,2,FALSE)),"N",IF($I158="Obsolete","N","O"))</f>
        <v>O</v>
      </c>
      <c r="C158" s="3" t="str">
        <f>VLOOKUP($A158,DICO_Complet!A:R,3,FALSE)</f>
        <v>Context</v>
      </c>
      <c r="D158" s="3" t="str">
        <f>VLOOKUP($A158,DICO_Complet!A:R,4,FALSE)</f>
        <v>cardAgreementParameters</v>
      </c>
      <c r="E158" s="3" t="str">
        <f>VLOOKUP($A158,DICO_Complet!A:R,5,FALSE)</f>
        <v>usageCurrentValueLimitType</v>
      </c>
      <c r="F158" s="3" t="str">
        <f>VLOOKUP($A158,DICO_Complet!A:R,6,FALSE)</f>
        <v>UsageLimitTypeCodeset</v>
      </c>
      <c r="G158" s="31" t="str">
        <f>VLOOKUP($A158,DICO_Complet!A:R,7,FALSE)</f>
        <v>DNS</v>
      </c>
      <c r="H158" s="31">
        <f>VLOOKUP($A158,DICO_Complet!A:R,8,FALSE)</f>
        <v>0</v>
      </c>
      <c r="I158" s="3" t="str">
        <f>IF(VLOOKUP($A158,DICO_Complet!A:R,9,FALSE)&lt;&gt;0,VLOOKUP($A158,DICO_Complet!A:R,9,FALSE),"")</f>
        <v/>
      </c>
      <c r="J158" s="3" t="str">
        <f>VLOOKUP($A158,DICO_Complet!A:R,10,FALSE)</f>
        <v>Card limit type</v>
      </c>
      <c r="K158" s="3" t="str">
        <f>IF(OR(ISNA(VLOOKUP(Tableau161920[[#This Row],[Référence]],MON_MSG!A:H,7,FALSE)),ISBLANK(VLOOKUP(Tableau161920[[#This Row],[Référence]],MON_MSG!A:H,7,FALSE))),"",VLOOKUP(Tableau161920[[#This Row],[Référence]],MON_MSG!A:H,7,FALSE))</f>
        <v/>
      </c>
      <c r="L158" s="3" t="str">
        <f>IF(OR(ISNA(VLOOKUP(Tableau161920[[#This Row],[Référence]],MON_MSG!A:I,8,FALSE)),ISBLANK(VLOOKUP(Tableau161920[[#This Row],[Référence]],MON_MSG!A:I,8,FALSE))),"",VLOOKUP(Tableau161920[[#This Row],[Référence]],MON_MSG!A:I,8,FALSE))</f>
        <v/>
      </c>
      <c r="M158" s="3" t="str">
        <f>IF(OR(ISNA(VLOOKUP(Tableau161920[[#This Row],[Référence]],MON_MSG!A:J,9,FALSE)),ISBLANK(VLOOKUP(Tableau161920[[#This Row],[Référence]],MON_MSG!A:J,9,FALSE))),"",VLOOKUP(Tableau161920[[#This Row],[Référence]],MON_MSG!A:J,9,FALSE))</f>
        <v/>
      </c>
      <c r="N158" s="3" t="str">
        <f>IF(VLOOKUP($A158,DICO_Complet!A:R,12,FALSE)=0,"",VLOOKUP($A158,DICO_Complet!A:R,12,FALSE))</f>
        <v/>
      </c>
      <c r="O158" s="3" t="str">
        <f>IF(VLOOKUP($A158,DICO_Complet!A:R,13,FALSE)=0,"",VLOOKUP($A158,DICO_Complet!A:R,13,FALSE))</f>
        <v/>
      </c>
      <c r="P158" s="3" t="str">
        <f>IF(VLOOKUP($A158,DICO_Complet!A:R,14,FALSE)=0,"",VLOOKUP($A158,DICO_Complet!A:R,14,FALSE))</f>
        <v/>
      </c>
      <c r="Q158" s="3" t="str">
        <f>IF(VLOOKUP($A158,DICO_Complet!A:R,15,FALSE)=0,"",VLOOKUP($A158,DICO_Complet!A:R,15,FALSE))</f>
        <v/>
      </c>
      <c r="R158" s="3" t="str">
        <f>IF(VLOOKUP($A158,DICO_Complet!A:R,16,FALSE)=0,"",VLOOKUP($A158,DICO_Complet!A:R,16,FALSE))</f>
        <v/>
      </c>
      <c r="S158" s="3" t="str">
        <f>IF(VLOOKUP($A158,DICO_Complet!A:R,17,FALSE)=0,"",VLOOKUP($A158,DICO_Complet!A:R,17,FALSE))</f>
        <v/>
      </c>
      <c r="T158" s="3" t="str">
        <f>IF(VLOOKUP($A158,DICO_Complet!A:R,18,FALSE)=0,"",VLOOKUP($A158,DICO_Complet!A:R,18,FALSE))</f>
        <v/>
      </c>
    </row>
    <row r="159" spans="1:20">
      <c r="A159" s="29">
        <v>250617090046</v>
      </c>
      <c r="B159" s="30" t="str">
        <f>IF(ISNA(VLOOKUP(Tableau161920[[#This Row],[Référence]],MON_MSG!A:B,2,FALSE)),"N",IF($I159="Obsolete","N","O"))</f>
        <v>O</v>
      </c>
      <c r="C159" s="3" t="str">
        <f>VLOOKUP($A159,DICO_Complet!A:R,3,FALSE)</f>
        <v>Context</v>
      </c>
      <c r="D159" s="3" t="str">
        <f>VLOOKUP($A159,DICO_Complet!A:R,4,FALSE)</f>
        <v>cardAgreementParameters</v>
      </c>
      <c r="E159" s="3" t="str">
        <f>VLOOKUP($A159,DICO_Complet!A:R,5,FALSE)</f>
        <v>usageCurrentValueNumber</v>
      </c>
      <c r="F159" s="3" t="str">
        <f>VLOOKUP($A159,DICO_Complet!A:R,6,FALSE)</f>
        <v>Max20AlphaNumericText</v>
      </c>
      <c r="G159" s="31" t="str">
        <f>VLOOKUP($A159,DICO_Complet!A:R,7,FALSE)</f>
        <v>DNS</v>
      </c>
      <c r="H159" s="31">
        <f>VLOOKUP($A159,DICO_Complet!A:R,8,FALSE)</f>
        <v>0</v>
      </c>
      <c r="I159" s="3" t="str">
        <f>IF(VLOOKUP($A159,DICO_Complet!A:R,9,FALSE)&lt;&gt;0,VLOOKUP($A159,DICO_Complet!A:R,9,FALSE),"")</f>
        <v/>
      </c>
      <c r="J159" s="3" t="str">
        <f>VLOOKUP($A159,DICO_Complet!A:R,10,FALSE)</f>
        <v>Number of the current usage value</v>
      </c>
      <c r="K159" s="3" t="str">
        <f>IF(OR(ISNA(VLOOKUP(Tableau161920[[#This Row],[Référence]],MON_MSG!A:H,7,FALSE)),ISBLANK(VLOOKUP(Tableau161920[[#This Row],[Référence]],MON_MSG!A:H,7,FALSE))),"",VLOOKUP(Tableau161920[[#This Row],[Référence]],MON_MSG!A:H,7,FALSE))</f>
        <v/>
      </c>
      <c r="L159" s="3" t="str">
        <f>IF(OR(ISNA(VLOOKUP(Tableau161920[[#This Row],[Référence]],MON_MSG!A:I,8,FALSE)),ISBLANK(VLOOKUP(Tableau161920[[#This Row],[Référence]],MON_MSG!A:I,8,FALSE))),"",VLOOKUP(Tableau161920[[#This Row],[Référence]],MON_MSG!A:I,8,FALSE))</f>
        <v/>
      </c>
      <c r="M159" s="3" t="str">
        <f>IF(OR(ISNA(VLOOKUP(Tableau161920[[#This Row],[Référence]],MON_MSG!A:J,9,FALSE)),ISBLANK(VLOOKUP(Tableau161920[[#This Row],[Référence]],MON_MSG!A:J,9,FALSE))),"",VLOOKUP(Tableau161920[[#This Row],[Référence]],MON_MSG!A:J,9,FALSE))</f>
        <v/>
      </c>
      <c r="N159" s="3" t="str">
        <f>IF(VLOOKUP($A159,DICO_Complet!A:R,12,FALSE)=0,"",VLOOKUP($A159,DICO_Complet!A:R,12,FALSE))</f>
        <v/>
      </c>
      <c r="O159" s="3" t="str">
        <f>IF(VLOOKUP($A159,DICO_Complet!A:R,13,FALSE)=0,"",VLOOKUP($A159,DICO_Complet!A:R,13,FALSE))</f>
        <v/>
      </c>
      <c r="P159" s="3" t="str">
        <f>IF(VLOOKUP($A159,DICO_Complet!A:R,14,FALSE)=0,"",VLOOKUP($A159,DICO_Complet!A:R,14,FALSE))</f>
        <v/>
      </c>
      <c r="Q159" s="3" t="str">
        <f>IF(VLOOKUP($A159,DICO_Complet!A:R,15,FALSE)=0,"",VLOOKUP($A159,DICO_Complet!A:R,15,FALSE))</f>
        <v/>
      </c>
      <c r="R159" s="3" t="str">
        <f>IF(VLOOKUP($A159,DICO_Complet!A:R,16,FALSE)=0,"",VLOOKUP($A159,DICO_Complet!A:R,16,FALSE))</f>
        <v/>
      </c>
      <c r="S159" s="3" t="str">
        <f>IF(VLOOKUP($A159,DICO_Complet!A:R,17,FALSE)=0,"",VLOOKUP($A159,DICO_Complet!A:R,17,FALSE))</f>
        <v/>
      </c>
      <c r="T159" s="3" t="str">
        <f>IF(VLOOKUP($A159,DICO_Complet!A:R,18,FALSE)=0,"",VLOOKUP($A159,DICO_Complet!A:R,18,FALSE))</f>
        <v/>
      </c>
    </row>
    <row r="160" spans="1:20">
      <c r="A160" s="29">
        <v>250617090041</v>
      </c>
      <c r="B160" s="30" t="str">
        <f>IF(ISNA(VLOOKUP(Tableau161920[[#This Row],[Référence]],MON_MSG!A:B,2,FALSE)),"N",IF($I160="Obsolete","N","O"))</f>
        <v>O</v>
      </c>
      <c r="C160" s="3" t="str">
        <f>VLOOKUP($A160,DICO_Complet!A:R,3,FALSE)</f>
        <v>Context</v>
      </c>
      <c r="D160" s="3" t="str">
        <f>VLOOKUP($A160,DICO_Complet!A:R,4,FALSE)</f>
        <v>cardAgreementParameters</v>
      </c>
      <c r="E160" s="3" t="str">
        <f>VLOOKUP($A160,DICO_Complet!A:R,5,FALSE)</f>
        <v>usageCurrentValueType</v>
      </c>
      <c r="F160" s="3" t="str">
        <f>VLOOKUP($A160,DICO_Complet!A:R,6,FALSE)</f>
        <v>UsageLimitValueTypeCodeset</v>
      </c>
      <c r="G160" s="31" t="str">
        <f>VLOOKUP($A160,DICO_Complet!A:R,7,FALSE)</f>
        <v>DNS</v>
      </c>
      <c r="H160" s="31">
        <f>VLOOKUP($A160,DICO_Complet!A:R,8,FALSE)</f>
        <v>0</v>
      </c>
      <c r="I160" s="3" t="str">
        <f>IF(VLOOKUP($A160,DICO_Complet!A:R,9,FALSE)&lt;&gt;0,VLOOKUP($A160,DICO_Complet!A:R,9,FALSE),"")</f>
        <v/>
      </c>
      <c r="J160" s="3" t="str">
        <f>VLOOKUP($A160,DICO_Complet!A:R,10,FALSE)</f>
        <v>valueType set at the product level</v>
      </c>
      <c r="K160" s="3" t="str">
        <f>IF(OR(ISNA(VLOOKUP(Tableau161920[[#This Row],[Référence]],MON_MSG!A:H,7,FALSE)),ISBLANK(VLOOKUP(Tableau161920[[#This Row],[Référence]],MON_MSG!A:H,7,FALSE))),"",VLOOKUP(Tableau161920[[#This Row],[Référence]],MON_MSG!A:H,7,FALSE))</f>
        <v/>
      </c>
      <c r="L160" s="3" t="str">
        <f>IF(OR(ISNA(VLOOKUP(Tableau161920[[#This Row],[Référence]],MON_MSG!A:I,8,FALSE)),ISBLANK(VLOOKUP(Tableau161920[[#This Row],[Référence]],MON_MSG!A:I,8,FALSE))),"",VLOOKUP(Tableau161920[[#This Row],[Référence]],MON_MSG!A:I,8,FALSE))</f>
        <v/>
      </c>
      <c r="M160" s="3" t="str">
        <f>IF(OR(ISNA(VLOOKUP(Tableau161920[[#This Row],[Référence]],MON_MSG!A:J,9,FALSE)),ISBLANK(VLOOKUP(Tableau161920[[#This Row],[Référence]],MON_MSG!A:J,9,FALSE))),"",VLOOKUP(Tableau161920[[#This Row],[Référence]],MON_MSG!A:J,9,FALSE))</f>
        <v/>
      </c>
      <c r="N160" s="3" t="str">
        <f>IF(VLOOKUP($A160,DICO_Complet!A:R,12,FALSE)=0,"",VLOOKUP($A160,DICO_Complet!A:R,12,FALSE))</f>
        <v/>
      </c>
      <c r="O160" s="3" t="str">
        <f>IF(VLOOKUP($A160,DICO_Complet!A:R,13,FALSE)=0,"",VLOOKUP($A160,DICO_Complet!A:R,13,FALSE))</f>
        <v/>
      </c>
      <c r="P160" s="3" t="str">
        <f>IF(VLOOKUP($A160,DICO_Complet!A:R,14,FALSE)=0,"",VLOOKUP($A160,DICO_Complet!A:R,14,FALSE))</f>
        <v/>
      </c>
      <c r="Q160" s="3" t="str">
        <f>IF(VLOOKUP($A160,DICO_Complet!A:R,15,FALSE)=0,"",VLOOKUP($A160,DICO_Complet!A:R,15,FALSE))</f>
        <v/>
      </c>
      <c r="R160" s="3" t="str">
        <f>IF(VLOOKUP($A160,DICO_Complet!A:R,16,FALSE)=0,"",VLOOKUP($A160,DICO_Complet!A:R,16,FALSE))</f>
        <v/>
      </c>
      <c r="S160" s="3" t="str">
        <f>IF(VLOOKUP($A160,DICO_Complet!A:R,17,FALSE)=0,"",VLOOKUP($A160,DICO_Complet!A:R,17,FALSE))</f>
        <v/>
      </c>
      <c r="T160" s="3" t="str">
        <f>IF(VLOOKUP($A160,DICO_Complet!A:R,18,FALSE)=0,"",VLOOKUP($A160,DICO_Complet!A:R,18,FALSE))</f>
        <v/>
      </c>
    </row>
    <row r="161" spans="1:20">
      <c r="A161" s="29">
        <v>250617090032</v>
      </c>
      <c r="B161" s="30" t="str">
        <f>IF(ISNA(VLOOKUP(Tableau161920[[#This Row],[Référence]],MON_MSG!A:B,2,FALSE)),"N",IF($I161="Obsolete","N","O"))</f>
        <v>O</v>
      </c>
      <c r="C161" s="3" t="str">
        <f>VLOOKUP($A161,DICO_Complet!A:R,3,FALSE)</f>
        <v>Context</v>
      </c>
      <c r="D161" s="3" t="str">
        <f>VLOOKUP($A161,DICO_Complet!A:R,4,FALSE)</f>
        <v>cardAgreementParameters</v>
      </c>
      <c r="E161" s="3" t="str">
        <f>VLOOKUP($A161,DICO_Complet!A:R,5,FALSE)</f>
        <v>usageLimitAmount</v>
      </c>
      <c r="F161" s="3" t="str">
        <f>VLOOKUP($A161,DICO_Complet!A:R,6,FALSE)</f>
        <v>AmountType</v>
      </c>
      <c r="G161" s="31" t="str">
        <f>VLOOKUP($A161,DICO_Complet!A:R,7,FALSE)</f>
        <v>DNS</v>
      </c>
      <c r="H161" s="31">
        <f>VLOOKUP($A161,DICO_Complet!A:R,8,FALSE)</f>
        <v>0</v>
      </c>
      <c r="I161" s="3" t="str">
        <f>IF(VLOOKUP($A161,DICO_Complet!A:R,9,FALSE)&lt;&gt;0,VLOOKUP($A161,DICO_Complet!A:R,9,FALSE),"")</f>
        <v/>
      </c>
      <c r="J161" s="3" t="str">
        <f>VLOOKUP($A161,DICO_Complet!A:R,10,FALSE)</f>
        <v>Amount of the usage limit</v>
      </c>
      <c r="K161" s="3" t="str">
        <f>IF(OR(ISNA(VLOOKUP(Tableau161920[[#This Row],[Référence]],MON_MSG!A:H,7,FALSE)),ISBLANK(VLOOKUP(Tableau161920[[#This Row],[Référence]],MON_MSG!A:H,7,FALSE))),"",VLOOKUP(Tableau161920[[#This Row],[Référence]],MON_MSG!A:H,7,FALSE))</f>
        <v/>
      </c>
      <c r="L161" s="3" t="str">
        <f>IF(OR(ISNA(VLOOKUP(Tableau161920[[#This Row],[Référence]],MON_MSG!A:I,8,FALSE)),ISBLANK(VLOOKUP(Tableau161920[[#This Row],[Référence]],MON_MSG!A:I,8,FALSE))),"",VLOOKUP(Tableau161920[[#This Row],[Référence]],MON_MSG!A:I,8,FALSE))</f>
        <v/>
      </c>
      <c r="M161" s="3" t="str">
        <f>IF(OR(ISNA(VLOOKUP(Tableau161920[[#This Row],[Référence]],MON_MSG!A:J,9,FALSE)),ISBLANK(VLOOKUP(Tableau161920[[#This Row],[Référence]],MON_MSG!A:J,9,FALSE))),"",VLOOKUP(Tableau161920[[#This Row],[Référence]],MON_MSG!A:J,9,FALSE))</f>
        <v/>
      </c>
      <c r="N161" s="3" t="str">
        <f>IF(VLOOKUP($A161,DICO_Complet!A:R,12,FALSE)=0,"",VLOOKUP($A161,DICO_Complet!A:R,12,FALSE))</f>
        <v/>
      </c>
      <c r="O161" s="3" t="str">
        <f>IF(VLOOKUP($A161,DICO_Complet!A:R,13,FALSE)=0,"",VLOOKUP($A161,DICO_Complet!A:R,13,FALSE))</f>
        <v/>
      </c>
      <c r="P161" s="3" t="str">
        <f>IF(VLOOKUP($A161,DICO_Complet!A:R,14,FALSE)=0,"",VLOOKUP($A161,DICO_Complet!A:R,14,FALSE))</f>
        <v/>
      </c>
      <c r="Q161" s="3" t="str">
        <f>IF(VLOOKUP($A161,DICO_Complet!A:R,15,FALSE)=0,"",VLOOKUP($A161,DICO_Complet!A:R,15,FALSE))</f>
        <v/>
      </c>
      <c r="R161" s="3" t="str">
        <f>IF(VLOOKUP($A161,DICO_Complet!A:R,16,FALSE)=0,"",VLOOKUP($A161,DICO_Complet!A:R,16,FALSE))</f>
        <v/>
      </c>
      <c r="S161" s="3" t="str">
        <f>IF(VLOOKUP($A161,DICO_Complet!A:R,17,FALSE)=0,"",VLOOKUP($A161,DICO_Complet!A:R,17,FALSE))</f>
        <v/>
      </c>
      <c r="T161" s="3" t="str">
        <f>IF(VLOOKUP($A161,DICO_Complet!A:R,18,FALSE)=0,"",VLOOKUP($A161,DICO_Complet!A:R,18,FALSE))</f>
        <v/>
      </c>
    </row>
    <row r="162" spans="1:20">
      <c r="A162" s="29">
        <v>250617090028</v>
      </c>
      <c r="B162" s="30" t="str">
        <f>IF(ISNA(VLOOKUP(Tableau161920[[#This Row],[Référence]],MON_MSG!A:B,2,FALSE)),"N",IF($I162="Obsolete","N","O"))</f>
        <v>O</v>
      </c>
      <c r="C162" s="3" t="str">
        <f>VLOOKUP($A162,DICO_Complet!A:R,3,FALSE)</f>
        <v>Context</v>
      </c>
      <c r="D162" s="3" t="str">
        <f>VLOOKUP($A162,DICO_Complet!A:R,4,FALSE)</f>
        <v>cardAgreementParameters</v>
      </c>
      <c r="E162" s="3" t="str">
        <f>VLOOKUP($A162,DICO_Complet!A:R,5,FALSE)</f>
        <v>usageLimitCode</v>
      </c>
      <c r="F162" s="3" t="str">
        <f>VLOOKUP($A162,DICO_Complet!A:R,6,FALSE)</f>
        <v>UsageLimitCodeCodeset</v>
      </c>
      <c r="G162" s="31" t="str">
        <f>VLOOKUP($A162,DICO_Complet!A:R,7,FALSE)</f>
        <v>DNS</v>
      </c>
      <c r="H162" s="31">
        <f>VLOOKUP($A162,DICO_Complet!A:R,8,FALSE)</f>
        <v>0</v>
      </c>
      <c r="I162" s="3" t="str">
        <f>IF(VLOOKUP($A162,DICO_Complet!A:R,9,FALSE)&lt;&gt;0,VLOOKUP($A162,DICO_Complet!A:R,9,FALSE),"")</f>
        <v/>
      </c>
      <c r="J162" s="3" t="str">
        <f>VLOOKUP($A162,DICO_Complet!A:R,10,FALSE)</f>
        <v>Usage limit code</v>
      </c>
      <c r="K162" s="3" t="str">
        <f>IF(OR(ISNA(VLOOKUP(Tableau161920[[#This Row],[Référence]],MON_MSG!A:H,7,FALSE)),ISBLANK(VLOOKUP(Tableau161920[[#This Row],[Référence]],MON_MSG!A:H,7,FALSE))),"",VLOOKUP(Tableau161920[[#This Row],[Référence]],MON_MSG!A:H,7,FALSE))</f>
        <v/>
      </c>
      <c r="L162" s="3" t="str">
        <f>IF(OR(ISNA(VLOOKUP(Tableau161920[[#This Row],[Référence]],MON_MSG!A:I,8,FALSE)),ISBLANK(VLOOKUP(Tableau161920[[#This Row],[Référence]],MON_MSG!A:I,8,FALSE))),"",VLOOKUP(Tableau161920[[#This Row],[Référence]],MON_MSG!A:I,8,FALSE))</f>
        <v/>
      </c>
      <c r="M162" s="3" t="str">
        <f>IF(OR(ISNA(VLOOKUP(Tableau161920[[#This Row],[Référence]],MON_MSG!A:J,9,FALSE)),ISBLANK(VLOOKUP(Tableau161920[[#This Row],[Référence]],MON_MSG!A:J,9,FALSE))),"",VLOOKUP(Tableau161920[[#This Row],[Référence]],MON_MSG!A:J,9,FALSE))</f>
        <v/>
      </c>
      <c r="N162" s="3" t="str">
        <f>IF(VLOOKUP($A162,DICO_Complet!A:R,12,FALSE)=0,"",VLOOKUP($A162,DICO_Complet!A:R,12,FALSE))</f>
        <v/>
      </c>
      <c r="O162" s="3" t="str">
        <f>IF(VLOOKUP($A162,DICO_Complet!A:R,13,FALSE)=0,"",VLOOKUP($A162,DICO_Complet!A:R,13,FALSE))</f>
        <v/>
      </c>
      <c r="P162" s="3" t="str">
        <f>IF(VLOOKUP($A162,DICO_Complet!A:R,14,FALSE)=0,"",VLOOKUP($A162,DICO_Complet!A:R,14,FALSE))</f>
        <v/>
      </c>
      <c r="Q162" s="3" t="str">
        <f>IF(VLOOKUP($A162,DICO_Complet!A:R,15,FALSE)=0,"",VLOOKUP($A162,DICO_Complet!A:R,15,FALSE))</f>
        <v/>
      </c>
      <c r="R162" s="3" t="str">
        <f>IF(VLOOKUP($A162,DICO_Complet!A:R,16,FALSE)=0,"",VLOOKUP($A162,DICO_Complet!A:R,16,FALSE))</f>
        <v/>
      </c>
      <c r="S162" s="3" t="str">
        <f>IF(VLOOKUP($A162,DICO_Complet!A:R,17,FALSE)=0,"",VLOOKUP($A162,DICO_Complet!A:R,17,FALSE))</f>
        <v/>
      </c>
      <c r="T162" s="3" t="str">
        <f>IF(VLOOKUP($A162,DICO_Complet!A:R,18,FALSE)=0,"",VLOOKUP($A162,DICO_Complet!A:R,18,FALSE))</f>
        <v/>
      </c>
    </row>
    <row r="163" spans="1:20">
      <c r="A163" s="29">
        <v>250617090031</v>
      </c>
      <c r="B163" s="30" t="str">
        <f>IF(ISNA(VLOOKUP(Tableau161920[[#This Row],[Référence]],MON_MSG!A:B,2,FALSE)),"N",IF($I163="Obsolete","N","O"))</f>
        <v>O</v>
      </c>
      <c r="C163" s="3" t="str">
        <f>VLOOKUP($A163,DICO_Complet!A:R,3,FALSE)</f>
        <v>Context</v>
      </c>
      <c r="D163" s="3" t="str">
        <f>VLOOKUP($A163,DICO_Complet!A:R,4,FALSE)</f>
        <v>cardAgreementParameters</v>
      </c>
      <c r="E163" s="3" t="str">
        <f>VLOOKUP($A163,DICO_Complet!A:R,5,FALSE)</f>
        <v>usageLimitCurrency</v>
      </c>
      <c r="F163" s="3" t="str">
        <f>VLOOKUP($A163,DICO_Complet!A:R,6,FALSE)</f>
        <v>ISO3NumericCurrencyCode</v>
      </c>
      <c r="G163" s="31" t="str">
        <f>VLOOKUP($A163,DICO_Complet!A:R,7,FALSE)</f>
        <v>DNS</v>
      </c>
      <c r="H163" s="31">
        <f>VLOOKUP($A163,DICO_Complet!A:R,8,FALSE)</f>
        <v>0</v>
      </c>
      <c r="I163" s="3" t="str">
        <f>IF(VLOOKUP($A163,DICO_Complet!A:R,9,FALSE)&lt;&gt;0,VLOOKUP($A163,DICO_Complet!A:R,9,FALSE),"")</f>
        <v/>
      </c>
      <c r="J163" s="3" t="str">
        <f>VLOOKUP($A163,DICO_Complet!A:R,10,FALSE)</f>
        <v>Currency of the usage limit</v>
      </c>
      <c r="K163" s="3" t="str">
        <f>IF(OR(ISNA(VLOOKUP(Tableau161920[[#This Row],[Référence]],MON_MSG!A:H,7,FALSE)),ISBLANK(VLOOKUP(Tableau161920[[#This Row],[Référence]],MON_MSG!A:H,7,FALSE))),"",VLOOKUP(Tableau161920[[#This Row],[Référence]],MON_MSG!A:H,7,FALSE))</f>
        <v/>
      </c>
      <c r="L163" s="3" t="str">
        <f>IF(OR(ISNA(VLOOKUP(Tableau161920[[#This Row],[Référence]],MON_MSG!A:I,8,FALSE)),ISBLANK(VLOOKUP(Tableau161920[[#This Row],[Référence]],MON_MSG!A:I,8,FALSE))),"",VLOOKUP(Tableau161920[[#This Row],[Référence]],MON_MSG!A:I,8,FALSE))</f>
        <v/>
      </c>
      <c r="M163" s="3" t="str">
        <f>IF(OR(ISNA(VLOOKUP(Tableau161920[[#This Row],[Référence]],MON_MSG!A:J,9,FALSE)),ISBLANK(VLOOKUP(Tableau161920[[#This Row],[Référence]],MON_MSG!A:J,9,FALSE))),"",VLOOKUP(Tableau161920[[#This Row],[Référence]],MON_MSG!A:J,9,FALSE))</f>
        <v/>
      </c>
      <c r="N163" s="3" t="str">
        <f>IF(VLOOKUP($A163,DICO_Complet!A:R,12,FALSE)=0,"",VLOOKUP($A163,DICO_Complet!A:R,12,FALSE))</f>
        <v/>
      </c>
      <c r="O163" s="3" t="str">
        <f>IF(VLOOKUP($A163,DICO_Complet!A:R,13,FALSE)=0,"",VLOOKUP($A163,DICO_Complet!A:R,13,FALSE))</f>
        <v/>
      </c>
      <c r="P163" s="3" t="str">
        <f>IF(VLOOKUP($A163,DICO_Complet!A:R,14,FALSE)=0,"",VLOOKUP($A163,DICO_Complet!A:R,14,FALSE))</f>
        <v/>
      </c>
      <c r="Q163" s="3" t="str">
        <f>IF(VLOOKUP($A163,DICO_Complet!A:R,15,FALSE)=0,"",VLOOKUP($A163,DICO_Complet!A:R,15,FALSE))</f>
        <v/>
      </c>
      <c r="R163" s="3" t="str">
        <f>IF(VLOOKUP($A163,DICO_Complet!A:R,16,FALSE)=0,"",VLOOKUP($A163,DICO_Complet!A:R,16,FALSE))</f>
        <v/>
      </c>
      <c r="S163" s="3" t="str">
        <f>IF(VLOOKUP($A163,DICO_Complet!A:R,17,FALSE)=0,"",VLOOKUP($A163,DICO_Complet!A:R,17,FALSE))</f>
        <v/>
      </c>
      <c r="T163" s="3" t="str">
        <f>IF(VLOOKUP($A163,DICO_Complet!A:R,18,FALSE)=0,"",VLOOKUP($A163,DICO_Complet!A:R,18,FALSE))</f>
        <v/>
      </c>
    </row>
    <row r="164" spans="1:20" ht="15" customHeight="1">
      <c r="A164" s="29">
        <v>250617090037</v>
      </c>
      <c r="B164" s="30" t="str">
        <f>IF(ISNA(VLOOKUP(Tableau161920[[#This Row],[Référence]],MON_MSG!A:B,2,FALSE)),"N",IF($I164="Obsolete","N","O"))</f>
        <v>O</v>
      </c>
      <c r="C164" s="3" t="str">
        <f>VLOOKUP($A164,DICO_Complet!A:R,3,FALSE)</f>
        <v>Context</v>
      </c>
      <c r="D164" s="3" t="str">
        <f>VLOOKUP($A164,DICO_Complet!A:R,4,FALSE)</f>
        <v>cardAgreementParameters</v>
      </c>
      <c r="E164" s="3" t="str">
        <f>VLOOKUP($A164,DICO_Complet!A:R,5,FALSE)</f>
        <v>usageLimitEndDateTime</v>
      </c>
      <c r="F164" s="3" t="str">
        <f>VLOOKUP($A164,DICO_Complet!A:R,6,FALSE)</f>
        <v>ISODateTime</v>
      </c>
      <c r="G164" s="31" t="str">
        <f>VLOOKUP($A164,DICO_Complet!A:R,7,FALSE)</f>
        <v>DNS</v>
      </c>
      <c r="H164" s="31">
        <f>VLOOKUP($A164,DICO_Complet!A:R,8,FALSE)</f>
        <v>0</v>
      </c>
      <c r="I164" s="3" t="str">
        <f>IF(VLOOKUP($A164,DICO_Complet!A:R,9,FALSE)&lt;&gt;0,VLOOKUP($A164,DICO_Complet!A:R,9,FALSE),"")</f>
        <v/>
      </c>
      <c r="J164" s="3" t="str">
        <f>VLOOKUP($A164,DICO_Complet!A:R,10,FALSE)</f>
        <v>Ending date and time of the temporary limit/usage</v>
      </c>
      <c r="K164" s="3" t="str">
        <f>IF(OR(ISNA(VLOOKUP(Tableau161920[[#This Row],[Référence]],MON_MSG!A:H,7,FALSE)),ISBLANK(VLOOKUP(Tableau161920[[#This Row],[Référence]],MON_MSG!A:H,7,FALSE))),"",VLOOKUP(Tableau161920[[#This Row],[Référence]],MON_MSG!A:H,7,FALSE))</f>
        <v/>
      </c>
      <c r="L164" s="3" t="str">
        <f>IF(OR(ISNA(VLOOKUP(Tableau161920[[#This Row],[Référence]],MON_MSG!A:I,8,FALSE)),ISBLANK(VLOOKUP(Tableau161920[[#This Row],[Référence]],MON_MSG!A:I,8,FALSE))),"",VLOOKUP(Tableau161920[[#This Row],[Référence]],MON_MSG!A:I,8,FALSE))</f>
        <v/>
      </c>
      <c r="M164" s="3" t="str">
        <f>IF(OR(ISNA(VLOOKUP(Tableau161920[[#This Row],[Référence]],MON_MSG!A:J,9,FALSE)),ISBLANK(VLOOKUP(Tableau161920[[#This Row],[Référence]],MON_MSG!A:J,9,FALSE))),"",VLOOKUP(Tableau161920[[#This Row],[Référence]],MON_MSG!A:J,9,FALSE))</f>
        <v/>
      </c>
      <c r="N164" s="3" t="str">
        <f>IF(VLOOKUP($A164,DICO_Complet!A:R,12,FALSE)=0,"",VLOOKUP($A164,DICO_Complet!A:R,12,FALSE))</f>
        <v/>
      </c>
      <c r="O164" s="3" t="str">
        <f>IF(VLOOKUP($A164,DICO_Complet!A:R,13,FALSE)=0,"",VLOOKUP($A164,DICO_Complet!A:R,13,FALSE))</f>
        <v/>
      </c>
      <c r="P164" s="3" t="str">
        <f>IF(VLOOKUP($A164,DICO_Complet!A:R,14,FALSE)=0,"",VLOOKUP($A164,DICO_Complet!A:R,14,FALSE))</f>
        <v/>
      </c>
      <c r="Q164" s="3" t="str">
        <f>IF(VLOOKUP($A164,DICO_Complet!A:R,15,FALSE)=0,"",VLOOKUP($A164,DICO_Complet!A:R,15,FALSE))</f>
        <v/>
      </c>
      <c r="R164" s="3" t="str">
        <f>IF(VLOOKUP($A164,DICO_Complet!A:R,16,FALSE)=0,"",VLOOKUP($A164,DICO_Complet!A:R,16,FALSE))</f>
        <v/>
      </c>
      <c r="S164" s="3" t="str">
        <f>IF(VLOOKUP($A164,DICO_Complet!A:R,17,FALSE)=0,"",VLOOKUP($A164,DICO_Complet!A:R,17,FALSE))</f>
        <v/>
      </c>
      <c r="T164" s="3" t="str">
        <f>IF(VLOOKUP($A164,DICO_Complet!A:R,18,FALSE)=0,"",VLOOKUP($A164,DICO_Complet!A:R,18,FALSE))</f>
        <v/>
      </c>
    </row>
    <row r="165" spans="1:20">
      <c r="A165" s="29">
        <v>250617090033</v>
      </c>
      <c r="B165" s="30" t="str">
        <f>IF(ISNA(VLOOKUP(Tableau161920[[#This Row],[Référence]],MON_MSG!A:B,2,FALSE)),"N",IF($I165="Obsolete","N","O"))</f>
        <v>O</v>
      </c>
      <c r="C165" s="3" t="str">
        <f>VLOOKUP($A165,DICO_Complet!A:R,3,FALSE)</f>
        <v>Context</v>
      </c>
      <c r="D165" s="3" t="str">
        <f>VLOOKUP($A165,DICO_Complet!A:R,4,FALSE)</f>
        <v>cardAgreementParameters</v>
      </c>
      <c r="E165" s="3" t="str">
        <f>VLOOKUP($A165,DICO_Complet!A:R,5,FALSE)</f>
        <v>usageLimitNumber</v>
      </c>
      <c r="F165" s="3" t="str">
        <f>VLOOKUP($A165,DICO_Complet!A:R,6,FALSE)</f>
        <v>Max20AlphaNumericText</v>
      </c>
      <c r="G165" s="31" t="str">
        <f>VLOOKUP($A165,DICO_Complet!A:R,7,FALSE)</f>
        <v>DNS</v>
      </c>
      <c r="H165" s="31">
        <f>VLOOKUP($A165,DICO_Complet!A:R,8,FALSE)</f>
        <v>0</v>
      </c>
      <c r="I165" s="3" t="str">
        <f>IF(VLOOKUP($A165,DICO_Complet!A:R,9,FALSE)&lt;&gt;0,VLOOKUP($A165,DICO_Complet!A:R,9,FALSE),"")</f>
        <v/>
      </c>
      <c r="J165" s="3" t="str">
        <f>VLOOKUP($A165,DICO_Complet!A:R,10,FALSE)</f>
        <v>Number of the usage limit</v>
      </c>
      <c r="K165" s="3" t="str">
        <f>IF(OR(ISNA(VLOOKUP(Tableau161920[[#This Row],[Référence]],MON_MSG!A:H,7,FALSE)),ISBLANK(VLOOKUP(Tableau161920[[#This Row],[Référence]],MON_MSG!A:H,7,FALSE))),"",VLOOKUP(Tableau161920[[#This Row],[Référence]],MON_MSG!A:H,7,FALSE))</f>
        <v/>
      </c>
      <c r="L165" s="3" t="str">
        <f>IF(OR(ISNA(VLOOKUP(Tableau161920[[#This Row],[Référence]],MON_MSG!A:I,8,FALSE)),ISBLANK(VLOOKUP(Tableau161920[[#This Row],[Référence]],MON_MSG!A:I,8,FALSE))),"",VLOOKUP(Tableau161920[[#This Row],[Référence]],MON_MSG!A:I,8,FALSE))</f>
        <v/>
      </c>
      <c r="M165" s="3" t="str">
        <f>IF(OR(ISNA(VLOOKUP(Tableau161920[[#This Row],[Référence]],MON_MSG!A:J,9,FALSE)),ISBLANK(VLOOKUP(Tableau161920[[#This Row],[Référence]],MON_MSG!A:J,9,FALSE))),"",VLOOKUP(Tableau161920[[#This Row],[Référence]],MON_MSG!A:J,9,FALSE))</f>
        <v/>
      </c>
      <c r="N165" s="3" t="str">
        <f>IF(VLOOKUP($A165,DICO_Complet!A:R,12,FALSE)=0,"",VLOOKUP($A165,DICO_Complet!A:R,12,FALSE))</f>
        <v/>
      </c>
      <c r="O165" s="3" t="str">
        <f>IF(VLOOKUP($A165,DICO_Complet!A:R,13,FALSE)=0,"",VLOOKUP($A165,DICO_Complet!A:R,13,FALSE))</f>
        <v/>
      </c>
      <c r="P165" s="3" t="str">
        <f>IF(VLOOKUP($A165,DICO_Complet!A:R,14,FALSE)=0,"",VLOOKUP($A165,DICO_Complet!A:R,14,FALSE))</f>
        <v/>
      </c>
      <c r="Q165" s="3" t="str">
        <f>IF(VLOOKUP($A165,DICO_Complet!A:R,15,FALSE)=0,"",VLOOKUP($A165,DICO_Complet!A:R,15,FALSE))</f>
        <v/>
      </c>
      <c r="R165" s="3" t="str">
        <f>IF(VLOOKUP($A165,DICO_Complet!A:R,16,FALSE)=0,"",VLOOKUP($A165,DICO_Complet!A:R,16,FALSE))</f>
        <v/>
      </c>
      <c r="S165" s="3" t="str">
        <f>IF(VLOOKUP($A165,DICO_Complet!A:R,17,FALSE)=0,"",VLOOKUP($A165,DICO_Complet!A:R,17,FALSE))</f>
        <v/>
      </c>
      <c r="T165" s="3" t="str">
        <f>IF(VLOOKUP($A165,DICO_Complet!A:R,18,FALSE)=0,"",VLOOKUP($A165,DICO_Complet!A:R,18,FALSE))</f>
        <v/>
      </c>
    </row>
    <row r="166" spans="1:20">
      <c r="A166" s="29">
        <v>250617090034</v>
      </c>
      <c r="B166" s="30" t="str">
        <f>IF(ISNA(VLOOKUP(Tableau161920[[#This Row],[Référence]],MON_MSG!A:B,2,FALSE)),"N",IF($I166="Obsolete","N","O"))</f>
        <v>O</v>
      </c>
      <c r="C166" s="3" t="str">
        <f>VLOOKUP($A166,DICO_Complet!A:R,3,FALSE)</f>
        <v>Context</v>
      </c>
      <c r="D166" s="3" t="str">
        <f>VLOOKUP($A166,DICO_Complet!A:R,4,FALSE)</f>
        <v>cardAgreementParameters</v>
      </c>
      <c r="E166" s="3" t="str">
        <f>VLOOKUP($A166,DICO_Complet!A:R,5,FALSE)</f>
        <v>usageLimitPersonalizedAmount</v>
      </c>
      <c r="F166" s="3" t="str">
        <f>VLOOKUP($A166,DICO_Complet!A:R,6,FALSE)</f>
        <v>AmountType</v>
      </c>
      <c r="G166" s="31" t="str">
        <f>VLOOKUP($A166,DICO_Complet!A:R,7,FALSE)</f>
        <v>DNS</v>
      </c>
      <c r="H166" s="31">
        <f>VLOOKUP($A166,DICO_Complet!A:R,8,FALSE)</f>
        <v>0</v>
      </c>
      <c r="I166" s="3" t="str">
        <f>IF(VLOOKUP($A166,DICO_Complet!A:R,9,FALSE)&lt;&gt;0,VLOOKUP($A166,DICO_Complet!A:R,9,FALSE),"")</f>
        <v/>
      </c>
      <c r="J166" s="3" t="str">
        <f>VLOOKUP($A166,DICO_Complet!A:R,10,FALSE)</f>
        <v>Personalized amount of the usage limit</v>
      </c>
      <c r="K166" s="3" t="str">
        <f>IF(OR(ISNA(VLOOKUP(Tableau161920[[#This Row],[Référence]],MON_MSG!A:H,7,FALSE)),ISBLANK(VLOOKUP(Tableau161920[[#This Row],[Référence]],MON_MSG!A:H,7,FALSE))),"",VLOOKUP(Tableau161920[[#This Row],[Référence]],MON_MSG!A:H,7,FALSE))</f>
        <v/>
      </c>
      <c r="L166" s="3" t="str">
        <f>IF(OR(ISNA(VLOOKUP(Tableau161920[[#This Row],[Référence]],MON_MSG!A:I,8,FALSE)),ISBLANK(VLOOKUP(Tableau161920[[#This Row],[Référence]],MON_MSG!A:I,8,FALSE))),"",VLOOKUP(Tableau161920[[#This Row],[Référence]],MON_MSG!A:I,8,FALSE))</f>
        <v/>
      </c>
      <c r="M166" s="3" t="str">
        <f>IF(OR(ISNA(VLOOKUP(Tableau161920[[#This Row],[Référence]],MON_MSG!A:J,9,FALSE)),ISBLANK(VLOOKUP(Tableau161920[[#This Row],[Référence]],MON_MSG!A:J,9,FALSE))),"",VLOOKUP(Tableau161920[[#This Row],[Référence]],MON_MSG!A:J,9,FALSE))</f>
        <v/>
      </c>
      <c r="N166" s="3" t="str">
        <f>IF(VLOOKUP($A166,DICO_Complet!A:R,12,FALSE)=0,"",VLOOKUP($A166,DICO_Complet!A:R,12,FALSE))</f>
        <v/>
      </c>
      <c r="O166" s="3" t="str">
        <f>IF(VLOOKUP($A166,DICO_Complet!A:R,13,FALSE)=0,"",VLOOKUP($A166,DICO_Complet!A:R,13,FALSE))</f>
        <v/>
      </c>
      <c r="P166" s="3" t="str">
        <f>IF(VLOOKUP($A166,DICO_Complet!A:R,14,FALSE)=0,"",VLOOKUP($A166,DICO_Complet!A:R,14,FALSE))</f>
        <v/>
      </c>
      <c r="Q166" s="3" t="str">
        <f>IF(VLOOKUP($A166,DICO_Complet!A:R,15,FALSE)=0,"",VLOOKUP($A166,DICO_Complet!A:R,15,FALSE))</f>
        <v/>
      </c>
      <c r="R166" s="3" t="str">
        <f>IF(VLOOKUP($A166,DICO_Complet!A:R,16,FALSE)=0,"",VLOOKUP($A166,DICO_Complet!A:R,16,FALSE))</f>
        <v/>
      </c>
      <c r="S166" s="3" t="str">
        <f>IF(VLOOKUP($A166,DICO_Complet!A:R,17,FALSE)=0,"",VLOOKUP($A166,DICO_Complet!A:R,17,FALSE))</f>
        <v/>
      </c>
      <c r="T166" s="3" t="str">
        <f>IF(VLOOKUP($A166,DICO_Complet!A:R,18,FALSE)=0,"",VLOOKUP($A166,DICO_Complet!A:R,18,FALSE))</f>
        <v/>
      </c>
    </row>
    <row r="167" spans="1:20" ht="15" customHeight="1">
      <c r="A167" s="29">
        <v>250617090035</v>
      </c>
      <c r="B167" s="30" t="str">
        <f>IF(ISNA(VLOOKUP(Tableau161920[[#This Row],[Référence]],MON_MSG!A:B,2,FALSE)),"N",IF($I167="Obsolete","N","O"))</f>
        <v>O</v>
      </c>
      <c r="C167" s="3" t="str">
        <f>VLOOKUP($A167,DICO_Complet!A:R,3,FALSE)</f>
        <v>Context</v>
      </c>
      <c r="D167" s="3" t="str">
        <f>VLOOKUP($A167,DICO_Complet!A:R,4,FALSE)</f>
        <v>cardAgreementParameters</v>
      </c>
      <c r="E167" s="3" t="str">
        <f>VLOOKUP($A167,DICO_Complet!A:R,5,FALSE)</f>
        <v>usageLimitPersonalizedNumber</v>
      </c>
      <c r="F167" s="3" t="str">
        <f>VLOOKUP($A167,DICO_Complet!A:R,6,FALSE)</f>
        <v>Max18AlphaNumericText</v>
      </c>
      <c r="G167" s="31" t="str">
        <f>VLOOKUP($A167,DICO_Complet!A:R,7,FALSE)</f>
        <v>DNS</v>
      </c>
      <c r="H167" s="31">
        <f>VLOOKUP($A167,DICO_Complet!A:R,8,FALSE)</f>
        <v>0</v>
      </c>
      <c r="I167" s="3" t="str">
        <f>IF(VLOOKUP($A167,DICO_Complet!A:R,9,FALSE)&lt;&gt;0,VLOOKUP($A167,DICO_Complet!A:R,9,FALSE),"")</f>
        <v/>
      </c>
      <c r="J167" s="3" t="str">
        <f>VLOOKUP($A167,DICO_Complet!A:R,10,FALSE)</f>
        <v>Personalized number of the usage limit</v>
      </c>
      <c r="K167" s="3" t="str">
        <f>IF(OR(ISNA(VLOOKUP(Tableau161920[[#This Row],[Référence]],MON_MSG!A:H,7,FALSE)),ISBLANK(VLOOKUP(Tableau161920[[#This Row],[Référence]],MON_MSG!A:H,7,FALSE))),"",VLOOKUP(Tableau161920[[#This Row],[Référence]],MON_MSG!A:H,7,FALSE))</f>
        <v/>
      </c>
      <c r="L167" s="3" t="str">
        <f>IF(OR(ISNA(VLOOKUP(Tableau161920[[#This Row],[Référence]],MON_MSG!A:I,8,FALSE)),ISBLANK(VLOOKUP(Tableau161920[[#This Row],[Référence]],MON_MSG!A:I,8,FALSE))),"",VLOOKUP(Tableau161920[[#This Row],[Référence]],MON_MSG!A:I,8,FALSE))</f>
        <v/>
      </c>
      <c r="M167" s="3" t="str">
        <f>IF(OR(ISNA(VLOOKUP(Tableau161920[[#This Row],[Référence]],MON_MSG!A:J,9,FALSE)),ISBLANK(VLOOKUP(Tableau161920[[#This Row],[Référence]],MON_MSG!A:J,9,FALSE))),"",VLOOKUP(Tableau161920[[#This Row],[Référence]],MON_MSG!A:J,9,FALSE))</f>
        <v/>
      </c>
      <c r="N167" s="3" t="str">
        <f>IF(VLOOKUP($A167,DICO_Complet!A:R,12,FALSE)=0,"",VLOOKUP($A167,DICO_Complet!A:R,12,FALSE))</f>
        <v/>
      </c>
      <c r="O167" s="3" t="str">
        <f>IF(VLOOKUP($A167,DICO_Complet!A:R,13,FALSE)=0,"",VLOOKUP($A167,DICO_Complet!A:R,13,FALSE))</f>
        <v/>
      </c>
      <c r="P167" s="3" t="str">
        <f>IF(VLOOKUP($A167,DICO_Complet!A:R,14,FALSE)=0,"",VLOOKUP($A167,DICO_Complet!A:R,14,FALSE))</f>
        <v/>
      </c>
      <c r="Q167" s="3" t="str">
        <f>IF(VLOOKUP($A167,DICO_Complet!A:R,15,FALSE)=0,"",VLOOKUP($A167,DICO_Complet!A:R,15,FALSE))</f>
        <v/>
      </c>
      <c r="R167" s="3" t="str">
        <f>IF(VLOOKUP($A167,DICO_Complet!A:R,16,FALSE)=0,"",VLOOKUP($A167,DICO_Complet!A:R,16,FALSE))</f>
        <v/>
      </c>
      <c r="S167" s="3" t="str">
        <f>IF(VLOOKUP($A167,DICO_Complet!A:R,17,FALSE)=0,"",VLOOKUP($A167,DICO_Complet!A:R,17,FALSE))</f>
        <v/>
      </c>
      <c r="T167" s="3" t="str">
        <f>IF(VLOOKUP($A167,DICO_Complet!A:R,18,FALSE)=0,"",VLOOKUP($A167,DICO_Complet!A:R,18,FALSE))</f>
        <v/>
      </c>
    </row>
    <row r="168" spans="1:20" ht="15" customHeight="1">
      <c r="A168" s="29">
        <v>250617090036</v>
      </c>
      <c r="B168" s="30" t="str">
        <f>IF(ISNA(VLOOKUP(Tableau161920[[#This Row],[Référence]],MON_MSG!A:B,2,FALSE)),"N",IF($I168="Obsolete","N","O"))</f>
        <v>O</v>
      </c>
      <c r="C168" s="3" t="str">
        <f>VLOOKUP($A168,DICO_Complet!A:R,3,FALSE)</f>
        <v>Context</v>
      </c>
      <c r="D168" s="3" t="str">
        <f>VLOOKUP($A168,DICO_Complet!A:R,4,FALSE)</f>
        <v>cardAgreementParameters</v>
      </c>
      <c r="E168" s="3" t="str">
        <f>VLOOKUP($A168,DICO_Complet!A:R,5,FALSE)</f>
        <v>usageLimitStartDateTime</v>
      </c>
      <c r="F168" s="3" t="str">
        <f>VLOOKUP($A168,DICO_Complet!A:R,6,FALSE)</f>
        <v>ISODateTime</v>
      </c>
      <c r="G168" s="31" t="str">
        <f>VLOOKUP($A168,DICO_Complet!A:R,7,FALSE)</f>
        <v>DNS</v>
      </c>
      <c r="H168" s="31">
        <f>VLOOKUP($A168,DICO_Complet!A:R,8,FALSE)</f>
        <v>0</v>
      </c>
      <c r="I168" s="3" t="str">
        <f>IF(VLOOKUP($A168,DICO_Complet!A:R,9,FALSE)&lt;&gt;0,VLOOKUP($A168,DICO_Complet!A:R,9,FALSE),"")</f>
        <v/>
      </c>
      <c r="J168" s="3" t="str">
        <f>VLOOKUP($A168,DICO_Complet!A:R,10,FALSE)</f>
        <v>Starting date and time of the temporary limit/usage</v>
      </c>
      <c r="K168" s="3" t="str">
        <f>IF(OR(ISNA(VLOOKUP(Tableau161920[[#This Row],[Référence]],MON_MSG!A:H,7,FALSE)),ISBLANK(VLOOKUP(Tableau161920[[#This Row],[Référence]],MON_MSG!A:H,7,FALSE))),"",VLOOKUP(Tableau161920[[#This Row],[Référence]],MON_MSG!A:H,7,FALSE))</f>
        <v/>
      </c>
      <c r="L168" s="3" t="str">
        <f>IF(OR(ISNA(VLOOKUP(Tableau161920[[#This Row],[Référence]],MON_MSG!A:I,8,FALSE)),ISBLANK(VLOOKUP(Tableau161920[[#This Row],[Référence]],MON_MSG!A:I,8,FALSE))),"",VLOOKUP(Tableau161920[[#This Row],[Référence]],MON_MSG!A:I,8,FALSE))</f>
        <v/>
      </c>
      <c r="M168" s="3" t="str">
        <f>IF(OR(ISNA(VLOOKUP(Tableau161920[[#This Row],[Référence]],MON_MSG!A:J,9,FALSE)),ISBLANK(VLOOKUP(Tableau161920[[#This Row],[Référence]],MON_MSG!A:J,9,FALSE))),"",VLOOKUP(Tableau161920[[#This Row],[Référence]],MON_MSG!A:J,9,FALSE))</f>
        <v/>
      </c>
      <c r="N168" s="3" t="str">
        <f>IF(VLOOKUP($A168,DICO_Complet!A:R,12,FALSE)=0,"",VLOOKUP($A168,DICO_Complet!A:R,12,FALSE))</f>
        <v/>
      </c>
      <c r="O168" s="3" t="str">
        <f>IF(VLOOKUP($A168,DICO_Complet!A:R,13,FALSE)=0,"",VLOOKUP($A168,DICO_Complet!A:R,13,FALSE))</f>
        <v/>
      </c>
      <c r="P168" s="3" t="str">
        <f>IF(VLOOKUP($A168,DICO_Complet!A:R,14,FALSE)=0,"",VLOOKUP($A168,DICO_Complet!A:R,14,FALSE))</f>
        <v/>
      </c>
      <c r="Q168" s="3" t="str">
        <f>IF(VLOOKUP($A168,DICO_Complet!A:R,15,FALSE)=0,"",VLOOKUP($A168,DICO_Complet!A:R,15,FALSE))</f>
        <v/>
      </c>
      <c r="R168" s="3" t="str">
        <f>IF(VLOOKUP($A168,DICO_Complet!A:R,16,FALSE)=0,"",VLOOKUP($A168,DICO_Complet!A:R,16,FALSE))</f>
        <v/>
      </c>
      <c r="S168" s="3" t="str">
        <f>IF(VLOOKUP($A168,DICO_Complet!A:R,17,FALSE)=0,"",VLOOKUP($A168,DICO_Complet!A:R,17,FALSE))</f>
        <v/>
      </c>
      <c r="T168" s="3" t="str">
        <f>IF(VLOOKUP($A168,DICO_Complet!A:R,18,FALSE)=0,"",VLOOKUP($A168,DICO_Complet!A:R,18,FALSE))</f>
        <v/>
      </c>
    </row>
    <row r="169" spans="1:20">
      <c r="A169" s="29">
        <v>250617090029</v>
      </c>
      <c r="B169" s="30" t="str">
        <f>IF(ISNA(VLOOKUP(Tableau161920[[#This Row],[Référence]],MON_MSG!A:B,2,FALSE)),"N",IF($I169="Obsolete","N","O"))</f>
        <v>O</v>
      </c>
      <c r="C169" s="3" t="str">
        <f>VLOOKUP($A169,DICO_Complet!A:R,3,FALSE)</f>
        <v>Context</v>
      </c>
      <c r="D169" s="3" t="str">
        <f>VLOOKUP($A169,DICO_Complet!A:R,4,FALSE)</f>
        <v>cardAgreementParameters</v>
      </c>
      <c r="E169" s="3" t="str">
        <f>VLOOKUP($A169,DICO_Complet!A:R,5,FALSE)</f>
        <v>usageLimitType</v>
      </c>
      <c r="F169" s="3" t="str">
        <f>VLOOKUP($A169,DICO_Complet!A:R,6,FALSE)</f>
        <v>UsageLimitTypeCodeset</v>
      </c>
      <c r="G169" s="31" t="str">
        <f>VLOOKUP($A169,DICO_Complet!A:R,7,FALSE)</f>
        <v>DNS</v>
      </c>
      <c r="H169" s="31">
        <f>VLOOKUP($A169,DICO_Complet!A:R,8,FALSE)</f>
        <v>0</v>
      </c>
      <c r="I169" s="3" t="str">
        <f>IF(VLOOKUP($A169,DICO_Complet!A:R,9,FALSE)&lt;&gt;0,VLOOKUP($A169,DICO_Complet!A:R,9,FALSE),"")</f>
        <v/>
      </c>
      <c r="J169" s="3" t="str">
        <f>VLOOKUP($A169,DICO_Complet!A:R,10,FALSE)</f>
        <v>Usage limit type</v>
      </c>
      <c r="K169" s="3" t="str">
        <f>IF(OR(ISNA(VLOOKUP(Tableau161920[[#This Row],[Référence]],MON_MSG!A:H,7,FALSE)),ISBLANK(VLOOKUP(Tableau161920[[#This Row],[Référence]],MON_MSG!A:H,7,FALSE))),"",VLOOKUP(Tableau161920[[#This Row],[Référence]],MON_MSG!A:H,7,FALSE))</f>
        <v/>
      </c>
      <c r="L169" s="3" t="str">
        <f>IF(OR(ISNA(VLOOKUP(Tableau161920[[#This Row],[Référence]],MON_MSG!A:I,8,FALSE)),ISBLANK(VLOOKUP(Tableau161920[[#This Row],[Référence]],MON_MSG!A:I,8,FALSE))),"",VLOOKUP(Tableau161920[[#This Row],[Référence]],MON_MSG!A:I,8,FALSE))</f>
        <v/>
      </c>
      <c r="M169" s="3" t="str">
        <f>IF(OR(ISNA(VLOOKUP(Tableau161920[[#This Row],[Référence]],MON_MSG!A:J,9,FALSE)),ISBLANK(VLOOKUP(Tableau161920[[#This Row],[Référence]],MON_MSG!A:J,9,FALSE))),"",VLOOKUP(Tableau161920[[#This Row],[Référence]],MON_MSG!A:J,9,FALSE))</f>
        <v/>
      </c>
      <c r="N169" s="3" t="str">
        <f>IF(VLOOKUP($A169,DICO_Complet!A:R,12,FALSE)=0,"",VLOOKUP($A169,DICO_Complet!A:R,12,FALSE))</f>
        <v/>
      </c>
      <c r="O169" s="3" t="str">
        <f>IF(VLOOKUP($A169,DICO_Complet!A:R,13,FALSE)=0,"",VLOOKUP($A169,DICO_Complet!A:R,13,FALSE))</f>
        <v/>
      </c>
      <c r="P169" s="3" t="str">
        <f>IF(VLOOKUP($A169,DICO_Complet!A:R,14,FALSE)=0,"",VLOOKUP($A169,DICO_Complet!A:R,14,FALSE))</f>
        <v/>
      </c>
      <c r="Q169" s="3" t="str">
        <f>IF(VLOOKUP($A169,DICO_Complet!A:R,15,FALSE)=0,"",VLOOKUP($A169,DICO_Complet!A:R,15,FALSE))</f>
        <v/>
      </c>
      <c r="R169" s="3" t="str">
        <f>IF(VLOOKUP($A169,DICO_Complet!A:R,16,FALSE)=0,"",VLOOKUP($A169,DICO_Complet!A:R,16,FALSE))</f>
        <v/>
      </c>
      <c r="S169" s="3" t="str">
        <f>IF(VLOOKUP($A169,DICO_Complet!A:R,17,FALSE)=0,"",VLOOKUP($A169,DICO_Complet!A:R,17,FALSE))</f>
        <v/>
      </c>
      <c r="T169" s="3" t="str">
        <f>IF(VLOOKUP($A169,DICO_Complet!A:R,18,FALSE)=0,"",VLOOKUP($A169,DICO_Complet!A:R,18,FALSE))</f>
        <v/>
      </c>
    </row>
    <row r="170" spans="1:20">
      <c r="A170" s="29">
        <v>250617090030</v>
      </c>
      <c r="B170" s="30" t="str">
        <f>IF(ISNA(VLOOKUP(Tableau161920[[#This Row],[Référence]],MON_MSG!A:B,2,FALSE)),"N",IF($I170="Obsolete","N","O"))</f>
        <v>O</v>
      </c>
      <c r="C170" s="3" t="str">
        <f>VLOOKUP($A170,DICO_Complet!A:R,3,FALSE)</f>
        <v>Context</v>
      </c>
      <c r="D170" s="3" t="str">
        <f>VLOOKUP($A170,DICO_Complet!A:R,4,FALSE)</f>
        <v>cardAgreementParameters</v>
      </c>
      <c r="E170" s="3" t="str">
        <f>VLOOKUP($A170,DICO_Complet!A:R,5,FALSE)</f>
        <v>usageLimitValueType</v>
      </c>
      <c r="F170" s="3" t="str">
        <f>VLOOKUP($A170,DICO_Complet!A:R,6,FALSE)</f>
        <v>UsageLimitValueTypeCodeset</v>
      </c>
      <c r="G170" s="31" t="str">
        <f>VLOOKUP($A170,DICO_Complet!A:R,7,FALSE)</f>
        <v>DNS</v>
      </c>
      <c r="H170" s="31">
        <f>VLOOKUP($A170,DICO_Complet!A:R,8,FALSE)</f>
        <v>0</v>
      </c>
      <c r="I170" s="3" t="str">
        <f>IF(VLOOKUP($A170,DICO_Complet!A:R,9,FALSE)&lt;&gt;0,VLOOKUP($A170,DICO_Complet!A:R,9,FALSE),"")</f>
        <v/>
      </c>
      <c r="J170" s="3" t="str">
        <f>VLOOKUP($A170,DICO_Complet!A:R,10,FALSE)</f>
        <v>Type of value of the usage limit</v>
      </c>
      <c r="K170" s="3" t="str">
        <f>IF(OR(ISNA(VLOOKUP(Tableau161920[[#This Row],[Référence]],MON_MSG!A:H,7,FALSE)),ISBLANK(VLOOKUP(Tableau161920[[#This Row],[Référence]],MON_MSG!A:H,7,FALSE))),"",VLOOKUP(Tableau161920[[#This Row],[Référence]],MON_MSG!A:H,7,FALSE))</f>
        <v/>
      </c>
      <c r="L170" s="3" t="str">
        <f>IF(OR(ISNA(VLOOKUP(Tableau161920[[#This Row],[Référence]],MON_MSG!A:I,8,FALSE)),ISBLANK(VLOOKUP(Tableau161920[[#This Row],[Référence]],MON_MSG!A:I,8,FALSE))),"",VLOOKUP(Tableau161920[[#This Row],[Référence]],MON_MSG!A:I,8,FALSE))</f>
        <v/>
      </c>
      <c r="M170" s="3" t="str">
        <f>IF(OR(ISNA(VLOOKUP(Tableau161920[[#This Row],[Référence]],MON_MSG!A:J,9,FALSE)),ISBLANK(VLOOKUP(Tableau161920[[#This Row],[Référence]],MON_MSG!A:J,9,FALSE))),"",VLOOKUP(Tableau161920[[#This Row],[Référence]],MON_MSG!A:J,9,FALSE))</f>
        <v/>
      </c>
      <c r="N170" s="3" t="str">
        <f>IF(VLOOKUP($A170,DICO_Complet!A:R,12,FALSE)=0,"",VLOOKUP($A170,DICO_Complet!A:R,12,FALSE))</f>
        <v/>
      </c>
      <c r="O170" s="3" t="str">
        <f>IF(VLOOKUP($A170,DICO_Complet!A:R,13,FALSE)=0,"",VLOOKUP($A170,DICO_Complet!A:R,13,FALSE))</f>
        <v/>
      </c>
      <c r="P170" s="3" t="str">
        <f>IF(VLOOKUP($A170,DICO_Complet!A:R,14,FALSE)=0,"",VLOOKUP($A170,DICO_Complet!A:R,14,FALSE))</f>
        <v/>
      </c>
      <c r="Q170" s="3" t="str">
        <f>IF(VLOOKUP($A170,DICO_Complet!A:R,15,FALSE)=0,"",VLOOKUP($A170,DICO_Complet!A:R,15,FALSE))</f>
        <v/>
      </c>
      <c r="R170" s="3" t="str">
        <f>IF(VLOOKUP($A170,DICO_Complet!A:R,16,FALSE)=0,"",VLOOKUP($A170,DICO_Complet!A:R,16,FALSE))</f>
        <v/>
      </c>
      <c r="S170" s="3" t="str">
        <f>IF(VLOOKUP($A170,DICO_Complet!A:R,17,FALSE)=0,"",VLOOKUP($A170,DICO_Complet!A:R,17,FALSE))</f>
        <v/>
      </c>
      <c r="T170" s="3" t="str">
        <f>IF(VLOOKUP($A170,DICO_Complet!A:R,18,FALSE)=0,"",VLOOKUP($A170,DICO_Complet!A:R,18,FALSE))</f>
        <v/>
      </c>
    </row>
    <row r="171" spans="1:20">
      <c r="A171" s="29">
        <v>250617090012</v>
      </c>
      <c r="B171" s="30" t="str">
        <f>IF(ISNA(VLOOKUP(Tableau161920[[#This Row],[Référence]],MON_MSG!A:B,2,FALSE)),"N",IF($I171="Obsolete","N","O"))</f>
        <v>O</v>
      </c>
      <c r="C171" s="3" t="str">
        <f>VLOOKUP($A171,DICO_Complet!A:R,3,FALSE)</f>
        <v>Context</v>
      </c>
      <c r="D171" s="3" t="str">
        <f>VLOOKUP($A171,DICO_Complet!A:R,4,FALSE)</f>
        <v>cardAgreementParameters</v>
      </c>
      <c r="E171" s="3" t="str">
        <f>VLOOKUP($A171,DICO_Complet!A:R,5,FALSE)</f>
        <v>usageRestrictionCode</v>
      </c>
      <c r="F171" s="3" t="str">
        <f>VLOOKUP($A171,DICO_Complet!A:R,6,FALSE)</f>
        <v>Max100Text</v>
      </c>
      <c r="G171" s="31" t="str">
        <f>VLOOKUP($A171,DICO_Complet!A:R,7,FALSE)</f>
        <v>DNS</v>
      </c>
      <c r="H171" s="31">
        <f>VLOOKUP($A171,DICO_Complet!A:R,8,FALSE)</f>
        <v>0</v>
      </c>
      <c r="I171" s="3" t="str">
        <f>IF(VLOOKUP($A171,DICO_Complet!A:R,9,FALSE)&lt;&gt;0,VLOOKUP($A171,DICO_Complet!A:R,9,FALSE),"")</f>
        <v/>
      </c>
      <c r="J171" s="3" t="str">
        <f>VLOOKUP($A171,DICO_Complet!A:R,10,FALSE)</f>
        <v>Card usage restriction code</v>
      </c>
      <c r="K171" s="3" t="str">
        <f>IF(OR(ISNA(VLOOKUP(Tableau161920[[#This Row],[Référence]],MON_MSG!A:H,7,FALSE)),ISBLANK(VLOOKUP(Tableau161920[[#This Row],[Référence]],MON_MSG!A:H,7,FALSE))),"",VLOOKUP(Tableau161920[[#This Row],[Référence]],MON_MSG!A:H,7,FALSE))</f>
        <v/>
      </c>
      <c r="L171" s="3" t="str">
        <f>IF(OR(ISNA(VLOOKUP(Tableau161920[[#This Row],[Référence]],MON_MSG!A:I,8,FALSE)),ISBLANK(VLOOKUP(Tableau161920[[#This Row],[Référence]],MON_MSG!A:I,8,FALSE))),"",VLOOKUP(Tableau161920[[#This Row],[Référence]],MON_MSG!A:I,8,FALSE))</f>
        <v/>
      </c>
      <c r="M171" s="3" t="str">
        <f>IF(OR(ISNA(VLOOKUP(Tableau161920[[#This Row],[Référence]],MON_MSG!A:J,9,FALSE)),ISBLANK(VLOOKUP(Tableau161920[[#This Row],[Référence]],MON_MSG!A:J,9,FALSE))),"",VLOOKUP(Tableau161920[[#This Row],[Référence]],MON_MSG!A:J,9,FALSE))</f>
        <v/>
      </c>
      <c r="N171" s="3" t="str">
        <f>IF(VLOOKUP($A171,DICO_Complet!A:R,12,FALSE)=0,"",VLOOKUP($A171,DICO_Complet!A:R,12,FALSE))</f>
        <v/>
      </c>
      <c r="O171" s="3" t="str">
        <f>IF(VLOOKUP($A171,DICO_Complet!A:R,13,FALSE)=0,"",VLOOKUP($A171,DICO_Complet!A:R,13,FALSE))</f>
        <v/>
      </c>
      <c r="P171" s="3" t="str">
        <f>IF(VLOOKUP($A171,DICO_Complet!A:R,14,FALSE)=0,"",VLOOKUP($A171,DICO_Complet!A:R,14,FALSE))</f>
        <v/>
      </c>
      <c r="Q171" s="3" t="str">
        <f>IF(VLOOKUP($A171,DICO_Complet!A:R,15,FALSE)=0,"",VLOOKUP($A171,DICO_Complet!A:R,15,FALSE))</f>
        <v/>
      </c>
      <c r="R171" s="3" t="str">
        <f>IF(VLOOKUP($A171,DICO_Complet!A:R,16,FALSE)=0,"",VLOOKUP($A171,DICO_Complet!A:R,16,FALSE))</f>
        <v/>
      </c>
      <c r="S171" s="3" t="str">
        <f>IF(VLOOKUP($A171,DICO_Complet!A:R,17,FALSE)=0,"",VLOOKUP($A171,DICO_Complet!A:R,17,FALSE))</f>
        <v/>
      </c>
      <c r="T171" s="3" t="str">
        <f>IF(VLOOKUP($A171,DICO_Complet!A:R,18,FALSE)=0,"",VLOOKUP($A171,DICO_Complet!A:R,18,FALSE))</f>
        <v/>
      </c>
    </row>
    <row r="172" spans="1:20">
      <c r="A172" s="29">
        <v>250617090015</v>
      </c>
      <c r="B172" s="30" t="str">
        <f>IF(ISNA(VLOOKUP(Tableau161920[[#This Row],[Référence]],MON_MSG!A:B,2,FALSE)),"N",IF($I172="Obsolete","N","O"))</f>
        <v>O</v>
      </c>
      <c r="C172" s="3" t="str">
        <f>VLOOKUP($A172,DICO_Complet!A:R,3,FALSE)</f>
        <v>Context</v>
      </c>
      <c r="D172" s="3" t="str">
        <f>VLOOKUP($A172,DICO_Complet!A:R,4,FALSE)</f>
        <v>cardAgreementParameters</v>
      </c>
      <c r="E172" s="3" t="str">
        <f>VLOOKUP($A172,DICO_Complet!A:R,5,FALSE)</f>
        <v>usageRestrictionData</v>
      </c>
      <c r="F172" s="3" t="str">
        <f>VLOOKUP($A172,DICO_Complet!A:R,6,FALSE)</f>
        <v>Max256Text</v>
      </c>
      <c r="G172" s="31" t="str">
        <f>VLOOKUP($A172,DICO_Complet!A:R,7,FALSE)</f>
        <v>DNS</v>
      </c>
      <c r="H172" s="31">
        <f>VLOOKUP($A172,DICO_Complet!A:R,8,FALSE)</f>
        <v>0</v>
      </c>
      <c r="I172" s="3" t="str">
        <f>IF(VLOOKUP($A172,DICO_Complet!A:R,9,FALSE)&lt;&gt;0,VLOOKUP($A172,DICO_Complet!A:R,9,FALSE),"")</f>
        <v/>
      </c>
      <c r="J172" s="3" t="str">
        <f>VLOOKUP($A172,DICO_Complet!A:R,10,FALSE)</f>
        <v>Card usage restriction data</v>
      </c>
      <c r="K172" s="3" t="str">
        <f>IF(OR(ISNA(VLOOKUP(Tableau161920[[#This Row],[Référence]],MON_MSG!A:H,7,FALSE)),ISBLANK(VLOOKUP(Tableau161920[[#This Row],[Référence]],MON_MSG!A:H,7,FALSE))),"",VLOOKUP(Tableau161920[[#This Row],[Référence]],MON_MSG!A:H,7,FALSE))</f>
        <v/>
      </c>
      <c r="L172" s="3" t="str">
        <f>IF(OR(ISNA(VLOOKUP(Tableau161920[[#This Row],[Référence]],MON_MSG!A:I,8,FALSE)),ISBLANK(VLOOKUP(Tableau161920[[#This Row],[Référence]],MON_MSG!A:I,8,FALSE))),"",VLOOKUP(Tableau161920[[#This Row],[Référence]],MON_MSG!A:I,8,FALSE))</f>
        <v/>
      </c>
      <c r="M172" s="3" t="str">
        <f>IF(OR(ISNA(VLOOKUP(Tableau161920[[#This Row],[Référence]],MON_MSG!A:J,9,FALSE)),ISBLANK(VLOOKUP(Tableau161920[[#This Row],[Référence]],MON_MSG!A:J,9,FALSE))),"",VLOOKUP(Tableau161920[[#This Row],[Référence]],MON_MSG!A:J,9,FALSE))</f>
        <v/>
      </c>
      <c r="N172" s="3" t="str">
        <f>IF(VLOOKUP($A172,DICO_Complet!A:R,12,FALSE)=0,"",VLOOKUP($A172,DICO_Complet!A:R,12,FALSE))</f>
        <v/>
      </c>
      <c r="O172" s="3" t="str">
        <f>IF(VLOOKUP($A172,DICO_Complet!A:R,13,FALSE)=0,"",VLOOKUP($A172,DICO_Complet!A:R,13,FALSE))</f>
        <v/>
      </c>
      <c r="P172" s="3" t="str">
        <f>IF(VLOOKUP($A172,DICO_Complet!A:R,14,FALSE)=0,"",VLOOKUP($A172,DICO_Complet!A:R,14,FALSE))</f>
        <v/>
      </c>
      <c r="Q172" s="3" t="str">
        <f>IF(VLOOKUP($A172,DICO_Complet!A:R,15,FALSE)=0,"",VLOOKUP($A172,DICO_Complet!A:R,15,FALSE))</f>
        <v/>
      </c>
      <c r="R172" s="3" t="str">
        <f>IF(VLOOKUP($A172,DICO_Complet!A:R,16,FALSE)=0,"",VLOOKUP($A172,DICO_Complet!A:R,16,FALSE))</f>
        <v/>
      </c>
      <c r="S172" s="3" t="str">
        <f>IF(VLOOKUP($A172,DICO_Complet!A:R,17,FALSE)=0,"",VLOOKUP($A172,DICO_Complet!A:R,17,FALSE))</f>
        <v/>
      </c>
      <c r="T172" s="3" t="str">
        <f>IF(VLOOKUP($A172,DICO_Complet!A:R,18,FALSE)=0,"",VLOOKUP($A172,DICO_Complet!A:R,18,FALSE))</f>
        <v/>
      </c>
    </row>
    <row r="173" spans="1:20">
      <c r="A173" s="29">
        <v>250617090014</v>
      </c>
      <c r="B173" s="30" t="str">
        <f>IF(ISNA(VLOOKUP(Tableau161920[[#This Row],[Référence]],MON_MSG!A:B,2,FALSE)),"N",IF($I173="Obsolete","N","O"))</f>
        <v>O</v>
      </c>
      <c r="C173" s="3" t="str">
        <f>VLOOKUP($A173,DICO_Complet!A:R,3,FALSE)</f>
        <v>Context</v>
      </c>
      <c r="D173" s="3" t="str">
        <f>VLOOKUP($A173,DICO_Complet!A:R,4,FALSE)</f>
        <v>cardAgreementParameters</v>
      </c>
      <c r="E173" s="3" t="str">
        <f>VLOOKUP($A173,DICO_Complet!A:R,5,FALSE)</f>
        <v>usageRestrictionEndDateTime</v>
      </c>
      <c r="F173" s="3" t="str">
        <f>VLOOKUP($A173,DICO_Complet!A:R,6,FALSE)</f>
        <v>ISODateTime</v>
      </c>
      <c r="G173" s="31" t="str">
        <f>VLOOKUP($A173,DICO_Complet!A:R,7,FALSE)</f>
        <v>DNS</v>
      </c>
      <c r="H173" s="31">
        <f>VLOOKUP($A173,DICO_Complet!A:R,8,FALSE)</f>
        <v>0</v>
      </c>
      <c r="I173" s="3" t="str">
        <f>IF(VLOOKUP($A173,DICO_Complet!A:R,9,FALSE)&lt;&gt;0,VLOOKUP($A173,DICO_Complet!A:R,9,FALSE),"")</f>
        <v/>
      </c>
      <c r="J173" s="3" t="str">
        <f>VLOOKUP($A173,DICO_Complet!A:R,10,FALSE)</f>
        <v>endDateTime</v>
      </c>
      <c r="K173" s="3" t="str">
        <f>IF(OR(ISNA(VLOOKUP(Tableau161920[[#This Row],[Référence]],MON_MSG!A:H,7,FALSE)),ISBLANK(VLOOKUP(Tableau161920[[#This Row],[Référence]],MON_MSG!A:H,7,FALSE))),"",VLOOKUP(Tableau161920[[#This Row],[Référence]],MON_MSG!A:H,7,FALSE))</f>
        <v/>
      </c>
      <c r="L173" s="3" t="str">
        <f>IF(OR(ISNA(VLOOKUP(Tableau161920[[#This Row],[Référence]],MON_MSG!A:I,8,FALSE)),ISBLANK(VLOOKUP(Tableau161920[[#This Row],[Référence]],MON_MSG!A:I,8,FALSE))),"",VLOOKUP(Tableau161920[[#This Row],[Référence]],MON_MSG!A:I,8,FALSE))</f>
        <v/>
      </c>
      <c r="M173" s="3" t="str">
        <f>IF(OR(ISNA(VLOOKUP(Tableau161920[[#This Row],[Référence]],MON_MSG!A:J,9,FALSE)),ISBLANK(VLOOKUP(Tableau161920[[#This Row],[Référence]],MON_MSG!A:J,9,FALSE))),"",VLOOKUP(Tableau161920[[#This Row],[Référence]],MON_MSG!A:J,9,FALSE))</f>
        <v/>
      </c>
      <c r="N173" s="3" t="str">
        <f>IF(VLOOKUP($A173,DICO_Complet!A:R,12,FALSE)=0,"",VLOOKUP($A173,DICO_Complet!A:R,12,FALSE))</f>
        <v/>
      </c>
      <c r="O173" s="3" t="str">
        <f>IF(VLOOKUP($A173,DICO_Complet!A:R,13,FALSE)=0,"",VLOOKUP($A173,DICO_Complet!A:R,13,FALSE))</f>
        <v/>
      </c>
      <c r="P173" s="3" t="str">
        <f>IF(VLOOKUP($A173,DICO_Complet!A:R,14,FALSE)=0,"",VLOOKUP($A173,DICO_Complet!A:R,14,FALSE))</f>
        <v/>
      </c>
      <c r="Q173" s="3" t="str">
        <f>IF(VLOOKUP($A173,DICO_Complet!A:R,15,FALSE)=0,"",VLOOKUP($A173,DICO_Complet!A:R,15,FALSE))</f>
        <v/>
      </c>
      <c r="R173" s="3" t="str">
        <f>IF(VLOOKUP($A173,DICO_Complet!A:R,16,FALSE)=0,"",VLOOKUP($A173,DICO_Complet!A:R,16,FALSE))</f>
        <v/>
      </c>
      <c r="S173" s="3" t="str">
        <f>IF(VLOOKUP($A173,DICO_Complet!A:R,17,FALSE)=0,"",VLOOKUP($A173,DICO_Complet!A:R,17,FALSE))</f>
        <v/>
      </c>
      <c r="T173" s="3" t="str">
        <f>IF(VLOOKUP($A173,DICO_Complet!A:R,18,FALSE)=0,"",VLOOKUP($A173,DICO_Complet!A:R,18,FALSE))</f>
        <v/>
      </c>
    </row>
    <row r="174" spans="1:20">
      <c r="A174" s="29">
        <v>250617090013</v>
      </c>
      <c r="B174" s="30" t="str">
        <f>IF(ISNA(VLOOKUP(Tableau161920[[#This Row],[Référence]],MON_MSG!A:B,2,FALSE)),"N",IF($I174="Obsolete","N","O"))</f>
        <v>O</v>
      </c>
      <c r="C174" s="3" t="str">
        <f>VLOOKUP($A174,DICO_Complet!A:R,3,FALSE)</f>
        <v>Context</v>
      </c>
      <c r="D174" s="3" t="str">
        <f>VLOOKUP($A174,DICO_Complet!A:R,4,FALSE)</f>
        <v>cardAgreementParameters</v>
      </c>
      <c r="E174" s="3" t="str">
        <f>VLOOKUP($A174,DICO_Complet!A:R,5,FALSE)</f>
        <v>usageRestrictionStartDateTime</v>
      </c>
      <c r="F174" s="3" t="str">
        <f>VLOOKUP($A174,DICO_Complet!A:R,6,FALSE)</f>
        <v>ISODateTime</v>
      </c>
      <c r="G174" s="31" t="str">
        <f>VLOOKUP($A174,DICO_Complet!A:R,7,FALSE)</f>
        <v>DNS</v>
      </c>
      <c r="H174" s="31">
        <f>VLOOKUP($A174,DICO_Complet!A:R,8,FALSE)</f>
        <v>0</v>
      </c>
      <c r="I174" s="3" t="str">
        <f>IF(VLOOKUP($A174,DICO_Complet!A:R,9,FALSE)&lt;&gt;0,VLOOKUP($A174,DICO_Complet!A:R,9,FALSE),"")</f>
        <v/>
      </c>
      <c r="J174" s="3" t="str">
        <f>VLOOKUP($A174,DICO_Complet!A:R,10,FALSE)</f>
        <v>startDateTime</v>
      </c>
      <c r="K174" s="3" t="str">
        <f>IF(OR(ISNA(VLOOKUP(Tableau161920[[#This Row],[Référence]],MON_MSG!A:H,7,FALSE)),ISBLANK(VLOOKUP(Tableau161920[[#This Row],[Référence]],MON_MSG!A:H,7,FALSE))),"",VLOOKUP(Tableau161920[[#This Row],[Référence]],MON_MSG!A:H,7,FALSE))</f>
        <v/>
      </c>
      <c r="L174" s="3" t="str">
        <f>IF(OR(ISNA(VLOOKUP(Tableau161920[[#This Row],[Référence]],MON_MSG!A:I,8,FALSE)),ISBLANK(VLOOKUP(Tableau161920[[#This Row],[Référence]],MON_MSG!A:I,8,FALSE))),"",VLOOKUP(Tableau161920[[#This Row],[Référence]],MON_MSG!A:I,8,FALSE))</f>
        <v/>
      </c>
      <c r="M174" s="3" t="str">
        <f>IF(OR(ISNA(VLOOKUP(Tableau161920[[#This Row],[Référence]],MON_MSG!A:J,9,FALSE)),ISBLANK(VLOOKUP(Tableau161920[[#This Row],[Référence]],MON_MSG!A:J,9,FALSE))),"",VLOOKUP(Tableau161920[[#This Row],[Référence]],MON_MSG!A:J,9,FALSE))</f>
        <v/>
      </c>
      <c r="N174" s="3" t="str">
        <f>IF(VLOOKUP($A174,DICO_Complet!A:R,12,FALSE)=0,"",VLOOKUP($A174,DICO_Complet!A:R,12,FALSE))</f>
        <v/>
      </c>
      <c r="O174" s="3" t="str">
        <f>IF(VLOOKUP($A174,DICO_Complet!A:R,13,FALSE)=0,"",VLOOKUP($A174,DICO_Complet!A:R,13,FALSE))</f>
        <v/>
      </c>
      <c r="P174" s="3" t="str">
        <f>IF(VLOOKUP($A174,DICO_Complet!A:R,14,FALSE)=0,"",VLOOKUP($A174,DICO_Complet!A:R,14,FALSE))</f>
        <v/>
      </c>
      <c r="Q174" s="3" t="str">
        <f>IF(VLOOKUP($A174,DICO_Complet!A:R,15,FALSE)=0,"",VLOOKUP($A174,DICO_Complet!A:R,15,FALSE))</f>
        <v/>
      </c>
      <c r="R174" s="3" t="str">
        <f>IF(VLOOKUP($A174,DICO_Complet!A:R,16,FALSE)=0,"",VLOOKUP($A174,DICO_Complet!A:R,16,FALSE))</f>
        <v/>
      </c>
      <c r="S174" s="3" t="str">
        <f>IF(VLOOKUP($A174,DICO_Complet!A:R,17,FALSE)=0,"",VLOOKUP($A174,DICO_Complet!A:R,17,FALSE))</f>
        <v/>
      </c>
      <c r="T174" s="3" t="str">
        <f>IF(VLOOKUP($A174,DICO_Complet!A:R,18,FALSE)=0,"",VLOOKUP($A174,DICO_Complet!A:R,18,FALSE))</f>
        <v/>
      </c>
    </row>
    <row r="175" spans="1:20">
      <c r="A175" s="29">
        <v>250331114321</v>
      </c>
      <c r="B175" s="30" t="str">
        <f>IF(ISNA(VLOOKUP(Tableau161920[[#This Row],[Référence]],MON_MSG!A:B,2,FALSE)),"N",IF($I175="Obsolete","N","O"))</f>
        <v>O</v>
      </c>
      <c r="C175" s="3" t="str">
        <f>VLOOKUP($A175,DICO_Complet!A:R,3,FALSE)</f>
        <v>Context</v>
      </c>
      <c r="D175" s="3" t="str">
        <f>VLOOKUP($A175,DICO_Complet!A:R,4,FALSE)</f>
        <v>cardContext</v>
      </c>
      <c r="E175" s="3" t="str">
        <f>VLOOKUP($A175,DICO_Complet!A:R,5,FALSE)</f>
        <v>acquiringChannel</v>
      </c>
      <c r="F175" s="3" t="str">
        <f>VLOOKUP($A175,DICO_Complet!A:R,6,FALSE)</f>
        <v>AcquiringChannelCodeset</v>
      </c>
      <c r="G175" s="31" t="str">
        <f>VLOOKUP($A175,DICO_Complet!A:R,7,FALSE)</f>
        <v>DNS</v>
      </c>
      <c r="H175" s="31">
        <f>VLOOKUP($A175,DICO_Complet!A:R,8,FALSE)</f>
        <v>0</v>
      </c>
      <c r="I175" s="3" t="str">
        <f>IF(VLOOKUP($A175,DICO_Complet!A:R,9,FALSE)&lt;&gt;0,VLOOKUP($A175,DICO_Complet!A:R,9,FALSE),"")</f>
        <v/>
      </c>
      <c r="J175" s="3" t="str">
        <f>VLOOKUP($A175,DICO_Complet!A:R,10,FALSE)</f>
        <v>Indicates through which channel the action is triggered</v>
      </c>
      <c r="K175" s="3" t="str">
        <f>IF(OR(ISNA(VLOOKUP(Tableau161920[[#This Row],[Référence]],MON_MSG!A:H,7,FALSE)),ISBLANK(VLOOKUP(Tableau161920[[#This Row],[Référence]],MON_MSG!A:H,7,FALSE))),"",VLOOKUP(Tableau161920[[#This Row],[Référence]],MON_MSG!A:H,7,FALSE))</f>
        <v/>
      </c>
      <c r="L175" s="3" t="str">
        <f>IF(OR(ISNA(VLOOKUP(Tableau161920[[#This Row],[Référence]],MON_MSG!A:I,8,FALSE)),ISBLANK(VLOOKUP(Tableau161920[[#This Row],[Référence]],MON_MSG!A:I,8,FALSE))),"",VLOOKUP(Tableau161920[[#This Row],[Référence]],MON_MSG!A:I,8,FALSE))</f>
        <v/>
      </c>
      <c r="M175" s="3" t="str">
        <f>IF(OR(ISNA(VLOOKUP(Tableau161920[[#This Row],[Référence]],MON_MSG!A:J,9,FALSE)),ISBLANK(VLOOKUP(Tableau161920[[#This Row],[Référence]],MON_MSG!A:J,9,FALSE))),"",VLOOKUP(Tableau161920[[#This Row],[Référence]],MON_MSG!A:J,9,FALSE))</f>
        <v/>
      </c>
      <c r="N175" s="3" t="str">
        <f>IF(VLOOKUP($A175,DICO_Complet!A:R,12,FALSE)=0,"",VLOOKUP($A175,DICO_Complet!A:R,12,FALSE))</f>
        <v/>
      </c>
      <c r="O175" s="3" t="str">
        <f>IF(VLOOKUP($A175,DICO_Complet!A:R,13,FALSE)=0,"",VLOOKUP($A175,DICO_Complet!A:R,13,FALSE))</f>
        <v/>
      </c>
      <c r="P175" s="3" t="str">
        <f>IF(VLOOKUP($A175,DICO_Complet!A:R,14,FALSE)=0,"",VLOOKUP($A175,DICO_Complet!A:R,14,FALSE))</f>
        <v/>
      </c>
      <c r="Q175" s="3" t="str">
        <f>IF(VLOOKUP($A175,DICO_Complet!A:R,15,FALSE)=0,"",VLOOKUP($A175,DICO_Complet!A:R,15,FALSE))</f>
        <v/>
      </c>
      <c r="R175" s="3" t="str">
        <f>IF(VLOOKUP($A175,DICO_Complet!A:R,16,FALSE)=0,"",VLOOKUP($A175,DICO_Complet!A:R,16,FALSE))</f>
        <v/>
      </c>
      <c r="S175" s="3" t="str">
        <f>IF(VLOOKUP($A175,DICO_Complet!A:R,17,FALSE)=0,"",VLOOKUP($A175,DICO_Complet!A:R,17,FALSE))</f>
        <v/>
      </c>
      <c r="T175" s="3" t="str">
        <f>IF(VLOOKUP($A175,DICO_Complet!A:R,18,FALSE)=0,"",VLOOKUP($A175,DICO_Complet!A:R,18,FALSE))</f>
        <v/>
      </c>
    </row>
    <row r="176" spans="1:20">
      <c r="A176" s="29">
        <v>241112000005</v>
      </c>
      <c r="B176" s="30" t="str">
        <f>IF(ISNA(VLOOKUP(Tableau161920[[#This Row],[Référence]],MON_MSG!A:B,2,FALSE)),"N",IF($I176="Obsolete","N","O"))</f>
        <v>O</v>
      </c>
      <c r="C176" s="3" t="str">
        <f>VLOOKUP($A176,DICO_Complet!A:R,3,FALSE)</f>
        <v>Context</v>
      </c>
      <c r="D176" s="3" t="str">
        <f>VLOOKUP($A176,DICO_Complet!A:R,4,FALSE)</f>
        <v>cardContext</v>
      </c>
      <c r="E176" s="3" t="str">
        <f>VLOOKUP($A176,DICO_Complet!A:R,5,FALSE)</f>
        <v>actionOnCard</v>
      </c>
      <c r="F176" s="3" t="str">
        <f>VLOOKUP($A176,DICO_Complet!A:R,6,FALSE)</f>
        <v>ActivationCardCodeset</v>
      </c>
      <c r="G176" s="31" t="str">
        <f>VLOOKUP($A176,DICO_Complet!A:R,7,FALSE)</f>
        <v>DNS</v>
      </c>
      <c r="H176" s="31">
        <f>VLOOKUP($A176,DICO_Complet!A:R,8,FALSE)</f>
        <v>0</v>
      </c>
      <c r="I176" s="3" t="str">
        <f>IF(VLOOKUP($A176,DICO_Complet!A:R,9,FALSE)&lt;&gt;0,VLOOKUP($A176,DICO_Complet!A:R,9,FALSE),"")</f>
        <v/>
      </c>
      <c r="J176" s="3" t="str">
        <f>VLOOKUP($A176,DICO_Complet!A:R,10,FALSE)</f>
        <v>Action on card during transaction (activated, desactivated)</v>
      </c>
      <c r="K176" s="3" t="str">
        <f>IF(OR(ISNA(VLOOKUP(Tableau161920[[#This Row],[Référence]],MON_MSG!A:H,7,FALSE)),ISBLANK(VLOOKUP(Tableau161920[[#This Row],[Référence]],MON_MSG!A:H,7,FALSE))),"",VLOOKUP(Tableau161920[[#This Row],[Référence]],MON_MSG!A:H,7,FALSE))</f>
        <v/>
      </c>
      <c r="L176" s="3" t="str">
        <f>IF(OR(ISNA(VLOOKUP(Tableau161920[[#This Row],[Référence]],MON_MSG!A:I,8,FALSE)),ISBLANK(VLOOKUP(Tableau161920[[#This Row],[Référence]],MON_MSG!A:I,8,FALSE))),"",VLOOKUP(Tableau161920[[#This Row],[Référence]],MON_MSG!A:I,8,FALSE))</f>
        <v/>
      </c>
      <c r="M176" s="3" t="str">
        <f>IF(OR(ISNA(VLOOKUP(Tableau161920[[#This Row],[Référence]],MON_MSG!A:J,9,FALSE)),ISBLANK(VLOOKUP(Tableau161920[[#This Row],[Référence]],MON_MSG!A:J,9,FALSE))),"",VLOOKUP(Tableau161920[[#This Row],[Référence]],MON_MSG!A:J,9,FALSE))</f>
        <v/>
      </c>
      <c r="N176" s="3" t="str">
        <f>IF(VLOOKUP($A176,DICO_Complet!A:R,12,FALSE)=0,"",VLOOKUP($A176,DICO_Complet!A:R,12,FALSE))</f>
        <v>AUT358/
AUT359</v>
      </c>
      <c r="O176" s="3" t="str">
        <f>IF(VLOOKUP($A176,DICO_Complet!A:R,13,FALSE)=0,"",VLOOKUP($A176,DICO_Complet!A:R,13,FALSE))</f>
        <v/>
      </c>
      <c r="P176" s="3" t="str">
        <f>IF(VLOOKUP($A176,DICO_Complet!A:R,14,FALSE)=0,"",VLOOKUP($A176,DICO_Complet!A:R,14,FALSE))</f>
        <v/>
      </c>
      <c r="Q176" s="3" t="str">
        <f>IF(VLOOKUP($A176,DICO_Complet!A:R,15,FALSE)=0,"",VLOOKUP($A176,DICO_Complet!A:R,15,FALSE))</f>
        <v/>
      </c>
      <c r="R176" s="3" t="str">
        <f>IF(VLOOKUP($A176,DICO_Complet!A:R,16,FALSE)=0,"",VLOOKUP($A176,DICO_Complet!A:R,16,FALSE))</f>
        <v/>
      </c>
      <c r="S176" s="3" t="str">
        <f>IF(VLOOKUP($A176,DICO_Complet!A:R,17,FALSE)=0,"",VLOOKUP($A176,DICO_Complet!A:R,17,FALSE))</f>
        <v/>
      </c>
      <c r="T176" s="3" t="str">
        <f>IF(VLOOKUP($A176,DICO_Complet!A:R,18,FALSE)=0,"",VLOOKUP($A176,DICO_Complet!A:R,18,FALSE))</f>
        <v/>
      </c>
    </row>
    <row r="177" spans="1:20" ht="15" customHeight="1">
      <c r="A177" s="29">
        <v>250331162616</v>
      </c>
      <c r="B177" s="30" t="str">
        <f>IF(ISNA(VLOOKUP(Tableau161920[[#This Row],[Référence]],MON_MSG!A:B,2,FALSE)),"N",IF($I177="Obsolete","N","O"))</f>
        <v>O</v>
      </c>
      <c r="C177" s="3" t="str">
        <f>VLOOKUP($A177,DICO_Complet!A:R,3,FALSE)</f>
        <v>Context</v>
      </c>
      <c r="D177" s="3" t="str">
        <f>VLOOKUP($A177,DICO_Complet!A:R,4,FALSE)</f>
        <v>cardContext</v>
      </c>
      <c r="E177" s="3" t="str">
        <f>VLOOKUP($A177,DICO_Complet!A:R,5,FALSE)</f>
        <v>activationCodeForNoShowInvoice</v>
      </c>
      <c r="F177" s="3" t="str">
        <f>VLOOKUP($A177,DICO_Complet!A:R,6,FALSE)</f>
        <v>Exact1AlphaNumericText</v>
      </c>
      <c r="G177" s="31" t="str">
        <f>VLOOKUP($A177,DICO_Complet!A:R,7,FALSE)</f>
        <v>DNS</v>
      </c>
      <c r="H177" s="31">
        <f>VLOOKUP($A177,DICO_Complet!A:R,8,FALSE)</f>
        <v>0</v>
      </c>
      <c r="I177" s="3" t="str">
        <f>IF(VLOOKUP($A177,DICO_Complet!A:R,9,FALSE)&lt;&gt;0,VLOOKUP($A177,DICO_Complet!A:R,9,FALSE),"")</f>
        <v/>
      </c>
      <c r="J177" s="3" t="str">
        <f>VLOOKUP($A177,DICO_Complet!A:R,10,FALSE)</f>
        <v>Activation code for no-show invoice</v>
      </c>
      <c r="K177" s="3" t="str">
        <f>IF(OR(ISNA(VLOOKUP(Tableau161920[[#This Row],[Référence]],MON_MSG!A:H,7,FALSE)),ISBLANK(VLOOKUP(Tableau161920[[#This Row],[Référence]],MON_MSG!A:H,7,FALSE))),"",VLOOKUP(Tableau161920[[#This Row],[Référence]],MON_MSG!A:H,7,FALSE))</f>
        <v/>
      </c>
      <c r="L177" s="3" t="str">
        <f>IF(OR(ISNA(VLOOKUP(Tableau161920[[#This Row],[Référence]],MON_MSG!A:I,8,FALSE)),ISBLANK(VLOOKUP(Tableau161920[[#This Row],[Référence]],MON_MSG!A:I,8,FALSE))),"",VLOOKUP(Tableau161920[[#This Row],[Référence]],MON_MSG!A:I,8,FALSE))</f>
        <v/>
      </c>
      <c r="M177" s="3" t="str">
        <f>IF(OR(ISNA(VLOOKUP(Tableau161920[[#This Row],[Référence]],MON_MSG!A:J,9,FALSE)),ISBLANK(VLOOKUP(Tableau161920[[#This Row],[Référence]],MON_MSG!A:J,9,FALSE))),"",VLOOKUP(Tableau161920[[#This Row],[Référence]],MON_MSG!A:J,9,FALSE))</f>
        <v/>
      </c>
      <c r="N177" s="3" t="str">
        <f>IF(VLOOKUP($A177,DICO_Complet!A:R,12,FALSE)=0,"",VLOOKUP($A177,DICO_Complet!A:R,12,FALSE))</f>
        <v/>
      </c>
      <c r="O177" s="3" t="str">
        <f>IF(VLOOKUP($A177,DICO_Complet!A:R,13,FALSE)=0,"",VLOOKUP($A177,DICO_Complet!A:R,13,FALSE))</f>
        <v/>
      </c>
      <c r="P177" s="3" t="str">
        <f>IF(VLOOKUP($A177,DICO_Complet!A:R,14,FALSE)=0,"",VLOOKUP($A177,DICO_Complet!A:R,14,FALSE))</f>
        <v>053-0033 en 1.3 mais plus en 1.6</v>
      </c>
      <c r="Q177" s="3" t="str">
        <f>IF(VLOOKUP($A177,DICO_Complet!A:R,15,FALSE)=0,"",VLOOKUP($A177,DICO_Complet!A:R,15,FALSE))</f>
        <v/>
      </c>
      <c r="R177" s="3" t="str">
        <f>IF(VLOOKUP($A177,DICO_Complet!A:R,16,FALSE)=0,"",VLOOKUP($A177,DICO_Complet!A:R,16,FALSE))</f>
        <v/>
      </c>
      <c r="S177" s="3" t="str">
        <f>IF(VLOOKUP($A177,DICO_Complet!A:R,17,FALSE)=0,"",VLOOKUP($A177,DICO_Complet!A:R,17,FALSE))</f>
        <v/>
      </c>
      <c r="T177" s="3" t="str">
        <f>IF(VLOOKUP($A177,DICO_Complet!A:R,18,FALSE)=0,"",VLOOKUP($A177,DICO_Complet!A:R,18,FALSE))</f>
        <v/>
      </c>
    </row>
    <row r="178" spans="1:20" ht="15" customHeight="1">
      <c r="A178" s="29">
        <v>250331162615</v>
      </c>
      <c r="B178" s="30" t="str">
        <f>IF(ISNA(VLOOKUP(Tableau161920[[#This Row],[Référence]],MON_MSG!A:B,2,FALSE)),"N",IF($I178="Obsolete","N","O"))</f>
        <v>O</v>
      </c>
      <c r="C178" s="3" t="str">
        <f>VLOOKUP($A178,DICO_Complet!A:R,3,FALSE)</f>
        <v>Context</v>
      </c>
      <c r="D178" s="3" t="str">
        <f>VLOOKUP($A178,DICO_Complet!A:R,4,FALSE)</f>
        <v>cardContext</v>
      </c>
      <c r="E178" s="3" t="str">
        <f>VLOOKUP($A178,DICO_Complet!A:R,5,FALSE)</f>
        <v>activCodePLBSInvoiceRemoteModeOrPreAuthProlongTransaction</v>
      </c>
      <c r="F178" s="3" t="str">
        <f>VLOOKUP($A178,DICO_Complet!A:R,6,FALSE)</f>
        <v>Exact1AlphaNumericText</v>
      </c>
      <c r="G178" s="31" t="str">
        <f>VLOOKUP($A178,DICO_Complet!A:R,7,FALSE)</f>
        <v>DNS</v>
      </c>
      <c r="H178" s="31">
        <f>VLOOKUP($A178,DICO_Complet!A:R,8,FALSE)</f>
        <v>0</v>
      </c>
      <c r="I178" s="3" t="str">
        <f>IF(VLOOKUP($A178,DICO_Complet!A:R,9,FALSE)&lt;&gt;0,VLOOKUP($A178,DICO_Complet!A:R,9,FALSE),"")</f>
        <v/>
      </c>
      <c r="J178" s="3" t="str">
        <f>VLOOKUP($A178,DICO_Complet!A:R,10,FALSE)</f>
        <v>Activation code for invoice for the reservation and rental of goods or services in remote mode</v>
      </c>
      <c r="K178" s="3" t="str">
        <f>IF(OR(ISNA(VLOOKUP(Tableau161920[[#This Row],[Référence]],MON_MSG!A:H,7,FALSE)),ISBLANK(VLOOKUP(Tableau161920[[#This Row],[Référence]],MON_MSG!A:H,7,FALSE))),"",VLOOKUP(Tableau161920[[#This Row],[Référence]],MON_MSG!A:H,7,FALSE))</f>
        <v/>
      </c>
      <c r="L178" s="3" t="str">
        <f>IF(OR(ISNA(VLOOKUP(Tableau161920[[#This Row],[Référence]],MON_MSG!A:I,8,FALSE)),ISBLANK(VLOOKUP(Tableau161920[[#This Row],[Référence]],MON_MSG!A:I,8,FALSE))),"",VLOOKUP(Tableau161920[[#This Row],[Référence]],MON_MSG!A:I,8,FALSE))</f>
        <v/>
      </c>
      <c r="M178" s="3" t="str">
        <f>IF(OR(ISNA(VLOOKUP(Tableau161920[[#This Row],[Référence]],MON_MSG!A:J,9,FALSE)),ISBLANK(VLOOKUP(Tableau161920[[#This Row],[Référence]],MON_MSG!A:J,9,FALSE))),"",VLOOKUP(Tableau161920[[#This Row],[Référence]],MON_MSG!A:J,9,FALSE))</f>
        <v/>
      </c>
      <c r="N178" s="3" t="str">
        <f>IF(VLOOKUP($A178,DICO_Complet!A:R,12,FALSE)=0,"",VLOOKUP($A178,DICO_Complet!A:R,12,FALSE))</f>
        <v/>
      </c>
      <c r="O178" s="3" t="str">
        <f>IF(VLOOKUP($A178,DICO_Complet!A:R,13,FALSE)=0,"",VLOOKUP($A178,DICO_Complet!A:R,13,FALSE))</f>
        <v/>
      </c>
      <c r="P178" s="3" t="str">
        <f>IF(VLOOKUP($A178,DICO_Complet!A:R,14,FALSE)=0,"",VLOOKUP($A178,DICO_Complet!A:R,14,FALSE))</f>
        <v/>
      </c>
      <c r="Q178" s="3" t="str">
        <f>IF(VLOOKUP($A178,DICO_Complet!A:R,15,FALSE)=0,"",VLOOKUP($A178,DICO_Complet!A:R,15,FALSE))</f>
        <v/>
      </c>
      <c r="R178" s="3" t="str">
        <f>IF(VLOOKUP($A178,DICO_Complet!A:R,16,FALSE)=0,"",VLOOKUP($A178,DICO_Complet!A:R,16,FALSE))</f>
        <v/>
      </c>
      <c r="S178" s="3" t="str">
        <f>IF(VLOOKUP($A178,DICO_Complet!A:R,17,FALSE)=0,"",VLOOKUP($A178,DICO_Complet!A:R,17,FALSE))</f>
        <v/>
      </c>
      <c r="T178" s="3" t="str">
        <f>IF(VLOOKUP($A178,DICO_Complet!A:R,18,FALSE)=0,"",VLOOKUP($A178,DICO_Complet!A:R,18,FALSE))</f>
        <v/>
      </c>
    </row>
    <row r="179" spans="1:20">
      <c r="A179" s="29">
        <v>250331162617</v>
      </c>
      <c r="B179" s="30" t="str">
        <f>IF(ISNA(VLOOKUP(Tableau161920[[#This Row],[Référence]],MON_MSG!A:B,2,FALSE)),"N",IF($I179="Obsolete","N","O"))</f>
        <v>O</v>
      </c>
      <c r="C179" s="3" t="str">
        <f>VLOOKUP($A179,DICO_Complet!A:R,3,FALSE)</f>
        <v>Context</v>
      </c>
      <c r="D179" s="3" t="str">
        <f>VLOOKUP($A179,DICO_Complet!A:R,4,FALSE)</f>
        <v>cardContext</v>
      </c>
      <c r="E179" s="3" t="str">
        <f>VLOOKUP($A179,DICO_Complet!A:R,5,FALSE)</f>
        <v>additionalInvoiceActivationCode</v>
      </c>
      <c r="F179" s="3" t="str">
        <f>VLOOKUP($A179,DICO_Complet!A:R,6,FALSE)</f>
        <v>Exact1AlphaNumericText</v>
      </c>
      <c r="G179" s="31" t="str">
        <f>VLOOKUP($A179,DICO_Complet!A:R,7,FALSE)</f>
        <v>DNS</v>
      </c>
      <c r="H179" s="31">
        <f>VLOOKUP($A179,DICO_Complet!A:R,8,FALSE)</f>
        <v>0</v>
      </c>
      <c r="I179" s="3" t="str">
        <f>IF(VLOOKUP($A179,DICO_Complet!A:R,9,FALSE)&lt;&gt;0,VLOOKUP($A179,DICO_Complet!A:R,9,FALSE),"")</f>
        <v/>
      </c>
      <c r="J179" s="3" t="str">
        <f>VLOOKUP($A179,DICO_Complet!A:R,10,FALSE)</f>
        <v>Additional invoice activation code</v>
      </c>
      <c r="K179" s="3" t="str">
        <f>IF(OR(ISNA(VLOOKUP(Tableau161920[[#This Row],[Référence]],MON_MSG!A:H,7,FALSE)),ISBLANK(VLOOKUP(Tableau161920[[#This Row],[Référence]],MON_MSG!A:H,7,FALSE))),"",VLOOKUP(Tableau161920[[#This Row],[Référence]],MON_MSG!A:H,7,FALSE))</f>
        <v/>
      </c>
      <c r="L179" s="3" t="str">
        <f>IF(OR(ISNA(VLOOKUP(Tableau161920[[#This Row],[Référence]],MON_MSG!A:I,8,FALSE)),ISBLANK(VLOOKUP(Tableau161920[[#This Row],[Référence]],MON_MSG!A:I,8,FALSE))),"",VLOOKUP(Tableau161920[[#This Row],[Référence]],MON_MSG!A:I,8,FALSE))</f>
        <v/>
      </c>
      <c r="M179" s="3" t="str">
        <f>IF(OR(ISNA(VLOOKUP(Tableau161920[[#This Row],[Référence]],MON_MSG!A:J,9,FALSE)),ISBLANK(VLOOKUP(Tableau161920[[#This Row],[Référence]],MON_MSG!A:J,9,FALSE))),"",VLOOKUP(Tableau161920[[#This Row],[Référence]],MON_MSG!A:J,9,FALSE))</f>
        <v/>
      </c>
      <c r="N179" s="3" t="str">
        <f>IF(VLOOKUP($A179,DICO_Complet!A:R,12,FALSE)=0,"",VLOOKUP($A179,DICO_Complet!A:R,12,FALSE))</f>
        <v/>
      </c>
      <c r="O179" s="3" t="str">
        <f>IF(VLOOKUP($A179,DICO_Complet!A:R,13,FALSE)=0,"",VLOOKUP($A179,DICO_Complet!A:R,13,FALSE))</f>
        <v/>
      </c>
      <c r="P179" s="3" t="str">
        <f>IF(VLOOKUP($A179,DICO_Complet!A:R,14,FALSE)=0,"",VLOOKUP($A179,DICO_Complet!A:R,14,FALSE))</f>
        <v>072-DF07-p13</v>
      </c>
      <c r="Q179" s="3" t="str">
        <f>IF(VLOOKUP($A179,DICO_Complet!A:R,15,FALSE)=0,"",VLOOKUP($A179,DICO_Complet!A:R,15,FALSE))</f>
        <v/>
      </c>
      <c r="R179" s="3" t="str">
        <f>IF(VLOOKUP($A179,DICO_Complet!A:R,16,FALSE)=0,"",VLOOKUP($A179,DICO_Complet!A:R,16,FALSE))</f>
        <v/>
      </c>
      <c r="S179" s="3" t="str">
        <f>IF(VLOOKUP($A179,DICO_Complet!A:R,17,FALSE)=0,"",VLOOKUP($A179,DICO_Complet!A:R,17,FALSE))</f>
        <v/>
      </c>
      <c r="T179" s="3" t="str">
        <f>IF(VLOOKUP($A179,DICO_Complet!A:R,18,FALSE)=0,"",VLOOKUP($A179,DICO_Complet!A:R,18,FALSE))</f>
        <v/>
      </c>
    </row>
    <row r="180" spans="1:20">
      <c r="A180" s="29">
        <v>260211115200</v>
      </c>
      <c r="B180" s="30" t="str">
        <f>IF(ISNA(VLOOKUP(Tableau161920[[#This Row],[Référence]],MON_MSG!A:B,2,FALSE)),"N",IF($I180="Obsolete","N","O"))</f>
        <v>O</v>
      </c>
      <c r="C180" s="3" t="str">
        <f>VLOOKUP($A180,DICO_Complet!A:R,3,FALSE)</f>
        <v>Context</v>
      </c>
      <c r="D180" s="3" t="str">
        <f>VLOOKUP($A180,DICO_Complet!A:R,4,FALSE)</f>
        <v>cardContext</v>
      </c>
      <c r="E180" s="3" t="str">
        <f>VLOOKUP($A180,DICO_Complet!A:R,5,FALSE)</f>
        <v>blockingDateTime</v>
      </c>
      <c r="F180" s="3" t="str">
        <f>VLOOKUP($A180,DICO_Complet!A:R,6,FALSE)</f>
        <v>ISODateTime</v>
      </c>
      <c r="G180" s="31" t="str">
        <f>VLOOKUP($A180,DICO_Complet!A:R,7,FALSE)</f>
        <v>DNS</v>
      </c>
      <c r="H180" s="31">
        <f>VLOOKUP($A180,DICO_Complet!A:R,8,FALSE)</f>
        <v>0</v>
      </c>
      <c r="I180" s="3" t="str">
        <f>IF(VLOOKUP($A180,DICO_Complet!A:R,9,FALSE)&lt;&gt;0,VLOOKUP($A180,DICO_Complet!A:R,9,FALSE),"")</f>
        <v/>
      </c>
      <c r="J180" s="3" t="str">
        <f>VLOOKUP($A180,DICO_Complet!A:R,10,FALSE)</f>
        <v>Blocking date and time</v>
      </c>
      <c r="K180" s="3" t="str">
        <f>IF(OR(ISNA(VLOOKUP(Tableau161920[[#This Row],[Référence]],MON_MSG!A:H,7,FALSE)),ISBLANK(VLOOKUP(Tableau161920[[#This Row],[Référence]],MON_MSG!A:H,7,FALSE))),"",VLOOKUP(Tableau161920[[#This Row],[Référence]],MON_MSG!A:H,7,FALSE))</f>
        <v/>
      </c>
      <c r="L180" s="3" t="str">
        <f>IF(OR(ISNA(VLOOKUP(Tableau161920[[#This Row],[Référence]],MON_MSG!A:I,8,FALSE)),ISBLANK(VLOOKUP(Tableau161920[[#This Row],[Référence]],MON_MSG!A:I,8,FALSE))),"",VLOOKUP(Tableau161920[[#This Row],[Référence]],MON_MSG!A:I,8,FALSE))</f>
        <v/>
      </c>
      <c r="M180" s="3" t="str">
        <f>IF(OR(ISNA(VLOOKUP(Tableau161920[[#This Row],[Référence]],MON_MSG!A:J,9,FALSE)),ISBLANK(VLOOKUP(Tableau161920[[#This Row],[Référence]],MON_MSG!A:J,9,FALSE))),"",VLOOKUP(Tableau161920[[#This Row],[Référence]],MON_MSG!A:J,9,FALSE))</f>
        <v/>
      </c>
      <c r="N180" s="3" t="str">
        <f>IF(VLOOKUP($A180,DICO_Complet!A:R,12,FALSE)=0,"",VLOOKUP($A180,DICO_Complet!A:R,12,FALSE))</f>
        <v/>
      </c>
      <c r="O180" s="3" t="str">
        <f>IF(VLOOKUP($A180,DICO_Complet!A:R,13,FALSE)=0,"",VLOOKUP($A180,DICO_Complet!A:R,13,FALSE))</f>
        <v/>
      </c>
      <c r="P180" s="3" t="str">
        <f>IF(VLOOKUP($A180,DICO_Complet!A:R,14,FALSE)=0,"",VLOOKUP($A180,DICO_Complet!A:R,14,FALSE))</f>
        <v/>
      </c>
      <c r="Q180" s="3" t="str">
        <f>IF(VLOOKUP($A180,DICO_Complet!A:R,15,FALSE)=0,"",VLOOKUP($A180,DICO_Complet!A:R,15,FALSE))</f>
        <v/>
      </c>
      <c r="R180" s="3" t="str">
        <f>IF(VLOOKUP($A180,DICO_Complet!A:R,16,FALSE)=0,"",VLOOKUP($A180,DICO_Complet!A:R,16,FALSE))</f>
        <v/>
      </c>
      <c r="S180" s="3" t="str">
        <f>IF(VLOOKUP($A180,DICO_Complet!A:R,17,FALSE)=0,"",VLOOKUP($A180,DICO_Complet!A:R,17,FALSE))</f>
        <v/>
      </c>
      <c r="T180" s="3" t="str">
        <f>IF(VLOOKUP($A180,DICO_Complet!A:R,18,FALSE)=0,"",VLOOKUP($A180,DICO_Complet!A:R,18,FALSE))</f>
        <v/>
      </c>
    </row>
    <row r="181" spans="1:20">
      <c r="A181" s="29">
        <v>250410114322</v>
      </c>
      <c r="B181" s="30" t="str">
        <f>IF(ISNA(VLOOKUP(Tableau161920[[#This Row],[Référence]],MON_MSG!A:B,2,FALSE)),"N",IF($I181="Obsolete","N","O"))</f>
        <v>O</v>
      </c>
      <c r="C181" s="3" t="str">
        <f>VLOOKUP($A181,DICO_Complet!A:R,3,FALSE)</f>
        <v>Context</v>
      </c>
      <c r="D181" s="3" t="str">
        <f>VLOOKUP($A181,DICO_Complet!A:R,4,FALSE)</f>
        <v>cardContext</v>
      </c>
      <c r="E181" s="3" t="str">
        <f>VLOOKUP($A181,DICO_Complet!A:R,5,FALSE)</f>
        <v>blockingReasonCode</v>
      </c>
      <c r="F181" s="3" t="str">
        <f>VLOOKUP($A181,DICO_Complet!A:R,6,FALSE)</f>
        <v>BlockingReasonCodeset</v>
      </c>
      <c r="G181" s="31" t="str">
        <f>VLOOKUP($A181,DICO_Complet!A:R,7,FALSE)</f>
        <v>DNS</v>
      </c>
      <c r="H181" s="31">
        <f>VLOOKUP($A181,DICO_Complet!A:R,8,FALSE)</f>
        <v>0</v>
      </c>
      <c r="I181" s="3" t="str">
        <f>IF(VLOOKUP($A181,DICO_Complet!A:R,9,FALSE)&lt;&gt;0,VLOOKUP($A181,DICO_Complet!A:R,9,FALSE),"")</f>
        <v/>
      </c>
      <c r="J181" s="3" t="str">
        <f>VLOOKUP($A181,DICO_Complet!A:R,10,FALSE)</f>
        <v>Blocking reason code</v>
      </c>
      <c r="K181" s="3" t="str">
        <f>IF(OR(ISNA(VLOOKUP(Tableau161920[[#This Row],[Référence]],MON_MSG!A:H,7,FALSE)),ISBLANK(VLOOKUP(Tableau161920[[#This Row],[Référence]],MON_MSG!A:H,7,FALSE))),"",VLOOKUP(Tableau161920[[#This Row],[Référence]],MON_MSG!A:H,7,FALSE))</f>
        <v/>
      </c>
      <c r="L181" s="3" t="str">
        <f>IF(OR(ISNA(VLOOKUP(Tableau161920[[#This Row],[Référence]],MON_MSG!A:I,8,FALSE)),ISBLANK(VLOOKUP(Tableau161920[[#This Row],[Référence]],MON_MSG!A:I,8,FALSE))),"",VLOOKUP(Tableau161920[[#This Row],[Référence]],MON_MSG!A:I,8,FALSE))</f>
        <v/>
      </c>
      <c r="M181" s="3" t="str">
        <f>IF(OR(ISNA(VLOOKUP(Tableau161920[[#This Row],[Référence]],MON_MSG!A:J,9,FALSE)),ISBLANK(VLOOKUP(Tableau161920[[#This Row],[Référence]],MON_MSG!A:J,9,FALSE))),"",VLOOKUP(Tableau161920[[#This Row],[Référence]],MON_MSG!A:J,9,FALSE))</f>
        <v/>
      </c>
      <c r="N181" s="3" t="str">
        <f>IF(VLOOKUP($A181,DICO_Complet!A:R,12,FALSE)=0,"",VLOOKUP($A181,DICO_Complet!A:R,12,FALSE))</f>
        <v/>
      </c>
      <c r="O181" s="3" t="str">
        <f>IF(VLOOKUP($A181,DICO_Complet!A:R,13,FALSE)=0,"",VLOOKUP($A181,DICO_Complet!A:R,13,FALSE))</f>
        <v/>
      </c>
      <c r="P181" s="3" t="str">
        <f>IF(VLOOKUP($A181,DICO_Complet!A:R,14,FALSE)=0,"",VLOOKUP($A181,DICO_Complet!A:R,14,FALSE))</f>
        <v/>
      </c>
      <c r="Q181" s="3" t="str">
        <f>IF(VLOOKUP($A181,DICO_Complet!A:R,15,FALSE)=0,"",VLOOKUP($A181,DICO_Complet!A:R,15,FALSE))</f>
        <v/>
      </c>
      <c r="R181" s="3" t="str">
        <f>IF(VLOOKUP($A181,DICO_Complet!A:R,16,FALSE)=0,"",VLOOKUP($A181,DICO_Complet!A:R,16,FALSE))</f>
        <v/>
      </c>
      <c r="S181" s="3" t="str">
        <f>IF(VLOOKUP($A181,DICO_Complet!A:R,17,FALSE)=0,"",VLOOKUP($A181,DICO_Complet!A:R,17,FALSE))</f>
        <v/>
      </c>
      <c r="T181" s="3" t="str">
        <f>IF(VLOOKUP($A181,DICO_Complet!A:R,18,FALSE)=0,"",VLOOKUP($A181,DICO_Complet!A:R,18,FALSE))</f>
        <v/>
      </c>
    </row>
    <row r="182" spans="1:20">
      <c r="A182" s="29">
        <v>251110110003</v>
      </c>
      <c r="B182" s="30" t="str">
        <f>IF(ISNA(VLOOKUP(Tableau161920[[#This Row],[Référence]],MON_MSG!A:B,2,FALSE)),"N",IF($I182="Obsolete","N","O"))</f>
        <v>O</v>
      </c>
      <c r="C182" s="3" t="str">
        <f>VLOOKUP($A182,DICO_Complet!A:R,3,FALSE)</f>
        <v>Context</v>
      </c>
      <c r="D182" s="3" t="str">
        <f>VLOOKUP($A182,DICO_Complet!A:R,4,FALSE)</f>
        <v>cardContext</v>
      </c>
      <c r="E182" s="3" t="str">
        <f>VLOOKUP($A182,DICO_Complet!A:R,5,FALSE)</f>
        <v>blockingReference</v>
      </c>
      <c r="F182" s="3" t="str">
        <f>VLOOKUP($A182,DICO_Complet!A:R,6,FALSE)</f>
        <v>Max36IdentifierText</v>
      </c>
      <c r="G182" s="31" t="str">
        <f>VLOOKUP($A182,DICO_Complet!A:R,7,FALSE)</f>
        <v>DNS</v>
      </c>
      <c r="H182" s="31">
        <f>VLOOKUP($A182,DICO_Complet!A:R,8,FALSE)</f>
        <v>0</v>
      </c>
      <c r="I182" s="3" t="str">
        <f>IF(VLOOKUP($A182,DICO_Complet!A:R,9,FALSE)&lt;&gt;0,VLOOKUP($A182,DICO_Complet!A:R,9,FALSE),"")</f>
        <v/>
      </c>
      <c r="J182" s="3" t="str">
        <f>VLOOKUP($A182,DICO_Complet!A:R,10,FALSE)</f>
        <v>Blocking reference</v>
      </c>
      <c r="K182" s="3" t="str">
        <f>IF(OR(ISNA(VLOOKUP(Tableau161920[[#This Row],[Référence]],MON_MSG!A:H,7,FALSE)),ISBLANK(VLOOKUP(Tableau161920[[#This Row],[Référence]],MON_MSG!A:H,7,FALSE))),"",VLOOKUP(Tableau161920[[#This Row],[Référence]],MON_MSG!A:H,7,FALSE))</f>
        <v/>
      </c>
      <c r="L182" s="3" t="str">
        <f>IF(OR(ISNA(VLOOKUP(Tableau161920[[#This Row],[Référence]],MON_MSG!A:I,8,FALSE)),ISBLANK(VLOOKUP(Tableau161920[[#This Row],[Référence]],MON_MSG!A:I,8,FALSE))),"",VLOOKUP(Tableau161920[[#This Row],[Référence]],MON_MSG!A:I,8,FALSE))</f>
        <v/>
      </c>
      <c r="M182" s="3" t="str">
        <f>IF(OR(ISNA(VLOOKUP(Tableau161920[[#This Row],[Référence]],MON_MSG!A:J,9,FALSE)),ISBLANK(VLOOKUP(Tableau161920[[#This Row],[Référence]],MON_MSG!A:J,9,FALSE))),"",VLOOKUP(Tableau161920[[#This Row],[Référence]],MON_MSG!A:J,9,FALSE))</f>
        <v/>
      </c>
      <c r="N182" s="3" t="str">
        <f>IF(VLOOKUP($A182,DICO_Complet!A:R,12,FALSE)=0,"",VLOOKUP($A182,DICO_Complet!A:R,12,FALSE))</f>
        <v/>
      </c>
      <c r="O182" s="3" t="str">
        <f>IF(VLOOKUP($A182,DICO_Complet!A:R,13,FALSE)=0,"",VLOOKUP($A182,DICO_Complet!A:R,13,FALSE))</f>
        <v/>
      </c>
      <c r="P182" s="3" t="str">
        <f>IF(VLOOKUP($A182,DICO_Complet!A:R,14,FALSE)=0,"",VLOOKUP($A182,DICO_Complet!A:R,14,FALSE))</f>
        <v/>
      </c>
      <c r="Q182" s="3" t="str">
        <f>IF(VLOOKUP($A182,DICO_Complet!A:R,15,FALSE)=0,"",VLOOKUP($A182,DICO_Complet!A:R,15,FALSE))</f>
        <v/>
      </c>
      <c r="R182" s="3" t="str">
        <f>IF(VLOOKUP($A182,DICO_Complet!A:R,16,FALSE)=0,"",VLOOKUP($A182,DICO_Complet!A:R,16,FALSE))</f>
        <v/>
      </c>
      <c r="S182" s="3" t="str">
        <f>IF(VLOOKUP($A182,DICO_Complet!A:R,17,FALSE)=0,"",VLOOKUP($A182,DICO_Complet!A:R,17,FALSE))</f>
        <v/>
      </c>
      <c r="T182" s="3" t="str">
        <f>IF(VLOOKUP($A182,DICO_Complet!A:R,18,FALSE)=0,"",VLOOKUP($A182,DICO_Complet!A:R,18,FALSE))</f>
        <v/>
      </c>
    </row>
    <row r="183" spans="1:20">
      <c r="A183" s="29">
        <v>250410114323</v>
      </c>
      <c r="B183" s="30" t="str">
        <f>IF(ISNA(VLOOKUP(Tableau161920[[#This Row],[Référence]],MON_MSG!A:B,2,FALSE)),"N",IF($I183="Obsolete","N","O"))</f>
        <v>O</v>
      </c>
      <c r="C183" s="3" t="str">
        <f>VLOOKUP($A183,DICO_Complet!A:R,3,FALSE)</f>
        <v>Context</v>
      </c>
      <c r="D183" s="3" t="str">
        <f>VLOOKUP($A183,DICO_Complet!A:R,4,FALSE)</f>
        <v>cardContext</v>
      </c>
      <c r="E183" s="3" t="str">
        <f>VLOOKUP($A183,DICO_Complet!A:R,5,FALSE)</f>
        <v>blockingRegulatoryReasonCode</v>
      </c>
      <c r="F183" s="3" t="str">
        <f>VLOOKUP($A183,DICO_Complet!A:R,6,FALSE)</f>
        <v>BlockingRegulatoryReasonCodeset</v>
      </c>
      <c r="G183" s="31" t="str">
        <f>VLOOKUP($A183,DICO_Complet!A:R,7,FALSE)</f>
        <v>DNS</v>
      </c>
      <c r="H183" s="31">
        <f>VLOOKUP($A183,DICO_Complet!A:R,8,FALSE)</f>
        <v>0</v>
      </c>
      <c r="I183" s="3" t="str">
        <f>IF(VLOOKUP($A183,DICO_Complet!A:R,9,FALSE)&lt;&gt;0,VLOOKUP($A183,DICO_Complet!A:R,9,FALSE),"")</f>
        <v/>
      </c>
      <c r="J183" s="3" t="str">
        <f>VLOOKUP($A183,DICO_Complet!A:R,10,FALSE)</f>
        <v>BlockingRegulatoryReasonCodeset</v>
      </c>
      <c r="K183" s="3" t="str">
        <f>IF(OR(ISNA(VLOOKUP(Tableau161920[[#This Row],[Référence]],MON_MSG!A:H,7,FALSE)),ISBLANK(VLOOKUP(Tableau161920[[#This Row],[Référence]],MON_MSG!A:H,7,FALSE))),"",VLOOKUP(Tableau161920[[#This Row],[Référence]],MON_MSG!A:H,7,FALSE))</f>
        <v/>
      </c>
      <c r="L183" s="3" t="str">
        <f>IF(OR(ISNA(VLOOKUP(Tableau161920[[#This Row],[Référence]],MON_MSG!A:I,8,FALSE)),ISBLANK(VLOOKUP(Tableau161920[[#This Row],[Référence]],MON_MSG!A:I,8,FALSE))),"",VLOOKUP(Tableau161920[[#This Row],[Référence]],MON_MSG!A:I,8,FALSE))</f>
        <v/>
      </c>
      <c r="M183" s="3" t="str">
        <f>IF(OR(ISNA(VLOOKUP(Tableau161920[[#This Row],[Référence]],MON_MSG!A:J,9,FALSE)),ISBLANK(VLOOKUP(Tableau161920[[#This Row],[Référence]],MON_MSG!A:J,9,FALSE))),"",VLOOKUP(Tableau161920[[#This Row],[Référence]],MON_MSG!A:J,9,FALSE))</f>
        <v/>
      </c>
      <c r="N183" s="3" t="str">
        <f>IF(VLOOKUP($A183,DICO_Complet!A:R,12,FALSE)=0,"",VLOOKUP($A183,DICO_Complet!A:R,12,FALSE))</f>
        <v/>
      </c>
      <c r="O183" s="3" t="str">
        <f>IF(VLOOKUP($A183,DICO_Complet!A:R,13,FALSE)=0,"",VLOOKUP($A183,DICO_Complet!A:R,13,FALSE))</f>
        <v/>
      </c>
      <c r="P183" s="3" t="str">
        <f>IF(VLOOKUP($A183,DICO_Complet!A:R,14,FALSE)=0,"",VLOOKUP($A183,DICO_Complet!A:R,14,FALSE))</f>
        <v/>
      </c>
      <c r="Q183" s="3" t="str">
        <f>IF(VLOOKUP($A183,DICO_Complet!A:R,15,FALSE)=0,"",VLOOKUP($A183,DICO_Complet!A:R,15,FALSE))</f>
        <v/>
      </c>
      <c r="R183" s="3" t="str">
        <f>IF(VLOOKUP($A183,DICO_Complet!A:R,16,FALSE)=0,"",VLOOKUP($A183,DICO_Complet!A:R,16,FALSE))</f>
        <v/>
      </c>
      <c r="S183" s="3" t="str">
        <f>IF(VLOOKUP($A183,DICO_Complet!A:R,17,FALSE)=0,"",VLOOKUP($A183,DICO_Complet!A:R,17,FALSE))</f>
        <v/>
      </c>
      <c r="T183" s="3" t="str">
        <f>IF(VLOOKUP($A183,DICO_Complet!A:R,18,FALSE)=0,"",VLOOKUP($A183,DICO_Complet!A:R,18,FALSE))</f>
        <v/>
      </c>
    </row>
    <row r="184" spans="1:20">
      <c r="A184" s="29">
        <v>251125100015</v>
      </c>
      <c r="B184" s="30" t="str">
        <f>IF(ISNA(VLOOKUP(Tableau161920[[#This Row],[Référence]],MON_MSG!A:B,2,FALSE)),"N",IF($I184="Obsolete","N","O"))</f>
        <v>O</v>
      </c>
      <c r="C184" s="3" t="str">
        <f>VLOOKUP($A184,DICO_Complet!A:R,3,FALSE)</f>
        <v>Context</v>
      </c>
      <c r="D184" s="3" t="str">
        <f>VLOOKUP($A184,DICO_Complet!A:R,4,FALSE)</f>
        <v>cardContext</v>
      </c>
      <c r="E184" s="3" t="str">
        <f>VLOOKUP($A184,DICO_Complet!A:R,5,FALSE)</f>
        <v>cardRiskLevel</v>
      </c>
      <c r="F184" s="3" t="str">
        <f>VLOOKUP($A184,DICO_Complet!A:R,6,FALSE)</f>
        <v>Max10AlphaNumericText</v>
      </c>
      <c r="G184" s="31" t="str">
        <f>VLOOKUP($A184,DICO_Complet!A:R,7,FALSE)</f>
        <v>DNS</v>
      </c>
      <c r="H184" s="31">
        <f>VLOOKUP($A184,DICO_Complet!A:R,8,FALSE)</f>
        <v>0</v>
      </c>
      <c r="I184" s="3" t="str">
        <f>IF(VLOOKUP($A184,DICO_Complet!A:R,9,FALSE)&lt;&gt;0,VLOOKUP($A184,DICO_Complet!A:R,9,FALSE),"")</f>
        <v/>
      </c>
      <c r="J184" s="3" t="str">
        <f>VLOOKUP($A184,DICO_Complet!A:R,10,FALSE)</f>
        <v>Represents the level of risk linked to the card</v>
      </c>
      <c r="K184" s="3" t="str">
        <f>IF(OR(ISNA(VLOOKUP(Tableau161920[[#This Row],[Référence]],MON_MSG!A:H,7,FALSE)),ISBLANK(VLOOKUP(Tableau161920[[#This Row],[Référence]],MON_MSG!A:H,7,FALSE))),"",VLOOKUP(Tableau161920[[#This Row],[Référence]],MON_MSG!A:H,7,FALSE))</f>
        <v/>
      </c>
      <c r="L184" s="3" t="str">
        <f>IF(OR(ISNA(VLOOKUP(Tableau161920[[#This Row],[Référence]],MON_MSG!A:I,8,FALSE)),ISBLANK(VLOOKUP(Tableau161920[[#This Row],[Référence]],MON_MSG!A:I,8,FALSE))),"",VLOOKUP(Tableau161920[[#This Row],[Référence]],MON_MSG!A:I,8,FALSE))</f>
        <v/>
      </c>
      <c r="M184" s="3" t="str">
        <f>IF(OR(ISNA(VLOOKUP(Tableau161920[[#This Row],[Référence]],MON_MSG!A:J,9,FALSE)),ISBLANK(VLOOKUP(Tableau161920[[#This Row],[Référence]],MON_MSG!A:J,9,FALSE))),"",VLOOKUP(Tableau161920[[#This Row],[Référence]],MON_MSG!A:J,9,FALSE))</f>
        <v/>
      </c>
      <c r="N184" s="3" t="str">
        <f>IF(VLOOKUP($A184,DICO_Complet!A:R,12,FALSE)=0,"",VLOOKUP($A184,DICO_Complet!A:R,12,FALSE))</f>
        <v/>
      </c>
      <c r="O184" s="3" t="str">
        <f>IF(VLOOKUP($A184,DICO_Complet!A:R,13,FALSE)=0,"",VLOOKUP($A184,DICO_Complet!A:R,13,FALSE))</f>
        <v/>
      </c>
      <c r="P184" s="3" t="str">
        <f>IF(VLOOKUP($A184,DICO_Complet!A:R,14,FALSE)=0,"",VLOOKUP($A184,DICO_Complet!A:R,14,FALSE))</f>
        <v/>
      </c>
      <c r="Q184" s="3" t="str">
        <f>IF(VLOOKUP($A184,DICO_Complet!A:R,15,FALSE)=0,"",VLOOKUP($A184,DICO_Complet!A:R,15,FALSE))</f>
        <v/>
      </c>
      <c r="R184" s="3" t="str">
        <f>IF(VLOOKUP($A184,DICO_Complet!A:R,16,FALSE)=0,"",VLOOKUP($A184,DICO_Complet!A:R,16,FALSE))</f>
        <v/>
      </c>
      <c r="S184" s="3" t="str">
        <f>IF(VLOOKUP($A184,DICO_Complet!A:R,17,FALSE)=0,"",VLOOKUP($A184,DICO_Complet!A:R,17,FALSE))</f>
        <v/>
      </c>
      <c r="T184" s="3" t="str">
        <f>IF(VLOOKUP($A184,DICO_Complet!A:R,18,FALSE)=0,"",VLOOKUP($A184,DICO_Complet!A:R,18,FALSE))</f>
        <v/>
      </c>
    </row>
    <row r="185" spans="1:20">
      <c r="A185" s="29">
        <v>250617090116</v>
      </c>
      <c r="B185" s="30" t="str">
        <f>IF(ISNA(VLOOKUP(Tableau161920[[#This Row],[Référence]],MON_MSG!A:B,2,FALSE)),"N",IF($I185="Obsolete","N","O"))</f>
        <v>O</v>
      </c>
      <c r="C185" s="3" t="str">
        <f>VLOOKUP($A185,DICO_Complet!A:R,3,FALSE)</f>
        <v>Context</v>
      </c>
      <c r="D185" s="3" t="str">
        <f>VLOOKUP($A185,DICO_Complet!A:R,4,FALSE)</f>
        <v>cardContext</v>
      </c>
      <c r="E185" s="3" t="str">
        <f>VLOOKUP($A185,DICO_Complet!A:R,5,FALSE)</f>
        <v>cardSelectionCode</v>
      </c>
      <c r="F185" s="3" t="str">
        <f>VLOOKUP($A185,DICO_Complet!A:R,6,FALSE)</f>
        <v>CardSelectionCodeset</v>
      </c>
      <c r="G185" s="31" t="str">
        <f>VLOOKUP($A185,DICO_Complet!A:R,7,FALSE)</f>
        <v>DNS</v>
      </c>
      <c r="H185" s="31">
        <f>VLOOKUP($A185,DICO_Complet!A:R,8,FALSE)</f>
        <v>0</v>
      </c>
      <c r="I185" s="3" t="str">
        <f>IF(VLOOKUP($A185,DICO_Complet!A:R,9,FALSE)&lt;&gt;0,VLOOKUP($A185,DICO_Complet!A:R,9,FALSE),"")</f>
        <v/>
      </c>
      <c r="J185" s="3" t="str">
        <f>VLOOKUP($A185,DICO_Complet!A:R,10,FALSE)</f>
        <v>Card filter selection code</v>
      </c>
      <c r="K185" s="3" t="str">
        <f>IF(OR(ISNA(VLOOKUP(Tableau161920[[#This Row],[Référence]],MON_MSG!A:H,7,FALSE)),ISBLANK(VLOOKUP(Tableau161920[[#This Row],[Référence]],MON_MSG!A:H,7,FALSE))),"",VLOOKUP(Tableau161920[[#This Row],[Référence]],MON_MSG!A:H,7,FALSE))</f>
        <v/>
      </c>
      <c r="L185" s="3" t="str">
        <f>IF(OR(ISNA(VLOOKUP(Tableau161920[[#This Row],[Référence]],MON_MSG!A:I,8,FALSE)),ISBLANK(VLOOKUP(Tableau161920[[#This Row],[Référence]],MON_MSG!A:I,8,FALSE))),"",VLOOKUP(Tableau161920[[#This Row],[Référence]],MON_MSG!A:I,8,FALSE))</f>
        <v/>
      </c>
      <c r="M185" s="3" t="str">
        <f>IF(OR(ISNA(VLOOKUP(Tableau161920[[#This Row],[Référence]],MON_MSG!A:J,9,FALSE)),ISBLANK(VLOOKUP(Tableau161920[[#This Row],[Référence]],MON_MSG!A:J,9,FALSE))),"",VLOOKUP(Tableau161920[[#This Row],[Référence]],MON_MSG!A:J,9,FALSE))</f>
        <v/>
      </c>
      <c r="N185" s="3" t="str">
        <f>IF(VLOOKUP($A185,DICO_Complet!A:R,12,FALSE)=0,"",VLOOKUP($A185,DICO_Complet!A:R,12,FALSE))</f>
        <v/>
      </c>
      <c r="O185" s="3" t="str">
        <f>IF(VLOOKUP($A185,DICO_Complet!A:R,13,FALSE)=0,"",VLOOKUP($A185,DICO_Complet!A:R,13,FALSE))</f>
        <v/>
      </c>
      <c r="P185" s="3" t="str">
        <f>IF(VLOOKUP($A185,DICO_Complet!A:R,14,FALSE)=0,"",VLOOKUP($A185,DICO_Complet!A:R,14,FALSE))</f>
        <v/>
      </c>
      <c r="Q185" s="3" t="str">
        <f>IF(VLOOKUP($A185,DICO_Complet!A:R,15,FALSE)=0,"",VLOOKUP($A185,DICO_Complet!A:R,15,FALSE))</f>
        <v/>
      </c>
      <c r="R185" s="3" t="str">
        <f>IF(VLOOKUP($A185,DICO_Complet!A:R,16,FALSE)=0,"",VLOOKUP($A185,DICO_Complet!A:R,16,FALSE))</f>
        <v/>
      </c>
      <c r="S185" s="3" t="str">
        <f>IF(VLOOKUP($A185,DICO_Complet!A:R,17,FALSE)=0,"",VLOOKUP($A185,DICO_Complet!A:R,17,FALSE))</f>
        <v/>
      </c>
      <c r="T185" s="3" t="str">
        <f>IF(VLOOKUP($A185,DICO_Complet!A:R,18,FALSE)=0,"",VLOOKUP($A185,DICO_Complet!A:R,18,FALSE))</f>
        <v/>
      </c>
    </row>
    <row r="186" spans="1:20">
      <c r="A186" s="29">
        <v>250331114324</v>
      </c>
      <c r="B186" s="30" t="str">
        <f>IF(ISNA(VLOOKUP(Tableau161920[[#This Row],[Référence]],MON_MSG!A:B,2,FALSE)),"N",IF($I186="Obsolete","N","O"))</f>
        <v>O</v>
      </c>
      <c r="C186" s="3" t="str">
        <f>VLOOKUP($A186,DICO_Complet!A:R,3,FALSE)</f>
        <v>Context</v>
      </c>
      <c r="D186" s="3" t="str">
        <f>VLOOKUP($A186,DICO_Complet!A:R,4,FALSE)</f>
        <v>cardContext</v>
      </c>
      <c r="E186" s="3" t="str">
        <f>VLOOKUP($A186,DICO_Complet!A:R,5,FALSE)</f>
        <v>compromisedSecretCodeIndicator</v>
      </c>
      <c r="F186" s="3" t="str">
        <f>VLOOKUP($A186,DICO_Complet!A:R,6,FALSE)</f>
        <v>TrueFalseIndicator</v>
      </c>
      <c r="G186" s="31" t="str">
        <f>VLOOKUP($A186,DICO_Complet!A:R,7,FALSE)</f>
        <v>DNS</v>
      </c>
      <c r="H186" s="31">
        <f>VLOOKUP($A186,DICO_Complet!A:R,8,FALSE)</f>
        <v>0</v>
      </c>
      <c r="I186" s="3" t="str">
        <f>IF(VLOOKUP($A186,DICO_Complet!A:R,9,FALSE)&lt;&gt;0,VLOOKUP($A186,DICO_Complet!A:R,9,FALSE),"")</f>
        <v/>
      </c>
      <c r="J186" s="3" t="str">
        <f>VLOOKUP($A186,DICO_Complet!A:R,10,FALSE)</f>
        <v>Indicator of compromission of the secret code</v>
      </c>
      <c r="K186" s="3" t="str">
        <f>IF(OR(ISNA(VLOOKUP(Tableau161920[[#This Row],[Référence]],MON_MSG!A:H,7,FALSE)),ISBLANK(VLOOKUP(Tableau161920[[#This Row],[Référence]],MON_MSG!A:H,7,FALSE))),"",VLOOKUP(Tableau161920[[#This Row],[Référence]],MON_MSG!A:H,7,FALSE))</f>
        <v/>
      </c>
      <c r="L186" s="3" t="str">
        <f>IF(OR(ISNA(VLOOKUP(Tableau161920[[#This Row],[Référence]],MON_MSG!A:I,8,FALSE)),ISBLANK(VLOOKUP(Tableau161920[[#This Row],[Référence]],MON_MSG!A:I,8,FALSE))),"",VLOOKUP(Tableau161920[[#This Row],[Référence]],MON_MSG!A:I,8,FALSE))</f>
        <v/>
      </c>
      <c r="M186" s="3" t="str">
        <f>IF(OR(ISNA(VLOOKUP(Tableau161920[[#This Row],[Référence]],MON_MSG!A:J,9,FALSE)),ISBLANK(VLOOKUP(Tableau161920[[#This Row],[Référence]],MON_MSG!A:J,9,FALSE))),"",VLOOKUP(Tableau161920[[#This Row],[Référence]],MON_MSG!A:J,9,FALSE))</f>
        <v/>
      </c>
      <c r="N186" s="3" t="str">
        <f>IF(VLOOKUP($A186,DICO_Complet!A:R,12,FALSE)=0,"",VLOOKUP($A186,DICO_Complet!A:R,12,FALSE))</f>
        <v/>
      </c>
      <c r="O186" s="3" t="str">
        <f>IF(VLOOKUP($A186,DICO_Complet!A:R,13,FALSE)=0,"",VLOOKUP($A186,DICO_Complet!A:R,13,FALSE))</f>
        <v/>
      </c>
      <c r="P186" s="3" t="str">
        <f>IF(VLOOKUP($A186,DICO_Complet!A:R,14,FALSE)=0,"",VLOOKUP($A186,DICO_Complet!A:R,14,FALSE))</f>
        <v/>
      </c>
      <c r="Q186" s="3" t="str">
        <f>IF(VLOOKUP($A186,DICO_Complet!A:R,15,FALSE)=0,"",VLOOKUP($A186,DICO_Complet!A:R,15,FALSE))</f>
        <v/>
      </c>
      <c r="R186" s="3" t="str">
        <f>IF(VLOOKUP($A186,DICO_Complet!A:R,16,FALSE)=0,"",VLOOKUP($A186,DICO_Complet!A:R,16,FALSE))</f>
        <v/>
      </c>
      <c r="S186" s="3" t="str">
        <f>IF(VLOOKUP($A186,DICO_Complet!A:R,17,FALSE)=0,"",VLOOKUP($A186,DICO_Complet!A:R,17,FALSE))</f>
        <v/>
      </c>
      <c r="T186" s="3" t="str">
        <f>IF(VLOOKUP($A186,DICO_Complet!A:R,18,FALSE)=0,"",VLOOKUP($A186,DICO_Complet!A:R,18,FALSE))</f>
        <v/>
      </c>
    </row>
    <row r="187" spans="1:20">
      <c r="A187" s="29">
        <v>250617090047</v>
      </c>
      <c r="B187" s="30" t="str">
        <f>IF(ISNA(VLOOKUP(Tableau161920[[#This Row],[Référence]],MON_MSG!A:B,2,FALSE)),"N",IF($I187="Obsolete","N","O"))</f>
        <v>O</v>
      </c>
      <c r="C187" s="3" t="str">
        <f>VLOOKUP($A187,DICO_Complet!A:R,3,FALSE)</f>
        <v>Context</v>
      </c>
      <c r="D187" s="3" t="str">
        <f>VLOOKUP($A187,DICO_Complet!A:R,4,FALSE)</f>
        <v>cardContext</v>
      </c>
      <c r="E187" s="3" t="str">
        <f>VLOOKUP($A187,DICO_Complet!A:R,5,FALSE)</f>
        <v>consentIndicator</v>
      </c>
      <c r="F187" s="3" t="str">
        <f>VLOOKUP($A187,DICO_Complet!A:R,6,FALSE)</f>
        <v>TrueFalseIndicator</v>
      </c>
      <c r="G187" s="31" t="str">
        <f>VLOOKUP($A187,DICO_Complet!A:R,7,FALSE)</f>
        <v>DNS</v>
      </c>
      <c r="H187" s="31">
        <f>VLOOKUP($A187,DICO_Complet!A:R,8,FALSE)</f>
        <v>0</v>
      </c>
      <c r="I187" s="3" t="str">
        <f>IF(VLOOKUP($A187,DICO_Complet!A:R,9,FALSE)&lt;&gt;0,VLOOKUP($A187,DICO_Complet!A:R,9,FALSE),"")</f>
        <v/>
      </c>
      <c r="J187" s="3" t="str">
        <f>VLOOKUP($A187,DICO_Complet!A:R,10,FALSE)</f>
        <v>Consent Indicator</v>
      </c>
      <c r="K187" s="3" t="str">
        <f>IF(OR(ISNA(VLOOKUP(Tableau161920[[#This Row],[Référence]],MON_MSG!A:H,7,FALSE)),ISBLANK(VLOOKUP(Tableau161920[[#This Row],[Référence]],MON_MSG!A:H,7,FALSE))),"",VLOOKUP(Tableau161920[[#This Row],[Référence]],MON_MSG!A:H,7,FALSE))</f>
        <v/>
      </c>
      <c r="L187" s="3" t="str">
        <f>IF(OR(ISNA(VLOOKUP(Tableau161920[[#This Row],[Référence]],MON_MSG!A:I,8,FALSE)),ISBLANK(VLOOKUP(Tableau161920[[#This Row],[Référence]],MON_MSG!A:I,8,FALSE))),"",VLOOKUP(Tableau161920[[#This Row],[Référence]],MON_MSG!A:I,8,FALSE))</f>
        <v/>
      </c>
      <c r="M187" s="3" t="str">
        <f>IF(OR(ISNA(VLOOKUP(Tableau161920[[#This Row],[Référence]],MON_MSG!A:J,9,FALSE)),ISBLANK(VLOOKUP(Tableau161920[[#This Row],[Référence]],MON_MSG!A:J,9,FALSE))),"",VLOOKUP(Tableau161920[[#This Row],[Référence]],MON_MSG!A:J,9,FALSE))</f>
        <v/>
      </c>
      <c r="N187" s="3" t="str">
        <f>IF(VLOOKUP($A187,DICO_Complet!A:R,12,FALSE)=0,"",VLOOKUP($A187,DICO_Complet!A:R,12,FALSE))</f>
        <v/>
      </c>
      <c r="O187" s="3" t="str">
        <f>IF(VLOOKUP($A187,DICO_Complet!A:R,13,FALSE)=0,"",VLOOKUP($A187,DICO_Complet!A:R,13,FALSE))</f>
        <v/>
      </c>
      <c r="P187" s="3" t="str">
        <f>IF(VLOOKUP($A187,DICO_Complet!A:R,14,FALSE)=0,"",VLOOKUP($A187,DICO_Complet!A:R,14,FALSE))</f>
        <v/>
      </c>
      <c r="Q187" s="3" t="str">
        <f>IF(VLOOKUP($A187,DICO_Complet!A:R,15,FALSE)=0,"",VLOOKUP($A187,DICO_Complet!A:R,15,FALSE))</f>
        <v/>
      </c>
      <c r="R187" s="3" t="str">
        <f>IF(VLOOKUP($A187,DICO_Complet!A:R,16,FALSE)=0,"",VLOOKUP($A187,DICO_Complet!A:R,16,FALSE))</f>
        <v/>
      </c>
      <c r="S187" s="3" t="str">
        <f>IF(VLOOKUP($A187,DICO_Complet!A:R,17,FALSE)=0,"",VLOOKUP($A187,DICO_Complet!A:R,17,FALSE))</f>
        <v/>
      </c>
      <c r="T187" s="3" t="str">
        <f>IF(VLOOKUP($A187,DICO_Complet!A:R,18,FALSE)=0,"",VLOOKUP($A187,DICO_Complet!A:R,18,FALSE))</f>
        <v/>
      </c>
    </row>
    <row r="188" spans="1:20">
      <c r="A188" s="29">
        <v>250710092200</v>
      </c>
      <c r="B188" s="30" t="str">
        <f>IF(ISNA(VLOOKUP(Tableau161920[[#This Row],[Référence]],MON_MSG!A:B,2,FALSE)),"N",IF($I188="Obsolete","N","O"))</f>
        <v>O</v>
      </c>
      <c r="C188" s="3" t="str">
        <f>VLOOKUP($A188,DICO_Complet!A:R,3,FALSE)</f>
        <v>Context</v>
      </c>
      <c r="D188" s="3" t="str">
        <f>VLOOKUP($A188,DICO_Complet!A:R,4,FALSE)</f>
        <v>cardContext</v>
      </c>
      <c r="E188" s="3" t="str">
        <f>VLOOKUP($A188,DICO_Complet!A:R,5,FALSE)</f>
        <v>consentUpdateDateTime</v>
      </c>
      <c r="F188" s="3" t="str">
        <f>VLOOKUP($A188,DICO_Complet!A:R,6,FALSE)</f>
        <v>ISODateTime</v>
      </c>
      <c r="G188" s="31" t="str">
        <f>VLOOKUP($A188,DICO_Complet!A:R,7,FALSE)</f>
        <v>DNS</v>
      </c>
      <c r="H188" s="31">
        <f>VLOOKUP($A188,DICO_Complet!A:R,8,FALSE)</f>
        <v>0</v>
      </c>
      <c r="I188" s="3" t="str">
        <f>IF(VLOOKUP($A188,DICO_Complet!A:R,9,FALSE)&lt;&gt;0,VLOOKUP($A188,DICO_Complet!A:R,9,FALSE),"")</f>
        <v/>
      </c>
      <c r="J188" s="3" t="str">
        <f>VLOOKUP($A188,DICO_Complet!A:R,10,FALSE)</f>
        <v>Date and time of the update of the consent</v>
      </c>
      <c r="K188" s="3" t="str">
        <f>IF(OR(ISNA(VLOOKUP(Tableau161920[[#This Row],[Référence]],MON_MSG!A:H,7,FALSE)),ISBLANK(VLOOKUP(Tableau161920[[#This Row],[Référence]],MON_MSG!A:H,7,FALSE))),"",VLOOKUP(Tableau161920[[#This Row],[Référence]],MON_MSG!A:H,7,FALSE))</f>
        <v/>
      </c>
      <c r="L188" s="3" t="str">
        <f>IF(OR(ISNA(VLOOKUP(Tableau161920[[#This Row],[Référence]],MON_MSG!A:I,8,FALSE)),ISBLANK(VLOOKUP(Tableau161920[[#This Row],[Référence]],MON_MSG!A:I,8,FALSE))),"",VLOOKUP(Tableau161920[[#This Row],[Référence]],MON_MSG!A:I,8,FALSE))</f>
        <v/>
      </c>
      <c r="M188" s="3" t="str">
        <f>IF(OR(ISNA(VLOOKUP(Tableau161920[[#This Row],[Référence]],MON_MSG!A:J,9,FALSE)),ISBLANK(VLOOKUP(Tableau161920[[#This Row],[Référence]],MON_MSG!A:J,9,FALSE))),"",VLOOKUP(Tableau161920[[#This Row],[Référence]],MON_MSG!A:J,9,FALSE))</f>
        <v/>
      </c>
      <c r="N188" s="3" t="str">
        <f>IF(VLOOKUP($A188,DICO_Complet!A:R,12,FALSE)=0,"",VLOOKUP($A188,DICO_Complet!A:R,12,FALSE))</f>
        <v/>
      </c>
      <c r="O188" s="3" t="str">
        <f>IF(VLOOKUP($A188,DICO_Complet!A:R,13,FALSE)=0,"",VLOOKUP($A188,DICO_Complet!A:R,13,FALSE))</f>
        <v/>
      </c>
      <c r="P188" s="3" t="str">
        <f>IF(VLOOKUP($A188,DICO_Complet!A:R,14,FALSE)=0,"",VLOOKUP($A188,DICO_Complet!A:R,14,FALSE))</f>
        <v/>
      </c>
      <c r="Q188" s="3" t="str">
        <f>IF(VLOOKUP($A188,DICO_Complet!A:R,15,FALSE)=0,"",VLOOKUP($A188,DICO_Complet!A:R,15,FALSE))</f>
        <v/>
      </c>
      <c r="R188" s="3" t="str">
        <f>IF(VLOOKUP($A188,DICO_Complet!A:R,16,FALSE)=0,"",VLOOKUP($A188,DICO_Complet!A:R,16,FALSE))</f>
        <v/>
      </c>
      <c r="S188" s="3" t="str">
        <f>IF(VLOOKUP($A188,DICO_Complet!A:R,17,FALSE)=0,"",VLOOKUP($A188,DICO_Complet!A:R,17,FALSE))</f>
        <v/>
      </c>
      <c r="T188" s="3" t="str">
        <f>IF(VLOOKUP($A188,DICO_Complet!A:R,18,FALSE)=0,"",VLOOKUP($A188,DICO_Complet!A:R,18,FALSE))</f>
        <v/>
      </c>
    </row>
    <row r="189" spans="1:20">
      <c r="A189" s="29">
        <v>250410114320</v>
      </c>
      <c r="B189" s="30" t="str">
        <f>IF(ISNA(VLOOKUP(Tableau161920[[#This Row],[Référence]],MON_MSG!A:B,2,FALSE)),"N",IF($I189="Obsolete","N","O"))</f>
        <v>O</v>
      </c>
      <c r="C189" s="3" t="str">
        <f>VLOOKUP($A189,DICO_Complet!A:R,3,FALSE)</f>
        <v>Context</v>
      </c>
      <c r="D189" s="3" t="str">
        <f>VLOOKUP($A189,DICO_Complet!A:R,4,FALSE)</f>
        <v>cardContext</v>
      </c>
      <c r="E189" s="3" t="str">
        <f>VLOOKUP($A189,DICO_Complet!A:R,5,FALSE)</f>
        <v>contactlessActivationChoiceCode</v>
      </c>
      <c r="F189" s="3" t="str">
        <f>VLOOKUP($A189,DICO_Complet!A:R,6,FALSE)</f>
        <v>TrueFalseIndicator</v>
      </c>
      <c r="G189" s="31" t="str">
        <f>VLOOKUP($A189,DICO_Complet!A:R,7,FALSE)</f>
        <v>DNS</v>
      </c>
      <c r="H189" s="31">
        <f>VLOOKUP($A189,DICO_Complet!A:R,8,FALSE)</f>
        <v>0</v>
      </c>
      <c r="I189" s="3" t="str">
        <f>IF(VLOOKUP($A189,DICO_Complet!A:R,9,FALSE)&lt;&gt;0,VLOOKUP($A189,DICO_Complet!A:R,9,FALSE),"")</f>
        <v/>
      </c>
      <c r="J189" s="3" t="str">
        <f>VLOOKUP($A189,DICO_Complet!A:R,10,FALSE)</f>
        <v>Contactless activation choice code</v>
      </c>
      <c r="K189" s="3" t="str">
        <f>IF(OR(ISNA(VLOOKUP(Tableau161920[[#This Row],[Référence]],MON_MSG!A:H,7,FALSE)),ISBLANK(VLOOKUP(Tableau161920[[#This Row],[Référence]],MON_MSG!A:H,7,FALSE))),"",VLOOKUP(Tableau161920[[#This Row],[Référence]],MON_MSG!A:H,7,FALSE))</f>
        <v/>
      </c>
      <c r="L189" s="3" t="str">
        <f>IF(OR(ISNA(VLOOKUP(Tableau161920[[#This Row],[Référence]],MON_MSG!A:I,8,FALSE)),ISBLANK(VLOOKUP(Tableau161920[[#This Row],[Référence]],MON_MSG!A:I,8,FALSE))),"",VLOOKUP(Tableau161920[[#This Row],[Référence]],MON_MSG!A:I,8,FALSE))</f>
        <v/>
      </c>
      <c r="M189" s="3" t="str">
        <f>IF(OR(ISNA(VLOOKUP(Tableau161920[[#This Row],[Référence]],MON_MSG!A:J,9,FALSE)),ISBLANK(VLOOKUP(Tableau161920[[#This Row],[Référence]],MON_MSG!A:J,9,FALSE))),"",VLOOKUP(Tableau161920[[#This Row],[Référence]],MON_MSG!A:J,9,FALSE))</f>
        <v/>
      </c>
      <c r="N189" s="3" t="str">
        <f>IF(VLOOKUP($A189,DICO_Complet!A:R,12,FALSE)=0,"",VLOOKUP($A189,DICO_Complet!A:R,12,FALSE))</f>
        <v/>
      </c>
      <c r="O189" s="3" t="str">
        <f>IF(VLOOKUP($A189,DICO_Complet!A:R,13,FALSE)=0,"",VLOOKUP($A189,DICO_Complet!A:R,13,FALSE))</f>
        <v/>
      </c>
      <c r="P189" s="3" t="str">
        <f>IF(VLOOKUP($A189,DICO_Complet!A:R,14,FALSE)=0,"",VLOOKUP($A189,DICO_Complet!A:R,14,FALSE))</f>
        <v/>
      </c>
      <c r="Q189" s="3" t="str">
        <f>IF(VLOOKUP($A189,DICO_Complet!A:R,15,FALSE)=0,"",VLOOKUP($A189,DICO_Complet!A:R,15,FALSE))</f>
        <v/>
      </c>
      <c r="R189" s="3" t="str">
        <f>IF(VLOOKUP($A189,DICO_Complet!A:R,16,FALSE)=0,"",VLOOKUP($A189,DICO_Complet!A:R,16,FALSE))</f>
        <v/>
      </c>
      <c r="S189" s="3" t="str">
        <f>IF(VLOOKUP($A189,DICO_Complet!A:R,17,FALSE)=0,"",VLOOKUP($A189,DICO_Complet!A:R,17,FALSE))</f>
        <v/>
      </c>
      <c r="T189" s="3" t="str">
        <f>IF(VLOOKUP($A189,DICO_Complet!A:R,18,FALSE)=0,"",VLOOKUP($A189,DICO_Complet!A:R,18,FALSE))</f>
        <v/>
      </c>
    </row>
    <row r="190" spans="1:20">
      <c r="A190" s="29">
        <v>250331114322</v>
      </c>
      <c r="B190" s="30" t="str">
        <f>IF(ISNA(VLOOKUP(Tableau161920[[#This Row],[Référence]],MON_MSG!A:B,2,FALSE)),"N",IF($I190="Obsolete","N","O"))</f>
        <v>O</v>
      </c>
      <c r="C190" s="3" t="str">
        <f>VLOOKUP($A190,DICO_Complet!A:R,3,FALSE)</f>
        <v>Context</v>
      </c>
      <c r="D190" s="3" t="str">
        <f>VLOOKUP($A190,DICO_Complet!A:R,4,FALSE)</f>
        <v>cardContext</v>
      </c>
      <c r="E190" s="3" t="str">
        <f>VLOOKUP($A190,DICO_Complet!A:R,5,FALSE)</f>
        <v>contactlessIndicator</v>
      </c>
      <c r="F190" s="3" t="str">
        <f>VLOOKUP($A190,DICO_Complet!A:R,6,FALSE)</f>
        <v>TrueFalseIndicator</v>
      </c>
      <c r="G190" s="31" t="str">
        <f>VLOOKUP($A190,DICO_Complet!A:R,7,FALSE)</f>
        <v>DNS</v>
      </c>
      <c r="H190" s="31">
        <f>VLOOKUP($A190,DICO_Complet!A:R,8,FALSE)</f>
        <v>0</v>
      </c>
      <c r="I190" s="3" t="str">
        <f>IF(VLOOKUP($A190,DICO_Complet!A:R,9,FALSE)&lt;&gt;0,VLOOKUP($A190,DICO_Complet!A:R,9,FALSE),"")</f>
        <v/>
      </c>
      <c r="J190" s="3" t="str">
        <f>VLOOKUP($A190,DICO_Complet!A:R,10,FALSE)</f>
        <v>Contactless indicator</v>
      </c>
      <c r="K190" s="3" t="str">
        <f>IF(OR(ISNA(VLOOKUP(Tableau161920[[#This Row],[Référence]],MON_MSG!A:H,7,FALSE)),ISBLANK(VLOOKUP(Tableau161920[[#This Row],[Référence]],MON_MSG!A:H,7,FALSE))),"",VLOOKUP(Tableau161920[[#This Row],[Référence]],MON_MSG!A:H,7,FALSE))</f>
        <v/>
      </c>
      <c r="L190" s="3" t="str">
        <f>IF(OR(ISNA(VLOOKUP(Tableau161920[[#This Row],[Référence]],MON_MSG!A:I,8,FALSE)),ISBLANK(VLOOKUP(Tableau161920[[#This Row],[Référence]],MON_MSG!A:I,8,FALSE))),"",VLOOKUP(Tableau161920[[#This Row],[Référence]],MON_MSG!A:I,8,FALSE))</f>
        <v/>
      </c>
      <c r="M190" s="3" t="str">
        <f>IF(OR(ISNA(VLOOKUP(Tableau161920[[#This Row],[Référence]],MON_MSG!A:J,9,FALSE)),ISBLANK(VLOOKUP(Tableau161920[[#This Row],[Référence]],MON_MSG!A:J,9,FALSE))),"",VLOOKUP(Tableau161920[[#This Row],[Référence]],MON_MSG!A:J,9,FALSE))</f>
        <v/>
      </c>
      <c r="N190" s="3" t="str">
        <f>IF(VLOOKUP($A190,DICO_Complet!A:R,12,FALSE)=0,"",VLOOKUP($A190,DICO_Complet!A:R,12,FALSE))</f>
        <v/>
      </c>
      <c r="O190" s="3" t="str">
        <f>IF(VLOOKUP($A190,DICO_Complet!A:R,13,FALSE)=0,"",VLOOKUP($A190,DICO_Complet!A:R,13,FALSE))</f>
        <v/>
      </c>
      <c r="P190" s="3" t="str">
        <f>IF(VLOOKUP($A190,DICO_Complet!A:R,14,FALSE)=0,"",VLOOKUP($A190,DICO_Complet!A:R,14,FALSE))</f>
        <v/>
      </c>
      <c r="Q190" s="3" t="str">
        <f>IF(VLOOKUP($A190,DICO_Complet!A:R,15,FALSE)=0,"",VLOOKUP($A190,DICO_Complet!A:R,15,FALSE))</f>
        <v/>
      </c>
      <c r="R190" s="3" t="str">
        <f>IF(VLOOKUP($A190,DICO_Complet!A:R,16,FALSE)=0,"",VLOOKUP($A190,DICO_Complet!A:R,16,FALSE))</f>
        <v/>
      </c>
      <c r="S190" s="3" t="str">
        <f>IF(VLOOKUP($A190,DICO_Complet!A:R,17,FALSE)=0,"",VLOOKUP($A190,DICO_Complet!A:R,17,FALSE))</f>
        <v/>
      </c>
      <c r="T190" s="3" t="str">
        <f>IF(VLOOKUP($A190,DICO_Complet!A:R,18,FALSE)=0,"",VLOOKUP($A190,DICO_Complet!A:R,18,FALSE))</f>
        <v/>
      </c>
    </row>
    <row r="191" spans="1:20">
      <c r="A191" s="29">
        <v>251027175300</v>
      </c>
      <c r="B191" s="30" t="str">
        <f>IF(ISNA(VLOOKUP(Tableau161920[[#This Row],[Référence]],MON_MSG!A:B,2,FALSE)),"N",IF($I191="Obsolete","N","O"))</f>
        <v>O</v>
      </c>
      <c r="C191" s="3" t="str">
        <f>VLOOKUP($A191,DICO_Complet!A:R,3,FALSE)</f>
        <v>Context</v>
      </c>
      <c r="D191" s="3" t="str">
        <f>VLOOKUP($A191,DICO_Complet!A:R,4,FALSE)</f>
        <v>cardContext</v>
      </c>
      <c r="E191" s="3" t="str">
        <f>VLOOKUP($A191,DICO_Complet!A:R,5,FALSE)</f>
        <v>encryptedPanIndicator</v>
      </c>
      <c r="F191" s="3" t="str">
        <f>VLOOKUP($A191,DICO_Complet!A:R,6,FALSE)</f>
        <v>TrueFalseIndicator</v>
      </c>
      <c r="G191" s="31" t="str">
        <f>VLOOKUP($A191,DICO_Complet!A:R,7,FALSE)</f>
        <v>DNS</v>
      </c>
      <c r="H191" s="31">
        <f>VLOOKUP($A191,DICO_Complet!A:R,8,FALSE)</f>
        <v>0</v>
      </c>
      <c r="I191" s="3" t="str">
        <f>IF(VLOOKUP($A191,DICO_Complet!A:R,9,FALSE)&lt;&gt;0,VLOOKUP($A191,DICO_Complet!A:R,9,FALSE),"")</f>
        <v/>
      </c>
      <c r="J191" s="3" t="str">
        <f>VLOOKUP($A191,DICO_Complet!A:R,10,FALSE)</f>
        <v>Indicator to know if encrypted Pan is required</v>
      </c>
      <c r="K191" s="3" t="str">
        <f>IF(OR(ISNA(VLOOKUP(Tableau161920[[#This Row],[Référence]],MON_MSG!A:H,7,FALSE)),ISBLANK(VLOOKUP(Tableau161920[[#This Row],[Référence]],MON_MSG!A:H,7,FALSE))),"",VLOOKUP(Tableau161920[[#This Row],[Référence]],MON_MSG!A:H,7,FALSE))</f>
        <v/>
      </c>
      <c r="L191" s="3" t="str">
        <f>IF(OR(ISNA(VLOOKUP(Tableau161920[[#This Row],[Référence]],MON_MSG!A:I,8,FALSE)),ISBLANK(VLOOKUP(Tableau161920[[#This Row],[Référence]],MON_MSG!A:I,8,FALSE))),"",VLOOKUP(Tableau161920[[#This Row],[Référence]],MON_MSG!A:I,8,FALSE))</f>
        <v/>
      </c>
      <c r="M191" s="3" t="str">
        <f>IF(OR(ISNA(VLOOKUP(Tableau161920[[#This Row],[Référence]],MON_MSG!A:J,9,FALSE)),ISBLANK(VLOOKUP(Tableau161920[[#This Row],[Référence]],MON_MSG!A:J,9,FALSE))),"",VLOOKUP(Tableau161920[[#This Row],[Référence]],MON_MSG!A:J,9,FALSE))</f>
        <v/>
      </c>
      <c r="N191" s="3" t="str">
        <f>IF(VLOOKUP($A191,DICO_Complet!A:R,12,FALSE)=0,"",VLOOKUP($A191,DICO_Complet!A:R,12,FALSE))</f>
        <v/>
      </c>
      <c r="O191" s="3" t="str">
        <f>IF(VLOOKUP($A191,DICO_Complet!A:R,13,FALSE)=0,"",VLOOKUP($A191,DICO_Complet!A:R,13,FALSE))</f>
        <v/>
      </c>
      <c r="P191" s="3" t="str">
        <f>IF(VLOOKUP($A191,DICO_Complet!A:R,14,FALSE)=0,"",VLOOKUP($A191,DICO_Complet!A:R,14,FALSE))</f>
        <v/>
      </c>
      <c r="Q191" s="3" t="str">
        <f>IF(VLOOKUP($A191,DICO_Complet!A:R,15,FALSE)=0,"",VLOOKUP($A191,DICO_Complet!A:R,15,FALSE))</f>
        <v/>
      </c>
      <c r="R191" s="3" t="str">
        <f>IF(VLOOKUP($A191,DICO_Complet!A:R,16,FALSE)=0,"",VLOOKUP($A191,DICO_Complet!A:R,16,FALSE))</f>
        <v/>
      </c>
      <c r="S191" s="3" t="str">
        <f>IF(VLOOKUP($A191,DICO_Complet!A:R,17,FALSE)=0,"",VLOOKUP($A191,DICO_Complet!A:R,17,FALSE))</f>
        <v/>
      </c>
      <c r="T191" s="3" t="str">
        <f>IF(VLOOKUP($A191,DICO_Complet!A:R,18,FALSE)=0,"",VLOOKUP($A191,DICO_Complet!A:R,18,FALSE))</f>
        <v/>
      </c>
    </row>
    <row r="192" spans="1:20">
      <c r="A192" s="29">
        <v>250331162613</v>
      </c>
      <c r="B192" s="30" t="str">
        <f>IF(ISNA(VLOOKUP(Tableau161920[[#This Row],[Référence]],MON_MSG!A:B,2,FALSE)),"N",IF($I192="Obsolete","N","O"))</f>
        <v>O</v>
      </c>
      <c r="C192" s="3" t="str">
        <f>VLOOKUP($A192,DICO_Complet!A:R,3,FALSE)</f>
        <v>Context</v>
      </c>
      <c r="D192" s="3" t="str">
        <f>VLOOKUP($A192,DICO_Complet!A:R,4,FALSE)</f>
        <v>cardContext</v>
      </c>
      <c r="E192" s="3" t="str">
        <f>VLOOKUP($A192,DICO_Complet!A:R,5,FALSE)</f>
        <v>forcingAuthorised</v>
      </c>
      <c r="F192" s="3" t="str">
        <f>VLOOKUP($A192,DICO_Complet!A:R,6,FALSE)</f>
        <v>Exact1AlphaNumericText</v>
      </c>
      <c r="G192" s="31" t="str">
        <f>VLOOKUP($A192,DICO_Complet!A:R,7,FALSE)</f>
        <v>DNS</v>
      </c>
      <c r="H192" s="31">
        <f>VLOOKUP($A192,DICO_Complet!A:R,8,FALSE)</f>
        <v>0</v>
      </c>
      <c r="I192" s="3" t="str">
        <f>IF(VLOOKUP($A192,DICO_Complet!A:R,9,FALSE)&lt;&gt;0,VLOOKUP($A192,DICO_Complet!A:R,9,FALSE),"")</f>
        <v/>
      </c>
      <c r="J192" s="3" t="str">
        <f>VLOOKUP($A192,DICO_Complet!A:R,10,FALSE)</f>
        <v>Forcing Authorised</v>
      </c>
      <c r="K192" s="3" t="str">
        <f>IF(OR(ISNA(VLOOKUP(Tableau161920[[#This Row],[Référence]],MON_MSG!A:H,7,FALSE)),ISBLANK(VLOOKUP(Tableau161920[[#This Row],[Référence]],MON_MSG!A:H,7,FALSE))),"",VLOOKUP(Tableau161920[[#This Row],[Référence]],MON_MSG!A:H,7,FALSE))</f>
        <v/>
      </c>
      <c r="L192" s="3" t="str">
        <f>IF(OR(ISNA(VLOOKUP(Tableau161920[[#This Row],[Référence]],MON_MSG!A:I,8,FALSE)),ISBLANK(VLOOKUP(Tableau161920[[#This Row],[Référence]],MON_MSG!A:I,8,FALSE))),"",VLOOKUP(Tableau161920[[#This Row],[Référence]],MON_MSG!A:I,8,FALSE))</f>
        <v/>
      </c>
      <c r="M192" s="3" t="str">
        <f>IF(OR(ISNA(VLOOKUP(Tableau161920[[#This Row],[Référence]],MON_MSG!A:J,9,FALSE)),ISBLANK(VLOOKUP(Tableau161920[[#This Row],[Référence]],MON_MSG!A:J,9,FALSE))),"",VLOOKUP(Tableau161920[[#This Row],[Référence]],MON_MSG!A:J,9,FALSE))</f>
        <v/>
      </c>
      <c r="N192" s="3" t="str">
        <f>IF(VLOOKUP($A192,DICO_Complet!A:R,12,FALSE)=0,"",VLOOKUP($A192,DICO_Complet!A:R,12,FALSE))</f>
        <v/>
      </c>
      <c r="O192" s="3" t="str">
        <f>IF(VLOOKUP($A192,DICO_Complet!A:R,13,FALSE)=0,"",VLOOKUP($A192,DICO_Complet!A:R,13,FALSE))</f>
        <v/>
      </c>
      <c r="P192" s="3" t="str">
        <f>IF(VLOOKUP($A192,DICO_Complet!A:R,14,FALSE)=0,"",VLOOKUP($A192,DICO_Complet!A:R,14,FALSE))</f>
        <v/>
      </c>
      <c r="Q192" s="3" t="str">
        <f>IF(VLOOKUP($A192,DICO_Complet!A:R,15,FALSE)=0,"",VLOOKUP($A192,DICO_Complet!A:R,15,FALSE))</f>
        <v/>
      </c>
      <c r="R192" s="3" t="str">
        <f>IF(VLOOKUP($A192,DICO_Complet!A:R,16,FALSE)=0,"",VLOOKUP($A192,DICO_Complet!A:R,16,FALSE))</f>
        <v/>
      </c>
      <c r="S192" s="3" t="str">
        <f>IF(VLOOKUP($A192,DICO_Complet!A:R,17,FALSE)=0,"",VLOOKUP($A192,DICO_Complet!A:R,17,FALSE))</f>
        <v/>
      </c>
      <c r="T192" s="3" t="str">
        <f>IF(VLOOKUP($A192,DICO_Complet!A:R,18,FALSE)=0,"",VLOOKUP($A192,DICO_Complet!A:R,18,FALSE))</f>
        <v/>
      </c>
    </row>
    <row r="193" spans="1:20" ht="14.9" customHeight="1">
      <c r="A193" s="29">
        <v>250901001234</v>
      </c>
      <c r="B193" s="30" t="str">
        <f>IF(ISNA(VLOOKUP(Tableau161920[[#This Row],[Référence]],MON_MSG!A:B,2,FALSE)),"N",IF($I193="Obsolete","N","O"))</f>
        <v>O</v>
      </c>
      <c r="C193" s="3" t="str">
        <f>VLOOKUP($A193,DICO_Complet!A:R,3,FALSE)</f>
        <v>Context</v>
      </c>
      <c r="D193" s="3" t="str">
        <f>VLOOKUP($A193,DICO_Complet!A:R,4,FALSE)</f>
        <v>cardContext</v>
      </c>
      <c r="E193" s="3" t="str">
        <f>VLOOKUP($A193,DICO_Complet!A:R,5,FALSE)</f>
        <v>forcingFlagAndOrigin</v>
      </c>
      <c r="F193" s="3" t="str">
        <f>VLOOKUP($A193,DICO_Complet!A:R,6,FALSE)</f>
        <v>Max1AlphaNumericText</v>
      </c>
      <c r="G193" s="31" t="str">
        <f>VLOOKUP($A193,DICO_Complet!A:R,7,FALSE)</f>
        <v>DNS</v>
      </c>
      <c r="H193" s="31">
        <f>VLOOKUP($A193,DICO_Complet!A:R,8,FALSE)</f>
        <v>0</v>
      </c>
      <c r="I193" s="3" t="str">
        <f>IF(VLOOKUP($A193,DICO_Complet!A:R,9,FALSE)&lt;&gt;0,VLOOKUP($A193,DICO_Complet!A:R,9,FALSE),"")</f>
        <v/>
      </c>
      <c r="J193" s="3" t="str">
        <f>VLOOKUP($A193,DICO_Complet!A:R,10,FALSE)</f>
        <v>Forcing flag and origin</v>
      </c>
      <c r="K193" s="3" t="str">
        <f>IF(OR(ISNA(VLOOKUP(Tableau161920[[#This Row],[Référence]],MON_MSG!A:H,7,FALSE)),ISBLANK(VLOOKUP(Tableau161920[[#This Row],[Référence]],MON_MSG!A:H,7,FALSE))),"",VLOOKUP(Tableau161920[[#This Row],[Référence]],MON_MSG!A:H,7,FALSE))</f>
        <v/>
      </c>
      <c r="L193" s="3" t="str">
        <f>IF(OR(ISNA(VLOOKUP(Tableau161920[[#This Row],[Référence]],MON_MSG!A:I,8,FALSE)),ISBLANK(VLOOKUP(Tableau161920[[#This Row],[Référence]],MON_MSG!A:I,8,FALSE))),"",VLOOKUP(Tableau161920[[#This Row],[Référence]],MON_MSG!A:I,8,FALSE))</f>
        <v/>
      </c>
      <c r="M193" s="3" t="str">
        <f>IF(OR(ISNA(VLOOKUP(Tableau161920[[#This Row],[Référence]],MON_MSG!A:J,9,FALSE)),ISBLANK(VLOOKUP(Tableau161920[[#This Row],[Référence]],MON_MSG!A:J,9,FALSE))),"",VLOOKUP(Tableau161920[[#This Row],[Référence]],MON_MSG!A:J,9,FALSE))</f>
        <v/>
      </c>
      <c r="N193" s="3" t="str">
        <f>IF(VLOOKUP($A193,DICO_Complet!A:R,12,FALSE)=0,"",VLOOKUP($A193,DICO_Complet!A:R,12,FALSE))</f>
        <v>RSB117_10</v>
      </c>
      <c r="O193" s="3" t="str">
        <f>IF(VLOOKUP($A193,DICO_Complet!A:R,13,FALSE)=0,"",VLOOKUP($A193,DICO_Complet!A:R,13,FALSE))</f>
        <v>117-10</v>
      </c>
      <c r="P193" s="3" t="str">
        <f>IF(VLOOKUP($A193,DICO_Complet!A:R,14,FALSE)=0,"",VLOOKUP($A193,DICO_Complet!A:R,14,FALSE))</f>
        <v/>
      </c>
      <c r="Q193" s="3" t="str">
        <f>IF(VLOOKUP($A193,DICO_Complet!A:R,15,FALSE)=0,"",VLOOKUP($A193,DICO_Complet!A:R,15,FALSE))</f>
        <v/>
      </c>
      <c r="R193" s="3" t="str">
        <f>IF(VLOOKUP($A193,DICO_Complet!A:R,16,FALSE)=0,"",VLOOKUP($A193,DICO_Complet!A:R,16,FALSE))</f>
        <v/>
      </c>
      <c r="S193" s="3" t="str">
        <f>IF(VLOOKUP($A193,DICO_Complet!A:R,17,FALSE)=0,"",VLOOKUP($A193,DICO_Complet!A:R,17,FALSE))</f>
        <v/>
      </c>
      <c r="T193" s="3" t="str">
        <f>IF(VLOOKUP($A193,DICO_Complet!A:R,18,FALSE)=0,"",VLOOKUP($A193,DICO_Complet!A:R,18,FALSE))</f>
        <v/>
      </c>
    </row>
    <row r="194" spans="1:20">
      <c r="A194" s="29">
        <v>250331114323</v>
      </c>
      <c r="B194" s="30" t="str">
        <f>IF(ISNA(VLOOKUP(Tableau161920[[#This Row],[Référence]],MON_MSG!A:B,2,FALSE)),"N",IF($I194="Obsolete","N","O"))</f>
        <v>O</v>
      </c>
      <c r="C194" s="3" t="str">
        <f>VLOOKUP($A194,DICO_Complet!A:R,3,FALSE)</f>
        <v>Context</v>
      </c>
      <c r="D194" s="3" t="str">
        <f>VLOOKUP($A194,DICO_Complet!A:R,4,FALSE)</f>
        <v>cardContext</v>
      </c>
      <c r="E194" s="3" t="str">
        <f>VLOOKUP($A194,DICO_Complet!A:R,5,FALSE)</f>
        <v>lockingIndicator</v>
      </c>
      <c r="F194" s="3" t="str">
        <f>VLOOKUP($A194,DICO_Complet!A:R,6,FALSE)</f>
        <v>TrueFalseIndicator</v>
      </c>
      <c r="G194" s="31" t="str">
        <f>VLOOKUP($A194,DICO_Complet!A:R,7,FALSE)</f>
        <v>DNS</v>
      </c>
      <c r="H194" s="31">
        <f>VLOOKUP($A194,DICO_Complet!A:R,8,FALSE)</f>
        <v>0</v>
      </c>
      <c r="I194" s="3" t="str">
        <f>IF(VLOOKUP($A194,DICO_Complet!A:R,9,FALSE)&lt;&gt;0,VLOOKUP($A194,DICO_Complet!A:R,9,FALSE),"")</f>
        <v/>
      </c>
      <c r="J194" s="3" t="str">
        <f>VLOOKUP($A194,DICO_Complet!A:R,10,FALSE)</f>
        <v>Card locking indicator</v>
      </c>
      <c r="K194" s="3" t="str">
        <f>IF(OR(ISNA(VLOOKUP(Tableau161920[[#This Row],[Référence]],MON_MSG!A:H,7,FALSE)),ISBLANK(VLOOKUP(Tableau161920[[#This Row],[Référence]],MON_MSG!A:H,7,FALSE))),"",VLOOKUP(Tableau161920[[#This Row],[Référence]],MON_MSG!A:H,7,FALSE))</f>
        <v/>
      </c>
      <c r="L194" s="3" t="str">
        <f>IF(OR(ISNA(VLOOKUP(Tableau161920[[#This Row],[Référence]],MON_MSG!A:I,8,FALSE)),ISBLANK(VLOOKUP(Tableau161920[[#This Row],[Référence]],MON_MSG!A:I,8,FALSE))),"",VLOOKUP(Tableau161920[[#This Row],[Référence]],MON_MSG!A:I,8,FALSE))</f>
        <v/>
      </c>
      <c r="M194" s="3" t="str">
        <f>IF(OR(ISNA(VLOOKUP(Tableau161920[[#This Row],[Référence]],MON_MSG!A:J,9,FALSE)),ISBLANK(VLOOKUP(Tableau161920[[#This Row],[Référence]],MON_MSG!A:J,9,FALSE))),"",VLOOKUP(Tableau161920[[#This Row],[Référence]],MON_MSG!A:J,9,FALSE))</f>
        <v/>
      </c>
      <c r="N194" s="3" t="str">
        <f>IF(VLOOKUP($A194,DICO_Complet!A:R,12,FALSE)=0,"",VLOOKUP($A194,DICO_Complet!A:R,12,FALSE))</f>
        <v/>
      </c>
      <c r="O194" s="3" t="str">
        <f>IF(VLOOKUP($A194,DICO_Complet!A:R,13,FALSE)=0,"",VLOOKUP($A194,DICO_Complet!A:R,13,FALSE))</f>
        <v/>
      </c>
      <c r="P194" s="3" t="str">
        <f>IF(VLOOKUP($A194,DICO_Complet!A:R,14,FALSE)=0,"",VLOOKUP($A194,DICO_Complet!A:R,14,FALSE))</f>
        <v/>
      </c>
      <c r="Q194" s="3" t="str">
        <f>IF(VLOOKUP($A194,DICO_Complet!A:R,15,FALSE)=0,"",VLOOKUP($A194,DICO_Complet!A:R,15,FALSE))</f>
        <v/>
      </c>
      <c r="R194" s="3" t="str">
        <f>IF(VLOOKUP($A194,DICO_Complet!A:R,16,FALSE)=0,"",VLOOKUP($A194,DICO_Complet!A:R,16,FALSE))</f>
        <v/>
      </c>
      <c r="S194" s="3" t="str">
        <f>IF(VLOOKUP($A194,DICO_Complet!A:R,17,FALSE)=0,"",VLOOKUP($A194,DICO_Complet!A:R,17,FALSE))</f>
        <v/>
      </c>
      <c r="T194" s="3" t="str">
        <f>IF(VLOOKUP($A194,DICO_Complet!A:R,18,FALSE)=0,"",VLOOKUP($A194,DICO_Complet!A:R,18,FALSE))</f>
        <v/>
      </c>
    </row>
    <row r="195" spans="1:20">
      <c r="A195" s="29">
        <v>250410114321</v>
      </c>
      <c r="B195" s="30" t="str">
        <f>IF(ISNA(VLOOKUP(Tableau161920[[#This Row],[Référence]],MON_MSG!A:B,2,FALSE)),"N",IF($I195="Obsolete","N","O"))</f>
        <v>O</v>
      </c>
      <c r="C195" s="3" t="str">
        <f>VLOOKUP($A195,DICO_Complet!A:R,3,FALSE)</f>
        <v>Context</v>
      </c>
      <c r="D195" s="3" t="str">
        <f>VLOOKUP($A195,DICO_Complet!A:R,4,FALSE)</f>
        <v>cardContext</v>
      </c>
      <c r="E195" s="3" t="str">
        <f>VLOOKUP($A195,DICO_Complet!A:R,5,FALSE)</f>
        <v>lockingReasonCode</v>
      </c>
      <c r="F195" s="3" t="str">
        <f>VLOOKUP($A195,DICO_Complet!A:R,6,FALSE)</f>
        <v>LockingReasonCodeset</v>
      </c>
      <c r="G195" s="31" t="str">
        <f>VLOOKUP($A195,DICO_Complet!A:R,7,FALSE)</f>
        <v>DNS</v>
      </c>
      <c r="H195" s="31">
        <f>VLOOKUP($A195,DICO_Complet!A:R,8,FALSE)</f>
        <v>0</v>
      </c>
      <c r="I195" s="3" t="str">
        <f>IF(VLOOKUP($A195,DICO_Complet!A:R,9,FALSE)&lt;&gt;0,VLOOKUP($A195,DICO_Complet!A:R,9,FALSE),"")</f>
        <v/>
      </c>
      <c r="J195" s="3" t="str">
        <f>VLOOKUP($A195,DICO_Complet!A:R,10,FALSE)</f>
        <v>Locking reason code</v>
      </c>
      <c r="K195" s="3" t="str">
        <f>IF(OR(ISNA(VLOOKUP(Tableau161920[[#This Row],[Référence]],MON_MSG!A:H,7,FALSE)),ISBLANK(VLOOKUP(Tableau161920[[#This Row],[Référence]],MON_MSG!A:H,7,FALSE))),"",VLOOKUP(Tableau161920[[#This Row],[Référence]],MON_MSG!A:H,7,FALSE))</f>
        <v/>
      </c>
      <c r="L195" s="3" t="str">
        <f>IF(OR(ISNA(VLOOKUP(Tableau161920[[#This Row],[Référence]],MON_MSG!A:I,8,FALSE)),ISBLANK(VLOOKUP(Tableau161920[[#This Row],[Référence]],MON_MSG!A:I,8,FALSE))),"",VLOOKUP(Tableau161920[[#This Row],[Référence]],MON_MSG!A:I,8,FALSE))</f>
        <v/>
      </c>
      <c r="M195" s="3" t="str">
        <f>IF(OR(ISNA(VLOOKUP(Tableau161920[[#This Row],[Référence]],MON_MSG!A:J,9,FALSE)),ISBLANK(VLOOKUP(Tableau161920[[#This Row],[Référence]],MON_MSG!A:J,9,FALSE))),"",VLOOKUP(Tableau161920[[#This Row],[Référence]],MON_MSG!A:J,9,FALSE))</f>
        <v/>
      </c>
      <c r="N195" s="3" t="str">
        <f>IF(VLOOKUP($A195,DICO_Complet!A:R,12,FALSE)=0,"",VLOOKUP($A195,DICO_Complet!A:R,12,FALSE))</f>
        <v/>
      </c>
      <c r="O195" s="3" t="str">
        <f>IF(VLOOKUP($A195,DICO_Complet!A:R,13,FALSE)=0,"",VLOOKUP($A195,DICO_Complet!A:R,13,FALSE))</f>
        <v/>
      </c>
      <c r="P195" s="3" t="str">
        <f>IF(VLOOKUP($A195,DICO_Complet!A:R,14,FALSE)=0,"",VLOOKUP($A195,DICO_Complet!A:R,14,FALSE))</f>
        <v/>
      </c>
      <c r="Q195" s="3" t="str">
        <f>IF(VLOOKUP($A195,DICO_Complet!A:R,15,FALSE)=0,"",VLOOKUP($A195,DICO_Complet!A:R,15,FALSE))</f>
        <v/>
      </c>
      <c r="R195" s="3" t="str">
        <f>IF(VLOOKUP($A195,DICO_Complet!A:R,16,FALSE)=0,"",VLOOKUP($A195,DICO_Complet!A:R,16,FALSE))</f>
        <v/>
      </c>
      <c r="S195" s="3" t="str">
        <f>IF(VLOOKUP($A195,DICO_Complet!A:R,17,FALSE)=0,"",VLOOKUP($A195,DICO_Complet!A:R,17,FALSE))</f>
        <v/>
      </c>
      <c r="T195" s="3" t="str">
        <f>IF(VLOOKUP($A195,DICO_Complet!A:R,18,FALSE)=0,"",VLOOKUP($A195,DICO_Complet!A:R,18,FALSE))</f>
        <v/>
      </c>
    </row>
    <row r="196" spans="1:20">
      <c r="A196" s="29">
        <v>250901001235</v>
      </c>
      <c r="B196" s="30" t="str">
        <f>IF(ISNA(VLOOKUP(Tableau161920[[#This Row],[Référence]],MON_MSG!A:B,2,FALSE)),"N",IF($I196="Obsolete","N","O"))</f>
        <v>O</v>
      </c>
      <c r="C196" s="3" t="str">
        <f>VLOOKUP($A196,DICO_Complet!A:R,3,FALSE)</f>
        <v>Context</v>
      </c>
      <c r="D196" s="3" t="str">
        <f>VLOOKUP($A196,DICO_Complet!A:R,4,FALSE)</f>
        <v>cardContext</v>
      </c>
      <c r="E196" s="3" t="str">
        <f>VLOOKUP($A196,DICO_Complet!A:R,5,FALSE)</f>
        <v>lossTheftCountryCode</v>
      </c>
      <c r="F196" s="3" t="str">
        <f>VLOOKUP($A196,DICO_Complet!A:R,6,FALSE)</f>
        <v>Max3AlphaNumericText</v>
      </c>
      <c r="G196" s="31" t="str">
        <f>VLOOKUP($A196,DICO_Complet!A:R,7,FALSE)</f>
        <v>DNS</v>
      </c>
      <c r="H196" s="31">
        <f>VLOOKUP($A196,DICO_Complet!A:R,8,FALSE)</f>
        <v>0</v>
      </c>
      <c r="I196" s="3" t="str">
        <f>IF(VLOOKUP($A196,DICO_Complet!A:R,9,FALSE)&lt;&gt;0,VLOOKUP($A196,DICO_Complet!A:R,9,FALSE),"")</f>
        <v/>
      </c>
      <c r="J196" s="3" t="str">
        <f>VLOOKUP($A196,DICO_Complet!A:R,10,FALSE)</f>
        <v>Loss theft country code</v>
      </c>
      <c r="K196" s="3" t="str">
        <f>IF(OR(ISNA(VLOOKUP(Tableau161920[[#This Row],[Référence]],MON_MSG!A:H,7,FALSE)),ISBLANK(VLOOKUP(Tableau161920[[#This Row],[Référence]],MON_MSG!A:H,7,FALSE))),"",VLOOKUP(Tableau161920[[#This Row],[Référence]],MON_MSG!A:H,7,FALSE))</f>
        <v/>
      </c>
      <c r="L196" s="3" t="str">
        <f>IF(OR(ISNA(VLOOKUP(Tableau161920[[#This Row],[Référence]],MON_MSG!A:I,8,FALSE)),ISBLANK(VLOOKUP(Tableau161920[[#This Row],[Référence]],MON_MSG!A:I,8,FALSE))),"",VLOOKUP(Tableau161920[[#This Row],[Référence]],MON_MSG!A:I,8,FALSE))</f>
        <v/>
      </c>
      <c r="M196" s="3" t="str">
        <f>IF(OR(ISNA(VLOOKUP(Tableau161920[[#This Row],[Référence]],MON_MSG!A:J,9,FALSE)),ISBLANK(VLOOKUP(Tableau161920[[#This Row],[Référence]],MON_MSG!A:J,9,FALSE))),"",VLOOKUP(Tableau161920[[#This Row],[Référence]],MON_MSG!A:J,9,FALSE))</f>
        <v/>
      </c>
      <c r="N196" s="3" t="str">
        <f>IF(VLOOKUP($A196,DICO_Complet!A:R,12,FALSE)=0,"",VLOOKUP($A196,DICO_Complet!A:R,12,FALSE))</f>
        <v>RSB117_11</v>
      </c>
      <c r="O196" s="3" t="str">
        <f>IF(VLOOKUP($A196,DICO_Complet!A:R,13,FALSE)=0,"",VLOOKUP($A196,DICO_Complet!A:R,13,FALSE))</f>
        <v>117-11</v>
      </c>
      <c r="P196" s="3" t="str">
        <f>IF(VLOOKUP($A196,DICO_Complet!A:R,14,FALSE)=0,"",VLOOKUP($A196,DICO_Complet!A:R,14,FALSE))</f>
        <v/>
      </c>
      <c r="Q196" s="3" t="str">
        <f>IF(VLOOKUP($A196,DICO_Complet!A:R,15,FALSE)=0,"",VLOOKUP($A196,DICO_Complet!A:R,15,FALSE))</f>
        <v/>
      </c>
      <c r="R196" s="3" t="str">
        <f>IF(VLOOKUP($A196,DICO_Complet!A:R,16,FALSE)=0,"",VLOOKUP($A196,DICO_Complet!A:R,16,FALSE))</f>
        <v/>
      </c>
      <c r="S196" s="3" t="str">
        <f>IF(VLOOKUP($A196,DICO_Complet!A:R,17,FALSE)=0,"",VLOOKUP($A196,DICO_Complet!A:R,17,FALSE))</f>
        <v/>
      </c>
      <c r="T196" s="3" t="str">
        <f>IF(VLOOKUP($A196,DICO_Complet!A:R,18,FALSE)=0,"",VLOOKUP($A196,DICO_Complet!A:R,18,FALSE))</f>
        <v/>
      </c>
    </row>
    <row r="197" spans="1:20">
      <c r="A197" s="29">
        <v>250901001236</v>
      </c>
      <c r="B197" s="30" t="str">
        <f>IF(ISNA(VLOOKUP(Tableau161920[[#This Row],[Référence]],MON_MSG!A:B,2,FALSE)),"N",IF($I197="Obsolete","N","O"))</f>
        <v>O</v>
      </c>
      <c r="C197" s="3" t="str">
        <f>VLOOKUP($A197,DICO_Complet!A:R,3,FALSE)</f>
        <v>Context</v>
      </c>
      <c r="D197" s="3" t="str">
        <f>VLOOKUP($A197,DICO_Complet!A:R,4,FALSE)</f>
        <v>cardContext</v>
      </c>
      <c r="E197" s="3" t="str">
        <f>VLOOKUP($A197,DICO_Complet!A:R,5,FALSE)</f>
        <v>lossTheftDepartmentCode</v>
      </c>
      <c r="F197" s="3" t="str">
        <f>VLOOKUP($A197,DICO_Complet!A:R,6,FALSE)</f>
        <v>Max3AlphaNumericText</v>
      </c>
      <c r="G197" s="31" t="str">
        <f>VLOOKUP($A197,DICO_Complet!A:R,7,FALSE)</f>
        <v>DNS</v>
      </c>
      <c r="H197" s="31">
        <f>VLOOKUP($A197,DICO_Complet!A:R,8,FALSE)</f>
        <v>0</v>
      </c>
      <c r="I197" s="3" t="str">
        <f>IF(VLOOKUP($A197,DICO_Complet!A:R,9,FALSE)&lt;&gt;0,VLOOKUP($A197,DICO_Complet!A:R,9,FALSE),"")</f>
        <v/>
      </c>
      <c r="J197" s="3" t="str">
        <f>VLOOKUP($A197,DICO_Complet!A:R,10,FALSE)</f>
        <v>Loss theft department code</v>
      </c>
      <c r="K197" s="3" t="str">
        <f>IF(OR(ISNA(VLOOKUP(Tableau161920[[#This Row],[Référence]],MON_MSG!A:H,7,FALSE)),ISBLANK(VLOOKUP(Tableau161920[[#This Row],[Référence]],MON_MSG!A:H,7,FALSE))),"",VLOOKUP(Tableau161920[[#This Row],[Référence]],MON_MSG!A:H,7,FALSE))</f>
        <v/>
      </c>
      <c r="L197" s="3" t="str">
        <f>IF(OR(ISNA(VLOOKUP(Tableau161920[[#This Row],[Référence]],MON_MSG!A:I,8,FALSE)),ISBLANK(VLOOKUP(Tableau161920[[#This Row],[Référence]],MON_MSG!A:I,8,FALSE))),"",VLOOKUP(Tableau161920[[#This Row],[Référence]],MON_MSG!A:I,8,FALSE))</f>
        <v/>
      </c>
      <c r="M197" s="3" t="str">
        <f>IF(OR(ISNA(VLOOKUP(Tableau161920[[#This Row],[Référence]],MON_MSG!A:J,9,FALSE)),ISBLANK(VLOOKUP(Tableau161920[[#This Row],[Référence]],MON_MSG!A:J,9,FALSE))),"",VLOOKUP(Tableau161920[[#This Row],[Référence]],MON_MSG!A:J,9,FALSE))</f>
        <v/>
      </c>
      <c r="N197" s="3" t="str">
        <f>IF(VLOOKUP($A197,DICO_Complet!A:R,12,FALSE)=0,"",VLOOKUP($A197,DICO_Complet!A:R,12,FALSE))</f>
        <v>RSB117_12</v>
      </c>
      <c r="O197" s="3" t="str">
        <f>IF(VLOOKUP($A197,DICO_Complet!A:R,13,FALSE)=0,"",VLOOKUP($A197,DICO_Complet!A:R,13,FALSE))</f>
        <v>117-12</v>
      </c>
      <c r="P197" s="3" t="str">
        <f>IF(VLOOKUP($A197,DICO_Complet!A:R,14,FALSE)=0,"",VLOOKUP($A197,DICO_Complet!A:R,14,FALSE))</f>
        <v/>
      </c>
      <c r="Q197" s="3" t="str">
        <f>IF(VLOOKUP($A197,DICO_Complet!A:R,15,FALSE)=0,"",VLOOKUP($A197,DICO_Complet!A:R,15,FALSE))</f>
        <v/>
      </c>
      <c r="R197" s="3" t="str">
        <f>IF(VLOOKUP($A197,DICO_Complet!A:R,16,FALSE)=0,"",VLOOKUP($A197,DICO_Complet!A:R,16,FALSE))</f>
        <v/>
      </c>
      <c r="S197" s="3" t="str">
        <f>IF(VLOOKUP($A197,DICO_Complet!A:R,17,FALSE)=0,"",VLOOKUP($A197,DICO_Complet!A:R,17,FALSE))</f>
        <v/>
      </c>
      <c r="T197" s="3" t="str">
        <f>IF(VLOOKUP($A197,DICO_Complet!A:R,18,FALSE)=0,"",VLOOKUP($A197,DICO_Complet!A:R,18,FALSE))</f>
        <v/>
      </c>
    </row>
    <row r="198" spans="1:20">
      <c r="A198" s="29">
        <v>250331162610</v>
      </c>
      <c r="B198" s="30" t="str">
        <f>IF(ISNA(VLOOKUP(Tableau161920[[#This Row],[Référence]],MON_MSG!A:B,2,FALSE)),"N",IF($I198="Obsolete","N","O"))</f>
        <v>O</v>
      </c>
      <c r="C198" s="3" t="str">
        <f>VLOOKUP($A198,DICO_Complet!A:R,3,FALSE)</f>
        <v>Context</v>
      </c>
      <c r="D198" s="3" t="str">
        <f>VLOOKUP($A198,DICO_Complet!A:R,4,FALSE)</f>
        <v>cardContext</v>
      </c>
      <c r="E198" s="3" t="str">
        <f>VLOOKUP($A198,DICO_Complet!A:R,5,FALSE)</f>
        <v>maximumLengthOfPAN</v>
      </c>
      <c r="F198" s="3" t="str">
        <f>VLOOKUP($A198,DICO_Complet!A:R,6,FALSE)</f>
        <v>Max2AlphaNumericText</v>
      </c>
      <c r="G198" s="31" t="str">
        <f>VLOOKUP($A198,DICO_Complet!A:R,7,FALSE)</f>
        <v>DNS</v>
      </c>
      <c r="H198" s="31">
        <f>VLOOKUP($A198,DICO_Complet!A:R,8,FALSE)</f>
        <v>0</v>
      </c>
      <c r="I198" s="3" t="str">
        <f>IF(VLOOKUP($A198,DICO_Complet!A:R,9,FALSE)&lt;&gt;0,VLOOKUP($A198,DICO_Complet!A:R,9,FALSE),"")</f>
        <v/>
      </c>
      <c r="J198" s="3" t="str">
        <f>VLOOKUP($A198,DICO_Complet!A:R,10,FALSE)</f>
        <v>Maximum length of cardholder PAN</v>
      </c>
      <c r="K198" s="3" t="str">
        <f>IF(OR(ISNA(VLOOKUP(Tableau161920[[#This Row],[Référence]],MON_MSG!A:H,7,FALSE)),ISBLANK(VLOOKUP(Tableau161920[[#This Row],[Référence]],MON_MSG!A:H,7,FALSE))),"",VLOOKUP(Tableau161920[[#This Row],[Référence]],MON_MSG!A:H,7,FALSE))</f>
        <v/>
      </c>
      <c r="L198" s="3" t="str">
        <f>IF(OR(ISNA(VLOOKUP(Tableau161920[[#This Row],[Référence]],MON_MSG!A:I,8,FALSE)),ISBLANK(VLOOKUP(Tableau161920[[#This Row],[Référence]],MON_MSG!A:I,8,FALSE))),"",VLOOKUP(Tableau161920[[#This Row],[Référence]],MON_MSG!A:I,8,FALSE))</f>
        <v/>
      </c>
      <c r="M198" s="3" t="str">
        <f>IF(OR(ISNA(VLOOKUP(Tableau161920[[#This Row],[Référence]],MON_MSG!A:J,9,FALSE)),ISBLANK(VLOOKUP(Tableau161920[[#This Row],[Référence]],MON_MSG!A:J,9,FALSE))),"",VLOOKUP(Tableau161920[[#This Row],[Référence]],MON_MSG!A:J,9,FALSE))</f>
        <v/>
      </c>
      <c r="N198" s="3" t="str">
        <f>IF(VLOOKUP($A198,DICO_Complet!A:R,12,FALSE)=0,"",VLOOKUP($A198,DICO_Complet!A:R,12,FALSE))</f>
        <v/>
      </c>
      <c r="O198" s="3" t="str">
        <f>IF(VLOOKUP($A198,DICO_Complet!A:R,13,FALSE)=0,"",VLOOKUP($A198,DICO_Complet!A:R,13,FALSE))</f>
        <v/>
      </c>
      <c r="P198" s="3" t="str">
        <f>IF(VLOOKUP($A198,DICO_Complet!A:R,14,FALSE)=0,"",VLOOKUP($A198,DICO_Complet!A:R,14,FALSE))</f>
        <v>072-DF07-p3</v>
      </c>
      <c r="Q198" s="3" t="str">
        <f>IF(VLOOKUP($A198,DICO_Complet!A:R,15,FALSE)=0,"",VLOOKUP($A198,DICO_Complet!A:R,15,FALSE))</f>
        <v/>
      </c>
      <c r="R198" s="3" t="str">
        <f>IF(VLOOKUP($A198,DICO_Complet!A:R,16,FALSE)=0,"",VLOOKUP($A198,DICO_Complet!A:R,16,FALSE))</f>
        <v/>
      </c>
      <c r="S198" s="3" t="str">
        <f>IF(VLOOKUP($A198,DICO_Complet!A:R,17,FALSE)=0,"",VLOOKUP($A198,DICO_Complet!A:R,17,FALSE))</f>
        <v/>
      </c>
      <c r="T198" s="3" t="str">
        <f>IF(VLOOKUP($A198,DICO_Complet!A:R,18,FALSE)=0,"",VLOOKUP($A198,DICO_Complet!A:R,18,FALSE))</f>
        <v/>
      </c>
    </row>
    <row r="199" spans="1:20">
      <c r="A199" s="29">
        <v>250331162609</v>
      </c>
      <c r="B199" s="30" t="str">
        <f>IF(ISNA(VLOOKUP(Tableau161920[[#This Row],[Référence]],MON_MSG!A:B,2,FALSE)),"N",IF($I199="Obsolete","N","O"))</f>
        <v>O</v>
      </c>
      <c r="C199" s="3" t="str">
        <f>VLOOKUP($A199,DICO_Complet!A:R,3,FALSE)</f>
        <v>Context</v>
      </c>
      <c r="D199" s="3" t="str">
        <f>VLOOKUP($A199,DICO_Complet!A:R,4,FALSE)</f>
        <v>cardContext</v>
      </c>
      <c r="E199" s="3" t="str">
        <f>VLOOKUP($A199,DICO_Complet!A:R,5,FALSE)</f>
        <v>minimumLengthOfPAN</v>
      </c>
      <c r="F199" s="3" t="str">
        <f>VLOOKUP($A199,DICO_Complet!A:R,6,FALSE)</f>
        <v>Max2AlphaNumericText</v>
      </c>
      <c r="G199" s="31" t="str">
        <f>VLOOKUP($A199,DICO_Complet!A:R,7,FALSE)</f>
        <v>DNS</v>
      </c>
      <c r="H199" s="31">
        <f>VLOOKUP($A199,DICO_Complet!A:R,8,FALSE)</f>
        <v>0</v>
      </c>
      <c r="I199" s="3" t="str">
        <f>IF(VLOOKUP($A199,DICO_Complet!A:R,9,FALSE)&lt;&gt;0,VLOOKUP($A199,DICO_Complet!A:R,9,FALSE),"")</f>
        <v/>
      </c>
      <c r="J199" s="3" t="str">
        <f>VLOOKUP($A199,DICO_Complet!A:R,10,FALSE)</f>
        <v>Minimum length of cardholder PAN</v>
      </c>
      <c r="K199" s="3" t="str">
        <f>IF(OR(ISNA(VLOOKUP(Tableau161920[[#This Row],[Référence]],MON_MSG!A:H,7,FALSE)),ISBLANK(VLOOKUP(Tableau161920[[#This Row],[Référence]],MON_MSG!A:H,7,FALSE))),"",VLOOKUP(Tableau161920[[#This Row],[Référence]],MON_MSG!A:H,7,FALSE))</f>
        <v/>
      </c>
      <c r="L199" s="3" t="str">
        <f>IF(OR(ISNA(VLOOKUP(Tableau161920[[#This Row],[Référence]],MON_MSG!A:I,8,FALSE)),ISBLANK(VLOOKUP(Tableau161920[[#This Row],[Référence]],MON_MSG!A:I,8,FALSE))),"",VLOOKUP(Tableau161920[[#This Row],[Référence]],MON_MSG!A:I,8,FALSE))</f>
        <v/>
      </c>
      <c r="M199" s="3" t="str">
        <f>IF(OR(ISNA(VLOOKUP(Tableau161920[[#This Row],[Référence]],MON_MSG!A:J,9,FALSE)),ISBLANK(VLOOKUP(Tableau161920[[#This Row],[Référence]],MON_MSG!A:J,9,FALSE))),"",VLOOKUP(Tableau161920[[#This Row],[Référence]],MON_MSG!A:J,9,FALSE))</f>
        <v/>
      </c>
      <c r="N199" s="3" t="str">
        <f>IF(VLOOKUP($A199,DICO_Complet!A:R,12,FALSE)=0,"",VLOOKUP($A199,DICO_Complet!A:R,12,FALSE))</f>
        <v/>
      </c>
      <c r="O199" s="3" t="str">
        <f>IF(VLOOKUP($A199,DICO_Complet!A:R,13,FALSE)=0,"",VLOOKUP($A199,DICO_Complet!A:R,13,FALSE))</f>
        <v/>
      </c>
      <c r="P199" s="3" t="str">
        <f>IF(VLOOKUP($A199,DICO_Complet!A:R,14,FALSE)=0,"",VLOOKUP($A199,DICO_Complet!A:R,14,FALSE))</f>
        <v>072-DF07-p2</v>
      </c>
      <c r="Q199" s="3" t="str">
        <f>IF(VLOOKUP($A199,DICO_Complet!A:R,15,FALSE)=0,"",VLOOKUP($A199,DICO_Complet!A:R,15,FALSE))</f>
        <v/>
      </c>
      <c r="R199" s="3" t="str">
        <f>IF(VLOOKUP($A199,DICO_Complet!A:R,16,FALSE)=0,"",VLOOKUP($A199,DICO_Complet!A:R,16,FALSE))</f>
        <v/>
      </c>
      <c r="S199" s="3" t="str">
        <f>IF(VLOOKUP($A199,DICO_Complet!A:R,17,FALSE)=0,"",VLOOKUP($A199,DICO_Complet!A:R,17,FALSE))</f>
        <v/>
      </c>
      <c r="T199" s="3" t="str">
        <f>IF(VLOOKUP($A199,DICO_Complet!A:R,18,FALSE)=0,"",VLOOKUP($A199,DICO_Complet!A:R,18,FALSE))</f>
        <v/>
      </c>
    </row>
    <row r="200" spans="1:20" ht="13.5" customHeight="1">
      <c r="A200" s="29">
        <v>250410114325</v>
      </c>
      <c r="B200" s="30" t="str">
        <f>IF(ISNA(VLOOKUP(Tableau161920[[#This Row],[Référence]],MON_MSG!A:B,2,FALSE)),"N",IF($I200="Obsolete","N","O"))</f>
        <v>O</v>
      </c>
      <c r="C200" s="3" t="str">
        <f>VLOOKUP($A200,DICO_Complet!A:R,3,FALSE)</f>
        <v>Context</v>
      </c>
      <c r="D200" s="3" t="str">
        <f>VLOOKUP($A200,DICO_Complet!A:R,4,FALSE)</f>
        <v>cardContext</v>
      </c>
      <c r="E200" s="3" t="str">
        <f>VLOOKUP($A200,DICO_Complet!A:R,5,FALSE)</f>
        <v>newSecretCodeIndicator</v>
      </c>
      <c r="F200" s="3" t="str">
        <f>VLOOKUP($A200,DICO_Complet!A:R,6,FALSE)</f>
        <v>TrueFalseIndicator</v>
      </c>
      <c r="G200" s="31" t="str">
        <f>VLOOKUP($A200,DICO_Complet!A:R,7,FALSE)</f>
        <v>DNS</v>
      </c>
      <c r="H200" s="31">
        <f>VLOOKUP($A200,DICO_Complet!A:R,8,FALSE)</f>
        <v>0</v>
      </c>
      <c r="I200" s="3" t="str">
        <f>IF(VLOOKUP($A200,DICO_Complet!A:R,9,FALSE)&lt;&gt;0,VLOOKUP($A200,DICO_Complet!A:R,9,FALSE),"")</f>
        <v/>
      </c>
      <c r="J200" s="3" t="str">
        <f>VLOOKUP($A200,DICO_Complet!A:R,10,FALSE)</f>
        <v>New secret code indicator</v>
      </c>
      <c r="K200" s="3" t="str">
        <f>IF(OR(ISNA(VLOOKUP(Tableau161920[[#This Row],[Référence]],MON_MSG!A:H,7,FALSE)),ISBLANK(VLOOKUP(Tableau161920[[#This Row],[Référence]],MON_MSG!A:H,7,FALSE))),"",VLOOKUP(Tableau161920[[#This Row],[Référence]],MON_MSG!A:H,7,FALSE))</f>
        <v/>
      </c>
      <c r="L200" s="3" t="str">
        <f>IF(OR(ISNA(VLOOKUP(Tableau161920[[#This Row],[Référence]],MON_MSG!A:I,8,FALSE)),ISBLANK(VLOOKUP(Tableau161920[[#This Row],[Référence]],MON_MSG!A:I,8,FALSE))),"",VLOOKUP(Tableau161920[[#This Row],[Référence]],MON_MSG!A:I,8,FALSE))</f>
        <v/>
      </c>
      <c r="M200" s="3" t="str">
        <f>IF(OR(ISNA(VLOOKUP(Tableau161920[[#This Row],[Référence]],MON_MSG!A:J,9,FALSE)),ISBLANK(VLOOKUP(Tableau161920[[#This Row],[Référence]],MON_MSG!A:J,9,FALSE))),"",VLOOKUP(Tableau161920[[#This Row],[Référence]],MON_MSG!A:J,9,FALSE))</f>
        <v/>
      </c>
      <c r="N200" s="3" t="str">
        <f>IF(VLOOKUP($A200,DICO_Complet!A:R,12,FALSE)=0,"",VLOOKUP($A200,DICO_Complet!A:R,12,FALSE))</f>
        <v/>
      </c>
      <c r="O200" s="3" t="str">
        <f>IF(VLOOKUP($A200,DICO_Complet!A:R,13,FALSE)=0,"",VLOOKUP($A200,DICO_Complet!A:R,13,FALSE))</f>
        <v/>
      </c>
      <c r="P200" s="3" t="str">
        <f>IF(VLOOKUP($A200,DICO_Complet!A:R,14,FALSE)=0,"",VLOOKUP($A200,DICO_Complet!A:R,14,FALSE))</f>
        <v/>
      </c>
      <c r="Q200" s="3" t="str">
        <f>IF(VLOOKUP($A200,DICO_Complet!A:R,15,FALSE)=0,"",VLOOKUP($A200,DICO_Complet!A:R,15,FALSE))</f>
        <v/>
      </c>
      <c r="R200" s="3" t="str">
        <f>IF(VLOOKUP($A200,DICO_Complet!A:R,16,FALSE)=0,"",VLOOKUP($A200,DICO_Complet!A:R,16,FALSE))</f>
        <v/>
      </c>
      <c r="S200" s="3" t="str">
        <f>IF(VLOOKUP($A200,DICO_Complet!A:R,17,FALSE)=0,"",VLOOKUP($A200,DICO_Complet!A:R,17,FALSE))</f>
        <v/>
      </c>
      <c r="T200" s="3" t="str">
        <f>IF(VLOOKUP($A200,DICO_Complet!A:R,18,FALSE)=0,"",VLOOKUP($A200,DICO_Complet!A:R,18,FALSE))</f>
        <v/>
      </c>
    </row>
    <row r="201" spans="1:20" ht="13.5" customHeight="1">
      <c r="A201" s="29">
        <v>250528144006</v>
      </c>
      <c r="B201" s="30" t="str">
        <f>IF(ISNA(VLOOKUP(Tableau161920[[#This Row],[Référence]],MON_MSG!A:B,2,FALSE)),"N",IF($I201="Obsolete","N","O"))</f>
        <v>O</v>
      </c>
      <c r="C201" s="3" t="str">
        <f>VLOOKUP($A201,DICO_Complet!A:R,3,FALSE)</f>
        <v>Context</v>
      </c>
      <c r="D201" s="3" t="str">
        <f>VLOOKUP($A201,DICO_Complet!A:R,4,FALSE)</f>
        <v>cardContext</v>
      </c>
      <c r="E201" s="3" t="str">
        <f>VLOOKUP($A201,DICO_Complet!A:R,5,FALSE)</f>
        <v>oppositionReasonCode</v>
      </c>
      <c r="F201" s="3" t="str">
        <f>VLOOKUP($A201,DICO_Complet!A:R,6,FALSE)</f>
        <v>OppositionReasonCodeCodeset</v>
      </c>
      <c r="G201" s="31" t="str">
        <f>VLOOKUP($A201,DICO_Complet!A:R,7,FALSE)</f>
        <v>DNS</v>
      </c>
      <c r="H201" s="31">
        <f>VLOOKUP($A201,DICO_Complet!A:R,8,FALSE)</f>
        <v>0</v>
      </c>
      <c r="I201" s="3" t="str">
        <f>IF(VLOOKUP($A201,DICO_Complet!A:R,9,FALSE)&lt;&gt;0,VLOOKUP($A201,DICO_Complet!A:R,9,FALSE),"")</f>
        <v/>
      </c>
      <c r="J201" s="3" t="str">
        <f>VLOOKUP($A201,DICO_Complet!A:R,10,FALSE)</f>
        <v>Reason of the opposition</v>
      </c>
      <c r="K201" s="3" t="str">
        <f>IF(OR(ISNA(VLOOKUP(Tableau161920[[#This Row],[Référence]],MON_MSG!A:H,7,FALSE)),ISBLANK(VLOOKUP(Tableau161920[[#This Row],[Référence]],MON_MSG!A:H,7,FALSE))),"",VLOOKUP(Tableau161920[[#This Row],[Référence]],MON_MSG!A:H,7,FALSE))</f>
        <v/>
      </c>
      <c r="L201" s="3" t="str">
        <f>IF(OR(ISNA(VLOOKUP(Tableau161920[[#This Row],[Référence]],MON_MSG!A:I,8,FALSE)),ISBLANK(VLOOKUP(Tableau161920[[#This Row],[Référence]],MON_MSG!A:I,8,FALSE))),"",VLOOKUP(Tableau161920[[#This Row],[Référence]],MON_MSG!A:I,8,FALSE))</f>
        <v/>
      </c>
      <c r="M201" s="3" t="str">
        <f>IF(OR(ISNA(VLOOKUP(Tableau161920[[#This Row],[Référence]],MON_MSG!A:J,9,FALSE)),ISBLANK(VLOOKUP(Tableau161920[[#This Row],[Référence]],MON_MSG!A:J,9,FALSE))),"",VLOOKUP(Tableau161920[[#This Row],[Référence]],MON_MSG!A:J,9,FALSE))</f>
        <v/>
      </c>
      <c r="N201" s="3" t="str">
        <f>IF(VLOOKUP($A201,DICO_Complet!A:R,12,FALSE)=0,"",VLOOKUP($A201,DICO_Complet!A:R,12,FALSE))</f>
        <v/>
      </c>
      <c r="O201" s="3" t="str">
        <f>IF(VLOOKUP($A201,DICO_Complet!A:R,13,FALSE)=0,"",VLOOKUP($A201,DICO_Complet!A:R,13,FALSE))</f>
        <v/>
      </c>
      <c r="P201" s="3" t="str">
        <f>IF(VLOOKUP($A201,DICO_Complet!A:R,14,FALSE)=0,"",VLOOKUP($A201,DICO_Complet!A:R,14,FALSE))</f>
        <v/>
      </c>
      <c r="Q201" s="3" t="str">
        <f>IF(VLOOKUP($A201,DICO_Complet!A:R,15,FALSE)=0,"",VLOOKUP($A201,DICO_Complet!A:R,15,FALSE))</f>
        <v/>
      </c>
      <c r="R201" s="3" t="str">
        <f>IF(VLOOKUP($A201,DICO_Complet!A:R,16,FALSE)=0,"",VLOOKUP($A201,DICO_Complet!A:R,16,FALSE))</f>
        <v/>
      </c>
      <c r="S201" s="3" t="str">
        <f>IF(VLOOKUP($A201,DICO_Complet!A:R,17,FALSE)=0,"",VLOOKUP($A201,DICO_Complet!A:R,17,FALSE))</f>
        <v/>
      </c>
      <c r="T201" s="3" t="str">
        <f>IF(VLOOKUP($A201,DICO_Complet!A:R,18,FALSE)=0,"",VLOOKUP($A201,DICO_Complet!A:R,18,FALSE))</f>
        <v/>
      </c>
    </row>
    <row r="202" spans="1:20">
      <c r="A202" s="29">
        <v>250331162611</v>
      </c>
      <c r="B202" s="30" t="str">
        <f>IF(ISNA(VLOOKUP(Tableau161920[[#This Row],[Référence]],MON_MSG!A:B,2,FALSE)),"N",IF($I202="Obsolete","N","O"))</f>
        <v>O</v>
      </c>
      <c r="C202" s="3" t="str">
        <f>VLOOKUP($A202,DICO_Complet!A:R,3,FALSE)</f>
        <v>Context</v>
      </c>
      <c r="D202" s="3" t="str">
        <f>VLOOKUP($A202,DICO_Complet!A:R,4,FALSE)</f>
        <v>cardContext</v>
      </c>
      <c r="E202" s="3" t="str">
        <f>VLOOKUP($A202,DICO_Complet!A:R,5,FALSE)</f>
        <v>pinEntryTimer</v>
      </c>
      <c r="F202" s="3" t="str">
        <f>VLOOKUP($A202,DICO_Complet!A:R,6,FALSE)</f>
        <v>Exact2AlphaNumericText</v>
      </c>
      <c r="G202" s="31" t="str">
        <f>VLOOKUP($A202,DICO_Complet!A:R,7,FALSE)</f>
        <v>DNS</v>
      </c>
      <c r="H202" s="31">
        <f>VLOOKUP($A202,DICO_Complet!A:R,8,FALSE)</f>
        <v>0</v>
      </c>
      <c r="I202" s="3" t="str">
        <f>IF(VLOOKUP($A202,DICO_Complet!A:R,9,FALSE)&lt;&gt;0,VLOOKUP($A202,DICO_Complet!A:R,9,FALSE),"")</f>
        <v/>
      </c>
      <c r="J202" s="3" t="str">
        <f>VLOOKUP($A202,DICO_Complet!A:R,10,FALSE)</f>
        <v>PIN entry timer</v>
      </c>
      <c r="K202" s="3" t="str">
        <f>IF(OR(ISNA(VLOOKUP(Tableau161920[[#This Row],[Référence]],MON_MSG!A:H,7,FALSE)),ISBLANK(VLOOKUP(Tableau161920[[#This Row],[Référence]],MON_MSG!A:H,7,FALSE))),"",VLOOKUP(Tableau161920[[#This Row],[Référence]],MON_MSG!A:H,7,FALSE))</f>
        <v/>
      </c>
      <c r="L202" s="3" t="str">
        <f>IF(OR(ISNA(VLOOKUP(Tableau161920[[#This Row],[Référence]],MON_MSG!A:I,8,FALSE)),ISBLANK(VLOOKUP(Tableau161920[[#This Row],[Référence]],MON_MSG!A:I,8,FALSE))),"",VLOOKUP(Tableau161920[[#This Row],[Référence]],MON_MSG!A:I,8,FALSE))</f>
        <v/>
      </c>
      <c r="M202" s="3" t="str">
        <f>IF(OR(ISNA(VLOOKUP(Tableau161920[[#This Row],[Référence]],MON_MSG!A:J,9,FALSE)),ISBLANK(VLOOKUP(Tableau161920[[#This Row],[Référence]],MON_MSG!A:J,9,FALSE))),"",VLOOKUP(Tableau161920[[#This Row],[Référence]],MON_MSG!A:J,9,FALSE))</f>
        <v/>
      </c>
      <c r="N202" s="3" t="str">
        <f>IF(VLOOKUP($A202,DICO_Complet!A:R,12,FALSE)=0,"",VLOOKUP($A202,DICO_Complet!A:R,12,FALSE))</f>
        <v/>
      </c>
      <c r="O202" s="3" t="str">
        <f>IF(VLOOKUP($A202,DICO_Complet!A:R,13,FALSE)=0,"",VLOOKUP($A202,DICO_Complet!A:R,13,FALSE))</f>
        <v/>
      </c>
      <c r="P202" s="3" t="str">
        <f>IF(VLOOKUP($A202,DICO_Complet!A:R,14,FALSE)=0,"",VLOOKUP($A202,DICO_Complet!A:R,14,FALSE))</f>
        <v>072-DF07-p4</v>
      </c>
      <c r="Q202" s="3" t="str">
        <f>IF(VLOOKUP($A202,DICO_Complet!A:R,15,FALSE)=0,"",VLOOKUP($A202,DICO_Complet!A:R,15,FALSE))</f>
        <v/>
      </c>
      <c r="R202" s="3" t="str">
        <f>IF(VLOOKUP($A202,DICO_Complet!A:R,16,FALSE)=0,"",VLOOKUP($A202,DICO_Complet!A:R,16,FALSE))</f>
        <v/>
      </c>
      <c r="S202" s="3" t="str">
        <f>IF(VLOOKUP($A202,DICO_Complet!A:R,17,FALSE)=0,"",VLOOKUP($A202,DICO_Complet!A:R,17,FALSE))</f>
        <v/>
      </c>
      <c r="T202" s="3" t="str">
        <f>IF(VLOOKUP($A202,DICO_Complet!A:R,18,FALSE)=0,"",VLOOKUP($A202,DICO_Complet!A:R,18,FALSE))</f>
        <v/>
      </c>
    </row>
    <row r="203" spans="1:20">
      <c r="A203" s="29">
        <v>250331162612</v>
      </c>
      <c r="B203" s="30" t="str">
        <f>IF(ISNA(VLOOKUP(Tableau161920[[#This Row],[Référence]],MON_MSG!A:B,2,FALSE)),"N",IF($I203="Obsolete","N","O"))</f>
        <v>O</v>
      </c>
      <c r="C203" s="3" t="str">
        <f>VLOOKUP($A203,DICO_Complet!A:R,3,FALSE)</f>
        <v>Context</v>
      </c>
      <c r="D203" s="3" t="str">
        <f>VLOOKUP($A203,DICO_Complet!A:R,4,FALSE)</f>
        <v>cardContext</v>
      </c>
      <c r="E203" s="3" t="str">
        <f>VLOOKUP($A203,DICO_Complet!A:R,5,FALSE)</f>
        <v>processingModeForNSCardApplicationCurrency</v>
      </c>
      <c r="F203" s="3" t="str">
        <f>VLOOKUP($A203,DICO_Complet!A:R,6,FALSE)</f>
        <v>Exact1AlphaNumericText</v>
      </c>
      <c r="G203" s="31" t="str">
        <f>VLOOKUP($A203,DICO_Complet!A:R,7,FALSE)</f>
        <v>DNS</v>
      </c>
      <c r="H203" s="31">
        <f>VLOOKUP($A203,DICO_Complet!A:R,8,FALSE)</f>
        <v>0</v>
      </c>
      <c r="I203" s="3" t="str">
        <f>IF(VLOOKUP($A203,DICO_Complet!A:R,9,FALSE)&lt;&gt;0,VLOOKUP($A203,DICO_Complet!A:R,9,FALSE),"")</f>
        <v/>
      </c>
      <c r="J203" s="3" t="str">
        <f>VLOOKUP($A203,DICO_Complet!A:R,10,FALSE)</f>
        <v xml:space="preserve">Processing mode for non-supported card application currency </v>
      </c>
      <c r="K203" s="3" t="str">
        <f>IF(OR(ISNA(VLOOKUP(Tableau161920[[#This Row],[Référence]],MON_MSG!A:H,7,FALSE)),ISBLANK(VLOOKUP(Tableau161920[[#This Row],[Référence]],MON_MSG!A:H,7,FALSE))),"",VLOOKUP(Tableau161920[[#This Row],[Référence]],MON_MSG!A:H,7,FALSE))</f>
        <v/>
      </c>
      <c r="L203" s="3" t="str">
        <f>IF(OR(ISNA(VLOOKUP(Tableau161920[[#This Row],[Référence]],MON_MSG!A:I,8,FALSE)),ISBLANK(VLOOKUP(Tableau161920[[#This Row],[Référence]],MON_MSG!A:I,8,FALSE))),"",VLOOKUP(Tableau161920[[#This Row],[Référence]],MON_MSG!A:I,8,FALSE))</f>
        <v/>
      </c>
      <c r="M203" s="3" t="str">
        <f>IF(OR(ISNA(VLOOKUP(Tableau161920[[#This Row],[Référence]],MON_MSG!A:J,9,FALSE)),ISBLANK(VLOOKUP(Tableau161920[[#This Row],[Référence]],MON_MSG!A:J,9,FALSE))),"",VLOOKUP(Tableau161920[[#This Row],[Référence]],MON_MSG!A:J,9,FALSE))</f>
        <v/>
      </c>
      <c r="N203" s="3" t="str">
        <f>IF(VLOOKUP($A203,DICO_Complet!A:R,12,FALSE)=0,"",VLOOKUP($A203,DICO_Complet!A:R,12,FALSE))</f>
        <v/>
      </c>
      <c r="O203" s="3" t="str">
        <f>IF(VLOOKUP($A203,DICO_Complet!A:R,13,FALSE)=0,"",VLOOKUP($A203,DICO_Complet!A:R,13,FALSE))</f>
        <v/>
      </c>
      <c r="P203" s="3" t="str">
        <f>IF(VLOOKUP($A203,DICO_Complet!A:R,14,FALSE)=0,"",VLOOKUP($A203,DICO_Complet!A:R,14,FALSE))</f>
        <v>072-DF07-p6</v>
      </c>
      <c r="Q203" s="3" t="str">
        <f>IF(VLOOKUP($A203,DICO_Complet!A:R,15,FALSE)=0,"",VLOOKUP($A203,DICO_Complet!A:R,15,FALSE))</f>
        <v/>
      </c>
      <c r="R203" s="3" t="str">
        <f>IF(VLOOKUP($A203,DICO_Complet!A:R,16,FALSE)=0,"",VLOOKUP($A203,DICO_Complet!A:R,16,FALSE))</f>
        <v/>
      </c>
      <c r="S203" s="3" t="str">
        <f>IF(VLOOKUP($A203,DICO_Complet!A:R,17,FALSE)=0,"",VLOOKUP($A203,DICO_Complet!A:R,17,FALSE))</f>
        <v/>
      </c>
      <c r="T203" s="3" t="str">
        <f>IF(VLOOKUP($A203,DICO_Complet!A:R,18,FALSE)=0,"",VLOOKUP($A203,DICO_Complet!A:R,18,FALSE))</f>
        <v/>
      </c>
    </row>
    <row r="204" spans="1:20">
      <c r="A204" s="29">
        <v>260313125900</v>
      </c>
      <c r="B204" s="30" t="str">
        <f>IF(ISNA(VLOOKUP(Tableau161920[[#This Row],[Référence]],MON_MSG!A:B,2,FALSE)),"N",IF($I204="Obsolete","N","O"))</f>
        <v>O</v>
      </c>
      <c r="C204" s="3" t="str">
        <f>VLOOKUP($A204,DICO_Complet!A:R,3,FALSE)</f>
        <v>Context</v>
      </c>
      <c r="D204" s="3" t="str">
        <f>VLOOKUP($A204,DICO_Complet!A:R,4,FALSE)</f>
        <v>cardContext</v>
      </c>
      <c r="E204" s="3" t="str">
        <f>VLOOKUP($A204,DICO_Complet!A:R,5,FALSE)</f>
        <v>reasonForExceptionFile</v>
      </c>
      <c r="F204" s="3" t="str">
        <f>VLOOKUP($A204,DICO_Complet!A:R,6,FALSE)</f>
        <v>Exact2AlphaNumericText</v>
      </c>
      <c r="G204" s="31" t="str">
        <f>VLOOKUP($A204,DICO_Complet!A:R,7,FALSE)</f>
        <v>DNS</v>
      </c>
      <c r="H204" s="31">
        <f>VLOOKUP($A204,DICO_Complet!A:R,8,FALSE)</f>
        <v>0</v>
      </c>
      <c r="I204" s="3" t="str">
        <f>IF(VLOOKUP($A204,DICO_Complet!A:R,9,FALSE)&lt;&gt;0,VLOOKUP($A204,DICO_Complet!A:R,9,FALSE),"")</f>
        <v/>
      </c>
      <c r="J204" s="3" t="str">
        <f>VLOOKUP($A204,DICO_Complet!A:R,10,FALSE)</f>
        <v>Reason for exception file</v>
      </c>
      <c r="K204" s="3" t="str">
        <f>IF(OR(ISNA(VLOOKUP(Tableau161920[[#This Row],[Référence]],MON_MSG!A:H,7,FALSE)),ISBLANK(VLOOKUP(Tableau161920[[#This Row],[Référence]],MON_MSG!A:H,7,FALSE))),"",VLOOKUP(Tableau161920[[#This Row],[Référence]],MON_MSG!A:H,7,FALSE))</f>
        <v/>
      </c>
      <c r="L204" s="3" t="str">
        <f>IF(OR(ISNA(VLOOKUP(Tableau161920[[#This Row],[Référence]],MON_MSG!A:I,8,FALSE)),ISBLANK(VLOOKUP(Tableau161920[[#This Row],[Référence]],MON_MSG!A:I,8,FALSE))),"",VLOOKUP(Tableau161920[[#This Row],[Référence]],MON_MSG!A:I,8,FALSE))</f>
        <v/>
      </c>
      <c r="M204" s="3" t="str">
        <f>IF(OR(ISNA(VLOOKUP(Tableau161920[[#This Row],[Référence]],MON_MSG!A:J,9,FALSE)),ISBLANK(VLOOKUP(Tableau161920[[#This Row],[Référence]],MON_MSG!A:J,9,FALSE))),"",VLOOKUP(Tableau161920[[#This Row],[Référence]],MON_MSG!A:J,9,FALSE))</f>
        <v/>
      </c>
      <c r="N204" s="3" t="str">
        <f>IF(VLOOKUP($A204,DICO_Complet!A:R,12,FALSE)=0,"",VLOOKUP($A204,DICO_Complet!A:R,12,FALSE))</f>
        <v/>
      </c>
      <c r="O204" s="3" t="str">
        <f>IF(VLOOKUP($A204,DICO_Complet!A:R,13,FALSE)=0,"",VLOOKUP($A204,DICO_Complet!A:R,13,FALSE))</f>
        <v>117_1</v>
      </c>
      <c r="P204" s="3" t="str">
        <f>IF(VLOOKUP($A204,DICO_Complet!A:R,14,FALSE)=0,"",VLOOKUP($A204,DICO_Complet!A:R,14,FALSE))</f>
        <v/>
      </c>
      <c r="Q204" s="3" t="str">
        <f>IF(VLOOKUP($A204,DICO_Complet!A:R,15,FALSE)=0,"",VLOOKUP($A204,DICO_Complet!A:R,15,FALSE))</f>
        <v/>
      </c>
      <c r="R204" s="3" t="str">
        <f>IF(VLOOKUP($A204,DICO_Complet!A:R,16,FALSE)=0,"",VLOOKUP($A204,DICO_Complet!A:R,16,FALSE))</f>
        <v/>
      </c>
      <c r="S204" s="3" t="str">
        <f>IF(VLOOKUP($A204,DICO_Complet!A:R,17,FALSE)=0,"",VLOOKUP($A204,DICO_Complet!A:R,17,FALSE))</f>
        <v/>
      </c>
      <c r="T204" s="3" t="str">
        <f>IF(VLOOKUP($A204,DICO_Complet!A:R,18,FALSE)=0,"",VLOOKUP($A204,DICO_Complet!A:R,18,FALSE))</f>
        <v/>
      </c>
    </row>
    <row r="205" spans="1:20">
      <c r="A205" s="29">
        <v>250410114324</v>
      </c>
      <c r="B205" s="30" t="str">
        <f>IF(ISNA(VLOOKUP(Tableau161920[[#This Row],[Référence]],MON_MSG!A:B,2,FALSE)),"N",IF($I205="Obsolete","N","O"))</f>
        <v>O</v>
      </c>
      <c r="C205" s="3" t="str">
        <f>VLOOKUP($A205,DICO_Complet!A:R,3,FALSE)</f>
        <v>Context</v>
      </c>
      <c r="D205" s="3" t="str">
        <f>VLOOKUP($A205,DICO_Complet!A:R,4,FALSE)</f>
        <v>cardContext</v>
      </c>
      <c r="E205" s="3" t="str">
        <f>VLOOKUP($A205,DICO_Complet!A:R,5,FALSE)</f>
        <v>remanufacturingIndicator</v>
      </c>
      <c r="F205" s="3" t="str">
        <f>VLOOKUP($A205,DICO_Complet!A:R,6,FALSE)</f>
        <v>TrueFalseIndicator</v>
      </c>
      <c r="G205" s="31" t="str">
        <f>VLOOKUP($A205,DICO_Complet!A:R,7,FALSE)</f>
        <v>DNS</v>
      </c>
      <c r="H205" s="31">
        <f>VLOOKUP($A205,DICO_Complet!A:R,8,FALSE)</f>
        <v>0</v>
      </c>
      <c r="I205" s="3" t="str">
        <f>IF(VLOOKUP($A205,DICO_Complet!A:R,9,FALSE)&lt;&gt;0,VLOOKUP($A205,DICO_Complet!A:R,9,FALSE),"")</f>
        <v/>
      </c>
      <c r="J205" s="3" t="str">
        <f>VLOOKUP($A205,DICO_Complet!A:R,10,FALSE)</f>
        <v>Remanufacturing indicator</v>
      </c>
      <c r="K205" s="3" t="str">
        <f>IF(OR(ISNA(VLOOKUP(Tableau161920[[#This Row],[Référence]],MON_MSG!A:H,7,FALSE)),ISBLANK(VLOOKUP(Tableau161920[[#This Row],[Référence]],MON_MSG!A:H,7,FALSE))),"",VLOOKUP(Tableau161920[[#This Row],[Référence]],MON_MSG!A:H,7,FALSE))</f>
        <v/>
      </c>
      <c r="L205" s="3" t="str">
        <f>IF(OR(ISNA(VLOOKUP(Tableau161920[[#This Row],[Référence]],MON_MSG!A:I,8,FALSE)),ISBLANK(VLOOKUP(Tableau161920[[#This Row],[Référence]],MON_MSG!A:I,8,FALSE))),"",VLOOKUP(Tableau161920[[#This Row],[Référence]],MON_MSG!A:I,8,FALSE))</f>
        <v/>
      </c>
      <c r="M205" s="3" t="str">
        <f>IF(OR(ISNA(VLOOKUP(Tableau161920[[#This Row],[Référence]],MON_MSG!A:J,9,FALSE)),ISBLANK(VLOOKUP(Tableau161920[[#This Row],[Référence]],MON_MSG!A:J,9,FALSE))),"",VLOOKUP(Tableau161920[[#This Row],[Référence]],MON_MSG!A:J,9,FALSE))</f>
        <v/>
      </c>
      <c r="N205" s="3" t="str">
        <f>IF(VLOOKUP($A205,DICO_Complet!A:R,12,FALSE)=0,"",VLOOKUP($A205,DICO_Complet!A:R,12,FALSE))</f>
        <v/>
      </c>
      <c r="O205" s="3" t="str">
        <f>IF(VLOOKUP($A205,DICO_Complet!A:R,13,FALSE)=0,"",VLOOKUP($A205,DICO_Complet!A:R,13,FALSE))</f>
        <v/>
      </c>
      <c r="P205" s="3" t="str">
        <f>IF(VLOOKUP($A205,DICO_Complet!A:R,14,FALSE)=0,"",VLOOKUP($A205,DICO_Complet!A:R,14,FALSE))</f>
        <v/>
      </c>
      <c r="Q205" s="3" t="str">
        <f>IF(VLOOKUP($A205,DICO_Complet!A:R,15,FALSE)=0,"",VLOOKUP($A205,DICO_Complet!A:R,15,FALSE))</f>
        <v/>
      </c>
      <c r="R205" s="3" t="str">
        <f>IF(VLOOKUP($A205,DICO_Complet!A:R,16,FALSE)=0,"",VLOOKUP($A205,DICO_Complet!A:R,16,FALSE))</f>
        <v/>
      </c>
      <c r="S205" s="3" t="str">
        <f>IF(VLOOKUP($A205,DICO_Complet!A:R,17,FALSE)=0,"",VLOOKUP($A205,DICO_Complet!A:R,17,FALSE))</f>
        <v/>
      </c>
      <c r="T205" s="3" t="str">
        <f>IF(VLOOKUP($A205,DICO_Complet!A:R,18,FALSE)=0,"",VLOOKUP($A205,DICO_Complet!A:R,18,FALSE))</f>
        <v/>
      </c>
    </row>
    <row r="206" spans="1:20">
      <c r="A206" s="29">
        <v>260518121500</v>
      </c>
      <c r="B206" s="30" t="str">
        <f>IF(ISNA(VLOOKUP(Tableau161920[[#This Row],[Référence]],MON_MSG!A:B,2,FALSE)),"N",IF($I206="Obsolete","N","O"))</f>
        <v>O</v>
      </c>
      <c r="C206" s="3" t="str">
        <f>VLOOKUP($A206,DICO_Complet!A:R,3,FALSE)</f>
        <v>Context</v>
      </c>
      <c r="D206" s="3" t="str">
        <f>VLOOKUP($A206,DICO_Complet!A:R,4,FALSE)</f>
        <v>cardContext</v>
      </c>
      <c r="E206" s="3" t="str">
        <f>VLOOKUP($A206,DICO_Complet!A:R,5,FALSE)</f>
        <v>renewalIndicator</v>
      </c>
      <c r="F206" s="3" t="str">
        <f>VLOOKUP($A206,DICO_Complet!A:R,6,FALSE)</f>
        <v>TrueFalseIndicator</v>
      </c>
      <c r="G206" s="31" t="str">
        <f>VLOOKUP($A206,DICO_Complet!A:R,7,FALSE)</f>
        <v>DNS</v>
      </c>
      <c r="H206" s="31">
        <f>VLOOKUP($A206,DICO_Complet!A:R,8,FALSE)</f>
        <v>0</v>
      </c>
      <c r="I206" s="3" t="str">
        <f>IF(VLOOKUP($A206,DICO_Complet!A:R,9,FALSE)&lt;&gt;0,VLOOKUP($A206,DICO_Complet!A:R,9,FALSE),"")</f>
        <v/>
      </c>
      <c r="J206" s="3" t="str">
        <f>VLOOKUP($A206,DICO_Complet!A:R,10,FALSE)</f>
        <v>renewalIndicator</v>
      </c>
      <c r="K206" s="3" t="str">
        <f>IF(OR(ISNA(VLOOKUP(Tableau161920[[#This Row],[Référence]],MON_MSG!A:H,7,FALSE)),ISBLANK(VLOOKUP(Tableau161920[[#This Row],[Référence]],MON_MSG!A:H,7,FALSE))),"",VLOOKUP(Tableau161920[[#This Row],[Référence]],MON_MSG!A:H,7,FALSE))</f>
        <v/>
      </c>
      <c r="L206" s="3" t="str">
        <f>IF(OR(ISNA(VLOOKUP(Tableau161920[[#This Row],[Référence]],MON_MSG!A:I,8,FALSE)),ISBLANK(VLOOKUP(Tableau161920[[#This Row],[Référence]],MON_MSG!A:I,8,FALSE))),"",VLOOKUP(Tableau161920[[#This Row],[Référence]],MON_MSG!A:I,8,FALSE))</f>
        <v/>
      </c>
      <c r="M206" s="3" t="str">
        <f>IF(OR(ISNA(VLOOKUP(Tableau161920[[#This Row],[Référence]],MON_MSG!A:J,9,FALSE)),ISBLANK(VLOOKUP(Tableau161920[[#This Row],[Référence]],MON_MSG!A:J,9,FALSE))),"",VLOOKUP(Tableau161920[[#This Row],[Référence]],MON_MSG!A:J,9,FALSE))</f>
        <v/>
      </c>
      <c r="N206" s="3" t="str">
        <f>IF(VLOOKUP($A206,DICO_Complet!A:R,12,FALSE)=0,"",VLOOKUP($A206,DICO_Complet!A:R,12,FALSE))</f>
        <v/>
      </c>
      <c r="O206" s="3" t="str">
        <f>IF(VLOOKUP($A206,DICO_Complet!A:R,13,FALSE)=0,"",VLOOKUP($A206,DICO_Complet!A:R,13,FALSE))</f>
        <v/>
      </c>
      <c r="P206" s="3" t="str">
        <f>IF(VLOOKUP($A206,DICO_Complet!A:R,14,FALSE)=0,"",VLOOKUP($A206,DICO_Complet!A:R,14,FALSE))</f>
        <v/>
      </c>
      <c r="Q206" s="3" t="str">
        <f>IF(VLOOKUP($A206,DICO_Complet!A:R,15,FALSE)=0,"",VLOOKUP($A206,DICO_Complet!A:R,15,FALSE))</f>
        <v/>
      </c>
      <c r="R206" s="3" t="str">
        <f>IF(VLOOKUP($A206,DICO_Complet!A:R,16,FALSE)=0,"",VLOOKUP($A206,DICO_Complet!A:R,16,FALSE))</f>
        <v/>
      </c>
      <c r="S206" s="3" t="str">
        <f>IF(VLOOKUP($A206,DICO_Complet!A:R,17,FALSE)=0,"",VLOOKUP($A206,DICO_Complet!A:R,17,FALSE))</f>
        <v/>
      </c>
      <c r="T206" s="3" t="str">
        <f>IF(VLOOKUP($A206,DICO_Complet!A:R,18,FALSE)=0,"",VLOOKUP($A206,DICO_Complet!A:R,18,FALSE))</f>
        <v/>
      </c>
    </row>
    <row r="207" spans="1:20">
      <c r="A207" s="29">
        <v>250410114319</v>
      </c>
      <c r="B207" s="30" t="str">
        <f>IF(ISNA(VLOOKUP(Tableau161920[[#This Row],[Référence]],MON_MSG!A:B,2,FALSE)),"N",IF($I207="Obsolete","N","O"))</f>
        <v>O</v>
      </c>
      <c r="C207" s="3" t="str">
        <f>VLOOKUP($A207,DICO_Complet!A:R,3,FALSE)</f>
        <v>Context</v>
      </c>
      <c r="D207" s="3" t="str">
        <f>VLOOKUP($A207,DICO_Complet!A:R,4,FALSE)</f>
        <v>cardContext</v>
      </c>
      <c r="E207" s="3" t="str">
        <f>VLOOKUP($A207,DICO_Complet!A:R,5,FALSE)</f>
        <v>secretCodeChoiceIndicator</v>
      </c>
      <c r="F207" s="3" t="str">
        <f>VLOOKUP($A207,DICO_Complet!A:R,6,FALSE)</f>
        <v>TrueFalseIndicator</v>
      </c>
      <c r="G207" s="31" t="str">
        <f>VLOOKUP($A207,DICO_Complet!A:R,7,FALSE)</f>
        <v>DNS</v>
      </c>
      <c r="H207" s="31">
        <f>VLOOKUP($A207,DICO_Complet!A:R,8,FALSE)</f>
        <v>0</v>
      </c>
      <c r="I207" s="3" t="str">
        <f>IF(VLOOKUP($A207,DICO_Complet!A:R,9,FALSE)&lt;&gt;0,VLOOKUP($A207,DICO_Complet!A:R,9,FALSE),"")</f>
        <v/>
      </c>
      <c r="J207" s="3" t="str">
        <f>VLOOKUP($A207,DICO_Complet!A:R,10,FALSE)</f>
        <v>PIN choice feature indicator</v>
      </c>
      <c r="K207" s="3" t="str">
        <f>IF(OR(ISNA(VLOOKUP(Tableau161920[[#This Row],[Référence]],MON_MSG!A:H,7,FALSE)),ISBLANK(VLOOKUP(Tableau161920[[#This Row],[Référence]],MON_MSG!A:H,7,FALSE))),"",VLOOKUP(Tableau161920[[#This Row],[Référence]],MON_MSG!A:H,7,FALSE))</f>
        <v/>
      </c>
      <c r="L207" s="3" t="str">
        <f>IF(OR(ISNA(VLOOKUP(Tableau161920[[#This Row],[Référence]],MON_MSG!A:I,8,FALSE)),ISBLANK(VLOOKUP(Tableau161920[[#This Row],[Référence]],MON_MSG!A:I,8,FALSE))),"",VLOOKUP(Tableau161920[[#This Row],[Référence]],MON_MSG!A:I,8,FALSE))</f>
        <v/>
      </c>
      <c r="M207" s="3" t="str">
        <f>IF(OR(ISNA(VLOOKUP(Tableau161920[[#This Row],[Référence]],MON_MSG!A:J,9,FALSE)),ISBLANK(VLOOKUP(Tableau161920[[#This Row],[Référence]],MON_MSG!A:J,9,FALSE))),"",VLOOKUP(Tableau161920[[#This Row],[Référence]],MON_MSG!A:J,9,FALSE))</f>
        <v/>
      </c>
      <c r="N207" s="3" t="str">
        <f>IF(VLOOKUP($A207,DICO_Complet!A:R,12,FALSE)=0,"",VLOOKUP($A207,DICO_Complet!A:R,12,FALSE))</f>
        <v/>
      </c>
      <c r="O207" s="3" t="str">
        <f>IF(VLOOKUP($A207,DICO_Complet!A:R,13,FALSE)=0,"",VLOOKUP($A207,DICO_Complet!A:R,13,FALSE))</f>
        <v/>
      </c>
      <c r="P207" s="3" t="str">
        <f>IF(VLOOKUP($A207,DICO_Complet!A:R,14,FALSE)=0,"",VLOOKUP($A207,DICO_Complet!A:R,14,FALSE))</f>
        <v/>
      </c>
      <c r="Q207" s="3" t="str">
        <f>IF(VLOOKUP($A207,DICO_Complet!A:R,15,FALSE)=0,"",VLOOKUP($A207,DICO_Complet!A:R,15,FALSE))</f>
        <v/>
      </c>
      <c r="R207" s="3" t="str">
        <f>IF(VLOOKUP($A207,DICO_Complet!A:R,16,FALSE)=0,"",VLOOKUP($A207,DICO_Complet!A:R,16,FALSE))</f>
        <v/>
      </c>
      <c r="S207" s="3" t="str">
        <f>IF(VLOOKUP($A207,DICO_Complet!A:R,17,FALSE)=0,"",VLOOKUP($A207,DICO_Complet!A:R,17,FALSE))</f>
        <v/>
      </c>
      <c r="T207" s="3" t="str">
        <f>IF(VLOOKUP($A207,DICO_Complet!A:R,18,FALSE)=0,"",VLOOKUP($A207,DICO_Complet!A:R,18,FALSE))</f>
        <v/>
      </c>
    </row>
    <row r="208" spans="1:20">
      <c r="A208" s="29">
        <v>250425201501</v>
      </c>
      <c r="B208" s="30" t="str">
        <f>IF(ISNA(VLOOKUP(Tableau161920[[#This Row],[Référence]],MON_MSG!A:B,2,FALSE)),"N",IF($I208="Obsolete","N","O"))</f>
        <v>O</v>
      </c>
      <c r="C208" s="3" t="str">
        <f>VLOOKUP($A208,DICO_Complet!A:R,3,FALSE)</f>
        <v>Context</v>
      </c>
      <c r="D208" s="3" t="str">
        <f>VLOOKUP($A208,DICO_Complet!A:R,4,FALSE)</f>
        <v>cardContext</v>
      </c>
      <c r="E208" s="3" t="str">
        <f>VLOOKUP($A208,DICO_Complet!A:R,5,FALSE)</f>
        <v>temp_applicationAIDLength</v>
      </c>
      <c r="F208" s="3" t="str">
        <f>VLOOKUP($A208,DICO_Complet!A:R,6,FALSE)</f>
        <v>Exact2NumericText</v>
      </c>
      <c r="G208" s="31" t="str">
        <f>VLOOKUP($A208,DICO_Complet!A:R,7,FALSE)</f>
        <v>DNS</v>
      </c>
      <c r="H208" s="31">
        <f>VLOOKUP($A208,DICO_Complet!A:R,8,FALSE)</f>
        <v>0</v>
      </c>
      <c r="I208" s="3" t="str">
        <f>IF(VLOOKUP($A208,DICO_Complet!A:R,9,FALSE)&lt;&gt;0,VLOOKUP($A208,DICO_Complet!A:R,9,FALSE),"")</f>
        <v/>
      </c>
      <c r="J208" s="3" t="str">
        <f>VLOOKUP($A208,DICO_Complet!A:R,10,FALSE)</f>
        <v>Application AID length</v>
      </c>
      <c r="K208" s="3" t="str">
        <f>IF(OR(ISNA(VLOOKUP(Tableau161920[[#This Row],[Référence]],MON_MSG!A:H,7,FALSE)),ISBLANK(VLOOKUP(Tableau161920[[#This Row],[Référence]],MON_MSG!A:H,7,FALSE))),"",VLOOKUP(Tableau161920[[#This Row],[Référence]],MON_MSG!A:H,7,FALSE))</f>
        <v/>
      </c>
      <c r="L208" s="3" t="str">
        <f>IF(OR(ISNA(VLOOKUP(Tableau161920[[#This Row],[Référence]],MON_MSG!A:I,8,FALSE)),ISBLANK(VLOOKUP(Tableau161920[[#This Row],[Référence]],MON_MSG!A:I,8,FALSE))),"",VLOOKUP(Tableau161920[[#This Row],[Référence]],MON_MSG!A:I,8,FALSE))</f>
        <v/>
      </c>
      <c r="M208" s="3" t="str">
        <f>IF(OR(ISNA(VLOOKUP(Tableau161920[[#This Row],[Référence]],MON_MSG!A:J,9,FALSE)),ISBLANK(VLOOKUP(Tableau161920[[#This Row],[Référence]],MON_MSG!A:J,9,FALSE))),"",VLOOKUP(Tableau161920[[#This Row],[Référence]],MON_MSG!A:J,9,FALSE))</f>
        <v/>
      </c>
      <c r="N208" s="3" t="str">
        <f>IF(VLOOKUP($A208,DICO_Complet!A:R,12,FALSE)=0,"",VLOOKUP($A208,DICO_Complet!A:R,12,FALSE))</f>
        <v/>
      </c>
      <c r="O208" s="3" t="str">
        <f>IF(VLOOKUP($A208,DICO_Complet!A:R,13,FALSE)=0,"",VLOOKUP($A208,DICO_Complet!A:R,13,FALSE))</f>
        <v/>
      </c>
      <c r="P208" s="3" t="str">
        <f>IF(VLOOKUP($A208,DICO_Complet!A:R,14,FALSE)=0,"",VLOOKUP($A208,DICO_Complet!A:R,14,FALSE))</f>
        <v>072-DF8B-p2</v>
      </c>
      <c r="Q208" s="3" t="str">
        <f>IF(VLOOKUP($A208,DICO_Complet!A:R,15,FALSE)=0,"",VLOOKUP($A208,DICO_Complet!A:R,15,FALSE))</f>
        <v/>
      </c>
      <c r="R208" s="3" t="str">
        <f>IF(VLOOKUP($A208,DICO_Complet!A:R,16,FALSE)=0,"",VLOOKUP($A208,DICO_Complet!A:R,16,FALSE))</f>
        <v/>
      </c>
      <c r="S208" s="3" t="str">
        <f>IF(VLOOKUP($A208,DICO_Complet!A:R,17,FALSE)=0,"",VLOOKUP($A208,DICO_Complet!A:R,17,FALSE))</f>
        <v/>
      </c>
      <c r="T208" s="3" t="str">
        <f>IF(VLOOKUP($A208,DICO_Complet!A:R,18,FALSE)=0,"",VLOOKUP($A208,DICO_Complet!A:R,18,FALSE))</f>
        <v/>
      </c>
    </row>
    <row r="209" spans="1:21">
      <c r="A209" s="29">
        <v>250425201031</v>
      </c>
      <c r="B209" s="30" t="str">
        <f>IF(ISNA(VLOOKUP(Tableau161920[[#This Row],[Référence]],MON_MSG!A:B,2,FALSE)),"N",IF($I209="Obsolete","N","O"))</f>
        <v>O</v>
      </c>
      <c r="C209" s="3" t="str">
        <f>VLOOKUP($A209,DICO_Complet!A:R,3,FALSE)</f>
        <v>Context</v>
      </c>
      <c r="D209" s="3" t="str">
        <f>VLOOKUP($A209,DICO_Complet!A:R,4,FALSE)</f>
        <v>cardContext</v>
      </c>
      <c r="E209" s="3" t="str">
        <f>VLOOKUP($A209,DICO_Complet!A:R,5,FALSE)</f>
        <v>temp_cardProductLength</v>
      </c>
      <c r="F209" s="3" t="str">
        <f>VLOOKUP($A209,DICO_Complet!A:R,6,FALSE)</f>
        <v>Exact1HexBinaryText</v>
      </c>
      <c r="G209" s="31" t="str">
        <f>VLOOKUP($A209,DICO_Complet!A:R,7,FALSE)</f>
        <v>DNS</v>
      </c>
      <c r="H209" s="31">
        <f>VLOOKUP($A209,DICO_Complet!A:R,8,FALSE)</f>
        <v>0</v>
      </c>
      <c r="I209" s="3" t="str">
        <f>IF(VLOOKUP($A209,DICO_Complet!A:R,9,FALSE)&lt;&gt;0,VLOOKUP($A209,DICO_Complet!A:R,9,FALSE),"")</f>
        <v/>
      </c>
      <c r="J209" s="3" t="str">
        <f>VLOOKUP($A209,DICO_Complet!A:R,10,FALSE)</f>
        <v>Card product length</v>
      </c>
      <c r="K209" s="3" t="str">
        <f>IF(OR(ISNA(VLOOKUP(Tableau161920[[#This Row],[Référence]],MON_MSG!A:H,7,FALSE)),ISBLANK(VLOOKUP(Tableau161920[[#This Row],[Référence]],MON_MSG!A:H,7,FALSE))),"",VLOOKUP(Tableau161920[[#This Row],[Référence]],MON_MSG!A:H,7,FALSE))</f>
        <v/>
      </c>
      <c r="L209" s="3" t="str">
        <f>IF(OR(ISNA(VLOOKUP(Tableau161920[[#This Row],[Référence]],MON_MSG!A:I,8,FALSE)),ISBLANK(VLOOKUP(Tableau161920[[#This Row],[Référence]],MON_MSG!A:I,8,FALSE))),"",VLOOKUP(Tableau161920[[#This Row],[Référence]],MON_MSG!A:I,8,FALSE))</f>
        <v/>
      </c>
      <c r="M209" s="3" t="str">
        <f>IF(OR(ISNA(VLOOKUP(Tableau161920[[#This Row],[Référence]],MON_MSG!A:J,9,FALSE)),ISBLANK(VLOOKUP(Tableau161920[[#This Row],[Référence]],MON_MSG!A:J,9,FALSE))),"",VLOOKUP(Tableau161920[[#This Row],[Référence]],MON_MSG!A:J,9,FALSE))</f>
        <v/>
      </c>
      <c r="N209" s="3" t="str">
        <f>IF(VLOOKUP($A209,DICO_Complet!A:R,12,FALSE)=0,"",VLOOKUP($A209,DICO_Complet!A:R,12,FALSE))</f>
        <v/>
      </c>
      <c r="O209" s="3" t="str">
        <f>IF(VLOOKUP($A209,DICO_Complet!A:R,13,FALSE)=0,"",VLOOKUP($A209,DICO_Complet!A:R,13,FALSE))</f>
        <v/>
      </c>
      <c r="P209" s="3" t="str">
        <f>IF(VLOOKUP($A209,DICO_Complet!A:R,14,FALSE)=0,"",VLOOKUP($A209,DICO_Complet!A:R,14,FALSE))</f>
        <v>072-DF49-p3</v>
      </c>
      <c r="Q209" s="3" t="str">
        <f>IF(VLOOKUP($A209,DICO_Complet!A:R,15,FALSE)=0,"",VLOOKUP($A209,DICO_Complet!A:R,15,FALSE))</f>
        <v/>
      </c>
      <c r="R209" s="3" t="str">
        <f>IF(VLOOKUP($A209,DICO_Complet!A:R,16,FALSE)=0,"",VLOOKUP($A209,DICO_Complet!A:R,16,FALSE))</f>
        <v/>
      </c>
      <c r="S209" s="3" t="str">
        <f>IF(VLOOKUP($A209,DICO_Complet!A:R,17,FALSE)=0,"",VLOOKUP($A209,DICO_Complet!A:R,17,FALSE))</f>
        <v/>
      </c>
      <c r="T209" s="3" t="str">
        <f>IF(VLOOKUP($A209,DICO_Complet!A:R,18,FALSE)=0,"",VLOOKUP($A209,DICO_Complet!A:R,18,FALSE))</f>
        <v/>
      </c>
    </row>
    <row r="210" spans="1:21">
      <c r="A210" s="29">
        <v>250425201032</v>
      </c>
      <c r="B210" s="30" t="str">
        <f>IF(ISNA(VLOOKUP(Tableau161920[[#This Row],[Référence]],MON_MSG!A:B,2,FALSE)),"N",IF($I210="Obsolete","N","O"))</f>
        <v>O</v>
      </c>
      <c r="C210" s="3" t="str">
        <f>VLOOKUP($A210,DICO_Complet!A:R,3,FALSE)</f>
        <v>Context</v>
      </c>
      <c r="D210" s="3" t="str">
        <f>VLOOKUP($A210,DICO_Complet!A:R,4,FALSE)</f>
        <v>cardContext</v>
      </c>
      <c r="E210" s="3" t="str">
        <f>VLOOKUP($A210,DICO_Complet!A:R,5,FALSE)</f>
        <v>temp_cardProductValue</v>
      </c>
      <c r="F210" s="3" t="str">
        <f>VLOOKUP($A210,DICO_Complet!A:R,6,FALSE)</f>
        <v>Max5HexBinaryText</v>
      </c>
      <c r="G210" s="31" t="str">
        <f>VLOOKUP($A210,DICO_Complet!A:R,7,FALSE)</f>
        <v>DNS</v>
      </c>
      <c r="H210" s="31">
        <f>VLOOKUP($A210,DICO_Complet!A:R,8,FALSE)</f>
        <v>0</v>
      </c>
      <c r="I210" s="3" t="str">
        <f>IF(VLOOKUP($A210,DICO_Complet!A:R,9,FALSE)&lt;&gt;0,VLOOKUP($A210,DICO_Complet!A:R,9,FALSE),"")</f>
        <v/>
      </c>
      <c r="J210" s="3" t="str">
        <f>VLOOKUP($A210,DICO_Complet!A:R,10,FALSE)</f>
        <v>Card product value</v>
      </c>
      <c r="K210" s="3" t="str">
        <f>IF(OR(ISNA(VLOOKUP(Tableau161920[[#This Row],[Référence]],MON_MSG!A:H,7,FALSE)),ISBLANK(VLOOKUP(Tableau161920[[#This Row],[Référence]],MON_MSG!A:H,7,FALSE))),"",VLOOKUP(Tableau161920[[#This Row],[Référence]],MON_MSG!A:H,7,FALSE))</f>
        <v/>
      </c>
      <c r="L210" s="3" t="str">
        <f>IF(OR(ISNA(VLOOKUP(Tableau161920[[#This Row],[Référence]],MON_MSG!A:I,8,FALSE)),ISBLANK(VLOOKUP(Tableau161920[[#This Row],[Référence]],MON_MSG!A:I,8,FALSE))),"",VLOOKUP(Tableau161920[[#This Row],[Référence]],MON_MSG!A:I,8,FALSE))</f>
        <v/>
      </c>
      <c r="M210" s="3" t="str">
        <f>IF(OR(ISNA(VLOOKUP(Tableau161920[[#This Row],[Référence]],MON_MSG!A:J,9,FALSE)),ISBLANK(VLOOKUP(Tableau161920[[#This Row],[Référence]],MON_MSG!A:J,9,FALSE))),"",VLOOKUP(Tableau161920[[#This Row],[Référence]],MON_MSG!A:J,9,FALSE))</f>
        <v/>
      </c>
      <c r="N210" s="3" t="str">
        <f>IF(VLOOKUP($A210,DICO_Complet!A:R,12,FALSE)=0,"",VLOOKUP($A210,DICO_Complet!A:R,12,FALSE))</f>
        <v/>
      </c>
      <c r="O210" s="3" t="str">
        <f>IF(VLOOKUP($A210,DICO_Complet!A:R,13,FALSE)=0,"",VLOOKUP($A210,DICO_Complet!A:R,13,FALSE))</f>
        <v/>
      </c>
      <c r="P210" s="3" t="str">
        <f>IF(VLOOKUP($A210,DICO_Complet!A:R,14,FALSE)=0,"",VLOOKUP($A210,DICO_Complet!A:R,14,FALSE))</f>
        <v>072-DF49-p4</v>
      </c>
      <c r="Q210" s="3" t="str">
        <f>IF(VLOOKUP($A210,DICO_Complet!A:R,15,FALSE)=0,"",VLOOKUP($A210,DICO_Complet!A:R,15,FALSE))</f>
        <v/>
      </c>
      <c r="R210" s="3" t="str">
        <f>IF(VLOOKUP($A210,DICO_Complet!A:R,16,FALSE)=0,"",VLOOKUP($A210,DICO_Complet!A:R,16,FALSE))</f>
        <v/>
      </c>
      <c r="S210" s="3" t="str">
        <f>IF(VLOOKUP($A210,DICO_Complet!A:R,17,FALSE)=0,"",VLOOKUP($A210,DICO_Complet!A:R,17,FALSE))</f>
        <v/>
      </c>
      <c r="T210" s="3" t="str">
        <f>IF(VLOOKUP($A210,DICO_Complet!A:R,18,FALSE)=0,"",VLOOKUP($A210,DICO_Complet!A:R,18,FALSE))</f>
        <v/>
      </c>
    </row>
    <row r="211" spans="1:21">
      <c r="A211" s="29">
        <v>250425201508</v>
      </c>
      <c r="B211" s="30" t="str">
        <f>IF(ISNA(VLOOKUP(Tableau161920[[#This Row],[Référence]],MON_MSG!A:B,2,FALSE)),"N",IF($I211="Obsolete","N","O"))</f>
        <v>O</v>
      </c>
      <c r="C211" s="3" t="str">
        <f>VLOOKUP($A211,DICO_Complet!A:R,3,FALSE)</f>
        <v>Context</v>
      </c>
      <c r="D211" s="3" t="str">
        <f>VLOOKUP($A211,DICO_Complet!A:R,4,FALSE)</f>
        <v>cardContext</v>
      </c>
      <c r="E211" s="3" t="str">
        <f>VLOOKUP($A211,DICO_Complet!A:R,5,FALSE)</f>
        <v>temp_cVMSupported</v>
      </c>
      <c r="F211" s="3" t="str">
        <f>VLOOKUP($A211,DICO_Complet!A:R,6,FALSE)</f>
        <v>Exact1HexBinaryText</v>
      </c>
      <c r="G211" s="31" t="str">
        <f>VLOOKUP($A211,DICO_Complet!A:R,7,FALSE)</f>
        <v>DNS</v>
      </c>
      <c r="H211" s="31">
        <f>VLOOKUP($A211,DICO_Complet!A:R,8,FALSE)</f>
        <v>0</v>
      </c>
      <c r="I211" s="3" t="str">
        <f>IF(VLOOKUP($A211,DICO_Complet!A:R,9,FALSE)&lt;&gt;0,VLOOKUP($A211,DICO_Complet!A:R,9,FALSE),"")</f>
        <v/>
      </c>
      <c r="J211" s="3" t="str">
        <f>VLOOKUP($A211,DICO_Complet!A:R,10,FALSE)</f>
        <v>CVM supported</v>
      </c>
      <c r="K211" s="3" t="str">
        <f>IF(OR(ISNA(VLOOKUP(Tableau161920[[#This Row],[Référence]],MON_MSG!A:H,7,FALSE)),ISBLANK(VLOOKUP(Tableau161920[[#This Row],[Référence]],MON_MSG!A:H,7,FALSE))),"",VLOOKUP(Tableau161920[[#This Row],[Référence]],MON_MSG!A:H,7,FALSE))</f>
        <v/>
      </c>
      <c r="L211" s="3" t="str">
        <f>IF(OR(ISNA(VLOOKUP(Tableau161920[[#This Row],[Référence]],MON_MSG!A:I,8,FALSE)),ISBLANK(VLOOKUP(Tableau161920[[#This Row],[Référence]],MON_MSG!A:I,8,FALSE))),"",VLOOKUP(Tableau161920[[#This Row],[Référence]],MON_MSG!A:I,8,FALSE))</f>
        <v/>
      </c>
      <c r="M211" s="3" t="str">
        <f>IF(OR(ISNA(VLOOKUP(Tableau161920[[#This Row],[Référence]],MON_MSG!A:J,9,FALSE)),ISBLANK(VLOOKUP(Tableau161920[[#This Row],[Référence]],MON_MSG!A:J,9,FALSE))),"",VLOOKUP(Tableau161920[[#This Row],[Référence]],MON_MSG!A:J,9,FALSE))</f>
        <v/>
      </c>
      <c r="N211" s="3" t="str">
        <f>IF(VLOOKUP($A211,DICO_Complet!A:R,12,FALSE)=0,"",VLOOKUP($A211,DICO_Complet!A:R,12,FALSE))</f>
        <v/>
      </c>
      <c r="O211" s="3" t="str">
        <f>IF(VLOOKUP($A211,DICO_Complet!A:R,13,FALSE)=0,"",VLOOKUP($A211,DICO_Complet!A:R,13,FALSE))</f>
        <v/>
      </c>
      <c r="P211" s="3" t="str">
        <f>IF(VLOOKUP($A211,DICO_Complet!A:R,14,FALSE)=0,"",VLOOKUP($A211,DICO_Complet!A:R,14,FALSE))</f>
        <v>072-DF89-p1</v>
      </c>
      <c r="Q211" s="3" t="str">
        <f>IF(VLOOKUP($A211,DICO_Complet!A:R,15,FALSE)=0,"",VLOOKUP($A211,DICO_Complet!A:R,15,FALSE))</f>
        <v/>
      </c>
      <c r="R211" s="3" t="str">
        <f>IF(VLOOKUP($A211,DICO_Complet!A:R,16,FALSE)=0,"",VLOOKUP($A211,DICO_Complet!A:R,16,FALSE))</f>
        <v/>
      </c>
      <c r="S211" s="3" t="str">
        <f>IF(VLOOKUP($A211,DICO_Complet!A:R,17,FALSE)=0,"",VLOOKUP($A211,DICO_Complet!A:R,17,FALSE))</f>
        <v/>
      </c>
      <c r="T211" s="3" t="str">
        <f>IF(VLOOKUP($A211,DICO_Complet!A:R,18,FALSE)=0,"",VLOOKUP($A211,DICO_Complet!A:R,18,FALSE))</f>
        <v/>
      </c>
    </row>
    <row r="212" spans="1:21">
      <c r="A212" s="29">
        <v>250425201518</v>
      </c>
      <c r="B212" s="30" t="str">
        <f>IF(ISNA(VLOOKUP(Tableau161920[[#This Row],[Référence]],MON_MSG!A:B,2,FALSE)),"N",IF($I212="Obsolete","N","O"))</f>
        <v>O</v>
      </c>
      <c r="C212" s="3" t="str">
        <f>VLOOKUP($A212,DICO_Complet!A:R,3,FALSE)</f>
        <v>Context</v>
      </c>
      <c r="D212" s="3" t="str">
        <f>VLOOKUP($A212,DICO_Complet!A:R,4,FALSE)</f>
        <v>cardContext</v>
      </c>
      <c r="E212" s="3" t="str">
        <f>VLOOKUP($A212,DICO_Complet!A:R,5,FALSE)</f>
        <v>temp_cVMSupportedNoCvmRequired</v>
      </c>
      <c r="F212" s="3" t="str">
        <f>VLOOKUP($A212,DICO_Complet!A:R,6,FALSE)</f>
        <v>Exact1HexBinaryText</v>
      </c>
      <c r="G212" s="31" t="str">
        <f>VLOOKUP($A212,DICO_Complet!A:R,7,FALSE)</f>
        <v>DNS</v>
      </c>
      <c r="H212" s="31">
        <f>VLOOKUP($A212,DICO_Complet!A:R,8,FALSE)</f>
        <v>0</v>
      </c>
      <c r="I212" s="3" t="str">
        <f>IF(VLOOKUP($A212,DICO_Complet!A:R,9,FALSE)&lt;&gt;0,VLOOKUP($A212,DICO_Complet!A:R,9,FALSE),"")</f>
        <v/>
      </c>
      <c r="J212" s="3" t="str">
        <f>VLOOKUP($A212,DICO_Complet!A:R,10,FALSE)</f>
        <v xml:space="preserve">CVM supported – No CVM Required </v>
      </c>
      <c r="K212" s="3" t="str">
        <f>IF(OR(ISNA(VLOOKUP(Tableau161920[[#This Row],[Référence]],MON_MSG!A:H,7,FALSE)),ISBLANK(VLOOKUP(Tableau161920[[#This Row],[Référence]],MON_MSG!A:H,7,FALSE))),"",VLOOKUP(Tableau161920[[#This Row],[Référence]],MON_MSG!A:H,7,FALSE))</f>
        <v/>
      </c>
      <c r="L212" s="3" t="str">
        <f>IF(OR(ISNA(VLOOKUP(Tableau161920[[#This Row],[Référence]],MON_MSG!A:I,8,FALSE)),ISBLANK(VLOOKUP(Tableau161920[[#This Row],[Référence]],MON_MSG!A:I,8,FALSE))),"",VLOOKUP(Tableau161920[[#This Row],[Référence]],MON_MSG!A:I,8,FALSE))</f>
        <v/>
      </c>
      <c r="M212" s="3" t="str">
        <f>IF(OR(ISNA(VLOOKUP(Tableau161920[[#This Row],[Référence]],MON_MSG!A:J,9,FALSE)),ISBLANK(VLOOKUP(Tableau161920[[#This Row],[Référence]],MON_MSG!A:J,9,FALSE))),"",VLOOKUP(Tableau161920[[#This Row],[Référence]],MON_MSG!A:J,9,FALSE))</f>
        <v/>
      </c>
      <c r="N212" s="3" t="str">
        <f>IF(VLOOKUP($A212,DICO_Complet!A:R,12,FALSE)=0,"",VLOOKUP($A212,DICO_Complet!A:R,12,FALSE))</f>
        <v/>
      </c>
      <c r="O212" s="3" t="str">
        <f>IF(VLOOKUP($A212,DICO_Complet!A:R,13,FALSE)=0,"",VLOOKUP($A212,DICO_Complet!A:R,13,FALSE))</f>
        <v/>
      </c>
      <c r="P212" s="3" t="str">
        <f>IF(VLOOKUP($A212,DICO_Complet!A:R,14,FALSE)=0,"",VLOOKUP($A212,DICO_Complet!A:R,14,FALSE))</f>
        <v>072-DFA9-p5</v>
      </c>
      <c r="Q212" s="3" t="str">
        <f>IF(VLOOKUP($A212,DICO_Complet!A:R,15,FALSE)=0,"",VLOOKUP($A212,DICO_Complet!A:R,15,FALSE))</f>
        <v/>
      </c>
      <c r="R212" s="3" t="str">
        <f>IF(VLOOKUP($A212,DICO_Complet!A:R,16,FALSE)=0,"",VLOOKUP($A212,DICO_Complet!A:R,16,FALSE))</f>
        <v/>
      </c>
      <c r="S212" s="3" t="str">
        <f>IF(VLOOKUP($A212,DICO_Complet!A:R,17,FALSE)=0,"",VLOOKUP($A212,DICO_Complet!A:R,17,FALSE))</f>
        <v/>
      </c>
      <c r="T212" s="3" t="str">
        <f>IF(VLOOKUP($A212,DICO_Complet!A:R,18,FALSE)=0,"",VLOOKUP($A212,DICO_Complet!A:R,18,FALSE))</f>
        <v/>
      </c>
    </row>
    <row r="213" spans="1:21">
      <c r="A213" s="29">
        <v>250425200709</v>
      </c>
      <c r="B213" s="30" t="str">
        <f>IF(ISNA(VLOOKUP(Tableau161920[[#This Row],[Référence]],MON_MSG!A:B,2,FALSE)),"N",IF($I213="Obsolete","N","O"))</f>
        <v>O</v>
      </c>
      <c r="C213" s="3" t="str">
        <f>VLOOKUP($A213,DICO_Complet!A:R,3,FALSE)</f>
        <v>Context</v>
      </c>
      <c r="D213" s="3" t="str">
        <f>VLOOKUP($A213,DICO_Complet!A:R,4,FALSE)</f>
        <v>cardContext</v>
      </c>
      <c r="E213" s="3" t="str">
        <f>VLOOKUP($A213,DICO_Complet!A:R,5,FALSE)</f>
        <v>temp_defaultEMVDolsForAnEMVCardApplication</v>
      </c>
      <c r="F213" s="3" t="str">
        <f>VLOOKUP($A213,DICO_Complet!A:R,6,FALSE)</f>
        <v>DefaultEMVDolsForAnEMVCardApplicationCodeset</v>
      </c>
      <c r="G213" s="31" t="str">
        <f>VLOOKUP($A213,DICO_Complet!A:R,7,FALSE)</f>
        <v>DNS</v>
      </c>
      <c r="H213" s="31">
        <f>VLOOKUP($A213,DICO_Complet!A:R,8,FALSE)</f>
        <v>0</v>
      </c>
      <c r="I213" s="3" t="str">
        <f>IF(VLOOKUP($A213,DICO_Complet!A:R,9,FALSE)&lt;&gt;0,VLOOKUP($A213,DICO_Complet!A:R,9,FALSE),"")</f>
        <v/>
      </c>
      <c r="J213" s="3" t="str">
        <f>VLOOKUP($A213,DICO_Complet!A:R,10,FALSE)</f>
        <v>DOL type</v>
      </c>
      <c r="K213" s="3" t="str">
        <f>IF(OR(ISNA(VLOOKUP(Tableau161920[[#This Row],[Référence]],MON_MSG!A:H,7,FALSE)),ISBLANK(VLOOKUP(Tableau161920[[#This Row],[Référence]],MON_MSG!A:H,7,FALSE))),"",VLOOKUP(Tableau161920[[#This Row],[Référence]],MON_MSG!A:H,7,FALSE))</f>
        <v/>
      </c>
      <c r="L213" s="3" t="str">
        <f>IF(OR(ISNA(VLOOKUP(Tableau161920[[#This Row],[Référence]],MON_MSG!A:I,8,FALSE)),ISBLANK(VLOOKUP(Tableau161920[[#This Row],[Référence]],MON_MSG!A:I,8,FALSE))),"",VLOOKUP(Tableau161920[[#This Row],[Référence]],MON_MSG!A:I,8,FALSE))</f>
        <v/>
      </c>
      <c r="M213" s="3" t="str">
        <f>IF(OR(ISNA(VLOOKUP(Tableau161920[[#This Row],[Référence]],MON_MSG!A:J,9,FALSE)),ISBLANK(VLOOKUP(Tableau161920[[#This Row],[Référence]],MON_MSG!A:J,9,FALSE))),"",VLOOKUP(Tableau161920[[#This Row],[Référence]],MON_MSG!A:J,9,FALSE))</f>
        <v/>
      </c>
      <c r="N213" s="3" t="str">
        <f>IF(VLOOKUP($A213,DICO_Complet!A:R,12,FALSE)=0,"",VLOOKUP($A213,DICO_Complet!A:R,12,FALSE))</f>
        <v/>
      </c>
      <c r="O213" s="3" t="str">
        <f>IF(VLOOKUP($A213,DICO_Complet!A:R,13,FALSE)=0,"",VLOOKUP($A213,DICO_Complet!A:R,13,FALSE))</f>
        <v/>
      </c>
      <c r="P213" s="3" t="str">
        <f>IF(VLOOKUP($A213,DICO_Complet!A:R,14,FALSE)=0,"",VLOOKUP($A213,DICO_Complet!A:R,14,FALSE))</f>
        <v>072-DF1A-p3</v>
      </c>
      <c r="Q213" s="3" t="str">
        <f>IF(VLOOKUP($A213,DICO_Complet!A:R,15,FALSE)=0,"",VLOOKUP($A213,DICO_Complet!A:R,15,FALSE))</f>
        <v/>
      </c>
      <c r="R213" s="3" t="str">
        <f>IF(VLOOKUP($A213,DICO_Complet!A:R,16,FALSE)=0,"",VLOOKUP($A213,DICO_Complet!A:R,16,FALSE))</f>
        <v/>
      </c>
      <c r="S213" s="3" t="str">
        <f>IF(VLOOKUP($A213,DICO_Complet!A:R,17,FALSE)=0,"",VLOOKUP($A213,DICO_Complet!A:R,17,FALSE))</f>
        <v/>
      </c>
      <c r="T213" s="3" t="str">
        <f>IF(VLOOKUP($A213,DICO_Complet!A:R,18,FALSE)=0,"",VLOOKUP($A213,DICO_Complet!A:R,18,FALSE))</f>
        <v/>
      </c>
    </row>
    <row r="214" spans="1:21">
      <c r="A214" s="29">
        <v>250425201506</v>
      </c>
      <c r="B214" s="30" t="str">
        <f>IF(ISNA(VLOOKUP(Tableau161920[[#This Row],[Référence]],MON_MSG!A:B,2,FALSE)),"N",IF($I214="Obsolete","N","O"))</f>
        <v>O</v>
      </c>
      <c r="C214" s="3" t="str">
        <f>VLOOKUP($A214,DICO_Complet!A:R,3,FALSE)</f>
        <v>Context</v>
      </c>
      <c r="D214" s="3" t="str">
        <f>VLOOKUP($A214,DICO_Complet!A:R,4,FALSE)</f>
        <v>cardContext</v>
      </c>
      <c r="E214" s="3" t="str">
        <f>VLOOKUP($A214,DICO_Complet!A:R,5,FALSE)</f>
        <v>temp_noOnDeviceCvm</v>
      </c>
      <c r="F214" s="3" t="str">
        <f>VLOOKUP($A214,DICO_Complet!A:R,6,FALSE)</f>
        <v>Exact12NumericText</v>
      </c>
      <c r="G214" s="31" t="str">
        <f>VLOOKUP($A214,DICO_Complet!A:R,7,FALSE)</f>
        <v>DNS</v>
      </c>
      <c r="H214" s="31">
        <f>VLOOKUP($A214,DICO_Complet!A:R,8,FALSE)</f>
        <v>0</v>
      </c>
      <c r="I214" s="3" t="str">
        <f>IF(VLOOKUP($A214,DICO_Complet!A:R,9,FALSE)&lt;&gt;0,VLOOKUP($A214,DICO_Complet!A:R,9,FALSE),"")</f>
        <v/>
      </c>
      <c r="J214" s="3" t="str">
        <f>VLOOKUP($A214,DICO_Complet!A:R,10,FALSE)</f>
        <v>Reader Contactless Transaction limit (No On-Device CVM)</v>
      </c>
      <c r="K214" s="3" t="str">
        <f>IF(OR(ISNA(VLOOKUP(Tableau161920[[#This Row],[Référence]],MON_MSG!A:H,7,FALSE)),ISBLANK(VLOOKUP(Tableau161920[[#This Row],[Référence]],MON_MSG!A:H,7,FALSE))),"",VLOOKUP(Tableau161920[[#This Row],[Référence]],MON_MSG!A:H,7,FALSE))</f>
        <v/>
      </c>
      <c r="L214" s="3" t="str">
        <f>IF(OR(ISNA(VLOOKUP(Tableau161920[[#This Row],[Référence]],MON_MSG!A:I,8,FALSE)),ISBLANK(VLOOKUP(Tableau161920[[#This Row],[Référence]],MON_MSG!A:I,8,FALSE))),"",VLOOKUP(Tableau161920[[#This Row],[Référence]],MON_MSG!A:I,8,FALSE))</f>
        <v/>
      </c>
      <c r="M214" s="3" t="str">
        <f>IF(OR(ISNA(VLOOKUP(Tableau161920[[#This Row],[Référence]],MON_MSG!A:J,9,FALSE)),ISBLANK(VLOOKUP(Tableau161920[[#This Row],[Référence]],MON_MSG!A:J,9,FALSE))),"",VLOOKUP(Tableau161920[[#This Row],[Référence]],MON_MSG!A:J,9,FALSE))</f>
        <v/>
      </c>
      <c r="N214" s="3" t="str">
        <f>IF(VLOOKUP($A214,DICO_Complet!A:R,12,FALSE)=0,"",VLOOKUP($A214,DICO_Complet!A:R,12,FALSE))</f>
        <v/>
      </c>
      <c r="O214" s="3" t="str">
        <f>IF(VLOOKUP($A214,DICO_Complet!A:R,13,FALSE)=0,"",VLOOKUP($A214,DICO_Complet!A:R,13,FALSE))</f>
        <v/>
      </c>
      <c r="P214" s="3" t="str">
        <f>IF(VLOOKUP($A214,DICO_Complet!A:R,14,FALSE)=0,"",VLOOKUP($A214,DICO_Complet!A:R,14,FALSE))</f>
        <v>072-DF88-p6</v>
      </c>
      <c r="Q214" s="3" t="str">
        <f>IF(VLOOKUP($A214,DICO_Complet!A:R,15,FALSE)=0,"",VLOOKUP($A214,DICO_Complet!A:R,15,FALSE))</f>
        <v/>
      </c>
      <c r="R214" s="3" t="str">
        <f>IF(VLOOKUP($A214,DICO_Complet!A:R,16,FALSE)=0,"",VLOOKUP($A214,DICO_Complet!A:R,16,FALSE))</f>
        <v/>
      </c>
      <c r="S214" s="3" t="str">
        <f>IF(VLOOKUP($A214,DICO_Complet!A:R,17,FALSE)=0,"",VLOOKUP($A214,DICO_Complet!A:R,17,FALSE))</f>
        <v/>
      </c>
      <c r="T214" s="3" t="str">
        <f>IF(VLOOKUP($A214,DICO_Complet!A:R,18,FALSE)=0,"",VLOOKUP($A214,DICO_Complet!A:R,18,FALSE))</f>
        <v/>
      </c>
    </row>
    <row r="215" spans="1:21" ht="14.9" customHeight="1">
      <c r="A215" s="29">
        <v>250425201507</v>
      </c>
      <c r="B215" s="30" t="str">
        <f>IF(ISNA(VLOOKUP(Tableau161920[[#This Row],[Référence]],MON_MSG!A:B,2,FALSE)),"N",IF($I215="Obsolete","N","O"))</f>
        <v>O</v>
      </c>
      <c r="C215" s="3" t="str">
        <f>VLOOKUP($A215,DICO_Complet!A:R,3,FALSE)</f>
        <v>Context</v>
      </c>
      <c r="D215" s="3" t="str">
        <f>VLOOKUP($A215,DICO_Complet!A:R,4,FALSE)</f>
        <v>cardContext</v>
      </c>
      <c r="E215" s="3" t="str">
        <f>VLOOKUP($A215,DICO_Complet!A:R,5,FALSE)</f>
        <v>temp_onDeviceCvm</v>
      </c>
      <c r="F215" s="3" t="str">
        <f>VLOOKUP($A215,DICO_Complet!A:R,6,FALSE)</f>
        <v>Exact12NumericText</v>
      </c>
      <c r="G215" s="31" t="str">
        <f>VLOOKUP($A215,DICO_Complet!A:R,7,FALSE)</f>
        <v>DNS</v>
      </c>
      <c r="H215" s="31">
        <f>VLOOKUP($A215,DICO_Complet!A:R,8,FALSE)</f>
        <v>0</v>
      </c>
      <c r="I215" s="3" t="str">
        <f>IF(VLOOKUP($A215,DICO_Complet!A:R,9,FALSE)&lt;&gt;0,VLOOKUP($A215,DICO_Complet!A:R,9,FALSE),"")</f>
        <v/>
      </c>
      <c r="J215" s="3" t="str">
        <f>VLOOKUP($A215,DICO_Complet!A:R,10,FALSE)</f>
        <v>Reader Contactless Transaction limit (On-Device CVM)</v>
      </c>
      <c r="K215" s="3" t="str">
        <f>IF(OR(ISNA(VLOOKUP(Tableau161920[[#This Row],[Référence]],MON_MSG!A:H,7,FALSE)),ISBLANK(VLOOKUP(Tableau161920[[#This Row],[Référence]],MON_MSG!A:H,7,FALSE))),"",VLOOKUP(Tableau161920[[#This Row],[Référence]],MON_MSG!A:H,7,FALSE))</f>
        <v/>
      </c>
      <c r="L215" s="3" t="str">
        <f>IF(OR(ISNA(VLOOKUP(Tableau161920[[#This Row],[Référence]],MON_MSG!A:I,8,FALSE)),ISBLANK(VLOOKUP(Tableau161920[[#This Row],[Référence]],MON_MSG!A:I,8,FALSE))),"",VLOOKUP(Tableau161920[[#This Row],[Référence]],MON_MSG!A:I,8,FALSE))</f>
        <v/>
      </c>
      <c r="M215" s="3" t="str">
        <f>IF(OR(ISNA(VLOOKUP(Tableau161920[[#This Row],[Référence]],MON_MSG!A:J,9,FALSE)),ISBLANK(VLOOKUP(Tableau161920[[#This Row],[Référence]],MON_MSG!A:J,9,FALSE))),"",VLOOKUP(Tableau161920[[#This Row],[Référence]],MON_MSG!A:J,9,FALSE))</f>
        <v/>
      </c>
      <c r="N215" s="3" t="str">
        <f>IF(VLOOKUP($A215,DICO_Complet!A:R,12,FALSE)=0,"",VLOOKUP($A215,DICO_Complet!A:R,12,FALSE))</f>
        <v/>
      </c>
      <c r="O215" s="3" t="str">
        <f>IF(VLOOKUP($A215,DICO_Complet!A:R,13,FALSE)=0,"",VLOOKUP($A215,DICO_Complet!A:R,13,FALSE))</f>
        <v/>
      </c>
      <c r="P215" s="3" t="str">
        <f>IF(VLOOKUP($A215,DICO_Complet!A:R,14,FALSE)=0,"",VLOOKUP($A215,DICO_Complet!A:R,14,FALSE))</f>
        <v>072-DF88-p7</v>
      </c>
      <c r="Q215" s="3" t="str">
        <f>IF(VLOOKUP($A215,DICO_Complet!A:R,15,FALSE)=0,"",VLOOKUP($A215,DICO_Complet!A:R,15,FALSE))</f>
        <v/>
      </c>
      <c r="R215" s="3" t="str">
        <f>IF(VLOOKUP($A215,DICO_Complet!A:R,16,FALSE)=0,"",VLOOKUP($A215,DICO_Complet!A:R,16,FALSE))</f>
        <v/>
      </c>
      <c r="S215" s="3" t="str">
        <f>IF(VLOOKUP($A215,DICO_Complet!A:R,17,FALSE)=0,"",VLOOKUP($A215,DICO_Complet!A:R,17,FALSE))</f>
        <v/>
      </c>
      <c r="T215" s="3" t="str">
        <f>IF(VLOOKUP($A215,DICO_Complet!A:R,18,FALSE)=0,"",VLOOKUP($A215,DICO_Complet!A:R,18,FALSE))</f>
        <v/>
      </c>
    </row>
    <row r="216" spans="1:21" ht="14.9" customHeight="1">
      <c r="A216" s="29">
        <v>250425201503</v>
      </c>
      <c r="B216" s="30" t="str">
        <f>IF(ISNA(VLOOKUP(Tableau161920[[#This Row],[Référence]],MON_MSG!A:B,2,FALSE)),"N",IF($I216="Obsolete","N","O"))</f>
        <v>O</v>
      </c>
      <c r="C216" s="3" t="str">
        <f>VLOOKUP($A216,DICO_Complet!A:R,3,FALSE)</f>
        <v>Context</v>
      </c>
      <c r="D216" s="3" t="str">
        <f>VLOOKUP($A216,DICO_Complet!A:R,4,FALSE)</f>
        <v>cardContext</v>
      </c>
      <c r="E216" s="3" t="str">
        <f>VLOOKUP($A216,DICO_Complet!A:R,5,FALSE)</f>
        <v>temp_readerContactlessFloorLimit</v>
      </c>
      <c r="F216" s="3" t="str">
        <f>VLOOKUP($A216,DICO_Complet!A:R,6,FALSE)</f>
        <v>Exact12NumericText</v>
      </c>
      <c r="G216" s="31" t="str">
        <f>VLOOKUP($A216,DICO_Complet!A:R,7,FALSE)</f>
        <v>DNS</v>
      </c>
      <c r="H216" s="31">
        <f>VLOOKUP($A216,DICO_Complet!A:R,8,FALSE)</f>
        <v>0</v>
      </c>
      <c r="I216" s="3" t="str">
        <f>IF(VLOOKUP($A216,DICO_Complet!A:R,9,FALSE)&lt;&gt;0,VLOOKUP($A216,DICO_Complet!A:R,9,FALSE),"")</f>
        <v/>
      </c>
      <c r="J216" s="3" t="str">
        <f>VLOOKUP($A216,DICO_Complet!A:R,10,FALSE)</f>
        <v>Reader Contactless Floor limit</v>
      </c>
      <c r="K216" s="3" t="str">
        <f>IF(OR(ISNA(VLOOKUP(Tableau161920[[#This Row],[Référence]],MON_MSG!A:H,7,FALSE)),ISBLANK(VLOOKUP(Tableau161920[[#This Row],[Référence]],MON_MSG!A:H,7,FALSE))),"",VLOOKUP(Tableau161920[[#This Row],[Référence]],MON_MSG!A:H,7,FALSE))</f>
        <v/>
      </c>
      <c r="L216" s="3" t="str">
        <f>IF(OR(ISNA(VLOOKUP(Tableau161920[[#This Row],[Référence]],MON_MSG!A:I,8,FALSE)),ISBLANK(VLOOKUP(Tableau161920[[#This Row],[Référence]],MON_MSG!A:I,8,FALSE))),"",VLOOKUP(Tableau161920[[#This Row],[Référence]],MON_MSG!A:I,8,FALSE))</f>
        <v/>
      </c>
      <c r="M216" s="3" t="str">
        <f>IF(OR(ISNA(VLOOKUP(Tableau161920[[#This Row],[Référence]],MON_MSG!A:J,9,FALSE)),ISBLANK(VLOOKUP(Tableau161920[[#This Row],[Référence]],MON_MSG!A:J,9,FALSE))),"",VLOOKUP(Tableau161920[[#This Row],[Référence]],MON_MSG!A:J,9,FALSE))</f>
        <v/>
      </c>
      <c r="N216" s="3" t="str">
        <f>IF(VLOOKUP($A216,DICO_Complet!A:R,12,FALSE)=0,"",VLOOKUP($A216,DICO_Complet!A:R,12,FALSE))</f>
        <v/>
      </c>
      <c r="O216" s="3" t="str">
        <f>IF(VLOOKUP($A216,DICO_Complet!A:R,13,FALSE)=0,"",VLOOKUP($A216,DICO_Complet!A:R,13,FALSE))</f>
        <v/>
      </c>
      <c r="P216" s="3" t="str">
        <f>IF(VLOOKUP($A216,DICO_Complet!A:R,14,FALSE)=0,"",VLOOKUP($A216,DICO_Complet!A:R,14,FALSE))</f>
        <v>072-DF88-p3</v>
      </c>
      <c r="Q216" s="3" t="str">
        <f>IF(VLOOKUP($A216,DICO_Complet!A:R,15,FALSE)=0,"",VLOOKUP($A216,DICO_Complet!A:R,15,FALSE))</f>
        <v/>
      </c>
      <c r="R216" s="3" t="str">
        <f>IF(VLOOKUP($A216,DICO_Complet!A:R,16,FALSE)=0,"",VLOOKUP($A216,DICO_Complet!A:R,16,FALSE))</f>
        <v/>
      </c>
      <c r="S216" s="3" t="str">
        <f>IF(VLOOKUP($A216,DICO_Complet!A:R,17,FALSE)=0,"",VLOOKUP($A216,DICO_Complet!A:R,17,FALSE))</f>
        <v/>
      </c>
      <c r="T216" s="3" t="str">
        <f>IF(VLOOKUP($A216,DICO_Complet!A:R,18,FALSE)=0,"",VLOOKUP($A216,DICO_Complet!A:R,18,FALSE))</f>
        <v/>
      </c>
    </row>
    <row r="217" spans="1:21">
      <c r="A217" s="29">
        <v>250425201505</v>
      </c>
      <c r="B217" s="30" t="str">
        <f>IF(ISNA(VLOOKUP(Tableau161920[[#This Row],[Référence]],MON_MSG!A:B,2,FALSE)),"N",IF($I217="Obsolete","N","O"))</f>
        <v>O</v>
      </c>
      <c r="C217" s="3" t="str">
        <f>VLOOKUP($A217,DICO_Complet!A:R,3,FALSE)</f>
        <v>Context</v>
      </c>
      <c r="D217" s="3" t="str">
        <f>VLOOKUP($A217,DICO_Complet!A:R,4,FALSE)</f>
        <v>cardContext</v>
      </c>
      <c r="E217" s="3" t="str">
        <f>VLOOKUP($A217,DICO_Complet!A:R,5,FALSE)</f>
        <v>temp_readerContactlessTransactionLimit</v>
      </c>
      <c r="F217" s="3" t="str">
        <f>VLOOKUP($A217,DICO_Complet!A:R,6,FALSE)</f>
        <v>Exact12NumericText</v>
      </c>
      <c r="G217" s="31" t="str">
        <f>VLOOKUP($A217,DICO_Complet!A:R,7,FALSE)</f>
        <v>DNS</v>
      </c>
      <c r="H217" s="31">
        <f>VLOOKUP($A217,DICO_Complet!A:R,8,FALSE)</f>
        <v>0</v>
      </c>
      <c r="I217" s="3" t="str">
        <f>IF(VLOOKUP($A217,DICO_Complet!A:R,9,FALSE)&lt;&gt;0,VLOOKUP($A217,DICO_Complet!A:R,9,FALSE),"")</f>
        <v/>
      </c>
      <c r="J217" s="3" t="str">
        <f>VLOOKUP($A217,DICO_Complet!A:R,10,FALSE)</f>
        <v>Reader Contactless Transaction limit</v>
      </c>
      <c r="K217" s="3" t="str">
        <f>IF(OR(ISNA(VLOOKUP(Tableau161920[[#This Row],[Référence]],MON_MSG!A:H,7,FALSE)),ISBLANK(VLOOKUP(Tableau161920[[#This Row],[Référence]],MON_MSG!A:H,7,FALSE))),"",VLOOKUP(Tableau161920[[#This Row],[Référence]],MON_MSG!A:H,7,FALSE))</f>
        <v/>
      </c>
      <c r="L217" s="3" t="str">
        <f>IF(OR(ISNA(VLOOKUP(Tableau161920[[#This Row],[Référence]],MON_MSG!A:I,8,FALSE)),ISBLANK(VLOOKUP(Tableau161920[[#This Row],[Référence]],MON_MSG!A:I,8,FALSE))),"",VLOOKUP(Tableau161920[[#This Row],[Référence]],MON_MSG!A:I,8,FALSE))</f>
        <v/>
      </c>
      <c r="M217" s="3" t="str">
        <f>IF(OR(ISNA(VLOOKUP(Tableau161920[[#This Row],[Référence]],MON_MSG!A:J,9,FALSE)),ISBLANK(VLOOKUP(Tableau161920[[#This Row],[Référence]],MON_MSG!A:J,9,FALSE))),"",VLOOKUP(Tableau161920[[#This Row],[Référence]],MON_MSG!A:J,9,FALSE))</f>
        <v/>
      </c>
      <c r="N217" s="3" t="str">
        <f>IF(VLOOKUP($A217,DICO_Complet!A:R,12,FALSE)=0,"",VLOOKUP($A217,DICO_Complet!A:R,12,FALSE))</f>
        <v/>
      </c>
      <c r="O217" s="3" t="str">
        <f>IF(VLOOKUP($A217,DICO_Complet!A:R,13,FALSE)=0,"",VLOOKUP($A217,DICO_Complet!A:R,13,FALSE))</f>
        <v/>
      </c>
      <c r="P217" s="3" t="str">
        <f>IF(VLOOKUP($A217,DICO_Complet!A:R,14,FALSE)=0,"",VLOOKUP($A217,DICO_Complet!A:R,14,FALSE))</f>
        <v>072-DF88-p5</v>
      </c>
      <c r="Q217" s="3" t="str">
        <f>IF(VLOOKUP($A217,DICO_Complet!A:R,15,FALSE)=0,"",VLOOKUP($A217,DICO_Complet!A:R,15,FALSE))</f>
        <v/>
      </c>
      <c r="R217" s="3" t="str">
        <f>IF(VLOOKUP($A217,DICO_Complet!A:R,16,FALSE)=0,"",VLOOKUP($A217,DICO_Complet!A:R,16,FALSE))</f>
        <v/>
      </c>
      <c r="S217" s="3" t="str">
        <f>IF(VLOOKUP($A217,DICO_Complet!A:R,17,FALSE)=0,"",VLOOKUP($A217,DICO_Complet!A:R,17,FALSE))</f>
        <v/>
      </c>
      <c r="T217" s="3" t="str">
        <f>IF(VLOOKUP($A217,DICO_Complet!A:R,18,FALSE)=0,"",VLOOKUP($A217,DICO_Complet!A:R,18,FALSE))</f>
        <v/>
      </c>
    </row>
    <row r="218" spans="1:21">
      <c r="A218" s="29">
        <v>250425201504</v>
      </c>
      <c r="B218" s="30" t="str">
        <f>IF(ISNA(VLOOKUP(Tableau161920[[#This Row],[Référence]],MON_MSG!A:B,2,FALSE)),"N",IF($I218="Obsolete","N","O"))</f>
        <v>O</v>
      </c>
      <c r="C218" s="3" t="str">
        <f>VLOOKUP($A218,DICO_Complet!A:R,3,FALSE)</f>
        <v>Context</v>
      </c>
      <c r="D218" s="3" t="str">
        <f>VLOOKUP($A218,DICO_Complet!A:R,4,FALSE)</f>
        <v>cardContext</v>
      </c>
      <c r="E218" s="3" t="str">
        <f>VLOOKUP($A218,DICO_Complet!A:R,5,FALSE)</f>
        <v>temp_readerCvmRequiredLimit</v>
      </c>
      <c r="F218" s="3" t="str">
        <f>VLOOKUP($A218,DICO_Complet!A:R,6,FALSE)</f>
        <v>Exact12NumericText</v>
      </c>
      <c r="G218" s="31" t="str">
        <f>VLOOKUP($A218,DICO_Complet!A:R,7,FALSE)</f>
        <v>DNS</v>
      </c>
      <c r="H218" s="31">
        <f>VLOOKUP($A218,DICO_Complet!A:R,8,FALSE)</f>
        <v>0</v>
      </c>
      <c r="I218" s="3" t="str">
        <f>IF(VLOOKUP($A218,DICO_Complet!A:R,9,FALSE)&lt;&gt;0,VLOOKUP($A218,DICO_Complet!A:R,9,FALSE),"")</f>
        <v/>
      </c>
      <c r="J218" s="3" t="str">
        <f>VLOOKUP($A218,DICO_Complet!A:R,10,FALSE)</f>
        <v>Reader CVM Required Limit</v>
      </c>
      <c r="K218" s="3" t="str">
        <f>IF(OR(ISNA(VLOOKUP(Tableau161920[[#This Row],[Référence]],MON_MSG!A:H,7,FALSE)),ISBLANK(VLOOKUP(Tableau161920[[#This Row],[Référence]],MON_MSG!A:H,7,FALSE))),"",VLOOKUP(Tableau161920[[#This Row],[Référence]],MON_MSG!A:H,7,FALSE))</f>
        <v/>
      </c>
      <c r="L218" s="3" t="str">
        <f>IF(OR(ISNA(VLOOKUP(Tableau161920[[#This Row],[Référence]],MON_MSG!A:I,8,FALSE)),ISBLANK(VLOOKUP(Tableau161920[[#This Row],[Référence]],MON_MSG!A:I,8,FALSE))),"",VLOOKUP(Tableau161920[[#This Row],[Référence]],MON_MSG!A:I,8,FALSE))</f>
        <v/>
      </c>
      <c r="M218" s="3" t="str">
        <f>IF(OR(ISNA(VLOOKUP(Tableau161920[[#This Row],[Référence]],MON_MSG!A:J,9,FALSE)),ISBLANK(VLOOKUP(Tableau161920[[#This Row],[Référence]],MON_MSG!A:J,9,FALSE))),"",VLOOKUP(Tableau161920[[#This Row],[Référence]],MON_MSG!A:J,9,FALSE))</f>
        <v/>
      </c>
      <c r="N218" s="3" t="str">
        <f>IF(VLOOKUP($A218,DICO_Complet!A:R,12,FALSE)=0,"",VLOOKUP($A218,DICO_Complet!A:R,12,FALSE))</f>
        <v/>
      </c>
      <c r="O218" s="3" t="str">
        <f>IF(VLOOKUP($A218,DICO_Complet!A:R,13,FALSE)=0,"",VLOOKUP($A218,DICO_Complet!A:R,13,FALSE))</f>
        <v/>
      </c>
      <c r="P218" s="3" t="str">
        <f>IF(VLOOKUP($A218,DICO_Complet!A:R,14,FALSE)=0,"",VLOOKUP($A218,DICO_Complet!A:R,14,FALSE))</f>
        <v>072-DF88-p4</v>
      </c>
      <c r="Q218" s="3" t="str">
        <f>IF(VLOOKUP($A218,DICO_Complet!A:R,15,FALSE)=0,"",VLOOKUP($A218,DICO_Complet!A:R,15,FALSE))</f>
        <v/>
      </c>
      <c r="R218" s="3" t="str">
        <f>IF(VLOOKUP($A218,DICO_Complet!A:R,16,FALSE)=0,"",VLOOKUP($A218,DICO_Complet!A:R,16,FALSE))</f>
        <v/>
      </c>
      <c r="S218" s="3" t="str">
        <f>IF(VLOOKUP($A218,DICO_Complet!A:R,17,FALSE)=0,"",VLOOKUP($A218,DICO_Complet!A:R,17,FALSE))</f>
        <v/>
      </c>
      <c r="T218" s="3" t="str">
        <f>IF(VLOOKUP($A218,DICO_Complet!A:R,18,FALSE)=0,"",VLOOKUP($A218,DICO_Complet!A:R,18,FALSE))</f>
        <v/>
      </c>
    </row>
    <row r="219" spans="1:21">
      <c r="A219" s="29">
        <v>250425201509</v>
      </c>
      <c r="B219" s="30" t="str">
        <f>IF(ISNA(VLOOKUP(Tableau161920[[#This Row],[Référence]],MON_MSG!A:B,2,FALSE)),"N",IF($I219="Obsolete","N","O"))</f>
        <v>O</v>
      </c>
      <c r="C219" s="3" t="str">
        <f>VLOOKUP($A219,DICO_Complet!A:R,3,FALSE)</f>
        <v>Context</v>
      </c>
      <c r="D219" s="3" t="str">
        <f>VLOOKUP($A219,DICO_Complet!A:R,4,FALSE)</f>
        <v>cardContext</v>
      </c>
      <c r="E219" s="3" t="str">
        <f>VLOOKUP($A219,DICO_Complet!A:R,5,FALSE)</f>
        <v>temp_statusCheckSupportFlag</v>
      </c>
      <c r="F219" s="3" t="str">
        <f>VLOOKUP($A219,DICO_Complet!A:R,6,FALSE)</f>
        <v>TrueFalseIndicator</v>
      </c>
      <c r="G219" s="31" t="str">
        <f>VLOOKUP($A219,DICO_Complet!A:R,7,FALSE)</f>
        <v>DNS</v>
      </c>
      <c r="H219" s="31">
        <f>VLOOKUP($A219,DICO_Complet!A:R,8,FALSE)</f>
        <v>0</v>
      </c>
      <c r="I219" s="3" t="str">
        <f>IF(VLOOKUP($A219,DICO_Complet!A:R,9,FALSE)&lt;&gt;0,VLOOKUP($A219,DICO_Complet!A:R,9,FALSE),"")</f>
        <v/>
      </c>
      <c r="J219" s="3" t="str">
        <f>VLOOKUP($A219,DICO_Complet!A:R,10,FALSE)</f>
        <v>Status check support flag</v>
      </c>
      <c r="K219" s="3" t="str">
        <f>IF(OR(ISNA(VLOOKUP(Tableau161920[[#This Row],[Référence]],MON_MSG!A:H,7,FALSE)),ISBLANK(VLOOKUP(Tableau161920[[#This Row],[Référence]],MON_MSG!A:H,7,FALSE))),"",VLOOKUP(Tableau161920[[#This Row],[Référence]],MON_MSG!A:H,7,FALSE))</f>
        <v/>
      </c>
      <c r="L219" s="3" t="str">
        <f>IF(OR(ISNA(VLOOKUP(Tableau161920[[#This Row],[Référence]],MON_MSG!A:I,8,FALSE)),ISBLANK(VLOOKUP(Tableau161920[[#This Row],[Référence]],MON_MSG!A:I,8,FALSE))),"",VLOOKUP(Tableau161920[[#This Row],[Référence]],MON_MSG!A:I,8,FALSE))</f>
        <v/>
      </c>
      <c r="M219" s="3" t="str">
        <f>IF(OR(ISNA(VLOOKUP(Tableau161920[[#This Row],[Référence]],MON_MSG!A:J,9,FALSE)),ISBLANK(VLOOKUP(Tableau161920[[#This Row],[Référence]],MON_MSG!A:J,9,FALSE))),"",VLOOKUP(Tableau161920[[#This Row],[Référence]],MON_MSG!A:J,9,FALSE))</f>
        <v/>
      </c>
      <c r="N219" s="3" t="str">
        <f>IF(VLOOKUP($A219,DICO_Complet!A:R,12,FALSE)=0,"",VLOOKUP($A219,DICO_Complet!A:R,12,FALSE))</f>
        <v/>
      </c>
      <c r="O219" s="3" t="str">
        <f>IF(VLOOKUP($A219,DICO_Complet!A:R,13,FALSE)=0,"",VLOOKUP($A219,DICO_Complet!A:R,13,FALSE))</f>
        <v/>
      </c>
      <c r="P219" s="3" t="str">
        <f>IF(VLOOKUP($A219,DICO_Complet!A:R,14,FALSE)=0,"",VLOOKUP($A219,DICO_Complet!A:R,14,FALSE))</f>
        <v>072-DF89-p2</v>
      </c>
      <c r="Q219" s="3" t="str">
        <f>IF(VLOOKUP($A219,DICO_Complet!A:R,15,FALSE)=0,"",VLOOKUP($A219,DICO_Complet!A:R,15,FALSE))</f>
        <v/>
      </c>
      <c r="R219" s="3" t="str">
        <f>IF(VLOOKUP($A219,DICO_Complet!A:R,16,FALSE)=0,"",VLOOKUP($A219,DICO_Complet!A:R,16,FALSE))</f>
        <v/>
      </c>
      <c r="S219" s="3" t="str">
        <f>IF(VLOOKUP($A219,DICO_Complet!A:R,17,FALSE)=0,"",VLOOKUP($A219,DICO_Complet!A:R,17,FALSE))</f>
        <v/>
      </c>
      <c r="T219" s="3" t="str">
        <f>IF(VLOOKUP($A219,DICO_Complet!A:R,18,FALSE)=0,"",VLOOKUP($A219,DICO_Complet!A:R,18,FALSE))</f>
        <v/>
      </c>
    </row>
    <row r="220" spans="1:21">
      <c r="A220" s="29">
        <v>250425201502</v>
      </c>
      <c r="B220" s="30" t="str">
        <f>IF(ISNA(VLOOKUP(Tableau161920[[#This Row],[Référence]],MON_MSG!A:B,2,FALSE)),"N",IF($I220="Obsolete","N","O"))</f>
        <v>O</v>
      </c>
      <c r="C220" s="3" t="str">
        <f>VLOOKUP($A220,DICO_Complet!A:R,3,FALSE)</f>
        <v>Context</v>
      </c>
      <c r="D220" s="3" t="str">
        <f>VLOOKUP($A220,DICO_Complet!A:R,4,FALSE)</f>
        <v>cardContext</v>
      </c>
      <c r="E220" s="3" t="str">
        <f>VLOOKUP($A220,DICO_Complet!A:R,5,FALSE)</f>
        <v>temp_terminalFloorLimit</v>
      </c>
      <c r="F220" s="3" t="str">
        <f>VLOOKUP($A220,DICO_Complet!A:R,6,FALSE)</f>
        <v>Exact12NumericText</v>
      </c>
      <c r="G220" s="31" t="str">
        <f>VLOOKUP($A220,DICO_Complet!A:R,7,FALSE)</f>
        <v>DNS</v>
      </c>
      <c r="H220" s="31">
        <f>VLOOKUP($A220,DICO_Complet!A:R,8,FALSE)</f>
        <v>0</v>
      </c>
      <c r="I220" s="3" t="str">
        <f>IF(VLOOKUP($A220,DICO_Complet!A:R,9,FALSE)&lt;&gt;0,VLOOKUP($A220,DICO_Complet!A:R,9,FALSE),"")</f>
        <v/>
      </c>
      <c r="J220" s="3" t="str">
        <f>VLOOKUP($A220,DICO_Complet!A:R,10,FALSE)</f>
        <v>Terminal Floor limit</v>
      </c>
      <c r="K220" s="3" t="str">
        <f>IF(OR(ISNA(VLOOKUP(Tableau161920[[#This Row],[Référence]],MON_MSG!A:H,7,FALSE)),ISBLANK(VLOOKUP(Tableau161920[[#This Row],[Référence]],MON_MSG!A:H,7,FALSE))),"",VLOOKUP(Tableau161920[[#This Row],[Référence]],MON_MSG!A:H,7,FALSE))</f>
        <v/>
      </c>
      <c r="L220" s="3" t="str">
        <f>IF(OR(ISNA(VLOOKUP(Tableau161920[[#This Row],[Référence]],MON_MSG!A:I,8,FALSE)),ISBLANK(VLOOKUP(Tableau161920[[#This Row],[Référence]],MON_MSG!A:I,8,FALSE))),"",VLOOKUP(Tableau161920[[#This Row],[Référence]],MON_MSG!A:I,8,FALSE))</f>
        <v/>
      </c>
      <c r="M220" s="3" t="str">
        <f>IF(OR(ISNA(VLOOKUP(Tableau161920[[#This Row],[Référence]],MON_MSG!A:J,9,FALSE)),ISBLANK(VLOOKUP(Tableau161920[[#This Row],[Référence]],MON_MSG!A:J,9,FALSE))),"",VLOOKUP(Tableau161920[[#This Row],[Référence]],MON_MSG!A:J,9,FALSE))</f>
        <v/>
      </c>
      <c r="N220" s="3" t="str">
        <f>IF(VLOOKUP($A220,DICO_Complet!A:R,12,FALSE)=0,"",VLOOKUP($A220,DICO_Complet!A:R,12,FALSE))</f>
        <v/>
      </c>
      <c r="O220" s="3" t="str">
        <f>IF(VLOOKUP($A220,DICO_Complet!A:R,13,FALSE)=0,"",VLOOKUP($A220,DICO_Complet!A:R,13,FALSE))</f>
        <v/>
      </c>
      <c r="P220" s="3" t="str">
        <f>IF(VLOOKUP($A220,DICO_Complet!A:R,14,FALSE)=0,"",VLOOKUP($A220,DICO_Complet!A:R,14,FALSE))</f>
        <v>072-DF88-p2</v>
      </c>
      <c r="Q220" s="3" t="str">
        <f>IF(VLOOKUP($A220,DICO_Complet!A:R,15,FALSE)=0,"",VLOOKUP($A220,DICO_Complet!A:R,15,FALSE))</f>
        <v/>
      </c>
      <c r="R220" s="3" t="str">
        <f>IF(VLOOKUP($A220,DICO_Complet!A:R,16,FALSE)=0,"",VLOOKUP($A220,DICO_Complet!A:R,16,FALSE))</f>
        <v/>
      </c>
      <c r="S220" s="3" t="str">
        <f>IF(VLOOKUP($A220,DICO_Complet!A:R,17,FALSE)=0,"",VLOOKUP($A220,DICO_Complet!A:R,17,FALSE))</f>
        <v/>
      </c>
      <c r="T220" s="3" t="str">
        <f>IF(VLOOKUP($A220,DICO_Complet!A:R,18,FALSE)=0,"",VLOOKUP($A220,DICO_Complet!A:R,18,FALSE))</f>
        <v/>
      </c>
    </row>
    <row r="221" spans="1:21" s="17" customFormat="1">
      <c r="A221" s="29">
        <v>250425201500</v>
      </c>
      <c r="B221" s="30" t="str">
        <f>IF(ISNA(VLOOKUP(Tableau161920[[#This Row],[Référence]],MON_MSG!A:B,2,FALSE)),"N",IF($I221="Obsolete","N","O"))</f>
        <v>O</v>
      </c>
      <c r="C221" s="3" t="str">
        <f>VLOOKUP($A221,DICO_Complet!A:R,3,FALSE)</f>
        <v>Context</v>
      </c>
      <c r="D221" s="3" t="str">
        <f>VLOOKUP($A221,DICO_Complet!A:R,4,FALSE)</f>
        <v>cardContext</v>
      </c>
      <c r="E221" s="3" t="str">
        <f>VLOOKUP($A221,DICO_Complet!A:R,5,FALSE)</f>
        <v>temp_typeOfKernelTransaction</v>
      </c>
      <c r="F221" s="3" t="str">
        <f>VLOOKUP($A221,DICO_Complet!A:R,6,FALSE)</f>
        <v>temp_TypeOfKernelTransactionCodeset</v>
      </c>
      <c r="G221" s="31" t="str">
        <f>VLOOKUP($A221,DICO_Complet!A:R,7,FALSE)</f>
        <v>DNS</v>
      </c>
      <c r="H221" s="31">
        <f>VLOOKUP($A221,DICO_Complet!A:R,8,FALSE)</f>
        <v>0</v>
      </c>
      <c r="I221" s="3" t="str">
        <f>IF(VLOOKUP($A221,DICO_Complet!A:R,9,FALSE)&lt;&gt;0,VLOOKUP($A221,DICO_Complet!A:R,9,FALSE),"")</f>
        <v/>
      </c>
      <c r="J221" s="3" t="str">
        <f>VLOOKUP($A221,DICO_Complet!A:R,10,FALSE)</f>
        <v>Type of kernel transaction</v>
      </c>
      <c r="K221" s="3" t="str">
        <f>IF(OR(ISNA(VLOOKUP(Tableau161920[[#This Row],[Référence]],MON_MSG!A:H,7,FALSE)),ISBLANK(VLOOKUP(Tableau161920[[#This Row],[Référence]],MON_MSG!A:H,7,FALSE))),"",VLOOKUP(Tableau161920[[#This Row],[Référence]],MON_MSG!A:H,7,FALSE))</f>
        <v/>
      </c>
      <c r="L221" s="3" t="str">
        <f>IF(OR(ISNA(VLOOKUP(Tableau161920[[#This Row],[Référence]],MON_MSG!A:I,8,FALSE)),ISBLANK(VLOOKUP(Tableau161920[[#This Row],[Référence]],MON_MSG!A:I,8,FALSE))),"",VLOOKUP(Tableau161920[[#This Row],[Référence]],MON_MSG!A:I,8,FALSE))</f>
        <v/>
      </c>
      <c r="M221" s="3" t="str">
        <f>IF(OR(ISNA(VLOOKUP(Tableau161920[[#This Row],[Référence]],MON_MSG!A:J,9,FALSE)),ISBLANK(VLOOKUP(Tableau161920[[#This Row],[Référence]],MON_MSG!A:J,9,FALSE))),"",VLOOKUP(Tableau161920[[#This Row],[Référence]],MON_MSG!A:J,9,FALSE))</f>
        <v/>
      </c>
      <c r="N221" s="3" t="str">
        <f>IF(VLOOKUP($A221,DICO_Complet!A:R,12,FALSE)=0,"",VLOOKUP($A221,DICO_Complet!A:R,12,FALSE))</f>
        <v/>
      </c>
      <c r="O221" s="3" t="str">
        <f>IF(VLOOKUP($A221,DICO_Complet!A:R,13,FALSE)=0,"",VLOOKUP($A221,DICO_Complet!A:R,13,FALSE))</f>
        <v/>
      </c>
      <c r="P221" s="3" t="str">
        <f>IF(VLOOKUP($A221,DICO_Complet!A:R,14,FALSE)=0,"",VLOOKUP($A221,DICO_Complet!A:R,14,FALSE))</f>
        <v>072-DF87-p4</v>
      </c>
      <c r="Q221" s="3" t="str">
        <f>IF(VLOOKUP($A221,DICO_Complet!A:R,15,FALSE)=0,"",VLOOKUP($A221,DICO_Complet!A:R,15,FALSE))</f>
        <v/>
      </c>
      <c r="R221" s="3" t="str">
        <f>IF(VLOOKUP($A221,DICO_Complet!A:R,16,FALSE)=0,"",VLOOKUP($A221,DICO_Complet!A:R,16,FALSE))</f>
        <v/>
      </c>
      <c r="S221" s="3" t="str">
        <f>IF(VLOOKUP($A221,DICO_Complet!A:R,17,FALSE)=0,"",VLOOKUP($A221,DICO_Complet!A:R,17,FALSE))</f>
        <v/>
      </c>
      <c r="T221" s="3" t="str">
        <f>IF(VLOOKUP($A221,DICO_Complet!A:R,18,FALSE)=0,"",VLOOKUP($A221,DICO_Complet!A:R,18,FALSE))</f>
        <v/>
      </c>
      <c r="U221" s="3"/>
    </row>
    <row r="222" spans="1:21">
      <c r="A222" s="29">
        <v>250425201510</v>
      </c>
      <c r="B222" s="30" t="str">
        <f>IF(ISNA(VLOOKUP(Tableau161920[[#This Row],[Référence]],MON_MSG!A:B,2,FALSE)),"N",IF($I222="Obsolete","N","O"))</f>
        <v>O</v>
      </c>
      <c r="C222" s="3" t="str">
        <f>VLOOKUP($A222,DICO_Complet!A:R,3,FALSE)</f>
        <v>Context</v>
      </c>
      <c r="D222" s="3" t="str">
        <f>VLOOKUP($A222,DICO_Complet!A:R,4,FALSE)</f>
        <v>cardContext</v>
      </c>
      <c r="E222" s="3" t="str">
        <f>VLOOKUP($A222,DICO_Complet!A:R,5,FALSE)</f>
        <v>temp_zeroAmountAllowedSupportFlag</v>
      </c>
      <c r="F222" s="3" t="str">
        <f>VLOOKUP($A222,DICO_Complet!A:R,6,FALSE)</f>
        <v>TrueFalseIndicator</v>
      </c>
      <c r="G222" s="31" t="str">
        <f>VLOOKUP($A222,DICO_Complet!A:R,7,FALSE)</f>
        <v>DNS</v>
      </c>
      <c r="H222" s="31">
        <f>VLOOKUP($A222,DICO_Complet!A:R,8,FALSE)</f>
        <v>0</v>
      </c>
      <c r="I222" s="3" t="str">
        <f>IF(VLOOKUP($A222,DICO_Complet!A:R,9,FALSE)&lt;&gt;0,VLOOKUP($A222,DICO_Complet!A:R,9,FALSE),"")</f>
        <v/>
      </c>
      <c r="J222" s="3" t="str">
        <f>VLOOKUP($A222,DICO_Complet!A:R,10,FALSE)</f>
        <v>Zero amount allowed support flag</v>
      </c>
      <c r="K222" s="3" t="str">
        <f>IF(OR(ISNA(VLOOKUP(Tableau161920[[#This Row],[Référence]],MON_MSG!A:H,7,FALSE)),ISBLANK(VLOOKUP(Tableau161920[[#This Row],[Référence]],MON_MSG!A:H,7,FALSE))),"",VLOOKUP(Tableau161920[[#This Row],[Référence]],MON_MSG!A:H,7,FALSE))</f>
        <v/>
      </c>
      <c r="L222" s="3" t="str">
        <f>IF(OR(ISNA(VLOOKUP(Tableau161920[[#This Row],[Référence]],MON_MSG!A:I,8,FALSE)),ISBLANK(VLOOKUP(Tableau161920[[#This Row],[Référence]],MON_MSG!A:I,8,FALSE))),"",VLOOKUP(Tableau161920[[#This Row],[Référence]],MON_MSG!A:I,8,FALSE))</f>
        <v/>
      </c>
      <c r="M222" s="3" t="str">
        <f>IF(OR(ISNA(VLOOKUP(Tableau161920[[#This Row],[Référence]],MON_MSG!A:J,9,FALSE)),ISBLANK(VLOOKUP(Tableau161920[[#This Row],[Référence]],MON_MSG!A:J,9,FALSE))),"",VLOOKUP(Tableau161920[[#This Row],[Référence]],MON_MSG!A:J,9,FALSE))</f>
        <v/>
      </c>
      <c r="N222" s="3" t="str">
        <f>IF(VLOOKUP($A222,DICO_Complet!A:R,12,FALSE)=0,"",VLOOKUP($A222,DICO_Complet!A:R,12,FALSE))</f>
        <v/>
      </c>
      <c r="O222" s="3" t="str">
        <f>IF(VLOOKUP($A222,DICO_Complet!A:R,13,FALSE)=0,"",VLOOKUP($A222,DICO_Complet!A:R,13,FALSE))</f>
        <v/>
      </c>
      <c r="P222" s="3" t="str">
        <f>IF(VLOOKUP($A222,DICO_Complet!A:R,14,FALSE)=0,"",VLOOKUP($A222,DICO_Complet!A:R,14,FALSE))</f>
        <v>072-DF89-p3</v>
      </c>
      <c r="Q222" s="3" t="str">
        <f>IF(VLOOKUP($A222,DICO_Complet!A:R,15,FALSE)=0,"",VLOOKUP($A222,DICO_Complet!A:R,15,FALSE))</f>
        <v/>
      </c>
      <c r="R222" s="3" t="str">
        <f>IF(VLOOKUP($A222,DICO_Complet!A:R,16,FALSE)=0,"",VLOOKUP($A222,DICO_Complet!A:R,16,FALSE))</f>
        <v/>
      </c>
      <c r="S222" s="3" t="str">
        <f>IF(VLOOKUP($A222,DICO_Complet!A:R,17,FALSE)=0,"",VLOOKUP($A222,DICO_Complet!A:R,17,FALSE))</f>
        <v/>
      </c>
      <c r="T222" s="3" t="str">
        <f>IF(VLOOKUP($A222,DICO_Complet!A:R,18,FALSE)=0,"",VLOOKUP($A222,DICO_Complet!A:R,18,FALSE))</f>
        <v/>
      </c>
    </row>
    <row r="223" spans="1:21">
      <c r="A223" s="29">
        <v>250425201519</v>
      </c>
      <c r="B223" s="30" t="str">
        <f>IF(ISNA(VLOOKUP(Tableau161920[[#This Row],[Référence]],MON_MSG!A:B,2,FALSE)),"N",IF($I223="Obsolete","N","O"))</f>
        <v>O</v>
      </c>
      <c r="C223" s="3" t="str">
        <f>VLOOKUP($A223,DICO_Complet!A:R,3,FALSE)</f>
        <v>Context</v>
      </c>
      <c r="D223" s="3" t="str">
        <f>VLOOKUP($A223,DICO_Complet!A:R,4,FALSE)</f>
        <v>cardContext</v>
      </c>
      <c r="E223" s="3" t="str">
        <f>VLOOKUP($A223,DICO_Complet!A:R,5,FALSE)</f>
        <v>temp_zeroAmountForOfflineAllowedFlag</v>
      </c>
      <c r="F223" s="3" t="str">
        <f>VLOOKUP($A223,DICO_Complet!A:R,6,FALSE)</f>
        <v>TrueFalseIndicator</v>
      </c>
      <c r="G223" s="31" t="str">
        <f>VLOOKUP($A223,DICO_Complet!A:R,7,FALSE)</f>
        <v>DNS</v>
      </c>
      <c r="H223" s="31">
        <f>VLOOKUP($A223,DICO_Complet!A:R,8,FALSE)</f>
        <v>0</v>
      </c>
      <c r="I223" s="3" t="str">
        <f>IF(VLOOKUP($A223,DICO_Complet!A:R,9,FALSE)&lt;&gt;0,VLOOKUP($A223,DICO_Complet!A:R,9,FALSE),"")</f>
        <v/>
      </c>
      <c r="J223" s="3" t="str">
        <f>VLOOKUP($A223,DICO_Complet!A:R,10,FALSE)</f>
        <v>Zero amount for offline allowed flag</v>
      </c>
      <c r="K223" s="3" t="str">
        <f>IF(OR(ISNA(VLOOKUP(Tableau161920[[#This Row],[Référence]],MON_MSG!A:H,7,FALSE)),ISBLANK(VLOOKUP(Tableau161920[[#This Row],[Référence]],MON_MSG!A:H,7,FALSE))),"",VLOOKUP(Tableau161920[[#This Row],[Référence]],MON_MSG!A:H,7,FALSE))</f>
        <v/>
      </c>
      <c r="L223" s="3" t="str">
        <f>IF(OR(ISNA(VLOOKUP(Tableau161920[[#This Row],[Référence]],MON_MSG!A:I,8,FALSE)),ISBLANK(VLOOKUP(Tableau161920[[#This Row],[Référence]],MON_MSG!A:I,8,FALSE))),"",VLOOKUP(Tableau161920[[#This Row],[Référence]],MON_MSG!A:I,8,FALSE))</f>
        <v/>
      </c>
      <c r="M223" s="3" t="str">
        <f>IF(OR(ISNA(VLOOKUP(Tableau161920[[#This Row],[Référence]],MON_MSG!A:J,9,FALSE)),ISBLANK(VLOOKUP(Tableau161920[[#This Row],[Référence]],MON_MSG!A:J,9,FALSE))),"",VLOOKUP(Tableau161920[[#This Row],[Référence]],MON_MSG!A:J,9,FALSE))</f>
        <v/>
      </c>
      <c r="N223" s="3" t="str">
        <f>IF(VLOOKUP($A223,DICO_Complet!A:R,12,FALSE)=0,"",VLOOKUP($A223,DICO_Complet!A:R,12,FALSE))</f>
        <v/>
      </c>
      <c r="O223" s="3" t="str">
        <f>IF(VLOOKUP($A223,DICO_Complet!A:R,13,FALSE)=0,"",VLOOKUP($A223,DICO_Complet!A:R,13,FALSE))</f>
        <v/>
      </c>
      <c r="P223" s="3" t="str">
        <f>IF(VLOOKUP($A223,DICO_Complet!A:R,14,FALSE)=0,"",VLOOKUP($A223,DICO_Complet!A:R,14,FALSE))</f>
        <v xml:space="preserve">072-DFA9-p6  </v>
      </c>
      <c r="Q223" s="3" t="str">
        <f>IF(VLOOKUP($A223,DICO_Complet!A:R,15,FALSE)=0,"",VLOOKUP($A223,DICO_Complet!A:R,15,FALSE))</f>
        <v/>
      </c>
      <c r="R223" s="3" t="str">
        <f>IF(VLOOKUP($A223,DICO_Complet!A:R,16,FALSE)=0,"",VLOOKUP($A223,DICO_Complet!A:R,16,FALSE))</f>
        <v/>
      </c>
      <c r="S223" s="3" t="str">
        <f>IF(VLOOKUP($A223,DICO_Complet!A:R,17,FALSE)=0,"",VLOOKUP($A223,DICO_Complet!A:R,17,FALSE))</f>
        <v/>
      </c>
      <c r="T223" s="3" t="str">
        <f>IF(VLOOKUP($A223,DICO_Complet!A:R,18,FALSE)=0,"",VLOOKUP($A223,DICO_Complet!A:R,18,FALSE))</f>
        <v/>
      </c>
    </row>
    <row r="224" spans="1:21" ht="15" customHeight="1">
      <c r="A224" s="29">
        <v>250331162614</v>
      </c>
      <c r="B224" s="30" t="str">
        <f>IF(ISNA(VLOOKUP(Tableau161920[[#This Row],[Référence]],MON_MSG!A:B,2,FALSE)),"N",IF($I224="Obsolete","N","O"))</f>
        <v>O</v>
      </c>
      <c r="C224" s="3" t="str">
        <f>VLOOKUP($A224,DICO_Complet!A:R,3,FALSE)</f>
        <v>Context</v>
      </c>
      <c r="D224" s="3" t="str">
        <f>VLOOKUP($A224,DICO_Complet!A:R,4,FALSE)</f>
        <v>cardContext</v>
      </c>
      <c r="E224" s="3" t="str">
        <f>VLOOKUP($A224,DICO_Complet!A:R,5,FALSE)</f>
        <v>typeOfAuthorisationRequestTrigger</v>
      </c>
      <c r="F224" s="3" t="str">
        <f>VLOOKUP($A224,DICO_Complet!A:R,6,FALSE)</f>
        <v>Exact1AlphaNumericText</v>
      </c>
      <c r="G224" s="31" t="str">
        <f>VLOOKUP($A224,DICO_Complet!A:R,7,FALSE)</f>
        <v>DNS</v>
      </c>
      <c r="H224" s="31">
        <f>VLOOKUP($A224,DICO_Complet!A:R,8,FALSE)</f>
        <v>0</v>
      </c>
      <c r="I224" s="3" t="str">
        <f>IF(VLOOKUP($A224,DICO_Complet!A:R,9,FALSE)&lt;&gt;0,VLOOKUP($A224,DICO_Complet!A:R,9,FALSE),"")</f>
        <v/>
      </c>
      <c r="J224" s="3" t="str">
        <f>VLOOKUP($A224,DICO_Complet!A:R,10,FALSE)</f>
        <v>Type of authorisation request trigger</v>
      </c>
      <c r="K224" s="3" t="str">
        <f>IF(OR(ISNA(VLOOKUP(Tableau161920[[#This Row],[Référence]],MON_MSG!A:H,7,FALSE)),ISBLANK(VLOOKUP(Tableau161920[[#This Row],[Référence]],MON_MSG!A:H,7,FALSE))),"",VLOOKUP(Tableau161920[[#This Row],[Référence]],MON_MSG!A:H,7,FALSE))</f>
        <v/>
      </c>
      <c r="L224" s="3" t="str">
        <f>IF(OR(ISNA(VLOOKUP(Tableau161920[[#This Row],[Référence]],MON_MSG!A:I,8,FALSE)),ISBLANK(VLOOKUP(Tableau161920[[#This Row],[Référence]],MON_MSG!A:I,8,FALSE))),"",VLOOKUP(Tableau161920[[#This Row],[Référence]],MON_MSG!A:I,8,FALSE))</f>
        <v/>
      </c>
      <c r="M224" s="3" t="str">
        <f>IF(OR(ISNA(VLOOKUP(Tableau161920[[#This Row],[Référence]],MON_MSG!A:J,9,FALSE)),ISBLANK(VLOOKUP(Tableau161920[[#This Row],[Référence]],MON_MSG!A:J,9,FALSE))),"",VLOOKUP(Tableau161920[[#This Row],[Référence]],MON_MSG!A:J,9,FALSE))</f>
        <v/>
      </c>
      <c r="N224" s="3" t="str">
        <f>IF(VLOOKUP($A224,DICO_Complet!A:R,12,FALSE)=0,"",VLOOKUP($A224,DICO_Complet!A:R,12,FALSE))</f>
        <v/>
      </c>
      <c r="O224" s="3" t="str">
        <f>IF(VLOOKUP($A224,DICO_Complet!A:R,13,FALSE)=0,"",VLOOKUP($A224,DICO_Complet!A:R,13,FALSE))</f>
        <v/>
      </c>
      <c r="P224" s="3" t="str">
        <f>IF(VLOOKUP($A224,DICO_Complet!A:R,14,FALSE)=0,"",VLOOKUP($A224,DICO_Complet!A:R,14,FALSE))</f>
        <v/>
      </c>
      <c r="Q224" s="3" t="str">
        <f>IF(VLOOKUP($A224,DICO_Complet!A:R,15,FALSE)=0,"",VLOOKUP($A224,DICO_Complet!A:R,15,FALSE))</f>
        <v/>
      </c>
      <c r="R224" s="3" t="str">
        <f>IF(VLOOKUP($A224,DICO_Complet!A:R,16,FALSE)=0,"",VLOOKUP($A224,DICO_Complet!A:R,16,FALSE))</f>
        <v/>
      </c>
      <c r="S224" s="3" t="str">
        <f>IF(VLOOKUP($A224,DICO_Complet!A:R,17,FALSE)=0,"",VLOOKUP($A224,DICO_Complet!A:R,17,FALSE))</f>
        <v/>
      </c>
      <c r="T224" s="3" t="str">
        <f>IF(VLOOKUP($A224,DICO_Complet!A:R,18,FALSE)=0,"",VLOOKUP($A224,DICO_Complet!A:R,18,FALSE))</f>
        <v/>
      </c>
    </row>
    <row r="225" spans="1:20">
      <c r="A225" s="29">
        <v>250410114318</v>
      </c>
      <c r="B225" s="30" t="str">
        <f>IF(ISNA(VLOOKUP(Tableau161920[[#This Row],[Référence]],MON_MSG!A:B,2,FALSE)),"N",IF($I225="Obsolete","N","O"))</f>
        <v>O</v>
      </c>
      <c r="C225" s="3" t="str">
        <f>VLOOKUP($A225,DICO_Complet!A:R,3,FALSE)</f>
        <v>Context</v>
      </c>
      <c r="D225" s="3" t="str">
        <f>VLOOKUP($A225,DICO_Complet!A:R,4,FALSE)</f>
        <v>cardContext</v>
      </c>
      <c r="E225" s="3" t="str">
        <f>VLOOKUP($A225,DICO_Complet!A:R,5,FALSE)</f>
        <v>urgentManufacturingIndicator</v>
      </c>
      <c r="F225" s="3" t="str">
        <f>VLOOKUP($A225,DICO_Complet!A:R,6,FALSE)</f>
        <v>TrueFalseIndicator</v>
      </c>
      <c r="G225" s="31" t="str">
        <f>VLOOKUP($A225,DICO_Complet!A:R,7,FALSE)</f>
        <v>DNS</v>
      </c>
      <c r="H225" s="31">
        <f>VLOOKUP($A225,DICO_Complet!A:R,8,FALSE)</f>
        <v>0</v>
      </c>
      <c r="I225" s="3" t="str">
        <f>IF(VLOOKUP($A225,DICO_Complet!A:R,9,FALSE)&lt;&gt;0,VLOOKUP($A225,DICO_Complet!A:R,9,FALSE),"")</f>
        <v/>
      </c>
      <c r="J225" s="3" t="str">
        <f>VLOOKUP($A225,DICO_Complet!A:R,10,FALSE)</f>
        <v>Urgent manufacturing indicator</v>
      </c>
      <c r="K225" s="3" t="str">
        <f>IF(OR(ISNA(VLOOKUP(Tableau161920[[#This Row],[Référence]],MON_MSG!A:H,7,FALSE)),ISBLANK(VLOOKUP(Tableau161920[[#This Row],[Référence]],MON_MSG!A:H,7,FALSE))),"",VLOOKUP(Tableau161920[[#This Row],[Référence]],MON_MSG!A:H,7,FALSE))</f>
        <v/>
      </c>
      <c r="L225" s="3" t="str">
        <f>IF(OR(ISNA(VLOOKUP(Tableau161920[[#This Row],[Référence]],MON_MSG!A:I,8,FALSE)),ISBLANK(VLOOKUP(Tableau161920[[#This Row],[Référence]],MON_MSG!A:I,8,FALSE))),"",VLOOKUP(Tableau161920[[#This Row],[Référence]],MON_MSG!A:I,8,FALSE))</f>
        <v/>
      </c>
      <c r="M225" s="3" t="str">
        <f>IF(OR(ISNA(VLOOKUP(Tableau161920[[#This Row],[Référence]],MON_MSG!A:J,9,FALSE)),ISBLANK(VLOOKUP(Tableau161920[[#This Row],[Référence]],MON_MSG!A:J,9,FALSE))),"",VLOOKUP(Tableau161920[[#This Row],[Référence]],MON_MSG!A:J,9,FALSE))</f>
        <v/>
      </c>
      <c r="N225" s="3" t="str">
        <f>IF(VLOOKUP($A225,DICO_Complet!A:R,12,FALSE)=0,"",VLOOKUP($A225,DICO_Complet!A:R,12,FALSE))</f>
        <v/>
      </c>
      <c r="O225" s="3" t="str">
        <f>IF(VLOOKUP($A225,DICO_Complet!A:R,13,FALSE)=0,"",VLOOKUP($A225,DICO_Complet!A:R,13,FALSE))</f>
        <v/>
      </c>
      <c r="P225" s="3" t="str">
        <f>IF(VLOOKUP($A225,DICO_Complet!A:R,14,FALSE)=0,"",VLOOKUP($A225,DICO_Complet!A:R,14,FALSE))</f>
        <v/>
      </c>
      <c r="Q225" s="3" t="str">
        <f>IF(VLOOKUP($A225,DICO_Complet!A:R,15,FALSE)=0,"",VLOOKUP($A225,DICO_Complet!A:R,15,FALSE))</f>
        <v/>
      </c>
      <c r="R225" s="3" t="str">
        <f>IF(VLOOKUP($A225,DICO_Complet!A:R,16,FALSE)=0,"",VLOOKUP($A225,DICO_Complet!A:R,16,FALSE))</f>
        <v/>
      </c>
      <c r="S225" s="3" t="str">
        <f>IF(VLOOKUP($A225,DICO_Complet!A:R,17,FALSE)=0,"",VLOOKUP($A225,DICO_Complet!A:R,17,FALSE))</f>
        <v/>
      </c>
      <c r="T225" s="3" t="str">
        <f>IF(VLOOKUP($A225,DICO_Complet!A:R,18,FALSE)=0,"",VLOOKUP($A225,DICO_Complet!A:R,18,FALSE))</f>
        <v/>
      </c>
    </row>
    <row r="226" spans="1:20">
      <c r="A226" s="29">
        <v>250624103900</v>
      </c>
      <c r="B226" s="30" t="str">
        <f>IF(ISNA(VLOOKUP(Tableau161920[[#This Row],[Référence]],MON_MSG!A:B,2,FALSE)),"N",IF($I226="Obsolete","N","O"))</f>
        <v>O</v>
      </c>
      <c r="C226" s="3" t="str">
        <f>VLOOKUP($A226,DICO_Complet!A:R,3,FALSE)</f>
        <v>Context</v>
      </c>
      <c r="D226" s="3" t="str">
        <f>VLOOKUP($A226,DICO_Complet!A:R,4,FALSE)</f>
        <v>clearingContext</v>
      </c>
      <c r="E226" s="3" t="str">
        <f>VLOOKUP($A226,DICO_Complet!A:R,5,FALSE)</f>
        <v>creditsNumber</v>
      </c>
      <c r="F226" s="3" t="str">
        <f>VLOOKUP($A226,DICO_Complet!A:R,6,FALSE)</f>
        <v>Max6NumericText</v>
      </c>
      <c r="G226" s="31" t="str">
        <f>VLOOKUP($A226,DICO_Complet!A:R,7,FALSE)</f>
        <v>DNS</v>
      </c>
      <c r="H226" s="31">
        <f>VLOOKUP($A226,DICO_Complet!A:R,8,FALSE)</f>
        <v>0</v>
      </c>
      <c r="I226" s="3" t="str">
        <f>IF(VLOOKUP($A226,DICO_Complet!A:R,9,FALSE)&lt;&gt;0,VLOOKUP($A226,DICO_Complet!A:R,9,FALSE),"")</f>
        <v/>
      </c>
      <c r="J226" s="3" t="str">
        <f>VLOOKUP($A226,DICO_Complet!A:R,10,FALSE)</f>
        <v xml:space="preserve">Total number of credit invoices contained in the remittance </v>
      </c>
      <c r="K226" s="3" t="str">
        <f>IF(OR(ISNA(VLOOKUP(Tableau161920[[#This Row],[Référence]],MON_MSG!A:H,7,FALSE)),ISBLANK(VLOOKUP(Tableau161920[[#This Row],[Référence]],MON_MSG!A:H,7,FALSE))),"",VLOOKUP(Tableau161920[[#This Row],[Référence]],MON_MSG!A:H,7,FALSE))</f>
        <v/>
      </c>
      <c r="L226" s="3" t="str">
        <f>IF(OR(ISNA(VLOOKUP(Tableau161920[[#This Row],[Référence]],MON_MSG!A:I,8,FALSE)),ISBLANK(VLOOKUP(Tableau161920[[#This Row],[Référence]],MON_MSG!A:I,8,FALSE))),"",VLOOKUP(Tableau161920[[#This Row],[Référence]],MON_MSG!A:I,8,FALSE))</f>
        <v/>
      </c>
      <c r="M226" s="3" t="str">
        <f>IF(OR(ISNA(VLOOKUP(Tableau161920[[#This Row],[Référence]],MON_MSG!A:J,9,FALSE)),ISBLANK(VLOOKUP(Tableau161920[[#This Row],[Référence]],MON_MSG!A:J,9,FALSE))),"",VLOOKUP(Tableau161920[[#This Row],[Référence]],MON_MSG!A:J,9,FALSE))</f>
        <v/>
      </c>
      <c r="N226" s="3" t="str">
        <f>IF(VLOOKUP($A226,DICO_Complet!A:R,12,FALSE)=0,"",VLOOKUP($A226,DICO_Complet!A:R,12,FALSE))</f>
        <v/>
      </c>
      <c r="O226" s="3" t="str">
        <f>IF(VLOOKUP($A226,DICO_Complet!A:R,13,FALSE)=0,"",VLOOKUP($A226,DICO_Complet!A:R,13,FALSE))</f>
        <v/>
      </c>
      <c r="P226" s="3" t="str">
        <f>IF(VLOOKUP($A226,DICO_Complet!A:R,14,FALSE)=0,"",VLOOKUP($A226,DICO_Complet!A:R,14,FALSE))</f>
        <v/>
      </c>
      <c r="Q226" s="3" t="str">
        <f>IF(VLOOKUP($A226,DICO_Complet!A:R,15,FALSE)=0,"",VLOOKUP($A226,DICO_Complet!A:R,15,FALSE))</f>
        <v/>
      </c>
      <c r="R226" s="3" t="str">
        <f>IF(VLOOKUP($A226,DICO_Complet!A:R,16,FALSE)=0,"",VLOOKUP($A226,DICO_Complet!A:R,16,FALSE))</f>
        <v/>
      </c>
      <c r="S226" s="3" t="str">
        <f>IF(VLOOKUP($A226,DICO_Complet!A:R,17,FALSE)=0,"",VLOOKUP($A226,DICO_Complet!A:R,17,FALSE))</f>
        <v/>
      </c>
      <c r="T226" s="3" t="str">
        <f>IF(VLOOKUP($A226,DICO_Complet!A:R,18,FALSE)=0,"",VLOOKUP($A226,DICO_Complet!A:R,18,FALSE))</f>
        <v/>
      </c>
    </row>
    <row r="227" spans="1:20">
      <c r="A227" s="29">
        <v>250331112002</v>
      </c>
      <c r="B227" s="30" t="str">
        <f>IF(ISNA(VLOOKUP(Tableau161920[[#This Row],[Référence]],MON_MSG!A:B,2,FALSE)),"N",IF($I227="Obsolete","N","O"))</f>
        <v>O</v>
      </c>
      <c r="C227" s="3" t="str">
        <f>VLOOKUP($A227,DICO_Complet!A:R,3,FALSE)</f>
        <v>Context</v>
      </c>
      <c r="D227" s="3" t="str">
        <f>VLOOKUP($A227,DICO_Complet!A:R,4,FALSE)</f>
        <v>clearingContext</v>
      </c>
      <c r="E227" s="3" t="str">
        <f>VLOOKUP($A227,DICO_Complet!A:R,5,FALSE)</f>
        <v>duplicateProcessedIndicator</v>
      </c>
      <c r="F227" s="3" t="str">
        <f>VLOOKUP($A227,DICO_Complet!A:R,6,FALSE)</f>
        <v>TrueFalseIndicator</v>
      </c>
      <c r="G227" s="31" t="str">
        <f>VLOOKUP($A227,DICO_Complet!A:R,7,FALSE)</f>
        <v>DNS</v>
      </c>
      <c r="H227" s="31">
        <f>VLOOKUP($A227,DICO_Complet!A:R,8,FALSE)</f>
        <v>0</v>
      </c>
      <c r="I227" s="3" t="str">
        <f>IF(VLOOKUP($A227,DICO_Complet!A:R,9,FALSE)&lt;&gt;0,VLOOKUP($A227,DICO_Complet!A:R,9,FALSE),"")</f>
        <v/>
      </c>
      <c r="J227" s="3" t="str">
        <f>VLOOKUP($A227,DICO_Complet!A:R,10,FALSE)</f>
        <v>Duplicate transaction view but not blocked by preclearing process</v>
      </c>
      <c r="K227" s="3" t="str">
        <f>IF(OR(ISNA(VLOOKUP(Tableau161920[[#This Row],[Référence]],MON_MSG!A:H,7,FALSE)),ISBLANK(VLOOKUP(Tableau161920[[#This Row],[Référence]],MON_MSG!A:H,7,FALSE))),"",VLOOKUP(Tableau161920[[#This Row],[Référence]],MON_MSG!A:H,7,FALSE))</f>
        <v/>
      </c>
      <c r="L227" s="3" t="str">
        <f>IF(OR(ISNA(VLOOKUP(Tableau161920[[#This Row],[Référence]],MON_MSG!A:I,8,FALSE)),ISBLANK(VLOOKUP(Tableau161920[[#This Row],[Référence]],MON_MSG!A:I,8,FALSE))),"",VLOOKUP(Tableau161920[[#This Row],[Référence]],MON_MSG!A:I,8,FALSE))</f>
        <v/>
      </c>
      <c r="M227" s="3" t="str">
        <f>IF(OR(ISNA(VLOOKUP(Tableau161920[[#This Row],[Référence]],MON_MSG!A:J,9,FALSE)),ISBLANK(VLOOKUP(Tableau161920[[#This Row],[Référence]],MON_MSG!A:J,9,FALSE))),"",VLOOKUP(Tableau161920[[#This Row],[Référence]],MON_MSG!A:J,9,FALSE))</f>
        <v/>
      </c>
      <c r="N227" s="3" t="str">
        <f>IF(VLOOKUP($A227,DICO_Complet!A:R,12,FALSE)=0,"",VLOOKUP($A227,DICO_Complet!A:R,12,FALSE))</f>
        <v/>
      </c>
      <c r="O227" s="3" t="str">
        <f>IF(VLOOKUP($A227,DICO_Complet!A:R,13,FALSE)=0,"",VLOOKUP($A227,DICO_Complet!A:R,13,FALSE))</f>
        <v/>
      </c>
      <c r="P227" s="3" t="str">
        <f>IF(VLOOKUP($A227,DICO_Complet!A:R,14,FALSE)=0,"",VLOOKUP($A227,DICO_Complet!A:R,14,FALSE))</f>
        <v/>
      </c>
      <c r="Q227" s="3" t="str">
        <f>IF(VLOOKUP($A227,DICO_Complet!A:R,15,FALSE)=0,"",VLOOKUP($A227,DICO_Complet!A:R,15,FALSE))</f>
        <v/>
      </c>
      <c r="R227" s="3" t="str">
        <f>IF(VLOOKUP($A227,DICO_Complet!A:R,16,FALSE)=0,"",VLOOKUP($A227,DICO_Complet!A:R,16,FALSE))</f>
        <v/>
      </c>
      <c r="S227" s="3" t="str">
        <f>IF(VLOOKUP($A227,DICO_Complet!A:R,17,FALSE)=0,"",VLOOKUP($A227,DICO_Complet!A:R,17,FALSE))</f>
        <v/>
      </c>
      <c r="T227" s="3" t="str">
        <f>IF(VLOOKUP($A227,DICO_Complet!A:R,18,FALSE)=0,"",VLOOKUP($A227,DICO_Complet!A:R,18,FALSE))</f>
        <v/>
      </c>
    </row>
    <row r="228" spans="1:20">
      <c r="A228" s="29">
        <v>250624103810</v>
      </c>
      <c r="B228" s="30" t="str">
        <f>IF(ISNA(VLOOKUP(Tableau161920[[#This Row],[Référence]],MON_MSG!A:B,2,FALSE)),"N",IF($I228="Obsolete","N","O"))</f>
        <v>O</v>
      </c>
      <c r="C228" s="3" t="str">
        <f>VLOOKUP($A228,DICO_Complet!A:R,3,FALSE)</f>
        <v>Context</v>
      </c>
      <c r="D228" s="3" t="str">
        <f>VLOOKUP($A228,DICO_Complet!A:R,4,FALSE)</f>
        <v>clearingContext</v>
      </c>
      <c r="E228" s="3" t="str">
        <f>VLOOKUP($A228,DICO_Complet!A:R,5,FALSE)</f>
        <v>remittanceFinancialDuplicatedTransactionCounter</v>
      </c>
      <c r="F228" s="3" t="str">
        <f>VLOOKUP($A228,DICO_Complet!A:R,6,FALSE)</f>
        <v>Max6NumericText</v>
      </c>
      <c r="G228" s="31" t="str">
        <f>VLOOKUP($A228,DICO_Complet!A:R,7,FALSE)</f>
        <v>DNS</v>
      </c>
      <c r="H228" s="31">
        <f>VLOOKUP($A228,DICO_Complet!A:R,8,FALSE)</f>
        <v>0</v>
      </c>
      <c r="I228" s="3" t="str">
        <f>IF(VLOOKUP($A228,DICO_Complet!A:R,9,FALSE)&lt;&gt;0,VLOOKUP($A228,DICO_Complet!A:R,9,FALSE),"")</f>
        <v/>
      </c>
      <c r="J228" s="3" t="str">
        <f>VLOOKUP($A228,DICO_Complet!A:R,10,FALSE)</f>
        <v>Remittance : Total number of transactions not rectified as financial duplicates</v>
      </c>
      <c r="K228" s="3" t="str">
        <f>IF(OR(ISNA(VLOOKUP(Tableau161920[[#This Row],[Référence]],MON_MSG!A:H,7,FALSE)),ISBLANK(VLOOKUP(Tableau161920[[#This Row],[Référence]],MON_MSG!A:H,7,FALSE))),"",VLOOKUP(Tableau161920[[#This Row],[Référence]],MON_MSG!A:H,7,FALSE))</f>
        <v/>
      </c>
      <c r="L228" s="3" t="str">
        <f>IF(OR(ISNA(VLOOKUP(Tableau161920[[#This Row],[Référence]],MON_MSG!A:I,8,FALSE)),ISBLANK(VLOOKUP(Tableau161920[[#This Row],[Référence]],MON_MSG!A:I,8,FALSE))),"",VLOOKUP(Tableau161920[[#This Row],[Référence]],MON_MSG!A:I,8,FALSE))</f>
        <v/>
      </c>
      <c r="M228" s="3" t="str">
        <f>IF(OR(ISNA(VLOOKUP(Tableau161920[[#This Row],[Référence]],MON_MSG!A:J,9,FALSE)),ISBLANK(VLOOKUP(Tableau161920[[#This Row],[Référence]],MON_MSG!A:J,9,FALSE))),"",VLOOKUP(Tableau161920[[#This Row],[Référence]],MON_MSG!A:J,9,FALSE))</f>
        <v/>
      </c>
      <c r="N228" s="3" t="str">
        <f>IF(VLOOKUP($A228,DICO_Complet!A:R,12,FALSE)=0,"",VLOOKUP($A228,DICO_Complet!A:R,12,FALSE))</f>
        <v/>
      </c>
      <c r="O228" s="3" t="str">
        <f>IF(VLOOKUP($A228,DICO_Complet!A:R,13,FALSE)=0,"",VLOOKUP($A228,DICO_Complet!A:R,13,FALSE))</f>
        <v/>
      </c>
      <c r="P228" s="3" t="str">
        <f>IF(VLOOKUP($A228,DICO_Complet!A:R,14,FALSE)=0,"",VLOOKUP($A228,DICO_Complet!A:R,14,FALSE))</f>
        <v/>
      </c>
      <c r="Q228" s="3" t="str">
        <f>IF(VLOOKUP($A228,DICO_Complet!A:R,15,FALSE)=0,"",VLOOKUP($A228,DICO_Complet!A:R,15,FALSE))</f>
        <v/>
      </c>
      <c r="R228" s="3" t="str">
        <f>IF(VLOOKUP($A228,DICO_Complet!A:R,16,FALSE)=0,"",VLOOKUP($A228,DICO_Complet!A:R,16,FALSE))</f>
        <v/>
      </c>
      <c r="S228" s="3" t="str">
        <f>IF(VLOOKUP($A228,DICO_Complet!A:R,17,FALSE)=0,"",VLOOKUP($A228,DICO_Complet!A:R,17,FALSE))</f>
        <v/>
      </c>
      <c r="T228" s="3" t="str">
        <f>IF(VLOOKUP($A228,DICO_Complet!A:R,18,FALSE)=0,"",VLOOKUP($A228,DICO_Complet!A:R,18,FALSE))</f>
        <v/>
      </c>
    </row>
    <row r="229" spans="1:20" ht="13.5" customHeight="1">
      <c r="A229" s="29">
        <v>250624103800</v>
      </c>
      <c r="B229" s="30" t="str">
        <f>IF(ISNA(VLOOKUP(Tableau161920[[#This Row],[Référence]],MON_MSG!A:B,2,FALSE)),"N",IF($I229="Obsolete","N","O"))</f>
        <v>O</v>
      </c>
      <c r="C229" s="3" t="str">
        <f>VLOOKUP($A229,DICO_Complet!A:R,3,FALSE)</f>
        <v>Context</v>
      </c>
      <c r="D229" s="3" t="str">
        <f>VLOOKUP($A229,DICO_Complet!A:R,4,FALSE)</f>
        <v>clearingContext</v>
      </c>
      <c r="E229" s="3" t="str">
        <f>VLOOKUP($A229,DICO_Complet!A:R,5,FALSE)</f>
        <v>remittanceTechnicalDuplicatedTransactionCounter</v>
      </c>
      <c r="F229" s="3" t="str">
        <f>VLOOKUP($A229,DICO_Complet!A:R,6,FALSE)</f>
        <v>Max6NumericText</v>
      </c>
      <c r="G229" s="31" t="str">
        <f>VLOOKUP($A229,DICO_Complet!A:R,7,FALSE)</f>
        <v>DNS</v>
      </c>
      <c r="H229" s="31">
        <f>VLOOKUP($A229,DICO_Complet!A:R,8,FALSE)</f>
        <v>0</v>
      </c>
      <c r="I229" s="3" t="str">
        <f>IF(VLOOKUP($A229,DICO_Complet!A:R,9,FALSE)&lt;&gt;0,VLOOKUP($A229,DICO_Complet!A:R,9,FALSE),"")</f>
        <v/>
      </c>
      <c r="J229" s="3" t="str">
        <f>VLOOKUP($A229,DICO_Complet!A:R,10,FALSE)</f>
        <v>Remittance : Total number of transactions not rectified as technical duplicates</v>
      </c>
      <c r="K229" s="3" t="str">
        <f>IF(OR(ISNA(VLOOKUP(Tableau161920[[#This Row],[Référence]],MON_MSG!A:H,7,FALSE)),ISBLANK(VLOOKUP(Tableau161920[[#This Row],[Référence]],MON_MSG!A:H,7,FALSE))),"",VLOOKUP(Tableau161920[[#This Row],[Référence]],MON_MSG!A:H,7,FALSE))</f>
        <v/>
      </c>
      <c r="L229" s="3" t="str">
        <f>IF(OR(ISNA(VLOOKUP(Tableau161920[[#This Row],[Référence]],MON_MSG!A:I,8,FALSE)),ISBLANK(VLOOKUP(Tableau161920[[#This Row],[Référence]],MON_MSG!A:I,8,FALSE))),"",VLOOKUP(Tableau161920[[#This Row],[Référence]],MON_MSG!A:I,8,FALSE))</f>
        <v/>
      </c>
      <c r="M229" s="3" t="str">
        <f>IF(OR(ISNA(VLOOKUP(Tableau161920[[#This Row],[Référence]],MON_MSG!A:J,9,FALSE)),ISBLANK(VLOOKUP(Tableau161920[[#This Row],[Référence]],MON_MSG!A:J,9,FALSE))),"",VLOOKUP(Tableau161920[[#This Row],[Référence]],MON_MSG!A:J,9,FALSE))</f>
        <v/>
      </c>
      <c r="N229" s="3" t="str">
        <f>IF(VLOOKUP($A229,DICO_Complet!A:R,12,FALSE)=0,"",VLOOKUP($A229,DICO_Complet!A:R,12,FALSE))</f>
        <v/>
      </c>
      <c r="O229" s="3" t="str">
        <f>IF(VLOOKUP($A229,DICO_Complet!A:R,13,FALSE)=0,"",VLOOKUP($A229,DICO_Complet!A:R,13,FALSE))</f>
        <v/>
      </c>
      <c r="P229" s="3" t="str">
        <f>IF(VLOOKUP($A229,DICO_Complet!A:R,14,FALSE)=0,"",VLOOKUP($A229,DICO_Complet!A:R,14,FALSE))</f>
        <v/>
      </c>
      <c r="Q229" s="3" t="str">
        <f>IF(VLOOKUP($A229,DICO_Complet!A:R,15,FALSE)=0,"",VLOOKUP($A229,DICO_Complet!A:R,15,FALSE))</f>
        <v/>
      </c>
      <c r="R229" s="3" t="str">
        <f>IF(VLOOKUP($A229,DICO_Complet!A:R,16,FALSE)=0,"",VLOOKUP($A229,DICO_Complet!A:R,16,FALSE))</f>
        <v/>
      </c>
      <c r="S229" s="3" t="str">
        <f>IF(VLOOKUP($A229,DICO_Complet!A:R,17,FALSE)=0,"",VLOOKUP($A229,DICO_Complet!A:R,17,FALSE))</f>
        <v/>
      </c>
      <c r="T229" s="3" t="str">
        <f>IF(VLOOKUP($A229,DICO_Complet!A:R,18,FALSE)=0,"",VLOOKUP($A229,DICO_Complet!A:R,18,FALSE))</f>
        <v/>
      </c>
    </row>
    <row r="230" spans="1:20" ht="14.15" customHeight="1">
      <c r="A230" s="29">
        <v>250801121100</v>
      </c>
      <c r="B230" s="30" t="str">
        <f>IF(ISNA(VLOOKUP(Tableau161920[[#This Row],[Référence]],MON_MSG!A:B,2,FALSE)),"N",IF($I230="Obsolete","N","O"))</f>
        <v>O</v>
      </c>
      <c r="C230" s="3" t="str">
        <f>VLOOKUP($A230,DICO_Complet!A:R,3,FALSE)</f>
        <v>Context</v>
      </c>
      <c r="D230" s="3" t="str">
        <f>VLOOKUP($A230,DICO_Complet!A:R,4,FALSE)</f>
        <v>clearingParameters</v>
      </c>
      <c r="E230" s="3" t="str">
        <f>VLOOKUP($A230,DICO_Complet!A:R,5,FALSE)</f>
        <v>clearingCheckManager</v>
      </c>
      <c r="F230" s="3" t="str">
        <f>VLOOKUP($A230,DICO_Complet!A:R,6,FALSE)</f>
        <v>ClearingCheckManagerCodeset</v>
      </c>
      <c r="G230" s="31" t="str">
        <f>VLOOKUP($A230,DICO_Complet!A:R,7,FALSE)</f>
        <v>DNS</v>
      </c>
      <c r="H230" s="31">
        <f>VLOOKUP($A230,DICO_Complet!A:R,8,FALSE)</f>
        <v>0</v>
      </c>
      <c r="I230" s="3" t="str">
        <f>IF(VLOOKUP($A230,DICO_Complet!A:R,9,FALSE)&lt;&gt;0,VLOOKUP($A230,DICO_Complet!A:R,9,FALSE),"")</f>
        <v/>
      </c>
      <c r="J230" s="3" t="str">
        <f>VLOOKUP($A230,DICO_Complet!A:R,10,FALSE)</f>
        <v>Clearing checking action management entity</v>
      </c>
      <c r="K230" s="3" t="str">
        <f>IF(OR(ISNA(VLOOKUP(Tableau161920[[#This Row],[Référence]],MON_MSG!A:H,7,FALSE)),ISBLANK(VLOOKUP(Tableau161920[[#This Row],[Référence]],MON_MSG!A:H,7,FALSE))),"",VLOOKUP(Tableau161920[[#This Row],[Référence]],MON_MSG!A:H,7,FALSE))</f>
        <v/>
      </c>
      <c r="L230" s="3" t="str">
        <f>IF(OR(ISNA(VLOOKUP(Tableau161920[[#This Row],[Référence]],MON_MSG!A:I,8,FALSE)),ISBLANK(VLOOKUP(Tableau161920[[#This Row],[Référence]],MON_MSG!A:I,8,FALSE))),"",VLOOKUP(Tableau161920[[#This Row],[Référence]],MON_MSG!A:I,8,FALSE))</f>
        <v/>
      </c>
      <c r="M230" s="3" t="str">
        <f>IF(OR(ISNA(VLOOKUP(Tableau161920[[#This Row],[Référence]],MON_MSG!A:J,9,FALSE)),ISBLANK(VLOOKUP(Tableau161920[[#This Row],[Référence]],MON_MSG!A:J,9,FALSE))),"",VLOOKUP(Tableau161920[[#This Row],[Référence]],MON_MSG!A:J,9,FALSE))</f>
        <v/>
      </c>
      <c r="N230" s="3" t="str">
        <f>IF(VLOOKUP($A230,DICO_Complet!A:R,12,FALSE)=0,"",VLOOKUP($A230,DICO_Complet!A:R,12,FALSE))</f>
        <v/>
      </c>
      <c r="O230" s="3" t="str">
        <f>IF(VLOOKUP($A230,DICO_Complet!A:R,13,FALSE)=0,"",VLOOKUP($A230,DICO_Complet!A:R,13,FALSE))</f>
        <v/>
      </c>
      <c r="P230" s="3" t="str">
        <f>IF(VLOOKUP($A230,DICO_Complet!A:R,14,FALSE)=0,"",VLOOKUP($A230,DICO_Complet!A:R,14,FALSE))</f>
        <v/>
      </c>
      <c r="Q230" s="3" t="str">
        <f>IF(VLOOKUP($A230,DICO_Complet!A:R,15,FALSE)=0,"",VLOOKUP($A230,DICO_Complet!A:R,15,FALSE))</f>
        <v/>
      </c>
      <c r="R230" s="3" t="str">
        <f>IF(VLOOKUP($A230,DICO_Complet!A:R,16,FALSE)=0,"",VLOOKUP($A230,DICO_Complet!A:R,16,FALSE))</f>
        <v/>
      </c>
      <c r="S230" s="3" t="str">
        <f>IF(VLOOKUP($A230,DICO_Complet!A:R,17,FALSE)=0,"",VLOOKUP($A230,DICO_Complet!A:R,17,FALSE))</f>
        <v/>
      </c>
      <c r="T230" s="3" t="str">
        <f>IF(VLOOKUP($A230,DICO_Complet!A:R,18,FALSE)=0,"",VLOOKUP($A230,DICO_Complet!A:R,18,FALSE))</f>
        <v/>
      </c>
    </row>
    <row r="231" spans="1:20" ht="14.15" customHeight="1">
      <c r="A231" s="29">
        <v>250418220179</v>
      </c>
      <c r="B231" s="30" t="str">
        <f>IF(ISNA(VLOOKUP(Tableau161920[[#This Row],[Référence]],MON_MSG!A:B,2,FALSE)),"N",IF($I231="Obsolete","N","O"))</f>
        <v>O</v>
      </c>
      <c r="C231" s="3" t="str">
        <f>VLOOKUP($A231,DICO_Complet!A:R,3,FALSE)</f>
        <v>Context</v>
      </c>
      <c r="D231" s="3" t="str">
        <f>VLOOKUP($A231,DICO_Complet!A:R,4,FALSE)</f>
        <v>clearingParameters</v>
      </c>
      <c r="E231" s="3" t="str">
        <f>VLOOKUP($A231,DICO_Complet!A:R,5,FALSE)</f>
        <v>responseTimeBeforeAbandonment</v>
      </c>
      <c r="F231" s="3" t="str">
        <f>VLOOKUP($A231,DICO_Complet!A:R,6,FALSE)</f>
        <v>Max3NumericText</v>
      </c>
      <c r="G231" s="31" t="str">
        <f>VLOOKUP($A231,DICO_Complet!A:R,7,FALSE)</f>
        <v>DNS</v>
      </c>
      <c r="H231" s="31">
        <f>VLOOKUP($A231,DICO_Complet!A:R,8,FALSE)</f>
        <v>0</v>
      </c>
      <c r="I231" s="3" t="str">
        <f>IF(VLOOKUP($A231,DICO_Complet!A:R,9,FALSE)&lt;&gt;0,VLOOKUP($A231,DICO_Complet!A:R,9,FALSE),"")</f>
        <v/>
      </c>
      <c r="J231" s="3" t="str">
        <f>VLOOKUP($A231,DICO_Complet!A:R,10,FALSE)</f>
        <v>Time waited after proof message and before discarding transaction</v>
      </c>
      <c r="K231" s="3" t="str">
        <f>IF(OR(ISNA(VLOOKUP(Tableau161920[[#This Row],[Référence]],MON_MSG!A:H,7,FALSE)),ISBLANK(VLOOKUP(Tableau161920[[#This Row],[Référence]],MON_MSG!A:H,7,FALSE))),"",VLOOKUP(Tableau161920[[#This Row],[Référence]],MON_MSG!A:H,7,FALSE))</f>
        <v/>
      </c>
      <c r="L231" s="3" t="str">
        <f>IF(OR(ISNA(VLOOKUP(Tableau161920[[#This Row],[Référence]],MON_MSG!A:I,8,FALSE)),ISBLANK(VLOOKUP(Tableau161920[[#This Row],[Référence]],MON_MSG!A:I,8,FALSE))),"",VLOOKUP(Tableau161920[[#This Row],[Référence]],MON_MSG!A:I,8,FALSE))</f>
        <v/>
      </c>
      <c r="M231" s="3" t="str">
        <f>IF(OR(ISNA(VLOOKUP(Tableau161920[[#This Row],[Référence]],MON_MSG!A:J,9,FALSE)),ISBLANK(VLOOKUP(Tableau161920[[#This Row],[Référence]],MON_MSG!A:J,9,FALSE))),"",VLOOKUP(Tableau161920[[#This Row],[Référence]],MON_MSG!A:J,9,FALSE))</f>
        <v/>
      </c>
      <c r="N231" s="3" t="str">
        <f>IF(VLOOKUP($A231,DICO_Complet!A:R,12,FALSE)=0,"",VLOOKUP($A231,DICO_Complet!A:R,12,FALSE))</f>
        <v/>
      </c>
      <c r="O231" s="3" t="str">
        <f>IF(VLOOKUP($A231,DICO_Complet!A:R,13,FALSE)=0,"",VLOOKUP($A231,DICO_Complet!A:R,13,FALSE))</f>
        <v/>
      </c>
      <c r="P231" s="3" t="str">
        <f>IF(VLOOKUP($A231,DICO_Complet!A:R,14,FALSE)=0,"",VLOOKUP($A231,DICO_Complet!A:R,14,FALSE))</f>
        <v/>
      </c>
      <c r="Q231" s="3" t="str">
        <f>IF(VLOOKUP($A231,DICO_Complet!A:R,15,FALSE)=0,"",VLOOKUP($A231,DICO_Complet!A:R,15,FALSE))</f>
        <v/>
      </c>
      <c r="R231" s="3" t="str">
        <f>IF(VLOOKUP($A231,DICO_Complet!A:R,16,FALSE)=0,"",VLOOKUP($A231,DICO_Complet!A:R,16,FALSE))</f>
        <v/>
      </c>
      <c r="S231" s="3" t="str">
        <f>IF(VLOOKUP($A231,DICO_Complet!A:R,17,FALSE)=0,"",VLOOKUP($A231,DICO_Complet!A:R,17,FALSE))</f>
        <v/>
      </c>
      <c r="T231" s="3" t="str">
        <f>IF(VLOOKUP($A231,DICO_Complet!A:R,18,FALSE)=0,"",VLOOKUP($A231,DICO_Complet!A:R,18,FALSE))</f>
        <v>PEDME1</v>
      </c>
    </row>
    <row r="232" spans="1:20">
      <c r="A232" s="29">
        <v>250702164200</v>
      </c>
      <c r="B232" s="30" t="str">
        <f>IF(ISNA(VLOOKUP(Tableau161920[[#This Row],[Référence]],MON_MSG!A:B,2,FALSE)),"N",IF($I232="Obsolete","N","O"))</f>
        <v>O</v>
      </c>
      <c r="C232" s="3" t="str">
        <f>VLOOKUP($A232,DICO_Complet!A:R,3,FALSE)</f>
        <v>Context</v>
      </c>
      <c r="D232" s="3" t="str">
        <f>VLOOKUP($A232,DICO_Complet!A:R,4,FALSE)</f>
        <v>clearingParameters</v>
      </c>
      <c r="E232" s="3" t="str">
        <f>VLOOKUP($A232,DICO_Complet!A:R,5,FALSE)</f>
        <v>velocityCheckLevel</v>
      </c>
      <c r="F232" s="3" t="str">
        <f>VLOOKUP($A232,DICO_Complet!A:R,6,FALSE)</f>
        <v>Max4NumericText</v>
      </c>
      <c r="G232" s="31" t="str">
        <f>VLOOKUP($A232,DICO_Complet!A:R,7,FALSE)</f>
        <v>DNS</v>
      </c>
      <c r="H232" s="31">
        <f>VLOOKUP($A232,DICO_Complet!A:R,8,FALSE)</f>
        <v>0</v>
      </c>
      <c r="I232" s="3" t="str">
        <f>IF(VLOOKUP($A232,DICO_Complet!A:R,9,FALSE)&lt;&gt;0,VLOOKUP($A232,DICO_Complet!A:R,9,FALSE),"")</f>
        <v/>
      </c>
      <c r="J232" s="3" t="str">
        <f>VLOOKUP($A232,DICO_Complet!A:R,10,FALSE)</f>
        <v>Threshold Control</v>
      </c>
      <c r="K232" s="3" t="str">
        <f>IF(OR(ISNA(VLOOKUP(Tableau161920[[#This Row],[Référence]],MON_MSG!A:H,7,FALSE)),ISBLANK(VLOOKUP(Tableau161920[[#This Row],[Référence]],MON_MSG!A:H,7,FALSE))),"",VLOOKUP(Tableau161920[[#This Row],[Référence]],MON_MSG!A:H,7,FALSE))</f>
        <v/>
      </c>
      <c r="L232" s="3" t="str">
        <f>IF(OR(ISNA(VLOOKUP(Tableau161920[[#This Row],[Référence]],MON_MSG!A:I,8,FALSE)),ISBLANK(VLOOKUP(Tableau161920[[#This Row],[Référence]],MON_MSG!A:I,8,FALSE))),"",VLOOKUP(Tableau161920[[#This Row],[Référence]],MON_MSG!A:I,8,FALSE))</f>
        <v/>
      </c>
      <c r="M232" s="3" t="str">
        <f>IF(OR(ISNA(VLOOKUP(Tableau161920[[#This Row],[Référence]],MON_MSG!A:J,9,FALSE)),ISBLANK(VLOOKUP(Tableau161920[[#This Row],[Référence]],MON_MSG!A:J,9,FALSE))),"",VLOOKUP(Tableau161920[[#This Row],[Référence]],MON_MSG!A:J,9,FALSE))</f>
        <v/>
      </c>
      <c r="N232" s="3" t="str">
        <f>IF(VLOOKUP($A232,DICO_Complet!A:R,12,FALSE)=0,"",VLOOKUP($A232,DICO_Complet!A:R,12,FALSE))</f>
        <v/>
      </c>
      <c r="O232" s="3" t="str">
        <f>IF(VLOOKUP($A232,DICO_Complet!A:R,13,FALSE)=0,"",VLOOKUP($A232,DICO_Complet!A:R,13,FALSE))</f>
        <v/>
      </c>
      <c r="P232" s="3" t="str">
        <f>IF(VLOOKUP($A232,DICO_Complet!A:R,14,FALSE)=0,"",VLOOKUP($A232,DICO_Complet!A:R,14,FALSE))</f>
        <v/>
      </c>
      <c r="Q232" s="3" t="str">
        <f>IF(VLOOKUP($A232,DICO_Complet!A:R,15,FALSE)=0,"",VLOOKUP($A232,DICO_Complet!A:R,15,FALSE))</f>
        <v/>
      </c>
      <c r="R232" s="3" t="str">
        <f>IF(VLOOKUP($A232,DICO_Complet!A:R,16,FALSE)=0,"",VLOOKUP($A232,DICO_Complet!A:R,16,FALSE))</f>
        <v/>
      </c>
      <c r="S232" s="3" t="str">
        <f>IF(VLOOKUP($A232,DICO_Complet!A:R,17,FALSE)=0,"",VLOOKUP($A232,DICO_Complet!A:R,17,FALSE))</f>
        <v/>
      </c>
      <c r="T232" s="3" t="str">
        <f>IF(VLOOKUP($A232,DICO_Complet!A:R,18,FALSE)=0,"",VLOOKUP($A232,DICO_Complet!A:R,18,FALSE))</f>
        <v/>
      </c>
    </row>
    <row r="233" spans="1:20">
      <c r="A233" s="29">
        <v>250702164100</v>
      </c>
      <c r="B233" s="30" t="str">
        <f>IF(ISNA(VLOOKUP(Tableau161920[[#This Row],[Référence]],MON_MSG!A:B,2,FALSE)),"N",IF($I233="Obsolete","N","O"))</f>
        <v>O</v>
      </c>
      <c r="C233" s="3" t="str">
        <f>VLOOKUP($A233,DICO_Complet!A:R,3,FALSE)</f>
        <v>Context</v>
      </c>
      <c r="D233" s="3" t="str">
        <f>VLOOKUP($A233,DICO_Complet!A:R,4,FALSE)</f>
        <v>clearingParameters</v>
      </c>
      <c r="E233" s="3" t="str">
        <f>VLOOKUP($A233,DICO_Complet!A:R,5,FALSE)</f>
        <v>velocityCheckNature</v>
      </c>
      <c r="F233" s="3" t="str">
        <f>VLOOKUP($A233,DICO_Complet!A:R,6,FALSE)</f>
        <v>VelocityCheckNatureCodeset</v>
      </c>
      <c r="G233" s="31" t="str">
        <f>VLOOKUP($A233,DICO_Complet!A:R,7,FALSE)</f>
        <v>DNS</v>
      </c>
      <c r="H233" s="31">
        <f>VLOOKUP($A233,DICO_Complet!A:R,8,FALSE)</f>
        <v>0</v>
      </c>
      <c r="I233" s="3" t="str">
        <f>IF(VLOOKUP($A233,DICO_Complet!A:R,9,FALSE)&lt;&gt;0,VLOOKUP($A233,DICO_Complet!A:R,9,FALSE),"")</f>
        <v/>
      </c>
      <c r="J233" s="3" t="str">
        <f>VLOOKUP($A233,DICO_Complet!A:R,10,FALSE)</f>
        <v>Remittance Check or Daily Check</v>
      </c>
      <c r="K233" s="3" t="str">
        <f>IF(OR(ISNA(VLOOKUP(Tableau161920[[#This Row],[Référence]],MON_MSG!A:H,7,FALSE)),ISBLANK(VLOOKUP(Tableau161920[[#This Row],[Référence]],MON_MSG!A:H,7,FALSE))),"",VLOOKUP(Tableau161920[[#This Row],[Référence]],MON_MSG!A:H,7,FALSE))</f>
        <v/>
      </c>
      <c r="L233" s="3" t="str">
        <f>IF(OR(ISNA(VLOOKUP(Tableau161920[[#This Row],[Référence]],MON_MSG!A:I,8,FALSE)),ISBLANK(VLOOKUP(Tableau161920[[#This Row],[Référence]],MON_MSG!A:I,8,FALSE))),"",VLOOKUP(Tableau161920[[#This Row],[Référence]],MON_MSG!A:I,8,FALSE))</f>
        <v/>
      </c>
      <c r="M233" s="3" t="str">
        <f>IF(OR(ISNA(VLOOKUP(Tableau161920[[#This Row],[Référence]],MON_MSG!A:J,9,FALSE)),ISBLANK(VLOOKUP(Tableau161920[[#This Row],[Référence]],MON_MSG!A:J,9,FALSE))),"",VLOOKUP(Tableau161920[[#This Row],[Référence]],MON_MSG!A:J,9,FALSE))</f>
        <v/>
      </c>
      <c r="N233" s="3" t="str">
        <f>IF(VLOOKUP($A233,DICO_Complet!A:R,12,FALSE)=0,"",VLOOKUP($A233,DICO_Complet!A:R,12,FALSE))</f>
        <v/>
      </c>
      <c r="O233" s="3" t="str">
        <f>IF(VLOOKUP($A233,DICO_Complet!A:R,13,FALSE)=0,"",VLOOKUP($A233,DICO_Complet!A:R,13,FALSE))</f>
        <v/>
      </c>
      <c r="P233" s="3" t="str">
        <f>IF(VLOOKUP($A233,DICO_Complet!A:R,14,FALSE)=0,"",VLOOKUP($A233,DICO_Complet!A:R,14,FALSE))</f>
        <v/>
      </c>
      <c r="Q233" s="3" t="str">
        <f>IF(VLOOKUP($A233,DICO_Complet!A:R,15,FALSE)=0,"",VLOOKUP($A233,DICO_Complet!A:R,15,FALSE))</f>
        <v/>
      </c>
      <c r="R233" s="3" t="str">
        <f>IF(VLOOKUP($A233,DICO_Complet!A:R,16,FALSE)=0,"",VLOOKUP($A233,DICO_Complet!A:R,16,FALSE))</f>
        <v/>
      </c>
      <c r="S233" s="3" t="str">
        <f>IF(VLOOKUP($A233,DICO_Complet!A:R,17,FALSE)=0,"",VLOOKUP($A233,DICO_Complet!A:R,17,FALSE))</f>
        <v/>
      </c>
      <c r="T233" s="3" t="str">
        <f>IF(VLOOKUP($A233,DICO_Complet!A:R,18,FALSE)=0,"",VLOOKUP($A233,DICO_Complet!A:R,18,FALSE))</f>
        <v/>
      </c>
    </row>
    <row r="234" spans="1:20">
      <c r="A234" s="29">
        <v>250702164300</v>
      </c>
      <c r="B234" s="30" t="str">
        <f>IF(ISNA(VLOOKUP(Tableau161920[[#This Row],[Référence]],MON_MSG!A:B,2,FALSE)),"N",IF($I234="Obsolete","N","O"))</f>
        <v>O</v>
      </c>
      <c r="C234" s="3" t="str">
        <f>VLOOKUP($A234,DICO_Complet!A:R,3,FALSE)</f>
        <v>Context</v>
      </c>
      <c r="D234" s="3" t="str">
        <f>VLOOKUP($A234,DICO_Complet!A:R,4,FALSE)</f>
        <v>clearingParameters</v>
      </c>
      <c r="E234" s="3" t="str">
        <f>VLOOKUP($A234,DICO_Complet!A:R,5,FALSE)</f>
        <v>velocityCounter</v>
      </c>
      <c r="F234" s="3" t="str">
        <f>VLOOKUP($A234,DICO_Complet!A:R,6,FALSE)</f>
        <v>Max6NumericText</v>
      </c>
      <c r="G234" s="31" t="str">
        <f>VLOOKUP($A234,DICO_Complet!A:R,7,FALSE)</f>
        <v>DNS</v>
      </c>
      <c r="H234" s="31">
        <f>VLOOKUP($A234,DICO_Complet!A:R,8,FALSE)</f>
        <v>0</v>
      </c>
      <c r="I234" s="3" t="str">
        <f>IF(VLOOKUP($A234,DICO_Complet!A:R,9,FALSE)&lt;&gt;0,VLOOKUP($A234,DICO_Complet!A:R,9,FALSE),"")</f>
        <v/>
      </c>
      <c r="J234" s="3" t="str">
        <f>VLOOKUP($A234,DICO_Complet!A:R,10,FALSE)</f>
        <v>Ckeck number of credit invoices by remittance or in the same day (some parameters)</v>
      </c>
      <c r="K234" s="3" t="str">
        <f>IF(OR(ISNA(VLOOKUP(Tableau161920[[#This Row],[Référence]],MON_MSG!A:H,7,FALSE)),ISBLANK(VLOOKUP(Tableau161920[[#This Row],[Référence]],MON_MSG!A:H,7,FALSE))),"",VLOOKUP(Tableau161920[[#This Row],[Référence]],MON_MSG!A:H,7,FALSE))</f>
        <v/>
      </c>
      <c r="L234" s="3" t="str">
        <f>IF(OR(ISNA(VLOOKUP(Tableau161920[[#This Row],[Référence]],MON_MSG!A:I,8,FALSE)),ISBLANK(VLOOKUP(Tableau161920[[#This Row],[Référence]],MON_MSG!A:I,8,FALSE))),"",VLOOKUP(Tableau161920[[#This Row],[Référence]],MON_MSG!A:I,8,FALSE))</f>
        <v/>
      </c>
      <c r="M234" s="3" t="str">
        <f>IF(OR(ISNA(VLOOKUP(Tableau161920[[#This Row],[Référence]],MON_MSG!A:J,9,FALSE)),ISBLANK(VLOOKUP(Tableau161920[[#This Row],[Référence]],MON_MSG!A:J,9,FALSE))),"",VLOOKUP(Tableau161920[[#This Row],[Référence]],MON_MSG!A:J,9,FALSE))</f>
        <v/>
      </c>
      <c r="N234" s="3" t="str">
        <f>IF(VLOOKUP($A234,DICO_Complet!A:R,12,FALSE)=0,"",VLOOKUP($A234,DICO_Complet!A:R,12,FALSE))</f>
        <v/>
      </c>
      <c r="O234" s="3" t="str">
        <f>IF(VLOOKUP($A234,DICO_Complet!A:R,13,FALSE)=0,"",VLOOKUP($A234,DICO_Complet!A:R,13,FALSE))</f>
        <v/>
      </c>
      <c r="P234" s="3" t="str">
        <f>IF(VLOOKUP($A234,DICO_Complet!A:R,14,FALSE)=0,"",VLOOKUP($A234,DICO_Complet!A:R,14,FALSE))</f>
        <v/>
      </c>
      <c r="Q234" s="3" t="str">
        <f>IF(VLOOKUP($A234,DICO_Complet!A:R,15,FALSE)=0,"",VLOOKUP($A234,DICO_Complet!A:R,15,FALSE))</f>
        <v/>
      </c>
      <c r="R234" s="3" t="str">
        <f>IF(VLOOKUP($A234,DICO_Complet!A:R,16,FALSE)=0,"",VLOOKUP($A234,DICO_Complet!A:R,16,FALSE))</f>
        <v/>
      </c>
      <c r="S234" s="3" t="str">
        <f>IF(VLOOKUP($A234,DICO_Complet!A:R,17,FALSE)=0,"",VLOOKUP($A234,DICO_Complet!A:R,17,FALSE))</f>
        <v/>
      </c>
      <c r="T234" s="3" t="str">
        <f>IF(VLOOKUP($A234,DICO_Complet!A:R,18,FALSE)=0,"",VLOOKUP($A234,DICO_Complet!A:R,18,FALSE))</f>
        <v/>
      </c>
    </row>
    <row r="235" spans="1:20">
      <c r="A235" s="29">
        <v>251027112335</v>
      </c>
      <c r="B235" s="30" t="str">
        <f>IF(ISNA(VLOOKUP(Tableau161920[[#This Row],[Référence]],MON_MSG!A:B,2,FALSE)),"N",IF($I235="Obsolete","N","O"))</f>
        <v>O</v>
      </c>
      <c r="C235" s="3" t="str">
        <f>VLOOKUP($A235,DICO_Complet!A:R,3,FALSE)</f>
        <v>Context</v>
      </c>
      <c r="D235" s="3" t="str">
        <f>VLOOKUP($A235,DICO_Complet!A:R,4,FALSE)</f>
        <v>crcCase</v>
      </c>
      <c r="E235" s="3" t="str">
        <f>VLOOKUP($A235,DICO_Complet!A:R,5,FALSE)</f>
        <v>additionalData</v>
      </c>
      <c r="F235" s="3" t="str">
        <f>VLOOKUP($A235,DICO_Complet!A:R,6,FALSE)</f>
        <v>AdditionalDataType</v>
      </c>
      <c r="G235" s="31" t="str">
        <f>VLOOKUP($A235,DICO_Complet!A:R,7,FALSE)</f>
        <v>DNS</v>
      </c>
      <c r="H235" s="31">
        <f>VLOOKUP($A235,DICO_Complet!A:R,8,FALSE)</f>
        <v>0</v>
      </c>
      <c r="I235" s="3" t="str">
        <f>IF(VLOOKUP($A235,DICO_Complet!A:R,9,FALSE)&lt;&gt;0,VLOOKUP($A235,DICO_Complet!A:R,9,FALSE),"")</f>
        <v/>
      </c>
      <c r="J235" s="3" t="str">
        <f>VLOOKUP($A235,DICO_Complet!A:R,10,FALSE)</f>
        <v>Additional Data</v>
      </c>
      <c r="K235" s="3" t="str">
        <f>IF(OR(ISNA(VLOOKUP(Tableau161920[[#This Row],[Référence]],MON_MSG!A:H,7,FALSE)),ISBLANK(VLOOKUP(Tableau161920[[#This Row],[Référence]],MON_MSG!A:H,7,FALSE))),"",VLOOKUP(Tableau161920[[#This Row],[Référence]],MON_MSG!A:H,7,FALSE))</f>
        <v/>
      </c>
      <c r="L235" s="3" t="str">
        <f>IF(OR(ISNA(VLOOKUP(Tableau161920[[#This Row],[Référence]],MON_MSG!A:I,8,FALSE)),ISBLANK(VLOOKUP(Tableau161920[[#This Row],[Référence]],MON_MSG!A:I,8,FALSE))),"",VLOOKUP(Tableau161920[[#This Row],[Référence]],MON_MSG!A:I,8,FALSE))</f>
        <v/>
      </c>
      <c r="M235" s="3" t="str">
        <f>IF(OR(ISNA(VLOOKUP(Tableau161920[[#This Row],[Référence]],MON_MSG!A:J,9,FALSE)),ISBLANK(VLOOKUP(Tableau161920[[#This Row],[Référence]],MON_MSG!A:J,9,FALSE))),"",VLOOKUP(Tableau161920[[#This Row],[Référence]],MON_MSG!A:J,9,FALSE))</f>
        <v/>
      </c>
      <c r="N235" s="3" t="str">
        <f>IF(VLOOKUP($A235,DICO_Complet!A:R,12,FALSE)=0,"",VLOOKUP($A235,DICO_Complet!A:R,12,FALSE))</f>
        <v/>
      </c>
      <c r="O235" s="3" t="str">
        <f>IF(VLOOKUP($A235,DICO_Complet!A:R,13,FALSE)=0,"",VLOOKUP($A235,DICO_Complet!A:R,13,FALSE))</f>
        <v/>
      </c>
      <c r="P235" s="3" t="str">
        <f>IF(VLOOKUP($A235,DICO_Complet!A:R,14,FALSE)=0,"",VLOOKUP($A235,DICO_Complet!A:R,14,FALSE))</f>
        <v/>
      </c>
      <c r="Q235" s="3" t="str">
        <f>IF(VLOOKUP($A235,DICO_Complet!A:R,15,FALSE)=0,"",VLOOKUP($A235,DICO_Complet!A:R,15,FALSE))</f>
        <v/>
      </c>
      <c r="R235" s="3" t="str">
        <f>IF(VLOOKUP($A235,DICO_Complet!A:R,16,FALSE)=0,"",VLOOKUP($A235,DICO_Complet!A:R,16,FALSE))</f>
        <v/>
      </c>
      <c r="S235" s="3" t="str">
        <f>IF(VLOOKUP($A235,DICO_Complet!A:R,17,FALSE)=0,"",VLOOKUP($A235,DICO_Complet!A:R,17,FALSE))</f>
        <v/>
      </c>
      <c r="T235" s="3" t="str">
        <f>IF(VLOOKUP($A235,DICO_Complet!A:R,18,FALSE)=0,"",VLOOKUP($A235,DICO_Complet!A:R,18,FALSE))</f>
        <v/>
      </c>
    </row>
    <row r="236" spans="1:20">
      <c r="A236" s="29">
        <v>251027112322</v>
      </c>
      <c r="B236" s="30" t="str">
        <f>IF(ISNA(VLOOKUP(Tableau161920[[#This Row],[Référence]],MON_MSG!A:B,2,FALSE)),"N",IF($I236="Obsolete","N","O"))</f>
        <v>O</v>
      </c>
      <c r="C236" s="3" t="str">
        <f>VLOOKUP($A236,DICO_Complet!A:R,3,FALSE)</f>
        <v>Context</v>
      </c>
      <c r="D236" s="3" t="str">
        <f>VLOOKUP($A236,DICO_Complet!A:R,4,FALSE)</f>
        <v>crcCase</v>
      </c>
      <c r="E236" s="3" t="str">
        <f>VLOOKUP($A236,DICO_Complet!A:R,5,FALSE)</f>
        <v>advisorEmail</v>
      </c>
      <c r="F236" s="3" t="str">
        <f>VLOOKUP($A236,DICO_Complet!A:R,6,FALSE)</f>
        <v>EmailAddressType</v>
      </c>
      <c r="G236" s="31" t="str">
        <f>VLOOKUP($A236,DICO_Complet!A:R,7,FALSE)</f>
        <v>DNS</v>
      </c>
      <c r="H236" s="31">
        <f>VLOOKUP($A236,DICO_Complet!A:R,8,FALSE)</f>
        <v>0</v>
      </c>
      <c r="I236" s="3" t="str">
        <f>IF(VLOOKUP($A236,DICO_Complet!A:R,9,FALSE)&lt;&gt;0,VLOOKUP($A236,DICO_Complet!A:R,9,FALSE),"")</f>
        <v/>
      </c>
      <c r="J236" s="3" t="str">
        <f>VLOOKUP($A236,DICO_Complet!A:R,10,FALSE)</f>
        <v>advisor email address</v>
      </c>
      <c r="K236" s="3" t="str">
        <f>IF(OR(ISNA(VLOOKUP(Tableau161920[[#This Row],[Référence]],MON_MSG!A:H,7,FALSE)),ISBLANK(VLOOKUP(Tableau161920[[#This Row],[Référence]],MON_MSG!A:H,7,FALSE))),"",VLOOKUP(Tableau161920[[#This Row],[Référence]],MON_MSG!A:H,7,FALSE))</f>
        <v/>
      </c>
      <c r="L236" s="3" t="str">
        <f>IF(OR(ISNA(VLOOKUP(Tableau161920[[#This Row],[Référence]],MON_MSG!A:I,8,FALSE)),ISBLANK(VLOOKUP(Tableau161920[[#This Row],[Référence]],MON_MSG!A:I,8,FALSE))),"",VLOOKUP(Tableau161920[[#This Row],[Référence]],MON_MSG!A:I,8,FALSE))</f>
        <v/>
      </c>
      <c r="M236" s="3" t="str">
        <f>IF(OR(ISNA(VLOOKUP(Tableau161920[[#This Row],[Référence]],MON_MSG!A:J,9,FALSE)),ISBLANK(VLOOKUP(Tableau161920[[#This Row],[Référence]],MON_MSG!A:J,9,FALSE))),"",VLOOKUP(Tableau161920[[#This Row],[Référence]],MON_MSG!A:J,9,FALSE))</f>
        <v/>
      </c>
      <c r="N236" s="3" t="str">
        <f>IF(VLOOKUP($A236,DICO_Complet!A:R,12,FALSE)=0,"",VLOOKUP($A236,DICO_Complet!A:R,12,FALSE))</f>
        <v/>
      </c>
      <c r="O236" s="3" t="str">
        <f>IF(VLOOKUP($A236,DICO_Complet!A:R,13,FALSE)=0,"",VLOOKUP($A236,DICO_Complet!A:R,13,FALSE))</f>
        <v/>
      </c>
      <c r="P236" s="3" t="str">
        <f>IF(VLOOKUP($A236,DICO_Complet!A:R,14,FALSE)=0,"",VLOOKUP($A236,DICO_Complet!A:R,14,FALSE))</f>
        <v/>
      </c>
      <c r="Q236" s="3" t="str">
        <f>IF(VLOOKUP($A236,DICO_Complet!A:R,15,FALSE)=0,"",VLOOKUP($A236,DICO_Complet!A:R,15,FALSE))</f>
        <v/>
      </c>
      <c r="R236" s="3" t="str">
        <f>IF(VLOOKUP($A236,DICO_Complet!A:R,16,FALSE)=0,"",VLOOKUP($A236,DICO_Complet!A:R,16,FALSE))</f>
        <v/>
      </c>
      <c r="S236" s="3" t="str">
        <f>IF(VLOOKUP($A236,DICO_Complet!A:R,17,FALSE)=0,"",VLOOKUP($A236,DICO_Complet!A:R,17,FALSE))</f>
        <v/>
      </c>
      <c r="T236" s="3" t="str">
        <f>IF(VLOOKUP($A236,DICO_Complet!A:R,18,FALSE)=0,"",VLOOKUP($A236,DICO_Complet!A:R,18,FALSE))</f>
        <v/>
      </c>
    </row>
    <row r="237" spans="1:20">
      <c r="A237" s="29">
        <v>251027112324</v>
      </c>
      <c r="B237" s="30" t="str">
        <f>IF(ISNA(VLOOKUP(Tableau161920[[#This Row],[Référence]],MON_MSG!A:B,2,FALSE)),"N",IF($I237="Obsolete","N","O"))</f>
        <v>O</v>
      </c>
      <c r="C237" s="3" t="str">
        <f>VLOOKUP($A237,DICO_Complet!A:R,3,FALSE)</f>
        <v>Context</v>
      </c>
      <c r="D237" s="3" t="str">
        <f>VLOOKUP($A237,DICO_Complet!A:R,4,FALSE)</f>
        <v>crcCase</v>
      </c>
      <c r="E237" s="3" t="str">
        <f>VLOOKUP($A237,DICO_Complet!A:R,5,FALSE)</f>
        <v>advisorName</v>
      </c>
      <c r="F237" s="3" t="str">
        <f>VLOOKUP($A237,DICO_Complet!A:R,6,FALSE)</f>
        <v>Max70Text</v>
      </c>
      <c r="G237" s="31" t="str">
        <f>VLOOKUP($A237,DICO_Complet!A:R,7,FALSE)</f>
        <v>DNS</v>
      </c>
      <c r="H237" s="31">
        <f>VLOOKUP($A237,DICO_Complet!A:R,8,FALSE)</f>
        <v>0</v>
      </c>
      <c r="I237" s="3" t="str">
        <f>IF(VLOOKUP($A237,DICO_Complet!A:R,9,FALSE)&lt;&gt;0,VLOOKUP($A237,DICO_Complet!A:R,9,FALSE),"")</f>
        <v/>
      </c>
      <c r="J237" s="3" t="str">
        <f>VLOOKUP($A237,DICO_Complet!A:R,10,FALSE)</f>
        <v>Advisor last name</v>
      </c>
      <c r="K237" s="3" t="str">
        <f>IF(OR(ISNA(VLOOKUP(Tableau161920[[#This Row],[Référence]],MON_MSG!A:H,7,FALSE)),ISBLANK(VLOOKUP(Tableau161920[[#This Row],[Référence]],MON_MSG!A:H,7,FALSE))),"",VLOOKUP(Tableau161920[[#This Row],[Référence]],MON_MSG!A:H,7,FALSE))</f>
        <v/>
      </c>
      <c r="L237" s="3" t="str">
        <f>IF(OR(ISNA(VLOOKUP(Tableau161920[[#This Row],[Référence]],MON_MSG!A:I,8,FALSE)),ISBLANK(VLOOKUP(Tableau161920[[#This Row],[Référence]],MON_MSG!A:I,8,FALSE))),"",VLOOKUP(Tableau161920[[#This Row],[Référence]],MON_MSG!A:I,8,FALSE))</f>
        <v/>
      </c>
      <c r="M237" s="3" t="str">
        <f>IF(OR(ISNA(VLOOKUP(Tableau161920[[#This Row],[Référence]],MON_MSG!A:J,9,FALSE)),ISBLANK(VLOOKUP(Tableau161920[[#This Row],[Référence]],MON_MSG!A:J,9,FALSE))),"",VLOOKUP(Tableau161920[[#This Row],[Référence]],MON_MSG!A:J,9,FALSE))</f>
        <v/>
      </c>
      <c r="N237" s="3" t="str">
        <f>IF(VLOOKUP($A237,DICO_Complet!A:R,12,FALSE)=0,"",VLOOKUP($A237,DICO_Complet!A:R,12,FALSE))</f>
        <v/>
      </c>
      <c r="O237" s="3" t="str">
        <f>IF(VLOOKUP($A237,DICO_Complet!A:R,13,FALSE)=0,"",VLOOKUP($A237,DICO_Complet!A:R,13,FALSE))</f>
        <v/>
      </c>
      <c r="P237" s="3" t="str">
        <f>IF(VLOOKUP($A237,DICO_Complet!A:R,14,FALSE)=0,"",VLOOKUP($A237,DICO_Complet!A:R,14,FALSE))</f>
        <v/>
      </c>
      <c r="Q237" s="3" t="str">
        <f>IF(VLOOKUP($A237,DICO_Complet!A:R,15,FALSE)=0,"",VLOOKUP($A237,DICO_Complet!A:R,15,FALSE))</f>
        <v/>
      </c>
      <c r="R237" s="3" t="str">
        <f>IF(VLOOKUP($A237,DICO_Complet!A:R,16,FALSE)=0,"",VLOOKUP($A237,DICO_Complet!A:R,16,FALSE))</f>
        <v/>
      </c>
      <c r="S237" s="3" t="str">
        <f>IF(VLOOKUP($A237,DICO_Complet!A:R,17,FALSE)=0,"",VLOOKUP($A237,DICO_Complet!A:R,17,FALSE))</f>
        <v/>
      </c>
      <c r="T237" s="3" t="str">
        <f>IF(VLOOKUP($A237,DICO_Complet!A:R,18,FALSE)=0,"",VLOOKUP($A237,DICO_Complet!A:R,18,FALSE))</f>
        <v/>
      </c>
    </row>
    <row r="238" spans="1:20">
      <c r="A238" s="29">
        <v>251027112323</v>
      </c>
      <c r="B238" s="30" t="str">
        <f>IF(ISNA(VLOOKUP(Tableau161920[[#This Row],[Référence]],MON_MSG!A:B,2,FALSE)),"N",IF($I238="Obsolete","N","O"))</f>
        <v>O</v>
      </c>
      <c r="C238" s="3" t="str">
        <f>VLOOKUP($A238,DICO_Complet!A:R,3,FALSE)</f>
        <v>Context</v>
      </c>
      <c r="D238" s="3" t="str">
        <f>VLOOKUP($A238,DICO_Complet!A:R,4,FALSE)</f>
        <v>crcCase</v>
      </c>
      <c r="E238" s="3" t="str">
        <f>VLOOKUP($A238,DICO_Complet!A:R,5,FALSE)</f>
        <v>advisorPhoneNumber</v>
      </c>
      <c r="F238" s="3" t="str">
        <f>VLOOKUP($A238,DICO_Complet!A:R,6,FALSE)</f>
        <v>PhoneNumberText</v>
      </c>
      <c r="G238" s="31" t="str">
        <f>VLOOKUP($A238,DICO_Complet!A:R,7,FALSE)</f>
        <v>DNS</v>
      </c>
      <c r="H238" s="31">
        <f>VLOOKUP($A238,DICO_Complet!A:R,8,FALSE)</f>
        <v>0</v>
      </c>
      <c r="I238" s="3" t="str">
        <f>IF(VLOOKUP($A238,DICO_Complet!A:R,9,FALSE)&lt;&gt;0,VLOOKUP($A238,DICO_Complet!A:R,9,FALSE),"")</f>
        <v/>
      </c>
      <c r="J238" s="3" t="str">
        <f>VLOOKUP($A238,DICO_Complet!A:R,10,FALSE)</f>
        <v>Phone number</v>
      </c>
      <c r="K238" s="3" t="str">
        <f>IF(OR(ISNA(VLOOKUP(Tableau161920[[#This Row],[Référence]],MON_MSG!A:H,7,FALSE)),ISBLANK(VLOOKUP(Tableau161920[[#This Row],[Référence]],MON_MSG!A:H,7,FALSE))),"",VLOOKUP(Tableau161920[[#This Row],[Référence]],MON_MSG!A:H,7,FALSE))</f>
        <v/>
      </c>
      <c r="L238" s="3" t="str">
        <f>IF(OR(ISNA(VLOOKUP(Tableau161920[[#This Row],[Référence]],MON_MSG!A:I,8,FALSE)),ISBLANK(VLOOKUP(Tableau161920[[#This Row],[Référence]],MON_MSG!A:I,8,FALSE))),"",VLOOKUP(Tableau161920[[#This Row],[Référence]],MON_MSG!A:I,8,FALSE))</f>
        <v/>
      </c>
      <c r="M238" s="3" t="str">
        <f>IF(OR(ISNA(VLOOKUP(Tableau161920[[#This Row],[Référence]],MON_MSG!A:J,9,FALSE)),ISBLANK(VLOOKUP(Tableau161920[[#This Row],[Référence]],MON_MSG!A:J,9,FALSE))),"",VLOOKUP(Tableau161920[[#This Row],[Référence]],MON_MSG!A:J,9,FALSE))</f>
        <v/>
      </c>
      <c r="N238" s="3" t="str">
        <f>IF(VLOOKUP($A238,DICO_Complet!A:R,12,FALSE)=0,"",VLOOKUP($A238,DICO_Complet!A:R,12,FALSE))</f>
        <v/>
      </c>
      <c r="O238" s="3" t="str">
        <f>IF(VLOOKUP($A238,DICO_Complet!A:R,13,FALSE)=0,"",VLOOKUP($A238,DICO_Complet!A:R,13,FALSE))</f>
        <v/>
      </c>
      <c r="P238" s="3" t="str">
        <f>IF(VLOOKUP($A238,DICO_Complet!A:R,14,FALSE)=0,"",VLOOKUP($A238,DICO_Complet!A:R,14,FALSE))</f>
        <v/>
      </c>
      <c r="Q238" s="3" t="str">
        <f>IF(VLOOKUP($A238,DICO_Complet!A:R,15,FALSE)=0,"",VLOOKUP($A238,DICO_Complet!A:R,15,FALSE))</f>
        <v/>
      </c>
      <c r="R238" s="3" t="str">
        <f>IF(VLOOKUP($A238,DICO_Complet!A:R,16,FALSE)=0,"",VLOOKUP($A238,DICO_Complet!A:R,16,FALSE))</f>
        <v/>
      </c>
      <c r="S238" s="3" t="str">
        <f>IF(VLOOKUP($A238,DICO_Complet!A:R,17,FALSE)=0,"",VLOOKUP($A238,DICO_Complet!A:R,17,FALSE))</f>
        <v/>
      </c>
      <c r="T238" s="3" t="str">
        <f>IF(VLOOKUP($A238,DICO_Complet!A:R,18,FALSE)=0,"",VLOOKUP($A238,DICO_Complet!A:R,18,FALSE))</f>
        <v/>
      </c>
    </row>
    <row r="239" spans="1:20">
      <c r="A239" s="29">
        <v>251024124511</v>
      </c>
      <c r="B239" s="30" t="str">
        <f>IF(ISNA(VLOOKUP(Tableau161920[[#This Row],[Référence]],MON_MSG!A:B,2,FALSE)),"N",IF($I239="Obsolete","N","O"))</f>
        <v>O</v>
      </c>
      <c r="C239" s="3" t="str">
        <f>VLOOKUP($A239,DICO_Complet!A:R,3,FALSE)</f>
        <v>Context</v>
      </c>
      <c r="D239" s="3" t="str">
        <f>VLOOKUP($A239,DICO_Complet!A:R,4,FALSE)</f>
        <v>crcCase</v>
      </c>
      <c r="E239" s="3" t="str">
        <f>VLOOKUP($A239,DICO_Complet!A:R,5,FALSE)</f>
        <v>crcCaseId</v>
      </c>
      <c r="F239" s="3" t="str">
        <f>VLOOKUP($A239,DICO_Complet!A:R,6,FALSE)</f>
        <v>Exact16AlphaNumericText</v>
      </c>
      <c r="G239" s="31" t="str">
        <f>VLOOKUP($A239,DICO_Complet!A:R,7,FALSE)</f>
        <v>DNS</v>
      </c>
      <c r="H239" s="31">
        <f>VLOOKUP($A239,DICO_Complet!A:R,8,FALSE)</f>
        <v>0</v>
      </c>
      <c r="I239" s="3" t="str">
        <f>IF(VLOOKUP($A239,DICO_Complet!A:R,9,FALSE)&lt;&gt;0,VLOOKUP($A239,DICO_Complet!A:R,9,FALSE),"")</f>
        <v/>
      </c>
      <c r="J239" s="3" t="str">
        <f>VLOOKUP($A239,DICO_Complet!A:R,10,FALSE)</f>
        <v>CRC case reference</v>
      </c>
      <c r="K239" s="3" t="str">
        <f>IF(OR(ISNA(VLOOKUP(Tableau161920[[#This Row],[Référence]],MON_MSG!A:H,7,FALSE)),ISBLANK(VLOOKUP(Tableau161920[[#This Row],[Référence]],MON_MSG!A:H,7,FALSE))),"",VLOOKUP(Tableau161920[[#This Row],[Référence]],MON_MSG!A:H,7,FALSE))</f>
        <v/>
      </c>
      <c r="L239" s="3" t="str">
        <f>IF(OR(ISNA(VLOOKUP(Tableau161920[[#This Row],[Référence]],MON_MSG!A:I,8,FALSE)),ISBLANK(VLOOKUP(Tableau161920[[#This Row],[Référence]],MON_MSG!A:I,8,FALSE))),"",VLOOKUP(Tableau161920[[#This Row],[Référence]],MON_MSG!A:I,8,FALSE))</f>
        <v/>
      </c>
      <c r="M239" s="3" t="str">
        <f>IF(OR(ISNA(VLOOKUP(Tableau161920[[#This Row],[Référence]],MON_MSG!A:J,9,FALSE)),ISBLANK(VLOOKUP(Tableau161920[[#This Row],[Référence]],MON_MSG!A:J,9,FALSE))),"",VLOOKUP(Tableau161920[[#This Row],[Référence]],MON_MSG!A:J,9,FALSE))</f>
        <v/>
      </c>
      <c r="N239" s="3" t="str">
        <f>IF(VLOOKUP($A239,DICO_Complet!A:R,12,FALSE)=0,"",VLOOKUP($A239,DICO_Complet!A:R,12,FALSE))</f>
        <v/>
      </c>
      <c r="O239" s="3" t="str">
        <f>IF(VLOOKUP($A239,DICO_Complet!A:R,13,FALSE)=0,"",VLOOKUP($A239,DICO_Complet!A:R,13,FALSE))</f>
        <v/>
      </c>
      <c r="P239" s="3" t="str">
        <f>IF(VLOOKUP($A239,DICO_Complet!A:R,14,FALSE)=0,"",VLOOKUP($A239,DICO_Complet!A:R,14,FALSE))</f>
        <v/>
      </c>
      <c r="Q239" s="3" t="str">
        <f>IF(VLOOKUP($A239,DICO_Complet!A:R,15,FALSE)=0,"",VLOOKUP($A239,DICO_Complet!A:R,15,FALSE))</f>
        <v/>
      </c>
      <c r="R239" s="3" t="str">
        <f>IF(VLOOKUP($A239,DICO_Complet!A:R,16,FALSE)=0,"",VLOOKUP($A239,DICO_Complet!A:R,16,FALSE))</f>
        <v/>
      </c>
      <c r="S239" s="3" t="str">
        <f>IF(VLOOKUP($A239,DICO_Complet!A:R,17,FALSE)=0,"",VLOOKUP($A239,DICO_Complet!A:R,17,FALSE))</f>
        <v/>
      </c>
      <c r="T239" s="3" t="str">
        <f>IF(VLOOKUP($A239,DICO_Complet!A:R,18,FALSE)=0,"",VLOOKUP($A239,DICO_Complet!A:R,18,FALSE))</f>
        <v/>
      </c>
    </row>
    <row r="240" spans="1:20" ht="15" customHeight="1">
      <c r="A240" s="29">
        <v>251024124557</v>
      </c>
      <c r="B240" s="30" t="str">
        <f>IF(ISNA(VLOOKUP(Tableau161920[[#This Row],[Référence]],MON_MSG!A:B,2,FALSE)),"N",IF($I240="Obsolete","N","O"))</f>
        <v>O</v>
      </c>
      <c r="C240" s="3" t="str">
        <f>VLOOKUP($A240,DICO_Complet!A:R,3,FALSE)</f>
        <v>Context</v>
      </c>
      <c r="D240" s="3" t="str">
        <f>VLOOKUP($A240,DICO_Complet!A:R,4,FALSE)</f>
        <v>crcCase</v>
      </c>
      <c r="E240" s="3" t="str">
        <f>VLOOKUP($A240,DICO_Complet!A:R,5,FALSE)</f>
        <v>crcCaseTotalAmount</v>
      </c>
      <c r="F240" s="3" t="str">
        <f>VLOOKUP($A240,DICO_Complet!A:R,6,FALSE)</f>
        <v>AmountType</v>
      </c>
      <c r="G240" s="31" t="str">
        <f>VLOOKUP($A240,DICO_Complet!A:R,7,FALSE)</f>
        <v>DNS</v>
      </c>
      <c r="H240" s="31">
        <f>VLOOKUP($A240,DICO_Complet!A:R,8,FALSE)</f>
        <v>0</v>
      </c>
      <c r="I240" s="3" t="str">
        <f>IF(VLOOKUP($A240,DICO_Complet!A:R,9,FALSE)&lt;&gt;0,VLOOKUP($A240,DICO_Complet!A:R,9,FALSE),"")</f>
        <v/>
      </c>
      <c r="J240" s="3" t="str">
        <f>VLOOKUP($A240,DICO_Complet!A:R,10,FALSE)</f>
        <v>Total Amount</v>
      </c>
      <c r="K240" s="3" t="str">
        <f>IF(OR(ISNA(VLOOKUP(Tableau161920[[#This Row],[Référence]],MON_MSG!A:H,7,FALSE)),ISBLANK(VLOOKUP(Tableau161920[[#This Row],[Référence]],MON_MSG!A:H,7,FALSE))),"",VLOOKUP(Tableau161920[[#This Row],[Référence]],MON_MSG!A:H,7,FALSE))</f>
        <v/>
      </c>
      <c r="L240" s="3" t="str">
        <f>IF(OR(ISNA(VLOOKUP(Tableau161920[[#This Row],[Référence]],MON_MSG!A:I,8,FALSE)),ISBLANK(VLOOKUP(Tableau161920[[#This Row],[Référence]],MON_MSG!A:I,8,FALSE))),"",VLOOKUP(Tableau161920[[#This Row],[Référence]],MON_MSG!A:I,8,FALSE))</f>
        <v/>
      </c>
      <c r="M240" s="3" t="str">
        <f>IF(OR(ISNA(VLOOKUP(Tableau161920[[#This Row],[Référence]],MON_MSG!A:J,9,FALSE)),ISBLANK(VLOOKUP(Tableau161920[[#This Row],[Référence]],MON_MSG!A:J,9,FALSE))),"",VLOOKUP(Tableau161920[[#This Row],[Référence]],MON_MSG!A:J,9,FALSE))</f>
        <v/>
      </c>
      <c r="N240" s="3" t="str">
        <f>IF(VLOOKUP($A240,DICO_Complet!A:R,12,FALSE)=0,"",VLOOKUP($A240,DICO_Complet!A:R,12,FALSE))</f>
        <v/>
      </c>
      <c r="O240" s="3" t="str">
        <f>IF(VLOOKUP($A240,DICO_Complet!A:R,13,FALSE)=0,"",VLOOKUP($A240,DICO_Complet!A:R,13,FALSE))</f>
        <v/>
      </c>
      <c r="P240" s="3" t="str">
        <f>IF(VLOOKUP($A240,DICO_Complet!A:R,14,FALSE)=0,"",VLOOKUP($A240,DICO_Complet!A:R,14,FALSE))</f>
        <v/>
      </c>
      <c r="Q240" s="3" t="str">
        <f>IF(VLOOKUP($A240,DICO_Complet!A:R,15,FALSE)=0,"",VLOOKUP($A240,DICO_Complet!A:R,15,FALSE))</f>
        <v/>
      </c>
      <c r="R240" s="3" t="str">
        <f>IF(VLOOKUP($A240,DICO_Complet!A:R,16,FALSE)=0,"",VLOOKUP($A240,DICO_Complet!A:R,16,FALSE))</f>
        <v/>
      </c>
      <c r="S240" s="3" t="str">
        <f>IF(VLOOKUP($A240,DICO_Complet!A:R,17,FALSE)=0,"",VLOOKUP($A240,DICO_Complet!A:R,17,FALSE))</f>
        <v/>
      </c>
      <c r="T240" s="3" t="str">
        <f>IF(VLOOKUP($A240,DICO_Complet!A:R,18,FALSE)=0,"",VLOOKUP($A240,DICO_Complet!A:R,18,FALSE))</f>
        <v/>
      </c>
    </row>
    <row r="241" spans="1:20" ht="15" customHeight="1">
      <c r="A241" s="29">
        <v>251027112329</v>
      </c>
      <c r="B241" s="30" t="str">
        <f>IF(ISNA(VLOOKUP(Tableau161920[[#This Row],[Référence]],MON_MSG!A:B,2,FALSE)),"N",IF($I241="Obsolete","N","O"))</f>
        <v>O</v>
      </c>
      <c r="C241" s="3" t="str">
        <f>VLOOKUP($A241,DICO_Complet!A:R,3,FALSE)</f>
        <v>Context</v>
      </c>
      <c r="D241" s="3" t="str">
        <f>VLOOKUP($A241,DICO_Complet!A:R,4,FALSE)</f>
        <v>crcCase</v>
      </c>
      <c r="E241" s="3" t="str">
        <f>VLOOKUP($A241,DICO_Complet!A:R,5,FALSE)</f>
        <v>crcComment</v>
      </c>
      <c r="F241" s="3" t="str">
        <f>VLOOKUP($A241,DICO_Complet!A:R,6,FALSE)</f>
        <v>Max3000Text</v>
      </c>
      <c r="G241" s="31" t="str">
        <f>VLOOKUP($A241,DICO_Complet!A:R,7,FALSE)</f>
        <v>DNS</v>
      </c>
      <c r="H241" s="31">
        <f>VLOOKUP($A241,DICO_Complet!A:R,8,FALSE)</f>
        <v>0</v>
      </c>
      <c r="I241" s="3" t="str">
        <f>IF(VLOOKUP($A241,DICO_Complet!A:R,9,FALSE)&lt;&gt;0,VLOOKUP($A241,DICO_Complet!A:R,9,FALSE),"")</f>
        <v/>
      </c>
      <c r="J241" s="3" t="str">
        <f>VLOOKUP($A241,DICO_Complet!A:R,10,FALSE)</f>
        <v>CRC case comment</v>
      </c>
      <c r="K241" s="3" t="str">
        <f>IF(OR(ISNA(VLOOKUP(Tableau161920[[#This Row],[Référence]],MON_MSG!A:H,7,FALSE)),ISBLANK(VLOOKUP(Tableau161920[[#This Row],[Référence]],MON_MSG!A:H,7,FALSE))),"",VLOOKUP(Tableau161920[[#This Row],[Référence]],MON_MSG!A:H,7,FALSE))</f>
        <v/>
      </c>
      <c r="L241" s="3" t="str">
        <f>IF(OR(ISNA(VLOOKUP(Tableau161920[[#This Row],[Référence]],MON_MSG!A:I,8,FALSE)),ISBLANK(VLOOKUP(Tableau161920[[#This Row],[Référence]],MON_MSG!A:I,8,FALSE))),"",VLOOKUP(Tableau161920[[#This Row],[Référence]],MON_MSG!A:I,8,FALSE))</f>
        <v/>
      </c>
      <c r="M241" s="3" t="str">
        <f>IF(OR(ISNA(VLOOKUP(Tableau161920[[#This Row],[Référence]],MON_MSG!A:J,9,FALSE)),ISBLANK(VLOOKUP(Tableau161920[[#This Row],[Référence]],MON_MSG!A:J,9,FALSE))),"",VLOOKUP(Tableau161920[[#This Row],[Référence]],MON_MSG!A:J,9,FALSE))</f>
        <v/>
      </c>
      <c r="N241" s="3" t="str">
        <f>IF(VLOOKUP($A241,DICO_Complet!A:R,12,FALSE)=0,"",VLOOKUP($A241,DICO_Complet!A:R,12,FALSE))</f>
        <v/>
      </c>
      <c r="O241" s="3" t="str">
        <f>IF(VLOOKUP($A241,DICO_Complet!A:R,13,FALSE)=0,"",VLOOKUP($A241,DICO_Complet!A:R,13,FALSE))</f>
        <v/>
      </c>
      <c r="P241" s="3" t="str">
        <f>IF(VLOOKUP($A241,DICO_Complet!A:R,14,FALSE)=0,"",VLOOKUP($A241,DICO_Complet!A:R,14,FALSE))</f>
        <v/>
      </c>
      <c r="Q241" s="3" t="str">
        <f>IF(VLOOKUP($A241,DICO_Complet!A:R,15,FALSE)=0,"",VLOOKUP($A241,DICO_Complet!A:R,15,FALSE))</f>
        <v/>
      </c>
      <c r="R241" s="3" t="str">
        <f>IF(VLOOKUP($A241,DICO_Complet!A:R,16,FALSE)=0,"",VLOOKUP($A241,DICO_Complet!A:R,16,FALSE))</f>
        <v/>
      </c>
      <c r="S241" s="3" t="str">
        <f>IF(VLOOKUP($A241,DICO_Complet!A:R,17,FALSE)=0,"",VLOOKUP($A241,DICO_Complet!A:R,17,FALSE))</f>
        <v/>
      </c>
      <c r="T241" s="3" t="str">
        <f>IF(VLOOKUP($A241,DICO_Complet!A:R,18,FALSE)=0,"",VLOOKUP($A241,DICO_Complet!A:R,18,FALSE))</f>
        <v/>
      </c>
    </row>
    <row r="242" spans="1:20">
      <c r="A242" s="29">
        <v>251024124513</v>
      </c>
      <c r="B242" s="30" t="str">
        <f>IF(ISNA(VLOOKUP(Tableau161920[[#This Row],[Référence]],MON_MSG!A:B,2,FALSE)),"N",IF($I242="Obsolete","N","O"))</f>
        <v>O</v>
      </c>
      <c r="C242" s="3" t="str">
        <f>VLOOKUP($A242,DICO_Complet!A:R,3,FALSE)</f>
        <v>Context</v>
      </c>
      <c r="D242" s="3" t="str">
        <f>VLOOKUP($A242,DICO_Complet!A:R,4,FALSE)</f>
        <v>crcCase</v>
      </c>
      <c r="E242" s="3" t="str">
        <f>VLOOKUP($A242,DICO_Complet!A:R,5,FALSE)</f>
        <v>crcResult</v>
      </c>
      <c r="F242" s="3" t="str">
        <f>VLOOKUP($A242,DICO_Complet!A:R,6,FALSE)</f>
        <v>CallResultCodeset</v>
      </c>
      <c r="G242" s="31" t="str">
        <f>VLOOKUP($A242,DICO_Complet!A:R,7,FALSE)</f>
        <v>DNS</v>
      </c>
      <c r="H242" s="31">
        <f>VLOOKUP($A242,DICO_Complet!A:R,8,FALSE)</f>
        <v>0</v>
      </c>
      <c r="I242" s="3" t="str">
        <f>IF(VLOOKUP($A242,DICO_Complet!A:R,9,FALSE)&lt;&gt;0,VLOOKUP($A242,DICO_Complet!A:R,9,FALSE),"")</f>
        <v/>
      </c>
      <c r="J242" s="3" t="str">
        <f>VLOOKUP($A242,DICO_Complet!A:R,10,FALSE)</f>
        <v>Result of the CRC case</v>
      </c>
      <c r="K242" s="3" t="str">
        <f>IF(OR(ISNA(VLOOKUP(Tableau161920[[#This Row],[Référence]],MON_MSG!A:H,7,FALSE)),ISBLANK(VLOOKUP(Tableau161920[[#This Row],[Référence]],MON_MSG!A:H,7,FALSE))),"",VLOOKUP(Tableau161920[[#This Row],[Référence]],MON_MSG!A:H,7,FALSE))</f>
        <v/>
      </c>
      <c r="L242" s="3" t="str">
        <f>IF(OR(ISNA(VLOOKUP(Tableau161920[[#This Row],[Référence]],MON_MSG!A:I,8,FALSE)),ISBLANK(VLOOKUP(Tableau161920[[#This Row],[Référence]],MON_MSG!A:I,8,FALSE))),"",VLOOKUP(Tableau161920[[#This Row],[Référence]],MON_MSG!A:I,8,FALSE))</f>
        <v/>
      </c>
      <c r="M242" s="3" t="str">
        <f>IF(OR(ISNA(VLOOKUP(Tableau161920[[#This Row],[Référence]],MON_MSG!A:J,9,FALSE)),ISBLANK(VLOOKUP(Tableau161920[[#This Row],[Référence]],MON_MSG!A:J,9,FALSE))),"",VLOOKUP(Tableau161920[[#This Row],[Référence]],MON_MSG!A:J,9,FALSE))</f>
        <v/>
      </c>
      <c r="N242" s="3" t="str">
        <f>IF(VLOOKUP($A242,DICO_Complet!A:R,12,FALSE)=0,"",VLOOKUP($A242,DICO_Complet!A:R,12,FALSE))</f>
        <v/>
      </c>
      <c r="O242" s="3" t="str">
        <f>IF(VLOOKUP($A242,DICO_Complet!A:R,13,FALSE)=0,"",VLOOKUP($A242,DICO_Complet!A:R,13,FALSE))</f>
        <v/>
      </c>
      <c r="P242" s="3" t="str">
        <f>IF(VLOOKUP($A242,DICO_Complet!A:R,14,FALSE)=0,"",VLOOKUP($A242,DICO_Complet!A:R,14,FALSE))</f>
        <v/>
      </c>
      <c r="Q242" s="3" t="str">
        <f>IF(VLOOKUP($A242,DICO_Complet!A:R,15,FALSE)=0,"",VLOOKUP($A242,DICO_Complet!A:R,15,FALSE))</f>
        <v/>
      </c>
      <c r="R242" s="3" t="str">
        <f>IF(VLOOKUP($A242,DICO_Complet!A:R,16,FALSE)=0,"",VLOOKUP($A242,DICO_Complet!A:R,16,FALSE))</f>
        <v/>
      </c>
      <c r="S242" s="3" t="str">
        <f>IF(VLOOKUP($A242,DICO_Complet!A:R,17,FALSE)=0,"",VLOOKUP($A242,DICO_Complet!A:R,17,FALSE))</f>
        <v/>
      </c>
      <c r="T242" s="3" t="str">
        <f>IF(VLOOKUP($A242,DICO_Complet!A:R,18,FALSE)=0,"",VLOOKUP($A242,DICO_Complet!A:R,18,FALSE))</f>
        <v/>
      </c>
    </row>
    <row r="243" spans="1:20">
      <c r="A243" s="29">
        <v>251024124512</v>
      </c>
      <c r="B243" s="30" t="str">
        <f>IF(ISNA(VLOOKUP(Tableau161920[[#This Row],[Référence]],MON_MSG!A:B,2,FALSE)),"N",IF($I243="Obsolete","N","O"))</f>
        <v>O</v>
      </c>
      <c r="C243" s="3" t="str">
        <f>VLOOKUP($A243,DICO_Complet!A:R,3,FALSE)</f>
        <v>Context</v>
      </c>
      <c r="D243" s="3" t="str">
        <f>VLOOKUP($A243,DICO_Complet!A:R,4,FALSE)</f>
        <v>crcCase</v>
      </c>
      <c r="E243" s="3" t="str">
        <f>VLOOKUP($A243,DICO_Complet!A:R,5,FALSE)</f>
        <v>crcStatus</v>
      </c>
      <c r="F243" s="3" t="str">
        <f>VLOOKUP($A243,DICO_Complet!A:R,6,FALSE)</f>
        <v>CrcStatusCodeset</v>
      </c>
      <c r="G243" s="31" t="str">
        <f>VLOOKUP($A243,DICO_Complet!A:R,7,FALSE)</f>
        <v>DNS</v>
      </c>
      <c r="H243" s="31">
        <f>VLOOKUP($A243,DICO_Complet!A:R,8,FALSE)</f>
        <v>0</v>
      </c>
      <c r="I243" s="3" t="str">
        <f>IF(VLOOKUP($A243,DICO_Complet!A:R,9,FALSE)&lt;&gt;0,VLOOKUP($A243,DICO_Complet!A:R,9,FALSE),"")</f>
        <v/>
      </c>
      <c r="J243" s="3" t="str">
        <f>VLOOKUP($A243,DICO_Complet!A:R,10,FALSE)</f>
        <v>CRC case status</v>
      </c>
      <c r="K243" s="3" t="str">
        <f>IF(OR(ISNA(VLOOKUP(Tableau161920[[#This Row],[Référence]],MON_MSG!A:H,7,FALSE)),ISBLANK(VLOOKUP(Tableau161920[[#This Row],[Référence]],MON_MSG!A:H,7,FALSE))),"",VLOOKUP(Tableau161920[[#This Row],[Référence]],MON_MSG!A:H,7,FALSE))</f>
        <v/>
      </c>
      <c r="L243" s="3" t="str">
        <f>IF(OR(ISNA(VLOOKUP(Tableau161920[[#This Row],[Référence]],MON_MSG!A:I,8,FALSE)),ISBLANK(VLOOKUP(Tableau161920[[#This Row],[Référence]],MON_MSG!A:I,8,FALSE))),"",VLOOKUP(Tableau161920[[#This Row],[Référence]],MON_MSG!A:I,8,FALSE))</f>
        <v/>
      </c>
      <c r="M243" s="3" t="str">
        <f>IF(OR(ISNA(VLOOKUP(Tableau161920[[#This Row],[Référence]],MON_MSG!A:J,9,FALSE)),ISBLANK(VLOOKUP(Tableau161920[[#This Row],[Référence]],MON_MSG!A:J,9,FALSE))),"",VLOOKUP(Tableau161920[[#This Row],[Référence]],MON_MSG!A:J,9,FALSE))</f>
        <v/>
      </c>
      <c r="N243" s="3" t="str">
        <f>IF(VLOOKUP($A243,DICO_Complet!A:R,12,FALSE)=0,"",VLOOKUP($A243,DICO_Complet!A:R,12,FALSE))</f>
        <v/>
      </c>
      <c r="O243" s="3" t="str">
        <f>IF(VLOOKUP($A243,DICO_Complet!A:R,13,FALSE)=0,"",VLOOKUP($A243,DICO_Complet!A:R,13,FALSE))</f>
        <v/>
      </c>
      <c r="P243" s="3" t="str">
        <f>IF(VLOOKUP($A243,DICO_Complet!A:R,14,FALSE)=0,"",VLOOKUP($A243,DICO_Complet!A:R,14,FALSE))</f>
        <v/>
      </c>
      <c r="Q243" s="3" t="str">
        <f>IF(VLOOKUP($A243,DICO_Complet!A:R,15,FALSE)=0,"",VLOOKUP($A243,DICO_Complet!A:R,15,FALSE))</f>
        <v/>
      </c>
      <c r="R243" s="3" t="str">
        <f>IF(VLOOKUP($A243,DICO_Complet!A:R,16,FALSE)=0,"",VLOOKUP($A243,DICO_Complet!A:R,16,FALSE))</f>
        <v/>
      </c>
      <c r="S243" s="3" t="str">
        <f>IF(VLOOKUP($A243,DICO_Complet!A:R,17,FALSE)=0,"",VLOOKUP($A243,DICO_Complet!A:R,17,FALSE))</f>
        <v/>
      </c>
      <c r="T243" s="3" t="str">
        <f>IF(VLOOKUP($A243,DICO_Complet!A:R,18,FALSE)=0,"",VLOOKUP($A243,DICO_Complet!A:R,18,FALSE))</f>
        <v/>
      </c>
    </row>
    <row r="244" spans="1:20">
      <c r="A244" s="29">
        <v>251027112328</v>
      </c>
      <c r="B244" s="30" t="str">
        <f>IF(ISNA(VLOOKUP(Tableau161920[[#This Row],[Référence]],MON_MSG!A:B,2,FALSE)),"N",IF($I244="Obsolete","N","O"))</f>
        <v>O</v>
      </c>
      <c r="C244" s="3" t="str">
        <f>VLOOKUP($A244,DICO_Complet!A:R,3,FALSE)</f>
        <v>Context</v>
      </c>
      <c r="D244" s="3" t="str">
        <f>VLOOKUP($A244,DICO_Complet!A:R,4,FALSE)</f>
        <v>crcCase</v>
      </c>
      <c r="E244" s="3" t="str">
        <f>VLOOKUP($A244,DICO_Complet!A:R,5,FALSE)</f>
        <v>creationCommentDateTime</v>
      </c>
      <c r="F244" s="3" t="str">
        <f>VLOOKUP($A244,DICO_Complet!A:R,6,FALSE)</f>
        <v>ISODateTime</v>
      </c>
      <c r="G244" s="31" t="str">
        <f>VLOOKUP($A244,DICO_Complet!A:R,7,FALSE)</f>
        <v>DNS</v>
      </c>
      <c r="H244" s="31">
        <f>VLOOKUP($A244,DICO_Complet!A:R,8,FALSE)</f>
        <v>0</v>
      </c>
      <c r="I244" s="3" t="str">
        <f>IF(VLOOKUP($A244,DICO_Complet!A:R,9,FALSE)&lt;&gt;0,VLOOKUP($A244,DICO_Complet!A:R,9,FALSE),"")</f>
        <v/>
      </c>
      <c r="J244" s="3" t="str">
        <f>VLOOKUP($A244,DICO_Complet!A:R,10,FALSE)</f>
        <v>Creation comment date time</v>
      </c>
      <c r="K244" s="3" t="str">
        <f>IF(OR(ISNA(VLOOKUP(Tableau161920[[#This Row],[Référence]],MON_MSG!A:H,7,FALSE)),ISBLANK(VLOOKUP(Tableau161920[[#This Row],[Référence]],MON_MSG!A:H,7,FALSE))),"",VLOOKUP(Tableau161920[[#This Row],[Référence]],MON_MSG!A:H,7,FALSE))</f>
        <v/>
      </c>
      <c r="L244" s="3" t="str">
        <f>IF(OR(ISNA(VLOOKUP(Tableau161920[[#This Row],[Référence]],MON_MSG!A:I,8,FALSE)),ISBLANK(VLOOKUP(Tableau161920[[#This Row],[Référence]],MON_MSG!A:I,8,FALSE))),"",VLOOKUP(Tableau161920[[#This Row],[Référence]],MON_MSG!A:I,8,FALSE))</f>
        <v/>
      </c>
      <c r="M244" s="3" t="str">
        <f>IF(OR(ISNA(VLOOKUP(Tableau161920[[#This Row],[Référence]],MON_MSG!A:J,9,FALSE)),ISBLANK(VLOOKUP(Tableau161920[[#This Row],[Référence]],MON_MSG!A:J,9,FALSE))),"",VLOOKUP(Tableau161920[[#This Row],[Référence]],MON_MSG!A:J,9,FALSE))</f>
        <v/>
      </c>
      <c r="N244" s="3" t="str">
        <f>IF(VLOOKUP($A244,DICO_Complet!A:R,12,FALSE)=0,"",VLOOKUP($A244,DICO_Complet!A:R,12,FALSE))</f>
        <v/>
      </c>
      <c r="O244" s="3" t="str">
        <f>IF(VLOOKUP($A244,DICO_Complet!A:R,13,FALSE)=0,"",VLOOKUP($A244,DICO_Complet!A:R,13,FALSE))</f>
        <v/>
      </c>
      <c r="P244" s="3" t="str">
        <f>IF(VLOOKUP($A244,DICO_Complet!A:R,14,FALSE)=0,"",VLOOKUP($A244,DICO_Complet!A:R,14,FALSE))</f>
        <v/>
      </c>
      <c r="Q244" s="3" t="str">
        <f>IF(VLOOKUP($A244,DICO_Complet!A:R,15,FALSE)=0,"",VLOOKUP($A244,DICO_Complet!A:R,15,FALSE))</f>
        <v/>
      </c>
      <c r="R244" s="3" t="str">
        <f>IF(VLOOKUP($A244,DICO_Complet!A:R,16,FALSE)=0,"",VLOOKUP($A244,DICO_Complet!A:R,16,FALSE))</f>
        <v/>
      </c>
      <c r="S244" s="3" t="str">
        <f>IF(VLOOKUP($A244,DICO_Complet!A:R,17,FALSE)=0,"",VLOOKUP($A244,DICO_Complet!A:R,17,FALSE))</f>
        <v/>
      </c>
      <c r="T244" s="3" t="str">
        <f>IF(VLOOKUP($A244,DICO_Complet!A:R,18,FALSE)=0,"",VLOOKUP($A244,DICO_Complet!A:R,18,FALSE))</f>
        <v/>
      </c>
    </row>
    <row r="245" spans="1:20">
      <c r="A245" s="29">
        <v>251027112330</v>
      </c>
      <c r="B245" s="30" t="str">
        <f>IF(ISNA(VLOOKUP(Tableau161920[[#This Row],[Référence]],MON_MSG!A:B,2,FALSE)),"N",IF($I245="Obsolete","N","O"))</f>
        <v>O</v>
      </c>
      <c r="C245" s="3" t="str">
        <f>VLOOKUP($A245,DICO_Complet!A:R,3,FALSE)</f>
        <v>Context</v>
      </c>
      <c r="D245" s="3" t="str">
        <f>VLOOKUP($A245,DICO_Complet!A:R,4,FALSE)</f>
        <v>crcCase</v>
      </c>
      <c r="E245" s="3" t="str">
        <f>VLOOKUP($A245,DICO_Complet!A:R,5,FALSE)</f>
        <v>screenLabel</v>
      </c>
      <c r="F245" s="3" t="str">
        <f>VLOOKUP($A245,DICO_Complet!A:R,6,FALSE)</f>
        <v>Max255Text</v>
      </c>
      <c r="G245" s="31" t="str">
        <f>VLOOKUP($A245,DICO_Complet!A:R,7,FALSE)</f>
        <v>DNS</v>
      </c>
      <c r="H245" s="31">
        <f>VLOOKUP($A245,DICO_Complet!A:R,8,FALSE)</f>
        <v>0</v>
      </c>
      <c r="I245" s="3" t="str">
        <f>IF(VLOOKUP($A245,DICO_Complet!A:R,9,FALSE)&lt;&gt;0,VLOOKUP($A245,DICO_Complet!A:R,9,FALSE),"")</f>
        <v/>
      </c>
      <c r="J245" s="3" t="str">
        <f>VLOOKUP($A245,DICO_Complet!A:R,10,FALSE)</f>
        <v>Screen label</v>
      </c>
      <c r="K245" s="3" t="str">
        <f>IF(OR(ISNA(VLOOKUP(Tableau161920[[#This Row],[Référence]],MON_MSG!A:H,7,FALSE)),ISBLANK(VLOOKUP(Tableau161920[[#This Row],[Référence]],MON_MSG!A:H,7,FALSE))),"",VLOOKUP(Tableau161920[[#This Row],[Référence]],MON_MSG!A:H,7,FALSE))</f>
        <v/>
      </c>
      <c r="L245" s="3" t="str">
        <f>IF(OR(ISNA(VLOOKUP(Tableau161920[[#This Row],[Référence]],MON_MSG!A:I,8,FALSE)),ISBLANK(VLOOKUP(Tableau161920[[#This Row],[Référence]],MON_MSG!A:I,8,FALSE))),"",VLOOKUP(Tableau161920[[#This Row],[Référence]],MON_MSG!A:I,8,FALSE))</f>
        <v/>
      </c>
      <c r="M245" s="3" t="str">
        <f>IF(OR(ISNA(VLOOKUP(Tableau161920[[#This Row],[Référence]],MON_MSG!A:J,9,FALSE)),ISBLANK(VLOOKUP(Tableau161920[[#This Row],[Référence]],MON_MSG!A:J,9,FALSE))),"",VLOOKUP(Tableau161920[[#This Row],[Référence]],MON_MSG!A:J,9,FALSE))</f>
        <v/>
      </c>
      <c r="N245" s="3" t="str">
        <f>IF(VLOOKUP($A245,DICO_Complet!A:R,12,FALSE)=0,"",VLOOKUP($A245,DICO_Complet!A:R,12,FALSE))</f>
        <v/>
      </c>
      <c r="O245" s="3" t="str">
        <f>IF(VLOOKUP($A245,DICO_Complet!A:R,13,FALSE)=0,"",VLOOKUP($A245,DICO_Complet!A:R,13,FALSE))</f>
        <v/>
      </c>
      <c r="P245" s="3" t="str">
        <f>IF(VLOOKUP($A245,DICO_Complet!A:R,14,FALSE)=0,"",VLOOKUP($A245,DICO_Complet!A:R,14,FALSE))</f>
        <v/>
      </c>
      <c r="Q245" s="3" t="str">
        <f>IF(VLOOKUP($A245,DICO_Complet!A:R,15,FALSE)=0,"",VLOOKUP($A245,DICO_Complet!A:R,15,FALSE))</f>
        <v/>
      </c>
      <c r="R245" s="3" t="str">
        <f>IF(VLOOKUP($A245,DICO_Complet!A:R,16,FALSE)=0,"",VLOOKUP($A245,DICO_Complet!A:R,16,FALSE))</f>
        <v/>
      </c>
      <c r="S245" s="3" t="str">
        <f>IF(VLOOKUP($A245,DICO_Complet!A:R,17,FALSE)=0,"",VLOOKUP($A245,DICO_Complet!A:R,17,FALSE))</f>
        <v/>
      </c>
      <c r="T245" s="3" t="str">
        <f>IF(VLOOKUP($A245,DICO_Complet!A:R,18,FALSE)=0,"",VLOOKUP($A245,DICO_Complet!A:R,18,FALSE))</f>
        <v/>
      </c>
    </row>
    <row r="246" spans="1:20">
      <c r="A246" s="29">
        <v>251027112334</v>
      </c>
      <c r="B246" s="30" t="str">
        <f>IF(ISNA(VLOOKUP(Tableau161920[[#This Row],[Référence]],MON_MSG!A:B,2,FALSE)),"N",IF($I246="Obsolete","N","O"))</f>
        <v>O</v>
      </c>
      <c r="C246" s="3" t="str">
        <f>VLOOKUP($A246,DICO_Complet!A:R,3,FALSE)</f>
        <v>Context</v>
      </c>
      <c r="D246" s="3" t="str">
        <f>VLOOKUP($A246,DICO_Complet!A:R,4,FALSE)</f>
        <v>crcCase</v>
      </c>
      <c r="E246" s="3" t="str">
        <f>VLOOKUP($A246,DICO_Complet!A:R,5,FALSE)</f>
        <v>taskAdvancement</v>
      </c>
      <c r="F246" s="3" t="str">
        <f>VLOOKUP($A246,DICO_Complet!A:R,6,FALSE)</f>
        <v>Max255Text</v>
      </c>
      <c r="G246" s="31" t="str">
        <f>VLOOKUP($A246,DICO_Complet!A:R,7,FALSE)</f>
        <v>DNS</v>
      </c>
      <c r="H246" s="31">
        <f>VLOOKUP($A246,DICO_Complet!A:R,8,FALSE)</f>
        <v>0</v>
      </c>
      <c r="I246" s="3" t="str">
        <f>IF(VLOOKUP($A246,DICO_Complet!A:R,9,FALSE)&lt;&gt;0,VLOOKUP($A246,DICO_Complet!A:R,9,FALSE),"")</f>
        <v/>
      </c>
      <c r="J246" s="3" t="str">
        <f>VLOOKUP($A246,DICO_Complet!A:R,10,FALSE)</f>
        <v>Task Advancement</v>
      </c>
      <c r="K246" s="3" t="str">
        <f>IF(OR(ISNA(VLOOKUP(Tableau161920[[#This Row],[Référence]],MON_MSG!A:H,7,FALSE)),ISBLANK(VLOOKUP(Tableau161920[[#This Row],[Référence]],MON_MSG!A:H,7,FALSE))),"",VLOOKUP(Tableau161920[[#This Row],[Référence]],MON_MSG!A:H,7,FALSE))</f>
        <v/>
      </c>
      <c r="L246" s="3" t="str">
        <f>IF(OR(ISNA(VLOOKUP(Tableau161920[[#This Row],[Référence]],MON_MSG!A:I,8,FALSE)),ISBLANK(VLOOKUP(Tableau161920[[#This Row],[Référence]],MON_MSG!A:I,8,FALSE))),"",VLOOKUP(Tableau161920[[#This Row],[Référence]],MON_MSG!A:I,8,FALSE))</f>
        <v/>
      </c>
      <c r="M246" s="3" t="str">
        <f>IF(OR(ISNA(VLOOKUP(Tableau161920[[#This Row],[Référence]],MON_MSG!A:J,9,FALSE)),ISBLANK(VLOOKUP(Tableau161920[[#This Row],[Référence]],MON_MSG!A:J,9,FALSE))),"",VLOOKUP(Tableau161920[[#This Row],[Référence]],MON_MSG!A:J,9,FALSE))</f>
        <v/>
      </c>
      <c r="N246" s="3" t="str">
        <f>IF(VLOOKUP($A246,DICO_Complet!A:R,12,FALSE)=0,"",VLOOKUP($A246,DICO_Complet!A:R,12,FALSE))</f>
        <v/>
      </c>
      <c r="O246" s="3" t="str">
        <f>IF(VLOOKUP($A246,DICO_Complet!A:R,13,FALSE)=0,"",VLOOKUP($A246,DICO_Complet!A:R,13,FALSE))</f>
        <v/>
      </c>
      <c r="P246" s="3" t="str">
        <f>IF(VLOOKUP($A246,DICO_Complet!A:R,14,FALSE)=0,"",VLOOKUP($A246,DICO_Complet!A:R,14,FALSE))</f>
        <v/>
      </c>
      <c r="Q246" s="3" t="str">
        <f>IF(VLOOKUP($A246,DICO_Complet!A:R,15,FALSE)=0,"",VLOOKUP($A246,DICO_Complet!A:R,15,FALSE))</f>
        <v/>
      </c>
      <c r="R246" s="3" t="str">
        <f>IF(VLOOKUP($A246,DICO_Complet!A:R,16,FALSE)=0,"",VLOOKUP($A246,DICO_Complet!A:R,16,FALSE))</f>
        <v/>
      </c>
      <c r="S246" s="3" t="str">
        <f>IF(VLOOKUP($A246,DICO_Complet!A:R,17,FALSE)=0,"",VLOOKUP($A246,DICO_Complet!A:R,17,FALSE))</f>
        <v/>
      </c>
      <c r="T246" s="3" t="str">
        <f>IF(VLOOKUP($A246,DICO_Complet!A:R,18,FALSE)=0,"",VLOOKUP($A246,DICO_Complet!A:R,18,FALSE))</f>
        <v/>
      </c>
    </row>
    <row r="247" spans="1:20" ht="14.9" customHeight="1">
      <c r="A247" s="29">
        <v>251027112331</v>
      </c>
      <c r="B247" s="30" t="str">
        <f>IF(ISNA(VLOOKUP(Tableau161920[[#This Row],[Référence]],MON_MSG!A:B,2,FALSE)),"N",IF($I247="Obsolete","N","O"))</f>
        <v>O</v>
      </c>
      <c r="C247" s="3" t="str">
        <f>VLOOKUP($A247,DICO_Complet!A:R,3,FALSE)</f>
        <v>Context</v>
      </c>
      <c r="D247" s="3" t="str">
        <f>VLOOKUP($A247,DICO_Complet!A:R,4,FALSE)</f>
        <v>crcCase</v>
      </c>
      <c r="E247" s="3" t="str">
        <f>VLOOKUP($A247,DICO_Complet!A:R,5,FALSE)</f>
        <v>taskCreationDateTime</v>
      </c>
      <c r="F247" s="3" t="str">
        <f>VLOOKUP($A247,DICO_Complet!A:R,6,FALSE)</f>
        <v>ISODateTime</v>
      </c>
      <c r="G247" s="31" t="str">
        <f>VLOOKUP($A247,DICO_Complet!A:R,7,FALSE)</f>
        <v>DNS</v>
      </c>
      <c r="H247" s="31">
        <f>VLOOKUP($A247,DICO_Complet!A:R,8,FALSE)</f>
        <v>0</v>
      </c>
      <c r="I247" s="3" t="str">
        <f>IF(VLOOKUP($A247,DICO_Complet!A:R,9,FALSE)&lt;&gt;0,VLOOKUP($A247,DICO_Complet!A:R,9,FALSE),"")</f>
        <v/>
      </c>
      <c r="J247" s="3" t="str">
        <f>VLOOKUP($A247,DICO_Complet!A:R,10,FALSE)</f>
        <v>Task creation date time</v>
      </c>
      <c r="K247" s="3" t="str">
        <f>IF(OR(ISNA(VLOOKUP(Tableau161920[[#This Row],[Référence]],MON_MSG!A:H,7,FALSE)),ISBLANK(VLOOKUP(Tableau161920[[#This Row],[Référence]],MON_MSG!A:H,7,FALSE))),"",VLOOKUP(Tableau161920[[#This Row],[Référence]],MON_MSG!A:H,7,FALSE))</f>
        <v/>
      </c>
      <c r="L247" s="3" t="str">
        <f>IF(OR(ISNA(VLOOKUP(Tableau161920[[#This Row],[Référence]],MON_MSG!A:I,8,FALSE)),ISBLANK(VLOOKUP(Tableau161920[[#This Row],[Référence]],MON_MSG!A:I,8,FALSE))),"",VLOOKUP(Tableau161920[[#This Row],[Référence]],MON_MSG!A:I,8,FALSE))</f>
        <v/>
      </c>
      <c r="M247" s="3" t="str">
        <f>IF(OR(ISNA(VLOOKUP(Tableau161920[[#This Row],[Référence]],MON_MSG!A:J,9,FALSE)),ISBLANK(VLOOKUP(Tableau161920[[#This Row],[Référence]],MON_MSG!A:J,9,FALSE))),"",VLOOKUP(Tableau161920[[#This Row],[Référence]],MON_MSG!A:J,9,FALSE))</f>
        <v/>
      </c>
      <c r="N247" s="3" t="str">
        <f>IF(VLOOKUP($A247,DICO_Complet!A:R,12,FALSE)=0,"",VLOOKUP($A247,DICO_Complet!A:R,12,FALSE))</f>
        <v/>
      </c>
      <c r="O247" s="3" t="str">
        <f>IF(VLOOKUP($A247,DICO_Complet!A:R,13,FALSE)=0,"",VLOOKUP($A247,DICO_Complet!A:R,13,FALSE))</f>
        <v/>
      </c>
      <c r="P247" s="3" t="str">
        <f>IF(VLOOKUP($A247,DICO_Complet!A:R,14,FALSE)=0,"",VLOOKUP($A247,DICO_Complet!A:R,14,FALSE))</f>
        <v/>
      </c>
      <c r="Q247" s="3" t="str">
        <f>IF(VLOOKUP($A247,DICO_Complet!A:R,15,FALSE)=0,"",VLOOKUP($A247,DICO_Complet!A:R,15,FALSE))</f>
        <v/>
      </c>
      <c r="R247" s="3" t="str">
        <f>IF(VLOOKUP($A247,DICO_Complet!A:R,16,FALSE)=0,"",VLOOKUP($A247,DICO_Complet!A:R,16,FALSE))</f>
        <v/>
      </c>
      <c r="S247" s="3" t="str">
        <f>IF(VLOOKUP($A247,DICO_Complet!A:R,17,FALSE)=0,"",VLOOKUP($A247,DICO_Complet!A:R,17,FALSE))</f>
        <v/>
      </c>
      <c r="T247" s="3" t="str">
        <f>IF(VLOOKUP($A247,DICO_Complet!A:R,18,FALSE)=0,"",VLOOKUP($A247,DICO_Complet!A:R,18,FALSE))</f>
        <v/>
      </c>
    </row>
    <row r="248" spans="1:20">
      <c r="A248" s="29">
        <v>251027112332</v>
      </c>
      <c r="B248" s="30" t="str">
        <f>IF(ISNA(VLOOKUP(Tableau161920[[#This Row],[Référence]],MON_MSG!A:B,2,FALSE)),"N",IF($I248="Obsolete","N","O"))</f>
        <v>O</v>
      </c>
      <c r="C248" s="3" t="str">
        <f>VLOOKUP($A248,DICO_Complet!A:R,3,FALSE)</f>
        <v>Context</v>
      </c>
      <c r="D248" s="3" t="str">
        <f>VLOOKUP($A248,DICO_Complet!A:R,4,FALSE)</f>
        <v>crcCase</v>
      </c>
      <c r="E248" s="3" t="str">
        <f>VLOOKUP($A248,DICO_Complet!A:R,5,FALSE)</f>
        <v>taskLabel</v>
      </c>
      <c r="F248" s="3" t="str">
        <f>VLOOKUP($A248,DICO_Complet!A:R,6,FALSE)</f>
        <v>Max255Text</v>
      </c>
      <c r="G248" s="31" t="str">
        <f>VLOOKUP($A248,DICO_Complet!A:R,7,FALSE)</f>
        <v>DNS</v>
      </c>
      <c r="H248" s="31">
        <f>VLOOKUP($A248,DICO_Complet!A:R,8,FALSE)</f>
        <v>0</v>
      </c>
      <c r="I248" s="3" t="str">
        <f>IF(VLOOKUP($A248,DICO_Complet!A:R,9,FALSE)&lt;&gt;0,VLOOKUP($A248,DICO_Complet!A:R,9,FALSE),"")</f>
        <v/>
      </c>
      <c r="J248" s="3" t="str">
        <f>VLOOKUP($A248,DICO_Complet!A:R,10,FALSE)</f>
        <v>Task label</v>
      </c>
      <c r="K248" s="3" t="str">
        <f>IF(OR(ISNA(VLOOKUP(Tableau161920[[#This Row],[Référence]],MON_MSG!A:H,7,FALSE)),ISBLANK(VLOOKUP(Tableau161920[[#This Row],[Référence]],MON_MSG!A:H,7,FALSE))),"",VLOOKUP(Tableau161920[[#This Row],[Référence]],MON_MSG!A:H,7,FALSE))</f>
        <v/>
      </c>
      <c r="L248" s="3" t="str">
        <f>IF(OR(ISNA(VLOOKUP(Tableau161920[[#This Row],[Référence]],MON_MSG!A:I,8,FALSE)),ISBLANK(VLOOKUP(Tableau161920[[#This Row],[Référence]],MON_MSG!A:I,8,FALSE))),"",VLOOKUP(Tableau161920[[#This Row],[Référence]],MON_MSG!A:I,8,FALSE))</f>
        <v/>
      </c>
      <c r="M248" s="3" t="str">
        <f>IF(OR(ISNA(VLOOKUP(Tableau161920[[#This Row],[Référence]],MON_MSG!A:J,9,FALSE)),ISBLANK(VLOOKUP(Tableau161920[[#This Row],[Référence]],MON_MSG!A:J,9,FALSE))),"",VLOOKUP(Tableau161920[[#This Row],[Référence]],MON_MSG!A:J,9,FALSE))</f>
        <v/>
      </c>
      <c r="N248" s="3" t="str">
        <f>IF(VLOOKUP($A248,DICO_Complet!A:R,12,FALSE)=0,"",VLOOKUP($A248,DICO_Complet!A:R,12,FALSE))</f>
        <v/>
      </c>
      <c r="O248" s="3" t="str">
        <f>IF(VLOOKUP($A248,DICO_Complet!A:R,13,FALSE)=0,"",VLOOKUP($A248,DICO_Complet!A:R,13,FALSE))</f>
        <v/>
      </c>
      <c r="P248" s="3" t="str">
        <f>IF(VLOOKUP($A248,DICO_Complet!A:R,14,FALSE)=0,"",VLOOKUP($A248,DICO_Complet!A:R,14,FALSE))</f>
        <v/>
      </c>
      <c r="Q248" s="3" t="str">
        <f>IF(VLOOKUP($A248,DICO_Complet!A:R,15,FALSE)=0,"",VLOOKUP($A248,DICO_Complet!A:R,15,FALSE))</f>
        <v/>
      </c>
      <c r="R248" s="3" t="str">
        <f>IF(VLOOKUP($A248,DICO_Complet!A:R,16,FALSE)=0,"",VLOOKUP($A248,DICO_Complet!A:R,16,FALSE))</f>
        <v/>
      </c>
      <c r="S248" s="3" t="str">
        <f>IF(VLOOKUP($A248,DICO_Complet!A:R,17,FALSE)=0,"",VLOOKUP($A248,DICO_Complet!A:R,17,FALSE))</f>
        <v/>
      </c>
      <c r="T248" s="3" t="str">
        <f>IF(VLOOKUP($A248,DICO_Complet!A:R,18,FALSE)=0,"",VLOOKUP($A248,DICO_Complet!A:R,18,FALSE))</f>
        <v/>
      </c>
    </row>
    <row r="249" spans="1:20">
      <c r="A249" s="29">
        <v>251027112333</v>
      </c>
      <c r="B249" s="30" t="str">
        <f>IF(ISNA(VLOOKUP(Tableau161920[[#This Row],[Référence]],MON_MSG!A:B,2,FALSE)),"N",IF($I249="Obsolete","N","O"))</f>
        <v>O</v>
      </c>
      <c r="C249" s="3" t="str">
        <f>VLOOKUP($A249,DICO_Complet!A:R,3,FALSE)</f>
        <v>Context</v>
      </c>
      <c r="D249" s="3" t="str">
        <f>VLOOKUP($A249,DICO_Complet!A:R,4,FALSE)</f>
        <v>crcCase</v>
      </c>
      <c r="E249" s="3" t="str">
        <f>VLOOKUP($A249,DICO_Complet!A:R,5,FALSE)</f>
        <v>taskStatus</v>
      </c>
      <c r="F249" s="3" t="str">
        <f>VLOOKUP($A249,DICO_Complet!A:R,6,FALSE)</f>
        <v>TaskStatusCodeset</v>
      </c>
      <c r="G249" s="31" t="str">
        <f>VLOOKUP($A249,DICO_Complet!A:R,7,FALSE)</f>
        <v>DNS</v>
      </c>
      <c r="H249" s="31">
        <f>VLOOKUP($A249,DICO_Complet!A:R,8,FALSE)</f>
        <v>0</v>
      </c>
      <c r="I249" s="3" t="str">
        <f>IF(VLOOKUP($A249,DICO_Complet!A:R,9,FALSE)&lt;&gt;0,VLOOKUP($A249,DICO_Complet!A:R,9,FALSE),"")</f>
        <v/>
      </c>
      <c r="J249" s="3" t="str">
        <f>VLOOKUP($A249,DICO_Complet!A:R,10,FALSE)</f>
        <v>Task statut status code</v>
      </c>
      <c r="K249" s="3" t="str">
        <f>IF(OR(ISNA(VLOOKUP(Tableau161920[[#This Row],[Référence]],MON_MSG!A:H,7,FALSE)),ISBLANK(VLOOKUP(Tableau161920[[#This Row],[Référence]],MON_MSG!A:H,7,FALSE))),"",VLOOKUP(Tableau161920[[#This Row],[Référence]],MON_MSG!A:H,7,FALSE))</f>
        <v/>
      </c>
      <c r="L249" s="3" t="str">
        <f>IF(OR(ISNA(VLOOKUP(Tableau161920[[#This Row],[Référence]],MON_MSG!A:I,8,FALSE)),ISBLANK(VLOOKUP(Tableau161920[[#This Row],[Référence]],MON_MSG!A:I,8,FALSE))),"",VLOOKUP(Tableau161920[[#This Row],[Référence]],MON_MSG!A:I,8,FALSE))</f>
        <v/>
      </c>
      <c r="M249" s="3" t="str">
        <f>IF(OR(ISNA(VLOOKUP(Tableau161920[[#This Row],[Référence]],MON_MSG!A:J,9,FALSE)),ISBLANK(VLOOKUP(Tableau161920[[#This Row],[Référence]],MON_MSG!A:J,9,FALSE))),"",VLOOKUP(Tableau161920[[#This Row],[Référence]],MON_MSG!A:J,9,FALSE))</f>
        <v/>
      </c>
      <c r="N249" s="3" t="str">
        <f>IF(VLOOKUP($A249,DICO_Complet!A:R,12,FALSE)=0,"",VLOOKUP($A249,DICO_Complet!A:R,12,FALSE))</f>
        <v/>
      </c>
      <c r="O249" s="3" t="str">
        <f>IF(VLOOKUP($A249,DICO_Complet!A:R,13,FALSE)=0,"",VLOOKUP($A249,DICO_Complet!A:R,13,FALSE))</f>
        <v/>
      </c>
      <c r="P249" s="3" t="str">
        <f>IF(VLOOKUP($A249,DICO_Complet!A:R,14,FALSE)=0,"",VLOOKUP($A249,DICO_Complet!A:R,14,FALSE))</f>
        <v/>
      </c>
      <c r="Q249" s="3" t="str">
        <f>IF(VLOOKUP($A249,DICO_Complet!A:R,15,FALSE)=0,"",VLOOKUP($A249,DICO_Complet!A:R,15,FALSE))</f>
        <v/>
      </c>
      <c r="R249" s="3" t="str">
        <f>IF(VLOOKUP($A249,DICO_Complet!A:R,16,FALSE)=0,"",VLOOKUP($A249,DICO_Complet!A:R,16,FALSE))</f>
        <v/>
      </c>
      <c r="S249" s="3" t="str">
        <f>IF(VLOOKUP($A249,DICO_Complet!A:R,17,FALSE)=0,"",VLOOKUP($A249,DICO_Complet!A:R,17,FALSE))</f>
        <v/>
      </c>
      <c r="T249" s="3" t="str">
        <f>IF(VLOOKUP($A249,DICO_Complet!A:R,18,FALSE)=0,"",VLOOKUP($A249,DICO_Complet!A:R,18,FALSE))</f>
        <v/>
      </c>
    </row>
    <row r="250" spans="1:20">
      <c r="A250" s="29">
        <v>250428082700</v>
      </c>
      <c r="B250" s="30" t="str">
        <f>IF(ISNA(VLOOKUP(Tableau161920[[#This Row],[Référence]],MON_MSG!A:B,2,FALSE)),"N",IF($I250="Obsolete","N","O"))</f>
        <v>O</v>
      </c>
      <c r="C250" s="3" t="str">
        <f>VLOOKUP($A250,DICO_Complet!A:R,3,FALSE)</f>
        <v>Context</v>
      </c>
      <c r="D250" s="3" t="str">
        <f>VLOOKUP($A250,DICO_Complet!A:R,4,FALSE)</f>
        <v>executionContractFinancialParameters</v>
      </c>
      <c r="E250" s="3" t="str">
        <f>VLOOKUP($A250,DICO_Complet!A:R,5,FALSE)</f>
        <v>defferedClearingIndicator</v>
      </c>
      <c r="F250" s="3" t="str">
        <f>VLOOKUP($A250,DICO_Complet!A:R,6,FALSE)</f>
        <v>TrueFalseIndicator</v>
      </c>
      <c r="G250" s="31" t="str">
        <f>VLOOKUP($A250,DICO_Complet!A:R,7,FALSE)</f>
        <v>DNS</v>
      </c>
      <c r="H250" s="31">
        <f>VLOOKUP($A250,DICO_Complet!A:R,8,FALSE)</f>
        <v>0</v>
      </c>
      <c r="I250" s="3" t="str">
        <f>IF(VLOOKUP($A250,DICO_Complet!A:R,9,FALSE)&lt;&gt;0,VLOOKUP($A250,DICO_Complet!A:R,9,FALSE),"")</f>
        <v/>
      </c>
      <c r="J250" s="3" t="str">
        <f>VLOOKUP($A250,DICO_Complet!A:R,10,FALSE)</f>
        <v>Deffered Clearing Indicator</v>
      </c>
      <c r="K250" s="3" t="str">
        <f>IF(OR(ISNA(VLOOKUP(Tableau161920[[#This Row],[Référence]],MON_MSG!A:H,7,FALSE)),ISBLANK(VLOOKUP(Tableau161920[[#This Row],[Référence]],MON_MSG!A:H,7,FALSE))),"",VLOOKUP(Tableau161920[[#This Row],[Référence]],MON_MSG!A:H,7,FALSE))</f>
        <v/>
      </c>
      <c r="L250" s="3" t="str">
        <f>IF(OR(ISNA(VLOOKUP(Tableau161920[[#This Row],[Référence]],MON_MSG!A:I,8,FALSE)),ISBLANK(VLOOKUP(Tableau161920[[#This Row],[Référence]],MON_MSG!A:I,8,FALSE))),"",VLOOKUP(Tableau161920[[#This Row],[Référence]],MON_MSG!A:I,8,FALSE))</f>
        <v/>
      </c>
      <c r="M250" s="3" t="str">
        <f>IF(OR(ISNA(VLOOKUP(Tableau161920[[#This Row],[Référence]],MON_MSG!A:J,9,FALSE)),ISBLANK(VLOOKUP(Tableau161920[[#This Row],[Référence]],MON_MSG!A:J,9,FALSE))),"",VLOOKUP(Tableau161920[[#This Row],[Référence]],MON_MSG!A:J,9,FALSE))</f>
        <v/>
      </c>
      <c r="N250" s="3" t="str">
        <f>IF(VLOOKUP($A250,DICO_Complet!A:R,12,FALSE)=0,"",VLOOKUP($A250,DICO_Complet!A:R,12,FALSE))</f>
        <v/>
      </c>
      <c r="O250" s="3" t="str">
        <f>IF(VLOOKUP($A250,DICO_Complet!A:R,13,FALSE)=0,"",VLOOKUP($A250,DICO_Complet!A:R,13,FALSE))</f>
        <v/>
      </c>
      <c r="P250" s="3" t="str">
        <f>IF(VLOOKUP($A250,DICO_Complet!A:R,14,FALSE)=0,"",VLOOKUP($A250,DICO_Complet!A:R,14,FALSE))</f>
        <v/>
      </c>
      <c r="Q250" s="3" t="str">
        <f>IF(VLOOKUP($A250,DICO_Complet!A:R,15,FALSE)=0,"",VLOOKUP($A250,DICO_Complet!A:R,15,FALSE))</f>
        <v/>
      </c>
      <c r="R250" s="3" t="str">
        <f>IF(VLOOKUP($A250,DICO_Complet!A:R,16,FALSE)=0,"",VLOOKUP($A250,DICO_Complet!A:R,16,FALSE))</f>
        <v/>
      </c>
      <c r="S250" s="3" t="str">
        <f>IF(VLOOKUP($A250,DICO_Complet!A:R,17,FALSE)=0,"",VLOOKUP($A250,DICO_Complet!A:R,17,FALSE))</f>
        <v/>
      </c>
      <c r="T250" s="3" t="str">
        <f>IF(VLOOKUP($A250,DICO_Complet!A:R,18,FALSE)=0,"",VLOOKUP($A250,DICO_Complet!A:R,18,FALSE))</f>
        <v/>
      </c>
    </row>
    <row r="251" spans="1:20">
      <c r="A251" s="29">
        <v>250415115100</v>
      </c>
      <c r="B251" s="30" t="str">
        <f>IF(ISNA(VLOOKUP(Tableau161920[[#This Row],[Référence]],MON_MSG!A:B,2,FALSE)),"N",IF($I251="Obsolete","N","O"))</f>
        <v>O</v>
      </c>
      <c r="C251" s="3" t="str">
        <f>VLOOKUP($A251,DICO_Complet!A:R,3,FALSE)</f>
        <v>Context</v>
      </c>
      <c r="D251" s="3" t="str">
        <f>VLOOKUP($A251,DICO_Complet!A:R,4,FALSE)</f>
        <v>executionContractFinancialParameters</v>
      </c>
      <c r="E251" s="3" t="str">
        <f>VLOOKUP($A251,DICO_Complet!A:R,5,FALSE)</f>
        <v>feesAccounting</v>
      </c>
      <c r="F251" s="3" t="str">
        <f>VLOOKUP($A251,DICO_Complet!A:R,6,FALSE)</f>
        <v>FeesAccountingCodeset</v>
      </c>
      <c r="G251" s="31" t="str">
        <f>VLOOKUP($A251,DICO_Complet!A:R,7,FALSE)</f>
        <v>DNS</v>
      </c>
      <c r="H251" s="31">
        <f>VLOOKUP($A251,DICO_Complet!A:R,8,FALSE)</f>
        <v>0</v>
      </c>
      <c r="I251" s="3" t="str">
        <f>IF(VLOOKUP($A251,DICO_Complet!A:R,9,FALSE)&lt;&gt;0,VLOOKUP($A251,DICO_Complet!A:R,9,FALSE),"")</f>
        <v/>
      </c>
      <c r="J251" s="3" t="str">
        <f>VLOOKUP($A251,DICO_Complet!A:R,10,FALSE)</f>
        <v>Merchant fees accounting frequency</v>
      </c>
      <c r="K251" s="3" t="str">
        <f>IF(OR(ISNA(VLOOKUP(Tableau161920[[#This Row],[Référence]],MON_MSG!A:H,7,FALSE)),ISBLANK(VLOOKUP(Tableau161920[[#This Row],[Référence]],MON_MSG!A:H,7,FALSE))),"",VLOOKUP(Tableau161920[[#This Row],[Référence]],MON_MSG!A:H,7,FALSE))</f>
        <v/>
      </c>
      <c r="L251" s="3" t="str">
        <f>IF(OR(ISNA(VLOOKUP(Tableau161920[[#This Row],[Référence]],MON_MSG!A:I,8,FALSE)),ISBLANK(VLOOKUP(Tableau161920[[#This Row],[Référence]],MON_MSG!A:I,8,FALSE))),"",VLOOKUP(Tableau161920[[#This Row],[Référence]],MON_MSG!A:I,8,FALSE))</f>
        <v/>
      </c>
      <c r="M251" s="3" t="str">
        <f>IF(OR(ISNA(VLOOKUP(Tableau161920[[#This Row],[Référence]],MON_MSG!A:J,9,FALSE)),ISBLANK(VLOOKUP(Tableau161920[[#This Row],[Référence]],MON_MSG!A:J,9,FALSE))),"",VLOOKUP(Tableau161920[[#This Row],[Référence]],MON_MSG!A:J,9,FALSE))</f>
        <v/>
      </c>
      <c r="N251" s="3" t="str">
        <f>IF(VLOOKUP($A251,DICO_Complet!A:R,12,FALSE)=0,"",VLOOKUP($A251,DICO_Complet!A:R,12,FALSE))</f>
        <v/>
      </c>
      <c r="O251" s="3" t="str">
        <f>IF(VLOOKUP($A251,DICO_Complet!A:R,13,FALSE)=0,"",VLOOKUP($A251,DICO_Complet!A:R,13,FALSE))</f>
        <v/>
      </c>
      <c r="P251" s="3" t="str">
        <f>IF(VLOOKUP($A251,DICO_Complet!A:R,14,FALSE)=0,"",VLOOKUP($A251,DICO_Complet!A:R,14,FALSE))</f>
        <v/>
      </c>
      <c r="Q251" s="3" t="str">
        <f>IF(VLOOKUP($A251,DICO_Complet!A:R,15,FALSE)=0,"",VLOOKUP($A251,DICO_Complet!A:R,15,FALSE))</f>
        <v/>
      </c>
      <c r="R251" s="3" t="str">
        <f>IF(VLOOKUP($A251,DICO_Complet!A:R,16,FALSE)=0,"",VLOOKUP($A251,DICO_Complet!A:R,16,FALSE))</f>
        <v/>
      </c>
      <c r="S251" s="3" t="str">
        <f>IF(VLOOKUP($A251,DICO_Complet!A:R,17,FALSE)=0,"",VLOOKUP($A251,DICO_Complet!A:R,17,FALSE))</f>
        <v/>
      </c>
      <c r="T251" s="3" t="str">
        <f>IF(VLOOKUP($A251,DICO_Complet!A:R,18,FALSE)=0,"",VLOOKUP($A251,DICO_Complet!A:R,18,FALSE))</f>
        <v/>
      </c>
    </row>
    <row r="252" spans="1:20">
      <c r="A252" s="29">
        <v>250415120000</v>
      </c>
      <c r="B252" s="30" t="str">
        <f>IF(ISNA(VLOOKUP(Tableau161920[[#This Row],[Référence]],MON_MSG!A:B,2,FALSE)),"N",IF($I252="Obsolete","N","O"))</f>
        <v>O</v>
      </c>
      <c r="C252" s="3" t="str">
        <f>VLOOKUP($A252,DICO_Complet!A:R,3,FALSE)</f>
        <v>Context</v>
      </c>
      <c r="D252" s="3" t="str">
        <f>VLOOKUP($A252,DICO_Complet!A:R,4,FALSE)</f>
        <v>executionContractFinancialParameters</v>
      </c>
      <c r="E252" s="3" t="str">
        <f>VLOOKUP($A252,DICO_Complet!A:R,5,FALSE)</f>
        <v>feesCumulLevel</v>
      </c>
      <c r="F252" s="3" t="str">
        <f>VLOOKUP($A252,DICO_Complet!A:R,6,FALSE)</f>
        <v>FeesCumulLevelCodeset</v>
      </c>
      <c r="G252" s="31" t="str">
        <f>VLOOKUP($A252,DICO_Complet!A:R,7,FALSE)</f>
        <v>DNS</v>
      </c>
      <c r="H252" s="31">
        <f>VLOOKUP($A252,DICO_Complet!A:R,8,FALSE)</f>
        <v>0</v>
      </c>
      <c r="I252" s="3" t="str">
        <f>IF(VLOOKUP($A252,DICO_Complet!A:R,9,FALSE)&lt;&gt;0,VLOOKUP($A252,DICO_Complet!A:R,9,FALSE),"")</f>
        <v/>
      </c>
      <c r="J252" s="3" t="str">
        <f>VLOOKUP($A252,DICO_Complet!A:R,10,FALSE)</f>
        <v>Fees Cumul Level</v>
      </c>
      <c r="K252" s="3" t="str">
        <f>IF(OR(ISNA(VLOOKUP(Tableau161920[[#This Row],[Référence]],MON_MSG!A:H,7,FALSE)),ISBLANK(VLOOKUP(Tableau161920[[#This Row],[Référence]],MON_MSG!A:H,7,FALSE))),"",VLOOKUP(Tableau161920[[#This Row],[Référence]],MON_MSG!A:H,7,FALSE))</f>
        <v/>
      </c>
      <c r="L252" s="3" t="str">
        <f>IF(OR(ISNA(VLOOKUP(Tableau161920[[#This Row],[Référence]],MON_MSG!A:I,8,FALSE)),ISBLANK(VLOOKUP(Tableau161920[[#This Row],[Référence]],MON_MSG!A:I,8,FALSE))),"",VLOOKUP(Tableau161920[[#This Row],[Référence]],MON_MSG!A:I,8,FALSE))</f>
        <v/>
      </c>
      <c r="M252" s="3" t="str">
        <f>IF(OR(ISNA(VLOOKUP(Tableau161920[[#This Row],[Référence]],MON_MSG!A:J,9,FALSE)),ISBLANK(VLOOKUP(Tableau161920[[#This Row],[Référence]],MON_MSG!A:J,9,FALSE))),"",VLOOKUP(Tableau161920[[#This Row],[Référence]],MON_MSG!A:J,9,FALSE))</f>
        <v/>
      </c>
      <c r="N252" s="3" t="str">
        <f>IF(VLOOKUP($A252,DICO_Complet!A:R,12,FALSE)=0,"",VLOOKUP($A252,DICO_Complet!A:R,12,FALSE))</f>
        <v/>
      </c>
      <c r="O252" s="3" t="str">
        <f>IF(VLOOKUP($A252,DICO_Complet!A:R,13,FALSE)=0,"",VLOOKUP($A252,DICO_Complet!A:R,13,FALSE))</f>
        <v/>
      </c>
      <c r="P252" s="3" t="str">
        <f>IF(VLOOKUP($A252,DICO_Complet!A:R,14,FALSE)=0,"",VLOOKUP($A252,DICO_Complet!A:R,14,FALSE))</f>
        <v/>
      </c>
      <c r="Q252" s="3" t="str">
        <f>IF(VLOOKUP($A252,DICO_Complet!A:R,15,FALSE)=0,"",VLOOKUP($A252,DICO_Complet!A:R,15,FALSE))</f>
        <v/>
      </c>
      <c r="R252" s="3" t="str">
        <f>IF(VLOOKUP($A252,DICO_Complet!A:R,16,FALSE)=0,"",VLOOKUP($A252,DICO_Complet!A:R,16,FALSE))</f>
        <v/>
      </c>
      <c r="S252" s="3" t="str">
        <f>IF(VLOOKUP($A252,DICO_Complet!A:R,17,FALSE)=0,"",VLOOKUP($A252,DICO_Complet!A:R,17,FALSE))</f>
        <v/>
      </c>
      <c r="T252" s="3" t="str">
        <f>IF(VLOOKUP($A252,DICO_Complet!A:R,18,FALSE)=0,"",VLOOKUP($A252,DICO_Complet!A:R,18,FALSE))</f>
        <v/>
      </c>
    </row>
    <row r="253" spans="1:20">
      <c r="A253" s="29">
        <v>250408115300</v>
      </c>
      <c r="B253" s="30" t="str">
        <f>IF(ISNA(VLOOKUP(Tableau161920[[#This Row],[Référence]],MON_MSG!A:B,2,FALSE)),"N",IF($I253="Obsolete","N","O"))</f>
        <v>O</v>
      </c>
      <c r="C253" s="3" t="str">
        <f>VLOOKUP($A253,DICO_Complet!A:R,3,FALSE)</f>
        <v>Context</v>
      </c>
      <c r="D253" s="3" t="str">
        <f>VLOOKUP($A253,DICO_Complet!A:R,4,FALSE)</f>
        <v>executionContractFinancialParameters</v>
      </c>
      <c r="E253" s="3" t="str">
        <f>VLOOKUP($A253,DICO_Complet!A:R,5,FALSE)</f>
        <v>feesDeferredDebitIndicator</v>
      </c>
      <c r="F253" s="3" t="str">
        <f>VLOOKUP($A253,DICO_Complet!A:R,6,FALSE)</f>
        <v>TrueFalseIndicator</v>
      </c>
      <c r="G253" s="31" t="str">
        <f>VLOOKUP($A253,DICO_Complet!A:R,7,FALSE)</f>
        <v>DNS</v>
      </c>
      <c r="H253" s="31">
        <f>VLOOKUP($A253,DICO_Complet!A:R,8,FALSE)</f>
        <v>0</v>
      </c>
      <c r="I253" s="3" t="str">
        <f>IF(VLOOKUP($A253,DICO_Complet!A:R,9,FALSE)&lt;&gt;0,VLOOKUP($A253,DICO_Complet!A:R,9,FALSE),"")</f>
        <v/>
      </c>
      <c r="J253" s="3" t="str">
        <f>VLOOKUP($A253,DICO_Complet!A:R,10,FALSE)</f>
        <v>Fees Deferred Debit Indicator</v>
      </c>
      <c r="K253" s="3" t="str">
        <f>IF(OR(ISNA(VLOOKUP(Tableau161920[[#This Row],[Référence]],MON_MSG!A:H,7,FALSE)),ISBLANK(VLOOKUP(Tableau161920[[#This Row],[Référence]],MON_MSG!A:H,7,FALSE))),"",VLOOKUP(Tableau161920[[#This Row],[Référence]],MON_MSG!A:H,7,FALSE))</f>
        <v/>
      </c>
      <c r="L253" s="3" t="str">
        <f>IF(OR(ISNA(VLOOKUP(Tableau161920[[#This Row],[Référence]],MON_MSG!A:I,8,FALSE)),ISBLANK(VLOOKUP(Tableau161920[[#This Row],[Référence]],MON_MSG!A:I,8,FALSE))),"",VLOOKUP(Tableau161920[[#This Row],[Référence]],MON_MSG!A:I,8,FALSE))</f>
        <v/>
      </c>
      <c r="M253" s="3" t="str">
        <f>IF(OR(ISNA(VLOOKUP(Tableau161920[[#This Row],[Référence]],MON_MSG!A:J,9,FALSE)),ISBLANK(VLOOKUP(Tableau161920[[#This Row],[Référence]],MON_MSG!A:J,9,FALSE))),"",VLOOKUP(Tableau161920[[#This Row],[Référence]],MON_MSG!A:J,9,FALSE))</f>
        <v/>
      </c>
      <c r="N253" s="3" t="str">
        <f>IF(VLOOKUP($A253,DICO_Complet!A:R,12,FALSE)=0,"",VLOOKUP($A253,DICO_Complet!A:R,12,FALSE))</f>
        <v/>
      </c>
      <c r="O253" s="3" t="str">
        <f>IF(VLOOKUP($A253,DICO_Complet!A:R,13,FALSE)=0,"",VLOOKUP($A253,DICO_Complet!A:R,13,FALSE))</f>
        <v/>
      </c>
      <c r="P253" s="3" t="str">
        <f>IF(VLOOKUP($A253,DICO_Complet!A:R,14,FALSE)=0,"",VLOOKUP($A253,DICO_Complet!A:R,14,FALSE))</f>
        <v/>
      </c>
      <c r="Q253" s="3" t="str">
        <f>IF(VLOOKUP($A253,DICO_Complet!A:R,15,FALSE)=0,"",VLOOKUP($A253,DICO_Complet!A:R,15,FALSE))</f>
        <v/>
      </c>
      <c r="R253" s="3" t="str">
        <f>IF(VLOOKUP($A253,DICO_Complet!A:R,16,FALSE)=0,"",VLOOKUP($A253,DICO_Complet!A:R,16,FALSE))</f>
        <v/>
      </c>
      <c r="S253" s="3" t="str">
        <f>IF(VLOOKUP($A253,DICO_Complet!A:R,17,FALSE)=0,"",VLOOKUP($A253,DICO_Complet!A:R,17,FALSE))</f>
        <v/>
      </c>
      <c r="T253" s="3" t="str">
        <f>IF(VLOOKUP($A253,DICO_Complet!A:R,18,FALSE)=0,"",VLOOKUP($A253,DICO_Complet!A:R,18,FALSE))</f>
        <v/>
      </c>
    </row>
    <row r="254" spans="1:20">
      <c r="A254" s="29">
        <v>250408115200</v>
      </c>
      <c r="B254" s="30" t="str">
        <f>IF(ISNA(VLOOKUP(Tableau161920[[#This Row],[Référence]],MON_MSG!A:B,2,FALSE)),"N",IF($I254="Obsolete","N","O"))</f>
        <v>O</v>
      </c>
      <c r="C254" s="3" t="str">
        <f>VLOOKUP($A254,DICO_Complet!A:R,3,FALSE)</f>
        <v>Context</v>
      </c>
      <c r="D254" s="3" t="str">
        <f>VLOOKUP($A254,DICO_Complet!A:R,4,FALSE)</f>
        <v>executionContractFinancialParameters</v>
      </c>
      <c r="E254" s="3" t="str">
        <f>VLOOKUP($A254,DICO_Complet!A:R,5,FALSE)</f>
        <v>grossAmountIndicator</v>
      </c>
      <c r="F254" s="3" t="str">
        <f>VLOOKUP($A254,DICO_Complet!A:R,6,FALSE)</f>
        <v>TrueFalseIndicator</v>
      </c>
      <c r="G254" s="31" t="str">
        <f>VLOOKUP($A254,DICO_Complet!A:R,7,FALSE)</f>
        <v>DNS</v>
      </c>
      <c r="H254" s="31">
        <f>VLOOKUP($A254,DICO_Complet!A:R,8,FALSE)</f>
        <v>0</v>
      </c>
      <c r="I254" s="3" t="str">
        <f>IF(VLOOKUP($A254,DICO_Complet!A:R,9,FALSE)&lt;&gt;0,VLOOKUP($A254,DICO_Complet!A:R,9,FALSE),"")</f>
        <v/>
      </c>
      <c r="J254" s="3" t="str">
        <f>VLOOKUP($A254,DICO_Complet!A:R,10,FALSE)</f>
        <v>Gross Amount Indicator</v>
      </c>
      <c r="K254" s="3" t="str">
        <f>IF(OR(ISNA(VLOOKUP(Tableau161920[[#This Row],[Référence]],MON_MSG!A:H,7,FALSE)),ISBLANK(VLOOKUP(Tableau161920[[#This Row],[Référence]],MON_MSG!A:H,7,FALSE))),"",VLOOKUP(Tableau161920[[#This Row],[Référence]],MON_MSG!A:H,7,FALSE))</f>
        <v/>
      </c>
      <c r="L254" s="3" t="str">
        <f>IF(OR(ISNA(VLOOKUP(Tableau161920[[#This Row],[Référence]],MON_MSG!A:I,8,FALSE)),ISBLANK(VLOOKUP(Tableau161920[[#This Row],[Référence]],MON_MSG!A:I,8,FALSE))),"",VLOOKUP(Tableau161920[[#This Row],[Référence]],MON_MSG!A:I,8,FALSE))</f>
        <v/>
      </c>
      <c r="M254" s="3" t="str">
        <f>IF(OR(ISNA(VLOOKUP(Tableau161920[[#This Row],[Référence]],MON_MSG!A:J,9,FALSE)),ISBLANK(VLOOKUP(Tableau161920[[#This Row],[Référence]],MON_MSG!A:J,9,FALSE))),"",VLOOKUP(Tableau161920[[#This Row],[Référence]],MON_MSG!A:J,9,FALSE))</f>
        <v/>
      </c>
      <c r="N254" s="3" t="str">
        <f>IF(VLOOKUP($A254,DICO_Complet!A:R,12,FALSE)=0,"",VLOOKUP($A254,DICO_Complet!A:R,12,FALSE))</f>
        <v/>
      </c>
      <c r="O254" s="3" t="str">
        <f>IF(VLOOKUP($A254,DICO_Complet!A:R,13,FALSE)=0,"",VLOOKUP($A254,DICO_Complet!A:R,13,FALSE))</f>
        <v/>
      </c>
      <c r="P254" s="3" t="str">
        <f>IF(VLOOKUP($A254,DICO_Complet!A:R,14,FALSE)=0,"",VLOOKUP($A254,DICO_Complet!A:R,14,FALSE))</f>
        <v/>
      </c>
      <c r="Q254" s="3" t="str">
        <f>IF(VLOOKUP($A254,DICO_Complet!A:R,15,FALSE)=0,"",VLOOKUP($A254,DICO_Complet!A:R,15,FALSE))</f>
        <v/>
      </c>
      <c r="R254" s="3" t="str">
        <f>IF(VLOOKUP($A254,DICO_Complet!A:R,16,FALSE)=0,"",VLOOKUP($A254,DICO_Complet!A:R,16,FALSE))</f>
        <v/>
      </c>
      <c r="S254" s="3" t="str">
        <f>IF(VLOOKUP($A254,DICO_Complet!A:R,17,FALSE)=0,"",VLOOKUP($A254,DICO_Complet!A:R,17,FALSE))</f>
        <v/>
      </c>
      <c r="T254" s="3" t="str">
        <f>IF(VLOOKUP($A254,DICO_Complet!A:R,18,FALSE)=0,"",VLOOKUP($A254,DICO_Complet!A:R,18,FALSE))</f>
        <v/>
      </c>
    </row>
    <row r="255" spans="1:20">
      <c r="A255" s="29">
        <v>250415120200</v>
      </c>
      <c r="B255" s="30" t="str">
        <f>IF(ISNA(VLOOKUP(Tableau161920[[#This Row],[Référence]],MON_MSG!A:B,2,FALSE)),"N",IF($I255="Obsolete","N","O"))</f>
        <v>O</v>
      </c>
      <c r="C255" s="3" t="str">
        <f>VLOOKUP($A255,DICO_Complet!A:R,3,FALSE)</f>
        <v>Context</v>
      </c>
      <c r="D255" s="3" t="str">
        <f>VLOOKUP($A255,DICO_Complet!A:R,4,FALSE)</f>
        <v>executionContractFinancialParameters</v>
      </c>
      <c r="E255" s="3" t="str">
        <f>VLOOKUP($A255,DICO_Complet!A:R,5,FALSE)</f>
        <v>merchantCreditCalculationDate</v>
      </c>
      <c r="F255" s="3" t="str">
        <f>VLOOKUP($A255,DICO_Complet!A:R,6,FALSE)</f>
        <v>MerchantCreditCalculationDateCodeset</v>
      </c>
      <c r="G255" s="31" t="str">
        <f>VLOOKUP($A255,DICO_Complet!A:R,7,FALSE)</f>
        <v>DNS</v>
      </c>
      <c r="H255" s="31">
        <f>VLOOKUP($A255,DICO_Complet!A:R,8,FALSE)</f>
        <v>0</v>
      </c>
      <c r="I255" s="3" t="str">
        <f>IF(VLOOKUP($A255,DICO_Complet!A:R,9,FALSE)&lt;&gt;0,VLOOKUP($A255,DICO_Complet!A:R,9,FALSE),"")</f>
        <v/>
      </c>
      <c r="J255" s="3" t="str">
        <f>VLOOKUP($A255,DICO_Complet!A:R,10,FALSE)</f>
        <v>Merchant credit calculation date</v>
      </c>
      <c r="K255" s="3" t="str">
        <f>IF(OR(ISNA(VLOOKUP(Tableau161920[[#This Row],[Référence]],MON_MSG!A:H,7,FALSE)),ISBLANK(VLOOKUP(Tableau161920[[#This Row],[Référence]],MON_MSG!A:H,7,FALSE))),"",VLOOKUP(Tableau161920[[#This Row],[Référence]],MON_MSG!A:H,7,FALSE))</f>
        <v/>
      </c>
      <c r="L255" s="3" t="str">
        <f>IF(OR(ISNA(VLOOKUP(Tableau161920[[#This Row],[Référence]],MON_MSG!A:I,8,FALSE)),ISBLANK(VLOOKUP(Tableau161920[[#This Row],[Référence]],MON_MSG!A:I,8,FALSE))),"",VLOOKUP(Tableau161920[[#This Row],[Référence]],MON_MSG!A:I,8,FALSE))</f>
        <v/>
      </c>
      <c r="M255" s="3" t="str">
        <f>IF(OR(ISNA(VLOOKUP(Tableau161920[[#This Row],[Référence]],MON_MSG!A:J,9,FALSE)),ISBLANK(VLOOKUP(Tableau161920[[#This Row],[Référence]],MON_MSG!A:J,9,FALSE))),"",VLOOKUP(Tableau161920[[#This Row],[Référence]],MON_MSG!A:J,9,FALSE))</f>
        <v/>
      </c>
      <c r="N255" s="3" t="str">
        <f>IF(VLOOKUP($A255,DICO_Complet!A:R,12,FALSE)=0,"",VLOOKUP($A255,DICO_Complet!A:R,12,FALSE))</f>
        <v/>
      </c>
      <c r="O255" s="3" t="str">
        <f>IF(VLOOKUP($A255,DICO_Complet!A:R,13,FALSE)=0,"",VLOOKUP($A255,DICO_Complet!A:R,13,FALSE))</f>
        <v/>
      </c>
      <c r="P255" s="3" t="str">
        <f>IF(VLOOKUP($A255,DICO_Complet!A:R,14,FALSE)=0,"",VLOOKUP($A255,DICO_Complet!A:R,14,FALSE))</f>
        <v/>
      </c>
      <c r="Q255" s="3" t="str">
        <f>IF(VLOOKUP($A255,DICO_Complet!A:R,15,FALSE)=0,"",VLOOKUP($A255,DICO_Complet!A:R,15,FALSE))</f>
        <v/>
      </c>
      <c r="R255" s="3" t="str">
        <f>IF(VLOOKUP($A255,DICO_Complet!A:R,16,FALSE)=0,"",VLOOKUP($A255,DICO_Complet!A:R,16,FALSE))</f>
        <v/>
      </c>
      <c r="S255" s="3" t="str">
        <f>IF(VLOOKUP($A255,DICO_Complet!A:R,17,FALSE)=0,"",VLOOKUP($A255,DICO_Complet!A:R,17,FALSE))</f>
        <v/>
      </c>
      <c r="T255" s="3" t="str">
        <f>IF(VLOOKUP($A255,DICO_Complet!A:R,18,FALSE)=0,"",VLOOKUP($A255,DICO_Complet!A:R,18,FALSE))</f>
        <v/>
      </c>
    </row>
    <row r="256" spans="1:20">
      <c r="A256" s="29">
        <v>260224113900</v>
      </c>
      <c r="B256" s="30" t="str">
        <f>IF(ISNA(VLOOKUP(Tableau161920[[#This Row],[Référence]],MON_MSG!A:B,2,FALSE)),"N",IF($I256="Obsolete","N","O"))</f>
        <v>O</v>
      </c>
      <c r="C256" s="3" t="str">
        <f>VLOOKUP($A256,DICO_Complet!A:R,3,FALSE)</f>
        <v>Context</v>
      </c>
      <c r="D256" s="3" t="str">
        <f>VLOOKUP($A256,DICO_Complet!A:R,4,FALSE)</f>
        <v>executionContractFinancialParameters</v>
      </c>
      <c r="E256" s="3" t="str">
        <f>VLOOKUP($A256,DICO_Complet!A:R,5,FALSE)</f>
        <v>merchantFeesIban</v>
      </c>
      <c r="F256" s="3" t="str">
        <f>VLOOKUP($A256,DICO_Complet!A:R,6,FALSE)</f>
        <v>IBANIdentifier</v>
      </c>
      <c r="G256" s="31" t="str">
        <f>VLOOKUP($A256,DICO_Complet!A:R,7,FALSE)</f>
        <v>DSS</v>
      </c>
      <c r="H256" s="31">
        <f>VLOOKUP($A256,DICO_Complet!A:R,8,FALSE)</f>
        <v>0</v>
      </c>
      <c r="I256" s="3" t="str">
        <f>IF(VLOOKUP($A256,DICO_Complet!A:R,9,FALSE)&lt;&gt;0,VLOOKUP($A256,DICO_Complet!A:R,9,FALSE),"")</f>
        <v/>
      </c>
      <c r="J256" s="3" t="str">
        <f>VLOOKUP($A256,DICO_Complet!A:R,10,FALSE)</f>
        <v>IBAN used for credits or debits related to fees</v>
      </c>
      <c r="K256" s="3" t="str">
        <f>IF(OR(ISNA(VLOOKUP(Tableau161920[[#This Row],[Référence]],MON_MSG!A:H,7,FALSE)),ISBLANK(VLOOKUP(Tableau161920[[#This Row],[Référence]],MON_MSG!A:H,7,FALSE))),"",VLOOKUP(Tableau161920[[#This Row],[Référence]],MON_MSG!A:H,7,FALSE))</f>
        <v/>
      </c>
      <c r="L256" s="3" t="str">
        <f>IF(OR(ISNA(VLOOKUP(Tableau161920[[#This Row],[Référence]],MON_MSG!A:I,8,FALSE)),ISBLANK(VLOOKUP(Tableau161920[[#This Row],[Référence]],MON_MSG!A:I,8,FALSE))),"",VLOOKUP(Tableau161920[[#This Row],[Référence]],MON_MSG!A:I,8,FALSE))</f>
        <v/>
      </c>
      <c r="M256" s="3" t="str">
        <f>IF(OR(ISNA(VLOOKUP(Tableau161920[[#This Row],[Référence]],MON_MSG!A:J,9,FALSE)),ISBLANK(VLOOKUP(Tableau161920[[#This Row],[Référence]],MON_MSG!A:J,9,FALSE))),"",VLOOKUP(Tableau161920[[#This Row],[Référence]],MON_MSG!A:J,9,FALSE))</f>
        <v/>
      </c>
      <c r="N256" s="3" t="str">
        <f>IF(VLOOKUP($A256,DICO_Complet!A:R,12,FALSE)=0,"",VLOOKUP($A256,DICO_Complet!A:R,12,FALSE))</f>
        <v/>
      </c>
      <c r="O256" s="3" t="str">
        <f>IF(VLOOKUP($A256,DICO_Complet!A:R,13,FALSE)=0,"",VLOOKUP($A256,DICO_Complet!A:R,13,FALSE))</f>
        <v/>
      </c>
      <c r="P256" s="3" t="str">
        <f>IF(VLOOKUP($A256,DICO_Complet!A:R,14,FALSE)=0,"",VLOOKUP($A256,DICO_Complet!A:R,14,FALSE))</f>
        <v/>
      </c>
      <c r="Q256" s="3" t="str">
        <f>IF(VLOOKUP($A256,DICO_Complet!A:R,15,FALSE)=0,"",VLOOKUP($A256,DICO_Complet!A:R,15,FALSE))</f>
        <v/>
      </c>
      <c r="R256" s="3" t="str">
        <f>IF(VLOOKUP($A256,DICO_Complet!A:R,16,FALSE)=0,"",VLOOKUP($A256,DICO_Complet!A:R,16,FALSE))</f>
        <v/>
      </c>
      <c r="S256" s="3" t="str">
        <f>IF(VLOOKUP($A256,DICO_Complet!A:R,17,FALSE)=0,"",VLOOKUP($A256,DICO_Complet!A:R,17,FALSE))</f>
        <v/>
      </c>
      <c r="T256" s="3" t="str">
        <f>IF(VLOOKUP($A256,DICO_Complet!A:R,18,FALSE)=0,"",VLOOKUP($A256,DICO_Complet!A:R,18,FALSE))</f>
        <v/>
      </c>
    </row>
    <row r="257" spans="1:20">
      <c r="A257" s="29">
        <v>250418220152</v>
      </c>
      <c r="B257" s="30" t="str">
        <f>IF(ISNA(VLOOKUP(Tableau161920[[#This Row],[Référence]],MON_MSG!A:B,2,FALSE)),"N",IF($I257="Obsolete","N","O"))</f>
        <v>O</v>
      </c>
      <c r="C257" s="3" t="str">
        <f>VLOOKUP($A257,DICO_Complet!A:R,3,FALSE)</f>
        <v>Context</v>
      </c>
      <c r="D257" s="3" t="str">
        <f>VLOOKUP($A257,DICO_Complet!A:R,4,FALSE)</f>
        <v>executionContractFinancialParameters</v>
      </c>
      <c r="E257" s="3" t="str">
        <f>VLOOKUP($A257,DICO_Complet!A:R,5,FALSE)</f>
        <v>merchantSettlementCurrency</v>
      </c>
      <c r="F257" s="3" t="str">
        <f>VLOOKUP($A257,DICO_Complet!A:R,6,FALSE)</f>
        <v>ISO3NumericCurrencyCode</v>
      </c>
      <c r="G257" s="31" t="str">
        <f>VLOOKUP($A257,DICO_Complet!A:R,7,FALSE)</f>
        <v>DNS</v>
      </c>
      <c r="H257" s="31">
        <f>VLOOKUP($A257,DICO_Complet!A:R,8,FALSE)</f>
        <v>0</v>
      </c>
      <c r="I257" s="3" t="str">
        <f>IF(VLOOKUP($A257,DICO_Complet!A:R,9,FALSE)&lt;&gt;0,VLOOKUP($A257,DICO_Complet!A:R,9,FALSE),"")</f>
        <v/>
      </c>
      <c r="J257" s="3" t="str">
        <f>VLOOKUP($A257,DICO_Complet!A:R,10,FALSE)</f>
        <v>Settlement Currency for merchant</v>
      </c>
      <c r="K257" s="3" t="str">
        <f>IF(OR(ISNA(VLOOKUP(Tableau161920[[#This Row],[Référence]],MON_MSG!A:H,7,FALSE)),ISBLANK(VLOOKUP(Tableau161920[[#This Row],[Référence]],MON_MSG!A:H,7,FALSE))),"",VLOOKUP(Tableau161920[[#This Row],[Référence]],MON_MSG!A:H,7,FALSE))</f>
        <v/>
      </c>
      <c r="L257" s="3" t="str">
        <f>IF(OR(ISNA(VLOOKUP(Tableau161920[[#This Row],[Référence]],MON_MSG!A:I,8,FALSE)),ISBLANK(VLOOKUP(Tableau161920[[#This Row],[Référence]],MON_MSG!A:I,8,FALSE))),"",VLOOKUP(Tableau161920[[#This Row],[Référence]],MON_MSG!A:I,8,FALSE))</f>
        <v/>
      </c>
      <c r="M257" s="3" t="str">
        <f>IF(OR(ISNA(VLOOKUP(Tableau161920[[#This Row],[Référence]],MON_MSG!A:J,9,FALSE)),ISBLANK(VLOOKUP(Tableau161920[[#This Row],[Référence]],MON_MSG!A:J,9,FALSE))),"",VLOOKUP(Tableau161920[[#This Row],[Référence]],MON_MSG!A:J,9,FALSE))</f>
        <v/>
      </c>
      <c r="N257" s="3" t="str">
        <f>IF(VLOOKUP($A257,DICO_Complet!A:R,12,FALSE)=0,"",VLOOKUP($A257,DICO_Complet!A:R,12,FALSE))</f>
        <v/>
      </c>
      <c r="O257" s="3" t="str">
        <f>IF(VLOOKUP($A257,DICO_Complet!A:R,13,FALSE)=0,"",VLOOKUP($A257,DICO_Complet!A:R,13,FALSE))</f>
        <v/>
      </c>
      <c r="P257" s="3" t="str">
        <f>IF(VLOOKUP($A257,DICO_Complet!A:R,14,FALSE)=0,"",VLOOKUP($A257,DICO_Complet!A:R,14,FALSE))</f>
        <v/>
      </c>
      <c r="Q257" s="3" t="str">
        <f>IF(VLOOKUP($A257,DICO_Complet!A:R,15,FALSE)=0,"",VLOOKUP($A257,DICO_Complet!A:R,15,FALSE))</f>
        <v/>
      </c>
      <c r="R257" s="3" t="str">
        <f>IF(VLOOKUP($A257,DICO_Complet!A:R,16,FALSE)=0,"",VLOOKUP($A257,DICO_Complet!A:R,16,FALSE))</f>
        <v/>
      </c>
      <c r="S257" s="3" t="str">
        <f>IF(VLOOKUP($A257,DICO_Complet!A:R,17,FALSE)=0,"",VLOOKUP($A257,DICO_Complet!A:R,17,FALSE))</f>
        <v/>
      </c>
      <c r="T257" s="3" t="str">
        <f>IF(VLOOKUP($A257,DICO_Complet!A:R,18,FALSE)=0,"",VLOOKUP($A257,DICO_Complet!A:R,18,FALSE))</f>
        <v>xxxx</v>
      </c>
    </row>
    <row r="258" spans="1:20">
      <c r="A258" s="29">
        <v>260224113800</v>
      </c>
      <c r="B258" s="30" t="str">
        <f>IF(ISNA(VLOOKUP(Tableau161920[[#This Row],[Référence]],MON_MSG!A:B,2,FALSE)),"N",IF($I258="Obsolete","N","O"))</f>
        <v>O</v>
      </c>
      <c r="C258" s="3" t="str">
        <f>VLOOKUP($A258,DICO_Complet!A:R,3,FALSE)</f>
        <v>Context</v>
      </c>
      <c r="D258" s="3" t="str">
        <f>VLOOKUP($A258,DICO_Complet!A:R,4,FALSE)</f>
        <v>executionContractFinancialParameters</v>
      </c>
      <c r="E258" s="3" t="str">
        <f>VLOOKUP($A258,DICO_Complet!A:R,5,FALSE)</f>
        <v>merchantSettlementIban</v>
      </c>
      <c r="F258" s="3" t="str">
        <f>VLOOKUP($A258,DICO_Complet!A:R,6,FALSE)</f>
        <v>IBANIdentifier</v>
      </c>
      <c r="G258" s="31" t="str">
        <f>VLOOKUP($A258,DICO_Complet!A:R,7,FALSE)</f>
        <v>DSS</v>
      </c>
      <c r="H258" s="31">
        <f>VLOOKUP($A258,DICO_Complet!A:R,8,FALSE)</f>
        <v>0</v>
      </c>
      <c r="I258" s="3" t="str">
        <f>IF(VLOOKUP($A258,DICO_Complet!A:R,9,FALSE)&lt;&gt;0,VLOOKUP($A258,DICO_Complet!A:R,9,FALSE),"")</f>
        <v/>
      </c>
      <c r="J258" s="3" t="str">
        <f>VLOOKUP($A258,DICO_Complet!A:R,10,FALSE)</f>
        <v>IBAN used for credits or debits related to transactions</v>
      </c>
      <c r="K258" s="3" t="str">
        <f>IF(OR(ISNA(VLOOKUP(Tableau161920[[#This Row],[Référence]],MON_MSG!A:H,7,FALSE)),ISBLANK(VLOOKUP(Tableau161920[[#This Row],[Référence]],MON_MSG!A:H,7,FALSE))),"",VLOOKUP(Tableau161920[[#This Row],[Référence]],MON_MSG!A:H,7,FALSE))</f>
        <v/>
      </c>
      <c r="L258" s="3" t="str">
        <f>IF(OR(ISNA(VLOOKUP(Tableau161920[[#This Row],[Référence]],MON_MSG!A:I,8,FALSE)),ISBLANK(VLOOKUP(Tableau161920[[#This Row],[Référence]],MON_MSG!A:I,8,FALSE))),"",VLOOKUP(Tableau161920[[#This Row],[Référence]],MON_MSG!A:I,8,FALSE))</f>
        <v/>
      </c>
      <c r="M258" s="3" t="str">
        <f>IF(OR(ISNA(VLOOKUP(Tableau161920[[#This Row],[Référence]],MON_MSG!A:J,9,FALSE)),ISBLANK(VLOOKUP(Tableau161920[[#This Row],[Référence]],MON_MSG!A:J,9,FALSE))),"",VLOOKUP(Tableau161920[[#This Row],[Référence]],MON_MSG!A:J,9,FALSE))</f>
        <v/>
      </c>
      <c r="N258" s="3" t="str">
        <f>IF(VLOOKUP($A258,DICO_Complet!A:R,12,FALSE)=0,"",VLOOKUP($A258,DICO_Complet!A:R,12,FALSE))</f>
        <v/>
      </c>
      <c r="O258" s="3" t="str">
        <f>IF(VLOOKUP($A258,DICO_Complet!A:R,13,FALSE)=0,"",VLOOKUP($A258,DICO_Complet!A:R,13,FALSE))</f>
        <v/>
      </c>
      <c r="P258" s="3" t="str">
        <f>IF(VLOOKUP($A258,DICO_Complet!A:R,14,FALSE)=0,"",VLOOKUP($A258,DICO_Complet!A:R,14,FALSE))</f>
        <v/>
      </c>
      <c r="Q258" s="3" t="str">
        <f>IF(VLOOKUP($A258,DICO_Complet!A:R,15,FALSE)=0,"",VLOOKUP($A258,DICO_Complet!A:R,15,FALSE))</f>
        <v/>
      </c>
      <c r="R258" s="3" t="str">
        <f>IF(VLOOKUP($A258,DICO_Complet!A:R,16,FALSE)=0,"",VLOOKUP($A258,DICO_Complet!A:R,16,FALSE))</f>
        <v/>
      </c>
      <c r="S258" s="3" t="str">
        <f>IF(VLOOKUP($A258,DICO_Complet!A:R,17,FALSE)=0,"",VLOOKUP($A258,DICO_Complet!A:R,17,FALSE))</f>
        <v/>
      </c>
      <c r="T258" s="3" t="str">
        <f>IF(VLOOKUP($A258,DICO_Complet!A:R,18,FALSE)=0,"",VLOOKUP($A258,DICO_Complet!A:R,18,FALSE))</f>
        <v/>
      </c>
    </row>
    <row r="259" spans="1:20">
      <c r="A259" s="29">
        <v>250415120300</v>
      </c>
      <c r="B259" s="30" t="str">
        <f>IF(ISNA(VLOOKUP(Tableau161920[[#This Row],[Référence]],MON_MSG!A:B,2,FALSE)),"N",IF($I259="Obsolete","N","O"))</f>
        <v>O</v>
      </c>
      <c r="C259" s="3" t="str">
        <f>VLOOKUP($A259,DICO_Complet!A:R,3,FALSE)</f>
        <v>Context</v>
      </c>
      <c r="D259" s="3" t="str">
        <f>VLOOKUP($A259,DICO_Complet!A:R,4,FALSE)</f>
        <v>executionContractFinancialParameters</v>
      </c>
      <c r="E259" s="3" t="str">
        <f>VLOOKUP($A259,DICO_Complet!A:R,5,FALSE)</f>
        <v>postingCalendar</v>
      </c>
      <c r="F259" s="3" t="str">
        <f>VLOOKUP($A259,DICO_Complet!A:R,6,FALSE)</f>
        <v>PostingCalendarCodeset</v>
      </c>
      <c r="G259" s="31" t="str">
        <f>VLOOKUP($A259,DICO_Complet!A:R,7,FALSE)</f>
        <v>DNS</v>
      </c>
      <c r="H259" s="31">
        <f>VLOOKUP($A259,DICO_Complet!A:R,8,FALSE)</f>
        <v>0</v>
      </c>
      <c r="I259" s="3" t="str">
        <f>IF(VLOOKUP($A259,DICO_Complet!A:R,9,FALSE)&lt;&gt;0,VLOOKUP($A259,DICO_Complet!A:R,9,FALSE),"")</f>
        <v/>
      </c>
      <c r="J259" s="3" t="str">
        <f>VLOOKUP($A259,DICO_Complet!A:R,10,FALSE)</f>
        <v>Posting Calendar</v>
      </c>
      <c r="K259" s="3" t="str">
        <f>IF(OR(ISNA(VLOOKUP(Tableau161920[[#This Row],[Référence]],MON_MSG!A:H,7,FALSE)),ISBLANK(VLOOKUP(Tableau161920[[#This Row],[Référence]],MON_MSG!A:H,7,FALSE))),"",VLOOKUP(Tableau161920[[#This Row],[Référence]],MON_MSG!A:H,7,FALSE))</f>
        <v/>
      </c>
      <c r="L259" s="3" t="str">
        <f>IF(OR(ISNA(VLOOKUP(Tableau161920[[#This Row],[Référence]],MON_MSG!A:I,8,FALSE)),ISBLANK(VLOOKUP(Tableau161920[[#This Row],[Référence]],MON_MSG!A:I,8,FALSE))),"",VLOOKUP(Tableau161920[[#This Row],[Référence]],MON_MSG!A:I,8,FALSE))</f>
        <v/>
      </c>
      <c r="M259" s="3" t="str">
        <f>IF(OR(ISNA(VLOOKUP(Tableau161920[[#This Row],[Référence]],MON_MSG!A:J,9,FALSE)),ISBLANK(VLOOKUP(Tableau161920[[#This Row],[Référence]],MON_MSG!A:J,9,FALSE))),"",VLOOKUP(Tableau161920[[#This Row],[Référence]],MON_MSG!A:J,9,FALSE))</f>
        <v/>
      </c>
      <c r="N259" s="3" t="str">
        <f>IF(VLOOKUP($A259,DICO_Complet!A:R,12,FALSE)=0,"",VLOOKUP($A259,DICO_Complet!A:R,12,FALSE))</f>
        <v/>
      </c>
      <c r="O259" s="3" t="str">
        <f>IF(VLOOKUP($A259,DICO_Complet!A:R,13,FALSE)=0,"",VLOOKUP($A259,DICO_Complet!A:R,13,FALSE))</f>
        <v/>
      </c>
      <c r="P259" s="3" t="str">
        <f>IF(VLOOKUP($A259,DICO_Complet!A:R,14,FALSE)=0,"",VLOOKUP($A259,DICO_Complet!A:R,14,FALSE))</f>
        <v/>
      </c>
      <c r="Q259" s="3" t="str">
        <f>IF(VLOOKUP($A259,DICO_Complet!A:R,15,FALSE)=0,"",VLOOKUP($A259,DICO_Complet!A:R,15,FALSE))</f>
        <v/>
      </c>
      <c r="R259" s="3" t="str">
        <f>IF(VLOOKUP($A259,DICO_Complet!A:R,16,FALSE)=0,"",VLOOKUP($A259,DICO_Complet!A:R,16,FALSE))</f>
        <v/>
      </c>
      <c r="S259" s="3" t="str">
        <f>IF(VLOOKUP($A259,DICO_Complet!A:R,17,FALSE)=0,"",VLOOKUP($A259,DICO_Complet!A:R,17,FALSE))</f>
        <v/>
      </c>
      <c r="T259" s="3" t="str">
        <f>IF(VLOOKUP($A259,DICO_Complet!A:R,18,FALSE)=0,"",VLOOKUP($A259,DICO_Complet!A:R,18,FALSE))</f>
        <v/>
      </c>
    </row>
    <row r="260" spans="1:20">
      <c r="A260" s="29">
        <v>250415120400</v>
      </c>
      <c r="B260" s="30" t="str">
        <f>IF(ISNA(VLOOKUP(Tableau161920[[#This Row],[Référence]],MON_MSG!A:B,2,FALSE)),"N",IF($I260="Obsolete","N","O"))</f>
        <v>O</v>
      </c>
      <c r="C260" s="3" t="str">
        <f>VLOOKUP($A260,DICO_Complet!A:R,3,FALSE)</f>
        <v>Context</v>
      </c>
      <c r="D260" s="3" t="str">
        <f>VLOOKUP($A260,DICO_Complet!A:R,4,FALSE)</f>
        <v>executionContractFinancialParameters</v>
      </c>
      <c r="E260" s="3" t="str">
        <f>VLOOKUP($A260,DICO_Complet!A:R,5,FALSE)</f>
        <v>remittanceReceptionCutOff</v>
      </c>
      <c r="F260" s="3" t="str">
        <f>VLOOKUP($A260,DICO_Complet!A:R,6,FALSE)</f>
        <v>ISOTime</v>
      </c>
      <c r="G260" s="31" t="str">
        <f>VLOOKUP($A260,DICO_Complet!A:R,7,FALSE)</f>
        <v>DNS</v>
      </c>
      <c r="H260" s="31">
        <f>VLOOKUP($A260,DICO_Complet!A:R,8,FALSE)</f>
        <v>0</v>
      </c>
      <c r="I260" s="3" t="str">
        <f>IF(VLOOKUP($A260,DICO_Complet!A:R,9,FALSE)&lt;&gt;0,VLOOKUP($A260,DICO_Complet!A:R,9,FALSE),"")</f>
        <v/>
      </c>
      <c r="J260" s="3" t="str">
        <f>VLOOKUP($A260,DICO_Complet!A:R,10,FALSE)</f>
        <v>Remittance Reception Cut Off</v>
      </c>
      <c r="K260" s="3" t="str">
        <f>IF(OR(ISNA(VLOOKUP(Tableau161920[[#This Row],[Référence]],MON_MSG!A:H,7,FALSE)),ISBLANK(VLOOKUP(Tableau161920[[#This Row],[Référence]],MON_MSG!A:H,7,FALSE))),"",VLOOKUP(Tableau161920[[#This Row],[Référence]],MON_MSG!A:H,7,FALSE))</f>
        <v/>
      </c>
      <c r="L260" s="3" t="str">
        <f>IF(OR(ISNA(VLOOKUP(Tableau161920[[#This Row],[Référence]],MON_MSG!A:I,8,FALSE)),ISBLANK(VLOOKUP(Tableau161920[[#This Row],[Référence]],MON_MSG!A:I,8,FALSE))),"",VLOOKUP(Tableau161920[[#This Row],[Référence]],MON_MSG!A:I,8,FALSE))</f>
        <v/>
      </c>
      <c r="M260" s="3" t="str">
        <f>IF(OR(ISNA(VLOOKUP(Tableau161920[[#This Row],[Référence]],MON_MSG!A:J,9,FALSE)),ISBLANK(VLOOKUP(Tableau161920[[#This Row],[Référence]],MON_MSG!A:J,9,FALSE))),"",VLOOKUP(Tableau161920[[#This Row],[Référence]],MON_MSG!A:J,9,FALSE))</f>
        <v/>
      </c>
      <c r="N260" s="3" t="str">
        <f>IF(VLOOKUP($A260,DICO_Complet!A:R,12,FALSE)=0,"",VLOOKUP($A260,DICO_Complet!A:R,12,FALSE))</f>
        <v/>
      </c>
      <c r="O260" s="3" t="str">
        <f>IF(VLOOKUP($A260,DICO_Complet!A:R,13,FALSE)=0,"",VLOOKUP($A260,DICO_Complet!A:R,13,FALSE))</f>
        <v/>
      </c>
      <c r="P260" s="3" t="str">
        <f>IF(VLOOKUP($A260,DICO_Complet!A:R,14,FALSE)=0,"",VLOOKUP($A260,DICO_Complet!A:R,14,FALSE))</f>
        <v/>
      </c>
      <c r="Q260" s="3" t="str">
        <f>IF(VLOOKUP($A260,DICO_Complet!A:R,15,FALSE)=0,"",VLOOKUP($A260,DICO_Complet!A:R,15,FALSE))</f>
        <v/>
      </c>
      <c r="R260" s="3" t="str">
        <f>IF(VLOOKUP($A260,DICO_Complet!A:R,16,FALSE)=0,"",VLOOKUP($A260,DICO_Complet!A:R,16,FALSE))</f>
        <v/>
      </c>
      <c r="S260" s="3" t="str">
        <f>IF(VLOOKUP($A260,DICO_Complet!A:R,17,FALSE)=0,"",VLOOKUP($A260,DICO_Complet!A:R,17,FALSE))</f>
        <v/>
      </c>
      <c r="T260" s="3" t="str">
        <f>IF(VLOOKUP($A260,DICO_Complet!A:R,18,FALSE)=0,"",VLOOKUP($A260,DICO_Complet!A:R,18,FALSE))</f>
        <v/>
      </c>
    </row>
    <row r="261" spans="1:20">
      <c r="A261" s="29">
        <v>250415114200</v>
      </c>
      <c r="B261" s="30" t="str">
        <f>IF(ISNA(VLOOKUP(Tableau161920[[#This Row],[Référence]],MON_MSG!A:B,2,FALSE)),"N",IF($I261="Obsolete","N","O"))</f>
        <v>O</v>
      </c>
      <c r="C261" s="3" t="str">
        <f>VLOOKUP($A261,DICO_Complet!A:R,3,FALSE)</f>
        <v>Context</v>
      </c>
      <c r="D261" s="3" t="str">
        <f>VLOOKUP($A261,DICO_Complet!A:R,4,FALSE)</f>
        <v>executionContractParameters</v>
      </c>
      <c r="E261" s="3" t="str">
        <f>VLOOKUP($A261,DICO_Complet!A:R,5,FALSE)</f>
        <v>acquiringAllowedServices</v>
      </c>
      <c r="F261" s="3" t="str">
        <f>VLOOKUP($A261,DICO_Complet!A:R,6,FALSE)</f>
        <v>AcquiringAllowedServicesCodeset</v>
      </c>
      <c r="G261" s="31" t="str">
        <f>VLOOKUP($A261,DICO_Complet!A:R,7,FALSE)</f>
        <v>DNS</v>
      </c>
      <c r="H261" s="31">
        <f>VLOOKUP($A261,DICO_Complet!A:R,8,FALSE)</f>
        <v>0</v>
      </c>
      <c r="I261" s="3" t="str">
        <f>IF(VLOOKUP($A261,DICO_Complet!A:R,9,FALSE)&lt;&gt;0,VLOOKUP($A261,DICO_Complet!A:R,9,FALSE),"")</f>
        <v/>
      </c>
      <c r="J261" s="3" t="str">
        <f>VLOOKUP($A261,DICO_Complet!A:R,10,FALSE)</f>
        <v>Acquiring Allowed Services</v>
      </c>
      <c r="K261" s="3" t="str">
        <f>IF(OR(ISNA(VLOOKUP(Tableau161920[[#This Row],[Référence]],MON_MSG!A:H,7,FALSE)),ISBLANK(VLOOKUP(Tableau161920[[#This Row],[Référence]],MON_MSG!A:H,7,FALSE))),"",VLOOKUP(Tableau161920[[#This Row],[Référence]],MON_MSG!A:H,7,FALSE))</f>
        <v/>
      </c>
      <c r="L261" s="3" t="str">
        <f>IF(OR(ISNA(VLOOKUP(Tableau161920[[#This Row],[Référence]],MON_MSG!A:I,8,FALSE)),ISBLANK(VLOOKUP(Tableau161920[[#This Row],[Référence]],MON_MSG!A:I,8,FALSE))),"",VLOOKUP(Tableau161920[[#This Row],[Référence]],MON_MSG!A:I,8,FALSE))</f>
        <v/>
      </c>
      <c r="M261" s="3" t="str">
        <f>IF(OR(ISNA(VLOOKUP(Tableau161920[[#This Row],[Référence]],MON_MSG!A:J,9,FALSE)),ISBLANK(VLOOKUP(Tableau161920[[#This Row],[Référence]],MON_MSG!A:J,9,FALSE))),"",VLOOKUP(Tableau161920[[#This Row],[Référence]],MON_MSG!A:J,9,FALSE))</f>
        <v/>
      </c>
      <c r="N261" s="3" t="str">
        <f>IF(VLOOKUP($A261,DICO_Complet!A:R,12,FALSE)=0,"",VLOOKUP($A261,DICO_Complet!A:R,12,FALSE))</f>
        <v/>
      </c>
      <c r="O261" s="3" t="str">
        <f>IF(VLOOKUP($A261,DICO_Complet!A:R,13,FALSE)=0,"",VLOOKUP($A261,DICO_Complet!A:R,13,FALSE))</f>
        <v/>
      </c>
      <c r="P261" s="3" t="str">
        <f>IF(VLOOKUP($A261,DICO_Complet!A:R,14,FALSE)=0,"",VLOOKUP($A261,DICO_Complet!A:R,14,FALSE))</f>
        <v/>
      </c>
      <c r="Q261" s="3" t="str">
        <f>IF(VLOOKUP($A261,DICO_Complet!A:R,15,FALSE)=0,"",VLOOKUP($A261,DICO_Complet!A:R,15,FALSE))</f>
        <v/>
      </c>
      <c r="R261" s="3" t="str">
        <f>IF(VLOOKUP($A261,DICO_Complet!A:R,16,FALSE)=0,"",VLOOKUP($A261,DICO_Complet!A:R,16,FALSE))</f>
        <v/>
      </c>
      <c r="S261" s="3" t="str">
        <f>IF(VLOOKUP($A261,DICO_Complet!A:R,17,FALSE)=0,"",VLOOKUP($A261,DICO_Complet!A:R,17,FALSE))</f>
        <v/>
      </c>
      <c r="T261" s="3" t="str">
        <f>IF(VLOOKUP($A261,DICO_Complet!A:R,18,FALSE)=0,"",VLOOKUP($A261,DICO_Complet!A:R,18,FALSE))</f>
        <v/>
      </c>
    </row>
    <row r="262" spans="1:20">
      <c r="A262" s="29">
        <v>241112000110</v>
      </c>
      <c r="B262" s="30" t="str">
        <f>IF(ISNA(VLOOKUP(Tableau161920[[#This Row],[Référence]],MON_MSG!A:B,2,FALSE)),"N",IF($I262="Obsolete","N","O"))</f>
        <v>O</v>
      </c>
      <c r="C262" s="3" t="str">
        <f>VLOOKUP($A262,DICO_Complet!A:R,3,FALSE)</f>
        <v>Context</v>
      </c>
      <c r="D262" s="3" t="str">
        <f>VLOOKUP($A262,DICO_Complet!A:R,4,FALSE)</f>
        <v>executionContractParameters</v>
      </c>
      <c r="E262" s="3" t="str">
        <f>VLOOKUP($A262,DICO_Complet!A:R,5,FALSE)</f>
        <v>anonymousIndicator</v>
      </c>
      <c r="F262" s="3" t="str">
        <f>VLOOKUP($A262,DICO_Complet!A:R,6,FALSE)</f>
        <v>TrueFalseIndicator</v>
      </c>
      <c r="G262" s="31" t="str">
        <f>VLOOKUP($A262,DICO_Complet!A:R,7,FALSE)</f>
        <v>DNS</v>
      </c>
      <c r="H262" s="31">
        <f>VLOOKUP($A262,DICO_Complet!A:R,8,FALSE)</f>
        <v>0</v>
      </c>
      <c r="I262" s="3" t="str">
        <f>IF(VLOOKUP($A262,DICO_Complet!A:R,9,FALSE)&lt;&gt;0,VLOOKUP($A262,DICO_Complet!A:R,9,FALSE),"")</f>
        <v/>
      </c>
      <c r="J262" s="3" t="str">
        <f>VLOOKUP($A262,DICO_Complet!A:R,10,FALSE)</f>
        <v>Anonymous Indicator (Top)</v>
      </c>
      <c r="K262" s="3" t="str">
        <f>IF(OR(ISNA(VLOOKUP(Tableau161920[[#This Row],[Référence]],MON_MSG!A:H,7,FALSE)),ISBLANK(VLOOKUP(Tableau161920[[#This Row],[Référence]],MON_MSG!A:H,7,FALSE))),"",VLOOKUP(Tableau161920[[#This Row],[Référence]],MON_MSG!A:H,7,FALSE))</f>
        <v/>
      </c>
      <c r="L262" s="3" t="str">
        <f>IF(OR(ISNA(VLOOKUP(Tableau161920[[#This Row],[Référence]],MON_MSG!A:I,8,FALSE)),ISBLANK(VLOOKUP(Tableau161920[[#This Row],[Référence]],MON_MSG!A:I,8,FALSE))),"",VLOOKUP(Tableau161920[[#This Row],[Référence]],MON_MSG!A:I,8,FALSE))</f>
        <v/>
      </c>
      <c r="M262" s="3" t="str">
        <f>IF(OR(ISNA(VLOOKUP(Tableau161920[[#This Row],[Référence]],MON_MSG!A:J,9,FALSE)),ISBLANK(VLOOKUP(Tableau161920[[#This Row],[Référence]],MON_MSG!A:J,9,FALSE))),"",VLOOKUP(Tableau161920[[#This Row],[Référence]],MON_MSG!A:J,9,FALSE))</f>
        <v/>
      </c>
      <c r="N262" s="3" t="str">
        <f>IF(VLOOKUP($A262,DICO_Complet!A:R,12,FALSE)=0,"",VLOOKUP($A262,DICO_Complet!A:R,12,FALSE))</f>
        <v>AUT368</v>
      </c>
      <c r="O262" s="3" t="str">
        <f>IF(VLOOKUP($A262,DICO_Complet!A:R,13,FALSE)=0,"",VLOOKUP($A262,DICO_Complet!A:R,13,FALSE))</f>
        <v/>
      </c>
      <c r="P262" s="3" t="str">
        <f>IF(VLOOKUP($A262,DICO_Complet!A:R,14,FALSE)=0,"",VLOOKUP($A262,DICO_Complet!A:R,14,FALSE))</f>
        <v/>
      </c>
      <c r="Q262" s="3" t="str">
        <f>IF(VLOOKUP($A262,DICO_Complet!A:R,15,FALSE)=0,"",VLOOKUP($A262,DICO_Complet!A:R,15,FALSE))</f>
        <v/>
      </c>
      <c r="R262" s="3" t="str">
        <f>IF(VLOOKUP($A262,DICO_Complet!A:R,16,FALSE)=0,"",VLOOKUP($A262,DICO_Complet!A:R,16,FALSE))</f>
        <v/>
      </c>
      <c r="S262" s="3" t="str">
        <f>IF(VLOOKUP($A262,DICO_Complet!A:R,17,FALSE)=0,"",VLOOKUP($A262,DICO_Complet!A:R,17,FALSE))</f>
        <v/>
      </c>
      <c r="T262" s="3" t="str">
        <f>IF(VLOOKUP($A262,DICO_Complet!A:R,18,FALSE)=0,"",VLOOKUP($A262,DICO_Complet!A:R,18,FALSE))</f>
        <v/>
      </c>
    </row>
    <row r="263" spans="1:20">
      <c r="A263" s="29">
        <v>250725102200</v>
      </c>
      <c r="B263" s="30" t="str">
        <f>IF(ISNA(VLOOKUP(Tableau161920[[#This Row],[Référence]],MON_MSG!A:B,2,FALSE)),"N",IF($I263="Obsolete","N","O"))</f>
        <v>O</v>
      </c>
      <c r="C263" s="3" t="str">
        <f>VLOOKUP($A263,DICO_Complet!A:R,3,FALSE)</f>
        <v>Context</v>
      </c>
      <c r="D263" s="3" t="str">
        <f>VLOOKUP($A263,DICO_Complet!A:R,4,FALSE)</f>
        <v>executionContractParameters</v>
      </c>
      <c r="E263" s="3" t="str">
        <f>VLOOKUP($A263,DICO_Complet!A:R,5,FALSE)</f>
        <v>authorisationRules</v>
      </c>
      <c r="F263" s="3" t="str">
        <f>VLOOKUP($A263,DICO_Complet!A:R,6,FALSE)</f>
        <v>AuthorisationRulesCodeset</v>
      </c>
      <c r="G263" s="31" t="str">
        <f>VLOOKUP($A263,DICO_Complet!A:R,7,FALSE)</f>
        <v>DNS</v>
      </c>
      <c r="H263" s="31">
        <f>VLOOKUP($A263,DICO_Complet!A:R,8,FALSE)</f>
        <v>0</v>
      </c>
      <c r="I263" s="3" t="str">
        <f>IF(VLOOKUP($A263,DICO_Complet!A:R,9,FALSE)&lt;&gt;0,VLOOKUP($A263,DICO_Complet!A:R,9,FALSE),"")</f>
        <v/>
      </c>
      <c r="J263" s="3" t="str">
        <f>VLOOKUP($A263,DICO_Complet!A:R,10,FALSE)</f>
        <v>Autorisation Rules</v>
      </c>
      <c r="K263" s="3" t="str">
        <f>IF(OR(ISNA(VLOOKUP(Tableau161920[[#This Row],[Référence]],MON_MSG!A:H,7,FALSE)),ISBLANK(VLOOKUP(Tableau161920[[#This Row],[Référence]],MON_MSG!A:H,7,FALSE))),"",VLOOKUP(Tableau161920[[#This Row],[Référence]],MON_MSG!A:H,7,FALSE))</f>
        <v/>
      </c>
      <c r="L263" s="3" t="str">
        <f>IF(OR(ISNA(VLOOKUP(Tableau161920[[#This Row],[Référence]],MON_MSG!A:I,8,FALSE)),ISBLANK(VLOOKUP(Tableau161920[[#This Row],[Référence]],MON_MSG!A:I,8,FALSE))),"",VLOOKUP(Tableau161920[[#This Row],[Référence]],MON_MSG!A:I,8,FALSE))</f>
        <v/>
      </c>
      <c r="M263" s="3" t="str">
        <f>IF(OR(ISNA(VLOOKUP(Tableau161920[[#This Row],[Référence]],MON_MSG!A:J,9,FALSE)),ISBLANK(VLOOKUP(Tableau161920[[#This Row],[Référence]],MON_MSG!A:J,9,FALSE))),"",VLOOKUP(Tableau161920[[#This Row],[Référence]],MON_MSG!A:J,9,FALSE))</f>
        <v/>
      </c>
      <c r="N263" s="3" t="str">
        <f>IF(VLOOKUP($A263,DICO_Complet!A:R,12,FALSE)=0,"",VLOOKUP($A263,DICO_Complet!A:R,12,FALSE))</f>
        <v/>
      </c>
      <c r="O263" s="3" t="str">
        <f>IF(VLOOKUP($A263,DICO_Complet!A:R,13,FALSE)=0,"",VLOOKUP($A263,DICO_Complet!A:R,13,FALSE))</f>
        <v/>
      </c>
      <c r="P263" s="3" t="str">
        <f>IF(VLOOKUP($A263,DICO_Complet!A:R,14,FALSE)=0,"",VLOOKUP($A263,DICO_Complet!A:R,14,FALSE))</f>
        <v/>
      </c>
      <c r="Q263" s="3" t="str">
        <f>IF(VLOOKUP($A263,DICO_Complet!A:R,15,FALSE)=0,"",VLOOKUP($A263,DICO_Complet!A:R,15,FALSE))</f>
        <v/>
      </c>
      <c r="R263" s="3" t="str">
        <f>IF(VLOOKUP($A263,DICO_Complet!A:R,16,FALSE)=0,"",VLOOKUP($A263,DICO_Complet!A:R,16,FALSE))</f>
        <v/>
      </c>
      <c r="S263" s="3" t="str">
        <f>IF(VLOOKUP($A263,DICO_Complet!A:R,17,FALSE)=0,"",VLOOKUP($A263,DICO_Complet!A:R,17,FALSE))</f>
        <v/>
      </c>
      <c r="T263" s="3" t="str">
        <f>IF(VLOOKUP($A263,DICO_Complet!A:R,18,FALSE)=0,"",VLOOKUP($A263,DICO_Complet!A:R,18,FALSE))</f>
        <v/>
      </c>
    </row>
    <row r="264" spans="1:20">
      <c r="A264" s="29">
        <v>250401135800</v>
      </c>
      <c r="B264" s="30" t="str">
        <f>IF(ISNA(VLOOKUP(Tableau161920[[#This Row],[Référence]],MON_MSG!A:B,2,FALSE)),"N",IF($I264="Obsolete","N","O"))</f>
        <v>O</v>
      </c>
      <c r="C264" s="3" t="str">
        <f>VLOOKUP($A264,DICO_Complet!A:R,3,FALSE)</f>
        <v>Context</v>
      </c>
      <c r="D264" s="3" t="str">
        <f>VLOOKUP($A264,DICO_Complet!A:R,4,FALSE)</f>
        <v>executionContractParameters</v>
      </c>
      <c r="E264" s="3" t="str">
        <f>VLOOKUP($A264,DICO_Complet!A:R,5,FALSE)</f>
        <v>authorisedDuplicatedTransactions</v>
      </c>
      <c r="F264" s="3" t="str">
        <f>VLOOKUP($A264,DICO_Complet!A:R,6,FALSE)</f>
        <v>Max4NumericText</v>
      </c>
      <c r="G264" s="31" t="str">
        <f>VLOOKUP($A264,DICO_Complet!A:R,7,FALSE)</f>
        <v>DNS</v>
      </c>
      <c r="H264" s="31">
        <f>VLOOKUP($A264,DICO_Complet!A:R,8,FALSE)</f>
        <v>0</v>
      </c>
      <c r="I264" s="3" t="str">
        <f>IF(VLOOKUP($A264,DICO_Complet!A:R,9,FALSE)&lt;&gt;0,VLOOKUP($A264,DICO_Complet!A:R,9,FALSE),"")</f>
        <v/>
      </c>
      <c r="J264" s="3" t="str">
        <f>VLOOKUP($A264,DICO_Complet!A:R,10,FALSE)</f>
        <v>Number of authorised duplicated transactions</v>
      </c>
      <c r="K264" s="3" t="str">
        <f>IF(OR(ISNA(VLOOKUP(Tableau161920[[#This Row],[Référence]],MON_MSG!A:H,7,FALSE)),ISBLANK(VLOOKUP(Tableau161920[[#This Row],[Référence]],MON_MSG!A:H,7,FALSE))),"",VLOOKUP(Tableau161920[[#This Row],[Référence]],MON_MSG!A:H,7,FALSE))</f>
        <v/>
      </c>
      <c r="L264" s="3" t="str">
        <f>IF(OR(ISNA(VLOOKUP(Tableau161920[[#This Row],[Référence]],MON_MSG!A:I,8,FALSE)),ISBLANK(VLOOKUP(Tableau161920[[#This Row],[Référence]],MON_MSG!A:I,8,FALSE))),"",VLOOKUP(Tableau161920[[#This Row],[Référence]],MON_MSG!A:I,8,FALSE))</f>
        <v/>
      </c>
      <c r="M264" s="3" t="str">
        <f>IF(OR(ISNA(VLOOKUP(Tableau161920[[#This Row],[Référence]],MON_MSG!A:J,9,FALSE)),ISBLANK(VLOOKUP(Tableau161920[[#This Row],[Référence]],MON_MSG!A:J,9,FALSE))),"",VLOOKUP(Tableau161920[[#This Row],[Référence]],MON_MSG!A:J,9,FALSE))</f>
        <v/>
      </c>
      <c r="N264" s="3" t="str">
        <f>IF(VLOOKUP($A264,DICO_Complet!A:R,12,FALSE)=0,"",VLOOKUP($A264,DICO_Complet!A:R,12,FALSE))</f>
        <v/>
      </c>
      <c r="O264" s="3" t="str">
        <f>IF(VLOOKUP($A264,DICO_Complet!A:R,13,FALSE)=0,"",VLOOKUP($A264,DICO_Complet!A:R,13,FALSE))</f>
        <v/>
      </c>
      <c r="P264" s="3" t="str">
        <f>IF(VLOOKUP($A264,DICO_Complet!A:R,14,FALSE)=0,"",VLOOKUP($A264,DICO_Complet!A:R,14,FALSE))</f>
        <v/>
      </c>
      <c r="Q264" s="3" t="str">
        <f>IF(VLOOKUP($A264,DICO_Complet!A:R,15,FALSE)=0,"",VLOOKUP($A264,DICO_Complet!A:R,15,FALSE))</f>
        <v/>
      </c>
      <c r="R264" s="3" t="str">
        <f>IF(VLOOKUP($A264,DICO_Complet!A:R,16,FALSE)=0,"",VLOOKUP($A264,DICO_Complet!A:R,16,FALSE))</f>
        <v/>
      </c>
      <c r="S264" s="3" t="str">
        <f>IF(VLOOKUP($A264,DICO_Complet!A:R,17,FALSE)=0,"",VLOOKUP($A264,DICO_Complet!A:R,17,FALSE))</f>
        <v/>
      </c>
      <c r="T264" s="3" t="str">
        <f>IF(VLOOKUP($A264,DICO_Complet!A:R,18,FALSE)=0,"",VLOOKUP($A264,DICO_Complet!A:R,18,FALSE))</f>
        <v/>
      </c>
    </row>
    <row r="265" spans="1:20">
      <c r="A265" s="29">
        <v>250408115500</v>
      </c>
      <c r="B265" s="30" t="str">
        <f>IF(ISNA(VLOOKUP(Tableau161920[[#This Row],[Référence]],MON_MSG!A:B,2,FALSE)),"N",IF($I265="Obsolete","N","O"))</f>
        <v>O</v>
      </c>
      <c r="C265" s="3" t="str">
        <f>VLOOKUP($A265,DICO_Complet!A:R,3,FALSE)</f>
        <v>Context</v>
      </c>
      <c r="D265" s="3" t="str">
        <f>VLOOKUP($A265,DICO_Complet!A:R,4,FALSE)</f>
        <v>executionContractParameters</v>
      </c>
      <c r="E265" s="3" t="str">
        <f>VLOOKUP($A265,DICO_Complet!A:R,5,FALSE)</f>
        <v>bigAmountControlIndicator</v>
      </c>
      <c r="F265" s="3" t="str">
        <f>VLOOKUP($A265,DICO_Complet!A:R,6,FALSE)</f>
        <v>TrueFalseIndicator</v>
      </c>
      <c r="G265" s="31" t="str">
        <f>VLOOKUP($A265,DICO_Complet!A:R,7,FALSE)</f>
        <v>DNS</v>
      </c>
      <c r="H265" s="31">
        <f>VLOOKUP($A265,DICO_Complet!A:R,8,FALSE)</f>
        <v>0</v>
      </c>
      <c r="I265" s="3" t="str">
        <f>IF(VLOOKUP($A265,DICO_Complet!A:R,9,FALSE)&lt;&gt;0,VLOOKUP($A265,DICO_Complet!A:R,9,FALSE),"")</f>
        <v/>
      </c>
      <c r="J265" s="3" t="str">
        <f>VLOOKUP($A265,DICO_Complet!A:R,10,FALSE)</f>
        <v>Big Amount Control Indicator</v>
      </c>
      <c r="K265" s="3" t="str">
        <f>IF(OR(ISNA(VLOOKUP(Tableau161920[[#This Row],[Référence]],MON_MSG!A:H,7,FALSE)),ISBLANK(VLOOKUP(Tableau161920[[#This Row],[Référence]],MON_MSG!A:H,7,FALSE))),"",VLOOKUP(Tableau161920[[#This Row],[Référence]],MON_MSG!A:H,7,FALSE))</f>
        <v/>
      </c>
      <c r="L265" s="3" t="str">
        <f>IF(OR(ISNA(VLOOKUP(Tableau161920[[#This Row],[Référence]],MON_MSG!A:I,8,FALSE)),ISBLANK(VLOOKUP(Tableau161920[[#This Row],[Référence]],MON_MSG!A:I,8,FALSE))),"",VLOOKUP(Tableau161920[[#This Row],[Référence]],MON_MSG!A:I,8,FALSE))</f>
        <v/>
      </c>
      <c r="M265" s="3" t="str">
        <f>IF(OR(ISNA(VLOOKUP(Tableau161920[[#This Row],[Référence]],MON_MSG!A:J,9,FALSE)),ISBLANK(VLOOKUP(Tableau161920[[#This Row],[Référence]],MON_MSG!A:J,9,FALSE))),"",VLOOKUP(Tableau161920[[#This Row],[Référence]],MON_MSG!A:J,9,FALSE))</f>
        <v/>
      </c>
      <c r="N265" s="3" t="str">
        <f>IF(VLOOKUP($A265,DICO_Complet!A:R,12,FALSE)=0,"",VLOOKUP($A265,DICO_Complet!A:R,12,FALSE))</f>
        <v/>
      </c>
      <c r="O265" s="3" t="str">
        <f>IF(VLOOKUP($A265,DICO_Complet!A:R,13,FALSE)=0,"",VLOOKUP($A265,DICO_Complet!A:R,13,FALSE))</f>
        <v/>
      </c>
      <c r="P265" s="3" t="str">
        <f>IF(VLOOKUP($A265,DICO_Complet!A:R,14,FALSE)=0,"",VLOOKUP($A265,DICO_Complet!A:R,14,FALSE))</f>
        <v/>
      </c>
      <c r="Q265" s="3" t="str">
        <f>IF(VLOOKUP($A265,DICO_Complet!A:R,15,FALSE)=0,"",VLOOKUP($A265,DICO_Complet!A:R,15,FALSE))</f>
        <v/>
      </c>
      <c r="R265" s="3" t="str">
        <f>IF(VLOOKUP($A265,DICO_Complet!A:R,16,FALSE)=0,"",VLOOKUP($A265,DICO_Complet!A:R,16,FALSE))</f>
        <v/>
      </c>
      <c r="S265" s="3" t="str">
        <f>IF(VLOOKUP($A265,DICO_Complet!A:R,17,FALSE)=0,"",VLOOKUP($A265,DICO_Complet!A:R,17,FALSE))</f>
        <v/>
      </c>
      <c r="T265" s="3" t="str">
        <f>IF(VLOOKUP($A265,DICO_Complet!A:R,18,FALSE)=0,"",VLOOKUP($A265,DICO_Complet!A:R,18,FALSE))</f>
        <v/>
      </c>
    </row>
    <row r="266" spans="1:20">
      <c r="A266" s="29">
        <v>250408115000</v>
      </c>
      <c r="B266" s="30" t="str">
        <f>IF(ISNA(VLOOKUP(Tableau161920[[#This Row],[Référence]],MON_MSG!A:B,2,FALSE)),"N",IF($I266="Obsolete","N","O"))</f>
        <v>O</v>
      </c>
      <c r="C266" s="3" t="str">
        <f>VLOOKUP($A266,DICO_Complet!A:R,3,FALSE)</f>
        <v>Context</v>
      </c>
      <c r="D266" s="3" t="str">
        <f>VLOOKUP($A266,DICO_Complet!A:R,4,FALSE)</f>
        <v>executionContractParameters</v>
      </c>
      <c r="E266" s="3" t="str">
        <f>VLOOKUP($A266,DICO_Complet!A:R,5,FALSE)</f>
        <v>chainingCode</v>
      </c>
      <c r="F266" s="3" t="str">
        <f>VLOOKUP($A266,DICO_Complet!A:R,6,FALSE)</f>
        <v>Max10Text</v>
      </c>
      <c r="G266" s="31" t="str">
        <f>VLOOKUP($A266,DICO_Complet!A:R,7,FALSE)</f>
        <v>DNS</v>
      </c>
      <c r="H266" s="31">
        <f>VLOOKUP($A266,DICO_Complet!A:R,8,FALSE)</f>
        <v>0</v>
      </c>
      <c r="I266" s="3" t="str">
        <f>IF(VLOOKUP($A266,DICO_Complet!A:R,9,FALSE)&lt;&gt;0,VLOOKUP($A266,DICO_Complet!A:R,9,FALSE),"")</f>
        <v/>
      </c>
      <c r="J266" s="3" t="str">
        <f>VLOOKUP($A266,DICO_Complet!A:R,10,FALSE)</f>
        <v>Chaining code</v>
      </c>
      <c r="K266" s="3" t="str">
        <f>IF(OR(ISNA(VLOOKUP(Tableau161920[[#This Row],[Référence]],MON_MSG!A:H,7,FALSE)),ISBLANK(VLOOKUP(Tableau161920[[#This Row],[Référence]],MON_MSG!A:H,7,FALSE))),"",VLOOKUP(Tableau161920[[#This Row],[Référence]],MON_MSG!A:H,7,FALSE))</f>
        <v/>
      </c>
      <c r="L266" s="3" t="str">
        <f>IF(OR(ISNA(VLOOKUP(Tableau161920[[#This Row],[Référence]],MON_MSG!A:I,8,FALSE)),ISBLANK(VLOOKUP(Tableau161920[[#This Row],[Référence]],MON_MSG!A:I,8,FALSE))),"",VLOOKUP(Tableau161920[[#This Row],[Référence]],MON_MSG!A:I,8,FALSE))</f>
        <v/>
      </c>
      <c r="M266" s="3" t="str">
        <f>IF(OR(ISNA(VLOOKUP(Tableau161920[[#This Row],[Référence]],MON_MSG!A:J,9,FALSE)),ISBLANK(VLOOKUP(Tableau161920[[#This Row],[Référence]],MON_MSG!A:J,9,FALSE))),"",VLOOKUP(Tableau161920[[#This Row],[Référence]],MON_MSG!A:J,9,FALSE))</f>
        <v/>
      </c>
      <c r="N266" s="3" t="str">
        <f>IF(VLOOKUP($A266,DICO_Complet!A:R,12,FALSE)=0,"",VLOOKUP($A266,DICO_Complet!A:R,12,FALSE))</f>
        <v/>
      </c>
      <c r="O266" s="3" t="str">
        <f>IF(VLOOKUP($A266,DICO_Complet!A:R,13,FALSE)=0,"",VLOOKUP($A266,DICO_Complet!A:R,13,FALSE))</f>
        <v/>
      </c>
      <c r="P266" s="3" t="str">
        <f>IF(VLOOKUP($A266,DICO_Complet!A:R,14,FALSE)=0,"",VLOOKUP($A266,DICO_Complet!A:R,14,FALSE))</f>
        <v/>
      </c>
      <c r="Q266" s="3" t="str">
        <f>IF(VLOOKUP($A266,DICO_Complet!A:R,15,FALSE)=0,"",VLOOKUP($A266,DICO_Complet!A:R,15,FALSE))</f>
        <v/>
      </c>
      <c r="R266" s="3" t="str">
        <f>IF(VLOOKUP($A266,DICO_Complet!A:R,16,FALSE)=0,"",VLOOKUP($A266,DICO_Complet!A:R,16,FALSE))</f>
        <v/>
      </c>
      <c r="S266" s="3" t="str">
        <f>IF(VLOOKUP($A266,DICO_Complet!A:R,17,FALSE)=0,"",VLOOKUP($A266,DICO_Complet!A:R,17,FALSE))</f>
        <v/>
      </c>
      <c r="T266" s="3" t="str">
        <f>IF(VLOOKUP($A266,DICO_Complet!A:R,18,FALSE)=0,"",VLOOKUP($A266,DICO_Complet!A:R,18,FALSE))</f>
        <v/>
      </c>
    </row>
    <row r="267" spans="1:20">
      <c r="A267" s="29">
        <v>250408114500</v>
      </c>
      <c r="B267" s="30" t="str">
        <f>IF(ISNA(VLOOKUP(Tableau161920[[#This Row],[Référence]],MON_MSG!A:B,2,FALSE)),"N",IF($I267="Obsolete","N","O"))</f>
        <v>O</v>
      </c>
      <c r="C267" s="3" t="str">
        <f>VLOOKUP($A267,DICO_Complet!A:R,3,FALSE)</f>
        <v>Context</v>
      </c>
      <c r="D267" s="3" t="str">
        <f>VLOOKUP($A267,DICO_Complet!A:R,4,FALSE)</f>
        <v>executionContractParameters</v>
      </c>
      <c r="E267" s="3" t="str">
        <f>VLOOKUP($A267,DICO_Complet!A:R,5,FALSE)</f>
        <v>contractCategory</v>
      </c>
      <c r="F267" s="3" t="str">
        <f>VLOOKUP($A267,DICO_Complet!A:R,6,FALSE)</f>
        <v>ContractCategoryCodeset</v>
      </c>
      <c r="G267" s="31" t="str">
        <f>VLOOKUP($A267,DICO_Complet!A:R,7,FALSE)</f>
        <v>DNS</v>
      </c>
      <c r="H267" s="31">
        <f>VLOOKUP($A267,DICO_Complet!A:R,8,FALSE)</f>
        <v>0</v>
      </c>
      <c r="I267" s="3" t="str">
        <f>IF(VLOOKUP($A267,DICO_Complet!A:R,9,FALSE)&lt;&gt;0,VLOOKUP($A267,DICO_Complet!A:R,9,FALSE),"")</f>
        <v/>
      </c>
      <c r="J267" s="3" t="str">
        <f>VLOOKUP($A267,DICO_Complet!A:R,10,FALSE)</f>
        <v>Contract Category</v>
      </c>
      <c r="K267" s="3" t="str">
        <f>IF(OR(ISNA(VLOOKUP(Tableau161920[[#This Row],[Référence]],MON_MSG!A:H,7,FALSE)),ISBLANK(VLOOKUP(Tableau161920[[#This Row],[Référence]],MON_MSG!A:H,7,FALSE))),"",VLOOKUP(Tableau161920[[#This Row],[Référence]],MON_MSG!A:H,7,FALSE))</f>
        <v/>
      </c>
      <c r="L267" s="3" t="str">
        <f>IF(OR(ISNA(VLOOKUP(Tableau161920[[#This Row],[Référence]],MON_MSG!A:I,8,FALSE)),ISBLANK(VLOOKUP(Tableau161920[[#This Row],[Référence]],MON_MSG!A:I,8,FALSE))),"",VLOOKUP(Tableau161920[[#This Row],[Référence]],MON_MSG!A:I,8,FALSE))</f>
        <v/>
      </c>
      <c r="M267" s="3" t="str">
        <f>IF(OR(ISNA(VLOOKUP(Tableau161920[[#This Row],[Référence]],MON_MSG!A:J,9,FALSE)),ISBLANK(VLOOKUP(Tableau161920[[#This Row],[Référence]],MON_MSG!A:J,9,FALSE))),"",VLOOKUP(Tableau161920[[#This Row],[Référence]],MON_MSG!A:J,9,FALSE))</f>
        <v/>
      </c>
      <c r="N267" s="3" t="str">
        <f>IF(VLOOKUP($A267,DICO_Complet!A:R,12,FALSE)=0,"",VLOOKUP($A267,DICO_Complet!A:R,12,FALSE))</f>
        <v/>
      </c>
      <c r="O267" s="3" t="str">
        <f>IF(VLOOKUP($A267,DICO_Complet!A:R,13,FALSE)=0,"",VLOOKUP($A267,DICO_Complet!A:R,13,FALSE))</f>
        <v/>
      </c>
      <c r="P267" s="3" t="str">
        <f>IF(VLOOKUP($A267,DICO_Complet!A:R,14,FALSE)=0,"",VLOOKUP($A267,DICO_Complet!A:R,14,FALSE))</f>
        <v/>
      </c>
      <c r="Q267" s="3" t="str">
        <f>IF(VLOOKUP($A267,DICO_Complet!A:R,15,FALSE)=0,"",VLOOKUP($A267,DICO_Complet!A:R,15,FALSE))</f>
        <v/>
      </c>
      <c r="R267" s="3" t="str">
        <f>IF(VLOOKUP($A267,DICO_Complet!A:R,16,FALSE)=0,"",VLOOKUP($A267,DICO_Complet!A:R,16,FALSE))</f>
        <v/>
      </c>
      <c r="S267" s="3" t="str">
        <f>IF(VLOOKUP($A267,DICO_Complet!A:R,17,FALSE)=0,"",VLOOKUP($A267,DICO_Complet!A:R,17,FALSE))</f>
        <v/>
      </c>
      <c r="T267" s="3" t="str">
        <f>IF(VLOOKUP($A267,DICO_Complet!A:R,18,FALSE)=0,"",VLOOKUP($A267,DICO_Complet!A:R,18,FALSE))</f>
        <v/>
      </c>
    </row>
    <row r="268" spans="1:20">
      <c r="A268" s="29">
        <v>250408115100</v>
      </c>
      <c r="B268" s="30" t="str">
        <f>IF(ISNA(VLOOKUP(Tableau161920[[#This Row],[Référence]],MON_MSG!A:B,2,FALSE)),"N",IF($I268="Obsolete","N","O"))</f>
        <v>O</v>
      </c>
      <c r="C268" s="3" t="str">
        <f>VLOOKUP($A268,DICO_Complet!A:R,3,FALSE)</f>
        <v>Context</v>
      </c>
      <c r="D268" s="3" t="str">
        <f>VLOOKUP($A268,DICO_Complet!A:R,4,FALSE)</f>
        <v>executionContractParameters</v>
      </c>
      <c r="E268" s="3" t="str">
        <f>VLOOKUP($A268,DICO_Complet!A:R,5,FALSE)</f>
        <v>contractProductCode</v>
      </c>
      <c r="F268" s="3" t="str">
        <f>VLOOKUP($A268,DICO_Complet!A:R,6,FALSE)</f>
        <v>Max6Text</v>
      </c>
      <c r="G268" s="31" t="str">
        <f>VLOOKUP($A268,DICO_Complet!A:R,7,FALSE)</f>
        <v>DNS</v>
      </c>
      <c r="H268" s="31">
        <f>VLOOKUP($A268,DICO_Complet!A:R,8,FALSE)</f>
        <v>0</v>
      </c>
      <c r="I268" s="3" t="str">
        <f>IF(VLOOKUP($A268,DICO_Complet!A:R,9,FALSE)&lt;&gt;0,VLOOKUP($A268,DICO_Complet!A:R,9,FALSE),"")</f>
        <v/>
      </c>
      <c r="J268" s="3" t="str">
        <f>VLOOKUP($A268,DICO_Complet!A:R,10,FALSE)</f>
        <v>Contract Product Code</v>
      </c>
      <c r="K268" s="3" t="str">
        <f>IF(OR(ISNA(VLOOKUP(Tableau161920[[#This Row],[Référence]],MON_MSG!A:H,7,FALSE)),ISBLANK(VLOOKUP(Tableau161920[[#This Row],[Référence]],MON_MSG!A:H,7,FALSE))),"",VLOOKUP(Tableau161920[[#This Row],[Référence]],MON_MSG!A:H,7,FALSE))</f>
        <v/>
      </c>
      <c r="L268" s="3" t="str">
        <f>IF(OR(ISNA(VLOOKUP(Tableau161920[[#This Row],[Référence]],MON_MSG!A:I,8,FALSE)),ISBLANK(VLOOKUP(Tableau161920[[#This Row],[Référence]],MON_MSG!A:I,8,FALSE))),"",VLOOKUP(Tableau161920[[#This Row],[Référence]],MON_MSG!A:I,8,FALSE))</f>
        <v/>
      </c>
      <c r="M268" s="3" t="str">
        <f>IF(OR(ISNA(VLOOKUP(Tableau161920[[#This Row],[Référence]],MON_MSG!A:J,9,FALSE)),ISBLANK(VLOOKUP(Tableau161920[[#This Row],[Référence]],MON_MSG!A:J,9,FALSE))),"",VLOOKUP(Tableau161920[[#This Row],[Référence]],MON_MSG!A:J,9,FALSE))</f>
        <v/>
      </c>
      <c r="N268" s="3" t="str">
        <f>IF(VLOOKUP($A268,DICO_Complet!A:R,12,FALSE)=0,"",VLOOKUP($A268,DICO_Complet!A:R,12,FALSE))</f>
        <v/>
      </c>
      <c r="O268" s="3" t="str">
        <f>IF(VLOOKUP($A268,DICO_Complet!A:R,13,FALSE)=0,"",VLOOKUP($A268,DICO_Complet!A:R,13,FALSE))</f>
        <v/>
      </c>
      <c r="P268" s="3" t="str">
        <f>IF(VLOOKUP($A268,DICO_Complet!A:R,14,FALSE)=0,"",VLOOKUP($A268,DICO_Complet!A:R,14,FALSE))</f>
        <v/>
      </c>
      <c r="Q268" s="3" t="str">
        <f>IF(VLOOKUP($A268,DICO_Complet!A:R,15,FALSE)=0,"",VLOOKUP($A268,DICO_Complet!A:R,15,FALSE))</f>
        <v/>
      </c>
      <c r="R268" s="3" t="str">
        <f>IF(VLOOKUP($A268,DICO_Complet!A:R,16,FALSE)=0,"",VLOOKUP($A268,DICO_Complet!A:R,16,FALSE))</f>
        <v/>
      </c>
      <c r="S268" s="3" t="str">
        <f>IF(VLOOKUP($A268,DICO_Complet!A:R,17,FALSE)=0,"",VLOOKUP($A268,DICO_Complet!A:R,17,FALSE))</f>
        <v/>
      </c>
      <c r="T268" s="3" t="str">
        <f>IF(VLOOKUP($A268,DICO_Complet!A:R,18,FALSE)=0,"",VLOOKUP($A268,DICO_Complet!A:R,18,FALSE))</f>
        <v/>
      </c>
    </row>
    <row r="269" spans="1:20">
      <c r="A269" s="29">
        <v>250401135700</v>
      </c>
      <c r="B269" s="30" t="str">
        <f>IF(ISNA(VLOOKUP(Tableau161920[[#This Row],[Référence]],MON_MSG!A:B,2,FALSE)),"N",IF($I269="Obsolete","N","O"))</f>
        <v>O</v>
      </c>
      <c r="C269" s="3" t="str">
        <f>VLOOKUP($A269,DICO_Complet!A:R,3,FALSE)</f>
        <v>Context</v>
      </c>
      <c r="D269" s="3" t="str">
        <f>VLOOKUP($A269,DICO_Complet!A:R,4,FALSE)</f>
        <v>executionContractParameters</v>
      </c>
      <c r="E269" s="3" t="str">
        <f>VLOOKUP($A269,DICO_Complet!A:R,5,FALSE)</f>
        <v>duplicationControlIndicator</v>
      </c>
      <c r="F269" s="3" t="str">
        <f>VLOOKUP($A269,DICO_Complet!A:R,6,FALSE)</f>
        <v>TrueFalseIndicator</v>
      </c>
      <c r="G269" s="31" t="str">
        <f>VLOOKUP($A269,DICO_Complet!A:R,7,FALSE)</f>
        <v>DNS</v>
      </c>
      <c r="H269" s="31">
        <f>VLOOKUP($A269,DICO_Complet!A:R,8,FALSE)</f>
        <v>0</v>
      </c>
      <c r="I269" s="3" t="str">
        <f>IF(VLOOKUP($A269,DICO_Complet!A:R,9,FALSE)&lt;&gt;0,VLOOKUP($A269,DICO_Complet!A:R,9,FALSE),"")</f>
        <v/>
      </c>
      <c r="J269" s="3" t="str">
        <f>VLOOKUP($A269,DICO_Complet!A:R,10,FALSE)</f>
        <v>Indicator for duplicated transactions check</v>
      </c>
      <c r="K269" s="3" t="str">
        <f>IF(OR(ISNA(VLOOKUP(Tableau161920[[#This Row],[Référence]],MON_MSG!A:H,7,FALSE)),ISBLANK(VLOOKUP(Tableau161920[[#This Row],[Référence]],MON_MSG!A:H,7,FALSE))),"",VLOOKUP(Tableau161920[[#This Row],[Référence]],MON_MSG!A:H,7,FALSE))</f>
        <v/>
      </c>
      <c r="L269" s="3" t="str">
        <f>IF(OR(ISNA(VLOOKUP(Tableau161920[[#This Row],[Référence]],MON_MSG!A:I,8,FALSE)),ISBLANK(VLOOKUP(Tableau161920[[#This Row],[Référence]],MON_MSG!A:I,8,FALSE))),"",VLOOKUP(Tableau161920[[#This Row],[Référence]],MON_MSG!A:I,8,FALSE))</f>
        <v/>
      </c>
      <c r="M269" s="3" t="str">
        <f>IF(OR(ISNA(VLOOKUP(Tableau161920[[#This Row],[Référence]],MON_MSG!A:J,9,FALSE)),ISBLANK(VLOOKUP(Tableau161920[[#This Row],[Référence]],MON_MSG!A:J,9,FALSE))),"",VLOOKUP(Tableau161920[[#This Row],[Référence]],MON_MSG!A:J,9,FALSE))</f>
        <v/>
      </c>
      <c r="N269" s="3" t="str">
        <f>IF(VLOOKUP($A269,DICO_Complet!A:R,12,FALSE)=0,"",VLOOKUP($A269,DICO_Complet!A:R,12,FALSE))</f>
        <v/>
      </c>
      <c r="O269" s="3" t="str">
        <f>IF(VLOOKUP($A269,DICO_Complet!A:R,13,FALSE)=0,"",VLOOKUP($A269,DICO_Complet!A:R,13,FALSE))</f>
        <v/>
      </c>
      <c r="P269" s="3" t="str">
        <f>IF(VLOOKUP($A269,DICO_Complet!A:R,14,FALSE)=0,"",VLOOKUP($A269,DICO_Complet!A:R,14,FALSE))</f>
        <v/>
      </c>
      <c r="Q269" s="3" t="str">
        <f>IF(VLOOKUP($A269,DICO_Complet!A:R,15,FALSE)=0,"",VLOOKUP($A269,DICO_Complet!A:R,15,FALSE))</f>
        <v/>
      </c>
      <c r="R269" s="3" t="str">
        <f>IF(VLOOKUP($A269,DICO_Complet!A:R,16,FALSE)=0,"",VLOOKUP($A269,DICO_Complet!A:R,16,FALSE))</f>
        <v/>
      </c>
      <c r="S269" s="3" t="str">
        <f>IF(VLOOKUP($A269,DICO_Complet!A:R,17,FALSE)=0,"",VLOOKUP($A269,DICO_Complet!A:R,17,FALSE))</f>
        <v/>
      </c>
      <c r="T269" s="3" t="str">
        <f>IF(VLOOKUP($A269,DICO_Complet!A:R,18,FALSE)=0,"",VLOOKUP($A269,DICO_Complet!A:R,18,FALSE))</f>
        <v/>
      </c>
    </row>
    <row r="270" spans="1:20">
      <c r="A270" s="29">
        <v>241112000114</v>
      </c>
      <c r="B270" s="30" t="str">
        <f>IF(ISNA(VLOOKUP(Tableau161920[[#This Row],[Référence]],MON_MSG!A:B,2,FALSE)),"N",IF($I270="Obsolete","N","O"))</f>
        <v>O</v>
      </c>
      <c r="C270" s="3" t="str">
        <f>VLOOKUP($A270,DICO_Complet!A:R,3,FALSE)</f>
        <v>Context</v>
      </c>
      <c r="D270" s="3" t="str">
        <f>VLOOKUP($A270,DICO_Complet!A:R,4,FALSE)</f>
        <v>executionContractParameters</v>
      </c>
      <c r="E270" s="3" t="str">
        <f>VLOOKUP($A270,DICO_Complet!A:R,5,FALSE)</f>
        <v>dynamicNameIndicator</v>
      </c>
      <c r="F270" s="3" t="str">
        <f>VLOOKUP($A270,DICO_Complet!A:R,6,FALSE)</f>
        <v>TrueFalseIndicator</v>
      </c>
      <c r="G270" s="31" t="str">
        <f>VLOOKUP($A270,DICO_Complet!A:R,7,FALSE)</f>
        <v>DNS</v>
      </c>
      <c r="H270" s="31">
        <f>VLOOKUP($A270,DICO_Complet!A:R,8,FALSE)</f>
        <v>0</v>
      </c>
      <c r="I270" s="3" t="str">
        <f>IF(VLOOKUP($A270,DICO_Complet!A:R,9,FALSE)&lt;&gt;0,VLOOKUP($A270,DICO_Complet!A:R,9,FALSE),"")</f>
        <v/>
      </c>
      <c r="J270" s="3" t="str">
        <f>VLOOKUP($A270,DICO_Complet!A:R,10,FALSE)</f>
        <v>Dynamic Merchant Name Indicator</v>
      </c>
      <c r="K270" s="3" t="str">
        <f>IF(OR(ISNA(VLOOKUP(Tableau161920[[#This Row],[Référence]],MON_MSG!A:H,7,FALSE)),ISBLANK(VLOOKUP(Tableau161920[[#This Row],[Référence]],MON_MSG!A:H,7,FALSE))),"",VLOOKUP(Tableau161920[[#This Row],[Référence]],MON_MSG!A:H,7,FALSE))</f>
        <v/>
      </c>
      <c r="L270" s="3" t="str">
        <f>IF(OR(ISNA(VLOOKUP(Tableau161920[[#This Row],[Référence]],MON_MSG!A:I,8,FALSE)),ISBLANK(VLOOKUP(Tableau161920[[#This Row],[Référence]],MON_MSG!A:I,8,FALSE))),"",VLOOKUP(Tableau161920[[#This Row],[Référence]],MON_MSG!A:I,8,FALSE))</f>
        <v/>
      </c>
      <c r="M270" s="3" t="str">
        <f>IF(OR(ISNA(VLOOKUP(Tableau161920[[#This Row],[Référence]],MON_MSG!A:J,9,FALSE)),ISBLANK(VLOOKUP(Tableau161920[[#This Row],[Référence]],MON_MSG!A:J,9,FALSE))),"",VLOOKUP(Tableau161920[[#This Row],[Référence]],MON_MSG!A:J,9,FALSE))</f>
        <v/>
      </c>
      <c r="N270" s="3" t="str">
        <f>IF(VLOOKUP($A270,DICO_Complet!A:R,12,FALSE)=0,"",VLOOKUP($A270,DICO_Complet!A:R,12,FALSE))</f>
        <v>AUT368</v>
      </c>
      <c r="O270" s="3" t="str">
        <f>IF(VLOOKUP($A270,DICO_Complet!A:R,13,FALSE)=0,"",VLOOKUP($A270,DICO_Complet!A:R,13,FALSE))</f>
        <v/>
      </c>
      <c r="P270" s="3" t="str">
        <f>IF(VLOOKUP($A270,DICO_Complet!A:R,14,FALSE)=0,"",VLOOKUP($A270,DICO_Complet!A:R,14,FALSE))</f>
        <v/>
      </c>
      <c r="Q270" s="3" t="str">
        <f>IF(VLOOKUP($A270,DICO_Complet!A:R,15,FALSE)=0,"",VLOOKUP($A270,DICO_Complet!A:R,15,FALSE))</f>
        <v/>
      </c>
      <c r="R270" s="3" t="str">
        <f>IF(VLOOKUP($A270,DICO_Complet!A:R,16,FALSE)=0,"",VLOOKUP($A270,DICO_Complet!A:R,16,FALSE))</f>
        <v/>
      </c>
      <c r="S270" s="3" t="str">
        <f>IF(VLOOKUP($A270,DICO_Complet!A:R,17,FALSE)=0,"",VLOOKUP($A270,DICO_Complet!A:R,17,FALSE))</f>
        <v/>
      </c>
      <c r="T270" s="3" t="str">
        <f>IF(VLOOKUP($A270,DICO_Complet!A:R,18,FALSE)=0,"",VLOOKUP($A270,DICO_Complet!A:R,18,FALSE))</f>
        <v/>
      </c>
    </row>
    <row r="271" spans="1:20">
      <c r="A271" s="29">
        <v>250415115200</v>
      </c>
      <c r="B271" s="30" t="str">
        <f>IF(ISNA(VLOOKUP(Tableau161920[[#This Row],[Référence]],MON_MSG!A:B,2,FALSE)),"N",IF($I271="Obsolete","N","O"))</f>
        <v>O</v>
      </c>
      <c r="C271" s="3" t="str">
        <f>VLOOKUP($A271,DICO_Complet!A:R,3,FALSE)</f>
        <v>Context</v>
      </c>
      <c r="D271" s="3" t="str">
        <f>VLOOKUP($A271,DICO_Complet!A:R,4,FALSE)</f>
        <v>executionContractParameters</v>
      </c>
      <c r="E271" s="3" t="str">
        <f>VLOOKUP($A271,DICO_Complet!A:R,5,FALSE)</f>
        <v>genericMidControl</v>
      </c>
      <c r="F271" s="3" t="str">
        <f>VLOOKUP($A271,DICO_Complet!A:R,6,FALSE)</f>
        <v>GenericMidControlCodeset</v>
      </c>
      <c r="G271" s="31" t="str">
        <f>VLOOKUP($A271,DICO_Complet!A:R,7,FALSE)</f>
        <v>DNS</v>
      </c>
      <c r="H271" s="31">
        <f>VLOOKUP($A271,DICO_Complet!A:R,8,FALSE)</f>
        <v>0</v>
      </c>
      <c r="I271" s="3" t="str">
        <f>IF(VLOOKUP($A271,DICO_Complet!A:R,9,FALSE)&lt;&gt;0,VLOOKUP($A271,DICO_Complet!A:R,9,FALSE),"")</f>
        <v/>
      </c>
      <c r="J271" s="3" t="str">
        <f>VLOOKUP($A271,DICO_Complet!A:R,10,FALSE)</f>
        <v>Generic Merchant Identification Control</v>
      </c>
      <c r="K271" s="3" t="str">
        <f>IF(OR(ISNA(VLOOKUP(Tableau161920[[#This Row],[Référence]],MON_MSG!A:H,7,FALSE)),ISBLANK(VLOOKUP(Tableau161920[[#This Row],[Référence]],MON_MSG!A:H,7,FALSE))),"",VLOOKUP(Tableau161920[[#This Row],[Référence]],MON_MSG!A:H,7,FALSE))</f>
        <v/>
      </c>
      <c r="L271" s="3" t="str">
        <f>IF(OR(ISNA(VLOOKUP(Tableau161920[[#This Row],[Référence]],MON_MSG!A:I,8,FALSE)),ISBLANK(VLOOKUP(Tableau161920[[#This Row],[Référence]],MON_MSG!A:I,8,FALSE))),"",VLOOKUP(Tableau161920[[#This Row],[Référence]],MON_MSG!A:I,8,FALSE))</f>
        <v/>
      </c>
      <c r="M271" s="3" t="str">
        <f>IF(OR(ISNA(VLOOKUP(Tableau161920[[#This Row],[Référence]],MON_MSG!A:J,9,FALSE)),ISBLANK(VLOOKUP(Tableau161920[[#This Row],[Référence]],MON_MSG!A:J,9,FALSE))),"",VLOOKUP(Tableau161920[[#This Row],[Référence]],MON_MSG!A:J,9,FALSE))</f>
        <v/>
      </c>
      <c r="N271" s="3" t="str">
        <f>IF(VLOOKUP($A271,DICO_Complet!A:R,12,FALSE)=0,"",VLOOKUP($A271,DICO_Complet!A:R,12,FALSE))</f>
        <v/>
      </c>
      <c r="O271" s="3" t="str">
        <f>IF(VLOOKUP($A271,DICO_Complet!A:R,13,FALSE)=0,"",VLOOKUP($A271,DICO_Complet!A:R,13,FALSE))</f>
        <v/>
      </c>
      <c r="P271" s="3" t="str">
        <f>IF(VLOOKUP($A271,DICO_Complet!A:R,14,FALSE)=0,"",VLOOKUP($A271,DICO_Complet!A:R,14,FALSE))</f>
        <v/>
      </c>
      <c r="Q271" s="3" t="str">
        <f>IF(VLOOKUP($A271,DICO_Complet!A:R,15,FALSE)=0,"",VLOOKUP($A271,DICO_Complet!A:R,15,FALSE))</f>
        <v/>
      </c>
      <c r="R271" s="3" t="str">
        <f>IF(VLOOKUP($A271,DICO_Complet!A:R,16,FALSE)=0,"",VLOOKUP($A271,DICO_Complet!A:R,16,FALSE))</f>
        <v/>
      </c>
      <c r="S271" s="3" t="str">
        <f>IF(VLOOKUP($A271,DICO_Complet!A:R,17,FALSE)=0,"",VLOOKUP($A271,DICO_Complet!A:R,17,FALSE))</f>
        <v/>
      </c>
      <c r="T271" s="3" t="str">
        <f>IF(VLOOKUP($A271,DICO_Complet!A:R,18,FALSE)=0,"",VLOOKUP($A271,DICO_Complet!A:R,18,FALSE))</f>
        <v/>
      </c>
    </row>
    <row r="272" spans="1:20">
      <c r="A272" s="29">
        <v>250401140700</v>
      </c>
      <c r="B272" s="30" t="str">
        <f>IF(ISNA(VLOOKUP(Tableau161920[[#This Row],[Référence]],MON_MSG!A:B,2,FALSE)),"N",IF($I272="Obsolete","N","O"))</f>
        <v>O</v>
      </c>
      <c r="C272" s="3" t="str">
        <f>VLOOKUP($A272,DICO_Complet!A:R,3,FALSE)</f>
        <v>Context</v>
      </c>
      <c r="D272" s="3" t="str">
        <f>VLOOKUP($A272,DICO_Complet!A:R,4,FALSE)</f>
        <v>executionContractParameters</v>
      </c>
      <c r="E272" s="3" t="str">
        <f>VLOOKUP($A272,DICO_Complet!A:R,5,FALSE)</f>
        <v>governmentControlCountryCode</v>
      </c>
      <c r="F272" s="3" t="str">
        <f>VLOOKUP($A272,DICO_Complet!A:R,6,FALSE)</f>
        <v>ISO3NumericCountryCode</v>
      </c>
      <c r="G272" s="31" t="str">
        <f>VLOOKUP($A272,DICO_Complet!A:R,7,FALSE)</f>
        <v>DNS</v>
      </c>
      <c r="H272" s="31">
        <f>VLOOKUP($A272,DICO_Complet!A:R,8,FALSE)</f>
        <v>0</v>
      </c>
      <c r="I272" s="3" t="str">
        <f>IF(VLOOKUP($A272,DICO_Complet!A:R,9,FALSE)&lt;&gt;0,VLOOKUP($A272,DICO_Complet!A:R,9,FALSE),"")</f>
        <v/>
      </c>
      <c r="J272" s="3" t="str">
        <f>VLOOKUP($A272,DICO_Complet!A:R,10,FALSE)</f>
        <v>Government country code</v>
      </c>
      <c r="K272" s="3" t="str">
        <f>IF(OR(ISNA(VLOOKUP(Tableau161920[[#This Row],[Référence]],MON_MSG!A:H,7,FALSE)),ISBLANK(VLOOKUP(Tableau161920[[#This Row],[Référence]],MON_MSG!A:H,7,FALSE))),"",VLOOKUP(Tableau161920[[#This Row],[Référence]],MON_MSG!A:H,7,FALSE))</f>
        <v/>
      </c>
      <c r="L272" s="3" t="str">
        <f>IF(OR(ISNA(VLOOKUP(Tableau161920[[#This Row],[Référence]],MON_MSG!A:I,8,FALSE)),ISBLANK(VLOOKUP(Tableau161920[[#This Row],[Référence]],MON_MSG!A:I,8,FALSE))),"",VLOOKUP(Tableau161920[[#This Row],[Référence]],MON_MSG!A:I,8,FALSE))</f>
        <v/>
      </c>
      <c r="M272" s="3" t="str">
        <f>IF(OR(ISNA(VLOOKUP(Tableau161920[[#This Row],[Référence]],MON_MSG!A:J,9,FALSE)),ISBLANK(VLOOKUP(Tableau161920[[#This Row],[Référence]],MON_MSG!A:J,9,FALSE))),"",VLOOKUP(Tableau161920[[#This Row],[Référence]],MON_MSG!A:J,9,FALSE))</f>
        <v/>
      </c>
      <c r="N272" s="3" t="str">
        <f>IF(VLOOKUP($A272,DICO_Complet!A:R,12,FALSE)=0,"",VLOOKUP($A272,DICO_Complet!A:R,12,FALSE))</f>
        <v/>
      </c>
      <c r="O272" s="3" t="str">
        <f>IF(VLOOKUP($A272,DICO_Complet!A:R,13,FALSE)=0,"",VLOOKUP($A272,DICO_Complet!A:R,13,FALSE))</f>
        <v/>
      </c>
      <c r="P272" s="3" t="str">
        <f>IF(VLOOKUP($A272,DICO_Complet!A:R,14,FALSE)=0,"",VLOOKUP($A272,DICO_Complet!A:R,14,FALSE))</f>
        <v/>
      </c>
      <c r="Q272" s="3" t="str">
        <f>IF(VLOOKUP($A272,DICO_Complet!A:R,15,FALSE)=0,"",VLOOKUP($A272,DICO_Complet!A:R,15,FALSE))</f>
        <v/>
      </c>
      <c r="R272" s="3" t="str">
        <f>IF(VLOOKUP($A272,DICO_Complet!A:R,16,FALSE)=0,"",VLOOKUP($A272,DICO_Complet!A:R,16,FALSE))</f>
        <v/>
      </c>
      <c r="S272" s="3" t="str">
        <f>IF(VLOOKUP($A272,DICO_Complet!A:R,17,FALSE)=0,"",VLOOKUP($A272,DICO_Complet!A:R,17,FALSE))</f>
        <v/>
      </c>
      <c r="T272" s="3" t="str">
        <f>IF(VLOOKUP($A272,DICO_Complet!A:R,18,FALSE)=0,"",VLOOKUP($A272,DICO_Complet!A:R,18,FALSE))</f>
        <v/>
      </c>
    </row>
    <row r="273" spans="1:20">
      <c r="A273" s="29">
        <v>250401140600</v>
      </c>
      <c r="B273" s="30" t="str">
        <f>IF(ISNA(VLOOKUP(Tableau161920[[#This Row],[Référence]],MON_MSG!A:B,2,FALSE)),"N",IF($I273="Obsolete","N","O"))</f>
        <v>O</v>
      </c>
      <c r="C273" s="3" t="str">
        <f>VLOOKUP($A273,DICO_Complet!A:R,3,FALSE)</f>
        <v>Context</v>
      </c>
      <c r="D273" s="3" t="str">
        <f>VLOOKUP($A273,DICO_Complet!A:R,4,FALSE)</f>
        <v>executionContractParameters</v>
      </c>
      <c r="E273" s="3" t="str">
        <f>VLOOKUP($A273,DICO_Complet!A:R,5,FALSE)</f>
        <v>governmentControlIndicator</v>
      </c>
      <c r="F273" s="3" t="str">
        <f>VLOOKUP($A273,DICO_Complet!A:R,6,FALSE)</f>
        <v>TrueFalseIndicator</v>
      </c>
      <c r="G273" s="31" t="str">
        <f>VLOOKUP($A273,DICO_Complet!A:R,7,FALSE)</f>
        <v>DNS</v>
      </c>
      <c r="H273" s="31">
        <f>VLOOKUP($A273,DICO_Complet!A:R,8,FALSE)</f>
        <v>0</v>
      </c>
      <c r="I273" s="3" t="str">
        <f>IF(VLOOKUP($A273,DICO_Complet!A:R,9,FALSE)&lt;&gt;0,VLOOKUP($A273,DICO_Complet!A:R,9,FALSE),"")</f>
        <v/>
      </c>
      <c r="J273" s="3" t="str">
        <f>VLOOKUP($A273,DICO_Complet!A:R,10,FALSE)</f>
        <v>Government control indicator</v>
      </c>
      <c r="K273" s="3" t="str">
        <f>IF(OR(ISNA(VLOOKUP(Tableau161920[[#This Row],[Référence]],MON_MSG!A:H,7,FALSE)),ISBLANK(VLOOKUP(Tableau161920[[#This Row],[Référence]],MON_MSG!A:H,7,FALSE))),"",VLOOKUP(Tableau161920[[#This Row],[Référence]],MON_MSG!A:H,7,FALSE))</f>
        <v/>
      </c>
      <c r="L273" s="3" t="str">
        <f>IF(OR(ISNA(VLOOKUP(Tableau161920[[#This Row],[Référence]],MON_MSG!A:I,8,FALSE)),ISBLANK(VLOOKUP(Tableau161920[[#This Row],[Référence]],MON_MSG!A:I,8,FALSE))),"",VLOOKUP(Tableau161920[[#This Row],[Référence]],MON_MSG!A:I,8,FALSE))</f>
        <v/>
      </c>
      <c r="M273" s="3" t="str">
        <f>IF(OR(ISNA(VLOOKUP(Tableau161920[[#This Row],[Référence]],MON_MSG!A:J,9,FALSE)),ISBLANK(VLOOKUP(Tableau161920[[#This Row],[Référence]],MON_MSG!A:J,9,FALSE))),"",VLOOKUP(Tableau161920[[#This Row],[Référence]],MON_MSG!A:J,9,FALSE))</f>
        <v/>
      </c>
      <c r="N273" s="3" t="str">
        <f>IF(VLOOKUP($A273,DICO_Complet!A:R,12,FALSE)=0,"",VLOOKUP($A273,DICO_Complet!A:R,12,FALSE))</f>
        <v/>
      </c>
      <c r="O273" s="3" t="str">
        <f>IF(VLOOKUP($A273,DICO_Complet!A:R,13,FALSE)=0,"",VLOOKUP($A273,DICO_Complet!A:R,13,FALSE))</f>
        <v/>
      </c>
      <c r="P273" s="3" t="str">
        <f>IF(VLOOKUP($A273,DICO_Complet!A:R,14,FALSE)=0,"",VLOOKUP($A273,DICO_Complet!A:R,14,FALSE))</f>
        <v/>
      </c>
      <c r="Q273" s="3" t="str">
        <f>IF(VLOOKUP($A273,DICO_Complet!A:R,15,FALSE)=0,"",VLOOKUP($A273,DICO_Complet!A:R,15,FALSE))</f>
        <v/>
      </c>
      <c r="R273" s="3" t="str">
        <f>IF(VLOOKUP($A273,DICO_Complet!A:R,16,FALSE)=0,"",VLOOKUP($A273,DICO_Complet!A:R,16,FALSE))</f>
        <v/>
      </c>
      <c r="S273" s="3" t="str">
        <f>IF(VLOOKUP($A273,DICO_Complet!A:R,17,FALSE)=0,"",VLOOKUP($A273,DICO_Complet!A:R,17,FALSE))</f>
        <v/>
      </c>
      <c r="T273" s="3" t="str">
        <f>IF(VLOOKUP($A273,DICO_Complet!A:R,18,FALSE)=0,"",VLOOKUP($A273,DICO_Complet!A:R,18,FALSE))</f>
        <v/>
      </c>
    </row>
    <row r="274" spans="1:20">
      <c r="A274" s="29">
        <v>250704171400</v>
      </c>
      <c r="B274" s="30" t="str">
        <f>IF(ISNA(VLOOKUP(Tableau161920[[#This Row],[Référence]],MON_MSG!A:B,2,FALSE)),"N",IF($I274="Obsolete","N","O"))</f>
        <v>O</v>
      </c>
      <c r="C274" s="3" t="str">
        <f>VLOOKUP($A274,DICO_Complet!A:R,3,FALSE)</f>
        <v>Context</v>
      </c>
      <c r="D274" s="3" t="str">
        <f>VLOOKUP($A274,DICO_Complet!A:R,4,FALSE)</f>
        <v>executionContractParameters</v>
      </c>
      <c r="E274" s="3" t="str">
        <f>VLOOKUP($A274,DICO_Complet!A:R,5,FALSE)</f>
        <v>groupingCriteria</v>
      </c>
      <c r="F274" s="3" t="str">
        <f>VLOOKUP($A274,DICO_Complet!A:R,6,FALSE)</f>
        <v>Exact8Text</v>
      </c>
      <c r="G274" s="31" t="str">
        <f>VLOOKUP($A274,DICO_Complet!A:R,7,FALSE)</f>
        <v>DNS</v>
      </c>
      <c r="H274" s="31">
        <f>VLOOKUP($A274,DICO_Complet!A:R,8,FALSE)</f>
        <v>0</v>
      </c>
      <c r="I274" s="3" t="str">
        <f>IF(VLOOKUP($A274,DICO_Complet!A:R,9,FALSE)&lt;&gt;0,VLOOKUP($A274,DICO_Complet!A:R,9,FALSE),"")</f>
        <v/>
      </c>
      <c r="J274" s="3" t="str">
        <f>VLOOKUP($A274,DICO_Complet!A:R,10,FALSE)</f>
        <v xml:space="preserve">Merchant grouping Criteria </v>
      </c>
      <c r="K274" s="3" t="str">
        <f>IF(OR(ISNA(VLOOKUP(Tableau161920[[#This Row],[Référence]],MON_MSG!A:H,7,FALSE)),ISBLANK(VLOOKUP(Tableau161920[[#This Row],[Référence]],MON_MSG!A:H,7,FALSE))),"",VLOOKUP(Tableau161920[[#This Row],[Référence]],MON_MSG!A:H,7,FALSE))</f>
        <v/>
      </c>
      <c r="L274" s="3" t="str">
        <f>IF(OR(ISNA(VLOOKUP(Tableau161920[[#This Row],[Référence]],MON_MSG!A:I,8,FALSE)),ISBLANK(VLOOKUP(Tableau161920[[#This Row],[Référence]],MON_MSG!A:I,8,FALSE))),"",VLOOKUP(Tableau161920[[#This Row],[Référence]],MON_MSG!A:I,8,FALSE))</f>
        <v/>
      </c>
      <c r="M274" s="3" t="str">
        <f>IF(OR(ISNA(VLOOKUP(Tableau161920[[#This Row],[Référence]],MON_MSG!A:J,9,FALSE)),ISBLANK(VLOOKUP(Tableau161920[[#This Row],[Référence]],MON_MSG!A:J,9,FALSE))),"",VLOOKUP(Tableau161920[[#This Row],[Référence]],MON_MSG!A:J,9,FALSE))</f>
        <v/>
      </c>
      <c r="N274" s="3" t="str">
        <f>IF(VLOOKUP($A274,DICO_Complet!A:R,12,FALSE)=0,"",VLOOKUP($A274,DICO_Complet!A:R,12,FALSE))</f>
        <v/>
      </c>
      <c r="O274" s="3" t="str">
        <f>IF(VLOOKUP($A274,DICO_Complet!A:R,13,FALSE)=0,"",VLOOKUP($A274,DICO_Complet!A:R,13,FALSE))</f>
        <v/>
      </c>
      <c r="P274" s="3" t="str">
        <f>IF(VLOOKUP($A274,DICO_Complet!A:R,14,FALSE)=0,"",VLOOKUP($A274,DICO_Complet!A:R,14,FALSE))</f>
        <v/>
      </c>
      <c r="Q274" s="3" t="str">
        <f>IF(VLOOKUP($A274,DICO_Complet!A:R,15,FALSE)=0,"",VLOOKUP($A274,DICO_Complet!A:R,15,FALSE))</f>
        <v/>
      </c>
      <c r="R274" s="3" t="str">
        <f>IF(VLOOKUP($A274,DICO_Complet!A:R,16,FALSE)=0,"",VLOOKUP($A274,DICO_Complet!A:R,16,FALSE))</f>
        <v/>
      </c>
      <c r="S274" s="3" t="str">
        <f>IF(VLOOKUP($A274,DICO_Complet!A:R,17,FALSE)=0,"",VLOOKUP($A274,DICO_Complet!A:R,17,FALSE))</f>
        <v/>
      </c>
      <c r="T274" s="3" t="str">
        <f>IF(VLOOKUP($A274,DICO_Complet!A:R,18,FALSE)=0,"",VLOOKUP($A274,DICO_Complet!A:R,18,FALSE))</f>
        <v/>
      </c>
    </row>
    <row r="275" spans="1:20">
      <c r="A275" s="29">
        <v>250728102700</v>
      </c>
      <c r="B275" s="30" t="str">
        <f>IF(ISNA(VLOOKUP(Tableau161920[[#This Row],[Référence]],MON_MSG!A:B,2,FALSE)),"N",IF($I275="Obsolete","N","O"))</f>
        <v>O</v>
      </c>
      <c r="C275" s="3" t="str">
        <f>VLOOKUP($A275,DICO_Complet!A:R,3,FALSE)</f>
        <v>Context</v>
      </c>
      <c r="D275" s="3" t="str">
        <f>VLOOKUP($A275,DICO_Complet!A:R,4,FALSE)</f>
        <v>executionContractParameters</v>
      </c>
      <c r="E275" s="3" t="str">
        <f>VLOOKUP($A275,DICO_Complet!A:R,5,FALSE)</f>
        <v>maximumAuthorisedCredit</v>
      </c>
      <c r="F275" s="3" t="str">
        <f>VLOOKUP($A275,DICO_Complet!A:R,6,FALSE)</f>
        <v>AmountType</v>
      </c>
      <c r="G275" s="31" t="str">
        <f>VLOOKUP($A275,DICO_Complet!A:R,7,FALSE)</f>
        <v>DNS</v>
      </c>
      <c r="H275" s="31">
        <f>VLOOKUP($A275,DICO_Complet!A:R,8,FALSE)</f>
        <v>0</v>
      </c>
      <c r="I275" s="3" t="str">
        <f>IF(VLOOKUP($A275,DICO_Complet!A:R,9,FALSE)&lt;&gt;0,VLOOKUP($A275,DICO_Complet!A:R,9,FALSE),"")</f>
        <v/>
      </c>
      <c r="J275" s="3" t="str">
        <f>VLOOKUP($A275,DICO_Complet!A:R,10,FALSE)</f>
        <v>Credit maximum authorised amount and currency</v>
      </c>
      <c r="K275" s="3" t="str">
        <f>IF(OR(ISNA(VLOOKUP(Tableau161920[[#This Row],[Référence]],MON_MSG!A:H,7,FALSE)),ISBLANK(VLOOKUP(Tableau161920[[#This Row],[Référence]],MON_MSG!A:H,7,FALSE))),"",VLOOKUP(Tableau161920[[#This Row],[Référence]],MON_MSG!A:H,7,FALSE))</f>
        <v/>
      </c>
      <c r="L275" s="3" t="str">
        <f>IF(OR(ISNA(VLOOKUP(Tableau161920[[#This Row],[Référence]],MON_MSG!A:I,8,FALSE)),ISBLANK(VLOOKUP(Tableau161920[[#This Row],[Référence]],MON_MSG!A:I,8,FALSE))),"",VLOOKUP(Tableau161920[[#This Row],[Référence]],MON_MSG!A:I,8,FALSE))</f>
        <v/>
      </c>
      <c r="M275" s="3" t="str">
        <f>IF(OR(ISNA(VLOOKUP(Tableau161920[[#This Row],[Référence]],MON_MSG!A:J,9,FALSE)),ISBLANK(VLOOKUP(Tableau161920[[#This Row],[Référence]],MON_MSG!A:J,9,FALSE))),"",VLOOKUP(Tableau161920[[#This Row],[Référence]],MON_MSG!A:J,9,FALSE))</f>
        <v/>
      </c>
      <c r="N275" s="3" t="str">
        <f>IF(VLOOKUP($A275,DICO_Complet!A:R,12,FALSE)=0,"",VLOOKUP($A275,DICO_Complet!A:R,12,FALSE))</f>
        <v/>
      </c>
      <c r="O275" s="3" t="str">
        <f>IF(VLOOKUP($A275,DICO_Complet!A:R,13,FALSE)=0,"",VLOOKUP($A275,DICO_Complet!A:R,13,FALSE))</f>
        <v/>
      </c>
      <c r="P275" s="3" t="str">
        <f>IF(VLOOKUP($A275,DICO_Complet!A:R,14,FALSE)=0,"",VLOOKUP($A275,DICO_Complet!A:R,14,FALSE))</f>
        <v/>
      </c>
      <c r="Q275" s="3" t="str">
        <f>IF(VLOOKUP($A275,DICO_Complet!A:R,15,FALSE)=0,"",VLOOKUP($A275,DICO_Complet!A:R,15,FALSE))</f>
        <v/>
      </c>
      <c r="R275" s="3" t="str">
        <f>IF(VLOOKUP($A275,DICO_Complet!A:R,16,FALSE)=0,"",VLOOKUP($A275,DICO_Complet!A:R,16,FALSE))</f>
        <v/>
      </c>
      <c r="S275" s="3" t="str">
        <f>IF(VLOOKUP($A275,DICO_Complet!A:R,17,FALSE)=0,"",VLOOKUP($A275,DICO_Complet!A:R,17,FALSE))</f>
        <v/>
      </c>
      <c r="T275" s="3" t="str">
        <f>IF(VLOOKUP($A275,DICO_Complet!A:R,18,FALSE)=0,"",VLOOKUP($A275,DICO_Complet!A:R,18,FALSE))</f>
        <v/>
      </c>
    </row>
    <row r="276" spans="1:20">
      <c r="A276" s="29">
        <v>250728102600</v>
      </c>
      <c r="B276" s="30" t="str">
        <f>IF(ISNA(VLOOKUP(Tableau161920[[#This Row],[Référence]],MON_MSG!A:B,2,FALSE)),"N",IF($I276="Obsolete","N","O"))</f>
        <v>O</v>
      </c>
      <c r="C276" s="3" t="str">
        <f>VLOOKUP($A276,DICO_Complet!A:R,3,FALSE)</f>
        <v>Context</v>
      </c>
      <c r="D276" s="3" t="str">
        <f>VLOOKUP($A276,DICO_Complet!A:R,4,FALSE)</f>
        <v>executionContractParameters</v>
      </c>
      <c r="E276" s="3" t="str">
        <f>VLOOKUP($A276,DICO_Complet!A:R,5,FALSE)</f>
        <v>maximumAuthorisedDebit</v>
      </c>
      <c r="F276" s="3" t="str">
        <f>VLOOKUP($A276,DICO_Complet!A:R,6,FALSE)</f>
        <v>AmountType</v>
      </c>
      <c r="G276" s="31" t="str">
        <f>VLOOKUP($A276,DICO_Complet!A:R,7,FALSE)</f>
        <v>DNS</v>
      </c>
      <c r="H276" s="31">
        <f>VLOOKUP($A276,DICO_Complet!A:R,8,FALSE)</f>
        <v>0</v>
      </c>
      <c r="I276" s="3" t="str">
        <f>IF(VLOOKUP($A276,DICO_Complet!A:R,9,FALSE)&lt;&gt;0,VLOOKUP($A276,DICO_Complet!A:R,9,FALSE),"")</f>
        <v/>
      </c>
      <c r="J276" s="3" t="str">
        <f>VLOOKUP($A276,DICO_Complet!A:R,10,FALSE)</f>
        <v>Debit maximum authorised amount and currency</v>
      </c>
      <c r="K276" s="3" t="str">
        <f>IF(OR(ISNA(VLOOKUP(Tableau161920[[#This Row],[Référence]],MON_MSG!A:H,7,FALSE)),ISBLANK(VLOOKUP(Tableau161920[[#This Row],[Référence]],MON_MSG!A:H,7,FALSE))),"",VLOOKUP(Tableau161920[[#This Row],[Référence]],MON_MSG!A:H,7,FALSE))</f>
        <v/>
      </c>
      <c r="L276" s="3" t="str">
        <f>IF(OR(ISNA(VLOOKUP(Tableau161920[[#This Row],[Référence]],MON_MSG!A:I,8,FALSE)),ISBLANK(VLOOKUP(Tableau161920[[#This Row],[Référence]],MON_MSG!A:I,8,FALSE))),"",VLOOKUP(Tableau161920[[#This Row],[Référence]],MON_MSG!A:I,8,FALSE))</f>
        <v/>
      </c>
      <c r="M276" s="3" t="str">
        <f>IF(OR(ISNA(VLOOKUP(Tableau161920[[#This Row],[Référence]],MON_MSG!A:J,9,FALSE)),ISBLANK(VLOOKUP(Tableau161920[[#This Row],[Référence]],MON_MSG!A:J,9,FALSE))),"",VLOOKUP(Tableau161920[[#This Row],[Référence]],MON_MSG!A:J,9,FALSE))</f>
        <v/>
      </c>
      <c r="N276" s="3" t="str">
        <f>IF(VLOOKUP($A276,DICO_Complet!A:R,12,FALSE)=0,"",VLOOKUP($A276,DICO_Complet!A:R,12,FALSE))</f>
        <v/>
      </c>
      <c r="O276" s="3" t="str">
        <f>IF(VLOOKUP($A276,DICO_Complet!A:R,13,FALSE)=0,"",VLOOKUP($A276,DICO_Complet!A:R,13,FALSE))</f>
        <v/>
      </c>
      <c r="P276" s="3" t="str">
        <f>IF(VLOOKUP($A276,DICO_Complet!A:R,14,FALSE)=0,"",VLOOKUP($A276,DICO_Complet!A:R,14,FALSE))</f>
        <v/>
      </c>
      <c r="Q276" s="3" t="str">
        <f>IF(VLOOKUP($A276,DICO_Complet!A:R,15,FALSE)=0,"",VLOOKUP($A276,DICO_Complet!A:R,15,FALSE))</f>
        <v/>
      </c>
      <c r="R276" s="3" t="str">
        <f>IF(VLOOKUP($A276,DICO_Complet!A:R,16,FALSE)=0,"",VLOOKUP($A276,DICO_Complet!A:R,16,FALSE))</f>
        <v/>
      </c>
      <c r="S276" s="3" t="str">
        <f>IF(VLOOKUP($A276,DICO_Complet!A:R,17,FALSE)=0,"",VLOOKUP($A276,DICO_Complet!A:R,17,FALSE))</f>
        <v/>
      </c>
      <c r="T276" s="3" t="str">
        <f>IF(VLOOKUP($A276,DICO_Complet!A:R,18,FALSE)=0,"",VLOOKUP($A276,DICO_Complet!A:R,18,FALSE))</f>
        <v/>
      </c>
    </row>
    <row r="277" spans="1:20">
      <c r="A277" s="29">
        <v>250617141809</v>
      </c>
      <c r="B277" s="30" t="str">
        <f>IF(ISNA(VLOOKUP(Tableau161920[[#This Row],[Référence]],MON_MSG!A:B,2,FALSE)),"N",IF($I277="Obsolete","N","O"))</f>
        <v>O</v>
      </c>
      <c r="C277" s="3" t="str">
        <f>VLOOKUP($A277,DICO_Complet!A:R,3,FALSE)</f>
        <v>Context</v>
      </c>
      <c r="D277" s="3" t="str">
        <f>VLOOKUP($A277,DICO_Complet!A:R,4,FALSE)</f>
        <v>executionContractParameters</v>
      </c>
      <c r="E277" s="3" t="str">
        <f>VLOOKUP($A277,DICO_Complet!A:R,5,FALSE)</f>
        <v>merchantExternalId</v>
      </c>
      <c r="F277" s="3" t="str">
        <f>VLOOKUP($A277,DICO_Complet!A:R,6,FALSE)</f>
        <v>Max32Text</v>
      </c>
      <c r="G277" s="31" t="str">
        <f>VLOOKUP($A277,DICO_Complet!A:R,7,FALSE)</f>
        <v>DNS</v>
      </c>
      <c r="H277" s="31">
        <f>VLOOKUP($A277,DICO_Complet!A:R,8,FALSE)</f>
        <v>0</v>
      </c>
      <c r="I277" s="3" t="str">
        <f>IF(VLOOKUP($A277,DICO_Complet!A:R,9,FALSE)&lt;&gt;0,VLOOKUP($A277,DICO_Complet!A:R,9,FALSE),"")</f>
        <v/>
      </c>
      <c r="J277" s="3" t="str">
        <f>VLOOKUP($A277,DICO_Complet!A:R,10,FALSE)</f>
        <v>Merchant External Identification</v>
      </c>
      <c r="K277" s="3" t="str">
        <f>IF(OR(ISNA(VLOOKUP(Tableau161920[[#This Row],[Référence]],MON_MSG!A:H,7,FALSE)),ISBLANK(VLOOKUP(Tableau161920[[#This Row],[Référence]],MON_MSG!A:H,7,FALSE))),"",VLOOKUP(Tableau161920[[#This Row],[Référence]],MON_MSG!A:H,7,FALSE))</f>
        <v/>
      </c>
      <c r="L277" s="3" t="str">
        <f>IF(OR(ISNA(VLOOKUP(Tableau161920[[#This Row],[Référence]],MON_MSG!A:I,8,FALSE)),ISBLANK(VLOOKUP(Tableau161920[[#This Row],[Référence]],MON_MSG!A:I,8,FALSE))),"",VLOOKUP(Tableau161920[[#This Row],[Référence]],MON_MSG!A:I,8,FALSE))</f>
        <v/>
      </c>
      <c r="M277" s="3" t="str">
        <f>IF(OR(ISNA(VLOOKUP(Tableau161920[[#This Row],[Référence]],MON_MSG!A:J,9,FALSE)),ISBLANK(VLOOKUP(Tableau161920[[#This Row],[Référence]],MON_MSG!A:J,9,FALSE))),"",VLOOKUP(Tableau161920[[#This Row],[Référence]],MON_MSG!A:J,9,FALSE))</f>
        <v/>
      </c>
      <c r="N277" s="3" t="str">
        <f>IF(VLOOKUP($A277,DICO_Complet!A:R,12,FALSE)=0,"",VLOOKUP($A277,DICO_Complet!A:R,12,FALSE))</f>
        <v/>
      </c>
      <c r="O277" s="3" t="str">
        <f>IF(VLOOKUP($A277,DICO_Complet!A:R,13,FALSE)=0,"",VLOOKUP($A277,DICO_Complet!A:R,13,FALSE))</f>
        <v/>
      </c>
      <c r="P277" s="3" t="str">
        <f>IF(VLOOKUP($A277,DICO_Complet!A:R,14,FALSE)=0,"",VLOOKUP($A277,DICO_Complet!A:R,14,FALSE))</f>
        <v/>
      </c>
      <c r="Q277" s="3" t="str">
        <f>IF(VLOOKUP($A277,DICO_Complet!A:R,15,FALSE)=0,"",VLOOKUP($A277,DICO_Complet!A:R,15,FALSE))</f>
        <v/>
      </c>
      <c r="R277" s="3" t="str">
        <f>IF(VLOOKUP($A277,DICO_Complet!A:R,16,FALSE)=0,"",VLOOKUP($A277,DICO_Complet!A:R,16,FALSE))</f>
        <v/>
      </c>
      <c r="S277" s="3" t="str">
        <f>IF(VLOOKUP($A277,DICO_Complet!A:R,17,FALSE)=0,"",VLOOKUP($A277,DICO_Complet!A:R,17,FALSE))</f>
        <v/>
      </c>
      <c r="T277" s="3" t="str">
        <f>IF(VLOOKUP($A277,DICO_Complet!A:R,18,FALSE)=0,"",VLOOKUP($A277,DICO_Complet!A:R,18,FALSE))</f>
        <v/>
      </c>
    </row>
    <row r="278" spans="1:20">
      <c r="A278" s="29">
        <v>250617141807</v>
      </c>
      <c r="B278" s="30" t="str">
        <f>IF(ISNA(VLOOKUP(Tableau161920[[#This Row],[Référence]],MON_MSG!A:B,2,FALSE)),"N",IF($I278="Obsolete","N","O"))</f>
        <v>O</v>
      </c>
      <c r="C278" s="3" t="str">
        <f>VLOOKUP($A278,DICO_Complet!A:R,3,FALSE)</f>
        <v>Context</v>
      </c>
      <c r="D278" s="3" t="str">
        <f>VLOOKUP($A278,DICO_Complet!A:R,4,FALSE)</f>
        <v>executionContractParameters</v>
      </c>
      <c r="E278" s="3" t="str">
        <f>VLOOKUP($A278,DICO_Complet!A:R,5,FALSE)</f>
        <v>merchantInternalId</v>
      </c>
      <c r="F278" s="3" t="str">
        <f>VLOOKUP($A278,DICO_Complet!A:R,6,FALSE)</f>
        <v>Max9Text</v>
      </c>
      <c r="G278" s="31" t="str">
        <f>VLOOKUP($A278,DICO_Complet!A:R,7,FALSE)</f>
        <v>DNS</v>
      </c>
      <c r="H278" s="31">
        <f>VLOOKUP($A278,DICO_Complet!A:R,8,FALSE)</f>
        <v>0</v>
      </c>
      <c r="I278" s="3" t="str">
        <f>IF(VLOOKUP($A278,DICO_Complet!A:R,9,FALSE)&lt;&gt;0,VLOOKUP($A278,DICO_Complet!A:R,9,FALSE),"")</f>
        <v/>
      </c>
      <c r="J278" s="3" t="str">
        <f>VLOOKUP($A278,DICO_Complet!A:R,10,FALSE)</f>
        <v>Merchant Internal Identification</v>
      </c>
      <c r="K278" s="3" t="str">
        <f>IF(OR(ISNA(VLOOKUP(Tableau161920[[#This Row],[Référence]],MON_MSG!A:H,7,FALSE)),ISBLANK(VLOOKUP(Tableau161920[[#This Row],[Référence]],MON_MSG!A:H,7,FALSE))),"",VLOOKUP(Tableau161920[[#This Row],[Référence]],MON_MSG!A:H,7,FALSE))</f>
        <v/>
      </c>
      <c r="L278" s="3" t="str">
        <f>IF(OR(ISNA(VLOOKUP(Tableau161920[[#This Row],[Référence]],MON_MSG!A:I,8,FALSE)),ISBLANK(VLOOKUP(Tableau161920[[#This Row],[Référence]],MON_MSG!A:I,8,FALSE))),"",VLOOKUP(Tableau161920[[#This Row],[Référence]],MON_MSG!A:I,8,FALSE))</f>
        <v/>
      </c>
      <c r="M278" s="3" t="str">
        <f>IF(OR(ISNA(VLOOKUP(Tableau161920[[#This Row],[Référence]],MON_MSG!A:J,9,FALSE)),ISBLANK(VLOOKUP(Tableau161920[[#This Row],[Référence]],MON_MSG!A:J,9,FALSE))),"",VLOOKUP(Tableau161920[[#This Row],[Référence]],MON_MSG!A:J,9,FALSE))</f>
        <v/>
      </c>
      <c r="N278" s="3" t="str">
        <f>IF(VLOOKUP($A278,DICO_Complet!A:R,12,FALSE)=0,"",VLOOKUP($A278,DICO_Complet!A:R,12,FALSE))</f>
        <v/>
      </c>
      <c r="O278" s="3" t="str">
        <f>IF(VLOOKUP($A278,DICO_Complet!A:R,13,FALSE)=0,"",VLOOKUP($A278,DICO_Complet!A:R,13,FALSE))</f>
        <v/>
      </c>
      <c r="P278" s="3" t="str">
        <f>IF(VLOOKUP($A278,DICO_Complet!A:R,14,FALSE)=0,"",VLOOKUP($A278,DICO_Complet!A:R,14,FALSE))</f>
        <v/>
      </c>
      <c r="Q278" s="3" t="str">
        <f>IF(VLOOKUP($A278,DICO_Complet!A:R,15,FALSE)=0,"",VLOOKUP($A278,DICO_Complet!A:R,15,FALSE))</f>
        <v/>
      </c>
      <c r="R278" s="3" t="str">
        <f>IF(VLOOKUP($A278,DICO_Complet!A:R,16,FALSE)=0,"",VLOOKUP($A278,DICO_Complet!A:R,16,FALSE))</f>
        <v/>
      </c>
      <c r="S278" s="3" t="str">
        <f>IF(VLOOKUP($A278,DICO_Complet!A:R,17,FALSE)=0,"",VLOOKUP($A278,DICO_Complet!A:R,17,FALSE))</f>
        <v/>
      </c>
      <c r="T278" s="3" t="str">
        <f>IF(VLOOKUP($A278,DICO_Complet!A:R,18,FALSE)=0,"",VLOOKUP($A278,DICO_Complet!A:R,18,FALSE))</f>
        <v/>
      </c>
    </row>
    <row r="279" spans="1:20">
      <c r="A279" s="29">
        <v>241112000132</v>
      </c>
      <c r="B279" s="30" t="str">
        <f>IF(ISNA(VLOOKUP(Tableau161920[[#This Row],[Référence]],MON_MSG!A:B,2,FALSE)),"N",IF($I279="Obsolete","N","O"))</f>
        <v>O</v>
      </c>
      <c r="C279" s="3" t="str">
        <f>VLOOKUP($A279,DICO_Complet!A:R,3,FALSE)</f>
        <v>Context</v>
      </c>
      <c r="D279" s="3" t="str">
        <f>VLOOKUP($A279,DICO_Complet!A:R,4,FALSE)</f>
        <v>executionContractParameters</v>
      </c>
      <c r="E279" s="3" t="str">
        <f>VLOOKUP($A279,DICO_Complet!A:R,5,FALSE)</f>
        <v>singleContractIndicator</v>
      </c>
      <c r="F279" s="3" t="str">
        <f>VLOOKUP($A279,DICO_Complet!A:R,6,FALSE)</f>
        <v>TrueFalseIndicator</v>
      </c>
      <c r="G279" s="31" t="str">
        <f>VLOOKUP($A279,DICO_Complet!A:R,7,FALSE)</f>
        <v>DNS</v>
      </c>
      <c r="H279" s="31">
        <f>VLOOKUP($A279,DICO_Complet!A:R,8,FALSE)</f>
        <v>0</v>
      </c>
      <c r="I279" s="3" t="str">
        <f>IF(VLOOKUP($A279,DICO_Complet!A:R,9,FALSE)&lt;&gt;0,VLOOKUP($A279,DICO_Complet!A:R,9,FALSE),"")</f>
        <v/>
      </c>
      <c r="J279" s="3" t="str">
        <f>VLOOKUP($A279,DICO_Complet!A:R,10,FALSE)</f>
        <v>Single contract Indicator</v>
      </c>
      <c r="K279" s="3" t="str">
        <f>IF(OR(ISNA(VLOOKUP(Tableau161920[[#This Row],[Référence]],MON_MSG!A:H,7,FALSE)),ISBLANK(VLOOKUP(Tableau161920[[#This Row],[Référence]],MON_MSG!A:H,7,FALSE))),"",VLOOKUP(Tableau161920[[#This Row],[Référence]],MON_MSG!A:H,7,FALSE))</f>
        <v/>
      </c>
      <c r="L279" s="3" t="str">
        <f>IF(OR(ISNA(VLOOKUP(Tableau161920[[#This Row],[Référence]],MON_MSG!A:I,8,FALSE)),ISBLANK(VLOOKUP(Tableau161920[[#This Row],[Référence]],MON_MSG!A:I,8,FALSE))),"",VLOOKUP(Tableau161920[[#This Row],[Référence]],MON_MSG!A:I,8,FALSE))</f>
        <v/>
      </c>
      <c r="M279" s="3" t="str">
        <f>IF(OR(ISNA(VLOOKUP(Tableau161920[[#This Row],[Référence]],MON_MSG!A:J,9,FALSE)),ISBLANK(VLOOKUP(Tableau161920[[#This Row],[Référence]],MON_MSG!A:J,9,FALSE))),"",VLOOKUP(Tableau161920[[#This Row],[Référence]],MON_MSG!A:J,9,FALSE))</f>
        <v/>
      </c>
      <c r="N279" s="3" t="str">
        <f>IF(VLOOKUP($A279,DICO_Complet!A:R,12,FALSE)=0,"",VLOOKUP($A279,DICO_Complet!A:R,12,FALSE))</f>
        <v>AUT368</v>
      </c>
      <c r="O279" s="3" t="str">
        <f>IF(VLOOKUP($A279,DICO_Complet!A:R,13,FALSE)=0,"",VLOOKUP($A279,DICO_Complet!A:R,13,FALSE))</f>
        <v/>
      </c>
      <c r="P279" s="3" t="str">
        <f>IF(VLOOKUP($A279,DICO_Complet!A:R,14,FALSE)=0,"",VLOOKUP($A279,DICO_Complet!A:R,14,FALSE))</f>
        <v/>
      </c>
      <c r="Q279" s="3" t="str">
        <f>IF(VLOOKUP($A279,DICO_Complet!A:R,15,FALSE)=0,"",VLOOKUP($A279,DICO_Complet!A:R,15,FALSE))</f>
        <v/>
      </c>
      <c r="R279" s="3" t="str">
        <f>IF(VLOOKUP($A279,DICO_Complet!A:R,16,FALSE)=0,"",VLOOKUP($A279,DICO_Complet!A:R,16,FALSE))</f>
        <v/>
      </c>
      <c r="S279" s="3" t="str">
        <f>IF(VLOOKUP($A279,DICO_Complet!A:R,17,FALSE)=0,"",VLOOKUP($A279,DICO_Complet!A:R,17,FALSE))</f>
        <v/>
      </c>
      <c r="T279" s="3" t="str">
        <f>IF(VLOOKUP($A279,DICO_Complet!A:R,18,FALSE)=0,"",VLOOKUP($A279,DICO_Complet!A:R,18,FALSE))</f>
        <v/>
      </c>
    </row>
    <row r="280" spans="1:20">
      <c r="A280" s="29">
        <v>250408115400</v>
      </c>
      <c r="B280" s="30" t="str">
        <f>IF(ISNA(VLOOKUP(Tableau161920[[#This Row],[Référence]],MON_MSG!A:B,2,FALSE)),"N",IF($I280="Obsolete","N","O"))</f>
        <v>O</v>
      </c>
      <c r="C280" s="3" t="str">
        <f>VLOOKUP($A280,DICO_Complet!A:R,3,FALSE)</f>
        <v>Context</v>
      </c>
      <c r="D280" s="3" t="str">
        <f>VLOOKUP($A280,DICO_Complet!A:R,4,FALSE)</f>
        <v>executionContractParameters</v>
      </c>
      <c r="E280" s="3" t="str">
        <f>VLOOKUP($A280,DICO_Complet!A:R,5,FALSE)</f>
        <v>transactionStatement</v>
      </c>
      <c r="F280" s="3" t="str">
        <f>VLOOKUP($A280,DICO_Complet!A:R,6,FALSE)</f>
        <v>TrueFalseIndicator</v>
      </c>
      <c r="G280" s="31" t="str">
        <f>VLOOKUP($A280,DICO_Complet!A:R,7,FALSE)</f>
        <v>DNS</v>
      </c>
      <c r="H280" s="31">
        <f>VLOOKUP($A280,DICO_Complet!A:R,8,FALSE)</f>
        <v>0</v>
      </c>
      <c r="I280" s="3" t="str">
        <f>IF(VLOOKUP($A280,DICO_Complet!A:R,9,FALSE)&lt;&gt;0,VLOOKUP($A280,DICO_Complet!A:R,9,FALSE),"")</f>
        <v/>
      </c>
      <c r="J280" s="3" t="str">
        <f>VLOOKUP($A280,DICO_Complet!A:R,10,FALSE)</f>
        <v>Statement Indicator</v>
      </c>
      <c r="K280" s="3" t="str">
        <f>IF(OR(ISNA(VLOOKUP(Tableau161920[[#This Row],[Référence]],MON_MSG!A:H,7,FALSE)),ISBLANK(VLOOKUP(Tableau161920[[#This Row],[Référence]],MON_MSG!A:H,7,FALSE))),"",VLOOKUP(Tableau161920[[#This Row],[Référence]],MON_MSG!A:H,7,FALSE))</f>
        <v/>
      </c>
      <c r="L280" s="3" t="str">
        <f>IF(OR(ISNA(VLOOKUP(Tableau161920[[#This Row],[Référence]],MON_MSG!A:I,8,FALSE)),ISBLANK(VLOOKUP(Tableau161920[[#This Row],[Référence]],MON_MSG!A:I,8,FALSE))),"",VLOOKUP(Tableau161920[[#This Row],[Référence]],MON_MSG!A:I,8,FALSE))</f>
        <v/>
      </c>
      <c r="M280" s="3" t="str">
        <f>IF(OR(ISNA(VLOOKUP(Tableau161920[[#This Row],[Référence]],MON_MSG!A:J,9,FALSE)),ISBLANK(VLOOKUP(Tableau161920[[#This Row],[Référence]],MON_MSG!A:J,9,FALSE))),"",VLOOKUP(Tableau161920[[#This Row],[Référence]],MON_MSG!A:J,9,FALSE))</f>
        <v/>
      </c>
      <c r="N280" s="3" t="str">
        <f>IF(VLOOKUP($A280,DICO_Complet!A:R,12,FALSE)=0,"",VLOOKUP($A280,DICO_Complet!A:R,12,FALSE))</f>
        <v/>
      </c>
      <c r="O280" s="3" t="str">
        <f>IF(VLOOKUP($A280,DICO_Complet!A:R,13,FALSE)=0,"",VLOOKUP($A280,DICO_Complet!A:R,13,FALSE))</f>
        <v/>
      </c>
      <c r="P280" s="3" t="str">
        <f>IF(VLOOKUP($A280,DICO_Complet!A:R,14,FALSE)=0,"",VLOOKUP($A280,DICO_Complet!A:R,14,FALSE))</f>
        <v/>
      </c>
      <c r="Q280" s="3" t="str">
        <f>IF(VLOOKUP($A280,DICO_Complet!A:R,15,FALSE)=0,"",VLOOKUP($A280,DICO_Complet!A:R,15,FALSE))</f>
        <v/>
      </c>
      <c r="R280" s="3" t="str">
        <f>IF(VLOOKUP($A280,DICO_Complet!A:R,16,FALSE)=0,"",VLOOKUP($A280,DICO_Complet!A:R,16,FALSE))</f>
        <v/>
      </c>
      <c r="S280" s="3" t="str">
        <f>IF(VLOOKUP($A280,DICO_Complet!A:R,17,FALSE)=0,"",VLOOKUP($A280,DICO_Complet!A:R,17,FALSE))</f>
        <v/>
      </c>
      <c r="T280" s="3" t="str">
        <f>IF(VLOOKUP($A280,DICO_Complet!A:R,18,FALSE)=0,"",VLOOKUP($A280,DICO_Complet!A:R,18,FALSE))</f>
        <v/>
      </c>
    </row>
    <row r="281" spans="1:20">
      <c r="A281" s="29">
        <v>250721161928</v>
      </c>
      <c r="B281" s="30" t="str">
        <f>IF(ISNA(VLOOKUP(Tableau161920[[#This Row],[Référence]],MON_MSG!A:B,2,FALSE)),"N",IF($I281="Obsolete","N","O"))</f>
        <v>O</v>
      </c>
      <c r="C281" s="3" t="str">
        <f>VLOOKUP($A281,DICO_Complet!A:R,3,FALSE)</f>
        <v>Context</v>
      </c>
      <c r="D281" s="3" t="str">
        <f>VLOOKUP($A281,DICO_Complet!A:R,4,FALSE)</f>
        <v>executionContractParameters</v>
      </c>
      <c r="E281" s="3" t="str">
        <f>VLOOKUP($A281,DICO_Complet!A:R,5,FALSE)</f>
        <v>transactionStatementNature</v>
      </c>
      <c r="F281" s="3" t="str">
        <f>VLOOKUP($A281,DICO_Complet!A:R,6,FALSE)</f>
        <v>CommunicationMediaCodeset</v>
      </c>
      <c r="G281" s="31" t="str">
        <f>VLOOKUP($A281,DICO_Complet!A:R,7,FALSE)</f>
        <v>DNS</v>
      </c>
      <c r="H281" s="31">
        <f>VLOOKUP($A281,DICO_Complet!A:R,8,FALSE)</f>
        <v>0</v>
      </c>
      <c r="I281" s="3" t="str">
        <f>IF(VLOOKUP($A281,DICO_Complet!A:R,9,FALSE)&lt;&gt;0,VLOOKUP($A281,DICO_Complet!A:R,9,FALSE),"")</f>
        <v/>
      </c>
      <c r="J281" s="3" t="str">
        <f>VLOOKUP($A281,DICO_Complet!A:R,10,FALSE)</f>
        <v>Transaction Statement Type</v>
      </c>
      <c r="K281" s="3" t="str">
        <f>IF(OR(ISNA(VLOOKUP(Tableau161920[[#This Row],[Référence]],MON_MSG!A:H,7,FALSE)),ISBLANK(VLOOKUP(Tableau161920[[#This Row],[Référence]],MON_MSG!A:H,7,FALSE))),"",VLOOKUP(Tableau161920[[#This Row],[Référence]],MON_MSG!A:H,7,FALSE))</f>
        <v/>
      </c>
      <c r="L281" s="3" t="str">
        <f>IF(OR(ISNA(VLOOKUP(Tableau161920[[#This Row],[Référence]],MON_MSG!A:I,8,FALSE)),ISBLANK(VLOOKUP(Tableau161920[[#This Row],[Référence]],MON_MSG!A:I,8,FALSE))),"",VLOOKUP(Tableau161920[[#This Row],[Référence]],MON_MSG!A:I,8,FALSE))</f>
        <v/>
      </c>
      <c r="M281" s="3" t="str">
        <f>IF(OR(ISNA(VLOOKUP(Tableau161920[[#This Row],[Référence]],MON_MSG!A:J,9,FALSE)),ISBLANK(VLOOKUP(Tableau161920[[#This Row],[Référence]],MON_MSG!A:J,9,FALSE))),"",VLOOKUP(Tableau161920[[#This Row],[Référence]],MON_MSG!A:J,9,FALSE))</f>
        <v/>
      </c>
      <c r="N281" s="3" t="str">
        <f>IF(VLOOKUP($A281,DICO_Complet!A:R,12,FALSE)=0,"",VLOOKUP($A281,DICO_Complet!A:R,12,FALSE))</f>
        <v/>
      </c>
      <c r="O281" s="3" t="str">
        <f>IF(VLOOKUP($A281,DICO_Complet!A:R,13,FALSE)=0,"",VLOOKUP($A281,DICO_Complet!A:R,13,FALSE))</f>
        <v/>
      </c>
      <c r="P281" s="3" t="str">
        <f>IF(VLOOKUP($A281,DICO_Complet!A:R,14,FALSE)=0,"",VLOOKUP($A281,DICO_Complet!A:R,14,FALSE))</f>
        <v/>
      </c>
      <c r="Q281" s="3" t="str">
        <f>IF(VLOOKUP($A281,DICO_Complet!A:R,15,FALSE)=0,"",VLOOKUP($A281,DICO_Complet!A:R,15,FALSE))</f>
        <v/>
      </c>
      <c r="R281" s="3" t="str">
        <f>IF(VLOOKUP($A281,DICO_Complet!A:R,16,FALSE)=0,"",VLOOKUP($A281,DICO_Complet!A:R,16,FALSE))</f>
        <v/>
      </c>
      <c r="S281" s="3" t="str">
        <f>IF(VLOOKUP($A281,DICO_Complet!A:R,17,FALSE)=0,"",VLOOKUP($A281,DICO_Complet!A:R,17,FALSE))</f>
        <v/>
      </c>
      <c r="T281" s="3" t="str">
        <f>IF(VLOOKUP($A281,DICO_Complet!A:R,18,FALSE)=0,"",VLOOKUP($A281,DICO_Complet!A:R,18,FALSE))</f>
        <v/>
      </c>
    </row>
    <row r="282" spans="1:20">
      <c r="A282" s="29">
        <v>250415115000</v>
      </c>
      <c r="B282" s="30" t="str">
        <f>IF(ISNA(VLOOKUP(Tableau161920[[#This Row],[Référence]],MON_MSG!A:B,2,FALSE)),"N",IF($I282="Obsolete","N","O"))</f>
        <v>O</v>
      </c>
      <c r="C282" s="3" t="str">
        <f>VLOOKUP($A282,DICO_Complet!A:R,3,FALSE)</f>
        <v>Context</v>
      </c>
      <c r="D282" s="3" t="str">
        <f>VLOOKUP($A282,DICO_Complet!A:R,4,FALSE)</f>
        <v>executionContractParameters</v>
      </c>
      <c r="E282" s="3" t="str">
        <f>VLOOKUP($A282,DICO_Complet!A:R,5,FALSE)</f>
        <v>visaVerificationIndicator</v>
      </c>
      <c r="F282" s="3" t="str">
        <f>VLOOKUP($A282,DICO_Complet!A:R,6,FALSE)</f>
        <v>TrueFalseIndicator</v>
      </c>
      <c r="G282" s="31" t="str">
        <f>VLOOKUP($A282,DICO_Complet!A:R,7,FALSE)</f>
        <v>DNS</v>
      </c>
      <c r="H282" s="31">
        <f>VLOOKUP($A282,DICO_Complet!A:R,8,FALSE)</f>
        <v>0</v>
      </c>
      <c r="I282" s="3" t="str">
        <f>IF(VLOOKUP($A282,DICO_Complet!A:R,9,FALSE)&lt;&gt;0,VLOOKUP($A282,DICO_Complet!A:R,9,FALSE),"")</f>
        <v/>
      </c>
      <c r="J282" s="3" t="str">
        <f>VLOOKUP($A282,DICO_Complet!A:R,10,FALSE)</f>
        <v>Visa Verification Indicator</v>
      </c>
      <c r="K282" s="3" t="str">
        <f>IF(OR(ISNA(VLOOKUP(Tableau161920[[#This Row],[Référence]],MON_MSG!A:H,7,FALSE)),ISBLANK(VLOOKUP(Tableau161920[[#This Row],[Référence]],MON_MSG!A:H,7,FALSE))),"",VLOOKUP(Tableau161920[[#This Row],[Référence]],MON_MSG!A:H,7,FALSE))</f>
        <v/>
      </c>
      <c r="L282" s="3" t="str">
        <f>IF(OR(ISNA(VLOOKUP(Tableau161920[[#This Row],[Référence]],MON_MSG!A:I,8,FALSE)),ISBLANK(VLOOKUP(Tableau161920[[#This Row],[Référence]],MON_MSG!A:I,8,FALSE))),"",VLOOKUP(Tableau161920[[#This Row],[Référence]],MON_MSG!A:I,8,FALSE))</f>
        <v/>
      </c>
      <c r="M282" s="3" t="str">
        <f>IF(OR(ISNA(VLOOKUP(Tableau161920[[#This Row],[Référence]],MON_MSG!A:J,9,FALSE)),ISBLANK(VLOOKUP(Tableau161920[[#This Row],[Référence]],MON_MSG!A:J,9,FALSE))),"",VLOOKUP(Tableau161920[[#This Row],[Référence]],MON_MSG!A:J,9,FALSE))</f>
        <v/>
      </c>
      <c r="N282" s="3" t="str">
        <f>IF(VLOOKUP($A282,DICO_Complet!A:R,12,FALSE)=0,"",VLOOKUP($A282,DICO_Complet!A:R,12,FALSE))</f>
        <v/>
      </c>
      <c r="O282" s="3" t="str">
        <f>IF(VLOOKUP($A282,DICO_Complet!A:R,13,FALSE)=0,"",VLOOKUP($A282,DICO_Complet!A:R,13,FALSE))</f>
        <v/>
      </c>
      <c r="P282" s="3" t="str">
        <f>IF(VLOOKUP($A282,DICO_Complet!A:R,14,FALSE)=0,"",VLOOKUP($A282,DICO_Complet!A:R,14,FALSE))</f>
        <v/>
      </c>
      <c r="Q282" s="3" t="str">
        <f>IF(VLOOKUP($A282,DICO_Complet!A:R,15,FALSE)=0,"",VLOOKUP($A282,DICO_Complet!A:R,15,FALSE))</f>
        <v/>
      </c>
      <c r="R282" s="3" t="str">
        <f>IF(VLOOKUP($A282,DICO_Complet!A:R,16,FALSE)=0,"",VLOOKUP($A282,DICO_Complet!A:R,16,FALSE))</f>
        <v/>
      </c>
      <c r="S282" s="3" t="str">
        <f>IF(VLOOKUP($A282,DICO_Complet!A:R,17,FALSE)=0,"",VLOOKUP($A282,DICO_Complet!A:R,17,FALSE))</f>
        <v/>
      </c>
      <c r="T282" s="3" t="str">
        <f>IF(VLOOKUP($A282,DICO_Complet!A:R,18,FALSE)=0,"",VLOOKUP($A282,DICO_Complet!A:R,18,FALSE))</f>
        <v/>
      </c>
    </row>
    <row r="283" spans="1:20">
      <c r="A283" s="29">
        <v>250721161927</v>
      </c>
      <c r="B283" s="30" t="str">
        <f>IF(ISNA(VLOOKUP(Tableau161920[[#This Row],[Référence]],MON_MSG!A:B,2,FALSE)),"N",IF($I283="Obsolete","N","O"))</f>
        <v>O</v>
      </c>
      <c r="C283" s="3" t="str">
        <f>VLOOKUP($A283,DICO_Complet!A:R,3,FALSE)</f>
        <v>Context</v>
      </c>
      <c r="D283" s="3" t="str">
        <f>VLOOKUP($A283,DICO_Complet!A:R,4,FALSE)</f>
        <v>executionContractSchemeId</v>
      </c>
      <c r="E283" s="3" t="str">
        <f>VLOOKUP($A283,DICO_Complet!A:R,5,FALSE)</f>
        <v>mastercardInstallmentProviderId</v>
      </c>
      <c r="F283" s="3" t="str">
        <f>VLOOKUP($A283,DICO_Complet!A:R,6,FALSE)</f>
        <v>Max6Text</v>
      </c>
      <c r="G283" s="31" t="str">
        <f>VLOOKUP($A283,DICO_Complet!A:R,7,FALSE)</f>
        <v>DNS</v>
      </c>
      <c r="H283" s="31">
        <f>VLOOKUP($A283,DICO_Complet!A:R,8,FALSE)</f>
        <v>0</v>
      </c>
      <c r="I283" s="3" t="str">
        <f>IF(VLOOKUP($A283,DICO_Complet!A:R,9,FALSE)&lt;&gt;0,VLOOKUP($A283,DICO_Complet!A:R,9,FALSE),"")</f>
        <v/>
      </c>
      <c r="J283" s="3" t="str">
        <f>VLOOKUP($A283,DICO_Complet!A:R,10,FALSE)</f>
        <v>Mastercard Installment Provider Id</v>
      </c>
      <c r="K283" s="3" t="str">
        <f>IF(OR(ISNA(VLOOKUP(Tableau161920[[#This Row],[Référence]],MON_MSG!A:H,7,FALSE)),ISBLANK(VLOOKUP(Tableau161920[[#This Row],[Référence]],MON_MSG!A:H,7,FALSE))),"",VLOOKUP(Tableau161920[[#This Row],[Référence]],MON_MSG!A:H,7,FALSE))</f>
        <v/>
      </c>
      <c r="L283" s="3" t="str">
        <f>IF(OR(ISNA(VLOOKUP(Tableau161920[[#This Row],[Référence]],MON_MSG!A:I,8,FALSE)),ISBLANK(VLOOKUP(Tableau161920[[#This Row],[Référence]],MON_MSG!A:I,8,FALSE))),"",VLOOKUP(Tableau161920[[#This Row],[Référence]],MON_MSG!A:I,8,FALSE))</f>
        <v/>
      </c>
      <c r="M283" s="3" t="str">
        <f>IF(OR(ISNA(VLOOKUP(Tableau161920[[#This Row],[Référence]],MON_MSG!A:J,9,FALSE)),ISBLANK(VLOOKUP(Tableau161920[[#This Row],[Référence]],MON_MSG!A:J,9,FALSE))),"",VLOOKUP(Tableau161920[[#This Row],[Référence]],MON_MSG!A:J,9,FALSE))</f>
        <v/>
      </c>
      <c r="N283" s="3" t="str">
        <f>IF(VLOOKUP($A283,DICO_Complet!A:R,12,FALSE)=0,"",VLOOKUP($A283,DICO_Complet!A:R,12,FALSE))</f>
        <v/>
      </c>
      <c r="O283" s="3" t="str">
        <f>IF(VLOOKUP($A283,DICO_Complet!A:R,13,FALSE)=0,"",VLOOKUP($A283,DICO_Complet!A:R,13,FALSE))</f>
        <v/>
      </c>
      <c r="P283" s="3" t="str">
        <f>IF(VLOOKUP($A283,DICO_Complet!A:R,14,FALSE)=0,"",VLOOKUP($A283,DICO_Complet!A:R,14,FALSE))</f>
        <v/>
      </c>
      <c r="Q283" s="3" t="str">
        <f>IF(VLOOKUP($A283,DICO_Complet!A:R,15,FALSE)=0,"",VLOOKUP($A283,DICO_Complet!A:R,15,FALSE))</f>
        <v/>
      </c>
      <c r="R283" s="3" t="str">
        <f>IF(VLOOKUP($A283,DICO_Complet!A:R,16,FALSE)=0,"",VLOOKUP($A283,DICO_Complet!A:R,16,FALSE))</f>
        <v/>
      </c>
      <c r="S283" s="3" t="str">
        <f>IF(VLOOKUP($A283,DICO_Complet!A:R,17,FALSE)=0,"",VLOOKUP($A283,DICO_Complet!A:R,17,FALSE))</f>
        <v/>
      </c>
      <c r="T283" s="3" t="str">
        <f>IF(VLOOKUP($A283,DICO_Complet!A:R,18,FALSE)=0,"",VLOOKUP($A283,DICO_Complet!A:R,18,FALSE))</f>
        <v/>
      </c>
    </row>
    <row r="284" spans="1:20">
      <c r="A284" s="29">
        <v>250617141801</v>
      </c>
      <c r="B284" s="30" t="str">
        <f>IF(ISNA(VLOOKUP(Tableau161920[[#This Row],[Référence]],MON_MSG!A:B,2,FALSE)),"N",IF($I284="Obsolete","N","O"))</f>
        <v>O</v>
      </c>
      <c r="C284" s="3" t="str">
        <f>VLOOKUP($A284,DICO_Complet!A:R,3,FALSE)</f>
        <v>Context</v>
      </c>
      <c r="D284" s="3" t="str">
        <f>VLOOKUP($A284,DICO_Complet!A:R,4,FALSE)</f>
        <v>executionContractSchemeId</v>
      </c>
      <c r="E284" s="3" t="str">
        <f>VLOOKUP($A284,DICO_Complet!A:R,5,FALSE)</f>
        <v>merchantCbId</v>
      </c>
      <c r="F284" s="3" t="str">
        <f>VLOOKUP($A284,DICO_Complet!A:R,6,FALSE)</f>
        <v>Max15Text</v>
      </c>
      <c r="G284" s="31" t="str">
        <f>VLOOKUP($A284,DICO_Complet!A:R,7,FALSE)</f>
        <v>DNS</v>
      </c>
      <c r="H284" s="31">
        <f>VLOOKUP($A284,DICO_Complet!A:R,8,FALSE)</f>
        <v>0</v>
      </c>
      <c r="I284" s="3" t="str">
        <f>IF(VLOOKUP($A284,DICO_Complet!A:R,9,FALSE)&lt;&gt;0,VLOOKUP($A284,DICO_Complet!A:R,9,FALSE),"")</f>
        <v/>
      </c>
      <c r="J284" s="3" t="str">
        <f>VLOOKUP($A284,DICO_Complet!A:R,10,FALSE)</f>
        <v>Merchant CB Identification</v>
      </c>
      <c r="K284" s="3" t="str">
        <f>IF(OR(ISNA(VLOOKUP(Tableau161920[[#This Row],[Référence]],MON_MSG!A:H,7,FALSE)),ISBLANK(VLOOKUP(Tableau161920[[#This Row],[Référence]],MON_MSG!A:H,7,FALSE))),"",VLOOKUP(Tableau161920[[#This Row],[Référence]],MON_MSG!A:H,7,FALSE))</f>
        <v/>
      </c>
      <c r="L284" s="3" t="str">
        <f>IF(OR(ISNA(VLOOKUP(Tableau161920[[#This Row],[Référence]],MON_MSG!A:I,8,FALSE)),ISBLANK(VLOOKUP(Tableau161920[[#This Row],[Référence]],MON_MSG!A:I,8,FALSE))),"",VLOOKUP(Tableau161920[[#This Row],[Référence]],MON_MSG!A:I,8,FALSE))</f>
        <v/>
      </c>
      <c r="M284" s="3" t="str">
        <f>IF(OR(ISNA(VLOOKUP(Tableau161920[[#This Row],[Référence]],MON_MSG!A:J,9,FALSE)),ISBLANK(VLOOKUP(Tableau161920[[#This Row],[Référence]],MON_MSG!A:J,9,FALSE))),"",VLOOKUP(Tableau161920[[#This Row],[Référence]],MON_MSG!A:J,9,FALSE))</f>
        <v/>
      </c>
      <c r="N284" s="3" t="str">
        <f>IF(VLOOKUP($A284,DICO_Complet!A:R,12,FALSE)=0,"",VLOOKUP($A284,DICO_Complet!A:R,12,FALSE))</f>
        <v/>
      </c>
      <c r="O284" s="3" t="str">
        <f>IF(VLOOKUP($A284,DICO_Complet!A:R,13,FALSE)=0,"",VLOOKUP($A284,DICO_Complet!A:R,13,FALSE))</f>
        <v>119-0009</v>
      </c>
      <c r="P284" s="3" t="str">
        <f>IF(VLOOKUP($A284,DICO_Complet!A:R,14,FALSE)=0,"",VLOOKUP($A284,DICO_Complet!A:R,14,FALSE))</f>
        <v/>
      </c>
      <c r="Q284" s="3" t="str">
        <f>IF(VLOOKUP($A284,DICO_Complet!A:R,15,FALSE)=0,"",VLOOKUP($A284,DICO_Complet!A:R,15,FALSE))</f>
        <v>119-0009</v>
      </c>
      <c r="R284" s="3" t="str">
        <f>IF(VLOOKUP($A284,DICO_Complet!A:R,16,FALSE)=0,"",VLOOKUP($A284,DICO_Complet!A:R,16,FALSE))</f>
        <v/>
      </c>
      <c r="S284" s="3" t="str">
        <f>IF(VLOOKUP($A284,DICO_Complet!A:R,17,FALSE)=0,"",VLOOKUP($A284,DICO_Complet!A:R,17,FALSE))</f>
        <v/>
      </c>
      <c r="T284" s="3" t="str">
        <f>IF(VLOOKUP($A284,DICO_Complet!A:R,18,FALSE)=0,"",VLOOKUP($A284,DICO_Complet!A:R,18,FALSE))</f>
        <v/>
      </c>
    </row>
    <row r="285" spans="1:20">
      <c r="A285" s="29">
        <v>250617141802</v>
      </c>
      <c r="B285" s="30" t="str">
        <f>IF(ISNA(VLOOKUP(Tableau161920[[#This Row],[Référence]],MON_MSG!A:B,2,FALSE)),"N",IF($I285="Obsolete","N","O"))</f>
        <v>O</v>
      </c>
      <c r="C285" s="3" t="str">
        <f>VLOOKUP($A285,DICO_Complet!A:R,3,FALSE)</f>
        <v>Context</v>
      </c>
      <c r="D285" s="3" t="str">
        <f>VLOOKUP($A285,DICO_Complet!A:R,4,FALSE)</f>
        <v>executionContractSchemeId</v>
      </c>
      <c r="E285" s="3" t="str">
        <f>VLOOKUP($A285,DICO_Complet!A:R,5,FALSE)</f>
        <v>merchantCbName</v>
      </c>
      <c r="F285" s="3" t="str">
        <f>VLOOKUP($A285,DICO_Complet!A:R,6,FALSE)</f>
        <v>Max12Text</v>
      </c>
      <c r="G285" s="31" t="str">
        <f>VLOOKUP($A285,DICO_Complet!A:R,7,FALSE)</f>
        <v>DSP</v>
      </c>
      <c r="H285" s="31">
        <f>VLOOKUP($A285,DICO_Complet!A:R,8,FALSE)</f>
        <v>0</v>
      </c>
      <c r="I285" s="3" t="str">
        <f>IF(VLOOKUP($A285,DICO_Complet!A:R,9,FALSE)&lt;&gt;0,VLOOKUP($A285,DICO_Complet!A:R,9,FALSE),"")</f>
        <v/>
      </c>
      <c r="J285" s="3" t="str">
        <f>VLOOKUP($A285,DICO_Complet!A:R,10,FALSE)</f>
        <v>Merchant CB Name</v>
      </c>
      <c r="K285" s="3" t="str">
        <f>IF(OR(ISNA(VLOOKUP(Tableau161920[[#This Row],[Référence]],MON_MSG!A:H,7,FALSE)),ISBLANK(VLOOKUP(Tableau161920[[#This Row],[Référence]],MON_MSG!A:H,7,FALSE))),"",VLOOKUP(Tableau161920[[#This Row],[Référence]],MON_MSG!A:H,7,FALSE))</f>
        <v/>
      </c>
      <c r="L285" s="3" t="str">
        <f>IF(OR(ISNA(VLOOKUP(Tableau161920[[#This Row],[Référence]],MON_MSG!A:I,8,FALSE)),ISBLANK(VLOOKUP(Tableau161920[[#This Row],[Référence]],MON_MSG!A:I,8,FALSE))),"",VLOOKUP(Tableau161920[[#This Row],[Référence]],MON_MSG!A:I,8,FALSE))</f>
        <v/>
      </c>
      <c r="M285" s="3" t="str">
        <f>IF(OR(ISNA(VLOOKUP(Tableau161920[[#This Row],[Référence]],MON_MSG!A:J,9,FALSE)),ISBLANK(VLOOKUP(Tableau161920[[#This Row],[Référence]],MON_MSG!A:J,9,FALSE))),"",VLOOKUP(Tableau161920[[#This Row],[Référence]],MON_MSG!A:J,9,FALSE))</f>
        <v/>
      </c>
      <c r="N285" s="3" t="str">
        <f>IF(VLOOKUP($A285,DICO_Complet!A:R,12,FALSE)=0,"",VLOOKUP($A285,DICO_Complet!A:R,12,FALSE))</f>
        <v/>
      </c>
      <c r="O285" s="3" t="str">
        <f>IF(VLOOKUP($A285,DICO_Complet!A:R,13,FALSE)=0,"",VLOOKUP($A285,DICO_Complet!A:R,13,FALSE))</f>
        <v/>
      </c>
      <c r="P285" s="3" t="str">
        <f>IF(VLOOKUP($A285,DICO_Complet!A:R,14,FALSE)=0,"",VLOOKUP($A285,DICO_Complet!A:R,14,FALSE))</f>
        <v/>
      </c>
      <c r="Q285" s="3" t="str">
        <f>IF(VLOOKUP($A285,DICO_Complet!A:R,15,FALSE)=0,"",VLOOKUP($A285,DICO_Complet!A:R,15,FALSE))</f>
        <v/>
      </c>
      <c r="R285" s="3" t="str">
        <f>IF(VLOOKUP($A285,DICO_Complet!A:R,16,FALSE)=0,"",VLOOKUP($A285,DICO_Complet!A:R,16,FALSE))</f>
        <v/>
      </c>
      <c r="S285" s="3" t="str">
        <f>IF(VLOOKUP($A285,DICO_Complet!A:R,17,FALSE)=0,"",VLOOKUP($A285,DICO_Complet!A:R,17,FALSE))</f>
        <v/>
      </c>
      <c r="T285" s="3" t="str">
        <f>IF(VLOOKUP($A285,DICO_Complet!A:R,18,FALSE)=0,"",VLOOKUP($A285,DICO_Complet!A:R,18,FALSE))</f>
        <v/>
      </c>
    </row>
    <row r="286" spans="1:20">
      <c r="A286" s="29">
        <v>250617141805</v>
      </c>
      <c r="B286" s="30" t="str">
        <f>IF(ISNA(VLOOKUP(Tableau161920[[#This Row],[Référence]],MON_MSG!A:B,2,FALSE)),"N",IF($I286="Obsolete","N","O"))</f>
        <v>O</v>
      </c>
      <c r="C286" s="3" t="str">
        <f>VLOOKUP($A286,DICO_Complet!A:R,3,FALSE)</f>
        <v>Context</v>
      </c>
      <c r="D286" s="3" t="str">
        <f>VLOOKUP($A286,DICO_Complet!A:R,4,FALSE)</f>
        <v>executionContractSchemeId</v>
      </c>
      <c r="E286" s="3" t="str">
        <f>VLOOKUP($A286,DICO_Complet!A:R,5,FALSE)</f>
        <v>merchantMastercardId</v>
      </c>
      <c r="F286" s="3" t="str">
        <f>VLOOKUP($A286,DICO_Complet!A:R,6,FALSE)</f>
        <v>Max11Text</v>
      </c>
      <c r="G286" s="31" t="str">
        <f>VLOOKUP($A286,DICO_Complet!A:R,7,FALSE)</f>
        <v>DNS</v>
      </c>
      <c r="H286" s="31">
        <f>VLOOKUP($A286,DICO_Complet!A:R,8,FALSE)</f>
        <v>0</v>
      </c>
      <c r="I286" s="3" t="str">
        <f>IF(VLOOKUP($A286,DICO_Complet!A:R,9,FALSE)&lt;&gt;0,VLOOKUP($A286,DICO_Complet!A:R,9,FALSE),"")</f>
        <v/>
      </c>
      <c r="J286" s="3" t="str">
        <f>VLOOKUP($A286,DICO_Complet!A:R,10,FALSE)</f>
        <v>Merchant MCD Identification</v>
      </c>
      <c r="K286" s="3" t="str">
        <f>IF(OR(ISNA(VLOOKUP(Tableau161920[[#This Row],[Référence]],MON_MSG!A:H,7,FALSE)),ISBLANK(VLOOKUP(Tableau161920[[#This Row],[Référence]],MON_MSG!A:H,7,FALSE))),"",VLOOKUP(Tableau161920[[#This Row],[Référence]],MON_MSG!A:H,7,FALSE))</f>
        <v/>
      </c>
      <c r="L286" s="3" t="str">
        <f>IF(OR(ISNA(VLOOKUP(Tableau161920[[#This Row],[Référence]],MON_MSG!A:I,8,FALSE)),ISBLANK(VLOOKUP(Tableau161920[[#This Row],[Référence]],MON_MSG!A:I,8,FALSE))),"",VLOOKUP(Tableau161920[[#This Row],[Référence]],MON_MSG!A:I,8,FALSE))</f>
        <v/>
      </c>
      <c r="M286" s="3" t="str">
        <f>IF(OR(ISNA(VLOOKUP(Tableau161920[[#This Row],[Référence]],MON_MSG!A:J,9,FALSE)),ISBLANK(VLOOKUP(Tableau161920[[#This Row],[Référence]],MON_MSG!A:J,9,FALSE))),"",VLOOKUP(Tableau161920[[#This Row],[Référence]],MON_MSG!A:J,9,FALSE))</f>
        <v/>
      </c>
      <c r="N286" s="3" t="str">
        <f>IF(VLOOKUP($A286,DICO_Complet!A:R,12,FALSE)=0,"",VLOOKUP($A286,DICO_Complet!A:R,12,FALSE))</f>
        <v/>
      </c>
      <c r="O286" s="3" t="str">
        <f>IF(VLOOKUP($A286,DICO_Complet!A:R,13,FALSE)=0,"",VLOOKUP($A286,DICO_Complet!A:R,13,FALSE))</f>
        <v/>
      </c>
      <c r="P286" s="3" t="str">
        <f>IF(VLOOKUP($A286,DICO_Complet!A:R,14,FALSE)=0,"",VLOOKUP($A286,DICO_Complet!A:R,14,FALSE))</f>
        <v/>
      </c>
      <c r="Q286" s="3" t="str">
        <f>IF(VLOOKUP($A286,DICO_Complet!A:R,15,FALSE)=0,"",VLOOKUP($A286,DICO_Complet!A:R,15,FALSE))</f>
        <v/>
      </c>
      <c r="R286" s="3" t="str">
        <f>IF(VLOOKUP($A286,DICO_Complet!A:R,16,FALSE)=0,"",VLOOKUP($A286,DICO_Complet!A:R,16,FALSE))</f>
        <v/>
      </c>
      <c r="S286" s="3" t="str">
        <f>IF(VLOOKUP($A286,DICO_Complet!A:R,17,FALSE)=0,"",VLOOKUP($A286,DICO_Complet!A:R,17,FALSE))</f>
        <v/>
      </c>
      <c r="T286" s="3" t="str">
        <f>IF(VLOOKUP($A286,DICO_Complet!A:R,18,FALSE)=0,"",VLOOKUP($A286,DICO_Complet!A:R,18,FALSE))</f>
        <v/>
      </c>
    </row>
    <row r="287" spans="1:20">
      <c r="A287" s="29">
        <v>250617141806</v>
      </c>
      <c r="B287" s="30" t="str">
        <f>IF(ISNA(VLOOKUP(Tableau161920[[#This Row],[Référence]],MON_MSG!A:B,2,FALSE)),"N",IF($I287="Obsolete","N","O"))</f>
        <v>O</v>
      </c>
      <c r="C287" s="3" t="str">
        <f>VLOOKUP($A287,DICO_Complet!A:R,3,FALSE)</f>
        <v>Context</v>
      </c>
      <c r="D287" s="3" t="str">
        <f>VLOOKUP($A287,DICO_Complet!A:R,4,FALSE)</f>
        <v>executionContractSchemeId</v>
      </c>
      <c r="E287" s="3" t="str">
        <f>VLOOKUP($A287,DICO_Complet!A:R,5,FALSE)</f>
        <v>merchantMastercardName</v>
      </c>
      <c r="F287" s="3" t="str">
        <f>VLOOKUP($A287,DICO_Complet!A:R,6,FALSE)</f>
        <v>Max12Text</v>
      </c>
      <c r="G287" s="31" t="str">
        <f>VLOOKUP($A287,DICO_Complet!A:R,7,FALSE)</f>
        <v>DSP</v>
      </c>
      <c r="H287" s="31">
        <f>VLOOKUP($A287,DICO_Complet!A:R,8,FALSE)</f>
        <v>0</v>
      </c>
      <c r="I287" s="3" t="str">
        <f>IF(VLOOKUP($A287,DICO_Complet!A:R,9,FALSE)&lt;&gt;0,VLOOKUP($A287,DICO_Complet!A:R,9,FALSE),"")</f>
        <v/>
      </c>
      <c r="J287" s="3" t="str">
        <f>VLOOKUP($A287,DICO_Complet!A:R,10,FALSE)</f>
        <v>Merchant MCD Name</v>
      </c>
      <c r="K287" s="3" t="str">
        <f>IF(OR(ISNA(VLOOKUP(Tableau161920[[#This Row],[Référence]],MON_MSG!A:H,7,FALSE)),ISBLANK(VLOOKUP(Tableau161920[[#This Row],[Référence]],MON_MSG!A:H,7,FALSE))),"",VLOOKUP(Tableau161920[[#This Row],[Référence]],MON_MSG!A:H,7,FALSE))</f>
        <v/>
      </c>
      <c r="L287" s="3" t="str">
        <f>IF(OR(ISNA(VLOOKUP(Tableau161920[[#This Row],[Référence]],MON_MSG!A:I,8,FALSE)),ISBLANK(VLOOKUP(Tableau161920[[#This Row],[Référence]],MON_MSG!A:I,8,FALSE))),"",VLOOKUP(Tableau161920[[#This Row],[Référence]],MON_MSG!A:I,8,FALSE))</f>
        <v/>
      </c>
      <c r="M287" s="3" t="str">
        <f>IF(OR(ISNA(VLOOKUP(Tableau161920[[#This Row],[Référence]],MON_MSG!A:J,9,FALSE)),ISBLANK(VLOOKUP(Tableau161920[[#This Row],[Référence]],MON_MSG!A:J,9,FALSE))),"",VLOOKUP(Tableau161920[[#This Row],[Référence]],MON_MSG!A:J,9,FALSE))</f>
        <v/>
      </c>
      <c r="N287" s="3" t="str">
        <f>IF(VLOOKUP($A287,DICO_Complet!A:R,12,FALSE)=0,"",VLOOKUP($A287,DICO_Complet!A:R,12,FALSE))</f>
        <v/>
      </c>
      <c r="O287" s="3" t="str">
        <f>IF(VLOOKUP($A287,DICO_Complet!A:R,13,FALSE)=0,"",VLOOKUP($A287,DICO_Complet!A:R,13,FALSE))</f>
        <v/>
      </c>
      <c r="P287" s="3" t="str">
        <f>IF(VLOOKUP($A287,DICO_Complet!A:R,14,FALSE)=0,"",VLOOKUP($A287,DICO_Complet!A:R,14,FALSE))</f>
        <v/>
      </c>
      <c r="Q287" s="3" t="str">
        <f>IF(VLOOKUP($A287,DICO_Complet!A:R,15,FALSE)=0,"",VLOOKUP($A287,DICO_Complet!A:R,15,FALSE))</f>
        <v/>
      </c>
      <c r="R287" s="3" t="str">
        <f>IF(VLOOKUP($A287,DICO_Complet!A:R,16,FALSE)=0,"",VLOOKUP($A287,DICO_Complet!A:R,16,FALSE))</f>
        <v/>
      </c>
      <c r="S287" s="3" t="str">
        <f>IF(VLOOKUP($A287,DICO_Complet!A:R,17,FALSE)=0,"",VLOOKUP($A287,DICO_Complet!A:R,17,FALSE))</f>
        <v/>
      </c>
      <c r="T287" s="3" t="str">
        <f>IF(VLOOKUP($A287,DICO_Complet!A:R,18,FALSE)=0,"",VLOOKUP($A287,DICO_Complet!A:R,18,FALSE))</f>
        <v/>
      </c>
    </row>
    <row r="288" spans="1:20">
      <c r="A288" s="29">
        <v>250617141803</v>
      </c>
      <c r="B288" s="30" t="str">
        <f>IF(ISNA(VLOOKUP(Tableau161920[[#This Row],[Référence]],MON_MSG!A:B,2,FALSE)),"N",IF($I288="Obsolete","N","O"))</f>
        <v>O</v>
      </c>
      <c r="C288" s="3" t="str">
        <f>VLOOKUP($A288,DICO_Complet!A:R,3,FALSE)</f>
        <v>Context</v>
      </c>
      <c r="D288" s="3" t="str">
        <f>VLOOKUP($A288,DICO_Complet!A:R,4,FALSE)</f>
        <v>executionContractSchemeId</v>
      </c>
      <c r="E288" s="3" t="str">
        <f>VLOOKUP($A288,DICO_Complet!A:R,5,FALSE)</f>
        <v>merchantVisaId</v>
      </c>
      <c r="F288" s="3" t="str">
        <f>VLOOKUP($A288,DICO_Complet!A:R,6,FALSE)</f>
        <v>Max8Text</v>
      </c>
      <c r="G288" s="31" t="str">
        <f>VLOOKUP($A288,DICO_Complet!A:R,7,FALSE)</f>
        <v>DNS</v>
      </c>
      <c r="H288" s="31">
        <f>VLOOKUP($A288,DICO_Complet!A:R,8,FALSE)</f>
        <v>0</v>
      </c>
      <c r="I288" s="3" t="str">
        <f>IF(VLOOKUP($A288,DICO_Complet!A:R,9,FALSE)&lt;&gt;0,VLOOKUP($A288,DICO_Complet!A:R,9,FALSE),"")</f>
        <v/>
      </c>
      <c r="J288" s="3" t="str">
        <f>VLOOKUP($A288,DICO_Complet!A:R,10,FALSE)</f>
        <v>Merchant Visa Identification</v>
      </c>
      <c r="K288" s="3" t="str">
        <f>IF(OR(ISNA(VLOOKUP(Tableau161920[[#This Row],[Référence]],MON_MSG!A:H,7,FALSE)),ISBLANK(VLOOKUP(Tableau161920[[#This Row],[Référence]],MON_MSG!A:H,7,FALSE))),"",VLOOKUP(Tableau161920[[#This Row],[Référence]],MON_MSG!A:H,7,FALSE))</f>
        <v/>
      </c>
      <c r="L288" s="3" t="str">
        <f>IF(OR(ISNA(VLOOKUP(Tableau161920[[#This Row],[Référence]],MON_MSG!A:I,8,FALSE)),ISBLANK(VLOOKUP(Tableau161920[[#This Row],[Référence]],MON_MSG!A:I,8,FALSE))),"",VLOOKUP(Tableau161920[[#This Row],[Référence]],MON_MSG!A:I,8,FALSE))</f>
        <v/>
      </c>
      <c r="M288" s="3" t="str">
        <f>IF(OR(ISNA(VLOOKUP(Tableau161920[[#This Row],[Référence]],MON_MSG!A:J,9,FALSE)),ISBLANK(VLOOKUP(Tableau161920[[#This Row],[Référence]],MON_MSG!A:J,9,FALSE))),"",VLOOKUP(Tableau161920[[#This Row],[Référence]],MON_MSG!A:J,9,FALSE))</f>
        <v/>
      </c>
      <c r="N288" s="3" t="str">
        <f>IF(VLOOKUP($A288,DICO_Complet!A:R,12,FALSE)=0,"",VLOOKUP($A288,DICO_Complet!A:R,12,FALSE))</f>
        <v/>
      </c>
      <c r="O288" s="3" t="str">
        <f>IF(VLOOKUP($A288,DICO_Complet!A:R,13,FALSE)=0,"",VLOOKUP($A288,DICO_Complet!A:R,13,FALSE))</f>
        <v/>
      </c>
      <c r="P288" s="3" t="str">
        <f>IF(VLOOKUP($A288,DICO_Complet!A:R,14,FALSE)=0,"",VLOOKUP($A288,DICO_Complet!A:R,14,FALSE))</f>
        <v/>
      </c>
      <c r="Q288" s="3" t="str">
        <f>IF(VLOOKUP($A288,DICO_Complet!A:R,15,FALSE)=0,"",VLOOKUP($A288,DICO_Complet!A:R,15,FALSE))</f>
        <v/>
      </c>
      <c r="R288" s="3" t="str">
        <f>IF(VLOOKUP($A288,DICO_Complet!A:R,16,FALSE)=0,"",VLOOKUP($A288,DICO_Complet!A:R,16,FALSE))</f>
        <v/>
      </c>
      <c r="S288" s="3" t="str">
        <f>IF(VLOOKUP($A288,DICO_Complet!A:R,17,FALSE)=0,"",VLOOKUP($A288,DICO_Complet!A:R,17,FALSE))</f>
        <v/>
      </c>
      <c r="T288" s="3" t="str">
        <f>IF(VLOOKUP($A288,DICO_Complet!A:R,18,FALSE)=0,"",VLOOKUP($A288,DICO_Complet!A:R,18,FALSE))</f>
        <v/>
      </c>
    </row>
    <row r="289" spans="1:20">
      <c r="A289" s="29">
        <v>250617141804</v>
      </c>
      <c r="B289" s="30" t="str">
        <f>IF(ISNA(VLOOKUP(Tableau161920[[#This Row],[Référence]],MON_MSG!A:B,2,FALSE)),"N",IF($I289="Obsolete","N","O"))</f>
        <v>O</v>
      </c>
      <c r="C289" s="3" t="str">
        <f>VLOOKUP($A289,DICO_Complet!A:R,3,FALSE)</f>
        <v>Context</v>
      </c>
      <c r="D289" s="3" t="str">
        <f>VLOOKUP($A289,DICO_Complet!A:R,4,FALSE)</f>
        <v>executionContractSchemeId</v>
      </c>
      <c r="E289" s="3" t="str">
        <f>VLOOKUP($A289,DICO_Complet!A:R,5,FALSE)</f>
        <v>merchantVisaName</v>
      </c>
      <c r="F289" s="3" t="str">
        <f>VLOOKUP($A289,DICO_Complet!A:R,6,FALSE)</f>
        <v>Max12Text</v>
      </c>
      <c r="G289" s="31" t="str">
        <f>VLOOKUP($A289,DICO_Complet!A:R,7,FALSE)</f>
        <v>DSP</v>
      </c>
      <c r="H289" s="31">
        <f>VLOOKUP($A289,DICO_Complet!A:R,8,FALSE)</f>
        <v>0</v>
      </c>
      <c r="I289" s="3" t="str">
        <f>IF(VLOOKUP($A289,DICO_Complet!A:R,9,FALSE)&lt;&gt;0,VLOOKUP($A289,DICO_Complet!A:R,9,FALSE),"")</f>
        <v/>
      </c>
      <c r="J289" s="3" t="str">
        <f>VLOOKUP($A289,DICO_Complet!A:R,10,FALSE)</f>
        <v>Merchant Visa Name</v>
      </c>
      <c r="K289" s="3" t="str">
        <f>IF(OR(ISNA(VLOOKUP(Tableau161920[[#This Row],[Référence]],MON_MSG!A:H,7,FALSE)),ISBLANK(VLOOKUP(Tableau161920[[#This Row],[Référence]],MON_MSG!A:H,7,FALSE))),"",VLOOKUP(Tableau161920[[#This Row],[Référence]],MON_MSG!A:H,7,FALSE))</f>
        <v/>
      </c>
      <c r="L289" s="3" t="str">
        <f>IF(OR(ISNA(VLOOKUP(Tableau161920[[#This Row],[Référence]],MON_MSG!A:I,8,FALSE)),ISBLANK(VLOOKUP(Tableau161920[[#This Row],[Référence]],MON_MSG!A:I,8,FALSE))),"",VLOOKUP(Tableau161920[[#This Row],[Référence]],MON_MSG!A:I,8,FALSE))</f>
        <v/>
      </c>
      <c r="M289" s="3" t="str">
        <f>IF(OR(ISNA(VLOOKUP(Tableau161920[[#This Row],[Référence]],MON_MSG!A:J,9,FALSE)),ISBLANK(VLOOKUP(Tableau161920[[#This Row],[Référence]],MON_MSG!A:J,9,FALSE))),"",VLOOKUP(Tableau161920[[#This Row],[Référence]],MON_MSG!A:J,9,FALSE))</f>
        <v/>
      </c>
      <c r="N289" s="3" t="str">
        <f>IF(VLOOKUP($A289,DICO_Complet!A:R,12,FALSE)=0,"",VLOOKUP($A289,DICO_Complet!A:R,12,FALSE))</f>
        <v/>
      </c>
      <c r="O289" s="3" t="str">
        <f>IF(VLOOKUP($A289,DICO_Complet!A:R,13,FALSE)=0,"",VLOOKUP($A289,DICO_Complet!A:R,13,FALSE))</f>
        <v/>
      </c>
      <c r="P289" s="3" t="str">
        <f>IF(VLOOKUP($A289,DICO_Complet!A:R,14,FALSE)=0,"",VLOOKUP($A289,DICO_Complet!A:R,14,FALSE))</f>
        <v/>
      </c>
      <c r="Q289" s="3" t="str">
        <f>IF(VLOOKUP($A289,DICO_Complet!A:R,15,FALSE)=0,"",VLOOKUP($A289,DICO_Complet!A:R,15,FALSE))</f>
        <v/>
      </c>
      <c r="R289" s="3" t="str">
        <f>IF(VLOOKUP($A289,DICO_Complet!A:R,16,FALSE)=0,"",VLOOKUP($A289,DICO_Complet!A:R,16,FALSE))</f>
        <v/>
      </c>
      <c r="S289" s="3" t="str">
        <f>IF(VLOOKUP($A289,DICO_Complet!A:R,17,FALSE)=0,"",VLOOKUP($A289,DICO_Complet!A:R,17,FALSE))</f>
        <v/>
      </c>
      <c r="T289" s="3" t="str">
        <f>IF(VLOOKUP($A289,DICO_Complet!A:R,18,FALSE)=0,"",VLOOKUP($A289,DICO_Complet!A:R,18,FALSE))</f>
        <v/>
      </c>
    </row>
    <row r="290" spans="1:20">
      <c r="A290" s="29">
        <v>250418220154</v>
      </c>
      <c r="B290" s="30" t="str">
        <f>IF(ISNA(VLOOKUP(Tableau161920[[#This Row],[Référence]],MON_MSG!A:B,2,FALSE)),"N",IF($I290="Obsolete","N","O"))</f>
        <v>O</v>
      </c>
      <c r="C290" s="3" t="str">
        <f>VLOOKUP($A290,DICO_Complet!A:R,3,FALSE)</f>
        <v>Context</v>
      </c>
      <c r="D290" s="3" t="str">
        <f>VLOOKUP($A290,DICO_Complet!A:R,4,FALSE)</f>
        <v>executionContractSchemeId</v>
      </c>
      <c r="E290" s="3" t="str">
        <f>VLOOKUP($A290,DICO_Complet!A:R,5,FALSE)</f>
        <v>visaMarketPlaceId</v>
      </c>
      <c r="F290" s="3" t="str">
        <f>VLOOKUP($A290,DICO_Complet!A:R,6,FALSE)</f>
        <v>Max8Text</v>
      </c>
      <c r="G290" s="31" t="str">
        <f>VLOOKUP($A290,DICO_Complet!A:R,7,FALSE)</f>
        <v>DNS</v>
      </c>
      <c r="H290" s="31">
        <f>VLOOKUP($A290,DICO_Complet!A:R,8,FALSE)</f>
        <v>0</v>
      </c>
      <c r="I290" s="3" t="str">
        <f>IF(VLOOKUP($A290,DICO_Complet!A:R,9,FALSE)&lt;&gt;0,VLOOKUP($A290,DICO_Complet!A:R,9,FALSE),"")</f>
        <v/>
      </c>
      <c r="J290" s="3" t="str">
        <f>VLOOKUP($A290,DICO_Complet!A:R,10,FALSE)</f>
        <v>VISA Marketplace idntification</v>
      </c>
      <c r="K290" s="3" t="str">
        <f>IF(OR(ISNA(VLOOKUP(Tableau161920[[#This Row],[Référence]],MON_MSG!A:H,7,FALSE)),ISBLANK(VLOOKUP(Tableau161920[[#This Row],[Référence]],MON_MSG!A:H,7,FALSE))),"",VLOOKUP(Tableau161920[[#This Row],[Référence]],MON_MSG!A:H,7,FALSE))</f>
        <v/>
      </c>
      <c r="L290" s="3" t="str">
        <f>IF(OR(ISNA(VLOOKUP(Tableau161920[[#This Row],[Référence]],MON_MSG!A:I,8,FALSE)),ISBLANK(VLOOKUP(Tableau161920[[#This Row],[Référence]],MON_MSG!A:I,8,FALSE))),"",VLOOKUP(Tableau161920[[#This Row],[Référence]],MON_MSG!A:I,8,FALSE))</f>
        <v/>
      </c>
      <c r="M290" s="3" t="str">
        <f>IF(OR(ISNA(VLOOKUP(Tableau161920[[#This Row],[Référence]],MON_MSG!A:J,9,FALSE)),ISBLANK(VLOOKUP(Tableau161920[[#This Row],[Référence]],MON_MSG!A:J,9,FALSE))),"",VLOOKUP(Tableau161920[[#This Row],[Référence]],MON_MSG!A:J,9,FALSE))</f>
        <v/>
      </c>
      <c r="N290" s="3" t="str">
        <f>IF(VLOOKUP($A290,DICO_Complet!A:R,12,FALSE)=0,"",VLOOKUP($A290,DICO_Complet!A:R,12,FALSE))</f>
        <v/>
      </c>
      <c r="O290" s="3" t="str">
        <f>IF(VLOOKUP($A290,DICO_Complet!A:R,13,FALSE)=0,"",VLOOKUP($A290,DICO_Complet!A:R,13,FALSE))</f>
        <v/>
      </c>
      <c r="P290" s="3" t="str">
        <f>IF(VLOOKUP($A290,DICO_Complet!A:R,14,FALSE)=0,"",VLOOKUP($A290,DICO_Complet!A:R,14,FALSE))</f>
        <v/>
      </c>
      <c r="Q290" s="3" t="str">
        <f>IF(VLOOKUP($A290,DICO_Complet!A:R,15,FALSE)=0,"",VLOOKUP($A290,DICO_Complet!A:R,15,FALSE))</f>
        <v/>
      </c>
      <c r="R290" s="3" t="str">
        <f>IF(VLOOKUP($A290,DICO_Complet!A:R,16,FALSE)=0,"",VLOOKUP($A290,DICO_Complet!A:R,16,FALSE))</f>
        <v/>
      </c>
      <c r="S290" s="3" t="str">
        <f>IF(VLOOKUP($A290,DICO_Complet!A:R,17,FALSE)=0,"",VLOOKUP($A290,DICO_Complet!A:R,17,FALSE))</f>
        <v/>
      </c>
      <c r="T290" s="3" t="str">
        <f>IF(VLOOKUP($A290,DICO_Complet!A:R,18,FALSE)=0,"",VLOOKUP($A290,DICO_Complet!A:R,18,FALSE))</f>
        <v>COMPVI</v>
      </c>
    </row>
    <row r="291" spans="1:20">
      <c r="A291" s="29">
        <v>260224155013</v>
      </c>
      <c r="B291" s="30" t="str">
        <f>IF(ISNA(VLOOKUP(Tableau161920[[#This Row],[Référence]],MON_MSG!A:B,2,FALSE)),"N",IF($I291="Obsolete","N","O"))</f>
        <v>O</v>
      </c>
      <c r="C291" s="3" t="str">
        <f>VLOOKUP($A291,DICO_Complet!A:R,3,FALSE)</f>
        <v>Context</v>
      </c>
      <c r="D291" s="3" t="str">
        <f>VLOOKUP($A291,DICO_Complet!A:R,4,FALSE)</f>
        <v>loadingDetails</v>
      </c>
      <c r="E291" s="3" t="str">
        <f>VLOOKUP($A291,DICO_Complet!A:R,5,FALSE)</f>
        <v>errorCode</v>
      </c>
      <c r="F291" s="3" t="str">
        <f>VLOOKUP($A291,DICO_Complet!A:R,6,FALSE)</f>
        <v>LoadingErrorCodeCodeset</v>
      </c>
      <c r="G291" s="31" t="str">
        <f>VLOOKUP($A291,DICO_Complet!A:R,7,FALSE)</f>
        <v>DNS</v>
      </c>
      <c r="H291" s="31">
        <f>VLOOKUP($A291,DICO_Complet!A:R,8,FALSE)</f>
        <v>0</v>
      </c>
      <c r="I291" s="3" t="str">
        <f>IF(VLOOKUP($A291,DICO_Complet!A:R,9,FALSE)&lt;&gt;0,VLOOKUP($A291,DICO_Complet!A:R,9,FALSE),"")</f>
        <v/>
      </c>
      <c r="J291" s="3" t="str">
        <f>VLOOKUP($A291,DICO_Complet!A:R,10,FALSE)</f>
        <v>Code related to document upload failure</v>
      </c>
      <c r="K291" s="3" t="str">
        <f>IF(OR(ISNA(VLOOKUP(Tableau161920[[#This Row],[Référence]],MON_MSG!A:H,7,FALSE)),ISBLANK(VLOOKUP(Tableau161920[[#This Row],[Référence]],MON_MSG!A:H,7,FALSE))),"",VLOOKUP(Tableau161920[[#This Row],[Référence]],MON_MSG!A:H,7,FALSE))</f>
        <v/>
      </c>
      <c r="L291" s="3" t="str">
        <f>IF(OR(ISNA(VLOOKUP(Tableau161920[[#This Row],[Référence]],MON_MSG!A:I,8,FALSE)),ISBLANK(VLOOKUP(Tableau161920[[#This Row],[Référence]],MON_MSG!A:I,8,FALSE))),"",VLOOKUP(Tableau161920[[#This Row],[Référence]],MON_MSG!A:I,8,FALSE))</f>
        <v/>
      </c>
      <c r="M291" s="3" t="str">
        <f>IF(OR(ISNA(VLOOKUP(Tableau161920[[#This Row],[Référence]],MON_MSG!A:J,9,FALSE)),ISBLANK(VLOOKUP(Tableau161920[[#This Row],[Référence]],MON_MSG!A:J,9,FALSE))),"",VLOOKUP(Tableau161920[[#This Row],[Référence]],MON_MSG!A:J,9,FALSE))</f>
        <v/>
      </c>
      <c r="N291" s="3" t="str">
        <f>IF(VLOOKUP($A291,DICO_Complet!A:R,12,FALSE)=0,"",VLOOKUP($A291,DICO_Complet!A:R,12,FALSE))</f>
        <v/>
      </c>
      <c r="O291" s="3" t="str">
        <f>IF(VLOOKUP($A291,DICO_Complet!A:R,13,FALSE)=0,"",VLOOKUP($A291,DICO_Complet!A:R,13,FALSE))</f>
        <v/>
      </c>
      <c r="P291" s="3" t="str">
        <f>IF(VLOOKUP($A291,DICO_Complet!A:R,14,FALSE)=0,"",VLOOKUP($A291,DICO_Complet!A:R,14,FALSE))</f>
        <v/>
      </c>
      <c r="Q291" s="3" t="str">
        <f>IF(VLOOKUP($A291,DICO_Complet!A:R,15,FALSE)=0,"",VLOOKUP($A291,DICO_Complet!A:R,15,FALSE))</f>
        <v/>
      </c>
      <c r="R291" s="3" t="str">
        <f>IF(VLOOKUP($A291,DICO_Complet!A:R,16,FALSE)=0,"",VLOOKUP($A291,DICO_Complet!A:R,16,FALSE))</f>
        <v/>
      </c>
      <c r="S291" s="3" t="str">
        <f>IF(VLOOKUP($A291,DICO_Complet!A:R,17,FALSE)=0,"",VLOOKUP($A291,DICO_Complet!A:R,17,FALSE))</f>
        <v/>
      </c>
      <c r="T291" s="3" t="str">
        <f>IF(VLOOKUP($A291,DICO_Complet!A:R,18,FALSE)=0,"",VLOOKUP($A291,DICO_Complet!A:R,18,FALSE))</f>
        <v/>
      </c>
    </row>
    <row r="292" spans="1:20">
      <c r="A292" s="29">
        <v>260224150900</v>
      </c>
      <c r="B292" s="30" t="str">
        <f>IF(ISNA(VLOOKUP(Tableau161920[[#This Row],[Référence]],MON_MSG!A:B,2,FALSE)),"N",IF($I292="Obsolete","N","O"))</f>
        <v>O</v>
      </c>
      <c r="C292" s="3" t="str">
        <f>VLOOKUP($A292,DICO_Complet!A:R,3,FALSE)</f>
        <v>Context</v>
      </c>
      <c r="D292" s="3" t="str">
        <f>VLOOKUP($A292,DICO_Complet!A:R,4,FALSE)</f>
        <v>loadingDetails</v>
      </c>
      <c r="E292" s="3" t="str">
        <f>VLOOKUP($A292,DICO_Complet!A:R,5,FALSE)</f>
        <v>errorComment</v>
      </c>
      <c r="F292" s="3" t="str">
        <f>VLOOKUP($A292,DICO_Complet!A:R,6,FALSE)</f>
        <v>Max70Text</v>
      </c>
      <c r="G292" s="31" t="str">
        <f>VLOOKUP($A292,DICO_Complet!A:R,7,FALSE)</f>
        <v>DNS</v>
      </c>
      <c r="H292" s="31">
        <f>VLOOKUP($A292,DICO_Complet!A:R,8,FALSE)</f>
        <v>0</v>
      </c>
      <c r="I292" s="3" t="str">
        <f>IF(VLOOKUP($A292,DICO_Complet!A:R,9,FALSE)&lt;&gt;0,VLOOKUP($A292,DICO_Complet!A:R,9,FALSE),"")</f>
        <v/>
      </c>
      <c r="J292" s="3" t="str">
        <f>VLOOKUP($A292,DICO_Complet!A:R,10,FALSE)</f>
        <v>Comment related to document loading failure</v>
      </c>
      <c r="K292" s="3" t="str">
        <f>IF(OR(ISNA(VLOOKUP(Tableau161920[[#This Row],[Référence]],MON_MSG!A:H,7,FALSE)),ISBLANK(VLOOKUP(Tableau161920[[#This Row],[Référence]],MON_MSG!A:H,7,FALSE))),"",VLOOKUP(Tableau161920[[#This Row],[Référence]],MON_MSG!A:H,7,FALSE))</f>
        <v/>
      </c>
      <c r="L292" s="3" t="str">
        <f>IF(OR(ISNA(VLOOKUP(Tableau161920[[#This Row],[Référence]],MON_MSG!A:I,8,FALSE)),ISBLANK(VLOOKUP(Tableau161920[[#This Row],[Référence]],MON_MSG!A:I,8,FALSE))),"",VLOOKUP(Tableau161920[[#This Row],[Référence]],MON_MSG!A:I,8,FALSE))</f>
        <v/>
      </c>
      <c r="M292" s="3" t="str">
        <f>IF(OR(ISNA(VLOOKUP(Tableau161920[[#This Row],[Référence]],MON_MSG!A:J,9,FALSE)),ISBLANK(VLOOKUP(Tableau161920[[#This Row],[Référence]],MON_MSG!A:J,9,FALSE))),"",VLOOKUP(Tableau161920[[#This Row],[Référence]],MON_MSG!A:J,9,FALSE))</f>
        <v/>
      </c>
      <c r="N292" s="3" t="str">
        <f>IF(VLOOKUP($A292,DICO_Complet!A:R,12,FALSE)=0,"",VLOOKUP($A292,DICO_Complet!A:R,12,FALSE))</f>
        <v/>
      </c>
      <c r="O292" s="3" t="str">
        <f>IF(VLOOKUP($A292,DICO_Complet!A:R,13,FALSE)=0,"",VLOOKUP($A292,DICO_Complet!A:R,13,FALSE))</f>
        <v/>
      </c>
      <c r="P292" s="3" t="str">
        <f>IF(VLOOKUP($A292,DICO_Complet!A:R,14,FALSE)=0,"",VLOOKUP($A292,DICO_Complet!A:R,14,FALSE))</f>
        <v/>
      </c>
      <c r="Q292" s="3" t="str">
        <f>IF(VLOOKUP($A292,DICO_Complet!A:R,15,FALSE)=0,"",VLOOKUP($A292,DICO_Complet!A:R,15,FALSE))</f>
        <v/>
      </c>
      <c r="R292" s="3" t="str">
        <f>IF(VLOOKUP($A292,DICO_Complet!A:R,16,FALSE)=0,"",VLOOKUP($A292,DICO_Complet!A:R,16,FALSE))</f>
        <v/>
      </c>
      <c r="S292" s="3" t="str">
        <f>IF(VLOOKUP($A292,DICO_Complet!A:R,17,FALSE)=0,"",VLOOKUP($A292,DICO_Complet!A:R,17,FALSE))</f>
        <v/>
      </c>
      <c r="T292" s="3" t="str">
        <f>IF(VLOOKUP($A292,DICO_Complet!A:R,18,FALSE)=0,"",VLOOKUP($A292,DICO_Complet!A:R,18,FALSE))</f>
        <v/>
      </c>
    </row>
    <row r="293" spans="1:20">
      <c r="A293" s="29">
        <v>260224151200</v>
      </c>
      <c r="B293" s="30" t="str">
        <f>IF(ISNA(VLOOKUP(Tableau161920[[#This Row],[Référence]],MON_MSG!A:B,2,FALSE)),"N",IF($I293="Obsolete","N","O"))</f>
        <v>O</v>
      </c>
      <c r="C293" s="3" t="str">
        <f>VLOOKUP($A293,DICO_Complet!A:R,3,FALSE)</f>
        <v>Context</v>
      </c>
      <c r="D293" s="3" t="str">
        <f>VLOOKUP($A293,DICO_Complet!A:R,4,FALSE)</f>
        <v>loadingDetails</v>
      </c>
      <c r="E293" s="3" t="str">
        <f>VLOOKUP($A293,DICO_Complet!A:R,5,FALSE)</f>
        <v>presignedUrl</v>
      </c>
      <c r="F293" s="3" t="str">
        <f>VLOOKUP($A293,DICO_Complet!A:R,6,FALSE)</f>
        <v>Max8000Text</v>
      </c>
      <c r="G293" s="31" t="str">
        <f>VLOOKUP($A293,DICO_Complet!A:R,7,FALSE)</f>
        <v>DNS</v>
      </c>
      <c r="H293" s="31">
        <f>VLOOKUP($A293,DICO_Complet!A:R,8,FALSE)</f>
        <v>0</v>
      </c>
      <c r="I293" s="3" t="str">
        <f>IF(VLOOKUP($A293,DICO_Complet!A:R,9,FALSE)&lt;&gt;0,VLOOKUP($A293,DICO_Complet!A:R,9,FALSE),"")</f>
        <v/>
      </c>
      <c r="J293" s="3" t="str">
        <f>VLOOKUP($A293,DICO_Complet!A:R,10,FALSE)</f>
        <v>Presigned url for upload or download</v>
      </c>
      <c r="K293" s="3" t="str">
        <f>IF(OR(ISNA(VLOOKUP(Tableau161920[[#This Row],[Référence]],MON_MSG!A:H,7,FALSE)),ISBLANK(VLOOKUP(Tableau161920[[#This Row],[Référence]],MON_MSG!A:H,7,FALSE))),"",VLOOKUP(Tableau161920[[#This Row],[Référence]],MON_MSG!A:H,7,FALSE))</f>
        <v/>
      </c>
      <c r="L293" s="3" t="str">
        <f>IF(OR(ISNA(VLOOKUP(Tableau161920[[#This Row],[Référence]],MON_MSG!A:I,8,FALSE)),ISBLANK(VLOOKUP(Tableau161920[[#This Row],[Référence]],MON_MSG!A:I,8,FALSE))),"",VLOOKUP(Tableau161920[[#This Row],[Référence]],MON_MSG!A:I,8,FALSE))</f>
        <v/>
      </c>
      <c r="M293" s="3" t="str">
        <f>IF(OR(ISNA(VLOOKUP(Tableau161920[[#This Row],[Référence]],MON_MSG!A:J,9,FALSE)),ISBLANK(VLOOKUP(Tableau161920[[#This Row],[Référence]],MON_MSG!A:J,9,FALSE))),"",VLOOKUP(Tableau161920[[#This Row],[Référence]],MON_MSG!A:J,9,FALSE))</f>
        <v/>
      </c>
      <c r="N293" s="3" t="str">
        <f>IF(VLOOKUP($A293,DICO_Complet!A:R,12,FALSE)=0,"",VLOOKUP($A293,DICO_Complet!A:R,12,FALSE))</f>
        <v/>
      </c>
      <c r="O293" s="3" t="str">
        <f>IF(VLOOKUP($A293,DICO_Complet!A:R,13,FALSE)=0,"",VLOOKUP($A293,DICO_Complet!A:R,13,FALSE))</f>
        <v/>
      </c>
      <c r="P293" s="3" t="str">
        <f>IF(VLOOKUP($A293,DICO_Complet!A:R,14,FALSE)=0,"",VLOOKUP($A293,DICO_Complet!A:R,14,FALSE))</f>
        <v/>
      </c>
      <c r="Q293" s="3" t="str">
        <f>IF(VLOOKUP($A293,DICO_Complet!A:R,15,FALSE)=0,"",VLOOKUP($A293,DICO_Complet!A:R,15,FALSE))</f>
        <v/>
      </c>
      <c r="R293" s="3" t="str">
        <f>IF(VLOOKUP($A293,DICO_Complet!A:R,16,FALSE)=0,"",VLOOKUP($A293,DICO_Complet!A:R,16,FALSE))</f>
        <v/>
      </c>
      <c r="S293" s="3" t="str">
        <f>IF(VLOOKUP($A293,DICO_Complet!A:R,17,FALSE)=0,"",VLOOKUP($A293,DICO_Complet!A:R,17,FALSE))</f>
        <v/>
      </c>
      <c r="T293" s="3" t="str">
        <f>IF(VLOOKUP($A293,DICO_Complet!A:R,18,FALSE)=0,"",VLOOKUP($A293,DICO_Complet!A:R,18,FALSE))</f>
        <v/>
      </c>
    </row>
    <row r="294" spans="1:20">
      <c r="A294" s="29">
        <v>260224145500</v>
      </c>
      <c r="B294" s="30" t="str">
        <f>IF(ISNA(VLOOKUP(Tableau161920[[#This Row],[Référence]],MON_MSG!A:B,2,FALSE)),"N",IF($I294="Obsolete","N","O"))</f>
        <v>O</v>
      </c>
      <c r="C294" s="3" t="str">
        <f>VLOOKUP($A294,DICO_Complet!A:R,3,FALSE)</f>
        <v>Context</v>
      </c>
      <c r="D294" s="3" t="str">
        <f>VLOOKUP($A294,DICO_Complet!A:R,4,FALSE)</f>
        <v>loadingDetails</v>
      </c>
      <c r="E294" s="3" t="str">
        <f>VLOOKUP($A294,DICO_Complet!A:R,5,FALSE)</f>
        <v>statusCode</v>
      </c>
      <c r="F294" s="3" t="str">
        <f>VLOOKUP($A294,DICO_Complet!A:R,6,FALSE)</f>
        <v>TransfertStatusCodeset</v>
      </c>
      <c r="G294" s="31" t="str">
        <f>VLOOKUP($A294,DICO_Complet!A:R,7,FALSE)</f>
        <v>DNS</v>
      </c>
      <c r="H294" s="31">
        <f>VLOOKUP($A294,DICO_Complet!A:R,8,FALSE)</f>
        <v>0</v>
      </c>
      <c r="I294" s="3" t="str">
        <f>IF(VLOOKUP($A294,DICO_Complet!A:R,9,FALSE)&lt;&gt;0,VLOOKUP($A294,DICO_Complet!A:R,9,FALSE),"")</f>
        <v/>
      </c>
      <c r="J294" s="3" t="str">
        <f>VLOOKUP($A294,DICO_Complet!A:R,10,FALSE)</f>
        <v>Loading status</v>
      </c>
      <c r="K294" s="3" t="str">
        <f>IF(OR(ISNA(VLOOKUP(Tableau161920[[#This Row],[Référence]],MON_MSG!A:H,7,FALSE)),ISBLANK(VLOOKUP(Tableau161920[[#This Row],[Référence]],MON_MSG!A:H,7,FALSE))),"",VLOOKUP(Tableau161920[[#This Row],[Référence]],MON_MSG!A:H,7,FALSE))</f>
        <v/>
      </c>
      <c r="L294" s="3" t="str">
        <f>IF(OR(ISNA(VLOOKUP(Tableau161920[[#This Row],[Référence]],MON_MSG!A:I,8,FALSE)),ISBLANK(VLOOKUP(Tableau161920[[#This Row],[Référence]],MON_MSG!A:I,8,FALSE))),"",VLOOKUP(Tableau161920[[#This Row],[Référence]],MON_MSG!A:I,8,FALSE))</f>
        <v/>
      </c>
      <c r="M294" s="3" t="str">
        <f>IF(OR(ISNA(VLOOKUP(Tableau161920[[#This Row],[Référence]],MON_MSG!A:J,9,FALSE)),ISBLANK(VLOOKUP(Tableau161920[[#This Row],[Référence]],MON_MSG!A:J,9,FALSE))),"",VLOOKUP(Tableau161920[[#This Row],[Référence]],MON_MSG!A:J,9,FALSE))</f>
        <v/>
      </c>
      <c r="N294" s="3" t="str">
        <f>IF(VLOOKUP($A294,DICO_Complet!A:R,12,FALSE)=0,"",VLOOKUP($A294,DICO_Complet!A:R,12,FALSE))</f>
        <v/>
      </c>
      <c r="O294" s="3" t="str">
        <f>IF(VLOOKUP($A294,DICO_Complet!A:R,13,FALSE)=0,"",VLOOKUP($A294,DICO_Complet!A:R,13,FALSE))</f>
        <v/>
      </c>
      <c r="P294" s="3" t="str">
        <f>IF(VLOOKUP($A294,DICO_Complet!A:R,14,FALSE)=0,"",VLOOKUP($A294,DICO_Complet!A:R,14,FALSE))</f>
        <v/>
      </c>
      <c r="Q294" s="3" t="str">
        <f>IF(VLOOKUP($A294,DICO_Complet!A:R,15,FALSE)=0,"",VLOOKUP($A294,DICO_Complet!A:R,15,FALSE))</f>
        <v/>
      </c>
      <c r="R294" s="3" t="str">
        <f>IF(VLOOKUP($A294,DICO_Complet!A:R,16,FALSE)=0,"",VLOOKUP($A294,DICO_Complet!A:R,16,FALSE))</f>
        <v/>
      </c>
      <c r="S294" s="3" t="str">
        <f>IF(VLOOKUP($A294,DICO_Complet!A:R,17,FALSE)=0,"",VLOOKUP($A294,DICO_Complet!A:R,17,FALSE))</f>
        <v/>
      </c>
      <c r="T294" s="3" t="str">
        <f>IF(VLOOKUP($A294,DICO_Complet!A:R,18,FALSE)=0,"",VLOOKUP($A294,DICO_Complet!A:R,18,FALSE))</f>
        <v/>
      </c>
    </row>
    <row r="295" spans="1:20">
      <c r="A295" s="29">
        <v>250425153910</v>
      </c>
      <c r="B295" s="30" t="str">
        <f>IF(ISNA(VLOOKUP(Tableau161920[[#This Row],[Référence]],MON_MSG!A:B,2,FALSE)),"N",IF($I295="Obsolete","N","O"))</f>
        <v>O</v>
      </c>
      <c r="C295" s="3" t="str">
        <f>VLOOKUP($A295,DICO_Complet!A:R,3,FALSE)</f>
        <v>Context</v>
      </c>
      <c r="D295" s="3" t="str">
        <f>VLOOKUP($A295,DICO_Complet!A:R,4,FALSE)</f>
        <v>pointOfServiceContext</v>
      </c>
      <c r="E295" s="3" t="str">
        <f>VLOOKUP($A295,DICO_Complet!A:R,5,FALSE)</f>
        <v>acceptanceSystemCurrentConnectingMode</v>
      </c>
      <c r="F295" s="3" t="str">
        <f>VLOOKUP($A295,DICO_Complet!A:R,6,FALSE)</f>
        <v>AcceptanceSystemCurrentConnectingModeCodeset</v>
      </c>
      <c r="G295" s="31" t="str">
        <f>VLOOKUP($A295,DICO_Complet!A:R,7,FALSE)</f>
        <v>DNS</v>
      </c>
      <c r="H295" s="31">
        <f>VLOOKUP($A295,DICO_Complet!A:R,8,FALSE)</f>
        <v>0</v>
      </c>
      <c r="I295" s="3" t="str">
        <f>IF(VLOOKUP($A295,DICO_Complet!A:R,9,FALSE)&lt;&gt;0,VLOOKUP($A295,DICO_Complet!A:R,9,FALSE),"")</f>
        <v/>
      </c>
      <c r="J295" s="3" t="str">
        <f>VLOOKUP($A295,DICO_Complet!A:R,10,FALSE)</f>
        <v>Acceptance System current connecting mode</v>
      </c>
      <c r="K295" s="3" t="str">
        <f>IF(OR(ISNA(VLOOKUP(Tableau161920[[#This Row],[Référence]],MON_MSG!A:H,7,FALSE)),ISBLANK(VLOOKUP(Tableau161920[[#This Row],[Référence]],MON_MSG!A:H,7,FALSE))),"",VLOOKUP(Tableau161920[[#This Row],[Référence]],MON_MSG!A:H,7,FALSE))</f>
        <v/>
      </c>
      <c r="L295" s="3" t="str">
        <f>IF(OR(ISNA(VLOOKUP(Tableau161920[[#This Row],[Référence]],MON_MSG!A:I,8,FALSE)),ISBLANK(VLOOKUP(Tableau161920[[#This Row],[Référence]],MON_MSG!A:I,8,FALSE))),"",VLOOKUP(Tableau161920[[#This Row],[Référence]],MON_MSG!A:I,8,FALSE))</f>
        <v/>
      </c>
      <c r="M295" s="3" t="str">
        <f>IF(OR(ISNA(VLOOKUP(Tableau161920[[#This Row],[Référence]],MON_MSG!A:J,9,FALSE)),ISBLANK(VLOOKUP(Tableau161920[[#This Row],[Référence]],MON_MSG!A:J,9,FALSE))),"",VLOOKUP(Tableau161920[[#This Row],[Référence]],MON_MSG!A:J,9,FALSE))</f>
        <v/>
      </c>
      <c r="N295" s="3" t="str">
        <f>IF(VLOOKUP($A295,DICO_Complet!A:R,12,FALSE)=0,"",VLOOKUP($A295,DICO_Complet!A:R,12,FALSE))</f>
        <v/>
      </c>
      <c r="O295" s="3" t="str">
        <f>IF(VLOOKUP($A295,DICO_Complet!A:R,13,FALSE)=0,"",VLOOKUP($A295,DICO_Complet!A:R,13,FALSE))</f>
        <v/>
      </c>
      <c r="P295" s="3" t="str">
        <f>IF(VLOOKUP($A295,DICO_Complet!A:R,14,FALSE)=0,"",VLOOKUP($A295,DICO_Complet!A:R,14,FALSE))</f>
        <v>046-DF65</v>
      </c>
      <c r="Q295" s="3" t="str">
        <f>IF(VLOOKUP($A295,DICO_Complet!A:R,15,FALSE)=0,"",VLOOKUP($A295,DICO_Complet!A:R,15,FALSE))</f>
        <v/>
      </c>
      <c r="R295" s="3" t="str">
        <f>IF(VLOOKUP($A295,DICO_Complet!A:R,16,FALSE)=0,"",VLOOKUP($A295,DICO_Complet!A:R,16,FALSE))</f>
        <v/>
      </c>
      <c r="S295" s="3" t="str">
        <f>IF(VLOOKUP($A295,DICO_Complet!A:R,17,FALSE)=0,"",VLOOKUP($A295,DICO_Complet!A:R,17,FALSE))</f>
        <v/>
      </c>
      <c r="T295" s="3" t="str">
        <f>IF(VLOOKUP($A295,DICO_Complet!A:R,18,FALSE)=0,"",VLOOKUP($A295,DICO_Complet!A:R,18,FALSE))</f>
        <v/>
      </c>
    </row>
    <row r="296" spans="1:20">
      <c r="A296" s="29">
        <v>250425201024</v>
      </c>
      <c r="B296" s="30" t="str">
        <f>IF(ISNA(VLOOKUP(Tableau161920[[#This Row],[Référence]],MON_MSG!A:B,2,FALSE)),"N",IF($I296="Obsolete","N","O"))</f>
        <v>O</v>
      </c>
      <c r="C296" s="3" t="str">
        <f>VLOOKUP($A296,DICO_Complet!A:R,3,FALSE)</f>
        <v>Context</v>
      </c>
      <c r="D296" s="3" t="str">
        <f>VLOOKUP($A296,DICO_Complet!A:R,4,FALSE)</f>
        <v>pointOfServiceContext</v>
      </c>
      <c r="E296" s="3" t="str">
        <f>VLOOKUP($A296,DICO_Complet!A:R,5,FALSE)</f>
        <v>automaticCallLocalTime</v>
      </c>
      <c r="F296" s="3" t="str">
        <f>VLOOKUP($A296,DICO_Complet!A:R,6,FALSE)</f>
        <v>Exact4NumericText</v>
      </c>
      <c r="G296" s="31" t="str">
        <f>VLOOKUP($A296,DICO_Complet!A:R,7,FALSE)</f>
        <v>DNS</v>
      </c>
      <c r="H296" s="31">
        <f>VLOOKUP($A296,DICO_Complet!A:R,8,FALSE)</f>
        <v>0</v>
      </c>
      <c r="I296" s="3" t="str">
        <f>IF(VLOOKUP($A296,DICO_Complet!A:R,9,FALSE)&lt;&gt;0,VLOOKUP($A296,DICO_Complet!A:R,9,FALSE),"")</f>
        <v/>
      </c>
      <c r="J296" s="3" t="str">
        <f>VLOOKUP($A296,DICO_Complet!A:R,10,FALSE)</f>
        <v>Local time , automatic call</v>
      </c>
      <c r="K296" s="3" t="str">
        <f>IF(OR(ISNA(VLOOKUP(Tableau161920[[#This Row],[Référence]],MON_MSG!A:H,7,FALSE)),ISBLANK(VLOOKUP(Tableau161920[[#This Row],[Référence]],MON_MSG!A:H,7,FALSE))),"",VLOOKUP(Tableau161920[[#This Row],[Référence]],MON_MSG!A:H,7,FALSE))</f>
        <v/>
      </c>
      <c r="L296" s="3" t="str">
        <f>IF(OR(ISNA(VLOOKUP(Tableau161920[[#This Row],[Référence]],MON_MSG!A:I,8,FALSE)),ISBLANK(VLOOKUP(Tableau161920[[#This Row],[Référence]],MON_MSG!A:I,8,FALSE))),"",VLOOKUP(Tableau161920[[#This Row],[Référence]],MON_MSG!A:I,8,FALSE))</f>
        <v/>
      </c>
      <c r="M296" s="3" t="str">
        <f>IF(OR(ISNA(VLOOKUP(Tableau161920[[#This Row],[Référence]],MON_MSG!A:J,9,FALSE)),ISBLANK(VLOOKUP(Tableau161920[[#This Row],[Référence]],MON_MSG!A:J,9,FALSE))),"",VLOOKUP(Tableau161920[[#This Row],[Référence]],MON_MSG!A:J,9,FALSE))</f>
        <v/>
      </c>
      <c r="N296" s="3" t="str">
        <f>IF(VLOOKUP($A296,DICO_Complet!A:R,12,FALSE)=0,"",VLOOKUP($A296,DICO_Complet!A:R,12,FALSE))</f>
        <v/>
      </c>
      <c r="O296" s="3" t="str">
        <f>IF(VLOOKUP($A296,DICO_Complet!A:R,13,FALSE)=0,"",VLOOKUP($A296,DICO_Complet!A:R,13,FALSE))</f>
        <v/>
      </c>
      <c r="P296" s="3" t="str">
        <f>IF(VLOOKUP($A296,DICO_Complet!A:R,14,FALSE)=0,"",VLOOKUP($A296,DICO_Complet!A:R,14,FALSE))</f>
        <v>072-DF43-p7</v>
      </c>
      <c r="Q296" s="3" t="str">
        <f>IF(VLOOKUP($A296,DICO_Complet!A:R,15,FALSE)=0,"",VLOOKUP($A296,DICO_Complet!A:R,15,FALSE))</f>
        <v/>
      </c>
      <c r="R296" s="3" t="str">
        <f>IF(VLOOKUP($A296,DICO_Complet!A:R,16,FALSE)=0,"",VLOOKUP($A296,DICO_Complet!A:R,16,FALSE))</f>
        <v/>
      </c>
      <c r="S296" s="3" t="str">
        <f>IF(VLOOKUP($A296,DICO_Complet!A:R,17,FALSE)=0,"",VLOOKUP($A296,DICO_Complet!A:R,17,FALSE))</f>
        <v/>
      </c>
      <c r="T296" s="3" t="str">
        <f>IF(VLOOKUP($A296,DICO_Complet!A:R,18,FALSE)=0,"",VLOOKUP($A296,DICO_Complet!A:R,18,FALSE))</f>
        <v/>
      </c>
    </row>
    <row r="297" spans="1:20">
      <c r="A297" s="29">
        <v>250425201715</v>
      </c>
      <c r="B297" s="30" t="str">
        <f>IF(ISNA(VLOOKUP(Tableau161920[[#This Row],[Référence]],MON_MSG!A:B,2,FALSE)),"N",IF($I297="Obsolete","N","O"))</f>
        <v>O</v>
      </c>
      <c r="C297" s="3" t="str">
        <f>VLOOKUP($A297,DICO_Complet!A:R,3,FALSE)</f>
        <v>Context</v>
      </c>
      <c r="D297" s="3" t="str">
        <f>VLOOKUP($A297,DICO_Complet!A:R,4,FALSE)</f>
        <v>pointOfServiceContext</v>
      </c>
      <c r="E297" s="3" t="str">
        <f>VLOOKUP($A297,DICO_Complet!A:R,5,FALSE)</f>
        <v>cbcomVersion</v>
      </c>
      <c r="F297" s="3" t="str">
        <f>VLOOKUP($A297,DICO_Complet!A:R,6,FALSE)</f>
        <v>Exact2AlphaNumericText</v>
      </c>
      <c r="G297" s="31" t="str">
        <f>VLOOKUP($A297,DICO_Complet!A:R,7,FALSE)</f>
        <v>DNS</v>
      </c>
      <c r="H297" s="31">
        <f>VLOOKUP($A297,DICO_Complet!A:R,8,FALSE)</f>
        <v>0</v>
      </c>
      <c r="I297" s="3" t="str">
        <f>IF(VLOOKUP($A297,DICO_Complet!A:R,9,FALSE)&lt;&gt;0,VLOOKUP($A297,DICO_Complet!A:R,9,FALSE),"")</f>
        <v/>
      </c>
      <c r="J297" s="3" t="str">
        <f>VLOOKUP($A297,DICO_Complet!A:R,10,FALSE)</f>
        <v>CBCOM Version</v>
      </c>
      <c r="K297" s="3" t="str">
        <f>IF(OR(ISNA(VLOOKUP(Tableau161920[[#This Row],[Référence]],MON_MSG!A:H,7,FALSE)),ISBLANK(VLOOKUP(Tableau161920[[#This Row],[Référence]],MON_MSG!A:H,7,FALSE))),"",VLOOKUP(Tableau161920[[#This Row],[Référence]],MON_MSG!A:H,7,FALSE))</f>
        <v/>
      </c>
      <c r="L297" s="3" t="str">
        <f>IF(OR(ISNA(VLOOKUP(Tableau161920[[#This Row],[Référence]],MON_MSG!A:I,8,FALSE)),ISBLANK(VLOOKUP(Tableau161920[[#This Row],[Référence]],MON_MSG!A:I,8,FALSE))),"",VLOOKUP(Tableau161920[[#This Row],[Référence]],MON_MSG!A:I,8,FALSE))</f>
        <v/>
      </c>
      <c r="M297" s="3" t="str">
        <f>IF(OR(ISNA(VLOOKUP(Tableau161920[[#This Row],[Référence]],MON_MSG!A:J,9,FALSE)),ISBLANK(VLOOKUP(Tableau161920[[#This Row],[Référence]],MON_MSG!A:J,9,FALSE))),"",VLOOKUP(Tableau161920[[#This Row],[Référence]],MON_MSG!A:J,9,FALSE))</f>
        <v/>
      </c>
      <c r="N297" s="3" t="str">
        <f>IF(VLOOKUP($A297,DICO_Complet!A:R,12,FALSE)=0,"",VLOOKUP($A297,DICO_Complet!A:R,12,FALSE))</f>
        <v/>
      </c>
      <c r="O297" s="3" t="str">
        <f>IF(VLOOKUP($A297,DICO_Complet!A:R,13,FALSE)=0,"",VLOOKUP($A297,DICO_Complet!A:R,13,FALSE))</f>
        <v/>
      </c>
      <c r="P297" s="3" t="str">
        <f>IF(VLOOKUP($A297,DICO_Complet!A:R,14,FALSE)=0,"",VLOOKUP($A297,DICO_Complet!A:R,14,FALSE))</f>
        <v>CBCOM PI20</v>
      </c>
      <c r="Q297" s="3" t="str">
        <f>IF(VLOOKUP($A297,DICO_Complet!A:R,15,FALSE)=0,"",VLOOKUP($A297,DICO_Complet!A:R,15,FALSE))</f>
        <v/>
      </c>
      <c r="R297" s="3" t="str">
        <f>IF(VLOOKUP($A297,DICO_Complet!A:R,16,FALSE)=0,"",VLOOKUP($A297,DICO_Complet!A:R,16,FALSE))</f>
        <v/>
      </c>
      <c r="S297" s="3" t="str">
        <f>IF(VLOOKUP($A297,DICO_Complet!A:R,17,FALSE)=0,"",VLOOKUP($A297,DICO_Complet!A:R,17,FALSE))</f>
        <v/>
      </c>
      <c r="T297" s="3" t="str">
        <f>IF(VLOOKUP($A297,DICO_Complet!A:R,18,FALSE)=0,"",VLOOKUP($A297,DICO_Complet!A:R,18,FALSE))</f>
        <v/>
      </c>
    </row>
    <row r="298" spans="1:20">
      <c r="A298" s="29">
        <v>250331102100</v>
      </c>
      <c r="B298" s="30" t="str">
        <f>IF(ISNA(VLOOKUP(Tableau161920[[#This Row],[Référence]],MON_MSG!A:B,2,FALSE)),"N",IF($I298="Obsolete","N","O"))</f>
        <v>O</v>
      </c>
      <c r="C298" s="3" t="str">
        <f>VLOOKUP($A298,DICO_Complet!A:R,3,FALSE)</f>
        <v>Context</v>
      </c>
      <c r="D298" s="3" t="str">
        <f>VLOOKUP($A298,DICO_Complet!A:R,4,FALSE)</f>
        <v>pointOfServiceContext</v>
      </c>
      <c r="E298" s="3" t="str">
        <f>VLOOKUP($A298,DICO_Complet!A:R,5,FALSE)</f>
        <v>contactlessApplicationIndicator</v>
      </c>
      <c r="F298" s="3" t="str">
        <f>VLOOKUP($A298,DICO_Complet!A:R,6,FALSE)</f>
        <v>TrueFalseIndicator</v>
      </c>
      <c r="G298" s="31" t="str">
        <f>VLOOKUP($A298,DICO_Complet!A:R,7,FALSE)</f>
        <v>DNS</v>
      </c>
      <c r="H298" s="31">
        <f>VLOOKUP($A298,DICO_Complet!A:R,8,FALSE)</f>
        <v>0</v>
      </c>
      <c r="I298" s="3" t="str">
        <f>IF(VLOOKUP($A298,DICO_Complet!A:R,9,FALSE)&lt;&gt;0,VLOOKUP($A298,DICO_Complet!A:R,9,FALSE),"")</f>
        <v/>
      </c>
      <c r="J298" s="3" t="str">
        <f>VLOOKUP($A298,DICO_Complet!A:R,10,FALSE)</f>
        <v>Contactless application is active or not</v>
      </c>
      <c r="K298" s="3" t="str">
        <f>IF(OR(ISNA(VLOOKUP(Tableau161920[[#This Row],[Référence]],MON_MSG!A:H,7,FALSE)),ISBLANK(VLOOKUP(Tableau161920[[#This Row],[Référence]],MON_MSG!A:H,7,FALSE))),"",VLOOKUP(Tableau161920[[#This Row],[Référence]],MON_MSG!A:H,7,FALSE))</f>
        <v/>
      </c>
      <c r="L298" s="3" t="str">
        <f>IF(OR(ISNA(VLOOKUP(Tableau161920[[#This Row],[Référence]],MON_MSG!A:I,8,FALSE)),ISBLANK(VLOOKUP(Tableau161920[[#This Row],[Référence]],MON_MSG!A:I,8,FALSE))),"",VLOOKUP(Tableau161920[[#This Row],[Référence]],MON_MSG!A:I,8,FALSE))</f>
        <v/>
      </c>
      <c r="M298" s="3" t="str">
        <f>IF(OR(ISNA(VLOOKUP(Tableau161920[[#This Row],[Référence]],MON_MSG!A:J,9,FALSE)),ISBLANK(VLOOKUP(Tableau161920[[#This Row],[Référence]],MON_MSG!A:J,9,FALSE))),"",VLOOKUP(Tableau161920[[#This Row],[Référence]],MON_MSG!A:J,9,FALSE))</f>
        <v/>
      </c>
      <c r="N298" s="3" t="str">
        <f>IF(VLOOKUP($A298,DICO_Complet!A:R,12,FALSE)=0,"",VLOOKUP($A298,DICO_Complet!A:R,12,FALSE))</f>
        <v/>
      </c>
      <c r="O298" s="3" t="str">
        <f>IF(VLOOKUP($A298,DICO_Complet!A:R,13,FALSE)=0,"",VLOOKUP($A298,DICO_Complet!A:R,13,FALSE))</f>
        <v>047-30</v>
      </c>
      <c r="P298" s="3" t="str">
        <f>IF(VLOOKUP($A298,DICO_Complet!A:R,14,FALSE)=0,"",VLOOKUP($A298,DICO_Complet!A:R,14,FALSE))</f>
        <v>047-30</v>
      </c>
      <c r="Q298" s="3" t="str">
        <f>IF(VLOOKUP($A298,DICO_Complet!A:R,15,FALSE)=0,"",VLOOKUP($A298,DICO_Complet!A:R,15,FALSE))</f>
        <v>047-30</v>
      </c>
      <c r="R298" s="3" t="str">
        <f>IF(VLOOKUP($A298,DICO_Complet!A:R,16,FALSE)=0,"",VLOOKUP($A298,DICO_Complet!A:R,16,FALSE))</f>
        <v/>
      </c>
      <c r="S298" s="3" t="str">
        <f>IF(VLOOKUP($A298,DICO_Complet!A:R,17,FALSE)=0,"",VLOOKUP($A298,DICO_Complet!A:R,17,FALSE))</f>
        <v/>
      </c>
      <c r="T298" s="3" t="str">
        <f>IF(VLOOKUP($A298,DICO_Complet!A:R,18,FALSE)=0,"",VLOOKUP($A298,DICO_Complet!A:R,18,FALSE))</f>
        <v/>
      </c>
    </row>
    <row r="299" spans="1:20">
      <c r="A299" s="29">
        <v>250220102901</v>
      </c>
      <c r="B299" s="30" t="str">
        <f>IF(ISNA(VLOOKUP(Tableau161920[[#This Row],[Référence]],MON_MSG!A:B,2,FALSE)),"N",IF($I299="Obsolete","N","O"))</f>
        <v>O</v>
      </c>
      <c r="C299" s="3" t="str">
        <f>VLOOKUP($A299,DICO_Complet!A:R,3,FALSE)</f>
        <v>Context</v>
      </c>
      <c r="D299" s="3" t="str">
        <f>VLOOKUP($A299,DICO_Complet!A:R,4,FALSE)</f>
        <v>pointOfServiceContext</v>
      </c>
      <c r="E299" s="3" t="str">
        <f>VLOOKUP($A299,DICO_Complet!A:R,5,FALSE)</f>
        <v>digitalCommerceCheckinEntity</v>
      </c>
      <c r="F299" s="3" t="str">
        <f>VLOOKUP($A299,DICO_Complet!A:R,6,FALSE)</f>
        <v>Max15Text</v>
      </c>
      <c r="G299" s="31" t="str">
        <f>VLOOKUP($A299,DICO_Complet!A:R,7,FALSE)</f>
        <v>DNS</v>
      </c>
      <c r="H299" s="31">
        <f>VLOOKUP($A299,DICO_Complet!A:R,8,FALSE)</f>
        <v>0</v>
      </c>
      <c r="I299" s="3" t="str">
        <f>IF(VLOOKUP($A299,DICO_Complet!A:R,9,FALSE)&lt;&gt;0,VLOOKUP($A299,DICO_Complet!A:R,9,FALSE),"")</f>
        <v/>
      </c>
      <c r="J299" s="3" t="str">
        <f>VLOOKUP($A299,DICO_Complet!A:R,10,FALSE)</f>
        <v>Digital Commerce Check-In Entity Type and Name</v>
      </c>
      <c r="K299" s="3" t="str">
        <f>IF(OR(ISNA(VLOOKUP(Tableau161920[[#This Row],[Référence]],MON_MSG!A:H,7,FALSE)),ISBLANK(VLOOKUP(Tableau161920[[#This Row],[Référence]],MON_MSG!A:H,7,FALSE))),"",VLOOKUP(Tableau161920[[#This Row],[Référence]],MON_MSG!A:H,7,FALSE))</f>
        <v/>
      </c>
      <c r="L299" s="3" t="str">
        <f>IF(OR(ISNA(VLOOKUP(Tableau161920[[#This Row],[Référence]],MON_MSG!A:I,8,FALSE)),ISBLANK(VLOOKUP(Tableau161920[[#This Row],[Référence]],MON_MSG!A:I,8,FALSE))),"",VLOOKUP(Tableau161920[[#This Row],[Référence]],MON_MSG!A:I,8,FALSE))</f>
        <v/>
      </c>
      <c r="M299" s="3" t="str">
        <f>IF(OR(ISNA(VLOOKUP(Tableau161920[[#This Row],[Référence]],MON_MSG!A:J,9,FALSE)),ISBLANK(VLOOKUP(Tableau161920[[#This Row],[Référence]],MON_MSG!A:J,9,FALSE))),"",VLOOKUP(Tableau161920[[#This Row],[Référence]],MON_MSG!A:J,9,FALSE))</f>
        <v/>
      </c>
      <c r="N299" s="3" t="str">
        <f>IF(VLOOKUP($A299,DICO_Complet!A:R,12,FALSE)=0,"",VLOOKUP($A299,DICO_Complet!A:R,12,FALSE))</f>
        <v/>
      </c>
      <c r="O299" s="3" t="str">
        <f>IF(VLOOKUP($A299,DICO_Complet!A:R,13,FALSE)=0,"",VLOOKUP($A299,DICO_Complet!A:R,13,FALSE))</f>
        <v>112-0205-p3</v>
      </c>
      <c r="P299" s="3" t="str">
        <f>IF(VLOOKUP($A299,DICO_Complet!A:R,14,FALSE)=0,"",VLOOKUP($A299,DICO_Complet!A:R,14,FALSE))</f>
        <v/>
      </c>
      <c r="Q299" s="3" t="str">
        <f>IF(VLOOKUP($A299,DICO_Complet!A:R,15,FALSE)=0,"",VLOOKUP($A299,DICO_Complet!A:R,15,FALSE))</f>
        <v/>
      </c>
      <c r="R299" s="3" t="str">
        <f>IF(VLOOKUP($A299,DICO_Complet!A:R,16,FALSE)=0,"",VLOOKUP($A299,DICO_Complet!A:R,16,FALSE))</f>
        <v/>
      </c>
      <c r="S299" s="3" t="str">
        <f>IF(VLOOKUP($A299,DICO_Complet!A:R,17,FALSE)=0,"",VLOOKUP($A299,DICO_Complet!A:R,17,FALSE))</f>
        <v>DE 048 SE 48 SF 03</v>
      </c>
      <c r="T299" s="3" t="str">
        <f>IF(VLOOKUP($A299,DICO_Complet!A:R,18,FALSE)=0,"",VLOOKUP($A299,DICO_Complet!A:R,18,FALSE))</f>
        <v/>
      </c>
    </row>
    <row r="300" spans="1:20">
      <c r="A300" s="29">
        <v>250220102902</v>
      </c>
      <c r="B300" s="30" t="str">
        <f>IF(ISNA(VLOOKUP(Tableau161920[[#This Row],[Référence]],MON_MSG!A:B,2,FALSE)),"N",IF($I300="Obsolete","N","O"))</f>
        <v>O</v>
      </c>
      <c r="C300" s="3" t="str">
        <f>VLOOKUP($A300,DICO_Complet!A:R,3,FALSE)</f>
        <v>Context</v>
      </c>
      <c r="D300" s="3" t="str">
        <f>VLOOKUP($A300,DICO_Complet!A:R,4,FALSE)</f>
        <v>pointOfServiceContext</v>
      </c>
      <c r="E300" s="3" t="str">
        <f>VLOOKUP($A300,DICO_Complet!A:R,5,FALSE)</f>
        <v>digitalCommerceCheckinMethod</v>
      </c>
      <c r="F300" s="3" t="str">
        <f>VLOOKUP($A300,DICO_Complet!A:R,6,FALSE)</f>
        <v>Max40Text</v>
      </c>
      <c r="G300" s="31" t="str">
        <f>VLOOKUP($A300,DICO_Complet!A:R,7,FALSE)</f>
        <v>DNS</v>
      </c>
      <c r="H300" s="31">
        <f>VLOOKUP($A300,DICO_Complet!A:R,8,FALSE)</f>
        <v>0</v>
      </c>
      <c r="I300" s="3" t="str">
        <f>IF(VLOOKUP($A300,DICO_Complet!A:R,9,FALSE)&lt;&gt;0,VLOOKUP($A300,DICO_Complet!A:R,9,FALSE),"")</f>
        <v/>
      </c>
      <c r="J300" s="3" t="str">
        <f>VLOOKUP($A300,DICO_Complet!A:R,10,FALSE)</f>
        <v>Digital Commerce Check-In Method</v>
      </c>
      <c r="K300" s="3" t="str">
        <f>IF(OR(ISNA(VLOOKUP(Tableau161920[[#This Row],[Référence]],MON_MSG!A:H,7,FALSE)),ISBLANK(VLOOKUP(Tableau161920[[#This Row],[Référence]],MON_MSG!A:H,7,FALSE))),"",VLOOKUP(Tableau161920[[#This Row],[Référence]],MON_MSG!A:H,7,FALSE))</f>
        <v/>
      </c>
      <c r="L300" s="3" t="str">
        <f>IF(OR(ISNA(VLOOKUP(Tableau161920[[#This Row],[Référence]],MON_MSG!A:I,8,FALSE)),ISBLANK(VLOOKUP(Tableau161920[[#This Row],[Référence]],MON_MSG!A:I,8,FALSE))),"",VLOOKUP(Tableau161920[[#This Row],[Référence]],MON_MSG!A:I,8,FALSE))</f>
        <v/>
      </c>
      <c r="M300" s="3" t="str">
        <f>IF(OR(ISNA(VLOOKUP(Tableau161920[[#This Row],[Référence]],MON_MSG!A:J,9,FALSE)),ISBLANK(VLOOKUP(Tableau161920[[#This Row],[Référence]],MON_MSG!A:J,9,FALSE))),"",VLOOKUP(Tableau161920[[#This Row],[Référence]],MON_MSG!A:J,9,FALSE))</f>
        <v/>
      </c>
      <c r="N300" s="3" t="str">
        <f>IF(VLOOKUP($A300,DICO_Complet!A:R,12,FALSE)=0,"",VLOOKUP($A300,DICO_Complet!A:R,12,FALSE))</f>
        <v/>
      </c>
      <c r="O300" s="3" t="str">
        <f>IF(VLOOKUP($A300,DICO_Complet!A:R,13,FALSE)=0,"",VLOOKUP($A300,DICO_Complet!A:R,13,FALSE))</f>
        <v>112-0205-p4</v>
      </c>
      <c r="P300" s="3" t="str">
        <f>IF(VLOOKUP($A300,DICO_Complet!A:R,14,FALSE)=0,"",VLOOKUP($A300,DICO_Complet!A:R,14,FALSE))</f>
        <v/>
      </c>
      <c r="Q300" s="3" t="str">
        <f>IF(VLOOKUP($A300,DICO_Complet!A:R,15,FALSE)=0,"",VLOOKUP($A300,DICO_Complet!A:R,15,FALSE))</f>
        <v/>
      </c>
      <c r="R300" s="3" t="str">
        <f>IF(VLOOKUP($A300,DICO_Complet!A:R,16,FALSE)=0,"",VLOOKUP($A300,DICO_Complet!A:R,16,FALSE))</f>
        <v/>
      </c>
      <c r="S300" s="3" t="str">
        <f>IF(VLOOKUP($A300,DICO_Complet!A:R,17,FALSE)=0,"",VLOOKUP($A300,DICO_Complet!A:R,17,FALSE))</f>
        <v>DE 048 SE 48 SF 04</v>
      </c>
      <c r="T300" s="3" t="str">
        <f>IF(VLOOKUP($A300,DICO_Complet!A:R,18,FALSE)=0,"",VLOOKUP($A300,DICO_Complet!A:R,18,FALSE))</f>
        <v/>
      </c>
    </row>
    <row r="301" spans="1:20">
      <c r="A301" s="29">
        <v>250220100701</v>
      </c>
      <c r="B301" s="30" t="str">
        <f>IF(ISNA(VLOOKUP(Tableau161920[[#This Row],[Référence]],MON_MSG!A:B,2,FALSE)),"N",IF($I301="Obsolete","N","O"))</f>
        <v>O</v>
      </c>
      <c r="C301" s="3" t="str">
        <f>VLOOKUP($A301,DICO_Complet!A:R,3,FALSE)</f>
        <v>Context</v>
      </c>
      <c r="D301" s="3" t="str">
        <f>VLOOKUP($A301,DICO_Complet!A:R,4,FALSE)</f>
        <v>pointOfServiceContext</v>
      </c>
      <c r="E301" s="3" t="str">
        <f>VLOOKUP($A301,DICO_Complet!A:R,5,FALSE)</f>
        <v>digitalCommerceDomainId</v>
      </c>
      <c r="F301" s="3" t="str">
        <f>VLOOKUP($A301,DICO_Complet!A:R,6,FALSE)</f>
        <v>DigitalCommerceDomainIdCodeset</v>
      </c>
      <c r="G301" s="31" t="str">
        <f>VLOOKUP($A301,DICO_Complet!A:R,7,FALSE)</f>
        <v>DNS</v>
      </c>
      <c r="H301" s="31">
        <f>VLOOKUP($A301,DICO_Complet!A:R,8,FALSE)</f>
        <v>0</v>
      </c>
      <c r="I301" s="3" t="str">
        <f>IF(VLOOKUP($A301,DICO_Complet!A:R,9,FALSE)&lt;&gt;0,VLOOKUP($A301,DICO_Complet!A:R,9,FALSE),"")</f>
        <v/>
      </c>
      <c r="J301" s="3" t="str">
        <f>VLOOKUP($A301,DICO_Complet!A:R,10,FALSE)</f>
        <v>Digital Commerce Domain Identifier</v>
      </c>
      <c r="K301" s="3" t="str">
        <f>IF(OR(ISNA(VLOOKUP(Tableau161920[[#This Row],[Référence]],MON_MSG!A:H,7,FALSE)),ISBLANK(VLOOKUP(Tableau161920[[#This Row],[Référence]],MON_MSG!A:H,7,FALSE))),"",VLOOKUP(Tableau161920[[#This Row],[Référence]],MON_MSG!A:H,7,FALSE))</f>
        <v/>
      </c>
      <c r="L301" s="3" t="str">
        <f>IF(OR(ISNA(VLOOKUP(Tableau161920[[#This Row],[Référence]],MON_MSG!A:I,8,FALSE)),ISBLANK(VLOOKUP(Tableau161920[[#This Row],[Référence]],MON_MSG!A:I,8,FALSE))),"",VLOOKUP(Tableau161920[[#This Row],[Référence]],MON_MSG!A:I,8,FALSE))</f>
        <v/>
      </c>
      <c r="M301" s="3" t="str">
        <f>IF(OR(ISNA(VLOOKUP(Tableau161920[[#This Row],[Référence]],MON_MSG!A:J,9,FALSE)),ISBLANK(VLOOKUP(Tableau161920[[#This Row],[Référence]],MON_MSG!A:J,9,FALSE))),"",VLOOKUP(Tableau161920[[#This Row],[Référence]],MON_MSG!A:J,9,FALSE))</f>
        <v/>
      </c>
      <c r="N301" s="3" t="str">
        <f>IF(VLOOKUP($A301,DICO_Complet!A:R,12,FALSE)=0,"",VLOOKUP($A301,DICO_Complet!A:R,12,FALSE))</f>
        <v/>
      </c>
      <c r="O301" s="3" t="str">
        <f>IF(VLOOKUP($A301,DICO_Complet!A:R,13,FALSE)=0,"",VLOOKUP($A301,DICO_Complet!A:R,13,FALSE))</f>
        <v>112-0205-p1</v>
      </c>
      <c r="P301" s="3" t="str">
        <f>IF(VLOOKUP($A301,DICO_Complet!A:R,14,FALSE)=0,"",VLOOKUP($A301,DICO_Complet!A:R,14,FALSE))</f>
        <v/>
      </c>
      <c r="Q301" s="3" t="str">
        <f>IF(VLOOKUP($A301,DICO_Complet!A:R,15,FALSE)=0,"",VLOOKUP($A301,DICO_Complet!A:R,15,FALSE))</f>
        <v/>
      </c>
      <c r="R301" s="3" t="str">
        <f>IF(VLOOKUP($A301,DICO_Complet!A:R,16,FALSE)=0,"",VLOOKUP($A301,DICO_Complet!A:R,16,FALSE))</f>
        <v/>
      </c>
      <c r="S301" s="3" t="str">
        <f>IF(VLOOKUP($A301,DICO_Complet!A:R,17,FALSE)=0,"",VLOOKUP($A301,DICO_Complet!A:R,17,FALSE))</f>
        <v>DE 048 SE 48 SF 01</v>
      </c>
      <c r="T301" s="3" t="str">
        <f>IF(VLOOKUP($A301,DICO_Complet!A:R,18,FALSE)=0,"",VLOOKUP($A301,DICO_Complet!A:R,18,FALSE))</f>
        <v/>
      </c>
    </row>
    <row r="302" spans="1:20">
      <c r="A302" s="29">
        <v>250220102900</v>
      </c>
      <c r="B302" s="30" t="str">
        <f>IF(ISNA(VLOOKUP(Tableau161920[[#This Row],[Référence]],MON_MSG!A:B,2,FALSE)),"N",IF($I302="Obsolete","N","O"))</f>
        <v>O</v>
      </c>
      <c r="C302" s="3" t="str">
        <f>VLOOKUP($A302,DICO_Complet!A:R,3,FALSE)</f>
        <v>Context</v>
      </c>
      <c r="D302" s="3" t="str">
        <f>VLOOKUP($A302,DICO_Complet!A:R,4,FALSE)</f>
        <v>pointOfServiceContext</v>
      </c>
      <c r="E302" s="3" t="str">
        <f>VLOOKUP($A302,DICO_Complet!A:R,5,FALSE)</f>
        <v>digitalCommerceProgram</v>
      </c>
      <c r="F302" s="3" t="str">
        <f>VLOOKUP($A302,DICO_Complet!A:R,6,FALSE)</f>
        <v>DigitalCommerceProgramCodeset</v>
      </c>
      <c r="G302" s="31" t="str">
        <f>VLOOKUP($A302,DICO_Complet!A:R,7,FALSE)</f>
        <v>DNS</v>
      </c>
      <c r="H302" s="31">
        <f>VLOOKUP($A302,DICO_Complet!A:R,8,FALSE)</f>
        <v>0</v>
      </c>
      <c r="I302" s="3" t="str">
        <f>IF(VLOOKUP($A302,DICO_Complet!A:R,9,FALSE)&lt;&gt;0,VLOOKUP($A302,DICO_Complet!A:R,9,FALSE),"")</f>
        <v/>
      </c>
      <c r="J302" s="3" t="str">
        <f>VLOOKUP($A302,DICO_Complet!A:R,10,FALSE)</f>
        <v>Digital Commerce Program Type</v>
      </c>
      <c r="K302" s="3" t="str">
        <f>IF(OR(ISNA(VLOOKUP(Tableau161920[[#This Row],[Référence]],MON_MSG!A:H,7,FALSE)),ISBLANK(VLOOKUP(Tableau161920[[#This Row],[Référence]],MON_MSG!A:H,7,FALSE))),"",VLOOKUP(Tableau161920[[#This Row],[Référence]],MON_MSG!A:H,7,FALSE))</f>
        <v/>
      </c>
      <c r="L302" s="3" t="str">
        <f>IF(OR(ISNA(VLOOKUP(Tableau161920[[#This Row],[Référence]],MON_MSG!A:I,8,FALSE)),ISBLANK(VLOOKUP(Tableau161920[[#This Row],[Référence]],MON_MSG!A:I,8,FALSE))),"",VLOOKUP(Tableau161920[[#This Row],[Référence]],MON_MSG!A:I,8,FALSE))</f>
        <v/>
      </c>
      <c r="M302" s="3" t="str">
        <f>IF(OR(ISNA(VLOOKUP(Tableau161920[[#This Row],[Référence]],MON_MSG!A:J,9,FALSE)),ISBLANK(VLOOKUP(Tableau161920[[#This Row],[Référence]],MON_MSG!A:J,9,FALSE))),"",VLOOKUP(Tableau161920[[#This Row],[Référence]],MON_MSG!A:J,9,FALSE))</f>
        <v/>
      </c>
      <c r="N302" s="3" t="str">
        <f>IF(VLOOKUP($A302,DICO_Complet!A:R,12,FALSE)=0,"",VLOOKUP($A302,DICO_Complet!A:R,12,FALSE))</f>
        <v/>
      </c>
      <c r="O302" s="3" t="str">
        <f>IF(VLOOKUP($A302,DICO_Complet!A:R,13,FALSE)=0,"",VLOOKUP($A302,DICO_Complet!A:R,13,FALSE))</f>
        <v>112-0205-p1</v>
      </c>
      <c r="P302" s="3" t="str">
        <f>IF(VLOOKUP($A302,DICO_Complet!A:R,14,FALSE)=0,"",VLOOKUP($A302,DICO_Complet!A:R,14,FALSE))</f>
        <v/>
      </c>
      <c r="Q302" s="3" t="str">
        <f>IF(VLOOKUP($A302,DICO_Complet!A:R,15,FALSE)=0,"",VLOOKUP($A302,DICO_Complet!A:R,15,FALSE))</f>
        <v/>
      </c>
      <c r="R302" s="3" t="str">
        <f>IF(VLOOKUP($A302,DICO_Complet!A:R,16,FALSE)=0,"",VLOOKUP($A302,DICO_Complet!A:R,16,FALSE))</f>
        <v/>
      </c>
      <c r="S302" s="3" t="str">
        <f>IF(VLOOKUP($A302,DICO_Complet!A:R,17,FALSE)=0,"",VLOOKUP($A302,DICO_Complet!A:R,17,FALSE))</f>
        <v>DE 048 SE 48 SF 02</v>
      </c>
      <c r="T302" s="3" t="str">
        <f>IF(VLOOKUP($A302,DICO_Complet!A:R,18,FALSE)=0,"",VLOOKUP($A302,DICO_Complet!A:R,18,FALSE))</f>
        <v/>
      </c>
    </row>
    <row r="303" spans="1:20">
      <c r="A303" s="29">
        <v>250827113500</v>
      </c>
      <c r="B303" s="30" t="str">
        <f>IF(ISNA(VLOOKUP(Tableau161920[[#This Row],[Référence]],MON_MSG!A:B,2,FALSE)),"N",IF($I303="Obsolete","N","O"))</f>
        <v>O</v>
      </c>
      <c r="C303" s="3" t="str">
        <f>VLOOKUP($A303,DICO_Complet!A:R,3,FALSE)</f>
        <v>Context</v>
      </c>
      <c r="D303" s="3" t="str">
        <f>VLOOKUP($A303,DICO_Complet!A:R,4,FALSE)</f>
        <v>pointOfServiceContext</v>
      </c>
      <c r="E303" s="3" t="str">
        <f>VLOOKUP($A303,DICO_Complet!A:R,5,FALSE)</f>
        <v>downloadingParameterTable</v>
      </c>
      <c r="F303" s="3" t="str">
        <f>VLOOKUP($A303,DICO_Complet!A:R,6,FALSE)</f>
        <v>DownloadingParameterTableType</v>
      </c>
      <c r="G303" s="31" t="str">
        <f>VLOOKUP($A303,DICO_Complet!A:R,7,FALSE)</f>
        <v>DNS</v>
      </c>
      <c r="H303" s="31">
        <f>VLOOKUP($A303,DICO_Complet!A:R,8,FALSE)</f>
        <v>0</v>
      </c>
      <c r="I303" s="3" t="str">
        <f>IF(VLOOKUP($A303,DICO_Complet!A:R,9,FALSE)&lt;&gt;0,VLOOKUP($A303,DICO_Complet!A:R,9,FALSE),"")</f>
        <v/>
      </c>
      <c r="J303" s="3" t="str">
        <f>VLOOKUP($A303,DICO_Complet!A:R,10,FALSE)</f>
        <v>File identification (Table number)</v>
      </c>
      <c r="K303" s="3" t="str">
        <f>IF(OR(ISNA(VLOOKUP(Tableau161920[[#This Row],[Référence]],MON_MSG!A:H,7,FALSE)),ISBLANK(VLOOKUP(Tableau161920[[#This Row],[Référence]],MON_MSG!A:H,7,FALSE))),"",VLOOKUP(Tableau161920[[#This Row],[Référence]],MON_MSG!A:H,7,FALSE))</f>
        <v/>
      </c>
      <c r="L303" s="3" t="str">
        <f>IF(OR(ISNA(VLOOKUP(Tableau161920[[#This Row],[Référence]],MON_MSG!A:I,8,FALSE)),ISBLANK(VLOOKUP(Tableau161920[[#This Row],[Référence]],MON_MSG!A:I,8,FALSE))),"",VLOOKUP(Tableau161920[[#This Row],[Référence]],MON_MSG!A:I,8,FALSE))</f>
        <v/>
      </c>
      <c r="M303" s="3" t="str">
        <f>IF(OR(ISNA(VLOOKUP(Tableau161920[[#This Row],[Référence]],MON_MSG!A:J,9,FALSE)),ISBLANK(VLOOKUP(Tableau161920[[#This Row],[Référence]],MON_MSG!A:J,9,FALSE))),"",VLOOKUP(Tableau161920[[#This Row],[Référence]],MON_MSG!A:J,9,FALSE))</f>
        <v/>
      </c>
      <c r="N303" s="3" t="str">
        <f>IF(VLOOKUP($A303,DICO_Complet!A:R,12,FALSE)=0,"",VLOOKUP($A303,DICO_Complet!A:R,12,FALSE))</f>
        <v/>
      </c>
      <c r="O303" s="3" t="str">
        <f>IF(VLOOKUP($A303,DICO_Complet!A:R,13,FALSE)=0,"",VLOOKUP($A303,DICO_Complet!A:R,13,FALSE))</f>
        <v/>
      </c>
      <c r="P303" s="3" t="str">
        <f>IF(VLOOKUP($A303,DICO_Complet!A:R,14,FALSE)=0,"",VLOOKUP($A303,DICO_Complet!A:R,14,FALSE))</f>
        <v>071-1</v>
      </c>
      <c r="Q303" s="3" t="str">
        <f>IF(VLOOKUP($A303,DICO_Complet!A:R,15,FALSE)=0,"",VLOOKUP($A303,DICO_Complet!A:R,15,FALSE))</f>
        <v/>
      </c>
      <c r="R303" s="3" t="str">
        <f>IF(VLOOKUP($A303,DICO_Complet!A:R,16,FALSE)=0,"",VLOOKUP($A303,DICO_Complet!A:R,16,FALSE))</f>
        <v/>
      </c>
      <c r="S303" s="3" t="str">
        <f>IF(VLOOKUP($A303,DICO_Complet!A:R,17,FALSE)=0,"",VLOOKUP($A303,DICO_Complet!A:R,17,FALSE))</f>
        <v/>
      </c>
      <c r="T303" s="3" t="str">
        <f>IF(VLOOKUP($A303,DICO_Complet!A:R,18,FALSE)=0,"",VLOOKUP($A303,DICO_Complet!A:R,18,FALSE))</f>
        <v/>
      </c>
    </row>
    <row r="304" spans="1:20">
      <c r="A304" s="29">
        <v>250325134509</v>
      </c>
      <c r="B304" s="30" t="str">
        <f>IF(ISNA(VLOOKUP(Tableau161920[[#This Row],[Référence]],MON_MSG!A:B,2,FALSE)),"N",IF($I304="Obsolete","N","O"))</f>
        <v>O</v>
      </c>
      <c r="C304" s="3" t="str">
        <f>VLOOKUP($A304,DICO_Complet!A:R,3,FALSE)</f>
        <v>Context</v>
      </c>
      <c r="D304" s="3" t="str">
        <f>VLOOKUP($A304,DICO_Complet!A:R,4,FALSE)</f>
        <v>pointOfServiceContext</v>
      </c>
      <c r="E304" s="3" t="str">
        <f>VLOOKUP($A304,DICO_Complet!A:R,5,FALSE)</f>
        <v>inputCapabilities</v>
      </c>
      <c r="F304" s="3" t="str">
        <f>VLOOKUP($A304,DICO_Complet!A:R,6,FALSE)</f>
        <v>Exact4Text</v>
      </c>
      <c r="G304" s="31" t="str">
        <f>VLOOKUP($A304,DICO_Complet!A:R,7,FALSE)</f>
        <v>DNS</v>
      </c>
      <c r="H304" s="31">
        <f>VLOOKUP($A304,DICO_Complet!A:R,8,FALSE)</f>
        <v>0</v>
      </c>
      <c r="I304" s="3" t="str">
        <f>IF(VLOOKUP($A304,DICO_Complet!A:R,9,FALSE)&lt;&gt;0,VLOOKUP($A304,DICO_Complet!A:R,9,FALSE),"")</f>
        <v/>
      </c>
      <c r="J304" s="3" t="str">
        <f>VLOOKUP($A304,DICO_Complet!A:R,10,FALSE)</f>
        <v>input capabilities of pos</v>
      </c>
      <c r="K304" s="3" t="str">
        <f>IF(OR(ISNA(VLOOKUP(Tableau161920[[#This Row],[Référence]],MON_MSG!A:H,7,FALSE)),ISBLANK(VLOOKUP(Tableau161920[[#This Row],[Référence]],MON_MSG!A:H,7,FALSE))),"",VLOOKUP(Tableau161920[[#This Row],[Référence]],MON_MSG!A:H,7,FALSE))</f>
        <v/>
      </c>
      <c r="L304" s="3" t="str">
        <f>IF(OR(ISNA(VLOOKUP(Tableau161920[[#This Row],[Référence]],MON_MSG!A:I,8,FALSE)),ISBLANK(VLOOKUP(Tableau161920[[#This Row],[Référence]],MON_MSG!A:I,8,FALSE))),"",VLOOKUP(Tableau161920[[#This Row],[Référence]],MON_MSG!A:I,8,FALSE))</f>
        <v/>
      </c>
      <c r="M304" s="3" t="str">
        <f>IF(OR(ISNA(VLOOKUP(Tableau161920[[#This Row],[Référence]],MON_MSG!A:J,9,FALSE)),ISBLANK(VLOOKUP(Tableau161920[[#This Row],[Référence]],MON_MSG!A:J,9,FALSE))),"",VLOOKUP(Tableau161920[[#This Row],[Référence]],MON_MSG!A:J,9,FALSE))</f>
        <v/>
      </c>
      <c r="N304" s="3" t="str">
        <f>IF(VLOOKUP($A304,DICO_Complet!A:R,12,FALSE)=0,"",VLOOKUP($A304,DICO_Complet!A:R,12,FALSE))</f>
        <v/>
      </c>
      <c r="O304" s="3" t="str">
        <f>IF(VLOOKUP($A304,DICO_Complet!A:R,13,FALSE)=0,"",VLOOKUP($A304,DICO_Complet!A:R,13,FALSE))</f>
        <v/>
      </c>
      <c r="P304" s="3" t="str">
        <f>IF(VLOOKUP($A304,DICO_Complet!A:R,14,FALSE)=0,"",VLOOKUP($A304,DICO_Complet!A:R,14,FALSE))</f>
        <v/>
      </c>
      <c r="Q304" s="3" t="str">
        <f>IF(VLOOKUP($A304,DICO_Complet!A:R,15,FALSE)=0,"",VLOOKUP($A304,DICO_Complet!A:R,15,FALSE))</f>
        <v>119-1003</v>
      </c>
      <c r="R304" s="3" t="str">
        <f>IF(VLOOKUP($A304,DICO_Complet!A:R,16,FALSE)=0,"",VLOOKUP($A304,DICO_Complet!A:R,16,FALSE))</f>
        <v/>
      </c>
      <c r="S304" s="3" t="str">
        <f>IF(VLOOKUP($A304,DICO_Complet!A:R,17,FALSE)=0,"",VLOOKUP($A304,DICO_Complet!A:R,17,FALSE))</f>
        <v/>
      </c>
      <c r="T304" s="3" t="str">
        <f>IF(VLOOKUP($A304,DICO_Complet!A:R,18,FALSE)=0,"",VLOOKUP($A304,DICO_Complet!A:R,18,FALSE))</f>
        <v/>
      </c>
    </row>
    <row r="305" spans="1:20">
      <c r="A305" s="29">
        <v>250425201712</v>
      </c>
      <c r="B305" s="30" t="str">
        <f>IF(ISNA(VLOOKUP(Tableau161920[[#This Row],[Référence]],MON_MSG!A:B,2,FALSE)),"N",IF($I305="Obsolete","N","O"))</f>
        <v>O</v>
      </c>
      <c r="C305" s="3" t="str">
        <f>VLOOKUP($A305,DICO_Complet!A:R,3,FALSE)</f>
        <v>Context</v>
      </c>
      <c r="D305" s="3" t="str">
        <f>VLOOKUP($A305,DICO_Complet!A:R,4,FALSE)</f>
        <v>pointOfServiceContext</v>
      </c>
      <c r="E305" s="3" t="str">
        <f>VLOOKUP($A305,DICO_Complet!A:R,5,FALSE)</f>
        <v>lastCapturedDate</v>
      </c>
      <c r="F305" s="3" t="str">
        <f>VLOOKUP($A305,DICO_Complet!A:R,6,FALSE)</f>
        <v>ISODateTime</v>
      </c>
      <c r="G305" s="31" t="str">
        <f>VLOOKUP($A305,DICO_Complet!A:R,7,FALSE)</f>
        <v>DNS</v>
      </c>
      <c r="H305" s="31">
        <f>VLOOKUP($A305,DICO_Complet!A:R,8,FALSE)</f>
        <v>0</v>
      </c>
      <c r="I305" s="3" t="str">
        <f>IF(VLOOKUP($A305,DICO_Complet!A:R,9,FALSE)&lt;&gt;0,VLOOKUP($A305,DICO_Complet!A:R,9,FALSE),"")</f>
        <v/>
      </c>
      <c r="J305" s="3" t="str">
        <f>VLOOKUP($A305,DICO_Complet!A:R,10,FALSE)</f>
        <v>Last data capture timestamp</v>
      </c>
      <c r="K305" s="3" t="str">
        <f>IF(OR(ISNA(VLOOKUP(Tableau161920[[#This Row],[Référence]],MON_MSG!A:H,7,FALSE)),ISBLANK(VLOOKUP(Tableau161920[[#This Row],[Référence]],MON_MSG!A:H,7,FALSE))),"",VLOOKUP(Tableau161920[[#This Row],[Référence]],MON_MSG!A:H,7,FALSE))</f>
        <v/>
      </c>
      <c r="L305" s="3" t="str">
        <f>IF(OR(ISNA(VLOOKUP(Tableau161920[[#This Row],[Référence]],MON_MSG!A:I,8,FALSE)),ISBLANK(VLOOKUP(Tableau161920[[#This Row],[Référence]],MON_MSG!A:I,8,FALSE))),"",VLOOKUP(Tableau161920[[#This Row],[Référence]],MON_MSG!A:I,8,FALSE))</f>
        <v/>
      </c>
      <c r="M305" s="3" t="str">
        <f>IF(OR(ISNA(VLOOKUP(Tableau161920[[#This Row],[Référence]],MON_MSG!A:J,9,FALSE)),ISBLANK(VLOOKUP(Tableau161920[[#This Row],[Référence]],MON_MSG!A:J,9,FALSE))),"",VLOOKUP(Tableau161920[[#This Row],[Référence]],MON_MSG!A:J,9,FALSE))</f>
        <v/>
      </c>
      <c r="N305" s="3" t="str">
        <f>IF(VLOOKUP($A305,DICO_Complet!A:R,12,FALSE)=0,"",VLOOKUP($A305,DICO_Complet!A:R,12,FALSE))</f>
        <v/>
      </c>
      <c r="O305" s="3" t="str">
        <f>IF(VLOOKUP($A305,DICO_Complet!A:R,13,FALSE)=0,"",VLOOKUP($A305,DICO_Complet!A:R,13,FALSE))</f>
        <v/>
      </c>
      <c r="P305" s="3" t="str">
        <f>IF(VLOOKUP($A305,DICO_Complet!A:R,14,FALSE)=0,"",VLOOKUP($A305,DICO_Complet!A:R,14,FALSE))</f>
        <v>046-DF60-p1</v>
      </c>
      <c r="Q305" s="3" t="str">
        <f>IF(VLOOKUP($A305,DICO_Complet!A:R,15,FALSE)=0,"",VLOOKUP($A305,DICO_Complet!A:R,15,FALSE))</f>
        <v/>
      </c>
      <c r="R305" s="3" t="str">
        <f>IF(VLOOKUP($A305,DICO_Complet!A:R,16,FALSE)=0,"",VLOOKUP($A305,DICO_Complet!A:R,16,FALSE))</f>
        <v/>
      </c>
      <c r="S305" s="3" t="str">
        <f>IF(VLOOKUP($A305,DICO_Complet!A:R,17,FALSE)=0,"",VLOOKUP($A305,DICO_Complet!A:R,17,FALSE))</f>
        <v/>
      </c>
      <c r="T305" s="3" t="str">
        <f>IF(VLOOKUP($A305,DICO_Complet!A:R,18,FALSE)=0,"",VLOOKUP($A305,DICO_Complet!A:R,18,FALSE))</f>
        <v/>
      </c>
    </row>
    <row r="306" spans="1:20">
      <c r="A306" s="29">
        <v>250425201713</v>
      </c>
      <c r="B306" s="30" t="str">
        <f>IF(ISNA(VLOOKUP(Tableau161920[[#This Row],[Référence]],MON_MSG!A:B,2,FALSE)),"N",IF($I306="Obsolete","N","O"))</f>
        <v>O</v>
      </c>
      <c r="C306" s="3" t="str">
        <f>VLOOKUP($A306,DICO_Complet!A:R,3,FALSE)</f>
        <v>Context</v>
      </c>
      <c r="D306" s="3" t="str">
        <f>VLOOKUP($A306,DICO_Complet!A:R,4,FALSE)</f>
        <v>pointOfServiceContext</v>
      </c>
      <c r="E306" s="3" t="str">
        <f>VLOOKUP($A306,DICO_Complet!A:R,5,FALSE)</f>
        <v>lastParameterDownloadedDate</v>
      </c>
      <c r="F306" s="3" t="str">
        <f>VLOOKUP($A306,DICO_Complet!A:R,6,FALSE)</f>
        <v>ISODateTime</v>
      </c>
      <c r="G306" s="31" t="str">
        <f>VLOOKUP($A306,DICO_Complet!A:R,7,FALSE)</f>
        <v>DNS</v>
      </c>
      <c r="H306" s="31">
        <f>VLOOKUP($A306,DICO_Complet!A:R,8,FALSE)</f>
        <v>0</v>
      </c>
      <c r="I306" s="3" t="str">
        <f>IF(VLOOKUP($A306,DICO_Complet!A:R,9,FALSE)&lt;&gt;0,VLOOKUP($A306,DICO_Complet!A:R,9,FALSE),"")</f>
        <v/>
      </c>
      <c r="J306" s="3" t="str">
        <f>VLOOKUP($A306,DICO_Complet!A:R,10,FALSE)</f>
        <v>Last parameters downloading timestamp</v>
      </c>
      <c r="K306" s="3" t="str">
        <f>IF(OR(ISNA(VLOOKUP(Tableau161920[[#This Row],[Référence]],MON_MSG!A:H,7,FALSE)),ISBLANK(VLOOKUP(Tableau161920[[#This Row],[Référence]],MON_MSG!A:H,7,FALSE))),"",VLOOKUP(Tableau161920[[#This Row],[Référence]],MON_MSG!A:H,7,FALSE))</f>
        <v/>
      </c>
      <c r="L306" s="3" t="str">
        <f>IF(OR(ISNA(VLOOKUP(Tableau161920[[#This Row],[Référence]],MON_MSG!A:I,8,FALSE)),ISBLANK(VLOOKUP(Tableau161920[[#This Row],[Référence]],MON_MSG!A:I,8,FALSE))),"",VLOOKUP(Tableau161920[[#This Row],[Référence]],MON_MSG!A:I,8,FALSE))</f>
        <v/>
      </c>
      <c r="M306" s="3" t="str">
        <f>IF(OR(ISNA(VLOOKUP(Tableau161920[[#This Row],[Référence]],MON_MSG!A:J,9,FALSE)),ISBLANK(VLOOKUP(Tableau161920[[#This Row],[Référence]],MON_MSG!A:J,9,FALSE))),"",VLOOKUP(Tableau161920[[#This Row],[Référence]],MON_MSG!A:J,9,FALSE))</f>
        <v/>
      </c>
      <c r="N306" s="3" t="str">
        <f>IF(VLOOKUP($A306,DICO_Complet!A:R,12,FALSE)=0,"",VLOOKUP($A306,DICO_Complet!A:R,12,FALSE))</f>
        <v/>
      </c>
      <c r="O306" s="3" t="str">
        <f>IF(VLOOKUP($A306,DICO_Complet!A:R,13,FALSE)=0,"",VLOOKUP($A306,DICO_Complet!A:R,13,FALSE))</f>
        <v/>
      </c>
      <c r="P306" s="3" t="str">
        <f>IF(VLOOKUP($A306,DICO_Complet!A:R,14,FALSE)=0,"",VLOOKUP($A306,DICO_Complet!A:R,14,FALSE))</f>
        <v>046-DF60-p2</v>
      </c>
      <c r="Q306" s="3" t="str">
        <f>IF(VLOOKUP($A306,DICO_Complet!A:R,15,FALSE)=0,"",VLOOKUP($A306,DICO_Complet!A:R,15,FALSE))</f>
        <v/>
      </c>
      <c r="R306" s="3" t="str">
        <f>IF(VLOOKUP($A306,DICO_Complet!A:R,16,FALSE)=0,"",VLOOKUP($A306,DICO_Complet!A:R,16,FALSE))</f>
        <v/>
      </c>
      <c r="S306" s="3" t="str">
        <f>IF(VLOOKUP($A306,DICO_Complet!A:R,17,FALSE)=0,"",VLOOKUP($A306,DICO_Complet!A:R,17,FALSE))</f>
        <v/>
      </c>
      <c r="T306" s="3" t="str">
        <f>IF(VLOOKUP($A306,DICO_Complet!A:R,18,FALSE)=0,"",VLOOKUP($A306,DICO_Complet!A:R,18,FALSE))</f>
        <v/>
      </c>
    </row>
    <row r="307" spans="1:20">
      <c r="A307" s="29">
        <v>250425201714</v>
      </c>
      <c r="B307" s="30" t="str">
        <f>IF(ISNA(VLOOKUP(Tableau161920[[#This Row],[Référence]],MON_MSG!A:B,2,FALSE)),"N",IF($I307="Obsolete","N","O"))</f>
        <v>O</v>
      </c>
      <c r="C307" s="3" t="str">
        <f>VLOOKUP($A307,DICO_Complet!A:R,3,FALSE)</f>
        <v>Context</v>
      </c>
      <c r="D307" s="3" t="str">
        <f>VLOOKUP($A307,DICO_Complet!A:R,4,FALSE)</f>
        <v>pointOfServiceContext</v>
      </c>
      <c r="E307" s="3" t="str">
        <f>VLOOKUP($A307,DICO_Complet!A:R,5,FALSE)</f>
        <v>lastSoftwareUpdatedDate</v>
      </c>
      <c r="F307" s="3" t="str">
        <f>VLOOKUP($A307,DICO_Complet!A:R,6,FALSE)</f>
        <v>ISODateTime</v>
      </c>
      <c r="G307" s="31" t="str">
        <f>VLOOKUP($A307,DICO_Complet!A:R,7,FALSE)</f>
        <v>DNS</v>
      </c>
      <c r="H307" s="31">
        <f>VLOOKUP($A307,DICO_Complet!A:R,8,FALSE)</f>
        <v>0</v>
      </c>
      <c r="I307" s="3" t="str">
        <f>IF(VLOOKUP($A307,DICO_Complet!A:R,9,FALSE)&lt;&gt;0,VLOOKUP($A307,DICO_Complet!A:R,9,FALSE),"")</f>
        <v/>
      </c>
      <c r="J307" s="3" t="str">
        <f>VLOOKUP($A307,DICO_Complet!A:R,10,FALSE)</f>
        <v>Last software downloading timestamp</v>
      </c>
      <c r="K307" s="3" t="str">
        <f>IF(OR(ISNA(VLOOKUP(Tableau161920[[#This Row],[Référence]],MON_MSG!A:H,7,FALSE)),ISBLANK(VLOOKUP(Tableau161920[[#This Row],[Référence]],MON_MSG!A:H,7,FALSE))),"",VLOOKUP(Tableau161920[[#This Row],[Référence]],MON_MSG!A:H,7,FALSE))</f>
        <v/>
      </c>
      <c r="L307" s="3" t="str">
        <f>IF(OR(ISNA(VLOOKUP(Tableau161920[[#This Row],[Référence]],MON_MSG!A:I,8,FALSE)),ISBLANK(VLOOKUP(Tableau161920[[#This Row],[Référence]],MON_MSG!A:I,8,FALSE))),"",VLOOKUP(Tableau161920[[#This Row],[Référence]],MON_MSG!A:I,8,FALSE))</f>
        <v/>
      </c>
      <c r="M307" s="3" t="str">
        <f>IF(OR(ISNA(VLOOKUP(Tableau161920[[#This Row],[Référence]],MON_MSG!A:J,9,FALSE)),ISBLANK(VLOOKUP(Tableau161920[[#This Row],[Référence]],MON_MSG!A:J,9,FALSE))),"",VLOOKUP(Tableau161920[[#This Row],[Référence]],MON_MSG!A:J,9,FALSE))</f>
        <v/>
      </c>
      <c r="N307" s="3" t="str">
        <f>IF(VLOOKUP($A307,DICO_Complet!A:R,12,FALSE)=0,"",VLOOKUP($A307,DICO_Complet!A:R,12,FALSE))</f>
        <v/>
      </c>
      <c r="O307" s="3" t="str">
        <f>IF(VLOOKUP($A307,DICO_Complet!A:R,13,FALSE)=0,"",VLOOKUP($A307,DICO_Complet!A:R,13,FALSE))</f>
        <v/>
      </c>
      <c r="P307" s="3" t="str">
        <f>IF(VLOOKUP($A307,DICO_Complet!A:R,14,FALSE)=0,"",VLOOKUP($A307,DICO_Complet!A:R,14,FALSE))</f>
        <v>046-DF60-p3</v>
      </c>
      <c r="Q307" s="3" t="str">
        <f>IF(VLOOKUP($A307,DICO_Complet!A:R,15,FALSE)=0,"",VLOOKUP($A307,DICO_Complet!A:R,15,FALSE))</f>
        <v/>
      </c>
      <c r="R307" s="3" t="str">
        <f>IF(VLOOKUP($A307,DICO_Complet!A:R,16,FALSE)=0,"",VLOOKUP($A307,DICO_Complet!A:R,16,FALSE))</f>
        <v/>
      </c>
      <c r="S307" s="3" t="str">
        <f>IF(VLOOKUP($A307,DICO_Complet!A:R,17,FALSE)=0,"",VLOOKUP($A307,DICO_Complet!A:R,17,FALSE))</f>
        <v/>
      </c>
      <c r="T307" s="3" t="str">
        <f>IF(VLOOKUP($A307,DICO_Complet!A:R,18,FALSE)=0,"",VLOOKUP($A307,DICO_Complet!A:R,18,FALSE))</f>
        <v/>
      </c>
    </row>
    <row r="308" spans="1:20">
      <c r="A308" s="29">
        <v>250425201612</v>
      </c>
      <c r="B308" s="30" t="str">
        <f>IF(ISNA(VLOOKUP(Tableau161920[[#This Row],[Référence]],MON_MSG!A:B,2,FALSE)),"N",IF($I308="Obsolete","N","O"))</f>
        <v>N</v>
      </c>
      <c r="C308" s="3" t="str">
        <f>VLOOKUP($A308,DICO_Complet!A:R,3,FALSE)</f>
        <v>Context</v>
      </c>
      <c r="D308" s="3" t="str">
        <f>VLOOKUP($A308,DICO_Complet!A:R,4,FALSE)</f>
        <v>pointOfServiceContext</v>
      </c>
      <c r="E308" s="3" t="str">
        <f>VLOOKUP($A308,DICO_Complet!A:R,5,FALSE)</f>
        <v>lengthOfDataElementToFollow</v>
      </c>
      <c r="F308" s="3" t="str">
        <f>VLOOKUP($A308,DICO_Complet!A:R,6,FALSE)</f>
        <v>Max3NumericText</v>
      </c>
      <c r="G308" s="31" t="str">
        <f>VLOOKUP($A308,DICO_Complet!A:R,7,FALSE)</f>
        <v>DNS</v>
      </c>
      <c r="H308" s="31">
        <f>VLOOKUP($A308,DICO_Complet!A:R,8,FALSE)</f>
        <v>0</v>
      </c>
      <c r="I308" s="3" t="str">
        <f>IF(VLOOKUP($A308,DICO_Complet!A:R,9,FALSE)&lt;&gt;0,VLOOKUP($A308,DICO_Complet!A:R,9,FALSE),"")</f>
        <v>Obsolete</v>
      </c>
      <c r="J308" s="3" t="str">
        <f>VLOOKUP($A308,DICO_Complet!A:R,10,FALSE)</f>
        <v>Length of data element to follow</v>
      </c>
      <c r="K308" s="3" t="str">
        <f>IF(OR(ISNA(VLOOKUP(Tableau161920[[#This Row],[Référence]],MON_MSG!A:H,7,FALSE)),ISBLANK(VLOOKUP(Tableau161920[[#This Row],[Référence]],MON_MSG!A:H,7,FALSE))),"",VLOOKUP(Tableau161920[[#This Row],[Référence]],MON_MSG!A:H,7,FALSE))</f>
        <v/>
      </c>
      <c r="L308" s="3" t="str">
        <f>IF(OR(ISNA(VLOOKUP(Tableau161920[[#This Row],[Référence]],MON_MSG!A:I,8,FALSE)),ISBLANK(VLOOKUP(Tableau161920[[#This Row],[Référence]],MON_MSG!A:I,8,FALSE))),"",VLOOKUP(Tableau161920[[#This Row],[Référence]],MON_MSG!A:I,8,FALSE))</f>
        <v/>
      </c>
      <c r="M308" s="3" t="str">
        <f>IF(OR(ISNA(VLOOKUP(Tableau161920[[#This Row],[Référence]],MON_MSG!A:J,9,FALSE)),ISBLANK(VLOOKUP(Tableau161920[[#This Row],[Référence]],MON_MSG!A:J,9,FALSE))),"",VLOOKUP(Tableau161920[[#This Row],[Référence]],MON_MSG!A:J,9,FALSE))</f>
        <v/>
      </c>
      <c r="N308" s="3" t="str">
        <f>IF(VLOOKUP($A308,DICO_Complet!A:R,12,FALSE)=0,"",VLOOKUP($A308,DICO_Complet!A:R,12,FALSE))</f>
        <v/>
      </c>
      <c r="O308" s="3" t="str">
        <f>IF(VLOOKUP($A308,DICO_Complet!A:R,13,FALSE)=0,"",VLOOKUP($A308,DICO_Complet!A:R,13,FALSE))</f>
        <v/>
      </c>
      <c r="P308" s="3" t="str">
        <f>IF(VLOOKUP($A308,DICO_Complet!A:R,14,FALSE)=0,"",VLOOKUP($A308,DICO_Complet!A:R,14,FALSE))</f>
        <v>031-p2</v>
      </c>
      <c r="Q308" s="3" t="str">
        <f>IF(VLOOKUP($A308,DICO_Complet!A:R,15,FALSE)=0,"",VLOOKUP($A308,DICO_Complet!A:R,15,FALSE))</f>
        <v/>
      </c>
      <c r="R308" s="3" t="str">
        <f>IF(VLOOKUP($A308,DICO_Complet!A:R,16,FALSE)=0,"",VLOOKUP($A308,DICO_Complet!A:R,16,FALSE))</f>
        <v/>
      </c>
      <c r="S308" s="3" t="str">
        <f>IF(VLOOKUP($A308,DICO_Complet!A:R,17,FALSE)=0,"",VLOOKUP($A308,DICO_Complet!A:R,17,FALSE))</f>
        <v/>
      </c>
      <c r="T308" s="3" t="str">
        <f>IF(VLOOKUP($A308,DICO_Complet!A:R,18,FALSE)=0,"",VLOOKUP($A308,DICO_Complet!A:R,18,FALSE))</f>
        <v/>
      </c>
    </row>
    <row r="309" spans="1:20">
      <c r="A309" s="29">
        <v>241112000009</v>
      </c>
      <c r="B309" s="30" t="str">
        <f>IF(ISNA(VLOOKUP(Tableau161920[[#This Row],[Référence]],MON_MSG!A:B,2,FALSE)),"N",IF($I309="Obsolete","N","O"))</f>
        <v>O</v>
      </c>
      <c r="C309" s="3" t="str">
        <f>VLOOKUP($A309,DICO_Complet!A:R,3,FALSE)</f>
        <v>Context</v>
      </c>
      <c r="D309" s="3" t="str">
        <f>VLOOKUP($A309,DICO_Complet!A:R,4,FALSE)</f>
        <v>pointOfServiceContext</v>
      </c>
      <c r="E309" s="3" t="str">
        <f>VLOOKUP($A309,DICO_Complet!A:R,5,FALSE)</f>
        <v>merchantSchemeTokenizationIndicator</v>
      </c>
      <c r="F309" s="3" t="str">
        <f>VLOOKUP($A309,DICO_Complet!A:R,6,FALSE)</f>
        <v>MerchantSchemeTokenizationIndicatorCodeset</v>
      </c>
      <c r="G309" s="31" t="str">
        <f>VLOOKUP($A309,DICO_Complet!A:R,7,FALSE)</f>
        <v>DNS</v>
      </c>
      <c r="H309" s="31">
        <f>VLOOKUP($A309,DICO_Complet!A:R,8,FALSE)</f>
        <v>0</v>
      </c>
      <c r="I309" s="3" t="str">
        <f>IF(VLOOKUP($A309,DICO_Complet!A:R,9,FALSE)&lt;&gt;0,VLOOKUP($A309,DICO_Complet!A:R,9,FALSE),"")</f>
        <v/>
      </c>
      <c r="J309" s="3" t="str">
        <f>VLOOKUP($A309,DICO_Complet!A:R,10,FALSE)</f>
        <v>Merchant scheme tokenisation indicator</v>
      </c>
      <c r="K309" s="3" t="str">
        <f>IF(OR(ISNA(VLOOKUP(Tableau161920[[#This Row],[Référence]],MON_MSG!A:H,7,FALSE)),ISBLANK(VLOOKUP(Tableau161920[[#This Row],[Référence]],MON_MSG!A:H,7,FALSE))),"",VLOOKUP(Tableau161920[[#This Row],[Référence]],MON_MSG!A:H,7,FALSE))</f>
        <v/>
      </c>
      <c r="L309" s="3" t="str">
        <f>IF(OR(ISNA(VLOOKUP(Tableau161920[[#This Row],[Référence]],MON_MSG!A:I,8,FALSE)),ISBLANK(VLOOKUP(Tableau161920[[#This Row],[Référence]],MON_MSG!A:I,8,FALSE))),"",VLOOKUP(Tableau161920[[#This Row],[Référence]],MON_MSG!A:I,8,FALSE))</f>
        <v/>
      </c>
      <c r="M309" s="3" t="str">
        <f>IF(OR(ISNA(VLOOKUP(Tableau161920[[#This Row],[Référence]],MON_MSG!A:J,9,FALSE)),ISBLANK(VLOOKUP(Tableau161920[[#This Row],[Référence]],MON_MSG!A:J,9,FALSE))),"",VLOOKUP(Tableau161920[[#This Row],[Référence]],MON_MSG!A:J,9,FALSE))</f>
        <v/>
      </c>
      <c r="N309" s="3" t="str">
        <f>IF(VLOOKUP($A309,DICO_Complet!A:R,12,FALSE)=0,"",VLOOKUP($A309,DICO_Complet!A:R,12,FALSE))</f>
        <v>RSB119_0001</v>
      </c>
      <c r="O309" s="3" t="str">
        <f>IF(VLOOKUP($A309,DICO_Complet!A:R,13,FALSE)=0,"",VLOOKUP($A309,DICO_Complet!A:R,13,FALSE))</f>
        <v/>
      </c>
      <c r="P309" s="3" t="str">
        <f>IF(VLOOKUP($A309,DICO_Complet!A:R,14,FALSE)=0,"",VLOOKUP($A309,DICO_Complet!A:R,14,FALSE))</f>
        <v>059-0101</v>
      </c>
      <c r="Q309" s="3" t="str">
        <f>IF(VLOOKUP($A309,DICO_Complet!A:R,15,FALSE)=0,"",VLOOKUP($A309,DICO_Complet!A:R,15,FALSE))</f>
        <v>119-0001</v>
      </c>
      <c r="R309" s="3" t="str">
        <f>IF(VLOOKUP($A309,DICO_Complet!A:R,16,FALSE)=0,"",VLOOKUP($A309,DICO_Complet!A:R,16,FALSE))</f>
        <v/>
      </c>
      <c r="S309" s="3" t="str">
        <f>IF(VLOOKUP($A309,DICO_Complet!A:R,17,FALSE)=0,"",VLOOKUP($A309,DICO_Complet!A:R,17,FALSE))</f>
        <v/>
      </c>
      <c r="T309" s="3" t="str">
        <f>IF(VLOOKUP($A309,DICO_Complet!A:R,18,FALSE)=0,"",VLOOKUP($A309,DICO_Complet!A:R,18,FALSE))</f>
        <v/>
      </c>
    </row>
    <row r="310" spans="1:20">
      <c r="A310" s="29">
        <v>250331162604</v>
      </c>
      <c r="B310" s="30" t="str">
        <f>IF(ISNA(VLOOKUP(Tableau161920[[#This Row],[Référence]],MON_MSG!A:B,2,FALSE)),"N",IF($I310="Obsolete","N","O"))</f>
        <v>O</v>
      </c>
      <c r="C310" s="3" t="str">
        <f>VLOOKUP($A310,DICO_Complet!A:R,3,FALSE)</f>
        <v>Context</v>
      </c>
      <c r="D310" s="3" t="str">
        <f>VLOOKUP($A310,DICO_Complet!A:R,4,FALSE)</f>
        <v>pointOfServiceContext</v>
      </c>
      <c r="E310" s="3" t="str">
        <f>VLOOKUP($A310,DICO_Complet!A:R,5,FALSE)</f>
        <v>nameOfTheMessageDisplayedOrPrinted</v>
      </c>
      <c r="F310" s="3" t="str">
        <f>VLOOKUP($A310,DICO_Complet!A:R,6,FALSE)</f>
        <v>Max40AlphaNumericText</v>
      </c>
      <c r="G310" s="31" t="str">
        <f>VLOOKUP($A310,DICO_Complet!A:R,7,FALSE)</f>
        <v>DNS</v>
      </c>
      <c r="H310" s="31">
        <f>VLOOKUP($A310,DICO_Complet!A:R,8,FALSE)</f>
        <v>0</v>
      </c>
      <c r="I310" s="3" t="str">
        <f>IF(VLOOKUP($A310,DICO_Complet!A:R,9,FALSE)&lt;&gt;0,VLOOKUP($A310,DICO_Complet!A:R,9,FALSE),"")</f>
        <v/>
      </c>
      <c r="J310" s="3" t="str">
        <f>VLOOKUP($A310,DICO_Complet!A:R,10,FALSE)</f>
        <v>Name of the message displayed or printed</v>
      </c>
      <c r="K310" s="3" t="str">
        <f>IF(OR(ISNA(VLOOKUP(Tableau161920[[#This Row],[Référence]],MON_MSG!A:H,7,FALSE)),ISBLANK(VLOOKUP(Tableau161920[[#This Row],[Référence]],MON_MSG!A:H,7,FALSE))),"",VLOOKUP(Tableau161920[[#This Row],[Référence]],MON_MSG!A:H,7,FALSE))</f>
        <v/>
      </c>
      <c r="L310" s="3" t="str">
        <f>IF(OR(ISNA(VLOOKUP(Tableau161920[[#This Row],[Référence]],MON_MSG!A:I,8,FALSE)),ISBLANK(VLOOKUP(Tableau161920[[#This Row],[Référence]],MON_MSG!A:I,8,FALSE))),"",VLOOKUP(Tableau161920[[#This Row],[Référence]],MON_MSG!A:I,8,FALSE))</f>
        <v/>
      </c>
      <c r="M310" s="3" t="str">
        <f>IF(OR(ISNA(VLOOKUP(Tableau161920[[#This Row],[Référence]],MON_MSG!A:J,9,FALSE)),ISBLANK(VLOOKUP(Tableau161920[[#This Row],[Référence]],MON_MSG!A:J,9,FALSE))),"",VLOOKUP(Tableau161920[[#This Row],[Référence]],MON_MSG!A:J,9,FALSE))</f>
        <v/>
      </c>
      <c r="N310" s="3" t="str">
        <f>IF(VLOOKUP($A310,DICO_Complet!A:R,12,FALSE)=0,"",VLOOKUP($A310,DICO_Complet!A:R,12,FALSE))</f>
        <v/>
      </c>
      <c r="O310" s="3" t="str">
        <f>IF(VLOOKUP($A310,DICO_Complet!A:R,13,FALSE)=0,"",VLOOKUP($A310,DICO_Complet!A:R,13,FALSE))</f>
        <v/>
      </c>
      <c r="P310" s="3" t="str">
        <f>IF(VLOOKUP($A310,DICO_Complet!A:R,14,FALSE)=0,"",VLOOKUP($A310,DICO_Complet!A:R,14,FALSE))</f>
        <v>072-DF03-p4</v>
      </c>
      <c r="Q310" s="3" t="str">
        <f>IF(VLOOKUP($A310,DICO_Complet!A:R,15,FALSE)=0,"",VLOOKUP($A310,DICO_Complet!A:R,15,FALSE))</f>
        <v/>
      </c>
      <c r="R310" s="3" t="str">
        <f>IF(VLOOKUP($A310,DICO_Complet!A:R,16,FALSE)=0,"",VLOOKUP($A310,DICO_Complet!A:R,16,FALSE))</f>
        <v/>
      </c>
      <c r="S310" s="3" t="str">
        <f>IF(VLOOKUP($A310,DICO_Complet!A:R,17,FALSE)=0,"",VLOOKUP($A310,DICO_Complet!A:R,17,FALSE))</f>
        <v/>
      </c>
      <c r="T310" s="3" t="str">
        <f>IF(VLOOKUP($A310,DICO_Complet!A:R,18,FALSE)=0,"",VLOOKUP($A310,DICO_Complet!A:R,18,FALSE))</f>
        <v/>
      </c>
    </row>
    <row r="311" spans="1:20">
      <c r="A311" s="29">
        <v>250331162603</v>
      </c>
      <c r="B311" s="30" t="str">
        <f>IF(ISNA(VLOOKUP(Tableau161920[[#This Row],[Référence]],MON_MSG!A:B,2,FALSE)),"N",IF($I311="Obsolete","N","O"))</f>
        <v>O</v>
      </c>
      <c r="C311" s="3" t="str">
        <f>VLOOKUP($A311,DICO_Complet!A:R,3,FALSE)</f>
        <v>Context</v>
      </c>
      <c r="D311" s="3" t="str">
        <f>VLOOKUP($A311,DICO_Complet!A:R,4,FALSE)</f>
        <v>pointOfServiceContext</v>
      </c>
      <c r="E311" s="3" t="str">
        <f>VLOOKUP($A311,DICO_Complet!A:R,5,FALSE)</f>
        <v>numberOfTheMessageDisplayedOrPrinted</v>
      </c>
      <c r="F311" s="3" t="str">
        <f>VLOOKUP($A311,DICO_Complet!A:R,6,FALSE)</f>
        <v>Max2NumericText</v>
      </c>
      <c r="G311" s="31" t="str">
        <f>VLOOKUP($A311,DICO_Complet!A:R,7,FALSE)</f>
        <v>DNS</v>
      </c>
      <c r="H311" s="31">
        <f>VLOOKUP($A311,DICO_Complet!A:R,8,FALSE)</f>
        <v>0</v>
      </c>
      <c r="I311" s="3" t="str">
        <f>IF(VLOOKUP($A311,DICO_Complet!A:R,9,FALSE)&lt;&gt;0,VLOOKUP($A311,DICO_Complet!A:R,9,FALSE),"")</f>
        <v/>
      </c>
      <c r="J311" s="3" t="str">
        <f>VLOOKUP($A311,DICO_Complet!A:R,10,FALSE)</f>
        <v>Number of the message displayed or printed</v>
      </c>
      <c r="K311" s="3" t="str">
        <f>IF(OR(ISNA(VLOOKUP(Tableau161920[[#This Row],[Référence]],MON_MSG!A:H,7,FALSE)),ISBLANK(VLOOKUP(Tableau161920[[#This Row],[Référence]],MON_MSG!A:H,7,FALSE))),"",VLOOKUP(Tableau161920[[#This Row],[Référence]],MON_MSG!A:H,7,FALSE))</f>
        <v/>
      </c>
      <c r="L311" s="3" t="str">
        <f>IF(OR(ISNA(VLOOKUP(Tableau161920[[#This Row],[Référence]],MON_MSG!A:I,8,FALSE)),ISBLANK(VLOOKUP(Tableau161920[[#This Row],[Référence]],MON_MSG!A:I,8,FALSE))),"",VLOOKUP(Tableau161920[[#This Row],[Référence]],MON_MSG!A:I,8,FALSE))</f>
        <v/>
      </c>
      <c r="M311" s="3" t="str">
        <f>IF(OR(ISNA(VLOOKUP(Tableau161920[[#This Row],[Référence]],MON_MSG!A:J,9,FALSE)),ISBLANK(VLOOKUP(Tableau161920[[#This Row],[Référence]],MON_MSG!A:J,9,FALSE))),"",VLOOKUP(Tableau161920[[#This Row],[Référence]],MON_MSG!A:J,9,FALSE))</f>
        <v/>
      </c>
      <c r="N311" s="3" t="str">
        <f>IF(VLOOKUP($A311,DICO_Complet!A:R,12,FALSE)=0,"",VLOOKUP($A311,DICO_Complet!A:R,12,FALSE))</f>
        <v/>
      </c>
      <c r="O311" s="3" t="str">
        <f>IF(VLOOKUP($A311,DICO_Complet!A:R,13,FALSE)=0,"",VLOOKUP($A311,DICO_Complet!A:R,13,FALSE))</f>
        <v/>
      </c>
      <c r="P311" s="3" t="str">
        <f>IF(VLOOKUP($A311,DICO_Complet!A:R,14,FALSE)=0,"",VLOOKUP($A311,DICO_Complet!A:R,14,FALSE))</f>
        <v>072-DF03-p3</v>
      </c>
      <c r="Q311" s="3" t="str">
        <f>IF(VLOOKUP($A311,DICO_Complet!A:R,15,FALSE)=0,"",VLOOKUP($A311,DICO_Complet!A:R,15,FALSE))</f>
        <v/>
      </c>
      <c r="R311" s="3" t="str">
        <f>IF(VLOOKUP($A311,DICO_Complet!A:R,16,FALSE)=0,"",VLOOKUP($A311,DICO_Complet!A:R,16,FALSE))</f>
        <v/>
      </c>
      <c r="S311" s="3" t="str">
        <f>IF(VLOOKUP($A311,DICO_Complet!A:R,17,FALSE)=0,"",VLOOKUP($A311,DICO_Complet!A:R,17,FALSE))</f>
        <v/>
      </c>
      <c r="T311" s="3" t="str">
        <f>IF(VLOOKUP($A311,DICO_Complet!A:R,18,FALSE)=0,"",VLOOKUP($A311,DICO_Complet!A:R,18,FALSE))</f>
        <v/>
      </c>
    </row>
    <row r="312" spans="1:20">
      <c r="A312" s="29">
        <v>241112000010</v>
      </c>
      <c r="B312" s="30" t="str">
        <f>IF(ISNA(VLOOKUP(Tableau161920[[#This Row],[Référence]],MON_MSG!A:B,2,FALSE)),"N",IF($I312="Obsolete","N","O"))</f>
        <v>O</v>
      </c>
      <c r="C312" s="3" t="str">
        <f>VLOOKUP($A312,DICO_Complet!A:R,3,FALSE)</f>
        <v>Context</v>
      </c>
      <c r="D312" s="3" t="str">
        <f>VLOOKUP($A312,DICO_Complet!A:R,4,FALSE)</f>
        <v>pointOfServiceContext</v>
      </c>
      <c r="E312" s="3" t="str">
        <f>VLOOKUP($A312,DICO_Complet!A:R,5,FALSE)</f>
        <v>pinEntryCapability</v>
      </c>
      <c r="F312" s="3" t="str">
        <f>VLOOKUP($A312,DICO_Complet!A:R,6,FALSE)</f>
        <v>PinEntryCapabilityCodeset</v>
      </c>
      <c r="G312" s="31" t="str">
        <f>VLOOKUP($A312,DICO_Complet!A:R,7,FALSE)</f>
        <v>DNS</v>
      </c>
      <c r="H312" s="31">
        <f>VLOOKUP($A312,DICO_Complet!A:R,8,FALSE)</f>
        <v>0</v>
      </c>
      <c r="I312" s="3" t="str">
        <f>IF(VLOOKUP($A312,DICO_Complet!A:R,9,FALSE)&lt;&gt;0,VLOOKUP($A312,DICO_Complet!A:R,9,FALSE),"")</f>
        <v/>
      </c>
      <c r="J312" s="3" t="str">
        <f>VLOOKUP($A312,DICO_Complet!A:R,10,FALSE)</f>
        <v>Pin Entry Capability</v>
      </c>
      <c r="K312" s="3" t="str">
        <f>IF(OR(ISNA(VLOOKUP(Tableau161920[[#This Row],[Référence]],MON_MSG!A:H,7,FALSE)),ISBLANK(VLOOKUP(Tableau161920[[#This Row],[Référence]],MON_MSG!A:H,7,FALSE))),"",VLOOKUP(Tableau161920[[#This Row],[Référence]],MON_MSG!A:H,7,FALSE))</f>
        <v/>
      </c>
      <c r="L312" s="3" t="str">
        <f>IF(OR(ISNA(VLOOKUP(Tableau161920[[#This Row],[Référence]],MON_MSG!A:I,8,FALSE)),ISBLANK(VLOOKUP(Tableau161920[[#This Row],[Référence]],MON_MSG!A:I,8,FALSE))),"",VLOOKUP(Tableau161920[[#This Row],[Référence]],MON_MSG!A:I,8,FALSE))</f>
        <v/>
      </c>
      <c r="M312" s="3" t="str">
        <f>IF(OR(ISNA(VLOOKUP(Tableau161920[[#This Row],[Référence]],MON_MSG!A:J,9,FALSE)),ISBLANK(VLOOKUP(Tableau161920[[#This Row],[Référence]],MON_MSG!A:J,9,FALSE))),"",VLOOKUP(Tableau161920[[#This Row],[Référence]],MON_MSG!A:J,9,FALSE))</f>
        <v/>
      </c>
      <c r="N312" s="3" t="str">
        <f>IF(VLOOKUP($A312,DICO_Complet!A:R,12,FALSE)=0,"",VLOOKUP($A312,DICO_Complet!A:R,12,FALSE))</f>
        <v>ISO22_p2</v>
      </c>
      <c r="O312" s="3" t="str">
        <f>IF(VLOOKUP($A312,DICO_Complet!A:R,13,FALSE)=0,"",VLOOKUP($A312,DICO_Complet!A:R,13,FALSE))</f>
        <v>022-p2</v>
      </c>
      <c r="P312" s="3" t="str">
        <f>IF(VLOOKUP($A312,DICO_Complet!A:R,14,FALSE)=0,"",VLOOKUP($A312,DICO_Complet!A:R,14,FALSE))</f>
        <v/>
      </c>
      <c r="Q312" s="3" t="str">
        <f>IF(VLOOKUP($A312,DICO_Complet!A:R,15,FALSE)=0,"",VLOOKUP($A312,DICO_Complet!A:R,15,FALSE))</f>
        <v>022-p2</v>
      </c>
      <c r="R312" s="3" t="str">
        <f>IF(VLOOKUP($A312,DICO_Complet!A:R,16,FALSE)=0,"",VLOOKUP($A312,DICO_Complet!A:R,16,FALSE))</f>
        <v>field 22</v>
      </c>
      <c r="S312" s="3" t="str">
        <f>IF(VLOOKUP($A312,DICO_Complet!A:R,17,FALSE)=0,"",VLOOKUP($A312,DICO_Complet!A:R,17,FALSE))</f>
        <v>DE 022 SF2</v>
      </c>
      <c r="T312" s="3" t="str">
        <f>IF(VLOOKUP($A312,DICO_Complet!A:R,18,FALSE)=0,"",VLOOKUP($A312,DICO_Complet!A:R,18,FALSE))</f>
        <v/>
      </c>
    </row>
    <row r="313" spans="1:20">
      <c r="A313" s="29">
        <v>250425201017</v>
      </c>
      <c r="B313" s="30" t="str">
        <f>IF(ISNA(VLOOKUP(Tableau161920[[#This Row],[Référence]],MON_MSG!A:B,2,FALSE)),"N",IF($I313="Obsolete","N","O"))</f>
        <v>O</v>
      </c>
      <c r="C313" s="3" t="str">
        <f>VLOOKUP($A313,DICO_Complet!A:R,3,FALSE)</f>
        <v>Context</v>
      </c>
      <c r="D313" s="3" t="str">
        <f>VLOOKUP($A313,DICO_Complet!A:R,4,FALSE)</f>
        <v>pointOfServiceContext</v>
      </c>
      <c r="E313" s="3" t="str">
        <f>VLOOKUP($A313,DICO_Complet!A:R,5,FALSE)</f>
        <v>posActivity</v>
      </c>
      <c r="F313" s="3" t="str">
        <f>VLOOKUP($A313,DICO_Complet!A:R,6,FALSE)</f>
        <v>Max10AlphaNumericText</v>
      </c>
      <c r="G313" s="31" t="str">
        <f>VLOOKUP($A313,DICO_Complet!A:R,7,FALSE)</f>
        <v>DNS</v>
      </c>
      <c r="H313" s="31">
        <f>VLOOKUP($A313,DICO_Complet!A:R,8,FALSE)</f>
        <v>0</v>
      </c>
      <c r="I313" s="3" t="str">
        <f>IF(VLOOKUP($A313,DICO_Complet!A:R,9,FALSE)&lt;&gt;0,VLOOKUP($A313,DICO_Complet!A:R,9,FALSE),"")</f>
        <v/>
      </c>
      <c r="J313" s="3" t="str">
        <f>VLOOKUP($A313,DICO_Complet!A:R,10,FALSE)</f>
        <v>POS activity</v>
      </c>
      <c r="K313" s="3" t="str">
        <f>IF(OR(ISNA(VLOOKUP(Tableau161920[[#This Row],[Référence]],MON_MSG!A:H,7,FALSE)),ISBLANK(VLOOKUP(Tableau161920[[#This Row],[Référence]],MON_MSG!A:H,7,FALSE))),"",VLOOKUP(Tableau161920[[#This Row],[Référence]],MON_MSG!A:H,7,FALSE))</f>
        <v/>
      </c>
      <c r="L313" s="3" t="str">
        <f>IF(OR(ISNA(VLOOKUP(Tableau161920[[#This Row],[Référence]],MON_MSG!A:I,8,FALSE)),ISBLANK(VLOOKUP(Tableau161920[[#This Row],[Référence]],MON_MSG!A:I,8,FALSE))),"",VLOOKUP(Tableau161920[[#This Row],[Référence]],MON_MSG!A:I,8,FALSE))</f>
        <v/>
      </c>
      <c r="M313" s="3" t="str">
        <f>IF(OR(ISNA(VLOOKUP(Tableau161920[[#This Row],[Référence]],MON_MSG!A:J,9,FALSE)),ISBLANK(VLOOKUP(Tableau161920[[#This Row],[Référence]],MON_MSG!A:J,9,FALSE))),"",VLOOKUP(Tableau161920[[#This Row],[Référence]],MON_MSG!A:J,9,FALSE))</f>
        <v/>
      </c>
      <c r="N313" s="3" t="str">
        <f>IF(VLOOKUP($A313,DICO_Complet!A:R,12,FALSE)=0,"",VLOOKUP($A313,DICO_Complet!A:R,12,FALSE))</f>
        <v/>
      </c>
      <c r="O313" s="3" t="str">
        <f>IF(VLOOKUP($A313,DICO_Complet!A:R,13,FALSE)=0,"",VLOOKUP($A313,DICO_Complet!A:R,13,FALSE))</f>
        <v/>
      </c>
      <c r="P313" s="3" t="str">
        <f>IF(VLOOKUP($A313,DICO_Complet!A:R,14,FALSE)=0,"",VLOOKUP($A313,DICO_Complet!A:R,14,FALSE))</f>
        <v>072-DF42</v>
      </c>
      <c r="Q313" s="3" t="str">
        <f>IF(VLOOKUP($A313,DICO_Complet!A:R,15,FALSE)=0,"",VLOOKUP($A313,DICO_Complet!A:R,15,FALSE))</f>
        <v/>
      </c>
      <c r="R313" s="3" t="str">
        <f>IF(VLOOKUP($A313,DICO_Complet!A:R,16,FALSE)=0,"",VLOOKUP($A313,DICO_Complet!A:R,16,FALSE))</f>
        <v/>
      </c>
      <c r="S313" s="3" t="str">
        <f>IF(VLOOKUP($A313,DICO_Complet!A:R,17,FALSE)=0,"",VLOOKUP($A313,DICO_Complet!A:R,17,FALSE))</f>
        <v/>
      </c>
      <c r="T313" s="3" t="str">
        <f>IF(VLOOKUP($A313,DICO_Complet!A:R,18,FALSE)=0,"",VLOOKUP($A313,DICO_Complet!A:R,18,FALSE))</f>
        <v/>
      </c>
    </row>
    <row r="314" spans="1:20">
      <c r="A314" s="29">
        <v>250325134510</v>
      </c>
      <c r="B314" s="30" t="str">
        <f>IF(ISNA(VLOOKUP(Tableau161920[[#This Row],[Référence]],MON_MSG!A:B,2,FALSE)),"N",IF($I314="Obsolete","N","O"))</f>
        <v>O</v>
      </c>
      <c r="C314" s="3" t="str">
        <f>VLOOKUP($A314,DICO_Complet!A:R,3,FALSE)</f>
        <v>Context</v>
      </c>
      <c r="D314" s="3" t="str">
        <f>VLOOKUP($A314,DICO_Complet!A:R,4,FALSE)</f>
        <v>pointOfServiceContext</v>
      </c>
      <c r="E314" s="3" t="str">
        <f>VLOOKUP($A314,DICO_Complet!A:R,5,FALSE)</f>
        <v>printCapabilities</v>
      </c>
      <c r="F314" s="3" t="str">
        <f>VLOOKUP($A314,DICO_Complet!A:R,6,FALSE)</f>
        <v>Max100Text</v>
      </c>
      <c r="G314" s="31" t="str">
        <f>VLOOKUP($A314,DICO_Complet!A:R,7,FALSE)</f>
        <v>DNS</v>
      </c>
      <c r="H314" s="31">
        <f>VLOOKUP($A314,DICO_Complet!A:R,8,FALSE)</f>
        <v>0</v>
      </c>
      <c r="I314" s="3" t="str">
        <f>IF(VLOOKUP($A314,DICO_Complet!A:R,9,FALSE)&lt;&gt;0,VLOOKUP($A314,DICO_Complet!A:R,9,FALSE),"")</f>
        <v/>
      </c>
      <c r="J314" s="3" t="str">
        <f>VLOOKUP($A314,DICO_Complet!A:R,10,FALSE)</f>
        <v>print capabilities of pos</v>
      </c>
      <c r="K314" s="3" t="str">
        <f>IF(OR(ISNA(VLOOKUP(Tableau161920[[#This Row],[Référence]],MON_MSG!A:H,7,FALSE)),ISBLANK(VLOOKUP(Tableau161920[[#This Row],[Référence]],MON_MSG!A:H,7,FALSE))),"",VLOOKUP(Tableau161920[[#This Row],[Référence]],MON_MSG!A:H,7,FALSE))</f>
        <v/>
      </c>
      <c r="L314" s="3" t="str">
        <f>IF(OR(ISNA(VLOOKUP(Tableau161920[[#This Row],[Référence]],MON_MSG!A:I,8,FALSE)),ISBLANK(VLOOKUP(Tableau161920[[#This Row],[Référence]],MON_MSG!A:I,8,FALSE))),"",VLOOKUP(Tableau161920[[#This Row],[Référence]],MON_MSG!A:I,8,FALSE))</f>
        <v/>
      </c>
      <c r="M314" s="3" t="str">
        <f>IF(OR(ISNA(VLOOKUP(Tableau161920[[#This Row],[Référence]],MON_MSG!A:J,9,FALSE)),ISBLANK(VLOOKUP(Tableau161920[[#This Row],[Référence]],MON_MSG!A:J,9,FALSE))),"",VLOOKUP(Tableau161920[[#This Row],[Référence]],MON_MSG!A:J,9,FALSE))</f>
        <v/>
      </c>
      <c r="N314" s="3" t="str">
        <f>IF(VLOOKUP($A314,DICO_Complet!A:R,12,FALSE)=0,"",VLOOKUP($A314,DICO_Complet!A:R,12,FALSE))</f>
        <v/>
      </c>
      <c r="O314" s="3" t="str">
        <f>IF(VLOOKUP($A314,DICO_Complet!A:R,13,FALSE)=0,"",VLOOKUP($A314,DICO_Complet!A:R,13,FALSE))</f>
        <v/>
      </c>
      <c r="P314" s="3" t="str">
        <f>IF(VLOOKUP($A314,DICO_Complet!A:R,14,FALSE)=0,"",VLOOKUP($A314,DICO_Complet!A:R,14,FALSE))</f>
        <v/>
      </c>
      <c r="Q314" s="3" t="str">
        <f>IF(VLOOKUP($A314,DICO_Complet!A:R,15,FALSE)=0,"",VLOOKUP($A314,DICO_Complet!A:R,15,FALSE))</f>
        <v>119-1004</v>
      </c>
      <c r="R314" s="3" t="str">
        <f>IF(VLOOKUP($A314,DICO_Complet!A:R,16,FALSE)=0,"",VLOOKUP($A314,DICO_Complet!A:R,16,FALSE))</f>
        <v/>
      </c>
      <c r="S314" s="3" t="str">
        <f>IF(VLOOKUP($A314,DICO_Complet!A:R,17,FALSE)=0,"",VLOOKUP($A314,DICO_Complet!A:R,17,FALSE))</f>
        <v/>
      </c>
      <c r="T314" s="3" t="str">
        <f>IF(VLOOKUP($A314,DICO_Complet!A:R,18,FALSE)=0,"",VLOOKUP($A314,DICO_Complet!A:R,18,FALSE))</f>
        <v/>
      </c>
    </row>
    <row r="315" spans="1:20">
      <c r="A315" s="29">
        <v>250425201611</v>
      </c>
      <c r="B315" s="30" t="str">
        <f>IF(ISNA(VLOOKUP(Tableau161920[[#This Row],[Référence]],MON_MSG!A:B,2,FALSE)),"N",IF($I315="Obsolete","N","O"))</f>
        <v>O</v>
      </c>
      <c r="C315" s="3" t="str">
        <f>VLOOKUP($A315,DICO_Complet!A:R,3,FALSE)</f>
        <v>Context</v>
      </c>
      <c r="D315" s="3" t="str">
        <f>VLOOKUP($A315,DICO_Complet!A:R,4,FALSE)</f>
        <v>pointOfServiceContext</v>
      </c>
      <c r="E315" s="3" t="str">
        <f>VLOOKUP($A315,DICO_Complet!A:R,5,FALSE)</f>
        <v>printDisplayDataCategory</v>
      </c>
      <c r="F315" s="3" t="str">
        <f>VLOOKUP($A315,DICO_Complet!A:R,6,FALSE)</f>
        <v>PrintDisplayDataCategoryCodeset</v>
      </c>
      <c r="G315" s="31" t="str">
        <f>VLOOKUP($A315,DICO_Complet!A:R,7,FALSE)</f>
        <v>DNS</v>
      </c>
      <c r="H315" s="31">
        <f>VLOOKUP($A315,DICO_Complet!A:R,8,FALSE)</f>
        <v>0</v>
      </c>
      <c r="I315" s="3" t="str">
        <f>IF(VLOOKUP($A315,DICO_Complet!A:R,9,FALSE)&lt;&gt;0,VLOOKUP($A315,DICO_Complet!A:R,9,FALSE),"")</f>
        <v/>
      </c>
      <c r="J315" s="3" t="str">
        <f>VLOOKUP($A315,DICO_Complet!A:R,10,FALSE)</f>
        <v>Data type to print or display on acceptor device</v>
      </c>
      <c r="K315" s="3" t="str">
        <f>IF(OR(ISNA(VLOOKUP(Tableau161920[[#This Row],[Référence]],MON_MSG!A:H,7,FALSE)),ISBLANK(VLOOKUP(Tableau161920[[#This Row],[Référence]],MON_MSG!A:H,7,FALSE))),"",VLOOKUP(Tableau161920[[#This Row],[Référence]],MON_MSG!A:H,7,FALSE))</f>
        <v/>
      </c>
      <c r="L315" s="3" t="str">
        <f>IF(OR(ISNA(VLOOKUP(Tableau161920[[#This Row],[Référence]],MON_MSG!A:I,8,FALSE)),ISBLANK(VLOOKUP(Tableau161920[[#This Row],[Référence]],MON_MSG!A:I,8,FALSE))),"",VLOOKUP(Tableau161920[[#This Row],[Référence]],MON_MSG!A:I,8,FALSE))</f>
        <v/>
      </c>
      <c r="M315" s="3" t="str">
        <f>IF(OR(ISNA(VLOOKUP(Tableau161920[[#This Row],[Référence]],MON_MSG!A:J,9,FALSE)),ISBLANK(VLOOKUP(Tableau161920[[#This Row],[Référence]],MON_MSG!A:J,9,FALSE))),"",VLOOKUP(Tableau161920[[#This Row],[Référence]],MON_MSG!A:J,9,FALSE))</f>
        <v/>
      </c>
      <c r="N315" s="3" t="str">
        <f>IF(VLOOKUP($A315,DICO_Complet!A:R,12,FALSE)=0,"",VLOOKUP($A315,DICO_Complet!A:R,12,FALSE))</f>
        <v/>
      </c>
      <c r="O315" s="3" t="str">
        <f>IF(VLOOKUP($A315,DICO_Complet!A:R,13,FALSE)=0,"",VLOOKUP($A315,DICO_Complet!A:R,13,FALSE))</f>
        <v/>
      </c>
      <c r="P315" s="3" t="str">
        <f>IF(VLOOKUP($A315,DICO_Complet!A:R,14,FALSE)=0,"",VLOOKUP($A315,DICO_Complet!A:R,14,FALSE))</f>
        <v>031-p1</v>
      </c>
      <c r="Q315" s="3" t="str">
        <f>IF(VLOOKUP($A315,DICO_Complet!A:R,15,FALSE)=0,"",VLOOKUP($A315,DICO_Complet!A:R,15,FALSE))</f>
        <v/>
      </c>
      <c r="R315" s="3" t="str">
        <f>IF(VLOOKUP($A315,DICO_Complet!A:R,16,FALSE)=0,"",VLOOKUP($A315,DICO_Complet!A:R,16,FALSE))</f>
        <v/>
      </c>
      <c r="S315" s="3" t="str">
        <f>IF(VLOOKUP($A315,DICO_Complet!A:R,17,FALSE)=0,"",VLOOKUP($A315,DICO_Complet!A:R,17,FALSE))</f>
        <v/>
      </c>
      <c r="T315" s="3" t="str">
        <f>IF(VLOOKUP($A315,DICO_Complet!A:R,18,FALSE)=0,"",VLOOKUP($A315,DICO_Complet!A:R,18,FALSE))</f>
        <v/>
      </c>
    </row>
    <row r="316" spans="1:20">
      <c r="A316" s="29">
        <v>260205110200</v>
      </c>
      <c r="B316" s="30" t="str">
        <f>IF(ISNA(VLOOKUP(Tableau161920[[#This Row],[Référence]],MON_MSG!A:B,2,FALSE)),"N",IF($I316="Obsolete","N","O"))</f>
        <v>O</v>
      </c>
      <c r="C316" s="3" t="str">
        <f>VLOOKUP($A316,DICO_Complet!A:R,3,FALSE)</f>
        <v>Context</v>
      </c>
      <c r="D316" s="3" t="str">
        <f>VLOOKUP($A316,DICO_Complet!A:R,4,FALSE)</f>
        <v>pointOfServiceContext</v>
      </c>
      <c r="E316" s="3" t="str">
        <f>VLOOKUP($A316,DICO_Complet!A:R,5,FALSE)</f>
        <v>printDisplayDataValue</v>
      </c>
      <c r="F316" s="3" t="str">
        <f>VLOOKUP($A316,DICO_Complet!A:R,6,FALSE)</f>
        <v>Max250AlphaNumericText</v>
      </c>
      <c r="G316" s="31" t="str">
        <f>VLOOKUP($A316,DICO_Complet!A:R,7,FALSE)</f>
        <v>DNS</v>
      </c>
      <c r="H316" s="31">
        <f>VLOOKUP($A316,DICO_Complet!A:R,8,FALSE)</f>
        <v>0</v>
      </c>
      <c r="I316" s="3" t="str">
        <f>IF(VLOOKUP($A316,DICO_Complet!A:R,9,FALSE)&lt;&gt;0,VLOOKUP($A316,DICO_Complet!A:R,9,FALSE),"")</f>
        <v/>
      </c>
      <c r="J316" s="3" t="str">
        <f>VLOOKUP($A316,DICO_Complet!A:R,10,FALSE)</f>
        <v>Data to print or display on acceptor device - Sensible data not accepted</v>
      </c>
      <c r="K316" s="3" t="str">
        <f>IF(OR(ISNA(VLOOKUP(Tableau161920[[#This Row],[Référence]],MON_MSG!A:H,7,FALSE)),ISBLANK(VLOOKUP(Tableau161920[[#This Row],[Référence]],MON_MSG!A:H,7,FALSE))),"",VLOOKUP(Tableau161920[[#This Row],[Référence]],MON_MSG!A:H,7,FALSE))</f>
        <v/>
      </c>
      <c r="L316" s="3" t="str">
        <f>IF(OR(ISNA(VLOOKUP(Tableau161920[[#This Row],[Référence]],MON_MSG!A:I,8,FALSE)),ISBLANK(VLOOKUP(Tableau161920[[#This Row],[Référence]],MON_MSG!A:I,8,FALSE))),"",VLOOKUP(Tableau161920[[#This Row],[Référence]],MON_MSG!A:I,8,FALSE))</f>
        <v/>
      </c>
      <c r="M316" s="3" t="str">
        <f>IF(OR(ISNA(VLOOKUP(Tableau161920[[#This Row],[Référence]],MON_MSG!A:J,9,FALSE)),ISBLANK(VLOOKUP(Tableau161920[[#This Row],[Référence]],MON_MSG!A:J,9,FALSE))),"",VLOOKUP(Tableau161920[[#This Row],[Référence]],MON_MSG!A:J,9,FALSE))</f>
        <v/>
      </c>
      <c r="N316" s="3" t="str">
        <f>IF(VLOOKUP($A316,DICO_Complet!A:R,12,FALSE)=0,"",VLOOKUP($A316,DICO_Complet!A:R,12,FALSE))</f>
        <v/>
      </c>
      <c r="O316" s="3" t="str">
        <f>IF(VLOOKUP($A316,DICO_Complet!A:R,13,FALSE)=0,"",VLOOKUP($A316,DICO_Complet!A:R,13,FALSE))</f>
        <v/>
      </c>
      <c r="P316" s="3" t="str">
        <f>IF(VLOOKUP($A316,DICO_Complet!A:R,14,FALSE)=0,"",VLOOKUP($A316,DICO_Complet!A:R,14,FALSE))</f>
        <v>031-p3</v>
      </c>
      <c r="Q316" s="3" t="str">
        <f>IF(VLOOKUP($A316,DICO_Complet!A:R,15,FALSE)=0,"",VLOOKUP($A316,DICO_Complet!A:R,15,FALSE))</f>
        <v/>
      </c>
      <c r="R316" s="3" t="str">
        <f>IF(VLOOKUP($A316,DICO_Complet!A:R,16,FALSE)=0,"",VLOOKUP($A316,DICO_Complet!A:R,16,FALSE))</f>
        <v/>
      </c>
      <c r="S316" s="3" t="str">
        <f>IF(VLOOKUP($A316,DICO_Complet!A:R,17,FALSE)=0,"",VLOOKUP($A316,DICO_Complet!A:R,17,FALSE))</f>
        <v/>
      </c>
      <c r="T316" s="3" t="str">
        <f>IF(VLOOKUP($A316,DICO_Complet!A:R,18,FALSE)=0,"",VLOOKUP($A316,DICO_Complet!A:R,18,FALSE))</f>
        <v/>
      </c>
    </row>
    <row r="317" spans="1:20">
      <c r="A317" s="29">
        <v>250425201701</v>
      </c>
      <c r="B317" s="30" t="str">
        <f>IF(ISNA(VLOOKUP(Tableau161920[[#This Row],[Référence]],MON_MSG!A:B,2,FALSE)),"N",IF($I317="Obsolete","N","O"))</f>
        <v>O</v>
      </c>
      <c r="C317" s="3" t="str">
        <f>VLOOKUP($A317,DICO_Complet!A:R,3,FALSE)</f>
        <v>Context</v>
      </c>
      <c r="D317" s="3" t="str">
        <f>VLOOKUP($A317,DICO_Complet!A:R,4,FALSE)</f>
        <v>pointOfServiceContext</v>
      </c>
      <c r="E317" s="3" t="str">
        <f>VLOOKUP($A317,DICO_Complet!A:R,5,FALSE)</f>
        <v>ramMemoryCapacity</v>
      </c>
      <c r="F317" s="3" t="str">
        <f>VLOOKUP($A317,DICO_Complet!A:R,6,FALSE)</f>
        <v>Max6Text</v>
      </c>
      <c r="G317" s="31" t="str">
        <f>VLOOKUP($A317,DICO_Complet!A:R,7,FALSE)</f>
        <v>DNS</v>
      </c>
      <c r="H317" s="31">
        <f>VLOOKUP($A317,DICO_Complet!A:R,8,FALSE)</f>
        <v>0</v>
      </c>
      <c r="I317" s="3" t="str">
        <f>IF(VLOOKUP($A317,DICO_Complet!A:R,9,FALSE)&lt;&gt;0,VLOOKUP($A317,DICO_Complet!A:R,9,FALSE),"")</f>
        <v/>
      </c>
      <c r="J317" s="3" t="str">
        <f>VLOOKUP($A317,DICO_Complet!A:R,10,FALSE)</f>
        <v>Card acceptor RAM memory capacity (KB)</v>
      </c>
      <c r="K317" s="3" t="str">
        <f>IF(OR(ISNA(VLOOKUP(Tableau161920[[#This Row],[Référence]],MON_MSG!A:H,7,FALSE)),ISBLANK(VLOOKUP(Tableau161920[[#This Row],[Référence]],MON_MSG!A:H,7,FALSE))),"",VLOOKUP(Tableau161920[[#This Row],[Référence]],MON_MSG!A:H,7,FALSE))</f>
        <v/>
      </c>
      <c r="L317" s="3" t="str">
        <f>IF(OR(ISNA(VLOOKUP(Tableau161920[[#This Row],[Référence]],MON_MSG!A:I,8,FALSE)),ISBLANK(VLOOKUP(Tableau161920[[#This Row],[Référence]],MON_MSG!A:I,8,FALSE))),"",VLOOKUP(Tableau161920[[#This Row],[Référence]],MON_MSG!A:I,8,FALSE))</f>
        <v/>
      </c>
      <c r="M317" s="3" t="str">
        <f>IF(OR(ISNA(VLOOKUP(Tableau161920[[#This Row],[Référence]],MON_MSG!A:J,9,FALSE)),ISBLANK(VLOOKUP(Tableau161920[[#This Row],[Référence]],MON_MSG!A:J,9,FALSE))),"",VLOOKUP(Tableau161920[[#This Row],[Référence]],MON_MSG!A:J,9,FALSE))</f>
        <v/>
      </c>
      <c r="N317" s="3" t="str">
        <f>IF(VLOOKUP($A317,DICO_Complet!A:R,12,FALSE)=0,"",VLOOKUP($A317,DICO_Complet!A:R,12,FALSE))</f>
        <v/>
      </c>
      <c r="O317" s="3" t="str">
        <f>IF(VLOOKUP($A317,DICO_Complet!A:R,13,FALSE)=0,"",VLOOKUP($A317,DICO_Complet!A:R,13,FALSE))</f>
        <v/>
      </c>
      <c r="P317" s="3" t="str">
        <f>IF(VLOOKUP($A317,DICO_Complet!A:R,14,FALSE)=0,"",VLOOKUP($A317,DICO_Complet!A:R,14,FALSE))</f>
        <v/>
      </c>
      <c r="Q317" s="3" t="str">
        <f>IF(VLOOKUP($A317,DICO_Complet!A:R,15,FALSE)=0,"",VLOOKUP($A317,DICO_Complet!A:R,15,FALSE))</f>
        <v>046-DF66-p14 / 046-DF67-p11</v>
      </c>
      <c r="R317" s="3" t="str">
        <f>IF(VLOOKUP($A317,DICO_Complet!A:R,16,FALSE)=0,"",VLOOKUP($A317,DICO_Complet!A:R,16,FALSE))</f>
        <v/>
      </c>
      <c r="S317" s="3" t="str">
        <f>IF(VLOOKUP($A317,DICO_Complet!A:R,17,FALSE)=0,"",VLOOKUP($A317,DICO_Complet!A:R,17,FALSE))</f>
        <v/>
      </c>
      <c r="T317" s="3" t="str">
        <f>IF(VLOOKUP($A317,DICO_Complet!A:R,18,FALSE)=0,"",VLOOKUP($A317,DICO_Complet!A:R,18,FALSE))</f>
        <v/>
      </c>
    </row>
    <row r="318" spans="1:20">
      <c r="A318" s="29">
        <v>250616191801</v>
      </c>
      <c r="B318" s="30" t="str">
        <f>IF(ISNA(VLOOKUP(Tableau161920[[#This Row],[Référence]],MON_MSG!A:B,2,FALSE)),"N",IF($I318="Obsolete","N","O"))</f>
        <v>O</v>
      </c>
      <c r="C318" s="3" t="str">
        <f>VLOOKUP($A318,DICO_Complet!A:R,3,FALSE)</f>
        <v>Context</v>
      </c>
      <c r="D318" s="3" t="str">
        <f>VLOOKUP($A318,DICO_Complet!A:R,4,FALSE)</f>
        <v>pointOfServiceContext</v>
      </c>
      <c r="E318" s="3" t="str">
        <f>VLOOKUP($A318,DICO_Complet!A:R,5,FALSE)</f>
        <v>supportedProtocolEchoTest</v>
      </c>
      <c r="F318" s="3" t="str">
        <f>VLOOKUP($A318,DICO_Complet!A:R,6,FALSE)</f>
        <v>TrueFalseIndicator</v>
      </c>
      <c r="G318" s="31" t="str">
        <f>VLOOKUP($A318,DICO_Complet!A:R,7,FALSE)</f>
        <v>DNS</v>
      </c>
      <c r="H318" s="31">
        <f>VLOOKUP($A318,DICO_Complet!A:R,8,FALSE)</f>
        <v>0</v>
      </c>
      <c r="I318" s="3" t="str">
        <f>IF(VLOOKUP($A318,DICO_Complet!A:R,9,FALSE)&lt;&gt;0,VLOOKUP($A318,DICO_Complet!A:R,9,FALSE),"")</f>
        <v/>
      </c>
      <c r="J318" s="3" t="str">
        <f>VLOOKUP($A318,DICO_Complet!A:R,10,FALSE)</f>
        <v>Supported protocol for echo tests</v>
      </c>
      <c r="K318" s="3" t="str">
        <f>IF(OR(ISNA(VLOOKUP(Tableau161920[[#This Row],[Référence]],MON_MSG!A:H,7,FALSE)),ISBLANK(VLOOKUP(Tableau161920[[#This Row],[Référence]],MON_MSG!A:H,7,FALSE))),"",VLOOKUP(Tableau161920[[#This Row],[Référence]],MON_MSG!A:H,7,FALSE))</f>
        <v/>
      </c>
      <c r="L318" s="3" t="str">
        <f>IF(OR(ISNA(VLOOKUP(Tableau161920[[#This Row],[Référence]],MON_MSG!A:I,8,FALSE)),ISBLANK(VLOOKUP(Tableau161920[[#This Row],[Référence]],MON_MSG!A:I,8,FALSE))),"",VLOOKUP(Tableau161920[[#This Row],[Référence]],MON_MSG!A:I,8,FALSE))</f>
        <v/>
      </c>
      <c r="M318" s="3" t="str">
        <f>IF(OR(ISNA(VLOOKUP(Tableau161920[[#This Row],[Référence]],MON_MSG!A:J,9,FALSE)),ISBLANK(VLOOKUP(Tableau161920[[#This Row],[Référence]],MON_MSG!A:J,9,FALSE))),"",VLOOKUP(Tableau161920[[#This Row],[Référence]],MON_MSG!A:J,9,FALSE))</f>
        <v/>
      </c>
      <c r="N318" s="3" t="str">
        <f>IF(VLOOKUP($A318,DICO_Complet!A:R,12,FALSE)=0,"",VLOOKUP($A318,DICO_Complet!A:R,12,FALSE))</f>
        <v/>
      </c>
      <c r="O318" s="3" t="str">
        <f>IF(VLOOKUP($A318,DICO_Complet!A:R,13,FALSE)=0,"",VLOOKUP($A318,DICO_Complet!A:R,13,FALSE))</f>
        <v/>
      </c>
      <c r="P318" s="3" t="str">
        <f>IF(VLOOKUP($A318,DICO_Complet!A:R,14,FALSE)=0,"",VLOOKUP($A318,DICO_Complet!A:R,14,FALSE))</f>
        <v>047-16-p1</v>
      </c>
      <c r="Q318" s="3" t="str">
        <f>IF(VLOOKUP($A318,DICO_Complet!A:R,15,FALSE)=0,"",VLOOKUP($A318,DICO_Complet!A:R,15,FALSE))</f>
        <v/>
      </c>
      <c r="R318" s="3" t="str">
        <f>IF(VLOOKUP($A318,DICO_Complet!A:R,16,FALSE)=0,"",VLOOKUP($A318,DICO_Complet!A:R,16,FALSE))</f>
        <v/>
      </c>
      <c r="S318" s="3" t="str">
        <f>IF(VLOOKUP($A318,DICO_Complet!A:R,17,FALSE)=0,"",VLOOKUP($A318,DICO_Complet!A:R,17,FALSE))</f>
        <v/>
      </c>
      <c r="T318" s="3" t="str">
        <f>IF(VLOOKUP($A318,DICO_Complet!A:R,18,FALSE)=0,"",VLOOKUP($A318,DICO_Complet!A:R,18,FALSE))</f>
        <v/>
      </c>
    </row>
    <row r="319" spans="1:20">
      <c r="A319" s="29">
        <v>250616191802</v>
      </c>
      <c r="B319" s="30" t="str">
        <f>IF(ISNA(VLOOKUP(Tableau161920[[#This Row],[Référence]],MON_MSG!A:B,2,FALSE)),"N",IF($I319="Obsolete","N","O"))</f>
        <v>O</v>
      </c>
      <c r="C319" s="3" t="str">
        <f>VLOOKUP($A319,DICO_Complet!A:R,3,FALSE)</f>
        <v>Context</v>
      </c>
      <c r="D319" s="3" t="str">
        <f>VLOOKUP($A319,DICO_Complet!A:R,4,FALSE)</f>
        <v>pointOfServiceContext</v>
      </c>
      <c r="E319" s="3" t="str">
        <f>VLOOKUP($A319,DICO_Complet!A:R,5,FALSE)</f>
        <v>supportedProtocolResynchronization</v>
      </c>
      <c r="F319" s="3" t="str">
        <f>VLOOKUP($A319,DICO_Complet!A:R,6,FALSE)</f>
        <v>TrueFalseIndicator</v>
      </c>
      <c r="G319" s="31" t="str">
        <f>VLOOKUP($A319,DICO_Complet!A:R,7,FALSE)</f>
        <v>DNS</v>
      </c>
      <c r="H319" s="31">
        <f>VLOOKUP($A319,DICO_Complet!A:R,8,FALSE)</f>
        <v>0</v>
      </c>
      <c r="I319" s="3" t="str">
        <f>IF(VLOOKUP($A319,DICO_Complet!A:R,9,FALSE)&lt;&gt;0,VLOOKUP($A319,DICO_Complet!A:R,9,FALSE),"")</f>
        <v/>
      </c>
      <c r="J319" s="3" t="str">
        <f>VLOOKUP($A319,DICO_Complet!A:R,10,FALSE)</f>
        <v>Supported protocol for synchronization</v>
      </c>
      <c r="K319" s="3" t="str">
        <f>IF(OR(ISNA(VLOOKUP(Tableau161920[[#This Row],[Référence]],MON_MSG!A:H,7,FALSE)),ISBLANK(VLOOKUP(Tableau161920[[#This Row],[Référence]],MON_MSG!A:H,7,FALSE))),"",VLOOKUP(Tableau161920[[#This Row],[Référence]],MON_MSG!A:H,7,FALSE))</f>
        <v/>
      </c>
      <c r="L319" s="3" t="str">
        <f>IF(OR(ISNA(VLOOKUP(Tableau161920[[#This Row],[Référence]],MON_MSG!A:I,8,FALSE)),ISBLANK(VLOOKUP(Tableau161920[[#This Row],[Référence]],MON_MSG!A:I,8,FALSE))),"",VLOOKUP(Tableau161920[[#This Row],[Référence]],MON_MSG!A:I,8,FALSE))</f>
        <v/>
      </c>
      <c r="M319" s="3" t="str">
        <f>IF(OR(ISNA(VLOOKUP(Tableau161920[[#This Row],[Référence]],MON_MSG!A:J,9,FALSE)),ISBLANK(VLOOKUP(Tableau161920[[#This Row],[Référence]],MON_MSG!A:J,9,FALSE))),"",VLOOKUP(Tableau161920[[#This Row],[Référence]],MON_MSG!A:J,9,FALSE))</f>
        <v/>
      </c>
      <c r="N319" s="3" t="str">
        <f>IF(VLOOKUP($A319,DICO_Complet!A:R,12,FALSE)=0,"",VLOOKUP($A319,DICO_Complet!A:R,12,FALSE))</f>
        <v/>
      </c>
      <c r="O319" s="3" t="str">
        <f>IF(VLOOKUP($A319,DICO_Complet!A:R,13,FALSE)=0,"",VLOOKUP($A319,DICO_Complet!A:R,13,FALSE))</f>
        <v/>
      </c>
      <c r="P319" s="3" t="str">
        <f>IF(VLOOKUP($A319,DICO_Complet!A:R,14,FALSE)=0,"",VLOOKUP($A319,DICO_Complet!A:R,14,FALSE))</f>
        <v>047-16-p2</v>
      </c>
      <c r="Q319" s="3" t="str">
        <f>IF(VLOOKUP($A319,DICO_Complet!A:R,15,FALSE)=0,"",VLOOKUP($A319,DICO_Complet!A:R,15,FALSE))</f>
        <v/>
      </c>
      <c r="R319" s="3" t="str">
        <f>IF(VLOOKUP($A319,DICO_Complet!A:R,16,FALSE)=0,"",VLOOKUP($A319,DICO_Complet!A:R,16,FALSE))</f>
        <v/>
      </c>
      <c r="S319" s="3" t="str">
        <f>IF(VLOOKUP($A319,DICO_Complet!A:R,17,FALSE)=0,"",VLOOKUP($A319,DICO_Complet!A:R,17,FALSE))</f>
        <v/>
      </c>
      <c r="T319" s="3" t="str">
        <f>IF(VLOOKUP($A319,DICO_Complet!A:R,18,FALSE)=0,"",VLOOKUP($A319,DICO_Complet!A:R,18,FALSE))</f>
        <v/>
      </c>
    </row>
    <row r="320" spans="1:20">
      <c r="A320" s="29">
        <v>250827114100</v>
      </c>
      <c r="B320" s="30" t="str">
        <f>IF(ISNA(VLOOKUP(Tableau161920[[#This Row],[Référence]],MON_MSG!A:B,2,FALSE)),"N",IF($I320="Obsolete","N","O"))</f>
        <v>O</v>
      </c>
      <c r="C320" s="3" t="str">
        <f>VLOOKUP($A320,DICO_Complet!A:R,3,FALSE)</f>
        <v>Context</v>
      </c>
      <c r="D320" s="3" t="str">
        <f>VLOOKUP($A320,DICO_Complet!A:R,4,FALSE)</f>
        <v>pointOfServiceContext</v>
      </c>
      <c r="E320" s="3" t="str">
        <f>VLOOKUP($A320,DICO_Complet!A:R,5,FALSE)</f>
        <v>tableVersionNumber</v>
      </c>
      <c r="F320" s="3" t="str">
        <f>VLOOKUP($A320,DICO_Complet!A:R,6,FALSE)</f>
        <v>Exact4NumericText</v>
      </c>
      <c r="G320" s="31" t="str">
        <f>VLOOKUP($A320,DICO_Complet!A:R,7,FALSE)</f>
        <v>DNS</v>
      </c>
      <c r="H320" s="31">
        <f>VLOOKUP($A320,DICO_Complet!A:R,8,FALSE)</f>
        <v>0</v>
      </c>
      <c r="I320" s="3" t="str">
        <f>IF(VLOOKUP($A320,DICO_Complet!A:R,9,FALSE)&lt;&gt;0,VLOOKUP($A320,DICO_Complet!A:R,9,FALSE),"")</f>
        <v/>
      </c>
      <c r="J320" s="3" t="str">
        <f>VLOOKUP($A320,DICO_Complet!A:R,10,FALSE)</f>
        <v>The acquirer system provides the version number in the transfer initialisation messages</v>
      </c>
      <c r="K320" s="3" t="str">
        <f>IF(OR(ISNA(VLOOKUP(Tableau161920[[#This Row],[Référence]],MON_MSG!A:H,7,FALSE)),ISBLANK(VLOOKUP(Tableau161920[[#This Row],[Référence]],MON_MSG!A:H,7,FALSE))),"",VLOOKUP(Tableau161920[[#This Row],[Référence]],MON_MSG!A:H,7,FALSE))</f>
        <v/>
      </c>
      <c r="L320" s="3" t="str">
        <f>IF(OR(ISNA(VLOOKUP(Tableau161920[[#This Row],[Référence]],MON_MSG!A:I,8,FALSE)),ISBLANK(VLOOKUP(Tableau161920[[#This Row],[Référence]],MON_MSG!A:I,8,FALSE))),"",VLOOKUP(Tableau161920[[#This Row],[Référence]],MON_MSG!A:I,8,FALSE))</f>
        <v/>
      </c>
      <c r="M320" s="3" t="str">
        <f>IF(OR(ISNA(VLOOKUP(Tableau161920[[#This Row],[Référence]],MON_MSG!A:J,9,FALSE)),ISBLANK(VLOOKUP(Tableau161920[[#This Row],[Référence]],MON_MSG!A:J,9,FALSE))),"",VLOOKUP(Tableau161920[[#This Row],[Référence]],MON_MSG!A:J,9,FALSE))</f>
        <v/>
      </c>
      <c r="N320" s="3" t="str">
        <f>IF(VLOOKUP($A320,DICO_Complet!A:R,12,FALSE)=0,"",VLOOKUP($A320,DICO_Complet!A:R,12,FALSE))</f>
        <v/>
      </c>
      <c r="O320" s="3" t="str">
        <f>IF(VLOOKUP($A320,DICO_Complet!A:R,13,FALSE)=0,"",VLOOKUP($A320,DICO_Complet!A:R,13,FALSE))</f>
        <v/>
      </c>
      <c r="P320" s="3" t="str">
        <f>IF(VLOOKUP($A320,DICO_Complet!A:R,14,FALSE)=0,"",VLOOKUP($A320,DICO_Complet!A:R,14,FALSE))</f>
        <v>071-2</v>
      </c>
      <c r="Q320" s="3" t="str">
        <f>IF(VLOOKUP($A320,DICO_Complet!A:R,15,FALSE)=0,"",VLOOKUP($A320,DICO_Complet!A:R,15,FALSE))</f>
        <v/>
      </c>
      <c r="R320" s="3" t="str">
        <f>IF(VLOOKUP($A320,DICO_Complet!A:R,16,FALSE)=0,"",VLOOKUP($A320,DICO_Complet!A:R,16,FALSE))</f>
        <v/>
      </c>
      <c r="S320" s="3" t="str">
        <f>IF(VLOOKUP($A320,DICO_Complet!A:R,17,FALSE)=0,"",VLOOKUP($A320,DICO_Complet!A:R,17,FALSE))</f>
        <v/>
      </c>
      <c r="T320" s="3" t="str">
        <f>IF(VLOOKUP($A320,DICO_Complet!A:R,18,FALSE)=0,"",VLOOKUP($A320,DICO_Complet!A:R,18,FALSE))</f>
        <v/>
      </c>
    </row>
    <row r="321" spans="1:20">
      <c r="A321" s="29">
        <v>250425201003</v>
      </c>
      <c r="B321" s="30" t="str">
        <f>IF(ISNA(VLOOKUP(Tableau161920[[#This Row],[Référence]],MON_MSG!A:B,2,FALSE)),"N",IF($I321="Obsolete","N","O"))</f>
        <v>O</v>
      </c>
      <c r="C321" s="3" t="str">
        <f>VLOOKUP($A321,DICO_Complet!A:R,3,FALSE)</f>
        <v>Context</v>
      </c>
      <c r="D321" s="3" t="str">
        <f>VLOOKUP($A321,DICO_Complet!A:R,4,FALSE)</f>
        <v>pointOfServiceContext</v>
      </c>
      <c r="E321" s="3" t="str">
        <f>VLOOKUP($A321,DICO_Complet!A:R,5,FALSE)</f>
        <v>temp_acquiringInstitutionIdentificationCode</v>
      </c>
      <c r="F321" s="3" t="str">
        <f>VLOOKUP($A321,DICO_Complet!A:R,6,FALSE)</f>
        <v>Exact11NumericText</v>
      </c>
      <c r="G321" s="31" t="str">
        <f>VLOOKUP($A321,DICO_Complet!A:R,7,FALSE)</f>
        <v>DNS</v>
      </c>
      <c r="H321" s="31">
        <f>VLOOKUP($A321,DICO_Complet!A:R,8,FALSE)</f>
        <v>0</v>
      </c>
      <c r="I321" s="3" t="str">
        <f>IF(VLOOKUP($A321,DICO_Complet!A:R,9,FALSE)&lt;&gt;0,VLOOKUP($A321,DICO_Complet!A:R,9,FALSE),"")</f>
        <v/>
      </c>
      <c r="J321" s="3" t="str">
        <f>VLOOKUP($A321,DICO_Complet!A:R,10,FALSE)</f>
        <v>Acquiring institution identification code</v>
      </c>
      <c r="K321" s="3" t="str">
        <f>IF(OR(ISNA(VLOOKUP(Tableau161920[[#This Row],[Référence]],MON_MSG!A:H,7,FALSE)),ISBLANK(VLOOKUP(Tableau161920[[#This Row],[Référence]],MON_MSG!A:H,7,FALSE))),"",VLOOKUP(Tableau161920[[#This Row],[Référence]],MON_MSG!A:H,7,FALSE))</f>
        <v/>
      </c>
      <c r="L321" s="3" t="str">
        <f>IF(OR(ISNA(VLOOKUP(Tableau161920[[#This Row],[Référence]],MON_MSG!A:I,8,FALSE)),ISBLANK(VLOOKUP(Tableau161920[[#This Row],[Référence]],MON_MSG!A:I,8,FALSE))),"",VLOOKUP(Tableau161920[[#This Row],[Référence]],MON_MSG!A:I,8,FALSE))</f>
        <v/>
      </c>
      <c r="M321" s="3" t="str">
        <f>IF(OR(ISNA(VLOOKUP(Tableau161920[[#This Row],[Référence]],MON_MSG!A:J,9,FALSE)),ISBLANK(VLOOKUP(Tableau161920[[#This Row],[Référence]],MON_MSG!A:J,9,FALSE))),"",VLOOKUP(Tableau161920[[#This Row],[Référence]],MON_MSG!A:J,9,FALSE))</f>
        <v/>
      </c>
      <c r="N321" s="3" t="str">
        <f>IF(VLOOKUP($A321,DICO_Complet!A:R,12,FALSE)=0,"",VLOOKUP($A321,DICO_Complet!A:R,12,FALSE))</f>
        <v/>
      </c>
      <c r="O321" s="3" t="str">
        <f>IF(VLOOKUP($A321,DICO_Complet!A:R,13,FALSE)=0,"",VLOOKUP($A321,DICO_Complet!A:R,13,FALSE))</f>
        <v/>
      </c>
      <c r="P321" s="3" t="str">
        <f>IF(VLOOKUP($A321,DICO_Complet!A:R,14,FALSE)=0,"",VLOOKUP($A321,DICO_Complet!A:R,14,FALSE))</f>
        <v>072-DF44-p2</v>
      </c>
      <c r="Q321" s="3" t="str">
        <f>IF(VLOOKUP($A321,DICO_Complet!A:R,15,FALSE)=0,"",VLOOKUP($A321,DICO_Complet!A:R,15,FALSE))</f>
        <v/>
      </c>
      <c r="R321" s="3" t="str">
        <f>IF(VLOOKUP($A321,DICO_Complet!A:R,16,FALSE)=0,"",VLOOKUP($A321,DICO_Complet!A:R,16,FALSE))</f>
        <v/>
      </c>
      <c r="S321" s="3" t="str">
        <f>IF(VLOOKUP($A321,DICO_Complet!A:R,17,FALSE)=0,"",VLOOKUP($A321,DICO_Complet!A:R,17,FALSE))</f>
        <v/>
      </c>
      <c r="T321" s="3" t="str">
        <f>IF(VLOOKUP($A321,DICO_Complet!A:R,18,FALSE)=0,"",VLOOKUP($A321,DICO_Complet!A:R,18,FALSE))</f>
        <v/>
      </c>
    </row>
    <row r="322" spans="1:20">
      <c r="A322" s="29">
        <v>250425201512</v>
      </c>
      <c r="B322" s="30" t="str">
        <f>IF(ISNA(VLOOKUP(Tableau161920[[#This Row],[Référence]],MON_MSG!A:B,2,FALSE)),"N",IF($I322="Obsolete","N","O"))</f>
        <v>O</v>
      </c>
      <c r="C322" s="3" t="str">
        <f>VLOOKUP($A322,DICO_Complet!A:R,3,FALSE)</f>
        <v>Context</v>
      </c>
      <c r="D322" s="3" t="str">
        <f>VLOOKUP($A322,DICO_Complet!A:R,4,FALSE)</f>
        <v>pointOfServiceContext</v>
      </c>
      <c r="E322" s="3" t="str">
        <f>VLOOKUP($A322,DICO_Complet!A:R,5,FALSE)</f>
        <v>temp_aID</v>
      </c>
      <c r="F322" s="3" t="str">
        <f>VLOOKUP($A322,DICO_Complet!A:R,6,FALSE)</f>
        <v>Min5Max16HexBinaryText</v>
      </c>
      <c r="G322" s="31" t="str">
        <f>VLOOKUP($A322,DICO_Complet!A:R,7,FALSE)</f>
        <v>DNS</v>
      </c>
      <c r="H322" s="31">
        <f>VLOOKUP($A322,DICO_Complet!A:R,8,FALSE)</f>
        <v>0</v>
      </c>
      <c r="I322" s="3" t="str">
        <f>IF(VLOOKUP($A322,DICO_Complet!A:R,9,FALSE)&lt;&gt;0,VLOOKUP($A322,DICO_Complet!A:R,9,FALSE),"")</f>
        <v/>
      </c>
      <c r="J322" s="3" t="str">
        <f>VLOOKUP($A322,DICO_Complet!A:R,10,FALSE)</f>
        <v>Application Identifier</v>
      </c>
      <c r="K322" s="3" t="str">
        <f>IF(OR(ISNA(VLOOKUP(Tableau161920[[#This Row],[Référence]],MON_MSG!A:H,7,FALSE)),ISBLANK(VLOOKUP(Tableau161920[[#This Row],[Référence]],MON_MSG!A:H,7,FALSE))),"",VLOOKUP(Tableau161920[[#This Row],[Référence]],MON_MSG!A:H,7,FALSE))</f>
        <v/>
      </c>
      <c r="L322" s="3" t="str">
        <f>IF(OR(ISNA(VLOOKUP(Tableau161920[[#This Row],[Référence]],MON_MSG!A:I,8,FALSE)),ISBLANK(VLOOKUP(Tableau161920[[#This Row],[Référence]],MON_MSG!A:I,8,FALSE))),"",VLOOKUP(Tableau161920[[#This Row],[Référence]],MON_MSG!A:I,8,FALSE))</f>
        <v/>
      </c>
      <c r="M322" s="3" t="str">
        <f>IF(OR(ISNA(VLOOKUP(Tableau161920[[#This Row],[Référence]],MON_MSG!A:J,9,FALSE)),ISBLANK(VLOOKUP(Tableau161920[[#This Row],[Référence]],MON_MSG!A:J,9,FALSE))),"",VLOOKUP(Tableau161920[[#This Row],[Référence]],MON_MSG!A:J,9,FALSE))</f>
        <v/>
      </c>
      <c r="N322" s="3" t="str">
        <f>IF(VLOOKUP($A322,DICO_Complet!A:R,12,FALSE)=0,"",VLOOKUP($A322,DICO_Complet!A:R,12,FALSE))</f>
        <v/>
      </c>
      <c r="O322" s="3" t="str">
        <f>IF(VLOOKUP($A322,DICO_Complet!A:R,13,FALSE)=0,"",VLOOKUP($A322,DICO_Complet!A:R,13,FALSE))</f>
        <v/>
      </c>
      <c r="P322" s="3" t="str">
        <f>IF(VLOOKUP($A322,DICO_Complet!A:R,14,FALSE)=0,"",VLOOKUP($A322,DICO_Complet!A:R,14,FALSE))</f>
        <v>072-DF98-p3</v>
      </c>
      <c r="Q322" s="3" t="str">
        <f>IF(VLOOKUP($A322,DICO_Complet!A:R,15,FALSE)=0,"",VLOOKUP($A322,DICO_Complet!A:R,15,FALSE))</f>
        <v/>
      </c>
      <c r="R322" s="3" t="str">
        <f>IF(VLOOKUP($A322,DICO_Complet!A:R,16,FALSE)=0,"",VLOOKUP($A322,DICO_Complet!A:R,16,FALSE))</f>
        <v/>
      </c>
      <c r="S322" s="3" t="str">
        <f>IF(VLOOKUP($A322,DICO_Complet!A:R,17,FALSE)=0,"",VLOOKUP($A322,DICO_Complet!A:R,17,FALSE))</f>
        <v/>
      </c>
      <c r="T322" s="3" t="str">
        <f>IF(VLOOKUP($A322,DICO_Complet!A:R,18,FALSE)=0,"",VLOOKUP($A322,DICO_Complet!A:R,18,FALSE))</f>
        <v/>
      </c>
    </row>
    <row r="323" spans="1:20">
      <c r="A323" s="29">
        <v>250425201034</v>
      </c>
      <c r="B323" s="30" t="str">
        <f>IF(ISNA(VLOOKUP(Tableau161920[[#This Row],[Référence]],MON_MSG!A:B,2,FALSE)),"N",IF($I323="Obsolete","N","O"))</f>
        <v>O</v>
      </c>
      <c r="C323" s="3" t="str">
        <f>VLOOKUP($A323,DICO_Complet!A:R,3,FALSE)</f>
        <v>Context</v>
      </c>
      <c r="D323" s="3" t="str">
        <f>VLOOKUP($A323,DICO_Complet!A:R,4,FALSE)</f>
        <v>pointOfServiceContext</v>
      </c>
      <c r="E323" s="3" t="str">
        <f>VLOOKUP($A323,DICO_Complet!A:R,5,FALSE)</f>
        <v>temp_alternateServiceName</v>
      </c>
      <c r="F323" s="3" t="str">
        <f>VLOOKUP($A323,DICO_Complet!A:R,6,FALSE)</f>
        <v>Exact16Text</v>
      </c>
      <c r="G323" s="31" t="str">
        <f>VLOOKUP($A323,DICO_Complet!A:R,7,FALSE)</f>
        <v>DNS</v>
      </c>
      <c r="H323" s="31">
        <f>VLOOKUP($A323,DICO_Complet!A:R,8,FALSE)</f>
        <v>0</v>
      </c>
      <c r="I323" s="3" t="str">
        <f>IF(VLOOKUP($A323,DICO_Complet!A:R,9,FALSE)&lt;&gt;0,VLOOKUP($A323,DICO_Complet!A:R,9,FALSE),"")</f>
        <v/>
      </c>
      <c r="J323" s="3" t="str">
        <f>VLOOKUP($A323,DICO_Complet!A:R,10,FALSE)</f>
        <v>Alternate service name</v>
      </c>
      <c r="K323" s="3" t="str">
        <f>IF(OR(ISNA(VLOOKUP(Tableau161920[[#This Row],[Référence]],MON_MSG!A:H,7,FALSE)),ISBLANK(VLOOKUP(Tableau161920[[#This Row],[Référence]],MON_MSG!A:H,7,FALSE))),"",VLOOKUP(Tableau161920[[#This Row],[Référence]],MON_MSG!A:H,7,FALSE))</f>
        <v/>
      </c>
      <c r="L323" s="3" t="str">
        <f>IF(OR(ISNA(VLOOKUP(Tableau161920[[#This Row],[Référence]],MON_MSG!A:I,8,FALSE)),ISBLANK(VLOOKUP(Tableau161920[[#This Row],[Référence]],MON_MSG!A:I,8,FALSE))),"",VLOOKUP(Tableau161920[[#This Row],[Référence]],MON_MSG!A:I,8,FALSE))</f>
        <v/>
      </c>
      <c r="M323" s="3" t="str">
        <f>IF(OR(ISNA(VLOOKUP(Tableau161920[[#This Row],[Référence]],MON_MSG!A:J,9,FALSE)),ISBLANK(VLOOKUP(Tableau161920[[#This Row],[Référence]],MON_MSG!A:J,9,FALSE))),"",VLOOKUP(Tableau161920[[#This Row],[Référence]],MON_MSG!A:J,9,FALSE))</f>
        <v/>
      </c>
      <c r="N323" s="3" t="str">
        <f>IF(VLOOKUP($A323,DICO_Complet!A:R,12,FALSE)=0,"",VLOOKUP($A323,DICO_Complet!A:R,12,FALSE))</f>
        <v/>
      </c>
      <c r="O323" s="3" t="str">
        <f>IF(VLOOKUP($A323,DICO_Complet!A:R,13,FALSE)=0,"",VLOOKUP($A323,DICO_Complet!A:R,13,FALSE))</f>
        <v/>
      </c>
      <c r="P323" s="3" t="str">
        <f>IF(VLOOKUP($A323,DICO_Complet!A:R,14,FALSE)=0,"",VLOOKUP($A323,DICO_Complet!A:R,14,FALSE))</f>
        <v>072-DF50-p2</v>
      </c>
      <c r="Q323" s="3" t="str">
        <f>IF(VLOOKUP($A323,DICO_Complet!A:R,15,FALSE)=0,"",VLOOKUP($A323,DICO_Complet!A:R,15,FALSE))</f>
        <v/>
      </c>
      <c r="R323" s="3" t="str">
        <f>IF(VLOOKUP($A323,DICO_Complet!A:R,16,FALSE)=0,"",VLOOKUP($A323,DICO_Complet!A:R,16,FALSE))</f>
        <v/>
      </c>
      <c r="S323" s="3" t="str">
        <f>IF(VLOOKUP($A323,DICO_Complet!A:R,17,FALSE)=0,"",VLOOKUP($A323,DICO_Complet!A:R,17,FALSE))</f>
        <v/>
      </c>
      <c r="T323" s="3" t="str">
        <f>IF(VLOOKUP($A323,DICO_Complet!A:R,18,FALSE)=0,"",VLOOKUP($A323,DICO_Complet!A:R,18,FALSE))</f>
        <v/>
      </c>
    </row>
    <row r="324" spans="1:20">
      <c r="A324" s="29">
        <v>250425201615</v>
      </c>
      <c r="B324" s="30" t="str">
        <f>IF(ISNA(VLOOKUP(Tableau161920[[#This Row],[Référence]],MON_MSG!A:B,2,FALSE)),"N",IF($I324="Obsolete","N","O"))</f>
        <v>O</v>
      </c>
      <c r="C324" s="3" t="str">
        <f>VLOOKUP($A324,DICO_Complet!A:R,3,FALSE)</f>
        <v>Context</v>
      </c>
      <c r="D324" s="3" t="str">
        <f>VLOOKUP($A324,DICO_Complet!A:R,4,FALSE)</f>
        <v>pointOfServiceContext</v>
      </c>
      <c r="E324" s="3" t="str">
        <f>VLOOKUP($A324,DICO_Complet!A:R,5,FALSE)</f>
        <v>temp_bitmapOfTheCardAcceptorConnectionCapabilites</v>
      </c>
      <c r="F324" s="3" t="str">
        <f>VLOOKUP($A324,DICO_Complet!A:R,6,FALSE)</f>
        <v>temp_BitmapOfTheCardAcceptorConnectionCapabilitesCodeset</v>
      </c>
      <c r="G324" s="31" t="str">
        <f>VLOOKUP($A324,DICO_Complet!A:R,7,FALSE)</f>
        <v>DNS</v>
      </c>
      <c r="H324" s="31">
        <f>VLOOKUP($A324,DICO_Complet!A:R,8,FALSE)</f>
        <v>0</v>
      </c>
      <c r="I324" s="3" t="str">
        <f>IF(VLOOKUP($A324,DICO_Complet!A:R,9,FALSE)&lt;&gt;0,VLOOKUP($A324,DICO_Complet!A:R,9,FALSE),"")</f>
        <v/>
      </c>
      <c r="J324" s="3" t="str">
        <f>VLOOKUP($A324,DICO_Complet!A:R,10,FALSE)</f>
        <v>Bitmap of the card acceptor connection capability</v>
      </c>
      <c r="K324" s="3" t="str">
        <f>IF(OR(ISNA(VLOOKUP(Tableau161920[[#This Row],[Référence]],MON_MSG!A:H,7,FALSE)),ISBLANK(VLOOKUP(Tableau161920[[#This Row],[Référence]],MON_MSG!A:H,7,FALSE))),"",VLOOKUP(Tableau161920[[#This Row],[Référence]],MON_MSG!A:H,7,FALSE))</f>
        <v/>
      </c>
      <c r="L324" s="3" t="str">
        <f>IF(OR(ISNA(VLOOKUP(Tableau161920[[#This Row],[Référence]],MON_MSG!A:I,8,FALSE)),ISBLANK(VLOOKUP(Tableau161920[[#This Row],[Référence]],MON_MSG!A:I,8,FALSE))),"",VLOOKUP(Tableau161920[[#This Row],[Référence]],MON_MSG!A:I,8,FALSE))</f>
        <v/>
      </c>
      <c r="M324" s="3" t="str">
        <f>IF(OR(ISNA(VLOOKUP(Tableau161920[[#This Row],[Référence]],MON_MSG!A:J,9,FALSE)),ISBLANK(VLOOKUP(Tableau161920[[#This Row],[Référence]],MON_MSG!A:J,9,FALSE))),"",VLOOKUP(Tableau161920[[#This Row],[Référence]],MON_MSG!A:J,9,FALSE))</f>
        <v/>
      </c>
      <c r="N324" s="3" t="str">
        <f>IF(VLOOKUP($A324,DICO_Complet!A:R,12,FALSE)=0,"",VLOOKUP($A324,DICO_Complet!A:R,12,FALSE))</f>
        <v/>
      </c>
      <c r="O324" s="3" t="str">
        <f>IF(VLOOKUP($A324,DICO_Complet!A:R,13,FALSE)=0,"",VLOOKUP($A324,DICO_Complet!A:R,13,FALSE))</f>
        <v/>
      </c>
      <c r="P324" s="3" t="str">
        <f>IF(VLOOKUP($A324,DICO_Complet!A:R,14,FALSE)=0,"",VLOOKUP($A324,DICO_Complet!A:R,14,FALSE))</f>
        <v>814_046-DF55-p1</v>
      </c>
      <c r="Q324" s="3" t="str">
        <f>IF(VLOOKUP($A324,DICO_Complet!A:R,15,FALSE)=0,"",VLOOKUP($A324,DICO_Complet!A:R,15,FALSE))</f>
        <v/>
      </c>
      <c r="R324" s="3" t="str">
        <f>IF(VLOOKUP($A324,DICO_Complet!A:R,16,FALSE)=0,"",VLOOKUP($A324,DICO_Complet!A:R,16,FALSE))</f>
        <v/>
      </c>
      <c r="S324" s="3" t="str">
        <f>IF(VLOOKUP($A324,DICO_Complet!A:R,17,FALSE)=0,"",VLOOKUP($A324,DICO_Complet!A:R,17,FALSE))</f>
        <v/>
      </c>
      <c r="T324" s="3" t="str">
        <f>IF(VLOOKUP($A324,DICO_Complet!A:R,18,FALSE)=0,"",VLOOKUP($A324,DICO_Complet!A:R,18,FALSE))</f>
        <v/>
      </c>
    </row>
    <row r="325" spans="1:20">
      <c r="A325" s="29">
        <v>250425201616</v>
      </c>
      <c r="B325" s="30" t="str">
        <f>IF(ISNA(VLOOKUP(Tableau161920[[#This Row],[Référence]],MON_MSG!A:B,2,FALSE)),"N",IF($I325="Obsolete","N","O"))</f>
        <v>O</v>
      </c>
      <c r="C325" s="3" t="str">
        <f>VLOOKUP($A325,DICO_Complet!A:R,3,FALSE)</f>
        <v>Context</v>
      </c>
      <c r="D325" s="3" t="str">
        <f>VLOOKUP($A325,DICO_Complet!A:R,4,FALSE)</f>
        <v>pointOfServiceContext</v>
      </c>
      <c r="E325" s="3" t="str">
        <f>VLOOKUP($A325,DICO_Complet!A:R,5,FALSE)</f>
        <v>temp_bitmapOfTheCardacceptorEntryCapabilites</v>
      </c>
      <c r="F325" s="3" t="str">
        <f>VLOOKUP($A325,DICO_Complet!A:R,6,FALSE)</f>
        <v>temp_BitmapOfTheCardacceptorEntryCapabilitesCodeset</v>
      </c>
      <c r="G325" s="31" t="str">
        <f>VLOOKUP($A325,DICO_Complet!A:R,7,FALSE)</f>
        <v>DNS</v>
      </c>
      <c r="H325" s="31">
        <f>VLOOKUP($A325,DICO_Complet!A:R,8,FALSE)</f>
        <v>0</v>
      </c>
      <c r="I325" s="3" t="str">
        <f>IF(VLOOKUP($A325,DICO_Complet!A:R,9,FALSE)&lt;&gt;0,VLOOKUP($A325,DICO_Complet!A:R,9,FALSE),"")</f>
        <v/>
      </c>
      <c r="J325" s="3" t="str">
        <f>VLOOKUP($A325,DICO_Complet!A:R,10,FALSE)</f>
        <v>Bitmap of the card acceptor entry capability</v>
      </c>
      <c r="K325" s="3" t="str">
        <f>IF(OR(ISNA(VLOOKUP(Tableau161920[[#This Row],[Référence]],MON_MSG!A:H,7,FALSE)),ISBLANK(VLOOKUP(Tableau161920[[#This Row],[Référence]],MON_MSG!A:H,7,FALSE))),"",VLOOKUP(Tableau161920[[#This Row],[Référence]],MON_MSG!A:H,7,FALSE))</f>
        <v/>
      </c>
      <c r="L325" s="3" t="str">
        <f>IF(OR(ISNA(VLOOKUP(Tableau161920[[#This Row],[Référence]],MON_MSG!A:I,8,FALSE)),ISBLANK(VLOOKUP(Tableau161920[[#This Row],[Référence]],MON_MSG!A:I,8,FALSE))),"",VLOOKUP(Tableau161920[[#This Row],[Référence]],MON_MSG!A:I,8,FALSE))</f>
        <v/>
      </c>
      <c r="M325" s="3" t="str">
        <f>IF(OR(ISNA(VLOOKUP(Tableau161920[[#This Row],[Référence]],MON_MSG!A:J,9,FALSE)),ISBLANK(VLOOKUP(Tableau161920[[#This Row],[Référence]],MON_MSG!A:J,9,FALSE))),"",VLOOKUP(Tableau161920[[#This Row],[Référence]],MON_MSG!A:J,9,FALSE))</f>
        <v/>
      </c>
      <c r="N325" s="3" t="str">
        <f>IF(VLOOKUP($A325,DICO_Complet!A:R,12,FALSE)=0,"",VLOOKUP($A325,DICO_Complet!A:R,12,FALSE))</f>
        <v/>
      </c>
      <c r="O325" s="3" t="str">
        <f>IF(VLOOKUP($A325,DICO_Complet!A:R,13,FALSE)=0,"",VLOOKUP($A325,DICO_Complet!A:R,13,FALSE))</f>
        <v/>
      </c>
      <c r="P325" s="3" t="str">
        <f>IF(VLOOKUP($A325,DICO_Complet!A:R,14,FALSE)=0,"",VLOOKUP($A325,DICO_Complet!A:R,14,FALSE))</f>
        <v>814_046-DF 55-p2</v>
      </c>
      <c r="Q325" s="3" t="str">
        <f>IF(VLOOKUP($A325,DICO_Complet!A:R,15,FALSE)=0,"",VLOOKUP($A325,DICO_Complet!A:R,15,FALSE))</f>
        <v/>
      </c>
      <c r="R325" s="3" t="str">
        <f>IF(VLOOKUP($A325,DICO_Complet!A:R,16,FALSE)=0,"",VLOOKUP($A325,DICO_Complet!A:R,16,FALSE))</f>
        <v/>
      </c>
      <c r="S325" s="3" t="str">
        <f>IF(VLOOKUP($A325,DICO_Complet!A:R,17,FALSE)=0,"",VLOOKUP($A325,DICO_Complet!A:R,17,FALSE))</f>
        <v/>
      </c>
      <c r="T325" s="3" t="str">
        <f>IF(VLOOKUP($A325,DICO_Complet!A:R,18,FALSE)=0,"",VLOOKUP($A325,DICO_Complet!A:R,18,FALSE))</f>
        <v/>
      </c>
    </row>
    <row r="326" spans="1:20">
      <c r="A326" s="29">
        <v>250425201613</v>
      </c>
      <c r="B326" s="30" t="str">
        <f>IF(ISNA(VLOOKUP(Tableau161920[[#This Row],[Référence]],MON_MSG!A:B,2,FALSE)),"N",IF($I326="Obsolete","N","O"))</f>
        <v>O</v>
      </c>
      <c r="C326" s="3" t="str">
        <f>VLOOKUP($A326,DICO_Complet!A:R,3,FALSE)</f>
        <v>Context</v>
      </c>
      <c r="D326" s="3" t="str">
        <f>VLOOKUP($A326,DICO_Complet!A:R,4,FALSE)</f>
        <v>pointOfServiceContext</v>
      </c>
      <c r="E326" s="3" t="str">
        <f>VLOOKUP($A326,DICO_Complet!A:R,5,FALSE)</f>
        <v>temp_bitmapOfThePOIEntryCapability</v>
      </c>
      <c r="F326" s="3" t="str">
        <f>VLOOKUP($A326,DICO_Complet!A:R,6,FALSE)</f>
        <v>temp_BitmapOfThePOIEntryCapabilityCodeset</v>
      </c>
      <c r="G326" s="31" t="str">
        <f>VLOOKUP($A326,DICO_Complet!A:R,7,FALSE)</f>
        <v>DNS</v>
      </c>
      <c r="H326" s="31">
        <f>VLOOKUP($A326,DICO_Complet!A:R,8,FALSE)</f>
        <v>0</v>
      </c>
      <c r="I326" s="3" t="str">
        <f>IF(VLOOKUP($A326,DICO_Complet!A:R,9,FALSE)&lt;&gt;0,VLOOKUP($A326,DICO_Complet!A:R,9,FALSE),"")</f>
        <v/>
      </c>
      <c r="J326" s="3" t="str">
        <f>VLOOKUP($A326,DICO_Complet!A:R,10,FALSE)</f>
        <v>Bitmap of the POI entry capability</v>
      </c>
      <c r="K326" s="3" t="str">
        <f>IF(OR(ISNA(VLOOKUP(Tableau161920[[#This Row],[Référence]],MON_MSG!A:H,7,FALSE)),ISBLANK(VLOOKUP(Tableau161920[[#This Row],[Référence]],MON_MSG!A:H,7,FALSE))),"",VLOOKUP(Tableau161920[[#This Row],[Référence]],MON_MSG!A:H,7,FALSE))</f>
        <v/>
      </c>
      <c r="L326" s="3" t="str">
        <f>IF(OR(ISNA(VLOOKUP(Tableau161920[[#This Row],[Référence]],MON_MSG!A:I,8,FALSE)),ISBLANK(VLOOKUP(Tableau161920[[#This Row],[Référence]],MON_MSG!A:I,8,FALSE))),"",VLOOKUP(Tableau161920[[#This Row],[Référence]],MON_MSG!A:I,8,FALSE))</f>
        <v/>
      </c>
      <c r="M326" s="3" t="str">
        <f>IF(OR(ISNA(VLOOKUP(Tableau161920[[#This Row],[Référence]],MON_MSG!A:J,9,FALSE)),ISBLANK(VLOOKUP(Tableau161920[[#This Row],[Référence]],MON_MSG!A:J,9,FALSE))),"",VLOOKUP(Tableau161920[[#This Row],[Référence]],MON_MSG!A:J,9,FALSE))</f>
        <v/>
      </c>
      <c r="N326" s="3" t="str">
        <f>IF(VLOOKUP($A326,DICO_Complet!A:R,12,FALSE)=0,"",VLOOKUP($A326,DICO_Complet!A:R,12,FALSE))</f>
        <v/>
      </c>
      <c r="O326" s="3" t="str">
        <f>IF(VLOOKUP($A326,DICO_Complet!A:R,13,FALSE)=0,"",VLOOKUP($A326,DICO_Complet!A:R,13,FALSE))</f>
        <v/>
      </c>
      <c r="P326" s="3" t="str">
        <f>IF(VLOOKUP($A326,DICO_Complet!A:R,14,FALSE)=0,"",VLOOKUP($A326,DICO_Complet!A:R,14,FALSE))</f>
        <v>814_046-DF 056-p1</v>
      </c>
      <c r="Q326" s="3" t="str">
        <f>IF(VLOOKUP($A326,DICO_Complet!A:R,15,FALSE)=0,"",VLOOKUP($A326,DICO_Complet!A:R,15,FALSE))</f>
        <v/>
      </c>
      <c r="R326" s="3" t="str">
        <f>IF(VLOOKUP($A326,DICO_Complet!A:R,16,FALSE)=0,"",VLOOKUP($A326,DICO_Complet!A:R,16,FALSE))</f>
        <v/>
      </c>
      <c r="S326" s="3" t="str">
        <f>IF(VLOOKUP($A326,DICO_Complet!A:R,17,FALSE)=0,"",VLOOKUP($A326,DICO_Complet!A:R,17,FALSE))</f>
        <v/>
      </c>
      <c r="T326" s="3" t="str">
        <f>IF(VLOOKUP($A326,DICO_Complet!A:R,18,FALSE)=0,"",VLOOKUP($A326,DICO_Complet!A:R,18,FALSE))</f>
        <v/>
      </c>
    </row>
    <row r="327" spans="1:20">
      <c r="A327" s="29">
        <v>250425201000</v>
      </c>
      <c r="B327" s="30" t="str">
        <f>IF(ISNA(VLOOKUP(Tableau161920[[#This Row],[Référence]],MON_MSG!A:B,2,FALSE)),"N",IF($I327="Obsolete","N","O"))</f>
        <v>O</v>
      </c>
      <c r="C327" s="3" t="str">
        <f>VLOOKUP($A327,DICO_Complet!A:R,3,FALSE)</f>
        <v>Context</v>
      </c>
      <c r="D327" s="3" t="str">
        <f>VLOOKUP($A327,DICO_Complet!A:R,4,FALSE)</f>
        <v>pointOfServiceContext</v>
      </c>
      <c r="E327" s="3" t="str">
        <f>VLOOKUP($A327,DICO_Complet!A:R,5,FALSE)</f>
        <v>temp_callApprovalMode</v>
      </c>
      <c r="F327" s="3" t="str">
        <f>VLOOKUP($A327,DICO_Complet!A:R,6,FALSE)</f>
        <v>temp_CallApprovalModeCodeset</v>
      </c>
      <c r="G327" s="31" t="str">
        <f>VLOOKUP($A327,DICO_Complet!A:R,7,FALSE)</f>
        <v>DNS</v>
      </c>
      <c r="H327" s="31">
        <f>VLOOKUP($A327,DICO_Complet!A:R,8,FALSE)</f>
        <v>0</v>
      </c>
      <c r="I327" s="3" t="str">
        <f>IF(VLOOKUP($A327,DICO_Complet!A:R,9,FALSE)&lt;&gt;0,VLOOKUP($A327,DICO_Complet!A:R,9,FALSE),"")</f>
        <v/>
      </c>
      <c r="J327" s="3" t="str">
        <f>VLOOKUP($A327,DICO_Complet!A:R,10,FALSE)</f>
        <v>Approval mode</v>
      </c>
      <c r="K327" s="3" t="str">
        <f>IF(OR(ISNA(VLOOKUP(Tableau161920[[#This Row],[Référence]],MON_MSG!A:H,7,FALSE)),ISBLANK(VLOOKUP(Tableau161920[[#This Row],[Référence]],MON_MSG!A:H,7,FALSE))),"",VLOOKUP(Tableau161920[[#This Row],[Référence]],MON_MSG!A:H,7,FALSE))</f>
        <v/>
      </c>
      <c r="L327" s="3" t="str">
        <f>IF(OR(ISNA(VLOOKUP(Tableau161920[[#This Row],[Référence]],MON_MSG!A:I,8,FALSE)),ISBLANK(VLOOKUP(Tableau161920[[#This Row],[Référence]],MON_MSG!A:I,8,FALSE))),"",VLOOKUP(Tableau161920[[#This Row],[Référence]],MON_MSG!A:I,8,FALSE))</f>
        <v/>
      </c>
      <c r="M327" s="3" t="str">
        <f>IF(OR(ISNA(VLOOKUP(Tableau161920[[#This Row],[Référence]],MON_MSG!A:J,9,FALSE)),ISBLANK(VLOOKUP(Tableau161920[[#This Row],[Référence]],MON_MSG!A:J,9,FALSE))),"",VLOOKUP(Tableau161920[[#This Row],[Référence]],MON_MSG!A:J,9,FALSE))</f>
        <v/>
      </c>
      <c r="N327" s="3" t="str">
        <f>IF(VLOOKUP($A327,DICO_Complet!A:R,12,FALSE)=0,"",VLOOKUP($A327,DICO_Complet!A:R,12,FALSE))</f>
        <v/>
      </c>
      <c r="O327" s="3" t="str">
        <f>IF(VLOOKUP($A327,DICO_Complet!A:R,13,FALSE)=0,"",VLOOKUP($A327,DICO_Complet!A:R,13,FALSE))</f>
        <v/>
      </c>
      <c r="P327" s="3" t="str">
        <f>IF(VLOOKUP($A327,DICO_Complet!A:R,14,FALSE)=0,"",VLOOKUP($A327,DICO_Complet!A:R,14,FALSE))</f>
        <v>072-DF24-p2</v>
      </c>
      <c r="Q327" s="3" t="str">
        <f>IF(VLOOKUP($A327,DICO_Complet!A:R,15,FALSE)=0,"",VLOOKUP($A327,DICO_Complet!A:R,15,FALSE))</f>
        <v/>
      </c>
      <c r="R327" s="3" t="str">
        <f>IF(VLOOKUP($A327,DICO_Complet!A:R,16,FALSE)=0,"",VLOOKUP($A327,DICO_Complet!A:R,16,FALSE))</f>
        <v/>
      </c>
      <c r="S327" s="3" t="str">
        <f>IF(VLOOKUP($A327,DICO_Complet!A:R,17,FALSE)=0,"",VLOOKUP($A327,DICO_Complet!A:R,17,FALSE))</f>
        <v/>
      </c>
      <c r="T327" s="3" t="str">
        <f>IF(VLOOKUP($A327,DICO_Complet!A:R,18,FALSE)=0,"",VLOOKUP($A327,DICO_Complet!A:R,18,FALSE))</f>
        <v/>
      </c>
    </row>
    <row r="328" spans="1:20">
      <c r="A328" s="29">
        <v>250425200815</v>
      </c>
      <c r="B328" s="30" t="str">
        <f>IF(ISNA(VLOOKUP(Tableau161920[[#This Row],[Référence]],MON_MSG!A:B,2,FALSE)),"N",IF($I328="Obsolete","N","O"))</f>
        <v>O</v>
      </c>
      <c r="C328" s="3" t="str">
        <f>VLOOKUP($A328,DICO_Complet!A:R,3,FALSE)</f>
        <v>Context</v>
      </c>
      <c r="D328" s="3" t="str">
        <f>VLOOKUP($A328,DICO_Complet!A:R,4,FALSE)</f>
        <v>pointOfServiceContext</v>
      </c>
      <c r="E328" s="3" t="str">
        <f>VLOOKUP($A328,DICO_Complet!A:R,5,FALSE)</f>
        <v>temp_calledModeActivationCode</v>
      </c>
      <c r="F328" s="3" t="str">
        <f>VLOOKUP($A328,DICO_Complet!A:R,6,FALSE)</f>
        <v>TrueFalseIndicator</v>
      </c>
      <c r="G328" s="31" t="str">
        <f>VLOOKUP($A328,DICO_Complet!A:R,7,FALSE)</f>
        <v>DNS</v>
      </c>
      <c r="H328" s="31">
        <f>VLOOKUP($A328,DICO_Complet!A:R,8,FALSE)</f>
        <v>0</v>
      </c>
      <c r="I328" s="3" t="str">
        <f>IF(VLOOKUP($A328,DICO_Complet!A:R,9,FALSE)&lt;&gt;0,VLOOKUP($A328,DICO_Complet!A:R,9,FALSE),"")</f>
        <v/>
      </c>
      <c r="J328" s="3" t="str">
        <f>VLOOKUP($A328,DICO_Complet!A:R,10,FALSE)</f>
        <v>called mode activation code : 0 desactived/ 1 actived</v>
      </c>
      <c r="K328" s="3" t="str">
        <f>IF(OR(ISNA(VLOOKUP(Tableau161920[[#This Row],[Référence]],MON_MSG!A:H,7,FALSE)),ISBLANK(VLOOKUP(Tableau161920[[#This Row],[Référence]],MON_MSG!A:H,7,FALSE))),"",VLOOKUP(Tableau161920[[#This Row],[Référence]],MON_MSG!A:H,7,FALSE))</f>
        <v/>
      </c>
      <c r="L328" s="3" t="str">
        <f>IF(OR(ISNA(VLOOKUP(Tableau161920[[#This Row],[Référence]],MON_MSG!A:I,8,FALSE)),ISBLANK(VLOOKUP(Tableau161920[[#This Row],[Référence]],MON_MSG!A:I,8,FALSE))),"",VLOOKUP(Tableau161920[[#This Row],[Référence]],MON_MSG!A:I,8,FALSE))</f>
        <v/>
      </c>
      <c r="M328" s="3" t="str">
        <f>IF(OR(ISNA(VLOOKUP(Tableau161920[[#This Row],[Référence]],MON_MSG!A:J,9,FALSE)),ISBLANK(VLOOKUP(Tableau161920[[#This Row],[Référence]],MON_MSG!A:J,9,FALSE))),"",VLOOKUP(Tableau161920[[#This Row],[Référence]],MON_MSG!A:J,9,FALSE))</f>
        <v/>
      </c>
      <c r="N328" s="3" t="str">
        <f>IF(VLOOKUP($A328,DICO_Complet!A:R,12,FALSE)=0,"",VLOOKUP($A328,DICO_Complet!A:R,12,FALSE))</f>
        <v/>
      </c>
      <c r="O328" s="3" t="str">
        <f>IF(VLOOKUP($A328,DICO_Complet!A:R,13,FALSE)=0,"",VLOOKUP($A328,DICO_Complet!A:R,13,FALSE))</f>
        <v/>
      </c>
      <c r="P328" s="3" t="str">
        <f>IF(VLOOKUP($A328,DICO_Complet!A:R,14,FALSE)=0,"",VLOOKUP($A328,DICO_Complet!A:R,14,FALSE))</f>
        <v>072-DF21</v>
      </c>
      <c r="Q328" s="3" t="str">
        <f>IF(VLOOKUP($A328,DICO_Complet!A:R,15,FALSE)=0,"",VLOOKUP($A328,DICO_Complet!A:R,15,FALSE))</f>
        <v/>
      </c>
      <c r="R328" s="3" t="str">
        <f>IF(VLOOKUP($A328,DICO_Complet!A:R,16,FALSE)=0,"",VLOOKUP($A328,DICO_Complet!A:R,16,FALSE))</f>
        <v/>
      </c>
      <c r="S328" s="3" t="str">
        <f>IF(VLOOKUP($A328,DICO_Complet!A:R,17,FALSE)=0,"",VLOOKUP($A328,DICO_Complet!A:R,17,FALSE))</f>
        <v/>
      </c>
      <c r="T328" s="3" t="str">
        <f>IF(VLOOKUP($A328,DICO_Complet!A:R,18,FALSE)=0,"",VLOOKUP($A328,DICO_Complet!A:R,18,FALSE))</f>
        <v/>
      </c>
    </row>
    <row r="329" spans="1:20">
      <c r="A329" s="29">
        <v>250425201023</v>
      </c>
      <c r="B329" s="30" t="str">
        <f>IF(ISNA(VLOOKUP(Tableau161920[[#This Row],[Référence]],MON_MSG!A:B,2,FALSE)),"N",IF($I329="Obsolete","N","O"))</f>
        <v>O</v>
      </c>
      <c r="C329" s="3" t="str">
        <f>VLOOKUP($A329,DICO_Complet!A:R,3,FALSE)</f>
        <v>Context</v>
      </c>
      <c r="D329" s="3" t="str">
        <f>VLOOKUP($A329,DICO_Complet!A:R,4,FALSE)</f>
        <v>pointOfServiceContext</v>
      </c>
      <c r="E329" s="3" t="str">
        <f>VLOOKUP($A329,DICO_Complet!A:R,5,FALSE)</f>
        <v>temp_callFrequency</v>
      </c>
      <c r="F329" s="3" t="str">
        <f>VLOOKUP($A329,DICO_Complet!A:R,6,FALSE)</f>
        <v>Exact4NumericText</v>
      </c>
      <c r="G329" s="31" t="str">
        <f>VLOOKUP($A329,DICO_Complet!A:R,7,FALSE)</f>
        <v>DNS</v>
      </c>
      <c r="H329" s="31">
        <f>VLOOKUP($A329,DICO_Complet!A:R,8,FALSE)</f>
        <v>0</v>
      </c>
      <c r="I329" s="3" t="str">
        <f>IF(VLOOKUP($A329,DICO_Complet!A:R,9,FALSE)&lt;&gt;0,VLOOKUP($A329,DICO_Complet!A:R,9,FALSE),"")</f>
        <v/>
      </c>
      <c r="J329" s="3" t="str">
        <f>VLOOKUP($A329,DICO_Complet!A:R,10,FALSE)</f>
        <v>Call frequency</v>
      </c>
      <c r="K329" s="3" t="str">
        <f>IF(OR(ISNA(VLOOKUP(Tableau161920[[#This Row],[Référence]],MON_MSG!A:H,7,FALSE)),ISBLANK(VLOOKUP(Tableau161920[[#This Row],[Référence]],MON_MSG!A:H,7,FALSE))),"",VLOOKUP(Tableau161920[[#This Row],[Référence]],MON_MSG!A:H,7,FALSE))</f>
        <v/>
      </c>
      <c r="L329" s="3" t="str">
        <f>IF(OR(ISNA(VLOOKUP(Tableau161920[[#This Row],[Référence]],MON_MSG!A:I,8,FALSE)),ISBLANK(VLOOKUP(Tableau161920[[#This Row],[Référence]],MON_MSG!A:I,8,FALSE))),"",VLOOKUP(Tableau161920[[#This Row],[Référence]],MON_MSG!A:I,8,FALSE))</f>
        <v/>
      </c>
      <c r="M329" s="3" t="str">
        <f>IF(OR(ISNA(VLOOKUP(Tableau161920[[#This Row],[Référence]],MON_MSG!A:J,9,FALSE)),ISBLANK(VLOOKUP(Tableau161920[[#This Row],[Référence]],MON_MSG!A:J,9,FALSE))),"",VLOOKUP(Tableau161920[[#This Row],[Référence]],MON_MSG!A:J,9,FALSE))</f>
        <v/>
      </c>
      <c r="N329" s="3" t="str">
        <f>IF(VLOOKUP($A329,DICO_Complet!A:R,12,FALSE)=0,"",VLOOKUP($A329,DICO_Complet!A:R,12,FALSE))</f>
        <v/>
      </c>
      <c r="O329" s="3" t="str">
        <f>IF(VLOOKUP($A329,DICO_Complet!A:R,13,FALSE)=0,"",VLOOKUP($A329,DICO_Complet!A:R,13,FALSE))</f>
        <v/>
      </c>
      <c r="P329" s="3" t="str">
        <f>IF(VLOOKUP($A329,DICO_Complet!A:R,14,FALSE)=0,"",VLOOKUP($A329,DICO_Complet!A:R,14,FALSE))</f>
        <v>072-DF43-p6</v>
      </c>
      <c r="Q329" s="3" t="str">
        <f>IF(VLOOKUP($A329,DICO_Complet!A:R,15,FALSE)=0,"",VLOOKUP($A329,DICO_Complet!A:R,15,FALSE))</f>
        <v/>
      </c>
      <c r="R329" s="3" t="str">
        <f>IF(VLOOKUP($A329,DICO_Complet!A:R,16,FALSE)=0,"",VLOOKUP($A329,DICO_Complet!A:R,16,FALSE))</f>
        <v/>
      </c>
      <c r="S329" s="3" t="str">
        <f>IF(VLOOKUP($A329,DICO_Complet!A:R,17,FALSE)=0,"",VLOOKUP($A329,DICO_Complet!A:R,17,FALSE))</f>
        <v/>
      </c>
      <c r="T329" s="3" t="str">
        <f>IF(VLOOKUP($A329,DICO_Complet!A:R,18,FALSE)=0,"",VLOOKUP($A329,DICO_Complet!A:R,18,FALSE))</f>
        <v/>
      </c>
    </row>
    <row r="330" spans="1:20">
      <c r="A330" s="29">
        <v>250425201001</v>
      </c>
      <c r="B330" s="30" t="str">
        <f>IF(ISNA(VLOOKUP(Tableau161920[[#This Row],[Référence]],MON_MSG!A:B,2,FALSE)),"N",IF($I330="Obsolete","N","O"))</f>
        <v>O</v>
      </c>
      <c r="C330" s="3" t="str">
        <f>VLOOKUP($A330,DICO_Complet!A:R,3,FALSE)</f>
        <v>Context</v>
      </c>
      <c r="D330" s="3" t="str">
        <f>VLOOKUP($A330,DICO_Complet!A:R,4,FALSE)</f>
        <v>pointOfServiceContext</v>
      </c>
      <c r="E330" s="3" t="str">
        <f>VLOOKUP($A330,DICO_Complet!A:R,5,FALSE)</f>
        <v>temp_callLocalTimeStart</v>
      </c>
      <c r="F330" s="3" t="str">
        <f>VLOOKUP($A330,DICO_Complet!A:R,6,FALSE)</f>
        <v>Exact4AlphaNumericText</v>
      </c>
      <c r="G330" s="31" t="str">
        <f>VLOOKUP($A330,DICO_Complet!A:R,7,FALSE)</f>
        <v>DNS</v>
      </c>
      <c r="H330" s="31">
        <f>VLOOKUP($A330,DICO_Complet!A:R,8,FALSE)</f>
        <v>0</v>
      </c>
      <c r="I330" s="3" t="str">
        <f>IF(VLOOKUP($A330,DICO_Complet!A:R,9,FALSE)&lt;&gt;0,VLOOKUP($A330,DICO_Complet!A:R,9,FALSE),"")</f>
        <v/>
      </c>
      <c r="J330" s="3" t="str">
        <f>VLOOKUP($A330,DICO_Complet!A:R,10,FALSE)</f>
        <v>Local time start (acceptance system application) associated with the approval mode</v>
      </c>
      <c r="K330" s="3" t="str">
        <f>IF(OR(ISNA(VLOOKUP(Tableau161920[[#This Row],[Référence]],MON_MSG!A:H,7,FALSE)),ISBLANK(VLOOKUP(Tableau161920[[#This Row],[Référence]],MON_MSG!A:H,7,FALSE))),"",VLOOKUP(Tableau161920[[#This Row],[Référence]],MON_MSG!A:H,7,FALSE))</f>
        <v/>
      </c>
      <c r="L330" s="3" t="str">
        <f>IF(OR(ISNA(VLOOKUP(Tableau161920[[#This Row],[Référence]],MON_MSG!A:I,8,FALSE)),ISBLANK(VLOOKUP(Tableau161920[[#This Row],[Référence]],MON_MSG!A:I,8,FALSE))),"",VLOOKUP(Tableau161920[[#This Row],[Référence]],MON_MSG!A:I,8,FALSE))</f>
        <v/>
      </c>
      <c r="M330" s="3" t="str">
        <f>IF(OR(ISNA(VLOOKUP(Tableau161920[[#This Row],[Référence]],MON_MSG!A:J,9,FALSE)),ISBLANK(VLOOKUP(Tableau161920[[#This Row],[Référence]],MON_MSG!A:J,9,FALSE))),"",VLOOKUP(Tableau161920[[#This Row],[Référence]],MON_MSG!A:J,9,FALSE))</f>
        <v/>
      </c>
      <c r="N330" s="3" t="str">
        <f>IF(VLOOKUP($A330,DICO_Complet!A:R,12,FALSE)=0,"",VLOOKUP($A330,DICO_Complet!A:R,12,FALSE))</f>
        <v/>
      </c>
      <c r="O330" s="3" t="str">
        <f>IF(VLOOKUP($A330,DICO_Complet!A:R,13,FALSE)=0,"",VLOOKUP($A330,DICO_Complet!A:R,13,FALSE))</f>
        <v/>
      </c>
      <c r="P330" s="3" t="str">
        <f>IF(VLOOKUP($A330,DICO_Complet!A:R,14,FALSE)=0,"",VLOOKUP($A330,DICO_Complet!A:R,14,FALSE))</f>
        <v>072-DF24-p3</v>
      </c>
      <c r="Q330" s="3" t="str">
        <f>IF(VLOOKUP($A330,DICO_Complet!A:R,15,FALSE)=0,"",VLOOKUP($A330,DICO_Complet!A:R,15,FALSE))</f>
        <v/>
      </c>
      <c r="R330" s="3" t="str">
        <f>IF(VLOOKUP($A330,DICO_Complet!A:R,16,FALSE)=0,"",VLOOKUP($A330,DICO_Complet!A:R,16,FALSE))</f>
        <v/>
      </c>
      <c r="S330" s="3" t="str">
        <f>IF(VLOOKUP($A330,DICO_Complet!A:R,17,FALSE)=0,"",VLOOKUP($A330,DICO_Complet!A:R,17,FALSE))</f>
        <v/>
      </c>
      <c r="T330" s="3" t="str">
        <f>IF(VLOOKUP($A330,DICO_Complet!A:R,18,FALSE)=0,"",VLOOKUP($A330,DICO_Complet!A:R,18,FALSE))</f>
        <v/>
      </c>
    </row>
    <row r="331" spans="1:20">
      <c r="A331" s="29">
        <v>250425201514</v>
      </c>
      <c r="B331" s="30" t="str">
        <f>IF(ISNA(VLOOKUP(Tableau161920[[#This Row],[Référence]],MON_MSG!A:B,2,FALSE)),"N",IF($I331="Obsolete","N","O"))</f>
        <v>O</v>
      </c>
      <c r="C331" s="3" t="str">
        <f>VLOOKUP($A331,DICO_Complet!A:R,3,FALSE)</f>
        <v>Context</v>
      </c>
      <c r="D331" s="3" t="str">
        <f>VLOOKUP($A331,DICO_Complet!A:R,4,FALSE)</f>
        <v>pointOfServiceContext</v>
      </c>
      <c r="E331" s="3" t="str">
        <f>VLOOKUP($A331,DICO_Complet!A:R,5,FALSE)</f>
        <v>temp_functionActivationCodes</v>
      </c>
      <c r="F331" s="3" t="str">
        <f>VLOOKUP($A331,DICO_Complet!A:R,6,FALSE)</f>
        <v>Exact16HexBinaryText</v>
      </c>
      <c r="G331" s="31" t="str">
        <f>VLOOKUP($A331,DICO_Complet!A:R,7,FALSE)</f>
        <v>DNS</v>
      </c>
      <c r="H331" s="31">
        <f>VLOOKUP($A331,DICO_Complet!A:R,8,FALSE)</f>
        <v>0</v>
      </c>
      <c r="I331" s="3" t="str">
        <f>IF(VLOOKUP($A331,DICO_Complet!A:R,9,FALSE)&lt;&gt;0,VLOOKUP($A331,DICO_Complet!A:R,9,FALSE),"")</f>
        <v/>
      </c>
      <c r="J331" s="3" t="str">
        <f>VLOOKUP($A331,DICO_Complet!A:R,10,FALSE)</f>
        <v>Function activation codes</v>
      </c>
      <c r="K331" s="3" t="str">
        <f>IF(OR(ISNA(VLOOKUP(Tableau161920[[#This Row],[Référence]],MON_MSG!A:H,7,FALSE)),ISBLANK(VLOOKUP(Tableau161920[[#This Row],[Référence]],MON_MSG!A:H,7,FALSE))),"",VLOOKUP(Tableau161920[[#This Row],[Référence]],MON_MSG!A:H,7,FALSE))</f>
        <v/>
      </c>
      <c r="L331" s="3" t="str">
        <f>IF(OR(ISNA(VLOOKUP(Tableau161920[[#This Row],[Référence]],MON_MSG!A:I,8,FALSE)),ISBLANK(VLOOKUP(Tableau161920[[#This Row],[Référence]],MON_MSG!A:I,8,FALSE))),"",VLOOKUP(Tableau161920[[#This Row],[Référence]],MON_MSG!A:I,8,FALSE))</f>
        <v/>
      </c>
      <c r="M331" s="3" t="str">
        <f>IF(OR(ISNA(VLOOKUP(Tableau161920[[#This Row],[Référence]],MON_MSG!A:J,9,FALSE)),ISBLANK(VLOOKUP(Tableau161920[[#This Row],[Référence]],MON_MSG!A:J,9,FALSE))),"",VLOOKUP(Tableau161920[[#This Row],[Référence]],MON_MSG!A:J,9,FALSE))</f>
        <v/>
      </c>
      <c r="N331" s="3" t="str">
        <f>IF(VLOOKUP($A331,DICO_Complet!A:R,12,FALSE)=0,"",VLOOKUP($A331,DICO_Complet!A:R,12,FALSE))</f>
        <v/>
      </c>
      <c r="O331" s="3" t="str">
        <f>IF(VLOOKUP($A331,DICO_Complet!A:R,13,FALSE)=0,"",VLOOKUP($A331,DICO_Complet!A:R,13,FALSE))</f>
        <v/>
      </c>
      <c r="P331" s="3" t="str">
        <f>IF(VLOOKUP($A331,DICO_Complet!A:R,14,FALSE)=0,"",VLOOKUP($A331,DICO_Complet!A:R,14,FALSE))</f>
        <v>072-DF99-p4</v>
      </c>
      <c r="Q331" s="3" t="str">
        <f>IF(VLOOKUP($A331,DICO_Complet!A:R,15,FALSE)=0,"",VLOOKUP($A331,DICO_Complet!A:R,15,FALSE))</f>
        <v/>
      </c>
      <c r="R331" s="3" t="str">
        <f>IF(VLOOKUP($A331,DICO_Complet!A:R,16,FALSE)=0,"",VLOOKUP($A331,DICO_Complet!A:R,16,FALSE))</f>
        <v/>
      </c>
      <c r="S331" s="3" t="str">
        <f>IF(VLOOKUP($A331,DICO_Complet!A:R,17,FALSE)=0,"",VLOOKUP($A331,DICO_Complet!A:R,17,FALSE))</f>
        <v/>
      </c>
      <c r="T331" s="3" t="str">
        <f>IF(VLOOKUP($A331,DICO_Complet!A:R,18,FALSE)=0,"",VLOOKUP($A331,DICO_Complet!A:R,18,FALSE))</f>
        <v/>
      </c>
    </row>
    <row r="332" spans="1:20">
      <c r="A332" s="29">
        <v>250425201025</v>
      </c>
      <c r="B332" s="30" t="str">
        <f>IF(ISNA(VLOOKUP(Tableau161920[[#This Row],[Référence]],MON_MSG!A:B,2,FALSE)),"N",IF($I332="Obsolete","N","O"))</f>
        <v>O</v>
      </c>
      <c r="C332" s="3" t="str">
        <f>VLOOKUP($A332,DICO_Complet!A:R,3,FALSE)</f>
        <v>Context</v>
      </c>
      <c r="D332" s="3" t="str">
        <f>VLOOKUP($A332,DICO_Complet!A:R,4,FALSE)</f>
        <v>pointOfServiceContext</v>
      </c>
      <c r="E332" s="3" t="str">
        <f>VLOOKUP($A332,DICO_Complet!A:R,5,FALSE)</f>
        <v>temp_localDateAutomaticCall</v>
      </c>
      <c r="F332" s="3" t="str">
        <f>VLOOKUP($A332,DICO_Complet!A:R,6,FALSE)</f>
        <v>Exact6NumericText</v>
      </c>
      <c r="G332" s="31" t="str">
        <f>VLOOKUP($A332,DICO_Complet!A:R,7,FALSE)</f>
        <v>DNS</v>
      </c>
      <c r="H332" s="31">
        <f>VLOOKUP($A332,DICO_Complet!A:R,8,FALSE)</f>
        <v>0</v>
      </c>
      <c r="I332" s="3" t="str">
        <f>IF(VLOOKUP($A332,DICO_Complet!A:R,9,FALSE)&lt;&gt;0,VLOOKUP($A332,DICO_Complet!A:R,9,FALSE),"")</f>
        <v/>
      </c>
      <c r="J332" s="3" t="str">
        <f>VLOOKUP($A332,DICO_Complet!A:R,10,FALSE)</f>
        <v>Local date, automatic call</v>
      </c>
      <c r="K332" s="3" t="str">
        <f>IF(OR(ISNA(VLOOKUP(Tableau161920[[#This Row],[Référence]],MON_MSG!A:H,7,FALSE)),ISBLANK(VLOOKUP(Tableau161920[[#This Row],[Référence]],MON_MSG!A:H,7,FALSE))),"",VLOOKUP(Tableau161920[[#This Row],[Référence]],MON_MSG!A:H,7,FALSE))</f>
        <v/>
      </c>
      <c r="L332" s="3" t="str">
        <f>IF(OR(ISNA(VLOOKUP(Tableau161920[[#This Row],[Référence]],MON_MSG!A:I,8,FALSE)),ISBLANK(VLOOKUP(Tableau161920[[#This Row],[Référence]],MON_MSG!A:I,8,FALSE))),"",VLOOKUP(Tableau161920[[#This Row],[Référence]],MON_MSG!A:I,8,FALSE))</f>
        <v/>
      </c>
      <c r="M332" s="3" t="str">
        <f>IF(OR(ISNA(VLOOKUP(Tableau161920[[#This Row],[Référence]],MON_MSG!A:J,9,FALSE)),ISBLANK(VLOOKUP(Tableau161920[[#This Row],[Référence]],MON_MSG!A:J,9,FALSE))),"",VLOOKUP(Tableau161920[[#This Row],[Référence]],MON_MSG!A:J,9,FALSE))</f>
        <v/>
      </c>
      <c r="N332" s="3" t="str">
        <f>IF(VLOOKUP($A332,DICO_Complet!A:R,12,FALSE)=0,"",VLOOKUP($A332,DICO_Complet!A:R,12,FALSE))</f>
        <v/>
      </c>
      <c r="O332" s="3" t="str">
        <f>IF(VLOOKUP($A332,DICO_Complet!A:R,13,FALSE)=0,"",VLOOKUP($A332,DICO_Complet!A:R,13,FALSE))</f>
        <v/>
      </c>
      <c r="P332" s="3" t="str">
        <f>IF(VLOOKUP($A332,DICO_Complet!A:R,14,FALSE)=0,"",VLOOKUP($A332,DICO_Complet!A:R,14,FALSE))</f>
        <v>072-DF43-p8</v>
      </c>
      <c r="Q332" s="3" t="str">
        <f>IF(VLOOKUP($A332,DICO_Complet!A:R,15,FALSE)=0,"",VLOOKUP($A332,DICO_Complet!A:R,15,FALSE))</f>
        <v/>
      </c>
      <c r="R332" s="3" t="str">
        <f>IF(VLOOKUP($A332,DICO_Complet!A:R,16,FALSE)=0,"",VLOOKUP($A332,DICO_Complet!A:R,16,FALSE))</f>
        <v/>
      </c>
      <c r="S332" s="3" t="str">
        <f>IF(VLOOKUP($A332,DICO_Complet!A:R,17,FALSE)=0,"",VLOOKUP($A332,DICO_Complet!A:R,17,FALSE))</f>
        <v/>
      </c>
      <c r="T332" s="3" t="str">
        <f>IF(VLOOKUP($A332,DICO_Complet!A:R,18,FALSE)=0,"",VLOOKUP($A332,DICO_Complet!A:R,18,FALSE))</f>
        <v/>
      </c>
    </row>
    <row r="333" spans="1:20">
      <c r="A333" s="29">
        <v>250425201002</v>
      </c>
      <c r="B333" s="30" t="str">
        <f>IF(ISNA(VLOOKUP(Tableau161920[[#This Row],[Référence]],MON_MSG!A:B,2,FALSE)),"N",IF($I333="Obsolete","N","O"))</f>
        <v>O</v>
      </c>
      <c r="C333" s="3" t="str">
        <f>VLOOKUP($A333,DICO_Complet!A:R,3,FALSE)</f>
        <v>Context</v>
      </c>
      <c r="D333" s="3" t="str">
        <f>VLOOKUP($A333,DICO_Complet!A:R,4,FALSE)</f>
        <v>pointOfServiceContext</v>
      </c>
      <c r="E333" s="3" t="str">
        <f>VLOOKUP($A333,DICO_Complet!A:R,5,FALSE)</f>
        <v>temp_localTimeEnd</v>
      </c>
      <c r="F333" s="3" t="str">
        <f>VLOOKUP($A333,DICO_Complet!A:R,6,FALSE)</f>
        <v>Exact4AlphaNumericText</v>
      </c>
      <c r="G333" s="31" t="str">
        <f>VLOOKUP($A333,DICO_Complet!A:R,7,FALSE)</f>
        <v>DNS</v>
      </c>
      <c r="H333" s="31">
        <f>VLOOKUP($A333,DICO_Complet!A:R,8,FALSE)</f>
        <v>0</v>
      </c>
      <c r="I333" s="3" t="str">
        <f>IF(VLOOKUP($A333,DICO_Complet!A:R,9,FALSE)&lt;&gt;0,VLOOKUP($A333,DICO_Complet!A:R,9,FALSE),"")</f>
        <v/>
      </c>
      <c r="J333" s="3" t="str">
        <f>VLOOKUP($A333,DICO_Complet!A:R,10,FALSE)</f>
        <v>Local time end (acceptance system application) associated with the approval mode</v>
      </c>
      <c r="K333" s="3" t="str">
        <f>IF(OR(ISNA(VLOOKUP(Tableau161920[[#This Row],[Référence]],MON_MSG!A:H,7,FALSE)),ISBLANK(VLOOKUP(Tableau161920[[#This Row],[Référence]],MON_MSG!A:H,7,FALSE))),"",VLOOKUP(Tableau161920[[#This Row],[Référence]],MON_MSG!A:H,7,FALSE))</f>
        <v/>
      </c>
      <c r="L333" s="3" t="str">
        <f>IF(OR(ISNA(VLOOKUP(Tableau161920[[#This Row],[Référence]],MON_MSG!A:I,8,FALSE)),ISBLANK(VLOOKUP(Tableau161920[[#This Row],[Référence]],MON_MSG!A:I,8,FALSE))),"",VLOOKUP(Tableau161920[[#This Row],[Référence]],MON_MSG!A:I,8,FALSE))</f>
        <v/>
      </c>
      <c r="M333" s="3" t="str">
        <f>IF(OR(ISNA(VLOOKUP(Tableau161920[[#This Row],[Référence]],MON_MSG!A:J,9,FALSE)),ISBLANK(VLOOKUP(Tableau161920[[#This Row],[Référence]],MON_MSG!A:J,9,FALSE))),"",VLOOKUP(Tableau161920[[#This Row],[Référence]],MON_MSG!A:J,9,FALSE))</f>
        <v/>
      </c>
      <c r="N333" s="3" t="str">
        <f>IF(VLOOKUP($A333,DICO_Complet!A:R,12,FALSE)=0,"",VLOOKUP($A333,DICO_Complet!A:R,12,FALSE))</f>
        <v/>
      </c>
      <c r="O333" s="3" t="str">
        <f>IF(VLOOKUP($A333,DICO_Complet!A:R,13,FALSE)=0,"",VLOOKUP($A333,DICO_Complet!A:R,13,FALSE))</f>
        <v/>
      </c>
      <c r="P333" s="3" t="str">
        <f>IF(VLOOKUP($A333,DICO_Complet!A:R,14,FALSE)=0,"",VLOOKUP($A333,DICO_Complet!A:R,14,FALSE))</f>
        <v>072-DF24-p4</v>
      </c>
      <c r="Q333" s="3" t="str">
        <f>IF(VLOOKUP($A333,DICO_Complet!A:R,15,FALSE)=0,"",VLOOKUP($A333,DICO_Complet!A:R,15,FALSE))</f>
        <v/>
      </c>
      <c r="R333" s="3" t="str">
        <f>IF(VLOOKUP($A333,DICO_Complet!A:R,16,FALSE)=0,"",VLOOKUP($A333,DICO_Complet!A:R,16,FALSE))</f>
        <v/>
      </c>
      <c r="S333" s="3" t="str">
        <f>IF(VLOOKUP($A333,DICO_Complet!A:R,17,FALSE)=0,"",VLOOKUP($A333,DICO_Complet!A:R,17,FALSE))</f>
        <v/>
      </c>
      <c r="T333" s="3" t="str">
        <f>IF(VLOOKUP($A333,DICO_Complet!A:R,18,FALSE)=0,"",VLOOKUP($A333,DICO_Complet!A:R,18,FALSE))</f>
        <v/>
      </c>
    </row>
    <row r="334" spans="1:20">
      <c r="A334" s="29">
        <v>250425201513</v>
      </c>
      <c r="B334" s="30" t="str">
        <f>IF(ISNA(VLOOKUP(Tableau161920[[#This Row],[Référence]],MON_MSG!A:B,2,FALSE)),"N",IF($I334="Obsolete","N","O"))</f>
        <v>O</v>
      </c>
      <c r="C334" s="3" t="str">
        <f>VLOOKUP($A334,DICO_Complet!A:R,3,FALSE)</f>
        <v>Context</v>
      </c>
      <c r="D334" s="3" t="str">
        <f>VLOOKUP($A334,DICO_Complet!A:R,4,FALSE)</f>
        <v>pointOfServiceContext</v>
      </c>
      <c r="E334" s="3" t="str">
        <f>VLOOKUP($A334,DICO_Complet!A:R,5,FALSE)</f>
        <v>temp_maximumAcceptedCardLifeDuration</v>
      </c>
      <c r="F334" s="3" t="str">
        <f>VLOOKUP($A334,DICO_Complet!A:R,6,FALSE)</f>
        <v>Exact2AlphaNumericText</v>
      </c>
      <c r="G334" s="31" t="str">
        <f>VLOOKUP($A334,DICO_Complet!A:R,7,FALSE)</f>
        <v>DNS</v>
      </c>
      <c r="H334" s="31">
        <f>VLOOKUP($A334,DICO_Complet!A:R,8,FALSE)</f>
        <v>0</v>
      </c>
      <c r="I334" s="3" t="str">
        <f>IF(VLOOKUP($A334,DICO_Complet!A:R,9,FALSE)&lt;&gt;0,VLOOKUP($A334,DICO_Complet!A:R,9,FALSE),"")</f>
        <v/>
      </c>
      <c r="J334" s="3" t="str">
        <f>VLOOKUP($A334,DICO_Complet!A:R,10,FALSE)</f>
        <v>Maximum accepted card life duration</v>
      </c>
      <c r="K334" s="3" t="str">
        <f>IF(OR(ISNA(VLOOKUP(Tableau161920[[#This Row],[Référence]],MON_MSG!A:H,7,FALSE)),ISBLANK(VLOOKUP(Tableau161920[[#This Row],[Référence]],MON_MSG!A:H,7,FALSE))),"",VLOOKUP(Tableau161920[[#This Row],[Référence]],MON_MSG!A:H,7,FALSE))</f>
        <v/>
      </c>
      <c r="L334" s="3" t="str">
        <f>IF(OR(ISNA(VLOOKUP(Tableau161920[[#This Row],[Référence]],MON_MSG!A:I,8,FALSE)),ISBLANK(VLOOKUP(Tableau161920[[#This Row],[Référence]],MON_MSG!A:I,8,FALSE))),"",VLOOKUP(Tableau161920[[#This Row],[Référence]],MON_MSG!A:I,8,FALSE))</f>
        <v/>
      </c>
      <c r="M334" s="3" t="str">
        <f>IF(OR(ISNA(VLOOKUP(Tableau161920[[#This Row],[Référence]],MON_MSG!A:J,9,FALSE)),ISBLANK(VLOOKUP(Tableau161920[[#This Row],[Référence]],MON_MSG!A:J,9,FALSE))),"",VLOOKUP(Tableau161920[[#This Row],[Référence]],MON_MSG!A:J,9,FALSE))</f>
        <v/>
      </c>
      <c r="N334" s="3" t="str">
        <f>IF(VLOOKUP($A334,DICO_Complet!A:R,12,FALSE)=0,"",VLOOKUP($A334,DICO_Complet!A:R,12,FALSE))</f>
        <v/>
      </c>
      <c r="O334" s="3" t="str">
        <f>IF(VLOOKUP($A334,DICO_Complet!A:R,13,FALSE)=0,"",VLOOKUP($A334,DICO_Complet!A:R,13,FALSE))</f>
        <v/>
      </c>
      <c r="P334" s="3" t="str">
        <f>IF(VLOOKUP($A334,DICO_Complet!A:R,14,FALSE)=0,"",VLOOKUP($A334,DICO_Complet!A:R,14,FALSE))</f>
        <v>072-DF99-p3</v>
      </c>
      <c r="Q334" s="3" t="str">
        <f>IF(VLOOKUP($A334,DICO_Complet!A:R,15,FALSE)=0,"",VLOOKUP($A334,DICO_Complet!A:R,15,FALSE))</f>
        <v/>
      </c>
      <c r="R334" s="3" t="str">
        <f>IF(VLOOKUP($A334,DICO_Complet!A:R,16,FALSE)=0,"",VLOOKUP($A334,DICO_Complet!A:R,16,FALSE))</f>
        <v/>
      </c>
      <c r="S334" s="3" t="str">
        <f>IF(VLOOKUP($A334,DICO_Complet!A:R,17,FALSE)=0,"",VLOOKUP($A334,DICO_Complet!A:R,17,FALSE))</f>
        <v/>
      </c>
      <c r="T334" s="3" t="str">
        <f>IF(VLOOKUP($A334,DICO_Complet!A:R,18,FALSE)=0,"",VLOOKUP($A334,DICO_Complet!A:R,18,FALSE))</f>
        <v/>
      </c>
    </row>
    <row r="335" spans="1:20">
      <c r="A335" s="29">
        <v>250425201021</v>
      </c>
      <c r="B335" s="30" t="str">
        <f>IF(ISNA(VLOOKUP(Tableau161920[[#This Row],[Référence]],MON_MSG!A:B,2,FALSE)),"N",IF($I335="Obsolete","N","O"))</f>
        <v>O</v>
      </c>
      <c r="C335" s="3" t="str">
        <f>VLOOKUP($A335,DICO_Complet!A:R,3,FALSE)</f>
        <v>Context</v>
      </c>
      <c r="D335" s="3" t="str">
        <f>VLOOKUP($A335,DICO_Complet!A:R,4,FALSE)</f>
        <v>pointOfServiceContext</v>
      </c>
      <c r="E335" s="3" t="str">
        <f>VLOOKUP($A335,DICO_Complet!A:R,5,FALSE)</f>
        <v>temp_maximumNumberOfCallTests</v>
      </c>
      <c r="F335" s="3" t="str">
        <f>VLOOKUP($A335,DICO_Complet!A:R,6,FALSE)</f>
        <v>Exact2NumericText</v>
      </c>
      <c r="G335" s="31" t="str">
        <f>VLOOKUP($A335,DICO_Complet!A:R,7,FALSE)</f>
        <v>DNS</v>
      </c>
      <c r="H335" s="31">
        <f>VLOOKUP($A335,DICO_Complet!A:R,8,FALSE)</f>
        <v>0</v>
      </c>
      <c r="I335" s="3" t="str">
        <f>IF(VLOOKUP($A335,DICO_Complet!A:R,9,FALSE)&lt;&gt;0,VLOOKUP($A335,DICO_Complet!A:R,9,FALSE),"")</f>
        <v/>
      </c>
      <c r="J335" s="3" t="str">
        <f>VLOOKUP($A335,DICO_Complet!A:R,10,FALSE)</f>
        <v>Maximum number of call tests</v>
      </c>
      <c r="K335" s="3" t="str">
        <f>IF(OR(ISNA(VLOOKUP(Tableau161920[[#This Row],[Référence]],MON_MSG!A:H,7,FALSE)),ISBLANK(VLOOKUP(Tableau161920[[#This Row],[Référence]],MON_MSG!A:H,7,FALSE))),"",VLOOKUP(Tableau161920[[#This Row],[Référence]],MON_MSG!A:H,7,FALSE))</f>
        <v/>
      </c>
      <c r="L335" s="3" t="str">
        <f>IF(OR(ISNA(VLOOKUP(Tableau161920[[#This Row],[Référence]],MON_MSG!A:I,8,FALSE)),ISBLANK(VLOOKUP(Tableau161920[[#This Row],[Référence]],MON_MSG!A:I,8,FALSE))),"",VLOOKUP(Tableau161920[[#This Row],[Référence]],MON_MSG!A:I,8,FALSE))</f>
        <v/>
      </c>
      <c r="M335" s="3" t="str">
        <f>IF(OR(ISNA(VLOOKUP(Tableau161920[[#This Row],[Référence]],MON_MSG!A:J,9,FALSE)),ISBLANK(VLOOKUP(Tableau161920[[#This Row],[Référence]],MON_MSG!A:J,9,FALSE))),"",VLOOKUP(Tableau161920[[#This Row],[Référence]],MON_MSG!A:J,9,FALSE))</f>
        <v/>
      </c>
      <c r="N335" s="3" t="str">
        <f>IF(VLOOKUP($A335,DICO_Complet!A:R,12,FALSE)=0,"",VLOOKUP($A335,DICO_Complet!A:R,12,FALSE))</f>
        <v/>
      </c>
      <c r="O335" s="3" t="str">
        <f>IF(VLOOKUP($A335,DICO_Complet!A:R,13,FALSE)=0,"",VLOOKUP($A335,DICO_Complet!A:R,13,FALSE))</f>
        <v/>
      </c>
      <c r="P335" s="3" t="str">
        <f>IF(VLOOKUP($A335,DICO_Complet!A:R,14,FALSE)=0,"",VLOOKUP($A335,DICO_Complet!A:R,14,FALSE))</f>
        <v>072-DF43-p4</v>
      </c>
      <c r="Q335" s="3" t="str">
        <f>IF(VLOOKUP($A335,DICO_Complet!A:R,15,FALSE)=0,"",VLOOKUP($A335,DICO_Complet!A:R,15,FALSE))</f>
        <v/>
      </c>
      <c r="R335" s="3" t="str">
        <f>IF(VLOOKUP($A335,DICO_Complet!A:R,16,FALSE)=0,"",VLOOKUP($A335,DICO_Complet!A:R,16,FALSE))</f>
        <v/>
      </c>
      <c r="S335" s="3" t="str">
        <f>IF(VLOOKUP($A335,DICO_Complet!A:R,17,FALSE)=0,"",VLOOKUP($A335,DICO_Complet!A:R,17,FALSE))</f>
        <v/>
      </c>
      <c r="T335" s="3" t="str">
        <f>IF(VLOOKUP($A335,DICO_Complet!A:R,18,FALSE)=0,"",VLOOKUP($A335,DICO_Complet!A:R,18,FALSE))</f>
        <v/>
      </c>
    </row>
    <row r="336" spans="1:20">
      <c r="A336" s="29">
        <v>250425201020</v>
      </c>
      <c r="B336" s="30" t="str">
        <f>IF(ISNA(VLOOKUP(Tableau161920[[#This Row],[Référence]],MON_MSG!A:B,2,FALSE)),"N",IF($I336="Obsolete","N","O"))</f>
        <v>O</v>
      </c>
      <c r="C336" s="3" t="str">
        <f>VLOOKUP($A336,DICO_Complet!A:R,3,FALSE)</f>
        <v>Context</v>
      </c>
      <c r="D336" s="3" t="str">
        <f>VLOOKUP($A336,DICO_Complet!A:R,4,FALSE)</f>
        <v>pointOfServiceContext</v>
      </c>
      <c r="E336" s="3" t="str">
        <f>VLOOKUP($A336,DICO_Complet!A:R,5,FALSE)</f>
        <v>temp_maximumNumberOfMessagesPerMinute</v>
      </c>
      <c r="F336" s="3" t="str">
        <f>VLOOKUP($A336,DICO_Complet!A:R,6,FALSE)</f>
        <v>Exact4NumericText</v>
      </c>
      <c r="G336" s="31" t="str">
        <f>VLOOKUP($A336,DICO_Complet!A:R,7,FALSE)</f>
        <v>DNS</v>
      </c>
      <c r="H336" s="31">
        <f>VLOOKUP($A336,DICO_Complet!A:R,8,FALSE)</f>
        <v>0</v>
      </c>
      <c r="I336" s="3" t="str">
        <f>IF(VLOOKUP($A336,DICO_Complet!A:R,9,FALSE)&lt;&gt;0,VLOOKUP($A336,DICO_Complet!A:R,9,FALSE),"")</f>
        <v/>
      </c>
      <c r="J336" s="3" t="str">
        <f>VLOOKUP($A336,DICO_Complet!A:R,10,FALSE)</f>
        <v>Maximum number of messages per minute</v>
      </c>
      <c r="K336" s="3" t="str">
        <f>IF(OR(ISNA(VLOOKUP(Tableau161920[[#This Row],[Référence]],MON_MSG!A:H,7,FALSE)),ISBLANK(VLOOKUP(Tableau161920[[#This Row],[Référence]],MON_MSG!A:H,7,FALSE))),"",VLOOKUP(Tableau161920[[#This Row],[Référence]],MON_MSG!A:H,7,FALSE))</f>
        <v/>
      </c>
      <c r="L336" s="3" t="str">
        <f>IF(OR(ISNA(VLOOKUP(Tableau161920[[#This Row],[Référence]],MON_MSG!A:I,8,FALSE)),ISBLANK(VLOOKUP(Tableau161920[[#This Row],[Référence]],MON_MSG!A:I,8,FALSE))),"",VLOOKUP(Tableau161920[[#This Row],[Référence]],MON_MSG!A:I,8,FALSE))</f>
        <v/>
      </c>
      <c r="M336" s="3" t="str">
        <f>IF(OR(ISNA(VLOOKUP(Tableau161920[[#This Row],[Référence]],MON_MSG!A:J,9,FALSE)),ISBLANK(VLOOKUP(Tableau161920[[#This Row],[Référence]],MON_MSG!A:J,9,FALSE))),"",VLOOKUP(Tableau161920[[#This Row],[Référence]],MON_MSG!A:J,9,FALSE))</f>
        <v/>
      </c>
      <c r="N336" s="3" t="str">
        <f>IF(VLOOKUP($A336,DICO_Complet!A:R,12,FALSE)=0,"",VLOOKUP($A336,DICO_Complet!A:R,12,FALSE))</f>
        <v/>
      </c>
      <c r="O336" s="3" t="str">
        <f>IF(VLOOKUP($A336,DICO_Complet!A:R,13,FALSE)=0,"",VLOOKUP($A336,DICO_Complet!A:R,13,FALSE))</f>
        <v/>
      </c>
      <c r="P336" s="3" t="str">
        <f>IF(VLOOKUP($A336,DICO_Complet!A:R,14,FALSE)=0,"",VLOOKUP($A336,DICO_Complet!A:R,14,FALSE))</f>
        <v>072-DF43-p3</v>
      </c>
      <c r="Q336" s="3" t="str">
        <f>IF(VLOOKUP($A336,DICO_Complet!A:R,15,FALSE)=0,"",VLOOKUP($A336,DICO_Complet!A:R,15,FALSE))</f>
        <v/>
      </c>
      <c r="R336" s="3" t="str">
        <f>IF(VLOOKUP($A336,DICO_Complet!A:R,16,FALSE)=0,"",VLOOKUP($A336,DICO_Complet!A:R,16,FALSE))</f>
        <v/>
      </c>
      <c r="S336" s="3" t="str">
        <f>IF(VLOOKUP($A336,DICO_Complet!A:R,17,FALSE)=0,"",VLOOKUP($A336,DICO_Complet!A:R,17,FALSE))</f>
        <v/>
      </c>
      <c r="T336" s="3" t="str">
        <f>IF(VLOOKUP($A336,DICO_Complet!A:R,18,FALSE)=0,"",VLOOKUP($A336,DICO_Complet!A:R,18,FALSE))</f>
        <v/>
      </c>
    </row>
    <row r="337" spans="1:20">
      <c r="A337" s="29">
        <v>250425201026</v>
      </c>
      <c r="B337" s="30" t="str">
        <f>IF(ISNA(VLOOKUP(Tableau161920[[#This Row],[Référence]],MON_MSG!A:B,2,FALSE)),"N",IF($I337="Obsolete","N","O"))</f>
        <v>O</v>
      </c>
      <c r="C337" s="3" t="str">
        <f>VLOOKUP($A337,DICO_Complet!A:R,3,FALSE)</f>
        <v>Context</v>
      </c>
      <c r="D337" s="3" t="str">
        <f>VLOOKUP($A337,DICO_Complet!A:R,4,FALSE)</f>
        <v>pointOfServiceContext</v>
      </c>
      <c r="E337" s="3" t="str">
        <f>VLOOKUP($A337,DICO_Complet!A:R,5,FALSE)</f>
        <v>temp_maximumNumberOfRetries</v>
      </c>
      <c r="F337" s="3" t="str">
        <f>VLOOKUP($A337,DICO_Complet!A:R,6,FALSE)</f>
        <v>Exact2NumericText</v>
      </c>
      <c r="G337" s="31" t="str">
        <f>VLOOKUP($A337,DICO_Complet!A:R,7,FALSE)</f>
        <v>DNS</v>
      </c>
      <c r="H337" s="31">
        <f>VLOOKUP($A337,DICO_Complet!A:R,8,FALSE)</f>
        <v>0</v>
      </c>
      <c r="I337" s="3" t="str">
        <f>IF(VLOOKUP($A337,DICO_Complet!A:R,9,FALSE)&lt;&gt;0,VLOOKUP($A337,DICO_Complet!A:R,9,FALSE),"")</f>
        <v/>
      </c>
      <c r="J337" s="3" t="str">
        <f>VLOOKUP($A337,DICO_Complet!A:R,10,FALSE)</f>
        <v>Maximum number of retries</v>
      </c>
      <c r="K337" s="3" t="str">
        <f>IF(OR(ISNA(VLOOKUP(Tableau161920[[#This Row],[Référence]],MON_MSG!A:H,7,FALSE)),ISBLANK(VLOOKUP(Tableau161920[[#This Row],[Référence]],MON_MSG!A:H,7,FALSE))),"",VLOOKUP(Tableau161920[[#This Row],[Référence]],MON_MSG!A:H,7,FALSE))</f>
        <v/>
      </c>
      <c r="L337" s="3" t="str">
        <f>IF(OR(ISNA(VLOOKUP(Tableau161920[[#This Row],[Référence]],MON_MSG!A:I,8,FALSE)),ISBLANK(VLOOKUP(Tableau161920[[#This Row],[Référence]],MON_MSG!A:I,8,FALSE))),"",VLOOKUP(Tableau161920[[#This Row],[Référence]],MON_MSG!A:I,8,FALSE))</f>
        <v/>
      </c>
      <c r="M337" s="3" t="str">
        <f>IF(OR(ISNA(VLOOKUP(Tableau161920[[#This Row],[Référence]],MON_MSG!A:J,9,FALSE)),ISBLANK(VLOOKUP(Tableau161920[[#This Row],[Référence]],MON_MSG!A:J,9,FALSE))),"",VLOOKUP(Tableau161920[[#This Row],[Référence]],MON_MSG!A:J,9,FALSE))</f>
        <v/>
      </c>
      <c r="N337" s="3" t="str">
        <f>IF(VLOOKUP($A337,DICO_Complet!A:R,12,FALSE)=0,"",VLOOKUP($A337,DICO_Complet!A:R,12,FALSE))</f>
        <v/>
      </c>
      <c r="O337" s="3" t="str">
        <f>IF(VLOOKUP($A337,DICO_Complet!A:R,13,FALSE)=0,"",VLOOKUP($A337,DICO_Complet!A:R,13,FALSE))</f>
        <v/>
      </c>
      <c r="P337" s="3" t="str">
        <f>IF(VLOOKUP($A337,DICO_Complet!A:R,14,FALSE)=0,"",VLOOKUP($A337,DICO_Complet!A:R,14,FALSE))</f>
        <v>072-DF43-p9</v>
      </c>
      <c r="Q337" s="3" t="str">
        <f>IF(VLOOKUP($A337,DICO_Complet!A:R,15,FALSE)=0,"",VLOOKUP($A337,DICO_Complet!A:R,15,FALSE))</f>
        <v/>
      </c>
      <c r="R337" s="3" t="str">
        <f>IF(VLOOKUP($A337,DICO_Complet!A:R,16,FALSE)=0,"",VLOOKUP($A337,DICO_Complet!A:R,16,FALSE))</f>
        <v/>
      </c>
      <c r="S337" s="3" t="str">
        <f>IF(VLOOKUP($A337,DICO_Complet!A:R,17,FALSE)=0,"",VLOOKUP($A337,DICO_Complet!A:R,17,FALSE))</f>
        <v/>
      </c>
      <c r="T337" s="3" t="str">
        <f>IF(VLOOKUP($A337,DICO_Complet!A:R,18,FALSE)=0,"",VLOOKUP($A337,DICO_Complet!A:R,18,FALSE))</f>
        <v/>
      </c>
    </row>
    <row r="338" spans="1:20">
      <c r="A338" s="29">
        <v>250425201019</v>
      </c>
      <c r="B338" s="30" t="str">
        <f>IF(ISNA(VLOOKUP(Tableau161920[[#This Row],[Référence]],MON_MSG!A:B,2,FALSE)),"N",IF($I338="Obsolete","N","O"))</f>
        <v>O</v>
      </c>
      <c r="C338" s="3" t="str">
        <f>VLOOKUP($A338,DICO_Complet!A:R,3,FALSE)</f>
        <v>Context</v>
      </c>
      <c r="D338" s="3" t="str">
        <f>VLOOKUP($A338,DICO_Complet!A:R,4,FALSE)</f>
        <v>pointOfServiceContext</v>
      </c>
      <c r="E338" s="3" t="str">
        <f>VLOOKUP($A338,DICO_Complet!A:R,5,FALSE)</f>
        <v>temp_numberOfSimultaneousConnections</v>
      </c>
      <c r="F338" s="3" t="str">
        <f>VLOOKUP($A338,DICO_Complet!A:R,6,FALSE)</f>
        <v>Exact4NumericText</v>
      </c>
      <c r="G338" s="31" t="str">
        <f>VLOOKUP($A338,DICO_Complet!A:R,7,FALSE)</f>
        <v>DNS</v>
      </c>
      <c r="H338" s="31">
        <f>VLOOKUP($A338,DICO_Complet!A:R,8,FALSE)</f>
        <v>0</v>
      </c>
      <c r="I338" s="3" t="str">
        <f>IF(VLOOKUP($A338,DICO_Complet!A:R,9,FALSE)&lt;&gt;0,VLOOKUP($A338,DICO_Complet!A:R,9,FALSE),"")</f>
        <v/>
      </c>
      <c r="J338" s="3" t="str">
        <f>VLOOKUP($A338,DICO_Complet!A:R,10,FALSE)</f>
        <v>Number of simultaneous connections</v>
      </c>
      <c r="K338" s="3" t="str">
        <f>IF(OR(ISNA(VLOOKUP(Tableau161920[[#This Row],[Référence]],MON_MSG!A:H,7,FALSE)),ISBLANK(VLOOKUP(Tableau161920[[#This Row],[Référence]],MON_MSG!A:H,7,FALSE))),"",VLOOKUP(Tableau161920[[#This Row],[Référence]],MON_MSG!A:H,7,FALSE))</f>
        <v/>
      </c>
      <c r="L338" s="3" t="str">
        <f>IF(OR(ISNA(VLOOKUP(Tableau161920[[#This Row],[Référence]],MON_MSG!A:I,8,FALSE)),ISBLANK(VLOOKUP(Tableau161920[[#This Row],[Référence]],MON_MSG!A:I,8,FALSE))),"",VLOOKUP(Tableau161920[[#This Row],[Référence]],MON_MSG!A:I,8,FALSE))</f>
        <v/>
      </c>
      <c r="M338" s="3" t="str">
        <f>IF(OR(ISNA(VLOOKUP(Tableau161920[[#This Row],[Référence]],MON_MSG!A:J,9,FALSE)),ISBLANK(VLOOKUP(Tableau161920[[#This Row],[Référence]],MON_MSG!A:J,9,FALSE))),"",VLOOKUP(Tableau161920[[#This Row],[Référence]],MON_MSG!A:J,9,FALSE))</f>
        <v/>
      </c>
      <c r="N338" s="3" t="str">
        <f>IF(VLOOKUP($A338,DICO_Complet!A:R,12,FALSE)=0,"",VLOOKUP($A338,DICO_Complet!A:R,12,FALSE))</f>
        <v/>
      </c>
      <c r="O338" s="3" t="str">
        <f>IF(VLOOKUP($A338,DICO_Complet!A:R,13,FALSE)=0,"",VLOOKUP($A338,DICO_Complet!A:R,13,FALSE))</f>
        <v/>
      </c>
      <c r="P338" s="3" t="str">
        <f>IF(VLOOKUP($A338,DICO_Complet!A:R,14,FALSE)=0,"",VLOOKUP($A338,DICO_Complet!A:R,14,FALSE))</f>
        <v>072-DF43-p2</v>
      </c>
      <c r="Q338" s="3" t="str">
        <f>IF(VLOOKUP($A338,DICO_Complet!A:R,15,FALSE)=0,"",VLOOKUP($A338,DICO_Complet!A:R,15,FALSE))</f>
        <v/>
      </c>
      <c r="R338" s="3" t="str">
        <f>IF(VLOOKUP($A338,DICO_Complet!A:R,16,FALSE)=0,"",VLOOKUP($A338,DICO_Complet!A:R,16,FALSE))</f>
        <v/>
      </c>
      <c r="S338" s="3" t="str">
        <f>IF(VLOOKUP($A338,DICO_Complet!A:R,17,FALSE)=0,"",VLOOKUP($A338,DICO_Complet!A:R,17,FALSE))</f>
        <v/>
      </c>
      <c r="T338" s="3" t="str">
        <f>IF(VLOOKUP($A338,DICO_Complet!A:R,18,FALSE)=0,"",VLOOKUP($A338,DICO_Complet!A:R,18,FALSE))</f>
        <v/>
      </c>
    </row>
    <row r="339" spans="1:20">
      <c r="A339" s="29">
        <v>250425200800</v>
      </c>
      <c r="B339" s="30" t="str">
        <f>IF(ISNA(VLOOKUP(Tableau161920[[#This Row],[Référence]],MON_MSG!A:B,2,FALSE)),"N",IF($I339="Obsolete","N","O"))</f>
        <v>O</v>
      </c>
      <c r="C339" s="3" t="str">
        <f>VLOOKUP($A339,DICO_Complet!A:R,3,FALSE)</f>
        <v>Context</v>
      </c>
      <c r="D339" s="3" t="str">
        <f>VLOOKUP($A339,DICO_Complet!A:R,4,FALSE)</f>
        <v>pointOfServiceContext</v>
      </c>
      <c r="E339" s="3" t="str">
        <f>VLOOKUP($A339,DICO_Complet!A:R,5,FALSE)</f>
        <v>temp_numericCurrencyCode</v>
      </c>
      <c r="F339" s="3" t="str">
        <f>VLOOKUP($A339,DICO_Complet!A:R,6,FALSE)</f>
        <v>Exact3NumericText</v>
      </c>
      <c r="G339" s="31" t="str">
        <f>VLOOKUP($A339,DICO_Complet!A:R,7,FALSE)</f>
        <v>DNS</v>
      </c>
      <c r="H339" s="31">
        <f>VLOOKUP($A339,DICO_Complet!A:R,8,FALSE)</f>
        <v>0</v>
      </c>
      <c r="I339" s="3" t="str">
        <f>IF(VLOOKUP($A339,DICO_Complet!A:R,9,FALSE)&lt;&gt;0,VLOOKUP($A339,DICO_Complet!A:R,9,FALSE),"")</f>
        <v/>
      </c>
      <c r="J339" s="3" t="str">
        <f>VLOOKUP($A339,DICO_Complet!A:R,10,FALSE)</f>
        <v xml:space="preserve"> Numeric currency code</v>
      </c>
      <c r="K339" s="3" t="str">
        <f>IF(OR(ISNA(VLOOKUP(Tableau161920[[#This Row],[Référence]],MON_MSG!A:H,7,FALSE)),ISBLANK(VLOOKUP(Tableau161920[[#This Row],[Référence]],MON_MSG!A:H,7,FALSE))),"",VLOOKUP(Tableau161920[[#This Row],[Référence]],MON_MSG!A:H,7,FALSE))</f>
        <v/>
      </c>
      <c r="L339" s="3" t="str">
        <f>IF(OR(ISNA(VLOOKUP(Tableau161920[[#This Row],[Référence]],MON_MSG!A:I,8,FALSE)),ISBLANK(VLOOKUP(Tableau161920[[#This Row],[Référence]],MON_MSG!A:I,8,FALSE))),"",VLOOKUP(Tableau161920[[#This Row],[Référence]],MON_MSG!A:I,8,FALSE))</f>
        <v/>
      </c>
      <c r="M339" s="3" t="str">
        <f>IF(OR(ISNA(VLOOKUP(Tableau161920[[#This Row],[Référence]],MON_MSG!A:J,9,FALSE)),ISBLANK(VLOOKUP(Tableau161920[[#This Row],[Référence]],MON_MSG!A:J,9,FALSE))),"",VLOOKUP(Tableau161920[[#This Row],[Référence]],MON_MSG!A:J,9,FALSE))</f>
        <v/>
      </c>
      <c r="N339" s="3" t="str">
        <f>IF(VLOOKUP($A339,DICO_Complet!A:R,12,FALSE)=0,"",VLOOKUP($A339,DICO_Complet!A:R,12,FALSE))</f>
        <v/>
      </c>
      <c r="O339" s="3" t="str">
        <f>IF(VLOOKUP($A339,DICO_Complet!A:R,13,FALSE)=0,"",VLOOKUP($A339,DICO_Complet!A:R,13,FALSE))</f>
        <v/>
      </c>
      <c r="P339" s="3" t="str">
        <f>IF(VLOOKUP($A339,DICO_Complet!A:R,14,FALSE)=0,"",VLOOKUP($A339,DICO_Complet!A:R,14,FALSE))</f>
        <v>072-DF1B-p3</v>
      </c>
      <c r="Q339" s="3" t="str">
        <f>IF(VLOOKUP($A339,DICO_Complet!A:R,15,FALSE)=0,"",VLOOKUP($A339,DICO_Complet!A:R,15,FALSE))</f>
        <v/>
      </c>
      <c r="R339" s="3" t="str">
        <f>IF(VLOOKUP($A339,DICO_Complet!A:R,16,FALSE)=0,"",VLOOKUP($A339,DICO_Complet!A:R,16,FALSE))</f>
        <v/>
      </c>
      <c r="S339" s="3" t="str">
        <f>IF(VLOOKUP($A339,DICO_Complet!A:R,17,FALSE)=0,"",VLOOKUP($A339,DICO_Complet!A:R,17,FALSE))</f>
        <v/>
      </c>
      <c r="T339" s="3" t="str">
        <f>IF(VLOOKUP($A339,DICO_Complet!A:R,18,FALSE)=0,"",VLOOKUP($A339,DICO_Complet!A:R,18,FALSE))</f>
        <v/>
      </c>
    </row>
    <row r="340" spans="1:20">
      <c r="A340" s="29">
        <v>250425201523</v>
      </c>
      <c r="B340" s="30" t="str">
        <f>IF(ISNA(VLOOKUP(Tableau161920[[#This Row],[Référence]],MON_MSG!A:B,2,FALSE)),"N",IF($I340="Obsolete","N","O"))</f>
        <v>O</v>
      </c>
      <c r="C340" s="3" t="str">
        <f>VLOOKUP($A340,DICO_Complet!A:R,3,FALSE)</f>
        <v>Context</v>
      </c>
      <c r="D340" s="3" t="str">
        <f>VLOOKUP($A340,DICO_Complet!A:R,4,FALSE)</f>
        <v>pointOfServiceContext</v>
      </c>
      <c r="E340" s="3" t="str">
        <f>VLOOKUP($A340,DICO_Complet!A:R,5,FALSE)</f>
        <v>temp_operatingMode</v>
      </c>
      <c r="F340" s="3" t="str">
        <f>VLOOKUP($A340,DICO_Complet!A:R,6,FALSE)</f>
        <v>Exact1NumericText</v>
      </c>
      <c r="G340" s="31" t="str">
        <f>VLOOKUP($A340,DICO_Complet!A:R,7,FALSE)</f>
        <v>DNS</v>
      </c>
      <c r="H340" s="31">
        <f>VLOOKUP($A340,DICO_Complet!A:R,8,FALSE)</f>
        <v>0</v>
      </c>
      <c r="I340" s="3" t="str">
        <f>IF(VLOOKUP($A340,DICO_Complet!A:R,9,FALSE)&lt;&gt;0,VLOOKUP($A340,DICO_Complet!A:R,9,FALSE),"")</f>
        <v/>
      </c>
      <c r="J340" s="3" t="str">
        <f>VLOOKUP($A340,DICO_Complet!A:R,10,FALSE)</f>
        <v>Operating mode</v>
      </c>
      <c r="K340" s="3" t="str">
        <f>IF(OR(ISNA(VLOOKUP(Tableau161920[[#This Row],[Référence]],MON_MSG!A:H,7,FALSE)),ISBLANK(VLOOKUP(Tableau161920[[#This Row],[Référence]],MON_MSG!A:H,7,FALSE))),"",VLOOKUP(Tableau161920[[#This Row],[Référence]],MON_MSG!A:H,7,FALSE))</f>
        <v/>
      </c>
      <c r="L340" s="3" t="str">
        <f>IF(OR(ISNA(VLOOKUP(Tableau161920[[#This Row],[Référence]],MON_MSG!A:I,8,FALSE)),ISBLANK(VLOOKUP(Tableau161920[[#This Row],[Référence]],MON_MSG!A:I,8,FALSE))),"",VLOOKUP(Tableau161920[[#This Row],[Référence]],MON_MSG!A:I,8,FALSE))</f>
        <v/>
      </c>
      <c r="M340" s="3" t="str">
        <f>IF(OR(ISNA(VLOOKUP(Tableau161920[[#This Row],[Référence]],MON_MSG!A:J,9,FALSE)),ISBLANK(VLOOKUP(Tableau161920[[#This Row],[Référence]],MON_MSG!A:J,9,FALSE))),"",VLOOKUP(Tableau161920[[#This Row],[Référence]],MON_MSG!A:J,9,FALSE))</f>
        <v/>
      </c>
      <c r="N340" s="3" t="str">
        <f>IF(VLOOKUP($A340,DICO_Complet!A:R,12,FALSE)=0,"",VLOOKUP($A340,DICO_Complet!A:R,12,FALSE))</f>
        <v/>
      </c>
      <c r="O340" s="3" t="str">
        <f>IF(VLOOKUP($A340,DICO_Complet!A:R,13,FALSE)=0,"",VLOOKUP($A340,DICO_Complet!A:R,13,FALSE))</f>
        <v/>
      </c>
      <c r="P340" s="3" t="str">
        <f>IF(VLOOKUP($A340,DICO_Complet!A:R,14,FALSE)=0,"",VLOOKUP($A340,DICO_Complet!A:R,14,FALSE))</f>
        <v>072-DFAD</v>
      </c>
      <c r="Q340" s="3" t="str">
        <f>IF(VLOOKUP($A340,DICO_Complet!A:R,15,FALSE)=0,"",VLOOKUP($A340,DICO_Complet!A:R,15,FALSE))</f>
        <v/>
      </c>
      <c r="R340" s="3" t="str">
        <f>IF(VLOOKUP($A340,DICO_Complet!A:R,16,FALSE)=0,"",VLOOKUP($A340,DICO_Complet!A:R,16,FALSE))</f>
        <v/>
      </c>
      <c r="S340" s="3" t="str">
        <f>IF(VLOOKUP($A340,DICO_Complet!A:R,17,FALSE)=0,"",VLOOKUP($A340,DICO_Complet!A:R,17,FALSE))</f>
        <v/>
      </c>
      <c r="T340" s="3" t="str">
        <f>IF(VLOOKUP($A340,DICO_Complet!A:R,18,FALSE)=0,"",VLOOKUP($A340,DICO_Complet!A:R,18,FALSE))</f>
        <v/>
      </c>
    </row>
    <row r="341" spans="1:20">
      <c r="A341" s="29">
        <v>250425201012</v>
      </c>
      <c r="B341" s="30" t="str">
        <f>IF(ISNA(VLOOKUP(Tableau161920[[#This Row],[Référence]],MON_MSG!A:B,2,FALSE)),"N",IF($I341="Obsolete","N","O"))</f>
        <v>O</v>
      </c>
      <c r="C341" s="3" t="str">
        <f>VLOOKUP($A341,DICO_Complet!A:R,3,FALSE)</f>
        <v>Context</v>
      </c>
      <c r="D341" s="3" t="str">
        <f>VLOOKUP($A341,DICO_Complet!A:R,4,FALSE)</f>
        <v>pointOfServiceContext</v>
      </c>
      <c r="E341" s="3" t="str">
        <f>VLOOKUP($A341,DICO_Complet!A:R,5,FALSE)</f>
        <v>temp_parametersAcquirerTelecommunicationCategory</v>
      </c>
      <c r="F341" s="3" t="str">
        <f>VLOOKUP($A341,DICO_Complet!A:R,6,FALSE)</f>
        <v>temp_ParametersAcquirerTelecommunicationCategoryType</v>
      </c>
      <c r="G341" s="31" t="str">
        <f>VLOOKUP($A341,DICO_Complet!A:R,7,FALSE)</f>
        <v>DNS</v>
      </c>
      <c r="H341" s="31">
        <f>VLOOKUP($A341,DICO_Complet!A:R,8,FALSE)</f>
        <v>0</v>
      </c>
      <c r="I341" s="3" t="str">
        <f>IF(VLOOKUP($A341,DICO_Complet!A:R,9,FALSE)&lt;&gt;0,VLOOKUP($A341,DICO_Complet!A:R,9,FALSE),"")</f>
        <v/>
      </c>
      <c r="J341" s="3" t="str">
        <f>VLOOKUP($A341,DICO_Complet!A:R,10,FALSE)</f>
        <v>Parameters AcquirerTelecommunication</v>
      </c>
      <c r="K341" s="3" t="str">
        <f>IF(OR(ISNA(VLOOKUP(Tableau161920[[#This Row],[Référence]],MON_MSG!A:H,7,FALSE)),ISBLANK(VLOOKUP(Tableau161920[[#This Row],[Référence]],MON_MSG!A:H,7,FALSE))),"",VLOOKUP(Tableau161920[[#This Row],[Référence]],MON_MSG!A:H,7,FALSE))</f>
        <v/>
      </c>
      <c r="L341" s="3" t="str">
        <f>IF(OR(ISNA(VLOOKUP(Tableau161920[[#This Row],[Référence]],MON_MSG!A:I,8,FALSE)),ISBLANK(VLOOKUP(Tableau161920[[#This Row],[Référence]],MON_MSG!A:I,8,FALSE))),"",VLOOKUP(Tableau161920[[#This Row],[Référence]],MON_MSG!A:I,8,FALSE))</f>
        <v/>
      </c>
      <c r="M341" s="3" t="str">
        <f>IF(OR(ISNA(VLOOKUP(Tableau161920[[#This Row],[Référence]],MON_MSG!A:J,9,FALSE)),ISBLANK(VLOOKUP(Tableau161920[[#This Row],[Référence]],MON_MSG!A:J,9,FALSE))),"",VLOOKUP(Tableau161920[[#This Row],[Référence]],MON_MSG!A:J,9,FALSE))</f>
        <v/>
      </c>
      <c r="N341" s="3" t="str">
        <f>IF(VLOOKUP($A341,DICO_Complet!A:R,12,FALSE)=0,"",VLOOKUP($A341,DICO_Complet!A:R,12,FALSE))</f>
        <v/>
      </c>
      <c r="O341" s="3" t="str">
        <f>IF(VLOOKUP($A341,DICO_Complet!A:R,13,FALSE)=0,"",VLOOKUP($A341,DICO_Complet!A:R,13,FALSE))</f>
        <v/>
      </c>
      <c r="P341" s="3" t="str">
        <f>IF(VLOOKUP($A341,DICO_Complet!A:R,14,FALSE)=0,"",VLOOKUP($A341,DICO_Complet!A:R,14,FALSE))</f>
        <v>072-DF41-p4</v>
      </c>
      <c r="Q341" s="3" t="str">
        <f>IF(VLOOKUP($A341,DICO_Complet!A:R,15,FALSE)=0,"",VLOOKUP($A341,DICO_Complet!A:R,15,FALSE))</f>
        <v/>
      </c>
      <c r="R341" s="3" t="str">
        <f>IF(VLOOKUP($A341,DICO_Complet!A:R,16,FALSE)=0,"",VLOOKUP($A341,DICO_Complet!A:R,16,FALSE))</f>
        <v/>
      </c>
      <c r="S341" s="3" t="str">
        <f>IF(VLOOKUP($A341,DICO_Complet!A:R,17,FALSE)=0,"",VLOOKUP($A341,DICO_Complet!A:R,17,FALSE))</f>
        <v/>
      </c>
      <c r="T341" s="3" t="str">
        <f>IF(VLOOKUP($A341,DICO_Complet!A:R,18,FALSE)=0,"",VLOOKUP($A341,DICO_Complet!A:R,18,FALSE))</f>
        <v/>
      </c>
    </row>
    <row r="342" spans="1:20">
      <c r="A342" s="29">
        <v>250425201511</v>
      </c>
      <c r="B342" s="30" t="str">
        <f>IF(ISNA(VLOOKUP(Tableau161920[[#This Row],[Référence]],MON_MSG!A:B,2,FALSE)),"N",IF($I342="Obsolete","N","O"))</f>
        <v>O</v>
      </c>
      <c r="C342" s="3" t="str">
        <f>VLOOKUP($A342,DICO_Complet!A:R,3,FALSE)</f>
        <v>Context</v>
      </c>
      <c r="D342" s="3" t="str">
        <f>VLOOKUP($A342,DICO_Complet!A:R,4,FALSE)</f>
        <v>pointOfServiceContext</v>
      </c>
      <c r="E342" s="3" t="str">
        <f>VLOOKUP($A342,DICO_Complet!A:R,5,FALSE)</f>
        <v>temp_processingIndicator</v>
      </c>
      <c r="F342" s="3" t="str">
        <f>VLOOKUP($A342,DICO_Complet!A:R,6,FALSE)</f>
        <v>temp_ProcessingIndicatorCodeset</v>
      </c>
      <c r="G342" s="31" t="str">
        <f>VLOOKUP($A342,DICO_Complet!A:R,7,FALSE)</f>
        <v>DNS</v>
      </c>
      <c r="H342" s="31">
        <f>VLOOKUP($A342,DICO_Complet!A:R,8,FALSE)</f>
        <v>0</v>
      </c>
      <c r="I342" s="3" t="str">
        <f>IF(VLOOKUP($A342,DICO_Complet!A:R,9,FALSE)&lt;&gt;0,VLOOKUP($A342,DICO_Complet!A:R,9,FALSE),"")</f>
        <v/>
      </c>
      <c r="J342" s="3" t="str">
        <f>VLOOKUP($A342,DICO_Complet!A:R,10,FALSE)</f>
        <v>Processing indicator</v>
      </c>
      <c r="K342" s="3" t="str">
        <f>IF(OR(ISNA(VLOOKUP(Tableau161920[[#This Row],[Référence]],MON_MSG!A:H,7,FALSE)),ISBLANK(VLOOKUP(Tableau161920[[#This Row],[Référence]],MON_MSG!A:H,7,FALSE))),"",VLOOKUP(Tableau161920[[#This Row],[Référence]],MON_MSG!A:H,7,FALSE))</f>
        <v/>
      </c>
      <c r="L342" s="3" t="str">
        <f>IF(OR(ISNA(VLOOKUP(Tableau161920[[#This Row],[Référence]],MON_MSG!A:I,8,FALSE)),ISBLANK(VLOOKUP(Tableau161920[[#This Row],[Référence]],MON_MSG!A:I,8,FALSE))),"",VLOOKUP(Tableau161920[[#This Row],[Référence]],MON_MSG!A:I,8,FALSE))</f>
        <v/>
      </c>
      <c r="M342" s="3" t="str">
        <f>IF(OR(ISNA(VLOOKUP(Tableau161920[[#This Row],[Référence]],MON_MSG!A:J,9,FALSE)),ISBLANK(VLOOKUP(Tableau161920[[#This Row],[Référence]],MON_MSG!A:J,9,FALSE))),"",VLOOKUP(Tableau161920[[#This Row],[Référence]],MON_MSG!A:J,9,FALSE))</f>
        <v/>
      </c>
      <c r="N342" s="3" t="str">
        <f>IF(VLOOKUP($A342,DICO_Complet!A:R,12,FALSE)=0,"",VLOOKUP($A342,DICO_Complet!A:R,12,FALSE))</f>
        <v/>
      </c>
      <c r="O342" s="3" t="str">
        <f>IF(VLOOKUP($A342,DICO_Complet!A:R,13,FALSE)=0,"",VLOOKUP($A342,DICO_Complet!A:R,13,FALSE))</f>
        <v/>
      </c>
      <c r="P342" s="3" t="str">
        <f>IF(VLOOKUP($A342,DICO_Complet!A:R,14,FALSE)=0,"",VLOOKUP($A342,DICO_Complet!A:R,14,FALSE))</f>
        <v>072-DF98-p1</v>
      </c>
      <c r="Q342" s="3" t="str">
        <f>IF(VLOOKUP($A342,DICO_Complet!A:R,15,FALSE)=0,"",VLOOKUP($A342,DICO_Complet!A:R,15,FALSE))</f>
        <v/>
      </c>
      <c r="R342" s="3" t="str">
        <f>IF(VLOOKUP($A342,DICO_Complet!A:R,16,FALSE)=0,"",VLOOKUP($A342,DICO_Complet!A:R,16,FALSE))</f>
        <v/>
      </c>
      <c r="S342" s="3" t="str">
        <f>IF(VLOOKUP($A342,DICO_Complet!A:R,17,FALSE)=0,"",VLOOKUP($A342,DICO_Complet!A:R,17,FALSE))</f>
        <v/>
      </c>
      <c r="T342" s="3" t="str">
        <f>IF(VLOOKUP($A342,DICO_Complet!A:R,18,FALSE)=0,"",VLOOKUP($A342,DICO_Complet!A:R,18,FALSE))</f>
        <v/>
      </c>
    </row>
    <row r="343" spans="1:20">
      <c r="A343" s="29">
        <v>250425201608</v>
      </c>
      <c r="B343" s="30" t="str">
        <f>IF(ISNA(VLOOKUP(Tableau161920[[#This Row],[Référence]],MON_MSG!A:B,2,FALSE)),"N",IF($I343="Obsolete","N","O"))</f>
        <v>O</v>
      </c>
      <c r="C343" s="3" t="str">
        <f>VLOOKUP($A343,DICO_Complet!A:R,3,FALSE)</f>
        <v>Context</v>
      </c>
      <c r="D343" s="3" t="str">
        <f>VLOOKUP($A343,DICO_Complet!A:R,4,FALSE)</f>
        <v>pointOfServiceContext</v>
      </c>
      <c r="E343" s="3" t="str">
        <f>VLOOKUP($A343,DICO_Complet!A:R,5,FALSE)</f>
        <v>temp_receiptCategory</v>
      </c>
      <c r="F343" s="3" t="str">
        <f>VLOOKUP($A343,DICO_Complet!A:R,6,FALSE)</f>
        <v>temp_ReceiptCategoryCodeset</v>
      </c>
      <c r="G343" s="31" t="str">
        <f>VLOOKUP($A343,DICO_Complet!A:R,7,FALSE)</f>
        <v>DNS</v>
      </c>
      <c r="H343" s="31">
        <f>VLOOKUP($A343,DICO_Complet!A:R,8,FALSE)</f>
        <v>0</v>
      </c>
      <c r="I343" s="3" t="str">
        <f>IF(VLOOKUP($A343,DICO_Complet!A:R,9,FALSE)&lt;&gt;0,VLOOKUP($A343,DICO_Complet!A:R,9,FALSE),"")</f>
        <v/>
      </c>
      <c r="J343" s="3" t="str">
        <f>VLOOKUP($A343,DICO_Complet!A:R,10,FALSE)</f>
        <v>Receipt type</v>
      </c>
      <c r="K343" s="3" t="str">
        <f>IF(OR(ISNA(VLOOKUP(Tableau161920[[#This Row],[Référence]],MON_MSG!A:H,7,FALSE)),ISBLANK(VLOOKUP(Tableau161920[[#This Row],[Référence]],MON_MSG!A:H,7,FALSE))),"",VLOOKUP(Tableau161920[[#This Row],[Référence]],MON_MSG!A:H,7,FALSE))</f>
        <v/>
      </c>
      <c r="L343" s="3" t="str">
        <f>IF(OR(ISNA(VLOOKUP(Tableau161920[[#This Row],[Référence]],MON_MSG!A:I,8,FALSE)),ISBLANK(VLOOKUP(Tableau161920[[#This Row],[Référence]],MON_MSG!A:I,8,FALSE))),"",VLOOKUP(Tableau161920[[#This Row],[Référence]],MON_MSG!A:I,8,FALSE))</f>
        <v/>
      </c>
      <c r="M343" s="3" t="str">
        <f>IF(OR(ISNA(VLOOKUP(Tableau161920[[#This Row],[Référence]],MON_MSG!A:J,9,FALSE)),ISBLANK(VLOOKUP(Tableau161920[[#This Row],[Référence]],MON_MSG!A:J,9,FALSE))),"",VLOOKUP(Tableau161920[[#This Row],[Référence]],MON_MSG!A:J,9,FALSE))</f>
        <v/>
      </c>
      <c r="N343" s="3" t="str">
        <f>IF(VLOOKUP($A343,DICO_Complet!A:R,12,FALSE)=0,"",VLOOKUP($A343,DICO_Complet!A:R,12,FALSE))</f>
        <v/>
      </c>
      <c r="O343" s="3" t="str">
        <f>IF(VLOOKUP($A343,DICO_Complet!A:R,13,FALSE)=0,"",VLOOKUP($A343,DICO_Complet!A:R,13,FALSE))</f>
        <v/>
      </c>
      <c r="P343" s="3" t="str">
        <f>IF(VLOOKUP($A343,DICO_Complet!A:R,14,FALSE)=0,"",VLOOKUP($A343,DICO_Complet!A:R,14,FALSE))</f>
        <v>072-DFB4-p1</v>
      </c>
      <c r="Q343" s="3" t="str">
        <f>IF(VLOOKUP($A343,DICO_Complet!A:R,15,FALSE)=0,"",VLOOKUP($A343,DICO_Complet!A:R,15,FALSE))</f>
        <v/>
      </c>
      <c r="R343" s="3" t="str">
        <f>IF(VLOOKUP($A343,DICO_Complet!A:R,16,FALSE)=0,"",VLOOKUP($A343,DICO_Complet!A:R,16,FALSE))</f>
        <v/>
      </c>
      <c r="S343" s="3" t="str">
        <f>IF(VLOOKUP($A343,DICO_Complet!A:R,17,FALSE)=0,"",VLOOKUP($A343,DICO_Complet!A:R,17,FALSE))</f>
        <v/>
      </c>
      <c r="T343" s="3" t="str">
        <f>IF(VLOOKUP($A343,DICO_Complet!A:R,18,FALSE)=0,"",VLOOKUP($A343,DICO_Complet!A:R,18,FALSE))</f>
        <v/>
      </c>
    </row>
    <row r="344" spans="1:20">
      <c r="A344" s="29">
        <v>250425201609</v>
      </c>
      <c r="B344" s="30" t="str">
        <f>IF(ISNA(VLOOKUP(Tableau161920[[#This Row],[Référence]],MON_MSG!A:B,2,FALSE)),"N",IF($I344="Obsolete","N","O"))</f>
        <v>O</v>
      </c>
      <c r="C344" s="3" t="str">
        <f>VLOOKUP($A344,DICO_Complet!A:R,3,FALSE)</f>
        <v>Context</v>
      </c>
      <c r="D344" s="3" t="str">
        <f>VLOOKUP($A344,DICO_Complet!A:R,4,FALSE)</f>
        <v>pointOfServiceContext</v>
      </c>
      <c r="E344" s="3" t="str">
        <f>VLOOKUP($A344,DICO_Complet!A:R,5,FALSE)</f>
        <v>temp_receiptPrintingMode</v>
      </c>
      <c r="F344" s="3" t="str">
        <f>VLOOKUP($A344,DICO_Complet!A:R,6,FALSE)</f>
        <v>temp_ReceiptPrintingModeCodeset</v>
      </c>
      <c r="G344" s="31" t="str">
        <f>VLOOKUP($A344,DICO_Complet!A:R,7,FALSE)</f>
        <v>DNS</v>
      </c>
      <c r="H344" s="31">
        <f>VLOOKUP($A344,DICO_Complet!A:R,8,FALSE)</f>
        <v>0</v>
      </c>
      <c r="I344" s="3" t="str">
        <f>IF(VLOOKUP($A344,DICO_Complet!A:R,9,FALSE)&lt;&gt;0,VLOOKUP($A344,DICO_Complet!A:R,9,FALSE),"")</f>
        <v/>
      </c>
      <c r="J344" s="3" t="str">
        <f>VLOOKUP($A344,DICO_Complet!A:R,10,FALSE)</f>
        <v>Receipt printing mode</v>
      </c>
      <c r="K344" s="3" t="str">
        <f>IF(OR(ISNA(VLOOKUP(Tableau161920[[#This Row],[Référence]],MON_MSG!A:H,7,FALSE)),ISBLANK(VLOOKUP(Tableau161920[[#This Row],[Référence]],MON_MSG!A:H,7,FALSE))),"",VLOOKUP(Tableau161920[[#This Row],[Référence]],MON_MSG!A:H,7,FALSE))</f>
        <v/>
      </c>
      <c r="L344" s="3" t="str">
        <f>IF(OR(ISNA(VLOOKUP(Tableau161920[[#This Row],[Référence]],MON_MSG!A:I,8,FALSE)),ISBLANK(VLOOKUP(Tableau161920[[#This Row],[Référence]],MON_MSG!A:I,8,FALSE))),"",VLOOKUP(Tableau161920[[#This Row],[Référence]],MON_MSG!A:I,8,FALSE))</f>
        <v/>
      </c>
      <c r="M344" s="3" t="str">
        <f>IF(OR(ISNA(VLOOKUP(Tableau161920[[#This Row],[Référence]],MON_MSG!A:J,9,FALSE)),ISBLANK(VLOOKUP(Tableau161920[[#This Row],[Référence]],MON_MSG!A:J,9,FALSE))),"",VLOOKUP(Tableau161920[[#This Row],[Référence]],MON_MSG!A:J,9,FALSE))</f>
        <v/>
      </c>
      <c r="N344" s="3" t="str">
        <f>IF(VLOOKUP($A344,DICO_Complet!A:R,12,FALSE)=0,"",VLOOKUP($A344,DICO_Complet!A:R,12,FALSE))</f>
        <v/>
      </c>
      <c r="O344" s="3" t="str">
        <f>IF(VLOOKUP($A344,DICO_Complet!A:R,13,FALSE)=0,"",VLOOKUP($A344,DICO_Complet!A:R,13,FALSE))</f>
        <v/>
      </c>
      <c r="P344" s="3" t="str">
        <f>IF(VLOOKUP($A344,DICO_Complet!A:R,14,FALSE)=0,"",VLOOKUP($A344,DICO_Complet!A:R,14,FALSE))</f>
        <v>072-DFB4-p2</v>
      </c>
      <c r="Q344" s="3" t="str">
        <f>IF(VLOOKUP($A344,DICO_Complet!A:R,15,FALSE)=0,"",VLOOKUP($A344,DICO_Complet!A:R,15,FALSE))</f>
        <v/>
      </c>
      <c r="R344" s="3" t="str">
        <f>IF(VLOOKUP($A344,DICO_Complet!A:R,16,FALSE)=0,"",VLOOKUP($A344,DICO_Complet!A:R,16,FALSE))</f>
        <v/>
      </c>
      <c r="S344" s="3" t="str">
        <f>IF(VLOOKUP($A344,DICO_Complet!A:R,17,FALSE)=0,"",VLOOKUP($A344,DICO_Complet!A:R,17,FALSE))</f>
        <v/>
      </c>
      <c r="T344" s="3" t="str">
        <f>IF(VLOOKUP($A344,DICO_Complet!A:R,18,FALSE)=0,"",VLOOKUP($A344,DICO_Complet!A:R,18,FALSE))</f>
        <v/>
      </c>
    </row>
    <row r="345" spans="1:20">
      <c r="A345" s="29">
        <v>250425201029</v>
      </c>
      <c r="B345" s="30" t="str">
        <f>IF(ISNA(VLOOKUP(Tableau161920[[#This Row],[Référence]],MON_MSG!A:B,2,FALSE)),"N",IF($I345="Obsolete","N","O"))</f>
        <v>O</v>
      </c>
      <c r="C345" s="3" t="str">
        <f>VLOOKUP($A345,DICO_Complet!A:R,3,FALSE)</f>
        <v>Context</v>
      </c>
      <c r="D345" s="3" t="str">
        <f>VLOOKUP($A345,DICO_Complet!A:R,4,FALSE)</f>
        <v>pointOfServiceContext</v>
      </c>
      <c r="E345" s="3" t="str">
        <f>VLOOKUP($A345,DICO_Complet!A:R,5,FALSE)</f>
        <v>temp_recurrentCallEndDate</v>
      </c>
      <c r="F345" s="3" t="str">
        <f>VLOOKUP($A345,DICO_Complet!A:R,6,FALSE)</f>
        <v>ISODateTime</v>
      </c>
      <c r="G345" s="31" t="str">
        <f>VLOOKUP($A345,DICO_Complet!A:R,7,FALSE)</f>
        <v>DNS</v>
      </c>
      <c r="H345" s="31">
        <f>VLOOKUP($A345,DICO_Complet!A:R,8,FALSE)</f>
        <v>0</v>
      </c>
      <c r="I345" s="3" t="str">
        <f>IF(VLOOKUP($A345,DICO_Complet!A:R,9,FALSE)&lt;&gt;0,VLOOKUP($A345,DICO_Complet!A:R,9,FALSE),"")</f>
        <v/>
      </c>
      <c r="J345" s="3" t="str">
        <f>VLOOKUP($A345,DICO_Complet!A:R,10,FALSE)</f>
        <v>Recurrent call end date</v>
      </c>
      <c r="K345" s="3" t="str">
        <f>IF(OR(ISNA(VLOOKUP(Tableau161920[[#This Row],[Référence]],MON_MSG!A:H,7,FALSE)),ISBLANK(VLOOKUP(Tableau161920[[#This Row],[Référence]],MON_MSG!A:H,7,FALSE))),"",VLOOKUP(Tableau161920[[#This Row],[Référence]],MON_MSG!A:H,7,FALSE))</f>
        <v/>
      </c>
      <c r="L345" s="3" t="str">
        <f>IF(OR(ISNA(VLOOKUP(Tableau161920[[#This Row],[Référence]],MON_MSG!A:I,8,FALSE)),ISBLANK(VLOOKUP(Tableau161920[[#This Row],[Référence]],MON_MSG!A:I,8,FALSE))),"",VLOOKUP(Tableau161920[[#This Row],[Référence]],MON_MSG!A:I,8,FALSE))</f>
        <v/>
      </c>
      <c r="M345" s="3" t="str">
        <f>IF(OR(ISNA(VLOOKUP(Tableau161920[[#This Row],[Référence]],MON_MSG!A:J,9,FALSE)),ISBLANK(VLOOKUP(Tableau161920[[#This Row],[Référence]],MON_MSG!A:J,9,FALSE))),"",VLOOKUP(Tableau161920[[#This Row],[Référence]],MON_MSG!A:J,9,FALSE))</f>
        <v/>
      </c>
      <c r="N345" s="3" t="str">
        <f>IF(VLOOKUP($A345,DICO_Complet!A:R,12,FALSE)=0,"",VLOOKUP($A345,DICO_Complet!A:R,12,FALSE))</f>
        <v/>
      </c>
      <c r="O345" s="3" t="str">
        <f>IF(VLOOKUP($A345,DICO_Complet!A:R,13,FALSE)=0,"",VLOOKUP($A345,DICO_Complet!A:R,13,FALSE))</f>
        <v/>
      </c>
      <c r="P345" s="3" t="str">
        <f>IF(VLOOKUP($A345,DICO_Complet!A:R,14,FALSE)=0,"",VLOOKUP($A345,DICO_Complet!A:R,14,FALSE))</f>
        <v>072-DF46-p3</v>
      </c>
      <c r="Q345" s="3" t="str">
        <f>IF(VLOOKUP($A345,DICO_Complet!A:R,15,FALSE)=0,"",VLOOKUP($A345,DICO_Complet!A:R,15,FALSE))</f>
        <v/>
      </c>
      <c r="R345" s="3" t="str">
        <f>IF(VLOOKUP($A345,DICO_Complet!A:R,16,FALSE)=0,"",VLOOKUP($A345,DICO_Complet!A:R,16,FALSE))</f>
        <v/>
      </c>
      <c r="S345" s="3" t="str">
        <f>IF(VLOOKUP($A345,DICO_Complet!A:R,17,FALSE)=0,"",VLOOKUP($A345,DICO_Complet!A:R,17,FALSE))</f>
        <v/>
      </c>
      <c r="T345" s="3" t="str">
        <f>IF(VLOOKUP($A345,DICO_Complet!A:R,18,FALSE)=0,"",VLOOKUP($A345,DICO_Complet!A:R,18,FALSE))</f>
        <v/>
      </c>
    </row>
    <row r="346" spans="1:20">
      <c r="A346" s="29">
        <v>250425201027</v>
      </c>
      <c r="B346" s="30" t="str">
        <f>IF(ISNA(VLOOKUP(Tableau161920[[#This Row],[Référence]],MON_MSG!A:B,2,FALSE)),"N",IF($I346="Obsolete","N","O"))</f>
        <v>O</v>
      </c>
      <c r="C346" s="3" t="str">
        <f>VLOOKUP($A346,DICO_Complet!A:R,3,FALSE)</f>
        <v>Context</v>
      </c>
      <c r="D346" s="3" t="str">
        <f>VLOOKUP($A346,DICO_Complet!A:R,4,FALSE)</f>
        <v>pointOfServiceContext</v>
      </c>
      <c r="E346" s="3" t="str">
        <f>VLOOKUP($A346,DICO_Complet!A:R,5,FALSE)</f>
        <v>temp_recurrentCallIndicator</v>
      </c>
      <c r="F346" s="3" t="str">
        <f>VLOOKUP($A346,DICO_Complet!A:R,6,FALSE)</f>
        <v>TrueFalseIndicator</v>
      </c>
      <c r="G346" s="31" t="str">
        <f>VLOOKUP($A346,DICO_Complet!A:R,7,FALSE)</f>
        <v>DNS</v>
      </c>
      <c r="H346" s="31">
        <f>VLOOKUP($A346,DICO_Complet!A:R,8,FALSE)</f>
        <v>0</v>
      </c>
      <c r="I346" s="3" t="str">
        <f>IF(VLOOKUP($A346,DICO_Complet!A:R,9,FALSE)&lt;&gt;0,VLOOKUP($A346,DICO_Complet!A:R,9,FALSE),"")</f>
        <v/>
      </c>
      <c r="J346" s="3" t="str">
        <f>VLOOKUP($A346,DICO_Complet!A:R,10,FALSE)</f>
        <v>Recurrent call indicator</v>
      </c>
      <c r="K346" s="3" t="str">
        <f>IF(OR(ISNA(VLOOKUP(Tableau161920[[#This Row],[Référence]],MON_MSG!A:H,7,FALSE)),ISBLANK(VLOOKUP(Tableau161920[[#This Row],[Référence]],MON_MSG!A:H,7,FALSE))),"",VLOOKUP(Tableau161920[[#This Row],[Référence]],MON_MSG!A:H,7,FALSE))</f>
        <v/>
      </c>
      <c r="L346" s="3" t="str">
        <f>IF(OR(ISNA(VLOOKUP(Tableau161920[[#This Row],[Référence]],MON_MSG!A:I,8,FALSE)),ISBLANK(VLOOKUP(Tableau161920[[#This Row],[Référence]],MON_MSG!A:I,8,FALSE))),"",VLOOKUP(Tableau161920[[#This Row],[Référence]],MON_MSG!A:I,8,FALSE))</f>
        <v/>
      </c>
      <c r="M346" s="3" t="str">
        <f>IF(OR(ISNA(VLOOKUP(Tableau161920[[#This Row],[Référence]],MON_MSG!A:J,9,FALSE)),ISBLANK(VLOOKUP(Tableau161920[[#This Row],[Référence]],MON_MSG!A:J,9,FALSE))),"",VLOOKUP(Tableau161920[[#This Row],[Référence]],MON_MSG!A:J,9,FALSE))</f>
        <v/>
      </c>
      <c r="N346" s="3" t="str">
        <f>IF(VLOOKUP($A346,DICO_Complet!A:R,12,FALSE)=0,"",VLOOKUP($A346,DICO_Complet!A:R,12,FALSE))</f>
        <v/>
      </c>
      <c r="O346" s="3" t="str">
        <f>IF(VLOOKUP($A346,DICO_Complet!A:R,13,FALSE)=0,"",VLOOKUP($A346,DICO_Complet!A:R,13,FALSE))</f>
        <v/>
      </c>
      <c r="P346" s="3" t="str">
        <f>IF(VLOOKUP($A346,DICO_Complet!A:R,14,FALSE)=0,"",VLOOKUP($A346,DICO_Complet!A:R,14,FALSE))</f>
        <v>072-DF46-p1</v>
      </c>
      <c r="Q346" s="3" t="str">
        <f>IF(VLOOKUP($A346,DICO_Complet!A:R,15,FALSE)=0,"",VLOOKUP($A346,DICO_Complet!A:R,15,FALSE))</f>
        <v/>
      </c>
      <c r="R346" s="3" t="str">
        <f>IF(VLOOKUP($A346,DICO_Complet!A:R,16,FALSE)=0,"",VLOOKUP($A346,DICO_Complet!A:R,16,FALSE))</f>
        <v/>
      </c>
      <c r="S346" s="3" t="str">
        <f>IF(VLOOKUP($A346,DICO_Complet!A:R,17,FALSE)=0,"",VLOOKUP($A346,DICO_Complet!A:R,17,FALSE))</f>
        <v/>
      </c>
      <c r="T346" s="3" t="str">
        <f>IF(VLOOKUP($A346,DICO_Complet!A:R,18,FALSE)=0,"",VLOOKUP($A346,DICO_Complet!A:R,18,FALSE))</f>
        <v/>
      </c>
    </row>
    <row r="347" spans="1:20">
      <c r="A347" s="29">
        <v>250425201607</v>
      </c>
      <c r="B347" s="30" t="str">
        <f>IF(ISNA(VLOOKUP(Tableau161920[[#This Row],[Référence]],MON_MSG!A:B,2,FALSE)),"N",IF($I347="Obsolete","N","O"))</f>
        <v>O</v>
      </c>
      <c r="C347" s="3" t="str">
        <f>VLOOKUP($A347,DICO_Complet!A:R,3,FALSE)</f>
        <v>Context</v>
      </c>
      <c r="D347" s="3" t="str">
        <f>VLOOKUP($A347,DICO_Complet!A:R,4,FALSE)</f>
        <v>pointOfServiceContext</v>
      </c>
      <c r="E347" s="3" t="str">
        <f>VLOOKUP($A347,DICO_Complet!A:R,5,FALSE)</f>
        <v>temp_regionIndicator</v>
      </c>
      <c r="F347" s="3" t="str">
        <f>VLOOKUP($A347,DICO_Complet!A:R,6,FALSE)</f>
        <v>Exact2Text</v>
      </c>
      <c r="G347" s="31" t="str">
        <f>VLOOKUP($A347,DICO_Complet!A:R,7,FALSE)</f>
        <v>DNS</v>
      </c>
      <c r="H347" s="31">
        <f>VLOOKUP($A347,DICO_Complet!A:R,8,FALSE)</f>
        <v>0</v>
      </c>
      <c r="I347" s="3" t="str">
        <f>IF(VLOOKUP($A347,DICO_Complet!A:R,9,FALSE)&lt;&gt;0,VLOOKUP($A347,DICO_Complet!A:R,9,FALSE),"")</f>
        <v/>
      </c>
      <c r="J347" s="3" t="str">
        <f>VLOOKUP($A347,DICO_Complet!A:R,10,FALSE)</f>
        <v>Region indicator</v>
      </c>
      <c r="K347" s="3" t="str">
        <f>IF(OR(ISNA(VLOOKUP(Tableau161920[[#This Row],[Référence]],MON_MSG!A:H,7,FALSE)),ISBLANK(VLOOKUP(Tableau161920[[#This Row],[Référence]],MON_MSG!A:H,7,FALSE))),"",VLOOKUP(Tableau161920[[#This Row],[Référence]],MON_MSG!A:H,7,FALSE))</f>
        <v/>
      </c>
      <c r="L347" s="3" t="str">
        <f>IF(OR(ISNA(VLOOKUP(Tableau161920[[#This Row],[Référence]],MON_MSG!A:I,8,FALSE)),ISBLANK(VLOOKUP(Tableau161920[[#This Row],[Référence]],MON_MSG!A:I,8,FALSE))),"",VLOOKUP(Tableau161920[[#This Row],[Référence]],MON_MSG!A:I,8,FALSE))</f>
        <v/>
      </c>
      <c r="M347" s="3" t="str">
        <f>IF(OR(ISNA(VLOOKUP(Tableau161920[[#This Row],[Référence]],MON_MSG!A:J,9,FALSE)),ISBLANK(VLOOKUP(Tableau161920[[#This Row],[Référence]],MON_MSG!A:J,9,FALSE))),"",VLOOKUP(Tableau161920[[#This Row],[Référence]],MON_MSG!A:J,9,FALSE))</f>
        <v/>
      </c>
      <c r="N347" s="3" t="str">
        <f>IF(VLOOKUP($A347,DICO_Complet!A:R,12,FALSE)=0,"",VLOOKUP($A347,DICO_Complet!A:R,12,FALSE))</f>
        <v/>
      </c>
      <c r="O347" s="3" t="str">
        <f>IF(VLOOKUP($A347,DICO_Complet!A:R,13,FALSE)=0,"",VLOOKUP($A347,DICO_Complet!A:R,13,FALSE))</f>
        <v/>
      </c>
      <c r="P347" s="3" t="str">
        <f>IF(VLOOKUP($A347,DICO_Complet!A:R,14,FALSE)=0,"",VLOOKUP($A347,DICO_Complet!A:R,14,FALSE))</f>
        <v>072-DFB2</v>
      </c>
      <c r="Q347" s="3" t="str">
        <f>IF(VLOOKUP($A347,DICO_Complet!A:R,15,FALSE)=0,"",VLOOKUP($A347,DICO_Complet!A:R,15,FALSE))</f>
        <v/>
      </c>
      <c r="R347" s="3" t="str">
        <f>IF(VLOOKUP($A347,DICO_Complet!A:R,16,FALSE)=0,"",VLOOKUP($A347,DICO_Complet!A:R,16,FALSE))</f>
        <v/>
      </c>
      <c r="S347" s="3" t="str">
        <f>IF(VLOOKUP($A347,DICO_Complet!A:R,17,FALSE)=0,"",VLOOKUP($A347,DICO_Complet!A:R,17,FALSE))</f>
        <v/>
      </c>
      <c r="T347" s="3" t="str">
        <f>IF(VLOOKUP($A347,DICO_Complet!A:R,18,FALSE)=0,"",VLOOKUP($A347,DICO_Complet!A:R,18,FALSE))</f>
        <v/>
      </c>
    </row>
    <row r="348" spans="1:20">
      <c r="A348" s="29">
        <v>250425201033</v>
      </c>
      <c r="B348" s="30" t="str">
        <f>IF(ISNA(VLOOKUP(Tableau161920[[#This Row],[Référence]],MON_MSG!A:B,2,FALSE)),"N",IF($I348="Obsolete","N","O"))</f>
        <v>O</v>
      </c>
      <c r="C348" s="3" t="str">
        <f>VLOOKUP($A348,DICO_Complet!A:R,3,FALSE)</f>
        <v>Context</v>
      </c>
      <c r="D348" s="3" t="str">
        <f>VLOOKUP($A348,DICO_Complet!A:R,4,FALSE)</f>
        <v>pointOfServiceContext</v>
      </c>
      <c r="E348" s="3" t="str">
        <f>VLOOKUP($A348,DICO_Complet!A:R,5,FALSE)</f>
        <v>temp_serviceName</v>
      </c>
      <c r="F348" s="3" t="str">
        <f>VLOOKUP($A348,DICO_Complet!A:R,6,FALSE)</f>
        <v>Exact32Text</v>
      </c>
      <c r="G348" s="31" t="str">
        <f>VLOOKUP($A348,DICO_Complet!A:R,7,FALSE)</f>
        <v>DNS</v>
      </c>
      <c r="H348" s="31">
        <f>VLOOKUP($A348,DICO_Complet!A:R,8,FALSE)</f>
        <v>0</v>
      </c>
      <c r="I348" s="3" t="str">
        <f>IF(VLOOKUP($A348,DICO_Complet!A:R,9,FALSE)&lt;&gt;0,VLOOKUP($A348,DICO_Complet!A:R,9,FALSE),"")</f>
        <v/>
      </c>
      <c r="J348" s="3" t="str">
        <f>VLOOKUP($A348,DICO_Complet!A:R,10,FALSE)</f>
        <v>Service name</v>
      </c>
      <c r="K348" s="3" t="str">
        <f>IF(OR(ISNA(VLOOKUP(Tableau161920[[#This Row],[Référence]],MON_MSG!A:H,7,FALSE)),ISBLANK(VLOOKUP(Tableau161920[[#This Row],[Référence]],MON_MSG!A:H,7,FALSE))),"",VLOOKUP(Tableau161920[[#This Row],[Référence]],MON_MSG!A:H,7,FALSE))</f>
        <v/>
      </c>
      <c r="L348" s="3" t="str">
        <f>IF(OR(ISNA(VLOOKUP(Tableau161920[[#This Row],[Référence]],MON_MSG!A:I,8,FALSE)),ISBLANK(VLOOKUP(Tableau161920[[#This Row],[Référence]],MON_MSG!A:I,8,FALSE))),"",VLOOKUP(Tableau161920[[#This Row],[Référence]],MON_MSG!A:I,8,FALSE))</f>
        <v/>
      </c>
      <c r="M348" s="3" t="str">
        <f>IF(OR(ISNA(VLOOKUP(Tableau161920[[#This Row],[Référence]],MON_MSG!A:J,9,FALSE)),ISBLANK(VLOOKUP(Tableau161920[[#This Row],[Référence]],MON_MSG!A:J,9,FALSE))),"",VLOOKUP(Tableau161920[[#This Row],[Référence]],MON_MSG!A:J,9,FALSE))</f>
        <v/>
      </c>
      <c r="N348" s="3" t="str">
        <f>IF(VLOOKUP($A348,DICO_Complet!A:R,12,FALSE)=0,"",VLOOKUP($A348,DICO_Complet!A:R,12,FALSE))</f>
        <v/>
      </c>
      <c r="O348" s="3" t="str">
        <f>IF(VLOOKUP($A348,DICO_Complet!A:R,13,FALSE)=0,"",VLOOKUP($A348,DICO_Complet!A:R,13,FALSE))</f>
        <v/>
      </c>
      <c r="P348" s="3" t="str">
        <f>IF(VLOOKUP($A348,DICO_Complet!A:R,14,FALSE)=0,"",VLOOKUP($A348,DICO_Complet!A:R,14,FALSE))</f>
        <v>072-DF50-p1</v>
      </c>
      <c r="Q348" s="3" t="str">
        <f>IF(VLOOKUP($A348,DICO_Complet!A:R,15,FALSE)=0,"",VLOOKUP($A348,DICO_Complet!A:R,15,FALSE))</f>
        <v/>
      </c>
      <c r="R348" s="3" t="str">
        <f>IF(VLOOKUP($A348,DICO_Complet!A:R,16,FALSE)=0,"",VLOOKUP($A348,DICO_Complet!A:R,16,FALSE))</f>
        <v/>
      </c>
      <c r="S348" s="3" t="str">
        <f>IF(VLOOKUP($A348,DICO_Complet!A:R,17,FALSE)=0,"",VLOOKUP($A348,DICO_Complet!A:R,17,FALSE))</f>
        <v/>
      </c>
      <c r="T348" s="3" t="str">
        <f>IF(VLOOKUP($A348,DICO_Complet!A:R,18,FALSE)=0,"",VLOOKUP($A348,DICO_Complet!A:R,18,FALSE))</f>
        <v/>
      </c>
    </row>
    <row r="349" spans="1:20">
      <c r="A349" s="29">
        <v>250425201018</v>
      </c>
      <c r="B349" s="30" t="str">
        <f>IF(ISNA(VLOOKUP(Tableau161920[[#This Row],[Référence]],MON_MSG!A:B,2,FALSE)),"N",IF($I349="Obsolete","N","O"))</f>
        <v>O</v>
      </c>
      <c r="C349" s="3" t="str">
        <f>VLOOKUP($A349,DICO_Complet!A:R,3,FALSE)</f>
        <v>Context</v>
      </c>
      <c r="D349" s="3" t="str">
        <f>VLOOKUP($A349,DICO_Complet!A:R,4,FALSE)</f>
        <v>pointOfServiceContext</v>
      </c>
      <c r="E349" s="3" t="str">
        <f>VLOOKUP($A349,DICO_Complet!A:R,5,FALSE)</f>
        <v>temp_switchoverModeToBackupLink</v>
      </c>
      <c r="F349" s="3" t="str">
        <f>VLOOKUP($A349,DICO_Complet!A:R,6,FALSE)</f>
        <v>Exact1NumericText</v>
      </c>
      <c r="G349" s="31" t="str">
        <f>VLOOKUP($A349,DICO_Complet!A:R,7,FALSE)</f>
        <v>DNS</v>
      </c>
      <c r="H349" s="31">
        <f>VLOOKUP($A349,DICO_Complet!A:R,8,FALSE)</f>
        <v>0</v>
      </c>
      <c r="I349" s="3" t="str">
        <f>IF(VLOOKUP($A349,DICO_Complet!A:R,9,FALSE)&lt;&gt;0,VLOOKUP($A349,DICO_Complet!A:R,9,FALSE),"")</f>
        <v/>
      </c>
      <c r="J349" s="3" t="str">
        <f>VLOOKUP($A349,DICO_Complet!A:R,10,FALSE)</f>
        <v>Switchover mode to the backup link</v>
      </c>
      <c r="K349" s="3" t="str">
        <f>IF(OR(ISNA(VLOOKUP(Tableau161920[[#This Row],[Référence]],MON_MSG!A:H,7,FALSE)),ISBLANK(VLOOKUP(Tableau161920[[#This Row],[Référence]],MON_MSG!A:H,7,FALSE))),"",VLOOKUP(Tableau161920[[#This Row],[Référence]],MON_MSG!A:H,7,FALSE))</f>
        <v/>
      </c>
      <c r="L349" s="3" t="str">
        <f>IF(OR(ISNA(VLOOKUP(Tableau161920[[#This Row],[Référence]],MON_MSG!A:I,8,FALSE)),ISBLANK(VLOOKUP(Tableau161920[[#This Row],[Référence]],MON_MSG!A:I,8,FALSE))),"",VLOOKUP(Tableau161920[[#This Row],[Référence]],MON_MSG!A:I,8,FALSE))</f>
        <v/>
      </c>
      <c r="M349" s="3" t="str">
        <f>IF(OR(ISNA(VLOOKUP(Tableau161920[[#This Row],[Référence]],MON_MSG!A:J,9,FALSE)),ISBLANK(VLOOKUP(Tableau161920[[#This Row],[Référence]],MON_MSG!A:J,9,FALSE))),"",VLOOKUP(Tableau161920[[#This Row],[Référence]],MON_MSG!A:J,9,FALSE))</f>
        <v/>
      </c>
      <c r="N349" s="3" t="str">
        <f>IF(VLOOKUP($A349,DICO_Complet!A:R,12,FALSE)=0,"",VLOOKUP($A349,DICO_Complet!A:R,12,FALSE))</f>
        <v/>
      </c>
      <c r="O349" s="3" t="str">
        <f>IF(VLOOKUP($A349,DICO_Complet!A:R,13,FALSE)=0,"",VLOOKUP($A349,DICO_Complet!A:R,13,FALSE))</f>
        <v/>
      </c>
      <c r="P349" s="3" t="str">
        <f>IF(VLOOKUP($A349,DICO_Complet!A:R,14,FALSE)=0,"",VLOOKUP($A349,DICO_Complet!A:R,14,FALSE))</f>
        <v>072-DF43-p1</v>
      </c>
      <c r="Q349" s="3" t="str">
        <f>IF(VLOOKUP($A349,DICO_Complet!A:R,15,FALSE)=0,"",VLOOKUP($A349,DICO_Complet!A:R,15,FALSE))</f>
        <v/>
      </c>
      <c r="R349" s="3" t="str">
        <f>IF(VLOOKUP($A349,DICO_Complet!A:R,16,FALSE)=0,"",VLOOKUP($A349,DICO_Complet!A:R,16,FALSE))</f>
        <v/>
      </c>
      <c r="S349" s="3" t="str">
        <f>IF(VLOOKUP($A349,DICO_Complet!A:R,17,FALSE)=0,"",VLOOKUP($A349,DICO_Complet!A:R,17,FALSE))</f>
        <v/>
      </c>
      <c r="T349" s="3" t="str">
        <f>IF(VLOOKUP($A349,DICO_Complet!A:R,18,FALSE)=0,"",VLOOKUP($A349,DICO_Complet!A:R,18,FALSE))</f>
        <v/>
      </c>
    </row>
    <row r="350" spans="1:20">
      <c r="A350" s="29">
        <v>250425201030</v>
      </c>
      <c r="B350" s="30" t="str">
        <f>IF(ISNA(VLOOKUP(Tableau161920[[#This Row],[Référence]],MON_MSG!A:B,2,FALSE)),"N",IF($I350="Obsolete","N","O"))</f>
        <v>O</v>
      </c>
      <c r="C350" s="3" t="str">
        <f>VLOOKUP($A350,DICO_Complet!A:R,3,FALSE)</f>
        <v>Context</v>
      </c>
      <c r="D350" s="3" t="str">
        <f>VLOOKUP($A350,DICO_Complet!A:R,4,FALSE)</f>
        <v>pointOfServiceContext</v>
      </c>
      <c r="E350" s="3" t="str">
        <f>VLOOKUP($A350,DICO_Complet!A:R,5,FALSE)</f>
        <v>temp_technicalActivations</v>
      </c>
      <c r="F350" s="3" t="str">
        <f>VLOOKUP($A350,DICO_Complet!A:R,6,FALSE)</f>
        <v>TrueFalseIndicator</v>
      </c>
      <c r="G350" s="31" t="str">
        <f>VLOOKUP($A350,DICO_Complet!A:R,7,FALSE)</f>
        <v>DNS</v>
      </c>
      <c r="H350" s="31">
        <f>VLOOKUP($A350,DICO_Complet!A:R,8,FALSE)</f>
        <v>0</v>
      </c>
      <c r="I350" s="3" t="str">
        <f>IF(VLOOKUP($A350,DICO_Complet!A:R,9,FALSE)&lt;&gt;0,VLOOKUP($A350,DICO_Complet!A:R,9,FALSE),"")</f>
        <v/>
      </c>
      <c r="J350" s="3" t="str">
        <f>VLOOKUP($A350,DICO_Complet!A:R,10,FALSE)</f>
        <v>Technical activations</v>
      </c>
      <c r="K350" s="3" t="str">
        <f>IF(OR(ISNA(VLOOKUP(Tableau161920[[#This Row],[Référence]],MON_MSG!A:H,7,FALSE)),ISBLANK(VLOOKUP(Tableau161920[[#This Row],[Référence]],MON_MSG!A:H,7,FALSE))),"",VLOOKUP(Tableau161920[[#This Row],[Référence]],MON_MSG!A:H,7,FALSE))</f>
        <v/>
      </c>
      <c r="L350" s="3" t="str">
        <f>IF(OR(ISNA(VLOOKUP(Tableau161920[[#This Row],[Référence]],MON_MSG!A:I,8,FALSE)),ISBLANK(VLOOKUP(Tableau161920[[#This Row],[Référence]],MON_MSG!A:I,8,FALSE))),"",VLOOKUP(Tableau161920[[#This Row],[Référence]],MON_MSG!A:I,8,FALSE))</f>
        <v/>
      </c>
      <c r="M350" s="3" t="str">
        <f>IF(OR(ISNA(VLOOKUP(Tableau161920[[#This Row],[Référence]],MON_MSG!A:J,9,FALSE)),ISBLANK(VLOOKUP(Tableau161920[[#This Row],[Référence]],MON_MSG!A:J,9,FALSE))),"",VLOOKUP(Tableau161920[[#This Row],[Référence]],MON_MSG!A:J,9,FALSE))</f>
        <v/>
      </c>
      <c r="N350" s="3" t="str">
        <f>IF(VLOOKUP($A350,DICO_Complet!A:R,12,FALSE)=0,"",VLOOKUP($A350,DICO_Complet!A:R,12,FALSE))</f>
        <v/>
      </c>
      <c r="O350" s="3" t="str">
        <f>IF(VLOOKUP($A350,DICO_Complet!A:R,13,FALSE)=0,"",VLOOKUP($A350,DICO_Complet!A:R,13,FALSE))</f>
        <v/>
      </c>
      <c r="P350" s="3" t="str">
        <f>IF(VLOOKUP($A350,DICO_Complet!A:R,14,FALSE)=0,"",VLOOKUP($A350,DICO_Complet!A:R,14,FALSE))</f>
        <v>072-DF47</v>
      </c>
      <c r="Q350" s="3" t="str">
        <f>IF(VLOOKUP($A350,DICO_Complet!A:R,15,FALSE)=0,"",VLOOKUP($A350,DICO_Complet!A:R,15,FALSE))</f>
        <v/>
      </c>
      <c r="R350" s="3" t="str">
        <f>IF(VLOOKUP($A350,DICO_Complet!A:R,16,FALSE)=0,"",VLOOKUP($A350,DICO_Complet!A:R,16,FALSE))</f>
        <v/>
      </c>
      <c r="S350" s="3" t="str">
        <f>IF(VLOOKUP($A350,DICO_Complet!A:R,17,FALSE)=0,"",VLOOKUP($A350,DICO_Complet!A:R,17,FALSE))</f>
        <v/>
      </c>
      <c r="T350" s="3" t="str">
        <f>IF(VLOOKUP($A350,DICO_Complet!A:R,18,FALSE)=0,"",VLOOKUP($A350,DICO_Complet!A:R,18,FALSE))</f>
        <v/>
      </c>
    </row>
    <row r="351" spans="1:20">
      <c r="A351" s="29">
        <v>250425200814</v>
      </c>
      <c r="B351" s="30" t="str">
        <f>IF(ISNA(VLOOKUP(Tableau161920[[#This Row],[Référence]],MON_MSG!A:B,2,FALSE)),"N",IF($I351="Obsolete","N","O"))</f>
        <v>O</v>
      </c>
      <c r="C351" s="3" t="str">
        <f>VLOOKUP($A351,DICO_Complet!A:R,3,FALSE)</f>
        <v>Context</v>
      </c>
      <c r="D351" s="3" t="str">
        <f>VLOOKUP($A351,DICO_Complet!A:R,4,FALSE)</f>
        <v>pointOfServiceContext</v>
      </c>
      <c r="E351" s="3" t="str">
        <f>VLOOKUP($A351,DICO_Complet!A:R,5,FALSE)</f>
        <v>temp_telecomBillingMode</v>
      </c>
      <c r="F351" s="3" t="str">
        <f>VLOOKUP($A351,DICO_Complet!A:R,6,FALSE)</f>
        <v>temp_TelecomBillingModeCodeset</v>
      </c>
      <c r="G351" s="31" t="str">
        <f>VLOOKUP($A351,DICO_Complet!A:R,7,FALSE)</f>
        <v>DNS</v>
      </c>
      <c r="H351" s="31">
        <f>VLOOKUP($A351,DICO_Complet!A:R,8,FALSE)</f>
        <v>0</v>
      </c>
      <c r="I351" s="3" t="str">
        <f>IF(VLOOKUP($A351,DICO_Complet!A:R,9,FALSE)&lt;&gt;0,VLOOKUP($A351,DICO_Complet!A:R,9,FALSE),"")</f>
        <v/>
      </c>
      <c r="J351" s="3" t="str">
        <f>VLOOKUP($A351,DICO_Complet!A:R,10,FALSE)</f>
        <v>telecom billing mode : 0 Called party/1 Calling party</v>
      </c>
      <c r="K351" s="3" t="str">
        <f>IF(OR(ISNA(VLOOKUP(Tableau161920[[#This Row],[Référence]],MON_MSG!A:H,7,FALSE)),ISBLANK(VLOOKUP(Tableau161920[[#This Row],[Référence]],MON_MSG!A:H,7,FALSE))),"",VLOOKUP(Tableau161920[[#This Row],[Référence]],MON_MSG!A:H,7,FALSE))</f>
        <v/>
      </c>
      <c r="L351" s="3" t="str">
        <f>IF(OR(ISNA(VLOOKUP(Tableau161920[[#This Row],[Référence]],MON_MSG!A:I,8,FALSE)),ISBLANK(VLOOKUP(Tableau161920[[#This Row],[Référence]],MON_MSG!A:I,8,FALSE))),"",VLOOKUP(Tableau161920[[#This Row],[Référence]],MON_MSG!A:I,8,FALSE))</f>
        <v/>
      </c>
      <c r="M351" s="3" t="str">
        <f>IF(OR(ISNA(VLOOKUP(Tableau161920[[#This Row],[Référence]],MON_MSG!A:J,9,FALSE)),ISBLANK(VLOOKUP(Tableau161920[[#This Row],[Référence]],MON_MSG!A:J,9,FALSE))),"",VLOOKUP(Tableau161920[[#This Row],[Référence]],MON_MSG!A:J,9,FALSE))</f>
        <v/>
      </c>
      <c r="N351" s="3" t="str">
        <f>IF(VLOOKUP($A351,DICO_Complet!A:R,12,FALSE)=0,"",VLOOKUP($A351,DICO_Complet!A:R,12,FALSE))</f>
        <v/>
      </c>
      <c r="O351" s="3" t="str">
        <f>IF(VLOOKUP($A351,DICO_Complet!A:R,13,FALSE)=0,"",VLOOKUP($A351,DICO_Complet!A:R,13,FALSE))</f>
        <v/>
      </c>
      <c r="P351" s="3" t="str">
        <f>IF(VLOOKUP($A351,DICO_Complet!A:R,14,FALSE)=0,"",VLOOKUP($A351,DICO_Complet!A:R,14,FALSE))</f>
        <v>072-DF20</v>
      </c>
      <c r="Q351" s="3" t="str">
        <f>IF(VLOOKUP($A351,DICO_Complet!A:R,15,FALSE)=0,"",VLOOKUP($A351,DICO_Complet!A:R,15,FALSE))</f>
        <v/>
      </c>
      <c r="R351" s="3" t="str">
        <f>IF(VLOOKUP($A351,DICO_Complet!A:R,16,FALSE)=0,"",VLOOKUP($A351,DICO_Complet!A:R,16,FALSE))</f>
        <v/>
      </c>
      <c r="S351" s="3" t="str">
        <f>IF(VLOOKUP($A351,DICO_Complet!A:R,17,FALSE)=0,"",VLOOKUP($A351,DICO_Complet!A:R,17,FALSE))</f>
        <v/>
      </c>
      <c r="T351" s="3" t="str">
        <f>IF(VLOOKUP($A351,DICO_Complet!A:R,18,FALSE)=0,"",VLOOKUP($A351,DICO_Complet!A:R,18,FALSE))</f>
        <v/>
      </c>
    </row>
    <row r="352" spans="1:20">
      <c r="A352" s="29">
        <v>250425201022</v>
      </c>
      <c r="B352" s="30" t="str">
        <f>IF(ISNA(VLOOKUP(Tableau161920[[#This Row],[Référence]],MON_MSG!A:B,2,FALSE)),"N",IF($I352="Obsolete","N","O"))</f>
        <v>O</v>
      </c>
      <c r="C352" s="3" t="str">
        <f>VLOOKUP($A352,DICO_Complet!A:R,3,FALSE)</f>
        <v>Context</v>
      </c>
      <c r="D352" s="3" t="str">
        <f>VLOOKUP($A352,DICO_Complet!A:R,4,FALSE)</f>
        <v>pointOfServiceContext</v>
      </c>
      <c r="E352" s="3" t="str">
        <f>VLOOKUP($A352,DICO_Complet!A:R,5,FALSE)</f>
        <v>temp_waitTimeBetweenTwoCalls</v>
      </c>
      <c r="F352" s="3" t="str">
        <f>VLOOKUP($A352,DICO_Complet!A:R,6,FALSE)</f>
        <v>Exact4NumericText</v>
      </c>
      <c r="G352" s="31" t="str">
        <f>VLOOKUP($A352,DICO_Complet!A:R,7,FALSE)</f>
        <v>DNS</v>
      </c>
      <c r="H352" s="31">
        <f>VLOOKUP($A352,DICO_Complet!A:R,8,FALSE)</f>
        <v>0</v>
      </c>
      <c r="I352" s="3" t="str">
        <f>IF(VLOOKUP($A352,DICO_Complet!A:R,9,FALSE)&lt;&gt;0,VLOOKUP($A352,DICO_Complet!A:R,9,FALSE),"")</f>
        <v/>
      </c>
      <c r="J352" s="3" t="str">
        <f>VLOOKUP($A352,DICO_Complet!A:R,10,FALSE)</f>
        <v>Wait time between two calls</v>
      </c>
      <c r="K352" s="3" t="str">
        <f>IF(OR(ISNA(VLOOKUP(Tableau161920[[#This Row],[Référence]],MON_MSG!A:H,7,FALSE)),ISBLANK(VLOOKUP(Tableau161920[[#This Row],[Référence]],MON_MSG!A:H,7,FALSE))),"",VLOOKUP(Tableau161920[[#This Row],[Référence]],MON_MSG!A:H,7,FALSE))</f>
        <v/>
      </c>
      <c r="L352" s="3" t="str">
        <f>IF(OR(ISNA(VLOOKUP(Tableau161920[[#This Row],[Référence]],MON_MSG!A:I,8,FALSE)),ISBLANK(VLOOKUP(Tableau161920[[#This Row],[Référence]],MON_MSG!A:I,8,FALSE))),"",VLOOKUP(Tableau161920[[#This Row],[Référence]],MON_MSG!A:I,8,FALSE))</f>
        <v/>
      </c>
      <c r="M352" s="3" t="str">
        <f>IF(OR(ISNA(VLOOKUP(Tableau161920[[#This Row],[Référence]],MON_MSG!A:J,9,FALSE)),ISBLANK(VLOOKUP(Tableau161920[[#This Row],[Référence]],MON_MSG!A:J,9,FALSE))),"",VLOOKUP(Tableau161920[[#This Row],[Référence]],MON_MSG!A:J,9,FALSE))</f>
        <v/>
      </c>
      <c r="N352" s="3" t="str">
        <f>IF(VLOOKUP($A352,DICO_Complet!A:R,12,FALSE)=0,"",VLOOKUP($A352,DICO_Complet!A:R,12,FALSE))</f>
        <v/>
      </c>
      <c r="O352" s="3" t="str">
        <f>IF(VLOOKUP($A352,DICO_Complet!A:R,13,FALSE)=0,"",VLOOKUP($A352,DICO_Complet!A:R,13,FALSE))</f>
        <v/>
      </c>
      <c r="P352" s="3" t="str">
        <f>IF(VLOOKUP($A352,DICO_Complet!A:R,14,FALSE)=0,"",VLOOKUP($A352,DICO_Complet!A:R,14,FALSE))</f>
        <v>072-DF43-p5</v>
      </c>
      <c r="Q352" s="3" t="str">
        <f>IF(VLOOKUP($A352,DICO_Complet!A:R,15,FALSE)=0,"",VLOOKUP($A352,DICO_Complet!A:R,15,FALSE))</f>
        <v/>
      </c>
      <c r="R352" s="3" t="str">
        <f>IF(VLOOKUP($A352,DICO_Complet!A:R,16,FALSE)=0,"",VLOOKUP($A352,DICO_Complet!A:R,16,FALSE))</f>
        <v/>
      </c>
      <c r="S352" s="3" t="str">
        <f>IF(VLOOKUP($A352,DICO_Complet!A:R,17,FALSE)=0,"",VLOOKUP($A352,DICO_Complet!A:R,17,FALSE))</f>
        <v/>
      </c>
      <c r="T352" s="3" t="str">
        <f>IF(VLOOKUP($A352,DICO_Complet!A:R,18,FALSE)=0,"",VLOOKUP($A352,DICO_Complet!A:R,18,FALSE))</f>
        <v/>
      </c>
    </row>
    <row r="353" spans="1:20">
      <c r="A353" s="29">
        <v>250425201028</v>
      </c>
      <c r="B353" s="30" t="str">
        <f>IF(ISNA(VLOOKUP(Tableau161920[[#This Row],[Référence]],MON_MSG!A:B,2,FALSE)),"N",IF($I353="Obsolete","N","O"))</f>
        <v>O</v>
      </c>
      <c r="C353" s="3" t="str">
        <f>VLOOKUP($A353,DICO_Complet!A:R,3,FALSE)</f>
        <v>Context</v>
      </c>
      <c r="D353" s="3" t="str">
        <f>VLOOKUP($A353,DICO_Complet!A:R,4,FALSE)</f>
        <v>pointOfServiceContext</v>
      </c>
      <c r="E353" s="3" t="str">
        <f>VLOOKUP($A353,DICO_Complet!A:R,5,FALSE)</f>
        <v>temp_waitTimeInDays</v>
      </c>
      <c r="F353" s="3" t="str">
        <f>VLOOKUP($A353,DICO_Complet!A:R,6,FALSE)</f>
        <v>Exact3Text</v>
      </c>
      <c r="G353" s="31" t="str">
        <f>VLOOKUP($A353,DICO_Complet!A:R,7,FALSE)</f>
        <v>DNS</v>
      </c>
      <c r="H353" s="31">
        <f>VLOOKUP($A353,DICO_Complet!A:R,8,FALSE)</f>
        <v>0</v>
      </c>
      <c r="I353" s="3" t="str">
        <f>IF(VLOOKUP($A353,DICO_Complet!A:R,9,FALSE)&lt;&gt;0,VLOOKUP($A353,DICO_Complet!A:R,9,FALSE),"")</f>
        <v/>
      </c>
      <c r="J353" s="3" t="str">
        <f>VLOOKUP($A353,DICO_Complet!A:R,10,FALSE)</f>
        <v>Wait time (in days)</v>
      </c>
      <c r="K353" s="3" t="str">
        <f>IF(OR(ISNA(VLOOKUP(Tableau161920[[#This Row],[Référence]],MON_MSG!A:H,7,FALSE)),ISBLANK(VLOOKUP(Tableau161920[[#This Row],[Référence]],MON_MSG!A:H,7,FALSE))),"",VLOOKUP(Tableau161920[[#This Row],[Référence]],MON_MSG!A:H,7,FALSE))</f>
        <v/>
      </c>
      <c r="L353" s="3" t="str">
        <f>IF(OR(ISNA(VLOOKUP(Tableau161920[[#This Row],[Référence]],MON_MSG!A:I,8,FALSE)),ISBLANK(VLOOKUP(Tableau161920[[#This Row],[Référence]],MON_MSG!A:I,8,FALSE))),"",VLOOKUP(Tableau161920[[#This Row],[Référence]],MON_MSG!A:I,8,FALSE))</f>
        <v/>
      </c>
      <c r="M353" s="3" t="str">
        <f>IF(OR(ISNA(VLOOKUP(Tableau161920[[#This Row],[Référence]],MON_MSG!A:J,9,FALSE)),ISBLANK(VLOOKUP(Tableau161920[[#This Row],[Référence]],MON_MSG!A:J,9,FALSE))),"",VLOOKUP(Tableau161920[[#This Row],[Référence]],MON_MSG!A:J,9,FALSE))</f>
        <v/>
      </c>
      <c r="N353" s="3" t="str">
        <f>IF(VLOOKUP($A353,DICO_Complet!A:R,12,FALSE)=0,"",VLOOKUP($A353,DICO_Complet!A:R,12,FALSE))</f>
        <v/>
      </c>
      <c r="O353" s="3" t="str">
        <f>IF(VLOOKUP($A353,DICO_Complet!A:R,13,FALSE)=0,"",VLOOKUP($A353,DICO_Complet!A:R,13,FALSE))</f>
        <v/>
      </c>
      <c r="P353" s="3" t="str">
        <f>IF(VLOOKUP($A353,DICO_Complet!A:R,14,FALSE)=0,"",VLOOKUP($A353,DICO_Complet!A:R,14,FALSE))</f>
        <v>072-DF46-p2</v>
      </c>
      <c r="Q353" s="3" t="str">
        <f>IF(VLOOKUP($A353,DICO_Complet!A:R,15,FALSE)=0,"",VLOOKUP($A353,DICO_Complet!A:R,15,FALSE))</f>
        <v/>
      </c>
      <c r="R353" s="3" t="str">
        <f>IF(VLOOKUP($A353,DICO_Complet!A:R,16,FALSE)=0,"",VLOOKUP($A353,DICO_Complet!A:R,16,FALSE))</f>
        <v/>
      </c>
      <c r="S353" s="3" t="str">
        <f>IF(VLOOKUP($A353,DICO_Complet!A:R,17,FALSE)=0,"",VLOOKUP($A353,DICO_Complet!A:R,17,FALSE))</f>
        <v/>
      </c>
      <c r="T353" s="3" t="str">
        <f>IF(VLOOKUP($A353,DICO_Complet!A:R,18,FALSE)=0,"",VLOOKUP($A353,DICO_Complet!A:R,18,FALSE))</f>
        <v/>
      </c>
    </row>
    <row r="354" spans="1:20">
      <c r="A354" s="29">
        <v>250331162608</v>
      </c>
      <c r="B354" s="30" t="str">
        <f>IF(ISNA(VLOOKUP(Tableau161920[[#This Row],[Référence]],MON_MSG!A:B,2,FALSE)),"N",IF($I354="Obsolete","N","O"))</f>
        <v>O</v>
      </c>
      <c r="C354" s="3" t="str">
        <f>VLOOKUP($A354,DICO_Complet!A:R,3,FALSE)</f>
        <v>Context</v>
      </c>
      <c r="D354" s="3" t="str">
        <f>VLOOKUP($A354,DICO_Complet!A:R,4,FALSE)</f>
        <v>pointOfServiceContext</v>
      </c>
      <c r="E354" s="3" t="str">
        <f>VLOOKUP($A354,DICO_Complet!A:R,5,FALSE)</f>
        <v>transactionReceiptFooter</v>
      </c>
      <c r="F354" s="3" t="str">
        <f>VLOOKUP($A354,DICO_Complet!A:R,6,FALSE)</f>
        <v>Max50AlphaNumericText</v>
      </c>
      <c r="G354" s="31" t="str">
        <f>VLOOKUP($A354,DICO_Complet!A:R,7,FALSE)</f>
        <v>DNS</v>
      </c>
      <c r="H354" s="31">
        <f>VLOOKUP($A354,DICO_Complet!A:R,8,FALSE)</f>
        <v>0</v>
      </c>
      <c r="I354" s="3" t="str">
        <f>IF(VLOOKUP($A354,DICO_Complet!A:R,9,FALSE)&lt;&gt;0,VLOOKUP($A354,DICO_Complet!A:R,9,FALSE),"")</f>
        <v/>
      </c>
      <c r="J354" s="3" t="str">
        <f>VLOOKUP($A354,DICO_Complet!A:R,10,FALSE)</f>
        <v>Transaction receipt footer</v>
      </c>
      <c r="K354" s="3" t="str">
        <f>IF(OR(ISNA(VLOOKUP(Tableau161920[[#This Row],[Référence]],MON_MSG!A:H,7,FALSE)),ISBLANK(VLOOKUP(Tableau161920[[#This Row],[Référence]],MON_MSG!A:H,7,FALSE))),"",VLOOKUP(Tableau161920[[#This Row],[Référence]],MON_MSG!A:H,7,FALSE))</f>
        <v/>
      </c>
      <c r="L354" s="3" t="str">
        <f>IF(OR(ISNA(VLOOKUP(Tableau161920[[#This Row],[Référence]],MON_MSG!A:I,8,FALSE)),ISBLANK(VLOOKUP(Tableau161920[[#This Row],[Référence]],MON_MSG!A:I,8,FALSE))),"",VLOOKUP(Tableau161920[[#This Row],[Référence]],MON_MSG!A:I,8,FALSE))</f>
        <v/>
      </c>
      <c r="M354" s="3" t="str">
        <f>IF(OR(ISNA(VLOOKUP(Tableau161920[[#This Row],[Référence]],MON_MSG!A:J,9,FALSE)),ISBLANK(VLOOKUP(Tableau161920[[#This Row],[Référence]],MON_MSG!A:J,9,FALSE))),"",VLOOKUP(Tableau161920[[#This Row],[Référence]],MON_MSG!A:J,9,FALSE))</f>
        <v/>
      </c>
      <c r="N354" s="3" t="str">
        <f>IF(VLOOKUP($A354,DICO_Complet!A:R,12,FALSE)=0,"",VLOOKUP($A354,DICO_Complet!A:R,12,FALSE))</f>
        <v/>
      </c>
      <c r="O354" s="3" t="str">
        <f>IF(VLOOKUP($A354,DICO_Complet!A:R,13,FALSE)=0,"",VLOOKUP($A354,DICO_Complet!A:R,13,FALSE))</f>
        <v/>
      </c>
      <c r="P354" s="3" t="str">
        <f>IF(VLOOKUP($A354,DICO_Complet!A:R,14,FALSE)=0,"",VLOOKUP($A354,DICO_Complet!A:R,14,FALSE))</f>
        <v>072-DF05-p2</v>
      </c>
      <c r="Q354" s="3" t="str">
        <f>IF(VLOOKUP($A354,DICO_Complet!A:R,15,FALSE)=0,"",VLOOKUP($A354,DICO_Complet!A:R,15,FALSE))</f>
        <v/>
      </c>
      <c r="R354" s="3" t="str">
        <f>IF(VLOOKUP($A354,DICO_Complet!A:R,16,FALSE)=0,"",VLOOKUP($A354,DICO_Complet!A:R,16,FALSE))</f>
        <v/>
      </c>
      <c r="S354" s="3" t="str">
        <f>IF(VLOOKUP($A354,DICO_Complet!A:R,17,FALSE)=0,"",VLOOKUP($A354,DICO_Complet!A:R,17,FALSE))</f>
        <v/>
      </c>
      <c r="T354" s="3" t="str">
        <f>IF(VLOOKUP($A354,DICO_Complet!A:R,18,FALSE)=0,"",VLOOKUP($A354,DICO_Complet!A:R,18,FALSE))</f>
        <v/>
      </c>
    </row>
    <row r="355" spans="1:20">
      <c r="A355" s="29">
        <v>250331162607</v>
      </c>
      <c r="B355" s="30" t="str">
        <f>IF(ISNA(VLOOKUP(Tableau161920[[#This Row],[Référence]],MON_MSG!A:B,2,FALSE)),"N",IF($I355="Obsolete","N","O"))</f>
        <v>O</v>
      </c>
      <c r="C355" s="3" t="str">
        <f>VLOOKUP($A355,DICO_Complet!A:R,3,FALSE)</f>
        <v>Context</v>
      </c>
      <c r="D355" s="3" t="str">
        <f>VLOOKUP($A355,DICO_Complet!A:R,4,FALSE)</f>
        <v>pointOfServiceContext</v>
      </c>
      <c r="E355" s="3" t="str">
        <f>VLOOKUP($A355,DICO_Complet!A:R,5,FALSE)</f>
        <v>transactionReceiptHeader</v>
      </c>
      <c r="F355" s="3" t="str">
        <f>VLOOKUP($A355,DICO_Complet!A:R,6,FALSE)</f>
        <v>Max50AlphaNumericText</v>
      </c>
      <c r="G355" s="31" t="str">
        <f>VLOOKUP($A355,DICO_Complet!A:R,7,FALSE)</f>
        <v>DNS</v>
      </c>
      <c r="H355" s="31">
        <f>VLOOKUP($A355,DICO_Complet!A:R,8,FALSE)</f>
        <v>0</v>
      </c>
      <c r="I355" s="3" t="str">
        <f>IF(VLOOKUP($A355,DICO_Complet!A:R,9,FALSE)&lt;&gt;0,VLOOKUP($A355,DICO_Complet!A:R,9,FALSE),"")</f>
        <v/>
      </c>
      <c r="J355" s="3" t="str">
        <f>VLOOKUP($A355,DICO_Complet!A:R,10,FALSE)</f>
        <v>Transaction receipt header</v>
      </c>
      <c r="K355" s="3" t="str">
        <f>IF(OR(ISNA(VLOOKUP(Tableau161920[[#This Row],[Référence]],MON_MSG!A:H,7,FALSE)),ISBLANK(VLOOKUP(Tableau161920[[#This Row],[Référence]],MON_MSG!A:H,7,FALSE))),"",VLOOKUP(Tableau161920[[#This Row],[Référence]],MON_MSG!A:H,7,FALSE))</f>
        <v/>
      </c>
      <c r="L355" s="3" t="str">
        <f>IF(OR(ISNA(VLOOKUP(Tableau161920[[#This Row],[Référence]],MON_MSG!A:I,8,FALSE)),ISBLANK(VLOOKUP(Tableau161920[[#This Row],[Référence]],MON_MSG!A:I,8,FALSE))),"",VLOOKUP(Tableau161920[[#This Row],[Référence]],MON_MSG!A:I,8,FALSE))</f>
        <v/>
      </c>
      <c r="M355" s="3" t="str">
        <f>IF(OR(ISNA(VLOOKUP(Tableau161920[[#This Row],[Référence]],MON_MSG!A:J,9,FALSE)),ISBLANK(VLOOKUP(Tableau161920[[#This Row],[Référence]],MON_MSG!A:J,9,FALSE))),"",VLOOKUP(Tableau161920[[#This Row],[Référence]],MON_MSG!A:J,9,FALSE))</f>
        <v/>
      </c>
      <c r="N355" s="3" t="str">
        <f>IF(VLOOKUP($A355,DICO_Complet!A:R,12,FALSE)=0,"",VLOOKUP($A355,DICO_Complet!A:R,12,FALSE))</f>
        <v/>
      </c>
      <c r="O355" s="3" t="str">
        <f>IF(VLOOKUP($A355,DICO_Complet!A:R,13,FALSE)=0,"",VLOOKUP($A355,DICO_Complet!A:R,13,FALSE))</f>
        <v/>
      </c>
      <c r="P355" s="3" t="str">
        <f>IF(VLOOKUP($A355,DICO_Complet!A:R,14,FALSE)=0,"",VLOOKUP($A355,DICO_Complet!A:R,14,FALSE))</f>
        <v>072-DF05-p1</v>
      </c>
      <c r="Q355" s="3" t="str">
        <f>IF(VLOOKUP($A355,DICO_Complet!A:R,15,FALSE)=0,"",VLOOKUP($A355,DICO_Complet!A:R,15,FALSE))</f>
        <v/>
      </c>
      <c r="R355" s="3" t="str">
        <f>IF(VLOOKUP($A355,DICO_Complet!A:R,16,FALSE)=0,"",VLOOKUP($A355,DICO_Complet!A:R,16,FALSE))</f>
        <v/>
      </c>
      <c r="S355" s="3" t="str">
        <f>IF(VLOOKUP($A355,DICO_Complet!A:R,17,FALSE)=0,"",VLOOKUP($A355,DICO_Complet!A:R,17,FALSE))</f>
        <v/>
      </c>
      <c r="T355" s="3" t="str">
        <f>IF(VLOOKUP($A355,DICO_Complet!A:R,18,FALSE)=0,"",VLOOKUP($A355,DICO_Complet!A:R,18,FALSE))</f>
        <v/>
      </c>
    </row>
    <row r="356" spans="1:20">
      <c r="A356" s="29">
        <v>260120121805</v>
      </c>
      <c r="B356" s="30" t="str">
        <f>IF(ISNA(VLOOKUP(Tableau161920[[#This Row],[Référence]],MON_MSG!A:B,2,FALSE)),"N",IF($I356="Obsolete","N","O"))</f>
        <v>O</v>
      </c>
      <c r="C356" s="3" t="str">
        <f>VLOOKUP($A356,DICO_Complet!A:R,3,FALSE)</f>
        <v>Context</v>
      </c>
      <c r="D356" s="3" t="str">
        <f>VLOOKUP($A356,DICO_Complet!A:R,4,FALSE)</f>
        <v>riskContext</v>
      </c>
      <c r="E356" s="3" t="str">
        <f>VLOOKUP($A356,DICO_Complet!A:R,5,FALSE)</f>
        <v>accountDataCompromiseInformation</v>
      </c>
      <c r="F356" s="3" t="str">
        <f>VLOOKUP($A356,DICO_Complet!A:R,6,FALSE)</f>
        <v>Max30Text</v>
      </c>
      <c r="G356" s="31" t="str">
        <f>VLOOKUP($A356,DICO_Complet!A:R,7,FALSE)</f>
        <v>DNS</v>
      </c>
      <c r="H356" s="31">
        <f>VLOOKUP($A356,DICO_Complet!A:R,8,FALSE)</f>
        <v>0</v>
      </c>
      <c r="I356" s="3" t="str">
        <f>IF(VLOOKUP($A356,DICO_Complet!A:R,9,FALSE)&lt;&gt;0,VLOOKUP($A356,DICO_Complet!A:R,9,FALSE),"")</f>
        <v/>
      </c>
      <c r="J356" s="3" t="str">
        <f>VLOOKUP($A356,DICO_Complet!A:R,10,FALSE)</f>
        <v>Account data compromise information</v>
      </c>
      <c r="K356" s="3" t="str">
        <f>IF(OR(ISNA(VLOOKUP(Tableau161920[[#This Row],[Référence]],MON_MSG!A:H,7,FALSE)),ISBLANK(VLOOKUP(Tableau161920[[#This Row],[Référence]],MON_MSG!A:H,7,FALSE))),"",VLOOKUP(Tableau161920[[#This Row],[Référence]],MON_MSG!A:H,7,FALSE))</f>
        <v/>
      </c>
      <c r="L356" s="3" t="str">
        <f>IF(OR(ISNA(VLOOKUP(Tableau161920[[#This Row],[Référence]],MON_MSG!A:I,8,FALSE)),ISBLANK(VLOOKUP(Tableau161920[[#This Row],[Référence]],MON_MSG!A:I,8,FALSE))),"",VLOOKUP(Tableau161920[[#This Row],[Référence]],MON_MSG!A:I,8,FALSE))</f>
        <v/>
      </c>
      <c r="M356" s="3" t="str">
        <f>IF(OR(ISNA(VLOOKUP(Tableau161920[[#This Row],[Référence]],MON_MSG!A:J,9,FALSE)),ISBLANK(VLOOKUP(Tableau161920[[#This Row],[Référence]],MON_MSG!A:J,9,FALSE))),"",VLOOKUP(Tableau161920[[#This Row],[Référence]],MON_MSG!A:J,9,FALSE))</f>
        <v/>
      </c>
      <c r="N356" s="3" t="str">
        <f>IF(VLOOKUP($A356,DICO_Complet!A:R,12,FALSE)=0,"",VLOOKUP($A356,DICO_Complet!A:R,12,FALSE))</f>
        <v/>
      </c>
      <c r="O356" s="3" t="str">
        <f>IF(VLOOKUP($A356,DICO_Complet!A:R,13,FALSE)=0,"",VLOOKUP($A356,DICO_Complet!A:R,13,FALSE))</f>
        <v>57-0035-p2</v>
      </c>
      <c r="P356" s="3" t="str">
        <f>IF(VLOOKUP($A356,DICO_Complet!A:R,14,FALSE)=0,"",VLOOKUP($A356,DICO_Complet!A:R,14,FALSE))</f>
        <v/>
      </c>
      <c r="Q356" s="3" t="str">
        <f>IF(VLOOKUP($A356,DICO_Complet!A:R,15,FALSE)=0,"",VLOOKUP($A356,DICO_Complet!A:R,15,FALSE))</f>
        <v/>
      </c>
      <c r="R356" s="3" t="str">
        <f>IF(VLOOKUP($A356,DICO_Complet!A:R,16,FALSE)=0,"",VLOOKUP($A356,DICO_Complet!A:R,16,FALSE))</f>
        <v/>
      </c>
      <c r="S356" s="3" t="str">
        <f>IF(VLOOKUP($A356,DICO_Complet!A:R,17,FALSE)=0,"",VLOOKUP($A356,DICO_Complet!A:R,17,FALSE))</f>
        <v/>
      </c>
      <c r="T356" s="3" t="str">
        <f>IF(VLOOKUP($A356,DICO_Complet!A:R,18,FALSE)=0,"",VLOOKUP($A356,DICO_Complet!A:R,18,FALSE))</f>
        <v/>
      </c>
    </row>
    <row r="357" spans="1:20">
      <c r="A357" s="29">
        <v>260120121804</v>
      </c>
      <c r="B357" s="30" t="str">
        <f>IF(ISNA(VLOOKUP(Tableau161920[[#This Row],[Référence]],MON_MSG!A:B,2,FALSE)),"N",IF($I357="Obsolete","N","O"))</f>
        <v>O</v>
      </c>
      <c r="C357" s="3" t="str">
        <f>VLOOKUP($A357,DICO_Complet!A:R,3,FALSE)</f>
        <v>Context</v>
      </c>
      <c r="D357" s="3" t="str">
        <f>VLOOKUP($A357,DICO_Complet!A:R,4,FALSE)</f>
        <v>riskContext</v>
      </c>
      <c r="E357" s="3" t="str">
        <f>VLOOKUP($A357,DICO_Complet!A:R,5,FALSE)</f>
        <v>accountDataCompromiseInformationSource</v>
      </c>
      <c r="F357" s="3" t="str">
        <f>VLOOKUP($A357,DICO_Complet!A:R,6,FALSE)</f>
        <v>NetworkCodeset</v>
      </c>
      <c r="G357" s="31" t="str">
        <f>VLOOKUP($A357,DICO_Complet!A:R,7,FALSE)</f>
        <v>DNS</v>
      </c>
      <c r="H357" s="31">
        <f>VLOOKUP($A357,DICO_Complet!A:R,8,FALSE)</f>
        <v>0</v>
      </c>
      <c r="I357" s="3" t="str">
        <f>IF(VLOOKUP($A357,DICO_Complet!A:R,9,FALSE)&lt;&gt;0,VLOOKUP($A357,DICO_Complet!A:R,9,FALSE),"")</f>
        <v/>
      </c>
      <c r="J357" s="3" t="str">
        <f>VLOOKUP($A357,DICO_Complet!A:R,10,FALSE)</f>
        <v>Source of account data compromise information</v>
      </c>
      <c r="K357" s="3" t="str">
        <f>IF(OR(ISNA(VLOOKUP(Tableau161920[[#This Row],[Référence]],MON_MSG!A:H,7,FALSE)),ISBLANK(VLOOKUP(Tableau161920[[#This Row],[Référence]],MON_MSG!A:H,7,FALSE))),"",VLOOKUP(Tableau161920[[#This Row],[Référence]],MON_MSG!A:H,7,FALSE))</f>
        <v/>
      </c>
      <c r="L357" s="3" t="str">
        <f>IF(OR(ISNA(VLOOKUP(Tableau161920[[#This Row],[Référence]],MON_MSG!A:I,8,FALSE)),ISBLANK(VLOOKUP(Tableau161920[[#This Row],[Référence]],MON_MSG!A:I,8,FALSE))),"",VLOOKUP(Tableau161920[[#This Row],[Référence]],MON_MSG!A:I,8,FALSE))</f>
        <v/>
      </c>
      <c r="M357" s="3" t="str">
        <f>IF(OR(ISNA(VLOOKUP(Tableau161920[[#This Row],[Référence]],MON_MSG!A:J,9,FALSE)),ISBLANK(VLOOKUP(Tableau161920[[#This Row],[Référence]],MON_MSG!A:J,9,FALSE))),"",VLOOKUP(Tableau161920[[#This Row],[Référence]],MON_MSG!A:J,9,FALSE))</f>
        <v/>
      </c>
      <c r="N357" s="3" t="str">
        <f>IF(VLOOKUP($A357,DICO_Complet!A:R,12,FALSE)=0,"",VLOOKUP($A357,DICO_Complet!A:R,12,FALSE))</f>
        <v/>
      </c>
      <c r="O357" s="3" t="str">
        <f>IF(VLOOKUP($A357,DICO_Complet!A:R,13,FALSE)=0,"",VLOOKUP($A357,DICO_Complet!A:R,13,FALSE))</f>
        <v>57-0035-p1</v>
      </c>
      <c r="P357" s="3" t="str">
        <f>IF(VLOOKUP($A357,DICO_Complet!A:R,14,FALSE)=0,"",VLOOKUP($A357,DICO_Complet!A:R,14,FALSE))</f>
        <v/>
      </c>
      <c r="Q357" s="3" t="str">
        <f>IF(VLOOKUP($A357,DICO_Complet!A:R,15,FALSE)=0,"",VLOOKUP($A357,DICO_Complet!A:R,15,FALSE))</f>
        <v/>
      </c>
      <c r="R357" s="3" t="str">
        <f>IF(VLOOKUP($A357,DICO_Complet!A:R,16,FALSE)=0,"",VLOOKUP($A357,DICO_Complet!A:R,16,FALSE))</f>
        <v/>
      </c>
      <c r="S357" s="3" t="str">
        <f>IF(VLOOKUP($A357,DICO_Complet!A:R,17,FALSE)=0,"",VLOOKUP($A357,DICO_Complet!A:R,17,FALSE))</f>
        <v/>
      </c>
      <c r="T357" s="3" t="str">
        <f>IF(VLOOKUP($A357,DICO_Complet!A:R,18,FALSE)=0,"",VLOOKUP($A357,DICO_Complet!A:R,18,FALSE))</f>
        <v/>
      </c>
    </row>
    <row r="358" spans="1:20">
      <c r="A358" s="29">
        <v>250527100025</v>
      </c>
      <c r="B358" s="30" t="str">
        <f>IF(ISNA(VLOOKUP(Tableau161920[[#This Row],[Référence]],MON_MSG!A:B,2,FALSE)),"N",IF($I358="Obsolete","N","O"))</f>
        <v>O</v>
      </c>
      <c r="C358" s="3" t="str">
        <f>VLOOKUP($A358,DICO_Complet!A:R,3,FALSE)</f>
        <v>Context</v>
      </c>
      <c r="D358" s="3" t="str">
        <f>VLOOKUP($A358,DICO_Complet!A:R,4,FALSE)</f>
        <v>riskContext</v>
      </c>
      <c r="E358" s="3" t="str">
        <f>VLOOKUP($A358,DICO_Complet!A:R,5,FALSE)</f>
        <v>cbScore</v>
      </c>
      <c r="F358" s="3" t="str">
        <f>VLOOKUP($A358,DICO_Complet!A:R,6,FALSE)</f>
        <v>Max48Text</v>
      </c>
      <c r="G358" s="31" t="str">
        <f>VLOOKUP($A358,DICO_Complet!A:R,7,FALSE)</f>
        <v>DNS</v>
      </c>
      <c r="H358" s="31">
        <f>VLOOKUP($A358,DICO_Complet!A:R,8,FALSE)</f>
        <v>0</v>
      </c>
      <c r="I358" s="3" t="str">
        <f>IF(VLOOKUP($A358,DICO_Complet!A:R,9,FALSE)&lt;&gt;0,VLOOKUP($A358,DICO_Complet!A:R,9,FALSE),"")</f>
        <v/>
      </c>
      <c r="J358" s="3" t="str">
        <f>VLOOKUP($A358,DICO_Complet!A:R,10,FALSE)</f>
        <v>Cb Risk Score</v>
      </c>
      <c r="K358" s="3" t="str">
        <f>IF(OR(ISNA(VLOOKUP(Tableau161920[[#This Row],[Référence]],MON_MSG!A:H,7,FALSE)),ISBLANK(VLOOKUP(Tableau161920[[#This Row],[Référence]],MON_MSG!A:H,7,FALSE))),"",VLOOKUP(Tableau161920[[#This Row],[Référence]],MON_MSG!A:H,7,FALSE))</f>
        <v/>
      </c>
      <c r="L358" s="3" t="str">
        <f>IF(OR(ISNA(VLOOKUP(Tableau161920[[#This Row],[Référence]],MON_MSG!A:I,8,FALSE)),ISBLANK(VLOOKUP(Tableau161920[[#This Row],[Référence]],MON_MSG!A:I,8,FALSE))),"",VLOOKUP(Tableau161920[[#This Row],[Référence]],MON_MSG!A:I,8,FALSE))</f>
        <v/>
      </c>
      <c r="M358" s="3" t="str">
        <f>IF(OR(ISNA(VLOOKUP(Tableau161920[[#This Row],[Référence]],MON_MSG!A:J,9,FALSE)),ISBLANK(VLOOKUP(Tableau161920[[#This Row],[Référence]],MON_MSG!A:J,9,FALSE))),"",VLOOKUP(Tableau161920[[#This Row],[Référence]],MON_MSG!A:J,9,FALSE))</f>
        <v/>
      </c>
      <c r="N358" s="3" t="str">
        <f>IF(VLOOKUP($A358,DICO_Complet!A:R,12,FALSE)=0,"",VLOOKUP($A358,DICO_Complet!A:R,12,FALSE))</f>
        <v/>
      </c>
      <c r="O358" s="3" t="str">
        <f>IF(VLOOKUP($A358,DICO_Complet!A:R,13,FALSE)=0,"",VLOOKUP($A358,DICO_Complet!A:R,13,FALSE))</f>
        <v/>
      </c>
      <c r="P358" s="3" t="str">
        <f>IF(VLOOKUP($A358,DICO_Complet!A:R,14,FALSE)=0,"",VLOOKUP($A358,DICO_Complet!A:R,14,FALSE))</f>
        <v/>
      </c>
      <c r="Q358" s="3" t="str">
        <f>IF(VLOOKUP($A358,DICO_Complet!A:R,15,FALSE)=0,"",VLOOKUP($A358,DICO_Complet!A:R,15,FALSE))</f>
        <v/>
      </c>
      <c r="R358" s="3" t="str">
        <f>IF(VLOOKUP($A358,DICO_Complet!A:R,16,FALSE)=0,"",VLOOKUP($A358,DICO_Complet!A:R,16,FALSE))</f>
        <v/>
      </c>
      <c r="S358" s="3" t="str">
        <f>IF(VLOOKUP($A358,DICO_Complet!A:R,17,FALSE)=0,"",VLOOKUP($A358,DICO_Complet!A:R,17,FALSE))</f>
        <v/>
      </c>
      <c r="T358" s="3" t="str">
        <f>IF(VLOOKUP($A358,DICO_Complet!A:R,18,FALSE)=0,"",VLOOKUP($A358,DICO_Complet!A:R,18,FALSE))</f>
        <v/>
      </c>
    </row>
    <row r="359" spans="1:20">
      <c r="A359" s="29">
        <v>241112000011</v>
      </c>
      <c r="B359" s="30" t="str">
        <f>IF(ISNA(VLOOKUP(Tableau161920[[#This Row],[Référence]],MON_MSG!A:B,2,FALSE)),"N",IF($I359="Obsolete","N","O"))</f>
        <v>O</v>
      </c>
      <c r="C359" s="3" t="str">
        <f>VLOOKUP($A359,DICO_Complet!A:R,3,FALSE)</f>
        <v>Context</v>
      </c>
      <c r="D359" s="3" t="str">
        <f>VLOOKUP($A359,DICO_Complet!A:R,4,FALSE)</f>
        <v>riskContext</v>
      </c>
      <c r="E359" s="3" t="str">
        <f>VLOOKUP($A359,DICO_Complet!A:R,5,FALSE)</f>
        <v>delegatedAuthenticationExemptionIndicator</v>
      </c>
      <c r="F359" s="3" t="str">
        <f>VLOOKUP($A359,DICO_Complet!A:R,6,FALSE)</f>
        <v>Exact1AlphaNumericText</v>
      </c>
      <c r="G359" s="31" t="str">
        <f>VLOOKUP($A359,DICO_Complet!A:R,7,FALSE)</f>
        <v>DNS</v>
      </c>
      <c r="H359" s="31">
        <f>VLOOKUP($A359,DICO_Complet!A:R,8,FALSE)</f>
        <v>0</v>
      </c>
      <c r="I359" s="3" t="str">
        <f>IF(VLOOKUP($A359,DICO_Complet!A:R,9,FALSE)&lt;&gt;0,VLOOKUP($A359,DICO_Complet!A:R,9,FALSE),"")</f>
        <v/>
      </c>
      <c r="J359" s="3" t="str">
        <f>VLOOKUP($A359,DICO_Complet!A:R,10,FALSE)</f>
        <v>Delegated authentification exemption indicator</v>
      </c>
      <c r="K359" s="3" t="str">
        <f>IF(OR(ISNA(VLOOKUP(Tableau161920[[#This Row],[Référence]],MON_MSG!A:H,7,FALSE)),ISBLANK(VLOOKUP(Tableau161920[[#This Row],[Référence]],MON_MSG!A:H,7,FALSE))),"",VLOOKUP(Tableau161920[[#This Row],[Référence]],MON_MSG!A:H,7,FALSE))</f>
        <v/>
      </c>
      <c r="L359" s="3" t="str">
        <f>IF(OR(ISNA(VLOOKUP(Tableau161920[[#This Row],[Référence]],MON_MSG!A:I,8,FALSE)),ISBLANK(VLOOKUP(Tableau161920[[#This Row],[Référence]],MON_MSG!A:I,8,FALSE))),"",VLOOKUP(Tableau161920[[#This Row],[Référence]],MON_MSG!A:I,8,FALSE))</f>
        <v/>
      </c>
      <c r="M359" s="3" t="str">
        <f>IF(OR(ISNA(VLOOKUP(Tableau161920[[#This Row],[Référence]],MON_MSG!A:J,9,FALSE)),ISBLANK(VLOOKUP(Tableau161920[[#This Row],[Référence]],MON_MSG!A:J,9,FALSE))),"",VLOOKUP(Tableau161920[[#This Row],[Référence]],MON_MSG!A:J,9,FALSE))</f>
        <v/>
      </c>
      <c r="N359" s="3" t="str">
        <f>IF(VLOOKUP($A359,DICO_Complet!A:R,12,FALSE)=0,"",VLOOKUP($A359,DICO_Complet!A:R,12,FALSE))</f>
        <v>RSB119_0017</v>
      </c>
      <c r="O359" s="3" t="str">
        <f>IF(VLOOKUP($A359,DICO_Complet!A:R,13,FALSE)=0,"",VLOOKUP($A359,DICO_Complet!A:R,13,FALSE))</f>
        <v>119-0017</v>
      </c>
      <c r="P359" s="3" t="str">
        <f>IF(VLOOKUP($A359,DICO_Complet!A:R,14,FALSE)=0,"",VLOOKUP($A359,DICO_Complet!A:R,14,FALSE))</f>
        <v/>
      </c>
      <c r="Q359" s="3" t="str">
        <f>IF(VLOOKUP($A359,DICO_Complet!A:R,15,FALSE)=0,"",VLOOKUP($A359,DICO_Complet!A:R,15,FALSE))</f>
        <v>119-0017</v>
      </c>
      <c r="R359" s="3" t="str">
        <f>IF(VLOOKUP($A359,DICO_Complet!A:R,16,FALSE)=0,"",VLOOKUP($A359,DICO_Complet!A:R,16,FALSE))</f>
        <v>field 34 Dataset ID 4A Tag 8A</v>
      </c>
      <c r="S359" s="3" t="str">
        <f>IF(VLOOKUP($A359,DICO_Complet!A:R,17,FALSE)=0,"",VLOOKUP($A359,DICO_Complet!A:R,17,FALSE))</f>
        <v/>
      </c>
      <c r="T359" s="3" t="str">
        <f>IF(VLOOKUP($A359,DICO_Complet!A:R,18,FALSE)=0,"",VLOOKUP($A359,DICO_Complet!A:R,18,FALSE))</f>
        <v/>
      </c>
    </row>
    <row r="360" spans="1:20">
      <c r="A360" s="29">
        <v>250506144600</v>
      </c>
      <c r="B360" s="30" t="str">
        <f>IF(ISNA(VLOOKUP(Tableau161920[[#This Row],[Référence]],MON_MSG!A:B,2,FALSE)),"N",IF($I360="Obsolete","N","O"))</f>
        <v>O</v>
      </c>
      <c r="C360" s="3" t="str">
        <f>VLOOKUP($A360,DICO_Complet!A:R,3,FALSE)</f>
        <v>Context</v>
      </c>
      <c r="D360" s="3" t="str">
        <f>VLOOKUP($A360,DICO_Complet!A:R,4,FALSE)</f>
        <v>riskContext</v>
      </c>
      <c r="E360" s="3" t="str">
        <f>VLOOKUP($A360,DICO_Complet!A:R,5,FALSE)</f>
        <v>exemptionIndicator</v>
      </c>
      <c r="F360" s="3" t="str">
        <f>VLOOKUP($A360,DICO_Complet!A:R,6,FALSE)</f>
        <v>Min2Max3HexBinaryText</v>
      </c>
      <c r="G360" s="31" t="str">
        <f>VLOOKUP($A360,DICO_Complet!A:R,7,FALSE)</f>
        <v>DNS</v>
      </c>
      <c r="H360" s="31">
        <f>VLOOKUP($A360,DICO_Complet!A:R,8,FALSE)</f>
        <v>0</v>
      </c>
      <c r="I360" s="3" t="str">
        <f>IF(VLOOKUP($A360,DICO_Complet!A:R,9,FALSE)&lt;&gt;0,VLOOKUP($A360,DICO_Complet!A:R,9,FALSE),"")</f>
        <v/>
      </c>
      <c r="J360" s="3" t="str">
        <f>VLOOKUP($A360,DICO_Complet!A:R,10,FALSE)</f>
        <v>Exemption Indicator</v>
      </c>
      <c r="K360" s="3" t="str">
        <f>IF(OR(ISNA(VLOOKUP(Tableau161920[[#This Row],[Référence]],MON_MSG!A:H,7,FALSE)),ISBLANK(VLOOKUP(Tableau161920[[#This Row],[Référence]],MON_MSG!A:H,7,FALSE))),"",VLOOKUP(Tableau161920[[#This Row],[Référence]],MON_MSG!A:H,7,FALSE))</f>
        <v/>
      </c>
      <c r="L360" s="3" t="str">
        <f>IF(OR(ISNA(VLOOKUP(Tableau161920[[#This Row],[Référence]],MON_MSG!A:I,8,FALSE)),ISBLANK(VLOOKUP(Tableau161920[[#This Row],[Référence]],MON_MSG!A:I,8,FALSE))),"",VLOOKUP(Tableau161920[[#This Row],[Référence]],MON_MSG!A:I,8,FALSE))</f>
        <v/>
      </c>
      <c r="M360" s="3" t="str">
        <f>IF(OR(ISNA(VLOOKUP(Tableau161920[[#This Row],[Référence]],MON_MSG!A:J,9,FALSE)),ISBLANK(VLOOKUP(Tableau161920[[#This Row],[Référence]],MON_MSG!A:J,9,FALSE))),"",VLOOKUP(Tableau161920[[#This Row],[Référence]],MON_MSG!A:J,9,FALSE))</f>
        <v/>
      </c>
      <c r="N360" s="3" t="str">
        <f>IF(VLOOKUP($A360,DICO_Complet!A:R,12,FALSE)=0,"",VLOOKUP($A360,DICO_Complet!A:R,12,FALSE))</f>
        <v/>
      </c>
      <c r="O360" s="3" t="str">
        <f>IF(VLOOKUP($A360,DICO_Complet!A:R,13,FALSE)=0,"",VLOOKUP($A360,DICO_Complet!A:R,13,FALSE))</f>
        <v/>
      </c>
      <c r="P360" s="3" t="str">
        <f>IF(VLOOKUP($A360,DICO_Complet!A:R,14,FALSE)=0,"",VLOOKUP($A360,DICO_Complet!A:R,14,FALSE))</f>
        <v>059-33</v>
      </c>
      <c r="Q360" s="3" t="str">
        <f>IF(VLOOKUP($A360,DICO_Complet!A:R,15,FALSE)=0,"",VLOOKUP($A360,DICO_Complet!A:R,15,FALSE))</f>
        <v/>
      </c>
      <c r="R360" s="3" t="str">
        <f>IF(VLOOKUP($A360,DICO_Complet!A:R,16,FALSE)=0,"",VLOOKUP($A360,DICO_Complet!A:R,16,FALSE))</f>
        <v/>
      </c>
      <c r="S360" s="3" t="str">
        <f>IF(VLOOKUP($A360,DICO_Complet!A:R,17,FALSE)=0,"",VLOOKUP($A360,DICO_Complet!A:R,17,FALSE))</f>
        <v/>
      </c>
      <c r="T360" s="3" t="str">
        <f>IF(VLOOKUP($A360,DICO_Complet!A:R,18,FALSE)=0,"",VLOOKUP($A360,DICO_Complet!A:R,18,FALSE))</f>
        <v/>
      </c>
    </row>
    <row r="361" spans="1:20">
      <c r="A361" s="29">
        <v>250527100022</v>
      </c>
      <c r="B361" s="30" t="str">
        <f>IF(ISNA(VLOOKUP(Tableau161920[[#This Row],[Référence]],MON_MSG!A:B,2,FALSE)),"N",IF($I361="Obsolete","N","O"))</f>
        <v>O</v>
      </c>
      <c r="C361" s="3" t="str">
        <f>VLOOKUP($A361,DICO_Complet!A:R,3,FALSE)</f>
        <v>Context</v>
      </c>
      <c r="D361" s="3" t="str">
        <f>VLOOKUP($A361,DICO_Complet!A:R,4,FALSE)</f>
        <v>riskContext</v>
      </c>
      <c r="E361" s="3" t="str">
        <f>VLOOKUP($A361,DICO_Complet!A:R,5,FALSE)</f>
        <v>mastercardScore</v>
      </c>
      <c r="F361" s="3" t="str">
        <f>VLOOKUP($A361,DICO_Complet!A:R,6,FALSE)</f>
        <v>Max48Text</v>
      </c>
      <c r="G361" s="31" t="str">
        <f>VLOOKUP($A361,DICO_Complet!A:R,7,FALSE)</f>
        <v>DNS</v>
      </c>
      <c r="H361" s="31">
        <f>VLOOKUP($A361,DICO_Complet!A:R,8,FALSE)</f>
        <v>0</v>
      </c>
      <c r="I361" s="3" t="str">
        <f>IF(VLOOKUP($A361,DICO_Complet!A:R,9,FALSE)&lt;&gt;0,VLOOKUP($A361,DICO_Complet!A:R,9,FALSE),"")</f>
        <v/>
      </c>
      <c r="J361" s="3" t="str">
        <f>VLOOKUP($A361,DICO_Complet!A:R,10,FALSE)</f>
        <v>MC Risk Score</v>
      </c>
      <c r="K361" s="3" t="str">
        <f>IF(OR(ISNA(VLOOKUP(Tableau161920[[#This Row],[Référence]],MON_MSG!A:H,7,FALSE)),ISBLANK(VLOOKUP(Tableau161920[[#This Row],[Référence]],MON_MSG!A:H,7,FALSE))),"",VLOOKUP(Tableau161920[[#This Row],[Référence]],MON_MSG!A:H,7,FALSE))</f>
        <v/>
      </c>
      <c r="L361" s="3" t="str">
        <f>IF(OR(ISNA(VLOOKUP(Tableau161920[[#This Row],[Référence]],MON_MSG!A:I,8,FALSE)),ISBLANK(VLOOKUP(Tableau161920[[#This Row],[Référence]],MON_MSG!A:I,8,FALSE))),"",VLOOKUP(Tableau161920[[#This Row],[Référence]],MON_MSG!A:I,8,FALSE))</f>
        <v/>
      </c>
      <c r="M361" s="3" t="str">
        <f>IF(OR(ISNA(VLOOKUP(Tableau161920[[#This Row],[Référence]],MON_MSG!A:J,9,FALSE)),ISBLANK(VLOOKUP(Tableau161920[[#This Row],[Référence]],MON_MSG!A:J,9,FALSE))),"",VLOOKUP(Tableau161920[[#This Row],[Référence]],MON_MSG!A:J,9,FALSE))</f>
        <v/>
      </c>
      <c r="N361" s="3" t="str">
        <f>IF(VLOOKUP($A361,DICO_Complet!A:R,12,FALSE)=0,"",VLOOKUP($A361,DICO_Complet!A:R,12,FALSE))</f>
        <v/>
      </c>
      <c r="O361" s="3" t="str">
        <f>IF(VLOOKUP($A361,DICO_Complet!A:R,13,FALSE)=0,"",VLOOKUP($A361,DICO_Complet!A:R,13,FALSE))</f>
        <v/>
      </c>
      <c r="P361" s="3" t="str">
        <f>IF(VLOOKUP($A361,DICO_Complet!A:R,14,FALSE)=0,"",VLOOKUP($A361,DICO_Complet!A:R,14,FALSE))</f>
        <v/>
      </c>
      <c r="Q361" s="3" t="str">
        <f>IF(VLOOKUP($A361,DICO_Complet!A:R,15,FALSE)=0,"",VLOOKUP($A361,DICO_Complet!A:R,15,FALSE))</f>
        <v/>
      </c>
      <c r="R361" s="3" t="str">
        <f>IF(VLOOKUP($A361,DICO_Complet!A:R,16,FALSE)=0,"",VLOOKUP($A361,DICO_Complet!A:R,16,FALSE))</f>
        <v/>
      </c>
      <c r="S361" s="3" t="str">
        <f>IF(VLOOKUP($A361,DICO_Complet!A:R,17,FALSE)=0,"",VLOOKUP($A361,DICO_Complet!A:R,17,FALSE))</f>
        <v/>
      </c>
      <c r="T361" s="3" t="str">
        <f>IF(VLOOKUP($A361,DICO_Complet!A:R,18,FALSE)=0,"",VLOOKUP($A361,DICO_Complet!A:R,18,FALSE))</f>
        <v/>
      </c>
    </row>
    <row r="362" spans="1:20">
      <c r="A362" s="29">
        <v>260120121806</v>
      </c>
      <c r="B362" s="30" t="str">
        <f>IF(ISNA(VLOOKUP(Tableau161920[[#This Row],[Référence]],MON_MSG!A:B,2,FALSE)),"N",IF($I362="Obsolete","N","O"))</f>
        <v>O</v>
      </c>
      <c r="C362" s="3" t="str">
        <f>VLOOKUP($A362,DICO_Complet!A:R,3,FALSE)</f>
        <v>Context</v>
      </c>
      <c r="D362" s="3" t="str">
        <f>VLOOKUP($A362,DICO_Complet!A:R,4,FALSE)</f>
        <v>riskContext</v>
      </c>
      <c r="E362" s="3" t="str">
        <f>VLOOKUP($A362,DICO_Complet!A:R,5,FALSE)</f>
        <v>merchantNamePresentedForAuthentication</v>
      </c>
      <c r="F362" s="3" t="str">
        <f>VLOOKUP($A362,DICO_Complet!A:R,6,FALSE)</f>
        <v>Max40Text</v>
      </c>
      <c r="G362" s="31" t="str">
        <f>VLOOKUP($A362,DICO_Complet!A:R,7,FALSE)</f>
        <v>DNS</v>
      </c>
      <c r="H362" s="31">
        <f>VLOOKUP($A362,DICO_Complet!A:R,8,FALSE)</f>
        <v>0</v>
      </c>
      <c r="I362" s="3" t="str">
        <f>IF(VLOOKUP($A362,DICO_Complet!A:R,9,FALSE)&lt;&gt;0,VLOOKUP($A362,DICO_Complet!A:R,9,FALSE),"")</f>
        <v/>
      </c>
      <c r="J362" s="3" t="str">
        <f>VLOOKUP($A362,DICO_Complet!A:R,10,FALSE)</f>
        <v xml:space="preserve">Name of the merchant presented for authentication. </v>
      </c>
      <c r="K362" s="3" t="str">
        <f>IF(OR(ISNA(VLOOKUP(Tableau161920[[#This Row],[Référence]],MON_MSG!A:H,7,FALSE)),ISBLANK(VLOOKUP(Tableau161920[[#This Row],[Référence]],MON_MSG!A:H,7,FALSE))),"",VLOOKUP(Tableau161920[[#This Row],[Référence]],MON_MSG!A:H,7,FALSE))</f>
        <v/>
      </c>
      <c r="L362" s="3" t="str">
        <f>IF(OR(ISNA(VLOOKUP(Tableau161920[[#This Row],[Référence]],MON_MSG!A:I,8,FALSE)),ISBLANK(VLOOKUP(Tableau161920[[#This Row],[Référence]],MON_MSG!A:I,8,FALSE))),"",VLOOKUP(Tableau161920[[#This Row],[Référence]],MON_MSG!A:I,8,FALSE))</f>
        <v/>
      </c>
      <c r="M362" s="3" t="str">
        <f>IF(OR(ISNA(VLOOKUP(Tableau161920[[#This Row],[Référence]],MON_MSG!A:J,9,FALSE)),ISBLANK(VLOOKUP(Tableau161920[[#This Row],[Référence]],MON_MSG!A:J,9,FALSE))),"",VLOOKUP(Tableau161920[[#This Row],[Référence]],MON_MSG!A:J,9,FALSE))</f>
        <v/>
      </c>
      <c r="N362" s="3" t="str">
        <f>IF(VLOOKUP($A362,DICO_Complet!A:R,12,FALSE)=0,"",VLOOKUP($A362,DICO_Complet!A:R,12,FALSE))</f>
        <v/>
      </c>
      <c r="O362" s="3" t="str">
        <f>IF(VLOOKUP($A362,DICO_Complet!A:R,13,FALSE)=0,"",VLOOKUP($A362,DICO_Complet!A:R,13,FALSE))</f>
        <v>57-0036</v>
      </c>
      <c r="P362" s="3" t="str">
        <f>IF(VLOOKUP($A362,DICO_Complet!A:R,14,FALSE)=0,"",VLOOKUP($A362,DICO_Complet!A:R,14,FALSE))</f>
        <v/>
      </c>
      <c r="Q362" s="3" t="str">
        <f>IF(VLOOKUP($A362,DICO_Complet!A:R,15,FALSE)=0,"",VLOOKUP($A362,DICO_Complet!A:R,15,FALSE))</f>
        <v/>
      </c>
      <c r="R362" s="3" t="str">
        <f>IF(VLOOKUP($A362,DICO_Complet!A:R,16,FALSE)=0,"",VLOOKUP($A362,DICO_Complet!A:R,16,FALSE))</f>
        <v/>
      </c>
      <c r="S362" s="3" t="str">
        <f>IF(VLOOKUP($A362,DICO_Complet!A:R,17,FALSE)=0,"",VLOOKUP($A362,DICO_Complet!A:R,17,FALSE))</f>
        <v/>
      </c>
      <c r="T362" s="3" t="str">
        <f>IF(VLOOKUP($A362,DICO_Complet!A:R,18,FALSE)=0,"",VLOOKUP($A362,DICO_Complet!A:R,18,FALSE))</f>
        <v/>
      </c>
    </row>
    <row r="363" spans="1:20">
      <c r="A363" s="29">
        <v>241112000012</v>
      </c>
      <c r="B363" s="30" t="str">
        <f>IF(ISNA(VLOOKUP(Tableau161920[[#This Row],[Référence]],MON_MSG!A:B,2,FALSE)),"N",IF($I363="Obsolete","N","O"))</f>
        <v>O</v>
      </c>
      <c r="C363" s="3" t="str">
        <f>VLOOKUP($A363,DICO_Complet!A:R,3,FALSE)</f>
        <v>Context</v>
      </c>
      <c r="D363" s="3" t="str">
        <f>VLOOKUP($A363,DICO_Complet!A:R,4,FALSE)</f>
        <v>riskContext</v>
      </c>
      <c r="E363" s="3" t="str">
        <f>VLOOKUP($A363,DICO_Complet!A:R,5,FALSE)</f>
        <v>multiFactorAuthenticationExemptionIndicator</v>
      </c>
      <c r="F363" s="3" t="str">
        <f>VLOOKUP($A363,DICO_Complet!A:R,6,FALSE)</f>
        <v>Min2Max3HexBinaryText</v>
      </c>
      <c r="G363" s="31" t="str">
        <f>VLOOKUP($A363,DICO_Complet!A:R,7,FALSE)</f>
        <v>DNS</v>
      </c>
      <c r="H363" s="31">
        <f>VLOOKUP($A363,DICO_Complet!A:R,8,FALSE)</f>
        <v>0</v>
      </c>
      <c r="I363" s="3" t="str">
        <f>IF(VLOOKUP($A363,DICO_Complet!A:R,9,FALSE)&lt;&gt;0,VLOOKUP($A363,DICO_Complet!A:R,9,FALSE),"")</f>
        <v/>
      </c>
      <c r="J363" s="3" t="str">
        <f>VLOOKUP($A363,DICO_Complet!A:R,10,FALSE)</f>
        <v>Multi factor Exemption indicator</v>
      </c>
      <c r="K363" s="3" t="str">
        <f>IF(OR(ISNA(VLOOKUP(Tableau161920[[#This Row],[Référence]],MON_MSG!A:H,7,FALSE)),ISBLANK(VLOOKUP(Tableau161920[[#This Row],[Référence]],MON_MSG!A:H,7,FALSE))),"",VLOOKUP(Tableau161920[[#This Row],[Référence]],MON_MSG!A:H,7,FALSE))</f>
        <v/>
      </c>
      <c r="L363" s="3" t="str">
        <f>IF(OR(ISNA(VLOOKUP(Tableau161920[[#This Row],[Référence]],MON_MSG!A:I,8,FALSE)),ISBLANK(VLOOKUP(Tableau161920[[#This Row],[Référence]],MON_MSG!A:I,8,FALSE))),"",VLOOKUP(Tableau161920[[#This Row],[Référence]],MON_MSG!A:I,8,FALSE))</f>
        <v/>
      </c>
      <c r="M363" s="3" t="str">
        <f>IF(OR(ISNA(VLOOKUP(Tableau161920[[#This Row],[Référence]],MON_MSG!A:J,9,FALSE)),ISBLANK(VLOOKUP(Tableau161920[[#This Row],[Référence]],MON_MSG!A:J,9,FALSE))),"",VLOOKUP(Tableau161920[[#This Row],[Référence]],MON_MSG!A:J,9,FALSE))</f>
        <v/>
      </c>
      <c r="N363" s="3" t="str">
        <f>IF(VLOOKUP($A363,DICO_Complet!A:R,12,FALSE)=0,"",VLOOKUP($A363,DICO_Complet!A:R,12,FALSE))</f>
        <v>RSB57_33</v>
      </c>
      <c r="O363" s="3" t="str">
        <f>IF(VLOOKUP($A363,DICO_Complet!A:R,13,FALSE)=0,"",VLOOKUP($A363,DICO_Complet!A:R,13,FALSE))</f>
        <v>057-0033</v>
      </c>
      <c r="P363" s="3" t="str">
        <f>IF(VLOOKUP($A363,DICO_Complet!A:R,14,FALSE)=0,"",VLOOKUP($A363,DICO_Complet!A:R,14,FALSE))</f>
        <v>059-0033</v>
      </c>
      <c r="Q363" s="3" t="str">
        <f>IF(VLOOKUP($A363,DICO_Complet!A:R,15,FALSE)=0,"",VLOOKUP($A363,DICO_Complet!A:R,15,FALSE))</f>
        <v>056-0033</v>
      </c>
      <c r="R363" s="3" t="str">
        <f>IF(VLOOKUP($A363,DICO_Complet!A:R,16,FALSE)=0,"",VLOOKUP($A363,DICO_Complet!A:R,16,FALSE))</f>
        <v>Field 34 Dataset ID 4A Tag (84, 87, 88, 89 et 8A), Field 34 Dataset ID 02 Tag 87</v>
      </c>
      <c r="S363" s="3" t="str">
        <f>IF(VLOOKUP($A363,DICO_Complet!A:R,17,FALSE)=0,"",VLOOKUP($A363,DICO_Complet!A:R,17,FALSE))</f>
        <v>DE 048 SE 22 SF1</v>
      </c>
      <c r="T363" s="3" t="str">
        <f>IF(VLOOKUP($A363,DICO_Complet!A:R,18,FALSE)=0,"",VLOOKUP($A363,DICO_Complet!A:R,18,FALSE))</f>
        <v/>
      </c>
    </row>
    <row r="364" spans="1:20">
      <c r="A364" s="29">
        <v>241112000013</v>
      </c>
      <c r="B364" s="30" t="str">
        <f>IF(ISNA(VLOOKUP(Tableau161920[[#This Row],[Référence]],MON_MSG!A:B,2,FALSE)),"N",IF($I364="Obsolete","N","O"))</f>
        <v>O</v>
      </c>
      <c r="C364" s="3" t="str">
        <f>VLOOKUP($A364,DICO_Complet!A:R,3,FALSE)</f>
        <v>Context</v>
      </c>
      <c r="D364" s="3" t="str">
        <f>VLOOKUP($A364,DICO_Complet!A:R,4,FALSE)</f>
        <v>riskContext</v>
      </c>
      <c r="E364" s="3" t="str">
        <f>VLOOKUP($A364,DICO_Complet!A:R,5,FALSE)</f>
        <v>riskAnalysisIndicatorsId</v>
      </c>
      <c r="F364" s="3" t="str">
        <f>VLOOKUP($A364,DICO_Complet!A:R,6,FALSE)</f>
        <v>Exact3AlphaNumericText</v>
      </c>
      <c r="G364" s="31" t="str">
        <f>VLOOKUP($A364,DICO_Complet!A:R,7,FALSE)</f>
        <v>DNS</v>
      </c>
      <c r="H364" s="31">
        <f>VLOOKUP($A364,DICO_Complet!A:R,8,FALSE)</f>
        <v>0</v>
      </c>
      <c r="I364" s="3" t="str">
        <f>IF(VLOOKUP($A364,DICO_Complet!A:R,9,FALSE)&lt;&gt;0,VLOOKUP($A364,DICO_Complet!A:R,9,FALSE),"")</f>
        <v/>
      </c>
      <c r="J364" s="3" t="str">
        <f>VLOOKUP($A364,DICO_Complet!A:R,10,FALSE)</f>
        <v>Indicator identifier</v>
      </c>
      <c r="K364" s="3" t="str">
        <f>IF(OR(ISNA(VLOOKUP(Tableau161920[[#This Row],[Référence]],MON_MSG!A:H,7,FALSE)),ISBLANK(VLOOKUP(Tableau161920[[#This Row],[Référence]],MON_MSG!A:H,7,FALSE))),"",VLOOKUP(Tableau161920[[#This Row],[Référence]],MON_MSG!A:H,7,FALSE))</f>
        <v/>
      </c>
      <c r="L364" s="3" t="str">
        <f>IF(OR(ISNA(VLOOKUP(Tableau161920[[#This Row],[Référence]],MON_MSG!A:I,8,FALSE)),ISBLANK(VLOOKUP(Tableau161920[[#This Row],[Référence]],MON_MSG!A:I,8,FALSE))),"",VLOOKUP(Tableau161920[[#This Row],[Référence]],MON_MSG!A:I,8,FALSE))</f>
        <v/>
      </c>
      <c r="M364" s="3" t="str">
        <f>IF(OR(ISNA(VLOOKUP(Tableau161920[[#This Row],[Référence]],MON_MSG!A:J,9,FALSE)),ISBLANK(VLOOKUP(Tableau161920[[#This Row],[Référence]],MON_MSG!A:J,9,FALSE))),"",VLOOKUP(Tableau161920[[#This Row],[Référence]],MON_MSG!A:J,9,FALSE))</f>
        <v/>
      </c>
      <c r="N364" s="3" t="str">
        <f>IF(VLOOKUP($A364,DICO_Complet!A:R,12,FALSE)=0,"",VLOOKUP($A364,DICO_Complet!A:R,12,FALSE))</f>
        <v>RSB57_34 _p1</v>
      </c>
      <c r="O364" s="3" t="str">
        <f>IF(VLOOKUP($A364,DICO_Complet!A:R,13,FALSE)=0,"",VLOOKUP($A364,DICO_Complet!A:R,13,FALSE))</f>
        <v>057-0034-p1</v>
      </c>
      <c r="P364" s="3" t="str">
        <f>IF(VLOOKUP($A364,DICO_Complet!A:R,14,FALSE)=0,"",VLOOKUP($A364,DICO_Complet!A:R,14,FALSE))</f>
        <v/>
      </c>
      <c r="Q364" s="3" t="str">
        <f>IF(VLOOKUP($A364,DICO_Complet!A:R,15,FALSE)=0,"",VLOOKUP($A364,DICO_Complet!A:R,15,FALSE))</f>
        <v/>
      </c>
      <c r="R364" s="3" t="str">
        <f>IF(VLOOKUP($A364,DICO_Complet!A:R,16,FALSE)=0,"",VLOOKUP($A364,DICO_Complet!A:R,16,FALSE))</f>
        <v/>
      </c>
      <c r="S364" s="3" t="str">
        <f>IF(VLOOKUP($A364,DICO_Complet!A:R,17,FALSE)=0,"",VLOOKUP($A364,DICO_Complet!A:R,17,FALSE))</f>
        <v/>
      </c>
      <c r="T364" s="3" t="str">
        <f>IF(VLOOKUP($A364,DICO_Complet!A:R,18,FALSE)=0,"",VLOOKUP($A364,DICO_Complet!A:R,18,FALSE))</f>
        <v/>
      </c>
    </row>
    <row r="365" spans="1:20">
      <c r="A365" s="29">
        <v>241112000014</v>
      </c>
      <c r="B365" s="30" t="str">
        <f>IF(ISNA(VLOOKUP(Tableau161920[[#This Row],[Référence]],MON_MSG!A:B,2,FALSE)),"N",IF($I365="Obsolete","N","O"))</f>
        <v>O</v>
      </c>
      <c r="C365" s="3" t="str">
        <f>VLOOKUP($A365,DICO_Complet!A:R,3,FALSE)</f>
        <v>Context</v>
      </c>
      <c r="D365" s="3" t="str">
        <f>VLOOKUP($A365,DICO_Complet!A:R,4,FALSE)</f>
        <v>riskContext</v>
      </c>
      <c r="E365" s="3" t="str">
        <f>VLOOKUP($A365,DICO_Complet!A:R,5,FALSE)</f>
        <v>riskAnalysisIndicatorsValue</v>
      </c>
      <c r="F365" s="3" t="str">
        <f>VLOOKUP($A365,DICO_Complet!A:R,6,FALSE)</f>
        <v>Exact3AlphaNumericText</v>
      </c>
      <c r="G365" s="31" t="str">
        <f>VLOOKUP($A365,DICO_Complet!A:R,7,FALSE)</f>
        <v>DNS</v>
      </c>
      <c r="H365" s="31">
        <f>VLOOKUP($A365,DICO_Complet!A:R,8,FALSE)</f>
        <v>0</v>
      </c>
      <c r="I365" s="3" t="str">
        <f>IF(VLOOKUP($A365,DICO_Complet!A:R,9,FALSE)&lt;&gt;0,VLOOKUP($A365,DICO_Complet!A:R,9,FALSE),"")</f>
        <v/>
      </c>
      <c r="J365" s="3" t="str">
        <f>VLOOKUP($A365,DICO_Complet!A:R,10,FALSE)</f>
        <v>Value of the indicator</v>
      </c>
      <c r="K365" s="3" t="str">
        <f>IF(OR(ISNA(VLOOKUP(Tableau161920[[#This Row],[Référence]],MON_MSG!A:H,7,FALSE)),ISBLANK(VLOOKUP(Tableau161920[[#This Row],[Référence]],MON_MSG!A:H,7,FALSE))),"",VLOOKUP(Tableau161920[[#This Row],[Référence]],MON_MSG!A:H,7,FALSE))</f>
        <v/>
      </c>
      <c r="L365" s="3" t="str">
        <f>IF(OR(ISNA(VLOOKUP(Tableau161920[[#This Row],[Référence]],MON_MSG!A:I,8,FALSE)),ISBLANK(VLOOKUP(Tableau161920[[#This Row],[Référence]],MON_MSG!A:I,8,FALSE))),"",VLOOKUP(Tableau161920[[#This Row],[Référence]],MON_MSG!A:I,8,FALSE))</f>
        <v/>
      </c>
      <c r="M365" s="3" t="str">
        <f>IF(OR(ISNA(VLOOKUP(Tableau161920[[#This Row],[Référence]],MON_MSG!A:J,9,FALSE)),ISBLANK(VLOOKUP(Tableau161920[[#This Row],[Référence]],MON_MSG!A:J,9,FALSE))),"",VLOOKUP(Tableau161920[[#This Row],[Référence]],MON_MSG!A:J,9,FALSE))</f>
        <v/>
      </c>
      <c r="N365" s="3" t="str">
        <f>IF(VLOOKUP($A365,DICO_Complet!A:R,12,FALSE)=0,"",VLOOKUP($A365,DICO_Complet!A:R,12,FALSE))</f>
        <v>RSB57_34 _p2</v>
      </c>
      <c r="O365" s="3" t="str">
        <f>IF(VLOOKUP($A365,DICO_Complet!A:R,13,FALSE)=0,"",VLOOKUP($A365,DICO_Complet!A:R,13,FALSE))</f>
        <v>057-0034-p2</v>
      </c>
      <c r="P365" s="3" t="str">
        <f>IF(VLOOKUP($A365,DICO_Complet!A:R,14,FALSE)=0,"",VLOOKUP($A365,DICO_Complet!A:R,14,FALSE))</f>
        <v/>
      </c>
      <c r="Q365" s="3" t="str">
        <f>IF(VLOOKUP($A365,DICO_Complet!A:R,15,FALSE)=0,"",VLOOKUP($A365,DICO_Complet!A:R,15,FALSE))</f>
        <v/>
      </c>
      <c r="R365" s="3" t="str">
        <f>IF(VLOOKUP($A365,DICO_Complet!A:R,16,FALSE)=0,"",VLOOKUP($A365,DICO_Complet!A:R,16,FALSE))</f>
        <v/>
      </c>
      <c r="S365" s="3" t="str">
        <f>IF(VLOOKUP($A365,DICO_Complet!A:R,17,FALSE)=0,"",VLOOKUP($A365,DICO_Complet!A:R,17,FALSE))</f>
        <v/>
      </c>
      <c r="T365" s="3" t="str">
        <f>IF(VLOOKUP($A365,DICO_Complet!A:R,18,FALSE)=0,"",VLOOKUP($A365,DICO_Complet!A:R,18,FALSE))</f>
        <v/>
      </c>
    </row>
    <row r="366" spans="1:20">
      <c r="A366" s="29">
        <v>241112000016</v>
      </c>
      <c r="B366" s="30" t="str">
        <f>IF(ISNA(VLOOKUP(Tableau161920[[#This Row],[Référence]],MON_MSG!A:B,2,FALSE)),"N",IF($I366="Obsolete","N","O"))</f>
        <v>O</v>
      </c>
      <c r="C366" s="3" t="str">
        <f>VLOOKUP($A366,DICO_Complet!A:R,3,FALSE)</f>
        <v>Context</v>
      </c>
      <c r="D366" s="3" t="str">
        <f>VLOOKUP($A366,DICO_Complet!A:R,4,FALSE)</f>
        <v>riskContext</v>
      </c>
      <c r="E366" s="3" t="str">
        <f>VLOOKUP($A366,DICO_Complet!A:R,5,FALSE)</f>
        <v>riskPipResponse</v>
      </c>
      <c r="F366" s="3" t="str">
        <f>VLOOKUP($A366,DICO_Complet!A:R,6,FALSE)</f>
        <v>Exact1NumericText</v>
      </c>
      <c r="G366" s="31" t="str">
        <f>VLOOKUP($A366,DICO_Complet!A:R,7,FALSE)</f>
        <v>DNS</v>
      </c>
      <c r="H366" s="31">
        <f>VLOOKUP($A366,DICO_Complet!A:R,8,FALSE)</f>
        <v>0</v>
      </c>
      <c r="I366" s="3" t="str">
        <f>IF(VLOOKUP($A366,DICO_Complet!A:R,9,FALSE)&lt;&gt;0,VLOOKUP($A366,DICO_Complet!A:R,9,FALSE),"")</f>
        <v/>
      </c>
      <c r="J366" s="3" t="str">
        <f>VLOOKUP($A366,DICO_Complet!A:R,10,FALSE)</f>
        <v>Pip Response</v>
      </c>
      <c r="K366" s="3" t="str">
        <f>IF(OR(ISNA(VLOOKUP(Tableau161920[[#This Row],[Référence]],MON_MSG!A:H,7,FALSE)),ISBLANK(VLOOKUP(Tableau161920[[#This Row],[Référence]],MON_MSG!A:H,7,FALSE))),"",VLOOKUP(Tableau161920[[#This Row],[Référence]],MON_MSG!A:H,7,FALSE))</f>
        <v/>
      </c>
      <c r="L366" s="3" t="str">
        <f>IF(OR(ISNA(VLOOKUP(Tableau161920[[#This Row],[Référence]],MON_MSG!A:I,8,FALSE)),ISBLANK(VLOOKUP(Tableau161920[[#This Row],[Référence]],MON_MSG!A:I,8,FALSE))),"",VLOOKUP(Tableau161920[[#This Row],[Référence]],MON_MSG!A:I,8,FALSE))</f>
        <v/>
      </c>
      <c r="M366" s="3" t="str">
        <f>IF(OR(ISNA(VLOOKUP(Tableau161920[[#This Row],[Référence]],MON_MSG!A:J,9,FALSE)),ISBLANK(VLOOKUP(Tableau161920[[#This Row],[Référence]],MON_MSG!A:J,9,FALSE))),"",VLOOKUP(Tableau161920[[#This Row],[Référence]],MON_MSG!A:J,9,FALSE))</f>
        <v/>
      </c>
      <c r="N366" s="3" t="str">
        <f>IF(VLOOKUP($A366,DICO_Complet!A:R,12,FALSE)=0,"",VLOOKUP($A366,DICO_Complet!A:R,12,FALSE))</f>
        <v>FRD7_0</v>
      </c>
      <c r="O366" s="3" t="str">
        <f>IF(VLOOKUP($A366,DICO_Complet!A:R,13,FALSE)=0,"",VLOOKUP($A366,DICO_Complet!A:R,13,FALSE))</f>
        <v>N/A</v>
      </c>
      <c r="P366" s="3" t="str">
        <f>IF(VLOOKUP($A366,DICO_Complet!A:R,14,FALSE)=0,"",VLOOKUP($A366,DICO_Complet!A:R,14,FALSE))</f>
        <v>N/A</v>
      </c>
      <c r="Q366" s="3" t="str">
        <f>IF(VLOOKUP($A366,DICO_Complet!A:R,15,FALSE)=0,"",VLOOKUP($A366,DICO_Complet!A:R,15,FALSE))</f>
        <v>N/A</v>
      </c>
      <c r="R366" s="3" t="str">
        <f>IF(VLOOKUP($A366,DICO_Complet!A:R,16,FALSE)=0,"",VLOOKUP($A366,DICO_Complet!A:R,16,FALSE))</f>
        <v>N/A</v>
      </c>
      <c r="S366" s="3" t="str">
        <f>IF(VLOOKUP($A366,DICO_Complet!A:R,17,FALSE)=0,"",VLOOKUP($A366,DICO_Complet!A:R,17,FALSE))</f>
        <v>N/A</v>
      </c>
      <c r="T366" s="3" t="str">
        <f>IF(VLOOKUP($A366,DICO_Complet!A:R,18,FALSE)=0,"",VLOOKUP($A366,DICO_Complet!A:R,18,FALSE))</f>
        <v/>
      </c>
    </row>
    <row r="367" spans="1:20">
      <c r="A367" s="29">
        <v>241112000017</v>
      </c>
      <c r="B367" s="30" t="str">
        <f>IF(ISNA(VLOOKUP(Tableau161920[[#This Row],[Référence]],MON_MSG!A:B,2,FALSE)),"N",IF($I367="Obsolete","N","O"))</f>
        <v>O</v>
      </c>
      <c r="C367" s="3" t="str">
        <f>VLOOKUP($A367,DICO_Complet!A:R,3,FALSE)</f>
        <v>Context</v>
      </c>
      <c r="D367" s="3" t="str">
        <f>VLOOKUP($A367,DICO_Complet!A:R,4,FALSE)</f>
        <v>riskContext</v>
      </c>
      <c r="E367" s="3" t="str">
        <f>VLOOKUP($A367,DICO_Complet!A:R,5,FALSE)</f>
        <v>riskRecommendation</v>
      </c>
      <c r="F367" s="3" t="str">
        <f>VLOOKUP($A367,DICO_Complet!A:R,6,FALSE)</f>
        <v>Exact1AlphaNumericText</v>
      </c>
      <c r="G367" s="31" t="str">
        <f>VLOOKUP($A367,DICO_Complet!A:R,7,FALSE)</f>
        <v>DNS</v>
      </c>
      <c r="H367" s="31">
        <f>VLOOKUP($A367,DICO_Complet!A:R,8,FALSE)</f>
        <v>0</v>
      </c>
      <c r="I367" s="3" t="str">
        <f>IF(VLOOKUP($A367,DICO_Complet!A:R,9,FALSE)&lt;&gt;0,VLOOKUP($A367,DICO_Complet!A:R,9,FALSE),"")</f>
        <v/>
      </c>
      <c r="J367" s="3" t="str">
        <f>VLOOKUP($A367,DICO_Complet!A:R,10,FALSE)</f>
        <v>Recommendation</v>
      </c>
      <c r="K367" s="3" t="str">
        <f>IF(OR(ISNA(VLOOKUP(Tableau161920[[#This Row],[Référence]],MON_MSG!A:H,7,FALSE)),ISBLANK(VLOOKUP(Tableau161920[[#This Row],[Référence]],MON_MSG!A:H,7,FALSE))),"",VLOOKUP(Tableau161920[[#This Row],[Référence]],MON_MSG!A:H,7,FALSE))</f>
        <v/>
      </c>
      <c r="L367" s="3" t="str">
        <f>IF(OR(ISNA(VLOOKUP(Tableau161920[[#This Row],[Référence]],MON_MSG!A:I,8,FALSE)),ISBLANK(VLOOKUP(Tableau161920[[#This Row],[Référence]],MON_MSG!A:I,8,FALSE))),"",VLOOKUP(Tableau161920[[#This Row],[Référence]],MON_MSG!A:I,8,FALSE))</f>
        <v/>
      </c>
      <c r="M367" s="3" t="str">
        <f>IF(OR(ISNA(VLOOKUP(Tableau161920[[#This Row],[Référence]],MON_MSG!A:J,9,FALSE)),ISBLANK(VLOOKUP(Tableau161920[[#This Row],[Référence]],MON_MSG!A:J,9,FALSE))),"",VLOOKUP(Tableau161920[[#This Row],[Référence]],MON_MSG!A:J,9,FALSE))</f>
        <v/>
      </c>
      <c r="N367" s="3" t="str">
        <f>IF(VLOOKUP($A367,DICO_Complet!A:R,12,FALSE)=0,"",VLOOKUP($A367,DICO_Complet!A:R,12,FALSE))</f>
        <v>FRD8_0</v>
      </c>
      <c r="O367" s="3" t="str">
        <f>IF(VLOOKUP($A367,DICO_Complet!A:R,13,FALSE)=0,"",VLOOKUP($A367,DICO_Complet!A:R,13,FALSE))</f>
        <v/>
      </c>
      <c r="P367" s="3" t="str">
        <f>IF(VLOOKUP($A367,DICO_Complet!A:R,14,FALSE)=0,"",VLOOKUP($A367,DICO_Complet!A:R,14,FALSE))</f>
        <v/>
      </c>
      <c r="Q367" s="3" t="str">
        <f>IF(VLOOKUP($A367,DICO_Complet!A:R,15,FALSE)=0,"",VLOOKUP($A367,DICO_Complet!A:R,15,FALSE))</f>
        <v/>
      </c>
      <c r="R367" s="3" t="str">
        <f>IF(VLOOKUP($A367,DICO_Complet!A:R,16,FALSE)=0,"",VLOOKUP($A367,DICO_Complet!A:R,16,FALSE))</f>
        <v/>
      </c>
      <c r="S367" s="3" t="str">
        <f>IF(VLOOKUP($A367,DICO_Complet!A:R,17,FALSE)=0,"",VLOOKUP($A367,DICO_Complet!A:R,17,FALSE))</f>
        <v/>
      </c>
      <c r="T367" s="3" t="str">
        <f>IF(VLOOKUP($A367,DICO_Complet!A:R,18,FALSE)=0,"",VLOOKUP($A367,DICO_Complet!A:R,18,FALSE))</f>
        <v/>
      </c>
    </row>
    <row r="368" spans="1:20">
      <c r="A368" s="29">
        <v>241112000018</v>
      </c>
      <c r="B368" s="30" t="str">
        <f>IF(ISNA(VLOOKUP(Tableau161920[[#This Row],[Référence]],MON_MSG!A:B,2,FALSE)),"N",IF($I368="Obsolete","N","O"))</f>
        <v>O</v>
      </c>
      <c r="C368" s="3" t="str">
        <f>VLOOKUP($A368,DICO_Complet!A:R,3,FALSE)</f>
        <v>Context</v>
      </c>
      <c r="D368" s="3" t="str">
        <f>VLOOKUP($A368,DICO_Complet!A:R,4,FALSE)</f>
        <v>riskContext</v>
      </c>
      <c r="E368" s="3" t="str">
        <f>VLOOKUP($A368,DICO_Complet!A:R,5,FALSE)</f>
        <v>riskRulesId</v>
      </c>
      <c r="F368" s="3" t="str">
        <f>VLOOKUP($A368,DICO_Complet!A:R,6,FALSE)</f>
        <v>Exact4NumericText</v>
      </c>
      <c r="G368" s="31" t="str">
        <f>VLOOKUP($A368,DICO_Complet!A:R,7,FALSE)</f>
        <v>DNS</v>
      </c>
      <c r="H368" s="31">
        <f>VLOOKUP($A368,DICO_Complet!A:R,8,FALSE)</f>
        <v>0</v>
      </c>
      <c r="I368" s="3" t="str">
        <f>IF(VLOOKUP($A368,DICO_Complet!A:R,9,FALSE)&lt;&gt;0,VLOOKUP($A368,DICO_Complet!A:R,9,FALSE),"")</f>
        <v/>
      </c>
      <c r="J368" s="3" t="str">
        <f>VLOOKUP($A368,DICO_Complet!A:R,10,FALSE)</f>
        <v>Rules ID</v>
      </c>
      <c r="K368" s="3" t="str">
        <f>IF(OR(ISNA(VLOOKUP(Tableau161920[[#This Row],[Référence]],MON_MSG!A:H,7,FALSE)),ISBLANK(VLOOKUP(Tableau161920[[#This Row],[Référence]],MON_MSG!A:H,7,FALSE))),"",VLOOKUP(Tableau161920[[#This Row],[Référence]],MON_MSG!A:H,7,FALSE))</f>
        <v/>
      </c>
      <c r="L368" s="3" t="str">
        <f>IF(OR(ISNA(VLOOKUP(Tableau161920[[#This Row],[Référence]],MON_MSG!A:I,8,FALSE)),ISBLANK(VLOOKUP(Tableau161920[[#This Row],[Référence]],MON_MSG!A:I,8,FALSE))),"",VLOOKUP(Tableau161920[[#This Row],[Référence]],MON_MSG!A:I,8,FALSE))</f>
        <v/>
      </c>
      <c r="M368" s="3" t="str">
        <f>IF(OR(ISNA(VLOOKUP(Tableau161920[[#This Row],[Référence]],MON_MSG!A:J,9,FALSE)),ISBLANK(VLOOKUP(Tableau161920[[#This Row],[Référence]],MON_MSG!A:J,9,FALSE))),"",VLOOKUP(Tableau161920[[#This Row],[Référence]],MON_MSG!A:J,9,FALSE))</f>
        <v/>
      </c>
      <c r="N368" s="3" t="str">
        <f>IF(VLOOKUP($A368,DICO_Complet!A:R,12,FALSE)=0,"",VLOOKUP($A368,DICO_Complet!A:R,12,FALSE))</f>
        <v>FRD4_0</v>
      </c>
      <c r="O368" s="3" t="str">
        <f>IF(VLOOKUP($A368,DICO_Complet!A:R,13,FALSE)=0,"",VLOOKUP($A368,DICO_Complet!A:R,13,FALSE))</f>
        <v>N/A</v>
      </c>
      <c r="P368" s="3" t="str">
        <f>IF(VLOOKUP($A368,DICO_Complet!A:R,14,FALSE)=0,"",VLOOKUP($A368,DICO_Complet!A:R,14,FALSE))</f>
        <v>N/A</v>
      </c>
      <c r="Q368" s="3" t="str">
        <f>IF(VLOOKUP($A368,DICO_Complet!A:R,15,FALSE)=0,"",VLOOKUP($A368,DICO_Complet!A:R,15,FALSE))</f>
        <v>N/A</v>
      </c>
      <c r="R368" s="3" t="str">
        <f>IF(VLOOKUP($A368,DICO_Complet!A:R,16,FALSE)=0,"",VLOOKUP($A368,DICO_Complet!A:R,16,FALSE))</f>
        <v>N/A</v>
      </c>
      <c r="S368" s="3" t="str">
        <f>IF(VLOOKUP($A368,DICO_Complet!A:R,17,FALSE)=0,"",VLOOKUP($A368,DICO_Complet!A:R,17,FALSE))</f>
        <v>N/A</v>
      </c>
      <c r="T368" s="3" t="str">
        <f>IF(VLOOKUP($A368,DICO_Complet!A:R,18,FALSE)=0,"",VLOOKUP($A368,DICO_Complet!A:R,18,FALSE))</f>
        <v/>
      </c>
    </row>
    <row r="369" spans="1:20">
      <c r="A369" s="29">
        <v>241112000019</v>
      </c>
      <c r="B369" s="30" t="str">
        <f>IF(ISNA(VLOOKUP(Tableau161920[[#This Row],[Référence]],MON_MSG!A:B,2,FALSE)),"N",IF($I369="Obsolete","N","O"))</f>
        <v>O</v>
      </c>
      <c r="C369" s="3" t="str">
        <f>VLOOKUP($A369,DICO_Complet!A:R,3,FALSE)</f>
        <v>Context</v>
      </c>
      <c r="D369" s="3" t="str">
        <f>VLOOKUP($A369,DICO_Complet!A:R,4,FALSE)</f>
        <v>riskContext</v>
      </c>
      <c r="E369" s="3" t="str">
        <f>VLOOKUP($A369,DICO_Complet!A:R,5,FALSE)</f>
        <v>riskScoringServiceData</v>
      </c>
      <c r="F369" s="3" t="str">
        <f>VLOOKUP($A369,DICO_Complet!A:R,6,FALSE)</f>
        <v>Max24HexBinaryText</v>
      </c>
      <c r="G369" s="31" t="str">
        <f>VLOOKUP($A369,DICO_Complet!A:R,7,FALSE)</f>
        <v>DNS</v>
      </c>
      <c r="H369" s="31">
        <f>VLOOKUP($A369,DICO_Complet!A:R,8,FALSE)</f>
        <v>0</v>
      </c>
      <c r="I369" s="3" t="str">
        <f>IF(VLOOKUP($A369,DICO_Complet!A:R,9,FALSE)&lt;&gt;0,VLOOKUP($A369,DICO_Complet!A:R,9,FALSE),"")</f>
        <v/>
      </c>
      <c r="J369" s="3" t="str">
        <f>VLOOKUP($A369,DICO_Complet!A:R,10,FALSE)</f>
        <v>Service data</v>
      </c>
      <c r="K369" s="3" t="str">
        <f>IF(OR(ISNA(VLOOKUP(Tableau161920[[#This Row],[Référence]],MON_MSG!A:H,7,FALSE)),ISBLANK(VLOOKUP(Tableau161920[[#This Row],[Référence]],MON_MSG!A:H,7,FALSE))),"",VLOOKUP(Tableau161920[[#This Row],[Référence]],MON_MSG!A:H,7,FALSE))</f>
        <v/>
      </c>
      <c r="L369" s="3" t="str">
        <f>IF(OR(ISNA(VLOOKUP(Tableau161920[[#This Row],[Référence]],MON_MSG!A:I,8,FALSE)),ISBLANK(VLOOKUP(Tableau161920[[#This Row],[Référence]],MON_MSG!A:I,8,FALSE))),"",VLOOKUP(Tableau161920[[#This Row],[Référence]],MON_MSG!A:I,8,FALSE))</f>
        <v/>
      </c>
      <c r="M369" s="3" t="str">
        <f>IF(OR(ISNA(VLOOKUP(Tableau161920[[#This Row],[Référence]],MON_MSG!A:J,9,FALSE)),ISBLANK(VLOOKUP(Tableau161920[[#This Row],[Référence]],MON_MSG!A:J,9,FALSE))),"",VLOOKUP(Tableau161920[[#This Row],[Référence]],MON_MSG!A:J,9,FALSE))</f>
        <v/>
      </c>
      <c r="N369" s="3" t="str">
        <f>IF(VLOOKUP($A369,DICO_Complet!A:R,12,FALSE)=0,"",VLOOKUP($A369,DICO_Complet!A:R,12,FALSE))</f>
        <v>RSB59_802_p2</v>
      </c>
      <c r="O369" s="3" t="str">
        <f>IF(VLOOKUP($A369,DICO_Complet!A:R,13,FALSE)=0,"",VLOOKUP($A369,DICO_Complet!A:R,13,FALSE))</f>
        <v>059-0802-p2</v>
      </c>
      <c r="P369" s="3" t="str">
        <f>IF(VLOOKUP($A369,DICO_Complet!A:R,14,FALSE)=0,"",VLOOKUP($A369,DICO_Complet!A:R,14,FALSE))</f>
        <v/>
      </c>
      <c r="Q369" s="3" t="str">
        <f>IF(VLOOKUP($A369,DICO_Complet!A:R,15,FALSE)=0,"",VLOOKUP($A369,DICO_Complet!A:R,15,FALSE))</f>
        <v/>
      </c>
      <c r="R369" s="3" t="str">
        <f>IF(VLOOKUP($A369,DICO_Complet!A:R,16,FALSE)=0,"",VLOOKUP($A369,DICO_Complet!A:R,16,FALSE))</f>
        <v/>
      </c>
      <c r="S369" s="3" t="str">
        <f>IF(VLOOKUP($A369,DICO_Complet!A:R,17,FALSE)=0,"",VLOOKUP($A369,DICO_Complet!A:R,17,FALSE))</f>
        <v/>
      </c>
      <c r="T369" s="3" t="str">
        <f>IF(VLOOKUP($A369,DICO_Complet!A:R,18,FALSE)=0,"",VLOOKUP($A369,DICO_Complet!A:R,18,FALSE))</f>
        <v/>
      </c>
    </row>
    <row r="370" spans="1:20">
      <c r="A370" s="29">
        <v>241112000020</v>
      </c>
      <c r="B370" s="30" t="str">
        <f>IF(ISNA(VLOOKUP(Tableau161920[[#This Row],[Référence]],MON_MSG!A:B,2,FALSE)),"N",IF($I370="Obsolete","N","O"))</f>
        <v>O</v>
      </c>
      <c r="C370" s="3" t="str">
        <f>VLOOKUP($A370,DICO_Complet!A:R,3,FALSE)</f>
        <v>Context</v>
      </c>
      <c r="D370" s="3" t="str">
        <f>VLOOKUP($A370,DICO_Complet!A:R,4,FALSE)</f>
        <v>riskContext</v>
      </c>
      <c r="E370" s="3" t="str">
        <f>VLOOKUP($A370,DICO_Complet!A:R,5,FALSE)</f>
        <v>riskScoringServiceId</v>
      </c>
      <c r="F370" s="3" t="str">
        <f>VLOOKUP($A370,DICO_Complet!A:R,6,FALSE)</f>
        <v>Exact1HexBinaryText</v>
      </c>
      <c r="G370" s="31" t="str">
        <f>VLOOKUP($A370,DICO_Complet!A:R,7,FALSE)</f>
        <v>DNS</v>
      </c>
      <c r="H370" s="31">
        <f>VLOOKUP($A370,DICO_Complet!A:R,8,FALSE)</f>
        <v>0</v>
      </c>
      <c r="I370" s="3" t="str">
        <f>IF(VLOOKUP($A370,DICO_Complet!A:R,9,FALSE)&lt;&gt;0,VLOOKUP($A370,DICO_Complet!A:R,9,FALSE),"")</f>
        <v/>
      </c>
      <c r="J370" s="3" t="str">
        <f>VLOOKUP($A370,DICO_Complet!A:R,10,FALSE)</f>
        <v>Service identifier</v>
      </c>
      <c r="K370" s="3" t="str">
        <f>IF(OR(ISNA(VLOOKUP(Tableau161920[[#This Row],[Référence]],MON_MSG!A:H,7,FALSE)),ISBLANK(VLOOKUP(Tableau161920[[#This Row],[Référence]],MON_MSG!A:H,7,FALSE))),"",VLOOKUP(Tableau161920[[#This Row],[Référence]],MON_MSG!A:H,7,FALSE))</f>
        <v/>
      </c>
      <c r="L370" s="3" t="str">
        <f>IF(OR(ISNA(VLOOKUP(Tableau161920[[#This Row],[Référence]],MON_MSG!A:I,8,FALSE)),ISBLANK(VLOOKUP(Tableau161920[[#This Row],[Référence]],MON_MSG!A:I,8,FALSE))),"",VLOOKUP(Tableau161920[[#This Row],[Référence]],MON_MSG!A:I,8,FALSE))</f>
        <v/>
      </c>
      <c r="M370" s="3" t="str">
        <f>IF(OR(ISNA(VLOOKUP(Tableau161920[[#This Row],[Référence]],MON_MSG!A:J,9,FALSE)),ISBLANK(VLOOKUP(Tableau161920[[#This Row],[Référence]],MON_MSG!A:J,9,FALSE))),"",VLOOKUP(Tableau161920[[#This Row],[Référence]],MON_MSG!A:J,9,FALSE))</f>
        <v/>
      </c>
      <c r="N370" s="3" t="str">
        <f>IF(VLOOKUP($A370,DICO_Complet!A:R,12,FALSE)=0,"",VLOOKUP($A370,DICO_Complet!A:R,12,FALSE))</f>
        <v>RSB59_802_p1</v>
      </c>
      <c r="O370" s="3" t="str">
        <f>IF(VLOOKUP($A370,DICO_Complet!A:R,13,FALSE)=0,"",VLOOKUP($A370,DICO_Complet!A:R,13,FALSE))</f>
        <v>059-0802-p1</v>
      </c>
      <c r="P370" s="3" t="str">
        <f>IF(VLOOKUP($A370,DICO_Complet!A:R,14,FALSE)=0,"",VLOOKUP($A370,DICO_Complet!A:R,14,FALSE))</f>
        <v/>
      </c>
      <c r="Q370" s="3" t="str">
        <f>IF(VLOOKUP($A370,DICO_Complet!A:R,15,FALSE)=0,"",VLOOKUP($A370,DICO_Complet!A:R,15,FALSE))</f>
        <v/>
      </c>
      <c r="R370" s="3" t="str">
        <f>IF(VLOOKUP($A370,DICO_Complet!A:R,16,FALSE)=0,"",VLOOKUP($A370,DICO_Complet!A:R,16,FALSE))</f>
        <v/>
      </c>
      <c r="S370" s="3" t="str">
        <f>IF(VLOOKUP($A370,DICO_Complet!A:R,17,FALSE)=0,"",VLOOKUP($A370,DICO_Complet!A:R,17,FALSE))</f>
        <v/>
      </c>
      <c r="T370" s="3" t="str">
        <f>IF(VLOOKUP($A370,DICO_Complet!A:R,18,FALSE)=0,"",VLOOKUP($A370,DICO_Complet!A:R,18,FALSE))</f>
        <v/>
      </c>
    </row>
    <row r="371" spans="1:20">
      <c r="A371" s="29">
        <v>241112000021</v>
      </c>
      <c r="B371" s="30" t="str">
        <f>IF(ISNA(VLOOKUP(Tableau161920[[#This Row],[Référence]],MON_MSG!A:B,2,FALSE)),"N",IF($I371="Obsolete","N","O"))</f>
        <v>O</v>
      </c>
      <c r="C371" s="3" t="str">
        <f>VLOOKUP($A371,DICO_Complet!A:R,3,FALSE)</f>
        <v>Context</v>
      </c>
      <c r="D371" s="3" t="str">
        <f>VLOOKUP($A371,DICO_Complet!A:R,4,FALSE)</f>
        <v>riskContext</v>
      </c>
      <c r="E371" s="3" t="str">
        <f>VLOOKUP($A371,DICO_Complet!A:R,5,FALSE)</f>
        <v>riskTreatmentStatus</v>
      </c>
      <c r="F371" s="3" t="str">
        <f>VLOOKUP($A371,DICO_Complet!A:R,6,FALSE)</f>
        <v>Exact1AlphaNumericText</v>
      </c>
      <c r="G371" s="31" t="str">
        <f>VLOOKUP($A371,DICO_Complet!A:R,7,FALSE)</f>
        <v>DNS</v>
      </c>
      <c r="H371" s="31">
        <f>VLOOKUP($A371,DICO_Complet!A:R,8,FALSE)</f>
        <v>0</v>
      </c>
      <c r="I371" s="3" t="str">
        <f>IF(VLOOKUP($A371,DICO_Complet!A:R,9,FALSE)&lt;&gt;0,VLOOKUP($A371,DICO_Complet!A:R,9,FALSE),"")</f>
        <v/>
      </c>
      <c r="J371" s="3" t="str">
        <f>VLOOKUP($A371,DICO_Complet!A:R,10,FALSE)</f>
        <v>Treatment Status</v>
      </c>
      <c r="K371" s="3" t="str">
        <f>IF(OR(ISNA(VLOOKUP(Tableau161920[[#This Row],[Référence]],MON_MSG!A:H,7,FALSE)),ISBLANK(VLOOKUP(Tableau161920[[#This Row],[Référence]],MON_MSG!A:H,7,FALSE))),"",VLOOKUP(Tableau161920[[#This Row],[Référence]],MON_MSG!A:H,7,FALSE))</f>
        <v/>
      </c>
      <c r="L371" s="3" t="str">
        <f>IF(OR(ISNA(VLOOKUP(Tableau161920[[#This Row],[Référence]],MON_MSG!A:I,8,FALSE)),ISBLANK(VLOOKUP(Tableau161920[[#This Row],[Référence]],MON_MSG!A:I,8,FALSE))),"",VLOOKUP(Tableau161920[[#This Row],[Référence]],MON_MSG!A:I,8,FALSE))</f>
        <v/>
      </c>
      <c r="M371" s="3" t="str">
        <f>IF(OR(ISNA(VLOOKUP(Tableau161920[[#This Row],[Référence]],MON_MSG!A:J,9,FALSE)),ISBLANK(VLOOKUP(Tableau161920[[#This Row],[Référence]],MON_MSG!A:J,9,FALSE))),"",VLOOKUP(Tableau161920[[#This Row],[Référence]],MON_MSG!A:J,9,FALSE))</f>
        <v/>
      </c>
      <c r="N371" s="3" t="str">
        <f>IF(VLOOKUP($A371,DICO_Complet!A:R,12,FALSE)=0,"",VLOOKUP($A371,DICO_Complet!A:R,12,FALSE))</f>
        <v>FRD6_0</v>
      </c>
      <c r="O371" s="3" t="str">
        <f>IF(VLOOKUP($A371,DICO_Complet!A:R,13,FALSE)=0,"",VLOOKUP($A371,DICO_Complet!A:R,13,FALSE))</f>
        <v>N/A</v>
      </c>
      <c r="P371" s="3" t="str">
        <f>IF(VLOOKUP($A371,DICO_Complet!A:R,14,FALSE)=0,"",VLOOKUP($A371,DICO_Complet!A:R,14,FALSE))</f>
        <v>N/A</v>
      </c>
      <c r="Q371" s="3" t="str">
        <f>IF(VLOOKUP($A371,DICO_Complet!A:R,15,FALSE)=0,"",VLOOKUP($A371,DICO_Complet!A:R,15,FALSE))</f>
        <v>N/A</v>
      </c>
      <c r="R371" s="3" t="str">
        <f>IF(VLOOKUP($A371,DICO_Complet!A:R,16,FALSE)=0,"",VLOOKUP($A371,DICO_Complet!A:R,16,FALSE))</f>
        <v>N/A</v>
      </c>
      <c r="S371" s="3" t="str">
        <f>IF(VLOOKUP($A371,DICO_Complet!A:R,17,FALSE)=0,"",VLOOKUP($A371,DICO_Complet!A:R,17,FALSE))</f>
        <v>N/A</v>
      </c>
      <c r="T371" s="3" t="str">
        <f>IF(VLOOKUP($A371,DICO_Complet!A:R,18,FALSE)=0,"",VLOOKUP($A371,DICO_Complet!A:R,18,FALSE))</f>
        <v/>
      </c>
    </row>
    <row r="372" spans="1:20">
      <c r="A372" s="29">
        <v>250527100026</v>
      </c>
      <c r="B372" s="30" t="str">
        <f>IF(ISNA(VLOOKUP(Tableau161920[[#This Row],[Référence]],MON_MSG!A:B,2,FALSE)),"N",IF($I372="Obsolete","N","O"))</f>
        <v>O</v>
      </c>
      <c r="C372" s="3" t="str">
        <f>VLOOKUP($A372,DICO_Complet!A:R,3,FALSE)</f>
        <v>Context</v>
      </c>
      <c r="D372" s="3" t="str">
        <f>VLOOKUP($A372,DICO_Complet!A:R,4,FALSE)</f>
        <v>riskContext</v>
      </c>
      <c r="E372" s="3" t="str">
        <f>VLOOKUP($A372,DICO_Complet!A:R,5,FALSE)</f>
        <v>stetScore</v>
      </c>
      <c r="F372" s="3" t="str">
        <f>VLOOKUP($A372,DICO_Complet!A:R,6,FALSE)</f>
        <v>Max48Text</v>
      </c>
      <c r="G372" s="31" t="str">
        <f>VLOOKUP($A372,DICO_Complet!A:R,7,FALSE)</f>
        <v>DNS</v>
      </c>
      <c r="H372" s="31">
        <f>VLOOKUP($A372,DICO_Complet!A:R,8,FALSE)</f>
        <v>0</v>
      </c>
      <c r="I372" s="3" t="str">
        <f>IF(VLOOKUP($A372,DICO_Complet!A:R,9,FALSE)&lt;&gt;0,VLOOKUP($A372,DICO_Complet!A:R,9,FALSE),"")</f>
        <v/>
      </c>
      <c r="J372" s="3" t="str">
        <f>VLOOKUP($A372,DICO_Complet!A:R,10,FALSE)</f>
        <v>Stet Risk Score</v>
      </c>
      <c r="K372" s="3" t="str">
        <f>IF(OR(ISNA(VLOOKUP(Tableau161920[[#This Row],[Référence]],MON_MSG!A:H,7,FALSE)),ISBLANK(VLOOKUP(Tableau161920[[#This Row],[Référence]],MON_MSG!A:H,7,FALSE))),"",VLOOKUP(Tableau161920[[#This Row],[Référence]],MON_MSG!A:H,7,FALSE))</f>
        <v/>
      </c>
      <c r="L372" s="3" t="str">
        <f>IF(OR(ISNA(VLOOKUP(Tableau161920[[#This Row],[Référence]],MON_MSG!A:I,8,FALSE)),ISBLANK(VLOOKUP(Tableau161920[[#This Row],[Référence]],MON_MSG!A:I,8,FALSE))),"",VLOOKUP(Tableau161920[[#This Row],[Référence]],MON_MSG!A:I,8,FALSE))</f>
        <v/>
      </c>
      <c r="M372" s="3" t="str">
        <f>IF(OR(ISNA(VLOOKUP(Tableau161920[[#This Row],[Référence]],MON_MSG!A:J,9,FALSE)),ISBLANK(VLOOKUP(Tableau161920[[#This Row],[Référence]],MON_MSG!A:J,9,FALSE))),"",VLOOKUP(Tableau161920[[#This Row],[Référence]],MON_MSG!A:J,9,FALSE))</f>
        <v/>
      </c>
      <c r="N372" s="3" t="str">
        <f>IF(VLOOKUP($A372,DICO_Complet!A:R,12,FALSE)=0,"",VLOOKUP($A372,DICO_Complet!A:R,12,FALSE))</f>
        <v/>
      </c>
      <c r="O372" s="3" t="str">
        <f>IF(VLOOKUP($A372,DICO_Complet!A:R,13,FALSE)=0,"",VLOOKUP($A372,DICO_Complet!A:R,13,FALSE))</f>
        <v/>
      </c>
      <c r="P372" s="3" t="str">
        <f>IF(VLOOKUP($A372,DICO_Complet!A:R,14,FALSE)=0,"",VLOOKUP($A372,DICO_Complet!A:R,14,FALSE))</f>
        <v/>
      </c>
      <c r="Q372" s="3" t="str">
        <f>IF(VLOOKUP($A372,DICO_Complet!A:R,15,FALSE)=0,"",VLOOKUP($A372,DICO_Complet!A:R,15,FALSE))</f>
        <v/>
      </c>
      <c r="R372" s="3" t="str">
        <f>IF(VLOOKUP($A372,DICO_Complet!A:R,16,FALSE)=0,"",VLOOKUP($A372,DICO_Complet!A:R,16,FALSE))</f>
        <v/>
      </c>
      <c r="S372" s="3" t="str">
        <f>IF(VLOOKUP($A372,DICO_Complet!A:R,17,FALSE)=0,"",VLOOKUP($A372,DICO_Complet!A:R,17,FALSE))</f>
        <v/>
      </c>
      <c r="T372" s="3" t="str">
        <f>IF(VLOOKUP($A372,DICO_Complet!A:R,18,FALSE)=0,"",VLOOKUP($A372,DICO_Complet!A:R,18,FALSE))</f>
        <v/>
      </c>
    </row>
    <row r="373" spans="1:20">
      <c r="A373" s="29">
        <v>241112000022</v>
      </c>
      <c r="B373" s="30" t="str">
        <f>IF(ISNA(VLOOKUP(Tableau161920[[#This Row],[Référence]],MON_MSG!A:B,2,FALSE)),"N",IF($I373="Obsolete","N","O"))</f>
        <v>O</v>
      </c>
      <c r="C373" s="3" t="str">
        <f>VLOOKUP($A373,DICO_Complet!A:R,3,FALSE)</f>
        <v>Context</v>
      </c>
      <c r="D373" s="3" t="str">
        <f>VLOOKUP($A373,DICO_Complet!A:R,4,FALSE)</f>
        <v>riskContext</v>
      </c>
      <c r="E373" s="3" t="str">
        <f>VLOOKUP($A373,DICO_Complet!A:R,5,FALSE)</f>
        <v>traExemptionIndicator</v>
      </c>
      <c r="F373" s="3" t="str">
        <f>VLOOKUP($A373,DICO_Complet!A:R,6,FALSE)</f>
        <v>Exact1AlphaNumericText</v>
      </c>
      <c r="G373" s="31" t="str">
        <f>VLOOKUP($A373,DICO_Complet!A:R,7,FALSE)</f>
        <v>DNS</v>
      </c>
      <c r="H373" s="31">
        <f>VLOOKUP($A373,DICO_Complet!A:R,8,FALSE)</f>
        <v>0</v>
      </c>
      <c r="I373" s="3" t="str">
        <f>IF(VLOOKUP($A373,DICO_Complet!A:R,9,FALSE)&lt;&gt;0,VLOOKUP($A373,DICO_Complet!A:R,9,FALSE),"")</f>
        <v/>
      </c>
      <c r="J373" s="3" t="str">
        <f>VLOOKUP($A373,DICO_Complet!A:R,10,FALSE)</f>
        <v>TRA exemption indicator</v>
      </c>
      <c r="K373" s="3" t="str">
        <f>IF(OR(ISNA(VLOOKUP(Tableau161920[[#This Row],[Référence]],MON_MSG!A:H,7,FALSE)),ISBLANK(VLOOKUP(Tableau161920[[#This Row],[Référence]],MON_MSG!A:H,7,FALSE))),"",VLOOKUP(Tableau161920[[#This Row],[Référence]],MON_MSG!A:H,7,FALSE))</f>
        <v/>
      </c>
      <c r="L373" s="3" t="str">
        <f>IF(OR(ISNA(VLOOKUP(Tableau161920[[#This Row],[Référence]],MON_MSG!A:I,8,FALSE)),ISBLANK(VLOOKUP(Tableau161920[[#This Row],[Référence]],MON_MSG!A:I,8,FALSE))),"",VLOOKUP(Tableau161920[[#This Row],[Référence]],MON_MSG!A:I,8,FALSE))</f>
        <v/>
      </c>
      <c r="M373" s="3" t="str">
        <f>IF(OR(ISNA(VLOOKUP(Tableau161920[[#This Row],[Référence]],MON_MSG!A:J,9,FALSE)),ISBLANK(VLOOKUP(Tableau161920[[#This Row],[Référence]],MON_MSG!A:J,9,FALSE))),"",VLOOKUP(Tableau161920[[#This Row],[Référence]],MON_MSG!A:J,9,FALSE))</f>
        <v/>
      </c>
      <c r="N373" s="3" t="str">
        <f>IF(VLOOKUP($A373,DICO_Complet!A:R,12,FALSE)=0,"",VLOOKUP($A373,DICO_Complet!A:R,12,FALSE))</f>
        <v>RSB119_0003</v>
      </c>
      <c r="O373" s="3" t="str">
        <f>IF(VLOOKUP($A373,DICO_Complet!A:R,13,FALSE)=0,"",VLOOKUP($A373,DICO_Complet!A:R,13,FALSE))</f>
        <v>119-0003</v>
      </c>
      <c r="P373" s="3" t="str">
        <f>IF(VLOOKUP($A373,DICO_Complet!A:R,14,FALSE)=0,"",VLOOKUP($A373,DICO_Complet!A:R,14,FALSE))</f>
        <v/>
      </c>
      <c r="Q373" s="3" t="str">
        <f>IF(VLOOKUP($A373,DICO_Complet!A:R,15,FALSE)=0,"",VLOOKUP($A373,DICO_Complet!A:R,15,FALSE))</f>
        <v/>
      </c>
      <c r="R373" s="3" t="str">
        <f>IF(VLOOKUP($A373,DICO_Complet!A:R,16,FALSE)=0,"",VLOOKUP($A373,DICO_Complet!A:R,16,FALSE))</f>
        <v/>
      </c>
      <c r="S373" s="3" t="str">
        <f>IF(VLOOKUP($A373,DICO_Complet!A:R,17,FALSE)=0,"",VLOOKUP($A373,DICO_Complet!A:R,17,FALSE))</f>
        <v/>
      </c>
      <c r="T373" s="3" t="str">
        <f>IF(VLOOKUP($A373,DICO_Complet!A:R,18,FALSE)=0,"",VLOOKUP($A373,DICO_Complet!A:R,18,FALSE))</f>
        <v/>
      </c>
    </row>
    <row r="374" spans="1:20">
      <c r="A374" s="29">
        <v>250211103000</v>
      </c>
      <c r="B374" s="30" t="str">
        <f>IF(ISNA(VLOOKUP(Tableau161920[[#This Row],[Référence]],MON_MSG!A:B,2,FALSE)),"N",IF($I374="Obsolete","N","O"))</f>
        <v>O</v>
      </c>
      <c r="C374" s="3" t="str">
        <f>VLOOKUP($A374,DICO_Complet!A:R,3,FALSE)</f>
        <v>Context</v>
      </c>
      <c r="D374" s="3" t="str">
        <f>VLOOKUP($A374,DICO_Complet!A:R,4,FALSE)</f>
        <v>riskContext</v>
      </c>
      <c r="E374" s="3" t="str">
        <f>VLOOKUP($A374,DICO_Complet!A:R,5,FALSE)</f>
        <v>traScore</v>
      </c>
      <c r="F374" s="3" t="str">
        <f>VLOOKUP($A374,DICO_Complet!A:R,6,FALSE)</f>
        <v>Exact2AlphaNumericText</v>
      </c>
      <c r="G374" s="31" t="str">
        <f>VLOOKUP($A374,DICO_Complet!A:R,7,FALSE)</f>
        <v>DNS</v>
      </c>
      <c r="H374" s="31">
        <f>VLOOKUP($A374,DICO_Complet!A:R,8,FALSE)</f>
        <v>0</v>
      </c>
      <c r="I374" s="3" t="str">
        <f>IF(VLOOKUP($A374,DICO_Complet!A:R,9,FALSE)&lt;&gt;0,VLOOKUP($A374,DICO_Complet!A:R,9,FALSE),"")</f>
        <v/>
      </c>
      <c r="J374" s="3" t="str">
        <f>VLOOKUP($A374,DICO_Complet!A:R,10,FALSE)</f>
        <v>TRA exemption indicator</v>
      </c>
      <c r="K374" s="3" t="str">
        <f>IF(OR(ISNA(VLOOKUP(Tableau161920[[#This Row],[Référence]],MON_MSG!A:H,7,FALSE)),ISBLANK(VLOOKUP(Tableau161920[[#This Row],[Référence]],MON_MSG!A:H,7,FALSE))),"",VLOOKUP(Tableau161920[[#This Row],[Référence]],MON_MSG!A:H,7,FALSE))</f>
        <v/>
      </c>
      <c r="L374" s="3" t="str">
        <f>IF(OR(ISNA(VLOOKUP(Tableau161920[[#This Row],[Référence]],MON_MSG!A:I,8,FALSE)),ISBLANK(VLOOKUP(Tableau161920[[#This Row],[Référence]],MON_MSG!A:I,8,FALSE))),"",VLOOKUP(Tableau161920[[#This Row],[Référence]],MON_MSG!A:I,8,FALSE))</f>
        <v/>
      </c>
      <c r="M374" s="3" t="str">
        <f>IF(OR(ISNA(VLOOKUP(Tableau161920[[#This Row],[Référence]],MON_MSG!A:J,9,FALSE)),ISBLANK(VLOOKUP(Tableau161920[[#This Row],[Référence]],MON_MSG!A:J,9,FALSE))),"",VLOOKUP(Tableau161920[[#This Row],[Référence]],MON_MSG!A:J,9,FALSE))</f>
        <v/>
      </c>
      <c r="N374" s="3" t="str">
        <f>IF(VLOOKUP($A374,DICO_Complet!A:R,12,FALSE)=0,"",VLOOKUP($A374,DICO_Complet!A:R,12,FALSE))</f>
        <v>RSB119_0005</v>
      </c>
      <c r="O374" s="3" t="str">
        <f>IF(VLOOKUP($A374,DICO_Complet!A:R,13,FALSE)=0,"",VLOOKUP($A374,DICO_Complet!A:R,13,FALSE))</f>
        <v>119-0005</v>
      </c>
      <c r="P374" s="3" t="str">
        <f>IF(VLOOKUP($A374,DICO_Complet!A:R,14,FALSE)=0,"",VLOOKUP($A374,DICO_Complet!A:R,14,FALSE))</f>
        <v/>
      </c>
      <c r="Q374" s="3" t="str">
        <f>IF(VLOOKUP($A374,DICO_Complet!A:R,15,FALSE)=0,"",VLOOKUP($A374,DICO_Complet!A:R,15,FALSE))</f>
        <v/>
      </c>
      <c r="R374" s="3" t="str">
        <f>IF(VLOOKUP($A374,DICO_Complet!A:R,16,FALSE)=0,"",VLOOKUP($A374,DICO_Complet!A:R,16,FALSE))</f>
        <v>VISA 34/4A/C0</v>
      </c>
      <c r="S374" s="3" t="str">
        <f>IF(VLOOKUP($A374,DICO_Complet!A:R,17,FALSE)=0,"",VLOOKUP($A374,DICO_Complet!A:R,17,FALSE))</f>
        <v/>
      </c>
      <c r="T374" s="3" t="str">
        <f>IF(VLOOKUP($A374,DICO_Complet!A:R,18,FALSE)=0,"",VLOOKUP($A374,DICO_Complet!A:R,18,FALSE))</f>
        <v/>
      </c>
    </row>
    <row r="375" spans="1:20">
      <c r="A375" s="29">
        <v>250527100024</v>
      </c>
      <c r="B375" s="30" t="str">
        <f>IF(ISNA(VLOOKUP(Tableau161920[[#This Row],[Référence]],MON_MSG!A:B,2,FALSE)),"N",IF($I375="Obsolete","N","O"))</f>
        <v>O</v>
      </c>
      <c r="C375" s="3" t="str">
        <f>VLOOKUP($A375,DICO_Complet!A:R,3,FALSE)</f>
        <v>Context</v>
      </c>
      <c r="D375" s="3" t="str">
        <f>VLOOKUP($A375,DICO_Complet!A:R,4,FALSE)</f>
        <v>riskContext</v>
      </c>
      <c r="E375" s="3" t="str">
        <f>VLOOKUP($A375,DICO_Complet!A:R,5,FALSE)</f>
        <v>vefScore</v>
      </c>
      <c r="F375" s="3" t="str">
        <f>VLOOKUP($A375,DICO_Complet!A:R,6,FALSE)</f>
        <v>Max48Text</v>
      </c>
      <c r="G375" s="31" t="str">
        <f>VLOOKUP($A375,DICO_Complet!A:R,7,FALSE)</f>
        <v>DNS</v>
      </c>
      <c r="H375" s="31">
        <f>VLOOKUP($A375,DICO_Complet!A:R,8,FALSE)</f>
        <v>0</v>
      </c>
      <c r="I375" s="3" t="str">
        <f>IF(VLOOKUP($A375,DICO_Complet!A:R,9,FALSE)&lt;&gt;0,VLOOKUP($A375,DICO_Complet!A:R,9,FALSE),"")</f>
        <v/>
      </c>
      <c r="J375" s="3" t="str">
        <f>VLOOKUP($A375,DICO_Complet!A:R,10,FALSE)</f>
        <v>Vef Risk Score</v>
      </c>
      <c r="K375" s="3" t="str">
        <f>IF(OR(ISNA(VLOOKUP(Tableau161920[[#This Row],[Référence]],MON_MSG!A:H,7,FALSE)),ISBLANK(VLOOKUP(Tableau161920[[#This Row],[Référence]],MON_MSG!A:H,7,FALSE))),"",VLOOKUP(Tableau161920[[#This Row],[Référence]],MON_MSG!A:H,7,FALSE))</f>
        <v/>
      </c>
      <c r="L375" s="3" t="str">
        <f>IF(OR(ISNA(VLOOKUP(Tableau161920[[#This Row],[Référence]],MON_MSG!A:I,8,FALSE)),ISBLANK(VLOOKUP(Tableau161920[[#This Row],[Référence]],MON_MSG!A:I,8,FALSE))),"",VLOOKUP(Tableau161920[[#This Row],[Référence]],MON_MSG!A:I,8,FALSE))</f>
        <v/>
      </c>
      <c r="M375" s="3" t="str">
        <f>IF(OR(ISNA(VLOOKUP(Tableau161920[[#This Row],[Référence]],MON_MSG!A:J,9,FALSE)),ISBLANK(VLOOKUP(Tableau161920[[#This Row],[Référence]],MON_MSG!A:J,9,FALSE))),"",VLOOKUP(Tableau161920[[#This Row],[Référence]],MON_MSG!A:J,9,FALSE))</f>
        <v/>
      </c>
      <c r="N375" s="3" t="str">
        <f>IF(VLOOKUP($A375,DICO_Complet!A:R,12,FALSE)=0,"",VLOOKUP($A375,DICO_Complet!A:R,12,FALSE))</f>
        <v/>
      </c>
      <c r="O375" s="3" t="str">
        <f>IF(VLOOKUP($A375,DICO_Complet!A:R,13,FALSE)=0,"",VLOOKUP($A375,DICO_Complet!A:R,13,FALSE))</f>
        <v/>
      </c>
      <c r="P375" s="3" t="str">
        <f>IF(VLOOKUP($A375,DICO_Complet!A:R,14,FALSE)=0,"",VLOOKUP($A375,DICO_Complet!A:R,14,FALSE))</f>
        <v/>
      </c>
      <c r="Q375" s="3" t="str">
        <f>IF(VLOOKUP($A375,DICO_Complet!A:R,15,FALSE)=0,"",VLOOKUP($A375,DICO_Complet!A:R,15,FALSE))</f>
        <v/>
      </c>
      <c r="R375" s="3" t="str">
        <f>IF(VLOOKUP($A375,DICO_Complet!A:R,16,FALSE)=0,"",VLOOKUP($A375,DICO_Complet!A:R,16,FALSE))</f>
        <v/>
      </c>
      <c r="S375" s="3" t="str">
        <f>IF(VLOOKUP($A375,DICO_Complet!A:R,17,FALSE)=0,"",VLOOKUP($A375,DICO_Complet!A:R,17,FALSE))</f>
        <v/>
      </c>
      <c r="T375" s="3" t="str">
        <f>IF(VLOOKUP($A375,DICO_Complet!A:R,18,FALSE)=0,"",VLOOKUP($A375,DICO_Complet!A:R,18,FALSE))</f>
        <v/>
      </c>
    </row>
    <row r="376" spans="1:20">
      <c r="A376" s="29">
        <v>250527100023</v>
      </c>
      <c r="B376" s="30" t="str">
        <f>IF(ISNA(VLOOKUP(Tableau161920[[#This Row],[Référence]],MON_MSG!A:B,2,FALSE)),"N",IF($I376="Obsolete","N","O"))</f>
        <v>O</v>
      </c>
      <c r="C376" s="3" t="str">
        <f>VLOOKUP($A376,DICO_Complet!A:R,3,FALSE)</f>
        <v>Context</v>
      </c>
      <c r="D376" s="3" t="str">
        <f>VLOOKUP($A376,DICO_Complet!A:R,4,FALSE)</f>
        <v>riskContext</v>
      </c>
      <c r="E376" s="3" t="str">
        <f>VLOOKUP($A376,DICO_Complet!A:R,5,FALSE)</f>
        <v>visaScore</v>
      </c>
      <c r="F376" s="3" t="str">
        <f>VLOOKUP($A376,DICO_Complet!A:R,6,FALSE)</f>
        <v>Max48Text</v>
      </c>
      <c r="G376" s="31" t="str">
        <f>VLOOKUP($A376,DICO_Complet!A:R,7,FALSE)</f>
        <v>DNS</v>
      </c>
      <c r="H376" s="31">
        <f>VLOOKUP($A376,DICO_Complet!A:R,8,FALSE)</f>
        <v>0</v>
      </c>
      <c r="I376" s="3" t="str">
        <f>IF(VLOOKUP($A376,DICO_Complet!A:R,9,FALSE)&lt;&gt;0,VLOOKUP($A376,DICO_Complet!A:R,9,FALSE),"")</f>
        <v/>
      </c>
      <c r="J376" s="3" t="str">
        <f>VLOOKUP($A376,DICO_Complet!A:R,10,FALSE)</f>
        <v>Visa Risk Score</v>
      </c>
      <c r="K376" s="3" t="str">
        <f>IF(OR(ISNA(VLOOKUP(Tableau161920[[#This Row],[Référence]],MON_MSG!A:H,7,FALSE)),ISBLANK(VLOOKUP(Tableau161920[[#This Row],[Référence]],MON_MSG!A:H,7,FALSE))),"",VLOOKUP(Tableau161920[[#This Row],[Référence]],MON_MSG!A:H,7,FALSE))</f>
        <v/>
      </c>
      <c r="L376" s="3" t="str">
        <f>IF(OR(ISNA(VLOOKUP(Tableau161920[[#This Row],[Référence]],MON_MSG!A:I,8,FALSE)),ISBLANK(VLOOKUP(Tableau161920[[#This Row],[Référence]],MON_MSG!A:I,8,FALSE))),"",VLOOKUP(Tableau161920[[#This Row],[Référence]],MON_MSG!A:I,8,FALSE))</f>
        <v/>
      </c>
      <c r="M376" s="3" t="str">
        <f>IF(OR(ISNA(VLOOKUP(Tableau161920[[#This Row],[Référence]],MON_MSG!A:J,9,FALSE)),ISBLANK(VLOOKUP(Tableau161920[[#This Row],[Référence]],MON_MSG!A:J,9,FALSE))),"",VLOOKUP(Tableau161920[[#This Row],[Référence]],MON_MSG!A:J,9,FALSE))</f>
        <v/>
      </c>
      <c r="N376" s="3" t="str">
        <f>IF(VLOOKUP($A376,DICO_Complet!A:R,12,FALSE)=0,"",VLOOKUP($A376,DICO_Complet!A:R,12,FALSE))</f>
        <v/>
      </c>
      <c r="O376" s="3" t="str">
        <f>IF(VLOOKUP($A376,DICO_Complet!A:R,13,FALSE)=0,"",VLOOKUP($A376,DICO_Complet!A:R,13,FALSE))</f>
        <v/>
      </c>
      <c r="P376" s="3" t="str">
        <f>IF(VLOOKUP($A376,DICO_Complet!A:R,14,FALSE)=0,"",VLOOKUP($A376,DICO_Complet!A:R,14,FALSE))</f>
        <v/>
      </c>
      <c r="Q376" s="3" t="str">
        <f>IF(VLOOKUP($A376,DICO_Complet!A:R,15,FALSE)=0,"",VLOOKUP($A376,DICO_Complet!A:R,15,FALSE))</f>
        <v/>
      </c>
      <c r="R376" s="3" t="str">
        <f>IF(VLOOKUP($A376,DICO_Complet!A:R,16,FALSE)=0,"",VLOOKUP($A376,DICO_Complet!A:R,16,FALSE))</f>
        <v/>
      </c>
      <c r="S376" s="3" t="str">
        <f>IF(VLOOKUP($A376,DICO_Complet!A:R,17,FALSE)=0,"",VLOOKUP($A376,DICO_Complet!A:R,17,FALSE))</f>
        <v/>
      </c>
      <c r="T376" s="3" t="str">
        <f>IF(VLOOKUP($A376,DICO_Complet!A:R,18,FALSE)=0,"",VLOOKUP($A376,DICO_Complet!A:R,18,FALSE))</f>
        <v/>
      </c>
    </row>
    <row r="377" spans="1:20">
      <c r="A377" s="29">
        <v>250916152700</v>
      </c>
      <c r="B377" s="30" t="str">
        <f>IF(ISNA(VLOOKUP(Tableau161920[[#This Row],[Référence]],MON_MSG!A:B,2,FALSE)),"N",IF($I377="Obsolete","N","O"))</f>
        <v>O</v>
      </c>
      <c r="C377" s="3" t="str">
        <f>VLOOKUP($A377,DICO_Complet!A:R,3,FALSE)</f>
        <v>Context</v>
      </c>
      <c r="D377" s="3" t="str">
        <f>VLOOKUP($A377,DICO_Complet!A:R,4,FALSE)</f>
        <v>terminalParameters</v>
      </c>
      <c r="E377" s="3" t="str">
        <f>VLOOKUP($A377,DICO_Complet!A:R,5,FALSE)</f>
        <v>applicationActivationCode</v>
      </c>
      <c r="F377" s="3" t="str">
        <f>VLOOKUP($A377,DICO_Complet!A:R,6,FALSE)</f>
        <v>TrueFalseIndicator</v>
      </c>
      <c r="G377" s="31" t="str">
        <f>VLOOKUP($A377,DICO_Complet!A:R,7,FALSE)</f>
        <v>DNS</v>
      </c>
      <c r="H377" s="31">
        <f>VLOOKUP($A377,DICO_Complet!A:R,8,FALSE)</f>
        <v>0</v>
      </c>
      <c r="I377" s="3" t="str">
        <f>IF(VLOOKUP($A377,DICO_Complet!A:R,9,FALSE)&lt;&gt;0,VLOOKUP($A377,DICO_Complet!A:R,9,FALSE),"")</f>
        <v/>
      </c>
      <c r="J377" s="3" t="str">
        <f>VLOOKUP($A377,DICO_Complet!A:R,10,FALSE)</f>
        <v>Application Activation Code</v>
      </c>
      <c r="K377" s="3" t="str">
        <f>IF(OR(ISNA(VLOOKUP(Tableau161920[[#This Row],[Référence]],MON_MSG!A:H,7,FALSE)),ISBLANK(VLOOKUP(Tableau161920[[#This Row],[Référence]],MON_MSG!A:H,7,FALSE))),"",VLOOKUP(Tableau161920[[#This Row],[Référence]],MON_MSG!A:H,7,FALSE))</f>
        <v/>
      </c>
      <c r="L377" s="3" t="str">
        <f>IF(OR(ISNA(VLOOKUP(Tableau161920[[#This Row],[Référence]],MON_MSG!A:I,8,FALSE)),ISBLANK(VLOOKUP(Tableau161920[[#This Row],[Référence]],MON_MSG!A:I,8,FALSE))),"",VLOOKUP(Tableau161920[[#This Row],[Référence]],MON_MSG!A:I,8,FALSE))</f>
        <v/>
      </c>
      <c r="M377" s="3" t="str">
        <f>IF(OR(ISNA(VLOOKUP(Tableau161920[[#This Row],[Référence]],MON_MSG!A:J,9,FALSE)),ISBLANK(VLOOKUP(Tableau161920[[#This Row],[Référence]],MON_MSG!A:J,9,FALSE))),"",VLOOKUP(Tableau161920[[#This Row],[Référence]],MON_MSG!A:J,9,FALSE))</f>
        <v/>
      </c>
      <c r="N377" s="3" t="str">
        <f>IF(VLOOKUP($A377,DICO_Complet!A:R,12,FALSE)=0,"",VLOOKUP($A377,DICO_Complet!A:R,12,FALSE))</f>
        <v/>
      </c>
      <c r="O377" s="3" t="str">
        <f>IF(VLOOKUP($A377,DICO_Complet!A:R,13,FALSE)=0,"",VLOOKUP($A377,DICO_Complet!A:R,13,FALSE))</f>
        <v/>
      </c>
      <c r="P377" s="3" t="str">
        <f>IF(VLOOKUP($A377,DICO_Complet!A:R,14,FALSE)=0,"",VLOOKUP($A377,DICO_Complet!A:R,14,FALSE))</f>
        <v>046-DF53</v>
      </c>
      <c r="Q377" s="3" t="str">
        <f>IF(VLOOKUP($A377,DICO_Complet!A:R,15,FALSE)=0,"",VLOOKUP($A377,DICO_Complet!A:R,15,FALSE))</f>
        <v/>
      </c>
      <c r="R377" s="3" t="str">
        <f>IF(VLOOKUP($A377,DICO_Complet!A:R,16,FALSE)=0,"",VLOOKUP($A377,DICO_Complet!A:R,16,FALSE))</f>
        <v/>
      </c>
      <c r="S377" s="3" t="str">
        <f>IF(VLOOKUP($A377,DICO_Complet!A:R,17,FALSE)=0,"",VLOOKUP($A377,DICO_Complet!A:R,17,FALSE))</f>
        <v/>
      </c>
      <c r="T377" s="3" t="str">
        <f>IF(VLOOKUP($A377,DICO_Complet!A:R,18,FALSE)=0,"",VLOOKUP($A377,DICO_Complet!A:R,18,FALSE))</f>
        <v/>
      </c>
    </row>
    <row r="378" spans="1:20">
      <c r="A378" s="29">
        <v>250912165304</v>
      </c>
      <c r="B378" s="30" t="str">
        <f>IF(ISNA(VLOOKUP(Tableau161920[[#This Row],[Référence]],MON_MSG!A:B,2,FALSE)),"N",IF($I378="Obsolete","N","O"))</f>
        <v>O</v>
      </c>
      <c r="C378" s="3" t="str">
        <f>VLOOKUP($A378,DICO_Complet!A:R,3,FALSE)</f>
        <v>Context</v>
      </c>
      <c r="D378" s="3" t="str">
        <f>VLOOKUP($A378,DICO_Complet!A:R,4,FALSE)</f>
        <v>terminalParameters</v>
      </c>
      <c r="E378" s="3" t="str">
        <f>VLOOKUP($A378,DICO_Complet!A:R,5,FALSE)</f>
        <v>cardAcceptorExtendedPseudoSessionId</v>
      </c>
      <c r="F378" s="3" t="str">
        <f>VLOOKUP($A378,DICO_Complet!A:R,6,FALSE)</f>
        <v>Max40HexBinaryText</v>
      </c>
      <c r="G378" s="31" t="str">
        <f>VLOOKUP($A378,DICO_Complet!A:R,7,FALSE)</f>
        <v>DNS</v>
      </c>
      <c r="H378" s="31">
        <f>VLOOKUP($A378,DICO_Complet!A:R,8,FALSE)</f>
        <v>0</v>
      </c>
      <c r="I378" s="3" t="str">
        <f>IF(VLOOKUP($A378,DICO_Complet!A:R,9,FALSE)&lt;&gt;0,VLOOKUP($A378,DICO_Complet!A:R,9,FALSE),"")</f>
        <v/>
      </c>
      <c r="J378" s="3" t="str">
        <f>VLOOKUP($A378,DICO_Complet!A:R,10,FALSE)</f>
        <v>card Acceptor Extended Pseudo-Session Identiifer</v>
      </c>
      <c r="K378" s="3" t="str">
        <f>IF(OR(ISNA(VLOOKUP(Tableau161920[[#This Row],[Référence]],MON_MSG!A:H,7,FALSE)),ISBLANK(VLOOKUP(Tableau161920[[#This Row],[Référence]],MON_MSG!A:H,7,FALSE))),"",VLOOKUP(Tableau161920[[#This Row],[Référence]],MON_MSG!A:H,7,FALSE))</f>
        <v/>
      </c>
      <c r="L378" s="3" t="str">
        <f>IF(OR(ISNA(VLOOKUP(Tableau161920[[#This Row],[Référence]],MON_MSG!A:I,8,FALSE)),ISBLANK(VLOOKUP(Tableau161920[[#This Row],[Référence]],MON_MSG!A:I,8,FALSE))),"",VLOOKUP(Tableau161920[[#This Row],[Référence]],MON_MSG!A:I,8,FALSE))</f>
        <v/>
      </c>
      <c r="M378" s="3" t="str">
        <f>IF(OR(ISNA(VLOOKUP(Tableau161920[[#This Row],[Référence]],MON_MSG!A:J,9,FALSE)),ISBLANK(VLOOKUP(Tableau161920[[#This Row],[Référence]],MON_MSG!A:J,9,FALSE))),"",VLOOKUP(Tableau161920[[#This Row],[Référence]],MON_MSG!A:J,9,FALSE))</f>
        <v/>
      </c>
      <c r="N378" s="3" t="str">
        <f>IF(VLOOKUP($A378,DICO_Complet!A:R,12,FALSE)=0,"",VLOOKUP($A378,DICO_Complet!A:R,12,FALSE))</f>
        <v/>
      </c>
      <c r="O378" s="3" t="str">
        <f>IF(VLOOKUP($A378,DICO_Complet!A:R,13,FALSE)=0,"",VLOOKUP($A378,DICO_Complet!A:R,13,FALSE))</f>
        <v/>
      </c>
      <c r="P378" s="3" t="str">
        <f>IF(VLOOKUP($A378,DICO_Complet!A:R,14,FALSE)=0,"",VLOOKUP($A378,DICO_Complet!A:R,14,FALSE))</f>
        <v>072-DF45</v>
      </c>
      <c r="Q378" s="3" t="str">
        <f>IF(VLOOKUP($A378,DICO_Complet!A:R,15,FALSE)=0,"",VLOOKUP($A378,DICO_Complet!A:R,15,FALSE))</f>
        <v/>
      </c>
      <c r="R378" s="3" t="str">
        <f>IF(VLOOKUP($A378,DICO_Complet!A:R,16,FALSE)=0,"",VLOOKUP($A378,DICO_Complet!A:R,16,FALSE))</f>
        <v/>
      </c>
      <c r="S378" s="3" t="str">
        <f>IF(VLOOKUP($A378,DICO_Complet!A:R,17,FALSE)=0,"",VLOOKUP($A378,DICO_Complet!A:R,17,FALSE))</f>
        <v/>
      </c>
      <c r="T378" s="3" t="str">
        <f>IF(VLOOKUP($A378,DICO_Complet!A:R,18,FALSE)=0,"",VLOOKUP($A378,DICO_Complet!A:R,18,FALSE))</f>
        <v/>
      </c>
    </row>
    <row r="379" spans="1:20">
      <c r="A379" s="29">
        <v>251020150200</v>
      </c>
      <c r="B379" s="30" t="str">
        <f>IF(ISNA(VLOOKUP(Tableau161920[[#This Row],[Référence]],MON_MSG!A:B,2,FALSE)),"N",IF($I379="Obsolete","N","O"))</f>
        <v>O</v>
      </c>
      <c r="C379" s="3" t="str">
        <f>VLOOKUP($A379,DICO_Complet!A:R,3,FALSE)</f>
        <v>Context</v>
      </c>
      <c r="D379" s="3" t="str">
        <f>VLOOKUP($A379,DICO_Complet!A:R,4,FALSE)</f>
        <v>terminalParameters</v>
      </c>
      <c r="E379" s="3" t="str">
        <f>VLOOKUP($A379,DICO_Complet!A:R,5,FALSE)</f>
        <v>cardAcceptorIdentificationCode</v>
      </c>
      <c r="F379" s="3" t="str">
        <f>VLOOKUP($A379,DICO_Complet!A:R,6,FALSE)</f>
        <v>Exact15Text</v>
      </c>
      <c r="G379" s="31" t="str">
        <f>VLOOKUP($A379,DICO_Complet!A:R,7,FALSE)</f>
        <v>DNS</v>
      </c>
      <c r="H379" s="31">
        <f>VLOOKUP($A379,DICO_Complet!A:R,8,FALSE)</f>
        <v>0</v>
      </c>
      <c r="I379" s="3" t="str">
        <f>IF(VLOOKUP($A379,DICO_Complet!A:R,9,FALSE)&lt;&gt;0,VLOOKUP($A379,DICO_Complet!A:R,9,FALSE),"")</f>
        <v/>
      </c>
      <c r="J379" s="3" t="str">
        <f>VLOOKUP($A379,DICO_Complet!A:R,10,FALSE)</f>
        <v>The logical number of the terminal when the acceptance system is initialised or the content of the enveloppe 42</v>
      </c>
      <c r="K379" s="3" t="str">
        <f>IF(OR(ISNA(VLOOKUP(Tableau161920[[#This Row],[Référence]],MON_MSG!A:H,7,FALSE)),ISBLANK(VLOOKUP(Tableau161920[[#This Row],[Référence]],MON_MSG!A:H,7,FALSE))),"",VLOOKUP(Tableau161920[[#This Row],[Référence]],MON_MSG!A:H,7,FALSE))</f>
        <v/>
      </c>
      <c r="L379" s="3" t="str">
        <f>IF(OR(ISNA(VLOOKUP(Tableau161920[[#This Row],[Référence]],MON_MSG!A:I,8,FALSE)),ISBLANK(VLOOKUP(Tableau161920[[#This Row],[Référence]],MON_MSG!A:I,8,FALSE))),"",VLOOKUP(Tableau161920[[#This Row],[Référence]],MON_MSG!A:I,8,FALSE))</f>
        <v/>
      </c>
      <c r="M379" s="3" t="str">
        <f>IF(OR(ISNA(VLOOKUP(Tableau161920[[#This Row],[Référence]],MON_MSG!A:J,9,FALSE)),ISBLANK(VLOOKUP(Tableau161920[[#This Row],[Référence]],MON_MSG!A:J,9,FALSE))),"",VLOOKUP(Tableau161920[[#This Row],[Référence]],MON_MSG!A:J,9,FALSE))</f>
        <v/>
      </c>
      <c r="N379" s="3" t="str">
        <f>IF(VLOOKUP($A379,DICO_Complet!A:R,12,FALSE)=0,"",VLOOKUP($A379,DICO_Complet!A:R,12,FALSE))</f>
        <v>042</v>
      </c>
      <c r="O379" s="3" t="str">
        <f>IF(VLOOKUP($A379,DICO_Complet!A:R,13,FALSE)=0,"",VLOOKUP($A379,DICO_Complet!A:R,13,FALSE))</f>
        <v>042 &amp; 047.20</v>
      </c>
      <c r="P379" s="3" t="str">
        <f>IF(VLOOKUP($A379,DICO_Complet!A:R,14,FALSE)=0,"",VLOOKUP($A379,DICO_Complet!A:R,14,FALSE))</f>
        <v>042</v>
      </c>
      <c r="Q379" s="3" t="str">
        <f>IF(VLOOKUP($A379,DICO_Complet!A:R,15,FALSE)=0,"",VLOOKUP($A379,DICO_Complet!A:R,15,FALSE))</f>
        <v>042</v>
      </c>
      <c r="R379" s="3" t="str">
        <f>IF(VLOOKUP($A379,DICO_Complet!A:R,16,FALSE)=0,"",VLOOKUP($A379,DICO_Complet!A:R,16,FALSE))</f>
        <v/>
      </c>
      <c r="S379" s="3" t="str">
        <f>IF(VLOOKUP($A379,DICO_Complet!A:R,17,FALSE)=0,"",VLOOKUP($A379,DICO_Complet!A:R,17,FALSE))</f>
        <v>DE 042</v>
      </c>
      <c r="T379" s="3" t="str">
        <f>IF(VLOOKUP($A379,DICO_Complet!A:R,18,FALSE)=0,"",VLOOKUP($A379,DICO_Complet!A:R,18,FALSE))</f>
        <v/>
      </c>
    </row>
    <row r="380" spans="1:20">
      <c r="A380" s="29">
        <v>250912165200</v>
      </c>
      <c r="B380" s="30" t="str">
        <f>IF(ISNA(VLOOKUP(Tableau161920[[#This Row],[Référence]],MON_MSG!A:B,2,FALSE)),"N",IF($I380="Obsolete","N","O"))</f>
        <v>O</v>
      </c>
      <c r="C380" s="3" t="str">
        <f>VLOOKUP($A380,DICO_Complet!A:R,3,FALSE)</f>
        <v>Context</v>
      </c>
      <c r="D380" s="3" t="str">
        <f>VLOOKUP($A380,DICO_Complet!A:R,4,FALSE)</f>
        <v>terminalParameters</v>
      </c>
      <c r="E380" s="3" t="str">
        <f>VLOOKUP($A380,DICO_Complet!A:R,5,FALSE)</f>
        <v>downloadingParameterIndicator</v>
      </c>
      <c r="F380" s="3" t="str">
        <f>VLOOKUP($A380,DICO_Complet!A:R,6,FALSE)</f>
        <v>TrueFalseIndicator</v>
      </c>
      <c r="G380" s="31" t="str">
        <f>VLOOKUP($A380,DICO_Complet!A:R,7,FALSE)</f>
        <v>DNS</v>
      </c>
      <c r="H380" s="31">
        <f>VLOOKUP($A380,DICO_Complet!A:R,8,FALSE)</f>
        <v>0</v>
      </c>
      <c r="I380" s="3" t="str">
        <f>IF(VLOOKUP($A380,DICO_Complet!A:R,9,FALSE)&lt;&gt;0,VLOOKUP($A380,DICO_Complet!A:R,9,FALSE),"")</f>
        <v/>
      </c>
      <c r="J380" s="3" t="str">
        <f>VLOOKUP($A380,DICO_Complet!A:R,10,FALSE)</f>
        <v>downloading Parameter Indicator</v>
      </c>
      <c r="K380" s="3" t="str">
        <f>IF(OR(ISNA(VLOOKUP(Tableau161920[[#This Row],[Référence]],MON_MSG!A:H,7,FALSE)),ISBLANK(VLOOKUP(Tableau161920[[#This Row],[Référence]],MON_MSG!A:H,7,FALSE))),"",VLOOKUP(Tableau161920[[#This Row],[Référence]],MON_MSG!A:H,7,FALSE))</f>
        <v/>
      </c>
      <c r="L380" s="3" t="str">
        <f>IF(OR(ISNA(VLOOKUP(Tableau161920[[#This Row],[Référence]],MON_MSG!A:I,8,FALSE)),ISBLANK(VLOOKUP(Tableau161920[[#This Row],[Référence]],MON_MSG!A:I,8,FALSE))),"",VLOOKUP(Tableau161920[[#This Row],[Référence]],MON_MSG!A:I,8,FALSE))</f>
        <v/>
      </c>
      <c r="M380" s="3" t="str">
        <f>IF(OR(ISNA(VLOOKUP(Tableau161920[[#This Row],[Référence]],MON_MSG!A:J,9,FALSE)),ISBLANK(VLOOKUP(Tableau161920[[#This Row],[Référence]],MON_MSG!A:J,9,FALSE))),"",VLOOKUP(Tableau161920[[#This Row],[Référence]],MON_MSG!A:J,9,FALSE))</f>
        <v/>
      </c>
      <c r="N380" s="3" t="str">
        <f>IF(VLOOKUP($A380,DICO_Complet!A:R,12,FALSE)=0,"",VLOOKUP($A380,DICO_Complet!A:R,12,FALSE))</f>
        <v/>
      </c>
      <c r="O380" s="3" t="str">
        <f>IF(VLOOKUP($A380,DICO_Complet!A:R,13,FALSE)=0,"",VLOOKUP($A380,DICO_Complet!A:R,13,FALSE))</f>
        <v/>
      </c>
      <c r="P380" s="3" t="str">
        <f>IF(VLOOKUP($A380,DICO_Complet!A:R,14,FALSE)=0,"",VLOOKUP($A380,DICO_Complet!A:R,14,FALSE))</f>
        <v/>
      </c>
      <c r="Q380" s="3" t="str">
        <f>IF(VLOOKUP($A380,DICO_Complet!A:R,15,FALSE)=0,"",VLOOKUP($A380,DICO_Complet!A:R,15,FALSE))</f>
        <v/>
      </c>
      <c r="R380" s="3" t="str">
        <f>IF(VLOOKUP($A380,DICO_Complet!A:R,16,FALSE)=0,"",VLOOKUP($A380,DICO_Complet!A:R,16,FALSE))</f>
        <v/>
      </c>
      <c r="S380" s="3" t="str">
        <f>IF(VLOOKUP($A380,DICO_Complet!A:R,17,FALSE)=0,"",VLOOKUP($A380,DICO_Complet!A:R,17,FALSE))</f>
        <v/>
      </c>
      <c r="T380" s="3" t="str">
        <f>IF(VLOOKUP($A380,DICO_Complet!A:R,18,FALSE)=0,"",VLOOKUP($A380,DICO_Complet!A:R,18,FALSE))</f>
        <v/>
      </c>
    </row>
    <row r="381" spans="1:20">
      <c r="A381" s="29">
        <v>250912165300</v>
      </c>
      <c r="B381" s="30" t="str">
        <f>IF(ISNA(VLOOKUP(Tableau161920[[#This Row],[Référence]],MON_MSG!A:B,2,FALSE)),"N",IF($I381="Obsolete","N","O"))</f>
        <v>O</v>
      </c>
      <c r="C381" s="3" t="str">
        <f>VLOOKUP($A381,DICO_Complet!A:R,3,FALSE)</f>
        <v>Context</v>
      </c>
      <c r="D381" s="3" t="str">
        <f>VLOOKUP($A381,DICO_Complet!A:R,4,FALSE)</f>
        <v>terminalParameters</v>
      </c>
      <c r="E381" s="3" t="str">
        <f>VLOOKUP($A381,DICO_Complet!A:R,5,FALSE)</f>
        <v>downloadingParameterResponseCode</v>
      </c>
      <c r="F381" s="3" t="str">
        <f>VLOOKUP($A381,DICO_Complet!A:R,6,FALSE)</f>
        <v>Max150Text</v>
      </c>
      <c r="G381" s="31" t="str">
        <f>VLOOKUP($A381,DICO_Complet!A:R,7,FALSE)</f>
        <v>DNS</v>
      </c>
      <c r="H381" s="31">
        <f>VLOOKUP($A381,DICO_Complet!A:R,8,FALSE)</f>
        <v>0</v>
      </c>
      <c r="I381" s="3" t="str">
        <f>IF(VLOOKUP($A381,DICO_Complet!A:R,9,FALSE)&lt;&gt;0,VLOOKUP($A381,DICO_Complet!A:R,9,FALSE),"")</f>
        <v/>
      </c>
      <c r="J381" s="3" t="str">
        <f>VLOOKUP($A381,DICO_Complet!A:R,10,FALSE)</f>
        <v>downloading Parameter Response Code</v>
      </c>
      <c r="K381" s="3" t="str">
        <f>IF(OR(ISNA(VLOOKUP(Tableau161920[[#This Row],[Référence]],MON_MSG!A:H,7,FALSE)),ISBLANK(VLOOKUP(Tableau161920[[#This Row],[Référence]],MON_MSG!A:H,7,FALSE))),"",VLOOKUP(Tableau161920[[#This Row],[Référence]],MON_MSG!A:H,7,FALSE))</f>
        <v/>
      </c>
      <c r="L381" s="3" t="str">
        <f>IF(OR(ISNA(VLOOKUP(Tableau161920[[#This Row],[Référence]],MON_MSG!A:I,8,FALSE)),ISBLANK(VLOOKUP(Tableau161920[[#This Row],[Référence]],MON_MSG!A:I,8,FALSE))),"",VLOOKUP(Tableau161920[[#This Row],[Référence]],MON_MSG!A:I,8,FALSE))</f>
        <v/>
      </c>
      <c r="M381" s="3" t="str">
        <f>IF(OR(ISNA(VLOOKUP(Tableau161920[[#This Row],[Référence]],MON_MSG!A:J,9,FALSE)),ISBLANK(VLOOKUP(Tableau161920[[#This Row],[Référence]],MON_MSG!A:J,9,FALSE))),"",VLOOKUP(Tableau161920[[#This Row],[Référence]],MON_MSG!A:J,9,FALSE))</f>
        <v/>
      </c>
      <c r="N381" s="3" t="str">
        <f>IF(VLOOKUP($A381,DICO_Complet!A:R,12,FALSE)=0,"",VLOOKUP($A381,DICO_Complet!A:R,12,FALSE))</f>
        <v/>
      </c>
      <c r="O381" s="3" t="str">
        <f>IF(VLOOKUP($A381,DICO_Complet!A:R,13,FALSE)=0,"",VLOOKUP($A381,DICO_Complet!A:R,13,FALSE))</f>
        <v/>
      </c>
      <c r="P381" s="3" t="str">
        <f>IF(VLOOKUP($A381,DICO_Complet!A:R,14,FALSE)=0,"",VLOOKUP($A381,DICO_Complet!A:R,14,FALSE))</f>
        <v/>
      </c>
      <c r="Q381" s="3" t="str">
        <f>IF(VLOOKUP($A381,DICO_Complet!A:R,15,FALSE)=0,"",VLOOKUP($A381,DICO_Complet!A:R,15,FALSE))</f>
        <v/>
      </c>
      <c r="R381" s="3" t="str">
        <f>IF(VLOOKUP($A381,DICO_Complet!A:R,16,FALSE)=0,"",VLOOKUP($A381,DICO_Complet!A:R,16,FALSE))</f>
        <v/>
      </c>
      <c r="S381" s="3" t="str">
        <f>IF(VLOOKUP($A381,DICO_Complet!A:R,17,FALSE)=0,"",VLOOKUP($A381,DICO_Complet!A:R,17,FALSE))</f>
        <v/>
      </c>
      <c r="T381" s="3" t="str">
        <f>IF(VLOOKUP($A381,DICO_Complet!A:R,18,FALSE)=0,"",VLOOKUP($A381,DICO_Complet!A:R,18,FALSE))</f>
        <v/>
      </c>
    </row>
    <row r="382" spans="1:20">
      <c r="A382" s="29">
        <v>250425201521</v>
      </c>
      <c r="B382" s="30" t="str">
        <f>IF(ISNA(VLOOKUP(Tableau161920[[#This Row],[Référence]],MON_MSG!A:B,2,FALSE)),"N",IF($I382="Obsolete","N","O"))</f>
        <v>O</v>
      </c>
      <c r="C382" s="3" t="str">
        <f>VLOOKUP($A382,DICO_Complet!A:R,3,FALSE)</f>
        <v>Context</v>
      </c>
      <c r="D382" s="3" t="str">
        <f>VLOOKUP($A382,DICO_Complet!A:R,4,FALSE)</f>
        <v>terminalParameters</v>
      </c>
      <c r="E382" s="3" t="str">
        <f>VLOOKUP($A382,DICO_Complet!A:R,5,FALSE)</f>
        <v>identifier</v>
      </c>
      <c r="F382" s="3" t="str">
        <f>VLOOKUP($A382,DICO_Complet!A:R,6,FALSE)</f>
        <v>Exact15HexBinaryText</v>
      </c>
      <c r="G382" s="31" t="str">
        <f>VLOOKUP($A382,DICO_Complet!A:R,7,FALSE)</f>
        <v>DNS</v>
      </c>
      <c r="H382" s="31">
        <f>VLOOKUP($A382,DICO_Complet!A:R,8,FALSE)</f>
        <v>0</v>
      </c>
      <c r="I382" s="3" t="str">
        <f>IF(VLOOKUP($A382,DICO_Complet!A:R,9,FALSE)&lt;&gt;0,VLOOKUP($A382,DICO_Complet!A:R,9,FALSE),"")</f>
        <v/>
      </c>
      <c r="J382" s="3" t="str">
        <f>VLOOKUP($A382,DICO_Complet!A:R,10,FALSE)</f>
        <v>Identifier of the Online PIN key activated</v>
      </c>
      <c r="K382" s="3" t="str">
        <f>IF(OR(ISNA(VLOOKUP(Tableau161920[[#This Row],[Référence]],MON_MSG!A:H,7,FALSE)),ISBLANK(VLOOKUP(Tableau161920[[#This Row],[Référence]],MON_MSG!A:H,7,FALSE))),"",VLOOKUP(Tableau161920[[#This Row],[Référence]],MON_MSG!A:H,7,FALSE))</f>
        <v/>
      </c>
      <c r="L382" s="3" t="str">
        <f>IF(OR(ISNA(VLOOKUP(Tableau161920[[#This Row],[Référence]],MON_MSG!A:I,8,FALSE)),ISBLANK(VLOOKUP(Tableau161920[[#This Row],[Référence]],MON_MSG!A:I,8,FALSE))),"",VLOOKUP(Tableau161920[[#This Row],[Référence]],MON_MSG!A:I,8,FALSE))</f>
        <v/>
      </c>
      <c r="M382" s="3" t="str">
        <f>IF(OR(ISNA(VLOOKUP(Tableau161920[[#This Row],[Référence]],MON_MSG!A:J,9,FALSE)),ISBLANK(VLOOKUP(Tableau161920[[#This Row],[Référence]],MON_MSG!A:J,9,FALSE))),"",VLOOKUP(Tableau161920[[#This Row],[Référence]],MON_MSG!A:J,9,FALSE))</f>
        <v/>
      </c>
      <c r="N382" s="3" t="str">
        <f>IF(VLOOKUP($A382,DICO_Complet!A:R,12,FALSE)=0,"",VLOOKUP($A382,DICO_Complet!A:R,12,FALSE))</f>
        <v/>
      </c>
      <c r="O382" s="3" t="str">
        <f>IF(VLOOKUP($A382,DICO_Complet!A:R,13,FALSE)=0,"",VLOOKUP($A382,DICO_Complet!A:R,13,FALSE))</f>
        <v/>
      </c>
      <c r="P382" s="3" t="str">
        <f>IF(VLOOKUP($A382,DICO_Complet!A:R,14,FALSE)=0,"",VLOOKUP($A382,DICO_Complet!A:R,14,FALSE))</f>
        <v>072-DFAB-p2</v>
      </c>
      <c r="Q382" s="3" t="str">
        <f>IF(VLOOKUP($A382,DICO_Complet!A:R,15,FALSE)=0,"",VLOOKUP($A382,DICO_Complet!A:R,15,FALSE))</f>
        <v/>
      </c>
      <c r="R382" s="3" t="str">
        <f>IF(VLOOKUP($A382,DICO_Complet!A:R,16,FALSE)=0,"",VLOOKUP($A382,DICO_Complet!A:R,16,FALSE))</f>
        <v/>
      </c>
      <c r="S382" s="3" t="str">
        <f>IF(VLOOKUP($A382,DICO_Complet!A:R,17,FALSE)=0,"",VLOOKUP($A382,DICO_Complet!A:R,17,FALSE))</f>
        <v/>
      </c>
      <c r="T382" s="3" t="str">
        <f>IF(VLOOKUP($A382,DICO_Complet!A:R,18,FALSE)=0,"",VLOOKUP($A382,DICO_Complet!A:R,18,FALSE))</f>
        <v/>
      </c>
    </row>
    <row r="383" spans="1:20">
      <c r="A383" s="29">
        <v>250425201520</v>
      </c>
      <c r="B383" s="30" t="str">
        <f>IF(ISNA(VLOOKUP(Tableau161920[[#This Row],[Référence]],MON_MSG!A:B,2,FALSE)),"N",IF($I383="Obsolete","N","O"))</f>
        <v>O</v>
      </c>
      <c r="C383" s="3" t="str">
        <f>VLOOKUP($A383,DICO_Complet!A:R,3,FALSE)</f>
        <v>Context</v>
      </c>
      <c r="D383" s="3" t="str">
        <f>VLOOKUP($A383,DICO_Complet!A:R,4,FALSE)</f>
        <v>terminalParameters</v>
      </c>
      <c r="E383" s="3" t="str">
        <f>VLOOKUP($A383,DICO_Complet!A:R,5,FALSE)</f>
        <v>identifierLength</v>
      </c>
      <c r="F383" s="3" t="str">
        <f>VLOOKUP($A383,DICO_Complet!A:R,6,FALSE)</f>
        <v>Exact2NumericText</v>
      </c>
      <c r="G383" s="31" t="str">
        <f>VLOOKUP($A383,DICO_Complet!A:R,7,FALSE)</f>
        <v>DNS</v>
      </c>
      <c r="H383" s="31">
        <f>VLOOKUP($A383,DICO_Complet!A:R,8,FALSE)</f>
        <v>0</v>
      </c>
      <c r="I383" s="3" t="str">
        <f>IF(VLOOKUP($A383,DICO_Complet!A:R,9,FALSE)&lt;&gt;0,VLOOKUP($A383,DICO_Complet!A:R,9,FALSE),"")</f>
        <v/>
      </c>
      <c r="J383" s="3" t="str">
        <f>VLOOKUP($A383,DICO_Complet!A:R,10,FALSE)</f>
        <v>Identifier length of the Online PIN key activated</v>
      </c>
      <c r="K383" s="3" t="str">
        <f>IF(OR(ISNA(VLOOKUP(Tableau161920[[#This Row],[Référence]],MON_MSG!A:H,7,FALSE)),ISBLANK(VLOOKUP(Tableau161920[[#This Row],[Référence]],MON_MSG!A:H,7,FALSE))),"",VLOOKUP(Tableau161920[[#This Row],[Référence]],MON_MSG!A:H,7,FALSE))</f>
        <v/>
      </c>
      <c r="L383" s="3" t="str">
        <f>IF(OR(ISNA(VLOOKUP(Tableau161920[[#This Row],[Référence]],MON_MSG!A:I,8,FALSE)),ISBLANK(VLOOKUP(Tableau161920[[#This Row],[Référence]],MON_MSG!A:I,8,FALSE))),"",VLOOKUP(Tableau161920[[#This Row],[Référence]],MON_MSG!A:I,8,FALSE))</f>
        <v/>
      </c>
      <c r="M383" s="3" t="str">
        <f>IF(OR(ISNA(VLOOKUP(Tableau161920[[#This Row],[Référence]],MON_MSG!A:J,9,FALSE)),ISBLANK(VLOOKUP(Tableau161920[[#This Row],[Référence]],MON_MSG!A:J,9,FALSE))),"",VLOOKUP(Tableau161920[[#This Row],[Référence]],MON_MSG!A:J,9,FALSE))</f>
        <v/>
      </c>
      <c r="N383" s="3" t="str">
        <f>IF(VLOOKUP($A383,DICO_Complet!A:R,12,FALSE)=0,"",VLOOKUP($A383,DICO_Complet!A:R,12,FALSE))</f>
        <v/>
      </c>
      <c r="O383" s="3" t="str">
        <f>IF(VLOOKUP($A383,DICO_Complet!A:R,13,FALSE)=0,"",VLOOKUP($A383,DICO_Complet!A:R,13,FALSE))</f>
        <v/>
      </c>
      <c r="P383" s="3" t="str">
        <f>IF(VLOOKUP($A383,DICO_Complet!A:R,14,FALSE)=0,"",VLOOKUP($A383,DICO_Complet!A:R,14,FALSE))</f>
        <v>072-DFAB-p1</v>
      </c>
      <c r="Q383" s="3" t="str">
        <f>IF(VLOOKUP($A383,DICO_Complet!A:R,15,FALSE)=0,"",VLOOKUP($A383,DICO_Complet!A:R,15,FALSE))</f>
        <v/>
      </c>
      <c r="R383" s="3" t="str">
        <f>IF(VLOOKUP($A383,DICO_Complet!A:R,16,FALSE)=0,"",VLOOKUP($A383,DICO_Complet!A:R,16,FALSE))</f>
        <v/>
      </c>
      <c r="S383" s="3" t="str">
        <f>IF(VLOOKUP($A383,DICO_Complet!A:R,17,FALSE)=0,"",VLOOKUP($A383,DICO_Complet!A:R,17,FALSE))</f>
        <v/>
      </c>
      <c r="T383" s="3" t="str">
        <f>IF(VLOOKUP($A383,DICO_Complet!A:R,18,FALSE)=0,"",VLOOKUP($A383,DICO_Complet!A:R,18,FALSE))</f>
        <v/>
      </c>
    </row>
    <row r="384" spans="1:20">
      <c r="A384" s="29">
        <v>250425201707</v>
      </c>
      <c r="B384" s="30" t="str">
        <f>IF(ISNA(VLOOKUP(Tableau161920[[#This Row],[Référence]],MON_MSG!A:B,2,FALSE)),"N",IF($I384="Obsolete","N","O"))</f>
        <v>O</v>
      </c>
      <c r="C384" s="3" t="str">
        <f>VLOOKUP($A384,DICO_Complet!A:R,3,FALSE)</f>
        <v>Context</v>
      </c>
      <c r="D384" s="3" t="str">
        <f>VLOOKUP($A384,DICO_Complet!A:R,4,FALSE)</f>
        <v>terminalParameters</v>
      </c>
      <c r="E384" s="3" t="str">
        <f>VLOOKUP($A384,DICO_Complet!A:R,5,FALSE)</f>
        <v>parametersPanEntryModeForDualApplication</v>
      </c>
      <c r="F384" s="3" t="str">
        <f>VLOOKUP($A384,DICO_Complet!A:R,6,FALSE)</f>
        <v>TrueFalseIndicator</v>
      </c>
      <c r="G384" s="31" t="str">
        <f>VLOOKUP($A384,DICO_Complet!A:R,7,FALSE)</f>
        <v>DNS</v>
      </c>
      <c r="H384" s="31">
        <f>VLOOKUP($A384,DICO_Complet!A:R,8,FALSE)</f>
        <v>0</v>
      </c>
      <c r="I384" s="3" t="str">
        <f>IF(VLOOKUP($A384,DICO_Complet!A:R,9,FALSE)&lt;&gt;0,VLOOKUP($A384,DICO_Complet!A:R,9,FALSE),"")</f>
        <v/>
      </c>
      <c r="J384" s="3" t="str">
        <f>VLOOKUP($A384,DICO_Complet!A:R,10,FALSE)</f>
        <v>Parameters, PAN entry mode for dual application</v>
      </c>
      <c r="K384" s="3" t="str">
        <f>IF(OR(ISNA(VLOOKUP(Tableau161920[[#This Row],[Référence]],MON_MSG!A:H,7,FALSE)),ISBLANK(VLOOKUP(Tableau161920[[#This Row],[Référence]],MON_MSG!A:H,7,FALSE))),"",VLOOKUP(Tableau161920[[#This Row],[Référence]],MON_MSG!A:H,7,FALSE))</f>
        <v/>
      </c>
      <c r="L384" s="3" t="str">
        <f>IF(OR(ISNA(VLOOKUP(Tableau161920[[#This Row],[Référence]],MON_MSG!A:I,8,FALSE)),ISBLANK(VLOOKUP(Tableau161920[[#This Row],[Référence]],MON_MSG!A:I,8,FALSE))),"",VLOOKUP(Tableau161920[[#This Row],[Référence]],MON_MSG!A:I,8,FALSE))</f>
        <v/>
      </c>
      <c r="M384" s="3" t="str">
        <f>IF(OR(ISNA(VLOOKUP(Tableau161920[[#This Row],[Référence]],MON_MSG!A:J,9,FALSE)),ISBLANK(VLOOKUP(Tableau161920[[#This Row],[Référence]],MON_MSG!A:J,9,FALSE))),"",VLOOKUP(Tableau161920[[#This Row],[Référence]],MON_MSG!A:J,9,FALSE))</f>
        <v/>
      </c>
      <c r="N384" s="3" t="str">
        <f>IF(VLOOKUP($A384,DICO_Complet!A:R,12,FALSE)=0,"",VLOOKUP($A384,DICO_Complet!A:R,12,FALSE))</f>
        <v/>
      </c>
      <c r="O384" s="3" t="str">
        <f>IF(VLOOKUP($A384,DICO_Complet!A:R,13,FALSE)=0,"",VLOOKUP($A384,DICO_Complet!A:R,13,FALSE))</f>
        <v/>
      </c>
      <c r="P384" s="3" t="str">
        <f>IF(VLOOKUP($A384,DICO_Complet!A:R,14,FALSE)=0,"",VLOOKUP($A384,DICO_Complet!A:R,14,FALSE))</f>
        <v>072-DF29</v>
      </c>
      <c r="Q384" s="3" t="str">
        <f>IF(VLOOKUP($A384,DICO_Complet!A:R,15,FALSE)=0,"",VLOOKUP($A384,DICO_Complet!A:R,15,FALSE))</f>
        <v/>
      </c>
      <c r="R384" s="3" t="str">
        <f>IF(VLOOKUP($A384,DICO_Complet!A:R,16,FALSE)=0,"",VLOOKUP($A384,DICO_Complet!A:R,16,FALSE))</f>
        <v/>
      </c>
      <c r="S384" s="3" t="str">
        <f>IF(VLOOKUP($A384,DICO_Complet!A:R,17,FALSE)=0,"",VLOOKUP($A384,DICO_Complet!A:R,17,FALSE))</f>
        <v/>
      </c>
      <c r="T384" s="3" t="str">
        <f>IF(VLOOKUP($A384,DICO_Complet!A:R,18,FALSE)=0,"",VLOOKUP($A384,DICO_Complet!A:R,18,FALSE))</f>
        <v/>
      </c>
    </row>
    <row r="385" spans="1:20">
      <c r="A385" s="29">
        <v>250423093004</v>
      </c>
      <c r="B385" s="30" t="str">
        <f>IF(ISNA(VLOOKUP(Tableau161920[[#This Row],[Référence]],MON_MSG!A:B,2,FALSE)),"N",IF($I385="Obsolete","N","O"))</f>
        <v>O</v>
      </c>
      <c r="C385" s="3" t="str">
        <f>VLOOKUP($A385,DICO_Complet!A:R,3,FALSE)</f>
        <v>Context</v>
      </c>
      <c r="D385" s="3" t="str">
        <f>VLOOKUP($A385,DICO_Complet!A:R,4,FALSE)</f>
        <v>terminalParameters</v>
      </c>
      <c r="E385" s="3" t="str">
        <f>VLOOKUP($A385,DICO_Complet!A:R,5,FALSE)</f>
        <v>temp_maximumAmountForAForeignCardInAnUnattededTerminal</v>
      </c>
      <c r="F385" s="3" t="str">
        <f>VLOOKUP($A385,DICO_Complet!A:R,6,FALSE)</f>
        <v>Exact12AlphaNumericText</v>
      </c>
      <c r="G385" s="31" t="str">
        <f>VLOOKUP($A385,DICO_Complet!A:R,7,FALSE)</f>
        <v>DNS</v>
      </c>
      <c r="H385" s="31">
        <f>VLOOKUP($A385,DICO_Complet!A:R,8,FALSE)</f>
        <v>0</v>
      </c>
      <c r="I385" s="3" t="str">
        <f>IF(VLOOKUP($A385,DICO_Complet!A:R,9,FALSE)&lt;&gt;0,VLOOKUP($A385,DICO_Complet!A:R,9,FALSE),"")</f>
        <v/>
      </c>
      <c r="J385" s="3" t="str">
        <f>VLOOKUP($A385,DICO_Complet!A:R,10,FALSE)</f>
        <v>Maximum amount for a foreign card in an unatteded terminal</v>
      </c>
      <c r="K385" s="3" t="str">
        <f>IF(OR(ISNA(VLOOKUP(Tableau161920[[#This Row],[Référence]],MON_MSG!A:H,7,FALSE)),ISBLANK(VLOOKUP(Tableau161920[[#This Row],[Référence]],MON_MSG!A:H,7,FALSE))),"",VLOOKUP(Tableau161920[[#This Row],[Référence]],MON_MSG!A:H,7,FALSE))</f>
        <v/>
      </c>
      <c r="L385" s="3" t="str">
        <f>IF(OR(ISNA(VLOOKUP(Tableau161920[[#This Row],[Référence]],MON_MSG!A:I,8,FALSE)),ISBLANK(VLOOKUP(Tableau161920[[#This Row],[Référence]],MON_MSG!A:I,8,FALSE))),"",VLOOKUP(Tableau161920[[#This Row],[Référence]],MON_MSG!A:I,8,FALSE))</f>
        <v/>
      </c>
      <c r="M385" s="3" t="str">
        <f>IF(OR(ISNA(VLOOKUP(Tableau161920[[#This Row],[Référence]],MON_MSG!A:J,9,FALSE)),ISBLANK(VLOOKUP(Tableau161920[[#This Row],[Référence]],MON_MSG!A:J,9,FALSE))),"",VLOOKUP(Tableau161920[[#This Row],[Référence]],MON_MSG!A:J,9,FALSE))</f>
        <v/>
      </c>
      <c r="N385" s="3" t="str">
        <f>IF(VLOOKUP($A385,DICO_Complet!A:R,12,FALSE)=0,"",VLOOKUP($A385,DICO_Complet!A:R,12,FALSE))</f>
        <v/>
      </c>
      <c r="O385" s="3" t="str">
        <f>IF(VLOOKUP($A385,DICO_Complet!A:R,13,FALSE)=0,"",VLOOKUP($A385,DICO_Complet!A:R,13,FALSE))</f>
        <v/>
      </c>
      <c r="P385" s="3" t="str">
        <f>IF(VLOOKUP($A385,DICO_Complet!A:R,14,FALSE)=0,"",VLOOKUP($A385,DICO_Complet!A:R,14,FALSE))</f>
        <v>072-DF0C</v>
      </c>
      <c r="Q385" s="3" t="str">
        <f>IF(VLOOKUP($A385,DICO_Complet!A:R,15,FALSE)=0,"",VLOOKUP($A385,DICO_Complet!A:R,15,FALSE))</f>
        <v/>
      </c>
      <c r="R385" s="3" t="str">
        <f>IF(VLOOKUP($A385,DICO_Complet!A:R,16,FALSE)=0,"",VLOOKUP($A385,DICO_Complet!A:R,16,FALSE))</f>
        <v/>
      </c>
      <c r="S385" s="3" t="str">
        <f>IF(VLOOKUP($A385,DICO_Complet!A:R,17,FALSE)=0,"",VLOOKUP($A385,DICO_Complet!A:R,17,FALSE))</f>
        <v/>
      </c>
      <c r="T385" s="3" t="str">
        <f>IF(VLOOKUP($A385,DICO_Complet!A:R,18,FALSE)=0,"",VLOOKUP($A385,DICO_Complet!A:R,18,FALSE))</f>
        <v/>
      </c>
    </row>
    <row r="386" spans="1:20">
      <c r="A386" s="29">
        <v>250425200708</v>
      </c>
      <c r="B386" s="30" t="str">
        <f>IF(ISNA(VLOOKUP(Tableau161920[[#This Row],[Référence]],MON_MSG!A:B,2,FALSE)),"N",IF($I386="Obsolete","N","O"))</f>
        <v>O</v>
      </c>
      <c r="C386" s="3" t="str">
        <f>VLOOKUP($A386,DICO_Complet!A:R,3,FALSE)</f>
        <v>Context</v>
      </c>
      <c r="D386" s="3" t="str">
        <f>VLOOKUP($A386,DICO_Complet!A:R,4,FALSE)</f>
        <v>terminalParameters</v>
      </c>
      <c r="E386" s="3" t="str">
        <f>VLOOKUP($A386,DICO_Complet!A:R,5,FALSE)</f>
        <v>temp_terminalApplicationVersionNumber</v>
      </c>
      <c r="F386" s="3" t="str">
        <f>VLOOKUP($A386,DICO_Complet!A:R,6,FALSE)</f>
        <v>Exact2HexBinaryText</v>
      </c>
      <c r="G386" s="31" t="str">
        <f>VLOOKUP($A386,DICO_Complet!A:R,7,FALSE)</f>
        <v>DNS</v>
      </c>
      <c r="H386" s="31">
        <f>VLOOKUP($A386,DICO_Complet!A:R,8,FALSE)</f>
        <v>0</v>
      </c>
      <c r="I386" s="3" t="str">
        <f>IF(VLOOKUP($A386,DICO_Complet!A:R,9,FALSE)&lt;&gt;0,VLOOKUP($A386,DICO_Complet!A:R,9,FALSE),"")</f>
        <v/>
      </c>
      <c r="J386" s="3" t="str">
        <f>VLOOKUP($A386,DICO_Complet!A:R,10,FALSE)</f>
        <v>Terminal Application Version Number</v>
      </c>
      <c r="K386" s="3" t="str">
        <f>IF(OR(ISNA(VLOOKUP(Tableau161920[[#This Row],[Référence]],MON_MSG!A:H,7,FALSE)),ISBLANK(VLOOKUP(Tableau161920[[#This Row],[Référence]],MON_MSG!A:H,7,FALSE))),"",VLOOKUP(Tableau161920[[#This Row],[Référence]],MON_MSG!A:H,7,FALSE))</f>
        <v/>
      </c>
      <c r="L386" s="3" t="str">
        <f>IF(OR(ISNA(VLOOKUP(Tableau161920[[#This Row],[Référence]],MON_MSG!A:I,8,FALSE)),ISBLANK(VLOOKUP(Tableau161920[[#This Row],[Référence]],MON_MSG!A:I,8,FALSE))),"",VLOOKUP(Tableau161920[[#This Row],[Référence]],MON_MSG!A:I,8,FALSE))</f>
        <v/>
      </c>
      <c r="M386" s="3" t="str">
        <f>IF(OR(ISNA(VLOOKUP(Tableau161920[[#This Row],[Référence]],MON_MSG!A:J,9,FALSE)),ISBLANK(VLOOKUP(Tableau161920[[#This Row],[Référence]],MON_MSG!A:J,9,FALSE))),"",VLOOKUP(Tableau161920[[#This Row],[Référence]],MON_MSG!A:J,9,FALSE))</f>
        <v/>
      </c>
      <c r="N386" s="3" t="str">
        <f>IF(VLOOKUP($A386,DICO_Complet!A:R,12,FALSE)=0,"",VLOOKUP($A386,DICO_Complet!A:R,12,FALSE))</f>
        <v/>
      </c>
      <c r="O386" s="3" t="str">
        <f>IF(VLOOKUP($A386,DICO_Complet!A:R,13,FALSE)=0,"",VLOOKUP($A386,DICO_Complet!A:R,13,FALSE))</f>
        <v/>
      </c>
      <c r="P386" s="3" t="str">
        <f>IF(VLOOKUP($A386,DICO_Complet!A:R,14,FALSE)=0,"",VLOOKUP($A386,DICO_Complet!A:R,14,FALSE))</f>
        <v>072-DF17-p3</v>
      </c>
      <c r="Q386" s="3" t="str">
        <f>IF(VLOOKUP($A386,DICO_Complet!A:R,15,FALSE)=0,"",VLOOKUP($A386,DICO_Complet!A:R,15,FALSE))</f>
        <v/>
      </c>
      <c r="R386" s="3" t="str">
        <f>IF(VLOOKUP($A386,DICO_Complet!A:R,16,FALSE)=0,"",VLOOKUP($A386,DICO_Complet!A:R,16,FALSE))</f>
        <v/>
      </c>
      <c r="S386" s="3" t="str">
        <f>IF(VLOOKUP($A386,DICO_Complet!A:R,17,FALSE)=0,"",VLOOKUP($A386,DICO_Complet!A:R,17,FALSE))</f>
        <v/>
      </c>
      <c r="T386" s="3" t="str">
        <f>IF(VLOOKUP($A386,DICO_Complet!A:R,18,FALSE)=0,"",VLOOKUP($A386,DICO_Complet!A:R,18,FALSE))</f>
        <v/>
      </c>
    </row>
    <row r="387" spans="1:20">
      <c r="A387" s="29">
        <v>250425201522</v>
      </c>
      <c r="B387" s="30" t="str">
        <f>IF(ISNA(VLOOKUP(Tableau161920[[#This Row],[Référence]],MON_MSG!A:B,2,FALSE)),"N",IF($I387="Obsolete","N","O"))</f>
        <v>O</v>
      </c>
      <c r="C387" s="3" t="str">
        <f>VLOOKUP($A387,DICO_Complet!A:R,3,FALSE)</f>
        <v>Context</v>
      </c>
      <c r="D387" s="3" t="str">
        <f>VLOOKUP($A387,DICO_Complet!A:R,4,FALSE)</f>
        <v>terminalParameters</v>
      </c>
      <c r="E387" s="3" t="str">
        <f>VLOOKUP($A387,DICO_Complet!A:R,5,FALSE)</f>
        <v>version</v>
      </c>
      <c r="F387" s="3" t="str">
        <f>VLOOKUP($A387,DICO_Complet!A:R,6,FALSE)</f>
        <v>ISODateTime</v>
      </c>
      <c r="G387" s="31" t="str">
        <f>VLOOKUP($A387,DICO_Complet!A:R,7,FALSE)</f>
        <v>DNS</v>
      </c>
      <c r="H387" s="31">
        <f>VLOOKUP($A387,DICO_Complet!A:R,8,FALSE)</f>
        <v>0</v>
      </c>
      <c r="I387" s="3" t="str">
        <f>IF(VLOOKUP($A387,DICO_Complet!A:R,9,FALSE)&lt;&gt;0,VLOOKUP($A387,DICO_Complet!A:R,9,FALSE),"")</f>
        <v/>
      </c>
      <c r="J387" s="3" t="str">
        <f>VLOOKUP($A387,DICO_Complet!A:R,10,FALSE)</f>
        <v>Version of the Online PIN key activated</v>
      </c>
      <c r="K387" s="3" t="str">
        <f>IF(OR(ISNA(VLOOKUP(Tableau161920[[#This Row],[Référence]],MON_MSG!A:H,7,FALSE)),ISBLANK(VLOOKUP(Tableau161920[[#This Row],[Référence]],MON_MSG!A:H,7,FALSE))),"",VLOOKUP(Tableau161920[[#This Row],[Référence]],MON_MSG!A:H,7,FALSE))</f>
        <v/>
      </c>
      <c r="L387" s="3" t="str">
        <f>IF(OR(ISNA(VLOOKUP(Tableau161920[[#This Row],[Référence]],MON_MSG!A:I,8,FALSE)),ISBLANK(VLOOKUP(Tableau161920[[#This Row],[Référence]],MON_MSG!A:I,8,FALSE))),"",VLOOKUP(Tableau161920[[#This Row],[Référence]],MON_MSG!A:I,8,FALSE))</f>
        <v/>
      </c>
      <c r="M387" s="3" t="str">
        <f>IF(OR(ISNA(VLOOKUP(Tableau161920[[#This Row],[Référence]],MON_MSG!A:J,9,FALSE)),ISBLANK(VLOOKUP(Tableau161920[[#This Row],[Référence]],MON_MSG!A:J,9,FALSE))),"",VLOOKUP(Tableau161920[[#This Row],[Référence]],MON_MSG!A:J,9,FALSE))</f>
        <v/>
      </c>
      <c r="N387" s="3" t="str">
        <f>IF(VLOOKUP($A387,DICO_Complet!A:R,12,FALSE)=0,"",VLOOKUP($A387,DICO_Complet!A:R,12,FALSE))</f>
        <v/>
      </c>
      <c r="O387" s="3" t="str">
        <f>IF(VLOOKUP($A387,DICO_Complet!A:R,13,FALSE)=0,"",VLOOKUP($A387,DICO_Complet!A:R,13,FALSE))</f>
        <v/>
      </c>
      <c r="P387" s="3" t="str">
        <f>IF(VLOOKUP($A387,DICO_Complet!A:R,14,FALSE)=0,"",VLOOKUP($A387,DICO_Complet!A:R,14,FALSE))</f>
        <v>072-DFAB-p3</v>
      </c>
      <c r="Q387" s="3" t="str">
        <f>IF(VLOOKUP($A387,DICO_Complet!A:R,15,FALSE)=0,"",VLOOKUP($A387,DICO_Complet!A:R,15,FALSE))</f>
        <v/>
      </c>
      <c r="R387" s="3" t="str">
        <f>IF(VLOOKUP($A387,DICO_Complet!A:R,16,FALSE)=0,"",VLOOKUP($A387,DICO_Complet!A:R,16,FALSE))</f>
        <v/>
      </c>
      <c r="S387" s="3" t="str">
        <f>IF(VLOOKUP($A387,DICO_Complet!A:R,17,FALSE)=0,"",VLOOKUP($A387,DICO_Complet!A:R,17,FALSE))</f>
        <v/>
      </c>
      <c r="T387" s="3" t="str">
        <f>IF(VLOOKUP($A387,DICO_Complet!A:R,18,FALSE)=0,"",VLOOKUP($A387,DICO_Complet!A:R,18,FALSE))</f>
        <v/>
      </c>
    </row>
    <row r="388" spans="1:20">
      <c r="A388" s="29">
        <v>260313162400</v>
      </c>
      <c r="B388" s="30" t="str">
        <f>IF(ISNA(VLOOKUP(Tableau161920[[#This Row],[Référence]],MON_MSG!A:B,2,FALSE)),"N",IF($I388="Obsolete","N","O"))</f>
        <v>O</v>
      </c>
      <c r="C388" s="3" t="str">
        <f>VLOOKUP($A388,DICO_Complet!A:R,3,FALSE)</f>
        <v>Context</v>
      </c>
      <c r="D388" s="3" t="str">
        <f>VLOOKUP($A388,DICO_Complet!A:R,4,FALSE)</f>
        <v>transactionContext</v>
      </c>
      <c r="E388" s="3" t="str">
        <f>VLOOKUP($A388,DICO_Complet!A:R,5,FALSE)</f>
        <v>acceptanceModeCalculatedCode</v>
      </c>
      <c r="F388" s="3" t="str">
        <f>VLOOKUP($A388,DICO_Complet!A:R,6,FALSE)</f>
        <v>Max2AlphaNumericText</v>
      </c>
      <c r="G388" s="31" t="str">
        <f>VLOOKUP($A388,DICO_Complet!A:R,7,FALSE)</f>
        <v>DNS</v>
      </c>
      <c r="H388" s="31">
        <f>VLOOKUP($A388,DICO_Complet!A:R,8,FALSE)</f>
        <v>0</v>
      </c>
      <c r="I388" s="3" t="str">
        <f>IF(VLOOKUP($A388,DICO_Complet!A:R,9,FALSE)&lt;&gt;0,VLOOKUP($A388,DICO_Complet!A:R,9,FALSE),"")</f>
        <v/>
      </c>
      <c r="J388" s="3" t="str">
        <f>VLOOKUP($A388,DICO_Complet!A:R,10,FALSE)</f>
        <v>Acceptance Mode calculated by dispute engine</v>
      </c>
      <c r="K388" s="3" t="str">
        <f>IF(OR(ISNA(VLOOKUP(Tableau161920[[#This Row],[Référence]],MON_MSG!A:H,7,FALSE)),ISBLANK(VLOOKUP(Tableau161920[[#This Row],[Référence]],MON_MSG!A:H,7,FALSE))),"",VLOOKUP(Tableau161920[[#This Row],[Référence]],MON_MSG!A:H,7,FALSE))</f>
        <v/>
      </c>
      <c r="L388" s="3" t="str">
        <f>IF(OR(ISNA(VLOOKUP(Tableau161920[[#This Row],[Référence]],MON_MSG!A:I,8,FALSE)),ISBLANK(VLOOKUP(Tableau161920[[#This Row],[Référence]],MON_MSG!A:I,8,FALSE))),"",VLOOKUP(Tableau161920[[#This Row],[Référence]],MON_MSG!A:I,8,FALSE))</f>
        <v/>
      </c>
      <c r="M388" s="3" t="str">
        <f>IF(OR(ISNA(VLOOKUP(Tableau161920[[#This Row],[Référence]],MON_MSG!A:J,9,FALSE)),ISBLANK(VLOOKUP(Tableau161920[[#This Row],[Référence]],MON_MSG!A:J,9,FALSE))),"",VLOOKUP(Tableau161920[[#This Row],[Référence]],MON_MSG!A:J,9,FALSE))</f>
        <v/>
      </c>
      <c r="N388" s="3" t="str">
        <f>IF(VLOOKUP($A388,DICO_Complet!A:R,12,FALSE)=0,"",VLOOKUP($A388,DICO_Complet!A:R,12,FALSE))</f>
        <v/>
      </c>
      <c r="O388" s="3" t="str">
        <f>IF(VLOOKUP($A388,DICO_Complet!A:R,13,FALSE)=0,"",VLOOKUP($A388,DICO_Complet!A:R,13,FALSE))</f>
        <v/>
      </c>
      <c r="P388" s="3" t="str">
        <f>IF(VLOOKUP($A388,DICO_Complet!A:R,14,FALSE)=0,"",VLOOKUP($A388,DICO_Complet!A:R,14,FALSE))</f>
        <v/>
      </c>
      <c r="Q388" s="3" t="str">
        <f>IF(VLOOKUP($A388,DICO_Complet!A:R,15,FALSE)=0,"",VLOOKUP($A388,DICO_Complet!A:R,15,FALSE))</f>
        <v/>
      </c>
      <c r="R388" s="3" t="str">
        <f>IF(VLOOKUP($A388,DICO_Complet!A:R,16,FALSE)=0,"",VLOOKUP($A388,DICO_Complet!A:R,16,FALSE))</f>
        <v/>
      </c>
      <c r="S388" s="3" t="str">
        <f>IF(VLOOKUP($A388,DICO_Complet!A:R,17,FALSE)=0,"",VLOOKUP($A388,DICO_Complet!A:R,17,FALSE))</f>
        <v/>
      </c>
      <c r="T388" s="3" t="str">
        <f>IF(VLOOKUP($A388,DICO_Complet!A:R,18,FALSE)=0,"",VLOOKUP($A388,DICO_Complet!A:R,18,FALSE))</f>
        <v/>
      </c>
    </row>
    <row r="389" spans="1:20">
      <c r="A389" s="29">
        <v>251027112316</v>
      </c>
      <c r="B389" s="30" t="str">
        <f>IF(ISNA(VLOOKUP(Tableau161920[[#This Row],[Référence]],MON_MSG!A:B,2,FALSE)),"N",IF($I389="Obsolete","N","O"))</f>
        <v>O</v>
      </c>
      <c r="C389" s="3" t="str">
        <f>VLOOKUP($A389,DICO_Complet!A:R,3,FALSE)</f>
        <v>Context</v>
      </c>
      <c r="D389" s="3" t="str">
        <f>VLOOKUP($A389,DICO_Complet!A:R,4,FALSE)</f>
        <v>transactionContext</v>
      </c>
      <c r="E389" s="3" t="str">
        <f>VLOOKUP($A389,DICO_Complet!A:R,5,FALSE)</f>
        <v>acceptanceModeLabel</v>
      </c>
      <c r="F389" s="3" t="str">
        <f>VLOOKUP($A389,DICO_Complet!A:R,6,FALSE)</f>
        <v>Max255Text</v>
      </c>
      <c r="G389" s="31" t="str">
        <f>VLOOKUP($A389,DICO_Complet!A:R,7,FALSE)</f>
        <v>DNS</v>
      </c>
      <c r="H389" s="31">
        <f>VLOOKUP($A389,DICO_Complet!A:R,8,FALSE)</f>
        <v>0</v>
      </c>
      <c r="I389" s="3" t="str">
        <f>IF(VLOOKUP($A389,DICO_Complet!A:R,9,FALSE)&lt;&gt;0,VLOOKUP($A389,DICO_Complet!A:R,9,FALSE),"")</f>
        <v/>
      </c>
      <c r="J389" s="3" t="str">
        <f>VLOOKUP($A389,DICO_Complet!A:R,10,FALSE)</f>
        <v>Acceptance mode label</v>
      </c>
      <c r="K389" s="3" t="str">
        <f>IF(OR(ISNA(VLOOKUP(Tableau161920[[#This Row],[Référence]],MON_MSG!A:H,7,FALSE)),ISBLANK(VLOOKUP(Tableau161920[[#This Row],[Référence]],MON_MSG!A:H,7,FALSE))),"",VLOOKUP(Tableau161920[[#This Row],[Référence]],MON_MSG!A:H,7,FALSE))</f>
        <v/>
      </c>
      <c r="L389" s="3" t="str">
        <f>IF(OR(ISNA(VLOOKUP(Tableau161920[[#This Row],[Référence]],MON_MSG!A:I,8,FALSE)),ISBLANK(VLOOKUP(Tableau161920[[#This Row],[Référence]],MON_MSG!A:I,8,FALSE))),"",VLOOKUP(Tableau161920[[#This Row],[Référence]],MON_MSG!A:I,8,FALSE))</f>
        <v/>
      </c>
      <c r="M389" s="3" t="str">
        <f>IF(OR(ISNA(VLOOKUP(Tableau161920[[#This Row],[Référence]],MON_MSG!A:J,9,FALSE)),ISBLANK(VLOOKUP(Tableau161920[[#This Row],[Référence]],MON_MSG!A:J,9,FALSE))),"",VLOOKUP(Tableau161920[[#This Row],[Référence]],MON_MSG!A:J,9,FALSE))</f>
        <v/>
      </c>
      <c r="N389" s="3" t="str">
        <f>IF(VLOOKUP($A389,DICO_Complet!A:R,12,FALSE)=0,"",VLOOKUP($A389,DICO_Complet!A:R,12,FALSE))</f>
        <v/>
      </c>
      <c r="O389" s="3" t="str">
        <f>IF(VLOOKUP($A389,DICO_Complet!A:R,13,FALSE)=0,"",VLOOKUP($A389,DICO_Complet!A:R,13,FALSE))</f>
        <v/>
      </c>
      <c r="P389" s="3" t="str">
        <f>IF(VLOOKUP($A389,DICO_Complet!A:R,14,FALSE)=0,"",VLOOKUP($A389,DICO_Complet!A:R,14,FALSE))</f>
        <v/>
      </c>
      <c r="Q389" s="3" t="str">
        <f>IF(VLOOKUP($A389,DICO_Complet!A:R,15,FALSE)=0,"",VLOOKUP($A389,DICO_Complet!A:R,15,FALSE))</f>
        <v/>
      </c>
      <c r="R389" s="3" t="str">
        <f>IF(VLOOKUP($A389,DICO_Complet!A:R,16,FALSE)=0,"",VLOOKUP($A389,DICO_Complet!A:R,16,FALSE))</f>
        <v/>
      </c>
      <c r="S389" s="3" t="str">
        <f>IF(VLOOKUP($A389,DICO_Complet!A:R,17,FALSE)=0,"",VLOOKUP($A389,DICO_Complet!A:R,17,FALSE))</f>
        <v/>
      </c>
      <c r="T389" s="3" t="str">
        <f>IF(VLOOKUP($A389,DICO_Complet!A:R,18,FALSE)=0,"",VLOOKUP($A389,DICO_Complet!A:R,18,FALSE))</f>
        <v/>
      </c>
    </row>
    <row r="390" spans="1:20">
      <c r="A390" s="29">
        <v>241112000025</v>
      </c>
      <c r="B390" s="30" t="str">
        <f>IF(ISNA(VLOOKUP(Tableau161920[[#This Row],[Référence]],MON_MSG!A:B,2,FALSE)),"N",IF($I390="Obsolete","N","O"))</f>
        <v>O</v>
      </c>
      <c r="C390" s="3" t="str">
        <f>VLOOKUP($A390,DICO_Complet!A:R,3,FALSE)</f>
        <v>Context</v>
      </c>
      <c r="D390" s="3" t="str">
        <f>VLOOKUP($A390,DICO_Complet!A:R,4,FALSE)</f>
        <v>transactionContext</v>
      </c>
      <c r="E390" s="3" t="str">
        <f>VLOOKUP($A390,DICO_Complet!A:R,5,FALSE)</f>
        <v>acceptanceSystemCardProductCode</v>
      </c>
      <c r="F390" s="3" t="str">
        <f>VLOOKUP($A390,DICO_Complet!A:R,6,FALSE)</f>
        <v>Max3AlphaNumericText</v>
      </c>
      <c r="G390" s="31" t="str">
        <f>VLOOKUP($A390,DICO_Complet!A:R,7,FALSE)</f>
        <v>DNS</v>
      </c>
      <c r="H390" s="31">
        <f>VLOOKUP($A390,DICO_Complet!A:R,8,FALSE)</f>
        <v>0</v>
      </c>
      <c r="I390" s="3" t="str">
        <f>IF(VLOOKUP($A390,DICO_Complet!A:R,9,FALSE)&lt;&gt;0,VLOOKUP($A390,DICO_Complet!A:R,9,FALSE),"")</f>
        <v/>
      </c>
      <c r="J390" s="3" t="str">
        <f>VLOOKUP($A390,DICO_Complet!A:R,10,FALSE)</f>
        <v>Acceptance System Card Product Code</v>
      </c>
      <c r="K390" s="3" t="str">
        <f>IF(OR(ISNA(VLOOKUP(Tableau161920[[#This Row],[Référence]],MON_MSG!A:H,7,FALSE)),ISBLANK(VLOOKUP(Tableau161920[[#This Row],[Référence]],MON_MSG!A:H,7,FALSE))),"",VLOOKUP(Tableau161920[[#This Row],[Référence]],MON_MSG!A:H,7,FALSE))</f>
        <v/>
      </c>
      <c r="L390" s="3" t="str">
        <f>IF(OR(ISNA(VLOOKUP(Tableau161920[[#This Row],[Référence]],MON_MSG!A:I,8,FALSE)),ISBLANK(VLOOKUP(Tableau161920[[#This Row],[Référence]],MON_MSG!A:I,8,FALSE))),"",VLOOKUP(Tableau161920[[#This Row],[Référence]],MON_MSG!A:I,8,FALSE))</f>
        <v/>
      </c>
      <c r="M390" s="3" t="str">
        <f>IF(OR(ISNA(VLOOKUP(Tableau161920[[#This Row],[Référence]],MON_MSG!A:J,9,FALSE)),ISBLANK(VLOOKUP(Tableau161920[[#This Row],[Référence]],MON_MSG!A:J,9,FALSE))),"",VLOOKUP(Tableau161920[[#This Row],[Référence]],MON_MSG!A:J,9,FALSE))</f>
        <v/>
      </c>
      <c r="N390" s="3" t="str">
        <f>IF(VLOOKUP($A390,DICO_Complet!A:R,12,FALSE)=0,"",VLOOKUP($A390,DICO_Complet!A:R,12,FALSE))</f>
        <v>RSB57_5</v>
      </c>
      <c r="O390" s="3" t="str">
        <f>IF(VLOOKUP($A390,DICO_Complet!A:R,13,FALSE)=0,"",VLOOKUP($A390,DICO_Complet!A:R,13,FALSE))</f>
        <v>057-0005</v>
      </c>
      <c r="P390" s="3" t="str">
        <f>IF(VLOOKUP($A390,DICO_Complet!A:R,14,FALSE)=0,"",VLOOKUP($A390,DICO_Complet!A:R,14,FALSE))</f>
        <v>059-0005</v>
      </c>
      <c r="Q390" s="3" t="str">
        <f>IF(VLOOKUP($A390,DICO_Complet!A:R,15,FALSE)=0,"",VLOOKUP($A390,DICO_Complet!A:R,15,FALSE))</f>
        <v>056-0005</v>
      </c>
      <c r="R390" s="3" t="str">
        <f>IF(VLOOKUP($A390,DICO_Complet!A:R,16,FALSE)=0,"",VLOOKUP($A390,DICO_Complet!A:R,16,FALSE))</f>
        <v/>
      </c>
      <c r="S390" s="3" t="str">
        <f>IF(VLOOKUP($A390,DICO_Complet!A:R,17,FALSE)=0,"",VLOOKUP($A390,DICO_Complet!A:R,17,FALSE))</f>
        <v/>
      </c>
      <c r="T390" s="3" t="str">
        <f>IF(VLOOKUP($A390,DICO_Complet!A:R,18,FALSE)=0,"",VLOOKUP($A390,DICO_Complet!A:R,18,FALSE))</f>
        <v/>
      </c>
    </row>
    <row r="391" spans="1:20">
      <c r="A391" s="29">
        <v>241112000109</v>
      </c>
      <c r="B391" s="30" t="str">
        <f>IF(ISNA(VLOOKUP(Tableau161920[[#This Row],[Référence]],MON_MSG!A:B,2,FALSE)),"N",IF($I391="Obsolete","N","O"))</f>
        <v>O</v>
      </c>
      <c r="C391" s="3" t="str">
        <f>VLOOKUP($A391,DICO_Complet!A:R,3,FALSE)</f>
        <v>Context</v>
      </c>
      <c r="D391" s="3" t="str">
        <f>VLOOKUP($A391,DICO_Complet!A:R,4,FALSE)</f>
        <v>transactionContext</v>
      </c>
      <c r="E391" s="3" t="str">
        <f>VLOOKUP($A391,DICO_Complet!A:R,5,FALSE)</f>
        <v>acceptanceSystemLogicalNumber</v>
      </c>
      <c r="F391" s="3" t="str">
        <f>VLOOKUP($A391,DICO_Complet!A:R,6,FALSE)</f>
        <v>Max3NumericText</v>
      </c>
      <c r="G391" s="31" t="str">
        <f>VLOOKUP($A391,DICO_Complet!A:R,7,FALSE)</f>
        <v>DNS</v>
      </c>
      <c r="H391" s="31">
        <f>VLOOKUP($A391,DICO_Complet!A:R,8,FALSE)</f>
        <v>0</v>
      </c>
      <c r="I391" s="3" t="str">
        <f>IF(VLOOKUP($A391,DICO_Complet!A:R,9,FALSE)&lt;&gt;0,VLOOKUP($A391,DICO_Complet!A:R,9,FALSE),"")</f>
        <v/>
      </c>
      <c r="J391" s="3" t="str">
        <f>VLOOKUP($A391,DICO_Complet!A:R,10,FALSE)</f>
        <v>Logical Number of POS</v>
      </c>
      <c r="K391" s="3" t="str">
        <f>IF(OR(ISNA(VLOOKUP(Tableau161920[[#This Row],[Référence]],MON_MSG!A:H,7,FALSE)),ISBLANK(VLOOKUP(Tableau161920[[#This Row],[Référence]],MON_MSG!A:H,7,FALSE))),"",VLOOKUP(Tableau161920[[#This Row],[Référence]],MON_MSG!A:H,7,FALSE))</f>
        <v/>
      </c>
      <c r="L391" s="3" t="str">
        <f>IF(OR(ISNA(VLOOKUP(Tableau161920[[#This Row],[Référence]],MON_MSG!A:I,8,FALSE)),ISBLANK(VLOOKUP(Tableau161920[[#This Row],[Référence]],MON_MSG!A:I,8,FALSE))),"",VLOOKUP(Tableau161920[[#This Row],[Référence]],MON_MSG!A:I,8,FALSE))</f>
        <v/>
      </c>
      <c r="M391" s="3" t="str">
        <f>IF(OR(ISNA(VLOOKUP(Tableau161920[[#This Row],[Référence]],MON_MSG!A:J,9,FALSE)),ISBLANK(VLOOKUP(Tableau161920[[#This Row],[Référence]],MON_MSG!A:J,9,FALSE))),"",VLOOKUP(Tableau161920[[#This Row],[Référence]],MON_MSG!A:J,9,FALSE))</f>
        <v/>
      </c>
      <c r="N391" s="3" t="str">
        <f>IF(VLOOKUP($A391,DICO_Complet!A:R,12,FALSE)=0,"",VLOOKUP($A391,DICO_Complet!A:R,12,FALSE))</f>
        <v>RSB59_203</v>
      </c>
      <c r="O391" s="3" t="str">
        <f>IF(VLOOKUP($A391,DICO_Complet!A:R,13,FALSE)=0,"",VLOOKUP($A391,DICO_Complet!A:R,13,FALSE))</f>
        <v>059-0203</v>
      </c>
      <c r="P391" s="3" t="str">
        <f>IF(VLOOKUP($A391,DICO_Complet!A:R,14,FALSE)=0,"",VLOOKUP($A391,DICO_Complet!A:R,14,FALSE))</f>
        <v>046-DF51</v>
      </c>
      <c r="Q391" s="3" t="str">
        <f>IF(VLOOKUP($A391,DICO_Complet!A:R,15,FALSE)=0,"",VLOOKUP($A391,DICO_Complet!A:R,15,FALSE))</f>
        <v>059-203</v>
      </c>
      <c r="R391" s="3" t="str">
        <f>IF(VLOOKUP($A391,DICO_Complet!A:R,16,FALSE)=0,"",VLOOKUP($A391,DICO_Complet!A:R,16,FALSE))</f>
        <v/>
      </c>
      <c r="S391" s="3" t="str">
        <f>IF(VLOOKUP($A391,DICO_Complet!A:R,17,FALSE)=0,"",VLOOKUP($A391,DICO_Complet!A:R,17,FALSE))</f>
        <v/>
      </c>
      <c r="T391" s="3" t="str">
        <f>IF(VLOOKUP($A391,DICO_Complet!A:R,18,FALSE)=0,"",VLOOKUP($A391,DICO_Complet!A:R,18,FALSE))</f>
        <v/>
      </c>
    </row>
    <row r="392" spans="1:20">
      <c r="A392" s="29">
        <v>250627080300</v>
      </c>
      <c r="B392" s="30" t="str">
        <f>IF(ISNA(VLOOKUP(Tableau161920[[#This Row],[Référence]],MON_MSG!A:B,2,FALSE)),"N",IF($I392="Obsolete","N","O"))</f>
        <v>O</v>
      </c>
      <c r="C392" s="3" t="str">
        <f>VLOOKUP($A392,DICO_Complet!A:R,3,FALSE)</f>
        <v>Context</v>
      </c>
      <c r="D392" s="3" t="str">
        <f>VLOOKUP($A392,DICO_Complet!A:R,4,FALSE)</f>
        <v>transactionContext</v>
      </c>
      <c r="E392" s="3" t="str">
        <f>VLOOKUP($A392,DICO_Complet!A:R,5,FALSE)</f>
        <v>acceptorCustomerServicePhoneNumber</v>
      </c>
      <c r="F392" s="3" t="str">
        <f>VLOOKUP($A392,DICO_Complet!A:R,6,FALSE)</f>
        <v>Exact16Text</v>
      </c>
      <c r="G392" s="31" t="str">
        <f>VLOOKUP($A392,DICO_Complet!A:R,7,FALSE)</f>
        <v>DNS</v>
      </c>
      <c r="H392" s="31">
        <f>VLOOKUP($A392,DICO_Complet!A:R,8,FALSE)</f>
        <v>0</v>
      </c>
      <c r="I392" s="3" t="str">
        <f>IF(VLOOKUP($A392,DICO_Complet!A:R,9,FALSE)&lt;&gt;0,VLOOKUP($A392,DICO_Complet!A:R,9,FALSE),"")</f>
        <v/>
      </c>
      <c r="J392" s="3" t="str">
        <f>VLOOKUP($A392,DICO_Complet!A:R,10,FALSE)</f>
        <v>Acceptor customer service phone number</v>
      </c>
      <c r="K392" s="3" t="str">
        <f>IF(OR(ISNA(VLOOKUP(Tableau161920[[#This Row],[Référence]],MON_MSG!A:H,7,FALSE)),ISBLANK(VLOOKUP(Tableau161920[[#This Row],[Référence]],MON_MSG!A:H,7,FALSE))),"",VLOOKUP(Tableau161920[[#This Row],[Référence]],MON_MSG!A:H,7,FALSE))</f>
        <v/>
      </c>
      <c r="L392" s="3" t="str">
        <f>IF(OR(ISNA(VLOOKUP(Tableau161920[[#This Row],[Référence]],MON_MSG!A:I,8,FALSE)),ISBLANK(VLOOKUP(Tableau161920[[#This Row],[Référence]],MON_MSG!A:I,8,FALSE))),"",VLOOKUP(Tableau161920[[#This Row],[Référence]],MON_MSG!A:I,8,FALSE))</f>
        <v/>
      </c>
      <c r="M392" s="3" t="str">
        <f>IF(OR(ISNA(VLOOKUP(Tableau161920[[#This Row],[Référence]],MON_MSG!A:J,9,FALSE)),ISBLANK(VLOOKUP(Tableau161920[[#This Row],[Référence]],MON_MSG!A:J,9,FALSE))),"",VLOOKUP(Tableau161920[[#This Row],[Référence]],MON_MSG!A:J,9,FALSE))</f>
        <v/>
      </c>
      <c r="N392" s="3" t="str">
        <f>IF(VLOOKUP($A392,DICO_Complet!A:R,12,FALSE)=0,"",VLOOKUP($A392,DICO_Complet!A:R,12,FALSE))</f>
        <v/>
      </c>
      <c r="O392" s="3" t="str">
        <f>IF(VLOOKUP($A392,DICO_Complet!A:R,13,FALSE)=0,"",VLOOKUP($A392,DICO_Complet!A:R,13,FALSE))</f>
        <v/>
      </c>
      <c r="P392" s="3" t="str">
        <f>IF(VLOOKUP($A392,DICO_Complet!A:R,14,FALSE)=0,"",VLOOKUP($A392,DICO_Complet!A:R,14,FALSE))</f>
        <v>059-1104</v>
      </c>
      <c r="Q392" s="3" t="str">
        <f>IF(VLOOKUP($A392,DICO_Complet!A:R,15,FALSE)=0,"",VLOOKUP($A392,DICO_Complet!A:R,15,FALSE))</f>
        <v/>
      </c>
      <c r="R392" s="3" t="str">
        <f>IF(VLOOKUP($A392,DICO_Complet!A:R,16,FALSE)=0,"",VLOOKUP($A392,DICO_Complet!A:R,16,FALSE))</f>
        <v/>
      </c>
      <c r="S392" s="3" t="str">
        <f>IF(VLOOKUP($A392,DICO_Complet!A:R,17,FALSE)=0,"",VLOOKUP($A392,DICO_Complet!A:R,17,FALSE))</f>
        <v/>
      </c>
      <c r="T392" s="3" t="str">
        <f>IF(VLOOKUP($A392,DICO_Complet!A:R,18,FALSE)=0,"",VLOOKUP($A392,DICO_Complet!A:R,18,FALSE))</f>
        <v/>
      </c>
    </row>
    <row r="393" spans="1:20">
      <c r="A393" s="29">
        <v>250425200600</v>
      </c>
      <c r="B393" s="30" t="str">
        <f>IF(ISNA(VLOOKUP(Tableau161920[[#This Row],[Référence]],MON_MSG!A:B,2,FALSE)),"N",IF($I393="Obsolete","N","O"))</f>
        <v>O</v>
      </c>
      <c r="C393" s="3" t="str">
        <f>VLOOKUP($A393,DICO_Complet!A:R,3,FALSE)</f>
        <v>Context</v>
      </c>
      <c r="D393" s="3" t="str">
        <f>VLOOKUP($A393,DICO_Complet!A:R,4,FALSE)</f>
        <v>transactionContext</v>
      </c>
      <c r="E393" s="3" t="str">
        <f>VLOOKUP($A393,DICO_Complet!A:R,5,FALSE)</f>
        <v>acceptorPhoneNumber</v>
      </c>
      <c r="F393" s="3" t="str">
        <f>VLOOKUP($A393,DICO_Complet!A:R,6,FALSE)</f>
        <v>PhoneNumberText</v>
      </c>
      <c r="G393" s="31" t="str">
        <f>VLOOKUP($A393,DICO_Complet!A:R,7,FALSE)</f>
        <v>DNS</v>
      </c>
      <c r="H393" s="31">
        <f>VLOOKUP($A393,DICO_Complet!A:R,8,FALSE)</f>
        <v>0</v>
      </c>
      <c r="I393" s="3" t="str">
        <f>IF(VLOOKUP($A393,DICO_Complet!A:R,9,FALSE)&lt;&gt;0,VLOOKUP($A393,DICO_Complet!A:R,9,FALSE),"")</f>
        <v/>
      </c>
      <c r="J393" s="3" t="str">
        <f>VLOOKUP($A393,DICO_Complet!A:R,10,FALSE)</f>
        <v xml:space="preserve">Acceptor phone number </v>
      </c>
      <c r="K393" s="3" t="str">
        <f>IF(OR(ISNA(VLOOKUP(Tableau161920[[#This Row],[Référence]],MON_MSG!A:H,7,FALSE)),ISBLANK(VLOOKUP(Tableau161920[[#This Row],[Référence]],MON_MSG!A:H,7,FALSE))),"",VLOOKUP(Tableau161920[[#This Row],[Référence]],MON_MSG!A:H,7,FALSE))</f>
        <v/>
      </c>
      <c r="L393" s="3" t="str">
        <f>IF(OR(ISNA(VLOOKUP(Tableau161920[[#This Row],[Référence]],MON_MSG!A:I,8,FALSE)),ISBLANK(VLOOKUP(Tableau161920[[#This Row],[Référence]],MON_MSG!A:I,8,FALSE))),"",VLOOKUP(Tableau161920[[#This Row],[Référence]],MON_MSG!A:I,8,FALSE))</f>
        <v/>
      </c>
      <c r="M393" s="3" t="str">
        <f>IF(OR(ISNA(VLOOKUP(Tableau161920[[#This Row],[Référence]],MON_MSG!A:J,9,FALSE)),ISBLANK(VLOOKUP(Tableau161920[[#This Row],[Référence]],MON_MSG!A:J,9,FALSE))),"",VLOOKUP(Tableau161920[[#This Row],[Référence]],MON_MSG!A:J,9,FALSE))</f>
        <v/>
      </c>
      <c r="N393" s="3" t="str">
        <f>IF(VLOOKUP($A393,DICO_Complet!A:R,12,FALSE)=0,"",VLOOKUP($A393,DICO_Complet!A:R,12,FALSE))</f>
        <v/>
      </c>
      <c r="O393" s="3" t="str">
        <f>IF(VLOOKUP($A393,DICO_Complet!A:R,13,FALSE)=0,"",VLOOKUP($A393,DICO_Complet!A:R,13,FALSE))</f>
        <v/>
      </c>
      <c r="P393" s="3" t="str">
        <f>IF(VLOOKUP($A393,DICO_Complet!A:R,14,FALSE)=0,"",VLOOKUP($A393,DICO_Complet!A:R,14,FALSE))</f>
        <v>059-1105</v>
      </c>
      <c r="Q393" s="3" t="str">
        <f>IF(VLOOKUP($A393,DICO_Complet!A:R,15,FALSE)=0,"",VLOOKUP($A393,DICO_Complet!A:R,15,FALSE))</f>
        <v/>
      </c>
      <c r="R393" s="3" t="str">
        <f>IF(VLOOKUP($A393,DICO_Complet!A:R,16,FALSE)=0,"",VLOOKUP($A393,DICO_Complet!A:R,16,FALSE))</f>
        <v/>
      </c>
      <c r="S393" s="3" t="str">
        <f>IF(VLOOKUP($A393,DICO_Complet!A:R,17,FALSE)=0,"",VLOOKUP($A393,DICO_Complet!A:R,17,FALSE))</f>
        <v/>
      </c>
      <c r="T393" s="3" t="str">
        <f>IF(VLOOKUP($A393,DICO_Complet!A:R,18,FALSE)=0,"",VLOOKUP($A393,DICO_Complet!A:R,18,FALSE))</f>
        <v/>
      </c>
    </row>
    <row r="394" spans="1:20">
      <c r="A394" s="29">
        <v>250425153914</v>
      </c>
      <c r="B394" s="30" t="str">
        <f>IF(ISNA(VLOOKUP(Tableau161920[[#This Row],[Référence]],MON_MSG!A:B,2,FALSE)),"N",IF($I394="Obsolete","N","O"))</f>
        <v>O</v>
      </c>
      <c r="C394" s="3" t="str">
        <f>VLOOKUP($A394,DICO_Complet!A:R,3,FALSE)</f>
        <v>Context</v>
      </c>
      <c r="D394" s="3" t="str">
        <f>VLOOKUP($A394,DICO_Complet!A:R,4,FALSE)</f>
        <v>transactionContext</v>
      </c>
      <c r="E394" s="3" t="str">
        <f>VLOOKUP($A394,DICO_Complet!A:R,5,FALSE)</f>
        <v>acceptorUrlAddress</v>
      </c>
      <c r="F394" s="3" t="str">
        <f>VLOOKUP($A394,DICO_Complet!A:R,6,FALSE)</f>
        <v>Max255Text</v>
      </c>
      <c r="G394" s="31" t="str">
        <f>VLOOKUP($A394,DICO_Complet!A:R,7,FALSE)</f>
        <v>DNS</v>
      </c>
      <c r="H394" s="31">
        <f>VLOOKUP($A394,DICO_Complet!A:R,8,FALSE)</f>
        <v>0</v>
      </c>
      <c r="I394" s="3" t="str">
        <f>IF(VLOOKUP($A394,DICO_Complet!A:R,9,FALSE)&lt;&gt;0,VLOOKUP($A394,DICO_Complet!A:R,9,FALSE),"")</f>
        <v/>
      </c>
      <c r="J394" s="3" t="str">
        <f>VLOOKUP($A394,DICO_Complet!A:R,10,FALSE)</f>
        <v>Acceptor URL address</v>
      </c>
      <c r="K394" s="3" t="str">
        <f>IF(OR(ISNA(VLOOKUP(Tableau161920[[#This Row],[Référence]],MON_MSG!A:H,7,FALSE)),ISBLANK(VLOOKUP(Tableau161920[[#This Row],[Référence]],MON_MSG!A:H,7,FALSE))),"",VLOOKUP(Tableau161920[[#This Row],[Référence]],MON_MSG!A:H,7,FALSE))</f>
        <v/>
      </c>
      <c r="L394" s="3" t="str">
        <f>IF(OR(ISNA(VLOOKUP(Tableau161920[[#This Row],[Référence]],MON_MSG!A:I,8,FALSE)),ISBLANK(VLOOKUP(Tableau161920[[#This Row],[Référence]],MON_MSG!A:I,8,FALSE))),"",VLOOKUP(Tableau161920[[#This Row],[Référence]],MON_MSG!A:I,8,FALSE))</f>
        <v/>
      </c>
      <c r="M394" s="3" t="str">
        <f>IF(OR(ISNA(VLOOKUP(Tableau161920[[#This Row],[Référence]],MON_MSG!A:J,9,FALSE)),ISBLANK(VLOOKUP(Tableau161920[[#This Row],[Référence]],MON_MSG!A:J,9,FALSE))),"",VLOOKUP(Tableau161920[[#This Row],[Référence]],MON_MSG!A:J,9,FALSE))</f>
        <v/>
      </c>
      <c r="N394" s="3" t="str">
        <f>IF(VLOOKUP($A394,DICO_Complet!A:R,12,FALSE)=0,"",VLOOKUP($A394,DICO_Complet!A:R,12,FALSE))</f>
        <v/>
      </c>
      <c r="O394" s="3" t="str">
        <f>IF(VLOOKUP($A394,DICO_Complet!A:R,13,FALSE)=0,"",VLOOKUP($A394,DICO_Complet!A:R,13,FALSE))</f>
        <v/>
      </c>
      <c r="P394" s="3" t="str">
        <f>IF(VLOOKUP($A394,DICO_Complet!A:R,14,FALSE)=0,"",VLOOKUP($A394,DICO_Complet!A:R,14,FALSE))</f>
        <v>059-1100</v>
      </c>
      <c r="Q394" s="3" t="str">
        <f>IF(VLOOKUP($A394,DICO_Complet!A:R,15,FALSE)=0,"",VLOOKUP($A394,DICO_Complet!A:R,15,FALSE))</f>
        <v/>
      </c>
      <c r="R394" s="3" t="str">
        <f>IF(VLOOKUP($A394,DICO_Complet!A:R,16,FALSE)=0,"",VLOOKUP($A394,DICO_Complet!A:R,16,FALSE))</f>
        <v/>
      </c>
      <c r="S394" s="3" t="str">
        <f>IF(VLOOKUP($A394,DICO_Complet!A:R,17,FALSE)=0,"",VLOOKUP($A394,DICO_Complet!A:R,17,FALSE))</f>
        <v/>
      </c>
      <c r="T394" s="3" t="str">
        <f>IF(VLOOKUP($A394,DICO_Complet!A:R,18,FALSE)=0,"",VLOOKUP($A394,DICO_Complet!A:R,18,FALSE))</f>
        <v/>
      </c>
    </row>
    <row r="395" spans="1:20">
      <c r="A395" s="29">
        <v>250212174210</v>
      </c>
      <c r="B395" s="30" t="str">
        <f>IF(ISNA(VLOOKUP(Tableau161920[[#This Row],[Référence]],MON_MSG!A:B,2,FALSE)),"N",IF($I395="Obsolete","N","O"))</f>
        <v>O</v>
      </c>
      <c r="C395" s="3" t="str">
        <f>VLOOKUP($A395,DICO_Complet!A:R,3,FALSE)</f>
        <v>Context</v>
      </c>
      <c r="D395" s="3" t="str">
        <f>VLOOKUP($A395,DICO_Complet!A:R,4,FALSE)</f>
        <v>transactionContext</v>
      </c>
      <c r="E395" s="3" t="str">
        <f>VLOOKUP($A395,DICO_Complet!A:R,5,FALSE)</f>
        <v>accountNameVerificationNature</v>
      </c>
      <c r="F395" s="3" t="str">
        <f>VLOOKUP($A395,DICO_Complet!A:R,6,FALSE)</f>
        <v>AccountNameVerificationNatureCodeset</v>
      </c>
      <c r="G395" s="31" t="str">
        <f>VLOOKUP($A395,DICO_Complet!A:R,7,FALSE)</f>
        <v>DNS</v>
      </c>
      <c r="H395" s="31">
        <f>VLOOKUP($A395,DICO_Complet!A:R,8,FALSE)</f>
        <v>0</v>
      </c>
      <c r="I395" s="3" t="str">
        <f>IF(VLOOKUP($A395,DICO_Complet!A:R,9,FALSE)&lt;&gt;0,VLOOKUP($A395,DICO_Complet!A:R,9,FALSE),"")</f>
        <v/>
      </c>
      <c r="J395" s="3" t="str">
        <f>VLOOKUP($A395,DICO_Complet!A:R,10,FALSE)</f>
        <v>Which account Name to verify, Payer or Payee</v>
      </c>
      <c r="K395" s="3" t="str">
        <f>IF(OR(ISNA(VLOOKUP(Tableau161920[[#This Row],[Référence]],MON_MSG!A:H,7,FALSE)),ISBLANK(VLOOKUP(Tableau161920[[#This Row],[Référence]],MON_MSG!A:H,7,FALSE))),"",VLOOKUP(Tableau161920[[#This Row],[Référence]],MON_MSG!A:H,7,FALSE))</f>
        <v/>
      </c>
      <c r="L395" s="3" t="str">
        <f>IF(OR(ISNA(VLOOKUP(Tableau161920[[#This Row],[Référence]],MON_MSG!A:I,8,FALSE)),ISBLANK(VLOOKUP(Tableau161920[[#This Row],[Référence]],MON_MSG!A:I,8,FALSE))),"",VLOOKUP(Tableau161920[[#This Row],[Référence]],MON_MSG!A:I,8,FALSE))</f>
        <v/>
      </c>
      <c r="M395" s="3" t="str">
        <f>IF(OR(ISNA(VLOOKUP(Tableau161920[[#This Row],[Référence]],MON_MSG!A:J,9,FALSE)),ISBLANK(VLOOKUP(Tableau161920[[#This Row],[Référence]],MON_MSG!A:J,9,FALSE))),"",VLOOKUP(Tableau161920[[#This Row],[Référence]],MON_MSG!A:J,9,FALSE))</f>
        <v/>
      </c>
      <c r="N395" s="3" t="str">
        <f>IF(VLOOKUP($A395,DICO_Complet!A:R,12,FALSE)=0,"",VLOOKUP($A395,DICO_Complet!A:R,12,FALSE))</f>
        <v>RSB119_0021</v>
      </c>
      <c r="O395" s="3" t="str">
        <f>IF(VLOOKUP($A395,DICO_Complet!A:R,13,FALSE)=0,"",VLOOKUP($A395,DICO_Complet!A:R,13,FALSE))</f>
        <v>119-0021</v>
      </c>
      <c r="P395" s="3" t="str">
        <f>IF(VLOOKUP($A395,DICO_Complet!A:R,14,FALSE)=0,"",VLOOKUP($A395,DICO_Complet!A:R,14,FALSE))</f>
        <v/>
      </c>
      <c r="Q395" s="3" t="str">
        <f>IF(VLOOKUP($A395,DICO_Complet!A:R,15,FALSE)=0,"",VLOOKUP($A395,DICO_Complet!A:R,15,FALSE))</f>
        <v/>
      </c>
      <c r="R395" s="3" t="str">
        <f>IF(VLOOKUP($A395,DICO_Complet!A:R,16,FALSE)=0,"",VLOOKUP($A395,DICO_Complet!A:R,16,FALSE))</f>
        <v/>
      </c>
      <c r="S395" s="3" t="str">
        <f>IF(VLOOKUP($A395,DICO_Complet!A:R,17,FALSE)=0,"",VLOOKUP($A395,DICO_Complet!A:R,17,FALSE))</f>
        <v/>
      </c>
      <c r="T395" s="3" t="str">
        <f>IF(VLOOKUP($A395,DICO_Complet!A:R,18,FALSE)=0,"",VLOOKUP($A395,DICO_Complet!A:R,18,FALSE))</f>
        <v/>
      </c>
    </row>
    <row r="396" spans="1:20">
      <c r="A396" s="29">
        <v>250626095103</v>
      </c>
      <c r="B396" s="30" t="str">
        <f>IF(ISNA(VLOOKUP(Tableau161920[[#This Row],[Référence]],MON_MSG!A:B,2,FALSE)),"N",IF($I396="Obsolete","N","O"))</f>
        <v>O</v>
      </c>
      <c r="C396" s="3" t="str">
        <f>VLOOKUP($A396,DICO_Complet!A:R,3,FALSE)</f>
        <v>Context</v>
      </c>
      <c r="D396" s="3" t="str">
        <f>VLOOKUP($A396,DICO_Complet!A:R,4,FALSE)</f>
        <v>transactionContext</v>
      </c>
      <c r="E396" s="3" t="str">
        <f>VLOOKUP($A396,DICO_Complet!A:R,5,FALSE)</f>
        <v>acquirerSchemeRegion</v>
      </c>
      <c r="F396" s="3" t="str">
        <f>VLOOKUP($A396,DICO_Complet!A:R,6,FALSE)</f>
        <v>Max50Text</v>
      </c>
      <c r="G396" s="31" t="str">
        <f>VLOOKUP($A396,DICO_Complet!A:R,7,FALSE)</f>
        <v>DNS</v>
      </c>
      <c r="H396" s="31">
        <f>VLOOKUP($A396,DICO_Complet!A:R,8,FALSE)</f>
        <v>0</v>
      </c>
      <c r="I396" s="3" t="str">
        <f>IF(VLOOKUP($A396,DICO_Complet!A:R,9,FALSE)&lt;&gt;0,VLOOKUP($A396,DICO_Complet!A:R,9,FALSE),"")</f>
        <v/>
      </c>
      <c r="J396" s="3" t="str">
        <f>VLOOKUP($A396,DICO_Complet!A:R,10,FALSE)</f>
        <v>Scheme region qualified for the acquirer</v>
      </c>
      <c r="K396" s="3" t="str">
        <f>IF(OR(ISNA(VLOOKUP(Tableau161920[[#This Row],[Référence]],MON_MSG!A:H,7,FALSE)),ISBLANK(VLOOKUP(Tableau161920[[#This Row],[Référence]],MON_MSG!A:H,7,FALSE))),"",VLOOKUP(Tableau161920[[#This Row],[Référence]],MON_MSG!A:H,7,FALSE))</f>
        <v/>
      </c>
      <c r="L396" s="3" t="str">
        <f>IF(OR(ISNA(VLOOKUP(Tableau161920[[#This Row],[Référence]],MON_MSG!A:I,8,FALSE)),ISBLANK(VLOOKUP(Tableau161920[[#This Row],[Référence]],MON_MSG!A:I,8,FALSE))),"",VLOOKUP(Tableau161920[[#This Row],[Référence]],MON_MSG!A:I,8,FALSE))</f>
        <v/>
      </c>
      <c r="M396" s="3" t="str">
        <f>IF(OR(ISNA(VLOOKUP(Tableau161920[[#This Row],[Référence]],MON_MSG!A:J,9,FALSE)),ISBLANK(VLOOKUP(Tableau161920[[#This Row],[Référence]],MON_MSG!A:J,9,FALSE))),"",VLOOKUP(Tableau161920[[#This Row],[Référence]],MON_MSG!A:J,9,FALSE))</f>
        <v/>
      </c>
      <c r="N396" s="3" t="str">
        <f>IF(VLOOKUP($A396,DICO_Complet!A:R,12,FALSE)=0,"",VLOOKUP($A396,DICO_Complet!A:R,12,FALSE))</f>
        <v/>
      </c>
      <c r="O396" s="3" t="str">
        <f>IF(VLOOKUP($A396,DICO_Complet!A:R,13,FALSE)=0,"",VLOOKUP($A396,DICO_Complet!A:R,13,FALSE))</f>
        <v/>
      </c>
      <c r="P396" s="3" t="str">
        <f>IF(VLOOKUP($A396,DICO_Complet!A:R,14,FALSE)=0,"",VLOOKUP($A396,DICO_Complet!A:R,14,FALSE))</f>
        <v/>
      </c>
      <c r="Q396" s="3" t="str">
        <f>IF(VLOOKUP($A396,DICO_Complet!A:R,15,FALSE)=0,"",VLOOKUP($A396,DICO_Complet!A:R,15,FALSE))</f>
        <v/>
      </c>
      <c r="R396" s="3" t="str">
        <f>IF(VLOOKUP($A396,DICO_Complet!A:R,16,FALSE)=0,"",VLOOKUP($A396,DICO_Complet!A:R,16,FALSE))</f>
        <v/>
      </c>
      <c r="S396" s="3" t="str">
        <f>IF(VLOOKUP($A396,DICO_Complet!A:R,17,FALSE)=0,"",VLOOKUP($A396,DICO_Complet!A:R,17,FALSE))</f>
        <v/>
      </c>
      <c r="T396" s="3" t="str">
        <f>IF(VLOOKUP($A396,DICO_Complet!A:R,18,FALSE)=0,"",VLOOKUP($A396,DICO_Complet!A:R,18,FALSE))</f>
        <v/>
      </c>
    </row>
    <row r="397" spans="1:20">
      <c r="A397" s="29">
        <v>250724184001</v>
      </c>
      <c r="B397" s="30" t="str">
        <f>IF(ISNA(VLOOKUP(Tableau161920[[#This Row],[Référence]],MON_MSG!A:B,2,FALSE)),"N",IF($I397="Obsolete","N","O"))</f>
        <v>O</v>
      </c>
      <c r="C397" s="3" t="str">
        <f>VLOOKUP($A397,DICO_Complet!A:R,3,FALSE)</f>
        <v>Context</v>
      </c>
      <c r="D397" s="3" t="str">
        <f>VLOOKUP($A397,DICO_Complet!A:R,4,FALSE)</f>
        <v>transactionContext</v>
      </c>
      <c r="E397" s="3" t="str">
        <f>VLOOKUP($A397,DICO_Complet!A:R,5,FALSE)</f>
        <v>acsTransactionId</v>
      </c>
      <c r="F397" s="3" t="str">
        <f>VLOOKUP($A397,DICO_Complet!A:R,6,FALSE)</f>
        <v>Exact36Text</v>
      </c>
      <c r="G397" s="31" t="str">
        <f>VLOOKUP($A397,DICO_Complet!A:R,7,FALSE)</f>
        <v>DNS</v>
      </c>
      <c r="H397" s="31">
        <f>VLOOKUP($A397,DICO_Complet!A:R,8,FALSE)</f>
        <v>0</v>
      </c>
      <c r="I397" s="3" t="str">
        <f>IF(VLOOKUP($A397,DICO_Complet!A:R,9,FALSE)&lt;&gt;0,VLOOKUP($A397,DICO_Complet!A:R,9,FALSE),"")</f>
        <v/>
      </c>
      <c r="J397" s="3" t="str">
        <f>VLOOKUP($A397,DICO_Complet!A:R,10,FALSE)</f>
        <v>ACS Transaction ID</v>
      </c>
      <c r="K397" s="3" t="str">
        <f>IF(OR(ISNA(VLOOKUP(Tableau161920[[#This Row],[Référence]],MON_MSG!A:H,7,FALSE)),ISBLANK(VLOOKUP(Tableau161920[[#This Row],[Référence]],MON_MSG!A:H,7,FALSE))),"",VLOOKUP(Tableau161920[[#This Row],[Référence]],MON_MSG!A:H,7,FALSE))</f>
        <v/>
      </c>
      <c r="L397" s="3" t="str">
        <f>IF(OR(ISNA(VLOOKUP(Tableau161920[[#This Row],[Référence]],MON_MSG!A:I,8,FALSE)),ISBLANK(VLOOKUP(Tableau161920[[#This Row],[Référence]],MON_MSG!A:I,8,FALSE))),"",VLOOKUP(Tableau161920[[#This Row],[Référence]],MON_MSG!A:I,8,FALSE))</f>
        <v/>
      </c>
      <c r="M397" s="3" t="str">
        <f>IF(OR(ISNA(VLOOKUP(Tableau161920[[#This Row],[Référence]],MON_MSG!A:J,9,FALSE)),ISBLANK(VLOOKUP(Tableau161920[[#This Row],[Référence]],MON_MSG!A:J,9,FALSE))),"",VLOOKUP(Tableau161920[[#This Row],[Référence]],MON_MSG!A:J,9,FALSE))</f>
        <v/>
      </c>
      <c r="N397" s="3" t="str">
        <f>IF(VLOOKUP($A397,DICO_Complet!A:R,12,FALSE)=0,"",VLOOKUP($A397,DICO_Complet!A:R,12,FALSE))</f>
        <v>RSB57_23_p2_par_p1</v>
      </c>
      <c r="O397" s="3" t="str">
        <f>IF(VLOOKUP($A397,DICO_Complet!A:R,13,FALSE)=0,"",VLOOKUP($A397,DICO_Complet!A:R,13,FALSE))</f>
        <v>057-0023-p2-par-p1</v>
      </c>
      <c r="P397" s="3" t="str">
        <f>IF(VLOOKUP($A397,DICO_Complet!A:R,14,FALSE)=0,"",VLOOKUP($A397,DICO_Complet!A:R,14,FALSE))</f>
        <v>059-0023-p2-par-p1</v>
      </c>
      <c r="Q397" s="3" t="str">
        <f>IF(VLOOKUP($A397,DICO_Complet!A:R,15,FALSE)=0,"",VLOOKUP($A397,DICO_Complet!A:R,15,FALSE))</f>
        <v>056-0023-p2-par-p1</v>
      </c>
      <c r="R397" s="3" t="str">
        <f>IF(VLOOKUP($A397,DICO_Complet!A:R,16,FALSE)=0,"",VLOOKUP($A397,DICO_Complet!A:R,16,FALSE))</f>
        <v/>
      </c>
      <c r="S397" s="3" t="str">
        <f>IF(VLOOKUP($A397,DICO_Complet!A:R,17,FALSE)=0,"",VLOOKUP($A397,DICO_Complet!A:R,17,FALSE))</f>
        <v>DE 048 SE 66 SF2</v>
      </c>
      <c r="T397" s="3" t="str">
        <f>IF(VLOOKUP($A397,DICO_Complet!A:R,18,FALSE)=0,"",VLOOKUP($A397,DICO_Complet!A:R,18,FALSE))</f>
        <v/>
      </c>
    </row>
    <row r="398" spans="1:20">
      <c r="A398" s="29">
        <v>250422122400</v>
      </c>
      <c r="B398" s="30" t="str">
        <f>IF(ISNA(VLOOKUP(Tableau161920[[#This Row],[Référence]],MON_MSG!A:B,2,FALSE)),"N",IF($I398="Obsolete","N","O"))</f>
        <v>O</v>
      </c>
      <c r="C398" s="3" t="str">
        <f>VLOOKUP($A398,DICO_Complet!A:R,3,FALSE)</f>
        <v>Context</v>
      </c>
      <c r="D398" s="3" t="str">
        <f>VLOOKUP($A398,DICO_Complet!A:R,4,FALSE)</f>
        <v>transactionContext</v>
      </c>
      <c r="E398" s="3" t="str">
        <f>VLOOKUP($A398,DICO_Complet!A:R,5,FALSE)</f>
        <v>additionalManagmentOfTransfers</v>
      </c>
      <c r="F398" s="3" t="str">
        <f>VLOOKUP($A398,DICO_Complet!A:R,6,FALSE)</f>
        <v>Exact8NumericText</v>
      </c>
      <c r="G398" s="31" t="str">
        <f>VLOOKUP($A398,DICO_Complet!A:R,7,FALSE)</f>
        <v>DNS</v>
      </c>
      <c r="H398" s="31">
        <f>VLOOKUP($A398,DICO_Complet!A:R,8,FALSE)</f>
        <v>0</v>
      </c>
      <c r="I398" s="3" t="str">
        <f>IF(VLOOKUP($A398,DICO_Complet!A:R,9,FALSE)&lt;&gt;0,VLOOKUP($A398,DICO_Complet!A:R,9,FALSE),"")</f>
        <v/>
      </c>
      <c r="J398" s="3" t="str">
        <f>VLOOKUP($A398,DICO_Complet!A:R,10,FALSE)</f>
        <v>Additional managment of transfers</v>
      </c>
      <c r="K398" s="3" t="str">
        <f>IF(OR(ISNA(VLOOKUP(Tableau161920[[#This Row],[Référence]],MON_MSG!A:H,7,FALSE)),ISBLANK(VLOOKUP(Tableau161920[[#This Row],[Référence]],MON_MSG!A:H,7,FALSE))),"",VLOOKUP(Tableau161920[[#This Row],[Référence]],MON_MSG!A:H,7,FALSE))</f>
        <v/>
      </c>
      <c r="L398" s="3" t="str">
        <f>IF(OR(ISNA(VLOOKUP(Tableau161920[[#This Row],[Référence]],MON_MSG!A:I,8,FALSE)),ISBLANK(VLOOKUP(Tableau161920[[#This Row],[Référence]],MON_MSG!A:I,8,FALSE))),"",VLOOKUP(Tableau161920[[#This Row],[Référence]],MON_MSG!A:I,8,FALSE))</f>
        <v/>
      </c>
      <c r="M398" s="3" t="str">
        <f>IF(OR(ISNA(VLOOKUP(Tableau161920[[#This Row],[Référence]],MON_MSG!A:J,9,FALSE)),ISBLANK(VLOOKUP(Tableau161920[[#This Row],[Référence]],MON_MSG!A:J,9,FALSE))),"",VLOOKUP(Tableau161920[[#This Row],[Référence]],MON_MSG!A:J,9,FALSE))</f>
        <v/>
      </c>
      <c r="N398" s="3" t="str">
        <f>IF(VLOOKUP($A398,DICO_Complet!A:R,12,FALSE)=0,"",VLOOKUP($A398,DICO_Complet!A:R,12,FALSE))</f>
        <v/>
      </c>
      <c r="O398" s="3" t="str">
        <f>IF(VLOOKUP($A398,DICO_Complet!A:R,13,FALSE)=0,"",VLOOKUP($A398,DICO_Complet!A:R,13,FALSE))</f>
        <v/>
      </c>
      <c r="P398" s="3" t="str">
        <f>IF(VLOOKUP($A398,DICO_Complet!A:R,14,FALSE)=0,"",VLOOKUP($A398,DICO_Complet!A:R,14,FALSE))</f>
        <v>058-FF53</v>
      </c>
      <c r="Q398" s="3" t="str">
        <f>IF(VLOOKUP($A398,DICO_Complet!A:R,15,FALSE)=0,"",VLOOKUP($A398,DICO_Complet!A:R,15,FALSE))</f>
        <v/>
      </c>
      <c r="R398" s="3" t="str">
        <f>IF(VLOOKUP($A398,DICO_Complet!A:R,16,FALSE)=0,"",VLOOKUP($A398,DICO_Complet!A:R,16,FALSE))</f>
        <v/>
      </c>
      <c r="S398" s="3" t="str">
        <f>IF(VLOOKUP($A398,DICO_Complet!A:R,17,FALSE)=0,"",VLOOKUP($A398,DICO_Complet!A:R,17,FALSE))</f>
        <v/>
      </c>
      <c r="T398" s="3" t="str">
        <f>IF(VLOOKUP($A398,DICO_Complet!A:R,18,FALSE)=0,"",VLOOKUP($A398,DICO_Complet!A:R,18,FALSE))</f>
        <v/>
      </c>
    </row>
    <row r="399" spans="1:20">
      <c r="A399" s="29">
        <v>250627175900</v>
      </c>
      <c r="B399" s="30" t="str">
        <f>IF(ISNA(VLOOKUP(Tableau161920[[#This Row],[Référence]],MON_MSG!A:B,2,FALSE)),"N",IF($I399="Obsolete","N","O"))</f>
        <v>O</v>
      </c>
      <c r="C399" s="3" t="str">
        <f>VLOOKUP($A399,DICO_Complet!A:R,3,FALSE)</f>
        <v>Context</v>
      </c>
      <c r="D399" s="3" t="str">
        <f>VLOOKUP($A399,DICO_Complet!A:R,4,FALSE)</f>
        <v>transactionContext</v>
      </c>
      <c r="E399" s="3" t="str">
        <f>VLOOKUP($A399,DICO_Complet!A:R,5,FALSE)</f>
        <v>addressWordToBeCertified</v>
      </c>
      <c r="F399" s="3" t="str">
        <f>VLOOKUP($A399,DICO_Complet!A:R,6,FALSE)</f>
        <v>Exact4AlphaNumericText</v>
      </c>
      <c r="G399" s="31" t="str">
        <f>VLOOKUP($A399,DICO_Complet!A:R,7,FALSE)</f>
        <v>DNS</v>
      </c>
      <c r="H399" s="31">
        <f>VLOOKUP($A399,DICO_Complet!A:R,8,FALSE)</f>
        <v>0</v>
      </c>
      <c r="I399" s="3" t="str">
        <f>IF(VLOOKUP($A399,DICO_Complet!A:R,9,FALSE)&lt;&gt;0,VLOOKUP($A399,DICO_Complet!A:R,9,FALSE),"")</f>
        <v/>
      </c>
      <c r="J399" s="3" t="str">
        <f>VLOOKUP($A399,DICO_Complet!A:R,10,FALSE)</f>
        <v>Address of the word to be certified</v>
      </c>
      <c r="K399" s="3" t="str">
        <f>IF(OR(ISNA(VLOOKUP(Tableau161920[[#This Row],[Référence]],MON_MSG!A:H,7,FALSE)),ISBLANK(VLOOKUP(Tableau161920[[#This Row],[Référence]],MON_MSG!A:H,7,FALSE))),"",VLOOKUP(Tableau161920[[#This Row],[Référence]],MON_MSG!A:H,7,FALSE))</f>
        <v/>
      </c>
      <c r="L399" s="3" t="str">
        <f>IF(OR(ISNA(VLOOKUP(Tableau161920[[#This Row],[Référence]],MON_MSG!A:I,8,FALSE)),ISBLANK(VLOOKUP(Tableau161920[[#This Row],[Référence]],MON_MSG!A:I,8,FALSE))),"",VLOOKUP(Tableau161920[[#This Row],[Référence]],MON_MSG!A:I,8,FALSE))</f>
        <v/>
      </c>
      <c r="M399" s="3" t="str">
        <f>IF(OR(ISNA(VLOOKUP(Tableau161920[[#This Row],[Référence]],MON_MSG!A:J,9,FALSE)),ISBLANK(VLOOKUP(Tableau161920[[#This Row],[Référence]],MON_MSG!A:J,9,FALSE))),"",VLOOKUP(Tableau161920[[#This Row],[Référence]],MON_MSG!A:J,9,FALSE))</f>
        <v/>
      </c>
      <c r="N399" s="3" t="str">
        <f>IF(VLOOKUP($A399,DICO_Complet!A:R,12,FALSE)=0,"",VLOOKUP($A399,DICO_Complet!A:R,12,FALSE))</f>
        <v/>
      </c>
      <c r="O399" s="3" t="str">
        <f>IF(VLOOKUP($A399,DICO_Complet!A:R,13,FALSE)=0,"",VLOOKUP($A399,DICO_Complet!A:R,13,FALSE))</f>
        <v/>
      </c>
      <c r="P399" s="3" t="str">
        <f>IF(VLOOKUP($A399,DICO_Complet!A:R,14,FALSE)=0,"",VLOOKUP($A399,DICO_Complet!A:R,14,FALSE))</f>
        <v>055-DF71 P 1</v>
      </c>
      <c r="Q399" s="3" t="str">
        <f>IF(VLOOKUP($A399,DICO_Complet!A:R,15,FALSE)=0,"",VLOOKUP($A399,DICO_Complet!A:R,15,FALSE))</f>
        <v/>
      </c>
      <c r="R399" s="3" t="str">
        <f>IF(VLOOKUP($A399,DICO_Complet!A:R,16,FALSE)=0,"",VLOOKUP($A399,DICO_Complet!A:R,16,FALSE))</f>
        <v/>
      </c>
      <c r="S399" s="3" t="str">
        <f>IF(VLOOKUP($A399,DICO_Complet!A:R,17,FALSE)=0,"",VLOOKUP($A399,DICO_Complet!A:R,17,FALSE))</f>
        <v/>
      </c>
      <c r="T399" s="3" t="str">
        <f>IF(VLOOKUP($A399,DICO_Complet!A:R,18,FALSE)=0,"",VLOOKUP($A399,DICO_Complet!A:R,18,FALSE))</f>
        <v/>
      </c>
    </row>
    <row r="400" spans="1:20">
      <c r="A400" s="29">
        <v>250627074300</v>
      </c>
      <c r="B400" s="30" t="str">
        <f>IF(ISNA(VLOOKUP(Tableau161920[[#This Row],[Référence]],MON_MSG!A:B,2,FALSE)),"N",IF($I400="Obsolete","N","O"))</f>
        <v>O</v>
      </c>
      <c r="C400" s="3" t="str">
        <f>VLOOKUP($A400,DICO_Complet!A:R,3,FALSE)</f>
        <v>Context</v>
      </c>
      <c r="D400" s="3" t="str">
        <f>VLOOKUP($A400,DICO_Complet!A:R,4,FALSE)</f>
        <v>transactionContext</v>
      </c>
      <c r="E400" s="3" t="str">
        <f>VLOOKUP($A400,DICO_Complet!A:R,5,FALSE)</f>
        <v>agentUniqueId</v>
      </c>
      <c r="F400" s="3" t="str">
        <f>VLOOKUP($A400,DICO_Complet!A:R,6,FALSE)</f>
        <v>AgentUniqueIdCodeset</v>
      </c>
      <c r="G400" s="31" t="str">
        <f>VLOOKUP($A400,DICO_Complet!A:R,7,FALSE)</f>
        <v>DNS</v>
      </c>
      <c r="H400" s="31">
        <f>VLOOKUP($A400,DICO_Complet!A:R,8,FALSE)</f>
        <v>0</v>
      </c>
      <c r="I400" s="3" t="str">
        <f>IF(VLOOKUP($A400,DICO_Complet!A:R,9,FALSE)&lt;&gt;0,VLOOKUP($A400,DICO_Complet!A:R,9,FALSE),"")</f>
        <v/>
      </c>
      <c r="J400" s="3" t="str">
        <f>VLOOKUP($A400,DICO_Complet!A:R,10,FALSE)</f>
        <v>Agent Unique Id</v>
      </c>
      <c r="K400" s="3" t="str">
        <f>IF(OR(ISNA(VLOOKUP(Tableau161920[[#This Row],[Référence]],MON_MSG!A:H,7,FALSE)),ISBLANK(VLOOKUP(Tableau161920[[#This Row],[Référence]],MON_MSG!A:H,7,FALSE))),"",VLOOKUP(Tableau161920[[#This Row],[Référence]],MON_MSG!A:H,7,FALSE))</f>
        <v/>
      </c>
      <c r="L400" s="3" t="str">
        <f>IF(OR(ISNA(VLOOKUP(Tableau161920[[#This Row],[Référence]],MON_MSG!A:I,8,FALSE)),ISBLANK(VLOOKUP(Tableau161920[[#This Row],[Référence]],MON_MSG!A:I,8,FALSE))),"",VLOOKUP(Tableau161920[[#This Row],[Référence]],MON_MSG!A:I,8,FALSE))</f>
        <v/>
      </c>
      <c r="M400" s="3" t="str">
        <f>IF(OR(ISNA(VLOOKUP(Tableau161920[[#This Row],[Référence]],MON_MSG!A:J,9,FALSE)),ISBLANK(VLOOKUP(Tableau161920[[#This Row],[Référence]],MON_MSG!A:J,9,FALSE))),"",VLOOKUP(Tableau161920[[#This Row],[Référence]],MON_MSG!A:J,9,FALSE))</f>
        <v/>
      </c>
      <c r="N400" s="3" t="str">
        <f>IF(VLOOKUP($A400,DICO_Complet!A:R,12,FALSE)=0,"",VLOOKUP($A400,DICO_Complet!A:R,12,FALSE))</f>
        <v/>
      </c>
      <c r="O400" s="3" t="str">
        <f>IF(VLOOKUP($A400,DICO_Complet!A:R,13,FALSE)=0,"",VLOOKUP($A400,DICO_Complet!A:R,13,FALSE))</f>
        <v/>
      </c>
      <c r="P400" s="3" t="str">
        <f>IF(VLOOKUP($A400,DICO_Complet!A:R,14,FALSE)=0,"",VLOOKUP($A400,DICO_Complet!A:R,14,FALSE))</f>
        <v>058-0603</v>
      </c>
      <c r="Q400" s="3" t="str">
        <f>IF(VLOOKUP($A400,DICO_Complet!A:R,15,FALSE)=0,"",VLOOKUP($A400,DICO_Complet!A:R,15,FALSE))</f>
        <v/>
      </c>
      <c r="R400" s="3" t="str">
        <f>IF(VLOOKUP($A400,DICO_Complet!A:R,16,FALSE)=0,"",VLOOKUP($A400,DICO_Complet!A:R,16,FALSE))</f>
        <v/>
      </c>
      <c r="S400" s="3" t="str">
        <f>IF(VLOOKUP($A400,DICO_Complet!A:R,17,FALSE)=0,"",VLOOKUP($A400,DICO_Complet!A:R,17,FALSE))</f>
        <v/>
      </c>
      <c r="T400" s="3" t="str">
        <f>IF(VLOOKUP($A400,DICO_Complet!A:R,18,FALSE)=0,"",VLOOKUP($A400,DICO_Complet!A:R,18,FALSE))</f>
        <v/>
      </c>
    </row>
    <row r="401" spans="1:20">
      <c r="A401" s="29">
        <v>250414121303</v>
      </c>
      <c r="B401" s="30" t="str">
        <f>IF(ISNA(VLOOKUP(Tableau161920[[#This Row],[Référence]],MON_MSG!A:B,2,FALSE)),"N",IF($I401="Obsolete","N","O"))</f>
        <v>O</v>
      </c>
      <c r="C401" s="3" t="str">
        <f>VLOOKUP($A401,DICO_Complet!A:R,3,FALSE)</f>
        <v>Context</v>
      </c>
      <c r="D401" s="3" t="str">
        <f>VLOOKUP($A401,DICO_Complet!A:R,4,FALSE)</f>
        <v>transactionContext</v>
      </c>
      <c r="E401" s="3" t="str">
        <f>VLOOKUP($A401,DICO_Complet!A:R,5,FALSE)</f>
        <v>airlineTicketDestination</v>
      </c>
      <c r="F401" s="3" t="str">
        <f>VLOOKUP($A401,DICO_Complet!A:R,6,FALSE)</f>
        <v>Exact3AlphaNumericText</v>
      </c>
      <c r="G401" s="31" t="str">
        <f>VLOOKUP($A401,DICO_Complet!A:R,7,FALSE)</f>
        <v>DNS</v>
      </c>
      <c r="H401" s="31">
        <f>VLOOKUP($A401,DICO_Complet!A:R,8,FALSE)</f>
        <v>0</v>
      </c>
      <c r="I401" s="3" t="str">
        <f>IF(VLOOKUP($A401,DICO_Complet!A:R,9,FALSE)&lt;&gt;0,VLOOKUP($A401,DICO_Complet!A:R,9,FALSE),"")</f>
        <v/>
      </c>
      <c r="J401" s="3" t="str">
        <f>VLOOKUP($A401,DICO_Complet!A:R,10,FALSE)</f>
        <v>airline ticket destination</v>
      </c>
      <c r="K401" s="3" t="str">
        <f>IF(OR(ISNA(VLOOKUP(Tableau161920[[#This Row],[Référence]],MON_MSG!A:H,7,FALSE)),ISBLANK(VLOOKUP(Tableau161920[[#This Row],[Référence]],MON_MSG!A:H,7,FALSE))),"",VLOOKUP(Tableau161920[[#This Row],[Référence]],MON_MSG!A:H,7,FALSE))</f>
        <v/>
      </c>
      <c r="L401" s="3" t="str">
        <f>IF(OR(ISNA(VLOOKUP(Tableau161920[[#This Row],[Référence]],MON_MSG!A:I,8,FALSE)),ISBLANK(VLOOKUP(Tableau161920[[#This Row],[Référence]],MON_MSG!A:I,8,FALSE))),"",VLOOKUP(Tableau161920[[#This Row],[Référence]],MON_MSG!A:I,8,FALSE))</f>
        <v/>
      </c>
      <c r="M401" s="3" t="str">
        <f>IF(OR(ISNA(VLOOKUP(Tableau161920[[#This Row],[Référence]],MON_MSG!A:J,9,FALSE)),ISBLANK(VLOOKUP(Tableau161920[[#This Row],[Référence]],MON_MSG!A:J,9,FALSE))),"",VLOOKUP(Tableau161920[[#This Row],[Référence]],MON_MSG!A:J,9,FALSE))</f>
        <v/>
      </c>
      <c r="N401" s="3" t="str">
        <f>IF(VLOOKUP($A401,DICO_Complet!A:R,12,FALSE)=0,"",VLOOKUP($A401,DICO_Complet!A:R,12,FALSE))</f>
        <v/>
      </c>
      <c r="O401" s="3" t="str">
        <f>IF(VLOOKUP($A401,DICO_Complet!A:R,13,FALSE)=0,"",VLOOKUP($A401,DICO_Complet!A:R,13,FALSE))</f>
        <v/>
      </c>
      <c r="P401" s="3" t="str">
        <f>IF(VLOOKUP($A401,DICO_Complet!A:R,14,FALSE)=0,"",VLOOKUP($A401,DICO_Complet!A:R,14,FALSE))</f>
        <v>057-FF0E</v>
      </c>
      <c r="Q401" s="3" t="str">
        <f>IF(VLOOKUP($A401,DICO_Complet!A:R,15,FALSE)=0,"",VLOOKUP($A401,DICO_Complet!A:R,15,FALSE))</f>
        <v/>
      </c>
      <c r="R401" s="3" t="str">
        <f>IF(VLOOKUP($A401,DICO_Complet!A:R,16,FALSE)=0,"",VLOOKUP($A401,DICO_Complet!A:R,16,FALSE))</f>
        <v/>
      </c>
      <c r="S401" s="3" t="str">
        <f>IF(VLOOKUP($A401,DICO_Complet!A:R,17,FALSE)=0,"",VLOOKUP($A401,DICO_Complet!A:R,17,FALSE))</f>
        <v/>
      </c>
      <c r="T401" s="3" t="str">
        <f>IF(VLOOKUP($A401,DICO_Complet!A:R,18,FALSE)=0,"",VLOOKUP($A401,DICO_Complet!A:R,18,FALSE))</f>
        <v/>
      </c>
    </row>
    <row r="402" spans="1:20">
      <c r="A402" s="29">
        <v>250414121304</v>
      </c>
      <c r="B402" s="30" t="str">
        <f>IF(ISNA(VLOOKUP(Tableau161920[[#This Row],[Référence]],MON_MSG!A:B,2,FALSE)),"N",IF($I402="Obsolete","N","O"))</f>
        <v>O</v>
      </c>
      <c r="C402" s="3" t="str">
        <f>VLOOKUP($A402,DICO_Complet!A:R,3,FALSE)</f>
        <v>Context</v>
      </c>
      <c r="D402" s="3" t="str">
        <f>VLOOKUP($A402,DICO_Complet!A:R,4,FALSE)</f>
        <v>transactionContext</v>
      </c>
      <c r="E402" s="3" t="str">
        <f>VLOOKUP($A402,DICO_Complet!A:R,5,FALSE)</f>
        <v>airlineTicketNumber</v>
      </c>
      <c r="F402" s="3" t="str">
        <f>VLOOKUP($A402,DICO_Complet!A:R,6,FALSE)</f>
        <v>Max13AlphaNumericText</v>
      </c>
      <c r="G402" s="31" t="str">
        <f>VLOOKUP($A402,DICO_Complet!A:R,7,FALSE)</f>
        <v>DNS</v>
      </c>
      <c r="H402" s="31">
        <f>VLOOKUP($A402,DICO_Complet!A:R,8,FALSE)</f>
        <v>0</v>
      </c>
      <c r="I402" s="3" t="str">
        <f>IF(VLOOKUP($A402,DICO_Complet!A:R,9,FALSE)&lt;&gt;0,VLOOKUP($A402,DICO_Complet!A:R,9,FALSE),"")</f>
        <v/>
      </c>
      <c r="J402" s="3" t="str">
        <f>VLOOKUP($A402,DICO_Complet!A:R,10,FALSE)</f>
        <v>airline ticket number</v>
      </c>
      <c r="K402" s="3" t="str">
        <f>IF(OR(ISNA(VLOOKUP(Tableau161920[[#This Row],[Référence]],MON_MSG!A:H,7,FALSE)),ISBLANK(VLOOKUP(Tableau161920[[#This Row],[Référence]],MON_MSG!A:H,7,FALSE))),"",VLOOKUP(Tableau161920[[#This Row],[Référence]],MON_MSG!A:H,7,FALSE))</f>
        <v/>
      </c>
      <c r="L402" s="3" t="str">
        <f>IF(OR(ISNA(VLOOKUP(Tableau161920[[#This Row],[Référence]],MON_MSG!A:I,8,FALSE)),ISBLANK(VLOOKUP(Tableau161920[[#This Row],[Référence]],MON_MSG!A:I,8,FALSE))),"",VLOOKUP(Tableau161920[[#This Row],[Référence]],MON_MSG!A:I,8,FALSE))</f>
        <v/>
      </c>
      <c r="M402" s="3" t="str">
        <f>IF(OR(ISNA(VLOOKUP(Tableau161920[[#This Row],[Référence]],MON_MSG!A:J,9,FALSE)),ISBLANK(VLOOKUP(Tableau161920[[#This Row],[Référence]],MON_MSG!A:J,9,FALSE))),"",VLOOKUP(Tableau161920[[#This Row],[Référence]],MON_MSG!A:J,9,FALSE))</f>
        <v/>
      </c>
      <c r="N402" s="3" t="str">
        <f>IF(VLOOKUP($A402,DICO_Complet!A:R,12,FALSE)=0,"",VLOOKUP($A402,DICO_Complet!A:R,12,FALSE))</f>
        <v/>
      </c>
      <c r="O402" s="3" t="str">
        <f>IF(VLOOKUP($A402,DICO_Complet!A:R,13,FALSE)=0,"",VLOOKUP($A402,DICO_Complet!A:R,13,FALSE))</f>
        <v/>
      </c>
      <c r="P402" s="3" t="str">
        <f>IF(VLOOKUP($A402,DICO_Complet!A:R,14,FALSE)=0,"",VLOOKUP($A402,DICO_Complet!A:R,14,FALSE))</f>
        <v>057-FF0F</v>
      </c>
      <c r="Q402" s="3" t="str">
        <f>IF(VLOOKUP($A402,DICO_Complet!A:R,15,FALSE)=0,"",VLOOKUP($A402,DICO_Complet!A:R,15,FALSE))</f>
        <v/>
      </c>
      <c r="R402" s="3" t="str">
        <f>IF(VLOOKUP($A402,DICO_Complet!A:R,16,FALSE)=0,"",VLOOKUP($A402,DICO_Complet!A:R,16,FALSE))</f>
        <v/>
      </c>
      <c r="S402" s="3" t="str">
        <f>IF(VLOOKUP($A402,DICO_Complet!A:R,17,FALSE)=0,"",VLOOKUP($A402,DICO_Complet!A:R,17,FALSE))</f>
        <v/>
      </c>
      <c r="T402" s="3" t="str">
        <f>IF(VLOOKUP($A402,DICO_Complet!A:R,18,FALSE)=0,"",VLOOKUP($A402,DICO_Complet!A:R,18,FALSE))</f>
        <v/>
      </c>
    </row>
    <row r="403" spans="1:20">
      <c r="A403" s="29">
        <v>260304142300</v>
      </c>
      <c r="B403" s="30" t="str">
        <f>IF(ISNA(VLOOKUP(Tableau161920[[#This Row],[Référence]],MON_MSG!A:B,2,FALSE)),"N",IF($I403="Obsolete","N","O"))</f>
        <v>O</v>
      </c>
      <c r="C403" s="3" t="str">
        <f>VLOOKUP($A403,DICO_Complet!A:R,3,FALSE)</f>
        <v>Context</v>
      </c>
      <c r="D403" s="3" t="str">
        <f>VLOOKUP($A403,DICO_Complet!A:R,4,FALSE)</f>
        <v>transactionContext</v>
      </c>
      <c r="E403" s="3" t="str">
        <f>VLOOKUP($A403,DICO_Complet!A:R,5,FALSE)</f>
        <v>almServiceData</v>
      </c>
      <c r="F403" s="3" t="str">
        <f>VLOOKUP($A403,DICO_Complet!A:R,6,FALSE)</f>
        <v>Exact30AlphaNumericText</v>
      </c>
      <c r="G403" s="31" t="str">
        <f>VLOOKUP($A403,DICO_Complet!A:R,7,FALSE)</f>
        <v>DNS</v>
      </c>
      <c r="H403" s="31">
        <f>VLOOKUP($A403,DICO_Complet!A:R,8,FALSE)</f>
        <v>0</v>
      </c>
      <c r="I403" s="3" t="str">
        <f>IF(VLOOKUP($A403,DICO_Complet!A:R,9,FALSE)&lt;&gt;0,VLOOKUP($A403,DICO_Complet!A:R,9,FALSE),"")</f>
        <v/>
      </c>
      <c r="J403" s="3" t="str">
        <f>VLOOKUP($A403,DICO_Complet!A:R,10,FALSE)</f>
        <v>Alm data service</v>
      </c>
      <c r="K403" s="3" t="str">
        <f>IF(OR(ISNA(VLOOKUP(Tableau161920[[#This Row],[Référence]],MON_MSG!A:H,7,FALSE)),ISBLANK(VLOOKUP(Tableau161920[[#This Row],[Référence]],MON_MSG!A:H,7,FALSE))),"",VLOOKUP(Tableau161920[[#This Row],[Référence]],MON_MSG!A:H,7,FALSE))</f>
        <v/>
      </c>
      <c r="L403" s="3" t="str">
        <f>IF(OR(ISNA(VLOOKUP(Tableau161920[[#This Row],[Référence]],MON_MSG!A:I,8,FALSE)),ISBLANK(VLOOKUP(Tableau161920[[#This Row],[Référence]],MON_MSG!A:I,8,FALSE))),"",VLOOKUP(Tableau161920[[#This Row],[Référence]],MON_MSG!A:I,8,FALSE))</f>
        <v/>
      </c>
      <c r="M403" s="3" t="str">
        <f>IF(OR(ISNA(VLOOKUP(Tableau161920[[#This Row],[Référence]],MON_MSG!A:J,9,FALSE)),ISBLANK(VLOOKUP(Tableau161920[[#This Row],[Référence]],MON_MSG!A:J,9,FALSE))),"",VLOOKUP(Tableau161920[[#This Row],[Référence]],MON_MSG!A:J,9,FALSE))</f>
        <v/>
      </c>
      <c r="N403" s="3" t="str">
        <f>IF(VLOOKUP($A403,DICO_Complet!A:R,12,FALSE)=0,"",VLOOKUP($A403,DICO_Complet!A:R,12,FALSE))</f>
        <v/>
      </c>
      <c r="O403" s="3" t="str">
        <f>IF(VLOOKUP($A403,DICO_Complet!A:R,13,FALSE)=0,"",VLOOKUP($A403,DICO_Complet!A:R,13,FALSE))</f>
        <v>114_61</v>
      </c>
      <c r="P403" s="3" t="str">
        <f>IF(VLOOKUP($A403,DICO_Complet!A:R,14,FALSE)=0,"",VLOOKUP($A403,DICO_Complet!A:R,14,FALSE))</f>
        <v/>
      </c>
      <c r="Q403" s="3" t="str">
        <f>IF(VLOOKUP($A403,DICO_Complet!A:R,15,FALSE)=0,"",VLOOKUP($A403,DICO_Complet!A:R,15,FALSE))</f>
        <v/>
      </c>
      <c r="R403" s="3" t="str">
        <f>IF(VLOOKUP($A403,DICO_Complet!A:R,16,FALSE)=0,"",VLOOKUP($A403,DICO_Complet!A:R,16,FALSE))</f>
        <v/>
      </c>
      <c r="S403" s="3" t="str">
        <f>IF(VLOOKUP($A403,DICO_Complet!A:R,17,FALSE)=0,"",VLOOKUP($A403,DICO_Complet!A:R,17,FALSE))</f>
        <v/>
      </c>
      <c r="T403" s="3" t="str">
        <f>IF(VLOOKUP($A403,DICO_Complet!A:R,18,FALSE)=0,"",VLOOKUP($A403,DICO_Complet!A:R,18,FALSE))</f>
        <v/>
      </c>
    </row>
    <row r="404" spans="1:20">
      <c r="A404" s="29">
        <v>241112000026</v>
      </c>
      <c r="B404" s="30" t="str">
        <f>IF(ISNA(VLOOKUP(Tableau161920[[#This Row],[Référence]],MON_MSG!A:B,2,FALSE)),"N",IF($I404="Obsolete","N","O"))</f>
        <v>O</v>
      </c>
      <c r="C404" s="3" t="str">
        <f>VLOOKUP($A404,DICO_Complet!A:R,3,FALSE)</f>
        <v>Context</v>
      </c>
      <c r="D404" s="3" t="str">
        <f>VLOOKUP($A404,DICO_Complet!A:R,4,FALSE)</f>
        <v>transactionContext</v>
      </c>
      <c r="E404" s="3" t="str">
        <f>VLOOKUP($A404,DICO_Complet!A:R,5,FALSE)</f>
        <v>applicationSelectionIndicator</v>
      </c>
      <c r="F404" s="3" t="str">
        <f>VLOOKUP($A404,DICO_Complet!A:R,6,FALSE)</f>
        <v>ApplicationSelectionIndicatorCodeset</v>
      </c>
      <c r="G404" s="31" t="str">
        <f>VLOOKUP($A404,DICO_Complet!A:R,7,FALSE)</f>
        <v>DNS</v>
      </c>
      <c r="H404" s="31">
        <f>VLOOKUP($A404,DICO_Complet!A:R,8,FALSE)</f>
        <v>0</v>
      </c>
      <c r="I404" s="3" t="str">
        <f>IF(VLOOKUP($A404,DICO_Complet!A:R,9,FALSE)&lt;&gt;0,VLOOKUP($A404,DICO_Complet!A:R,9,FALSE),"")</f>
        <v/>
      </c>
      <c r="J404" s="3" t="str">
        <f>VLOOKUP($A404,DICO_Complet!A:R,10,FALSE)</f>
        <v>Application Selection Indicator</v>
      </c>
      <c r="K404" s="3" t="str">
        <f>IF(OR(ISNA(VLOOKUP(Tableau161920[[#This Row],[Référence]],MON_MSG!A:H,7,FALSE)),ISBLANK(VLOOKUP(Tableau161920[[#This Row],[Référence]],MON_MSG!A:H,7,FALSE))),"",VLOOKUP(Tableau161920[[#This Row],[Référence]],MON_MSG!A:H,7,FALSE))</f>
        <v/>
      </c>
      <c r="L404" s="3" t="str">
        <f>IF(OR(ISNA(VLOOKUP(Tableau161920[[#This Row],[Référence]],MON_MSG!A:I,8,FALSE)),ISBLANK(VLOOKUP(Tableau161920[[#This Row],[Référence]],MON_MSG!A:I,8,FALSE))),"",VLOOKUP(Tableau161920[[#This Row],[Référence]],MON_MSG!A:I,8,FALSE))</f>
        <v/>
      </c>
      <c r="M404" s="3" t="str">
        <f>IF(OR(ISNA(VLOOKUP(Tableau161920[[#This Row],[Référence]],MON_MSG!A:J,9,FALSE)),ISBLANK(VLOOKUP(Tableau161920[[#This Row],[Référence]],MON_MSG!A:J,9,FALSE))),"",VLOOKUP(Tableau161920[[#This Row],[Référence]],MON_MSG!A:J,9,FALSE))</f>
        <v/>
      </c>
      <c r="N404" s="3" t="str">
        <f>IF(VLOOKUP($A404,DICO_Complet!A:R,12,FALSE)=0,"",VLOOKUP($A404,DICO_Complet!A:R,12,FALSE))</f>
        <v>RSB57_2</v>
      </c>
      <c r="O404" s="3" t="str">
        <f>IF(VLOOKUP($A404,DICO_Complet!A:R,13,FALSE)=0,"",VLOOKUP($A404,DICO_Complet!A:R,13,FALSE))</f>
        <v>057-0002</v>
      </c>
      <c r="P404" s="3" t="str">
        <f>IF(VLOOKUP($A404,DICO_Complet!A:R,14,FALSE)=0,"",VLOOKUP($A404,DICO_Complet!A:R,14,FALSE))</f>
        <v>059-0002</v>
      </c>
      <c r="Q404" s="3" t="str">
        <f>IF(VLOOKUP($A404,DICO_Complet!A:R,15,FALSE)=0,"",VLOOKUP($A404,DICO_Complet!A:R,15,FALSE))</f>
        <v>056-0002</v>
      </c>
      <c r="R404" s="3" t="str">
        <f>IF(VLOOKUP($A404,DICO_Complet!A:R,16,FALSE)=0,"",VLOOKUP($A404,DICO_Complet!A:R,16,FALSE))</f>
        <v/>
      </c>
      <c r="S404" s="3" t="str">
        <f>IF(VLOOKUP($A404,DICO_Complet!A:R,17,FALSE)=0,"",VLOOKUP($A404,DICO_Complet!A:R,17,FALSE))</f>
        <v xml:space="preserve"> DE 112 SE 097</v>
      </c>
      <c r="T404" s="3" t="str">
        <f>IF(VLOOKUP($A404,DICO_Complet!A:R,18,FALSE)=0,"",VLOOKUP($A404,DICO_Complet!A:R,18,FALSE))</f>
        <v/>
      </c>
    </row>
    <row r="405" spans="1:20">
      <c r="A405" s="104">
        <v>250704183700</v>
      </c>
      <c r="B405" s="30" t="str">
        <f>IF(ISNA(VLOOKUP(Tableau161920[[#This Row],[Référence]],MON_MSG!A:B,2,FALSE)),"N",IF($I405="Obsolete","N","O"))</f>
        <v>O</v>
      </c>
      <c r="C405" s="3" t="str">
        <f>VLOOKUP($A405,DICO_Complet!A:R,3,FALSE)</f>
        <v>Context</v>
      </c>
      <c r="D405" s="3" t="str">
        <f>VLOOKUP($A405,DICO_Complet!A:R,4,FALSE)</f>
        <v>transactionContext</v>
      </c>
      <c r="E405" s="3" t="str">
        <f>VLOOKUP($A405,DICO_Complet!A:R,5,FALSE)</f>
        <v>archivingProcessingReference</v>
      </c>
      <c r="F405" s="3" t="str">
        <f>VLOOKUP($A405,DICO_Complet!A:R,6,FALSE)</f>
        <v>Exact12AlphaNumericText</v>
      </c>
      <c r="G405" s="31" t="str">
        <f>VLOOKUP($A405,DICO_Complet!A:R,7,FALSE)</f>
        <v>DNS</v>
      </c>
      <c r="H405" s="31">
        <f>VLOOKUP($A405,DICO_Complet!A:R,8,FALSE)</f>
        <v>0</v>
      </c>
      <c r="I405" s="3" t="str">
        <f>IF(VLOOKUP($A405,DICO_Complet!A:R,9,FALSE)&lt;&gt;0,VLOOKUP($A405,DICO_Complet!A:R,9,FALSE),"")</f>
        <v/>
      </c>
      <c r="J405" s="3" t="str">
        <f>VLOOKUP($A405,DICO_Complet!A:R,10,FALSE)</f>
        <v>Archiving reference of the processing organization</v>
      </c>
      <c r="K405" s="3" t="str">
        <f>IF(OR(ISNA(VLOOKUP(Tableau161920[[#This Row],[Référence]],MON_MSG!A:H,7,FALSE)),ISBLANK(VLOOKUP(Tableau161920[[#This Row],[Référence]],MON_MSG!A:H,7,FALSE))),"",VLOOKUP(Tableau161920[[#This Row],[Référence]],MON_MSG!A:H,7,FALSE))</f>
        <v/>
      </c>
      <c r="L405" s="3" t="str">
        <f>IF(OR(ISNA(VLOOKUP(Tableau161920[[#This Row],[Référence]],MON_MSG!A:I,8,FALSE)),ISBLANK(VLOOKUP(Tableau161920[[#This Row],[Référence]],MON_MSG!A:I,8,FALSE))),"",VLOOKUP(Tableau161920[[#This Row],[Référence]],MON_MSG!A:I,8,FALSE))</f>
        <v/>
      </c>
      <c r="M405" s="3" t="str">
        <f>IF(OR(ISNA(VLOOKUP(Tableau161920[[#This Row],[Référence]],MON_MSG!A:J,9,FALSE)),ISBLANK(VLOOKUP(Tableau161920[[#This Row],[Référence]],MON_MSG!A:J,9,FALSE))),"",VLOOKUP(Tableau161920[[#This Row],[Référence]],MON_MSG!A:J,9,FALSE))</f>
        <v/>
      </c>
      <c r="N405" s="3" t="str">
        <f>IF(VLOOKUP($A405,DICO_Complet!A:R,12,FALSE)=0,"",VLOOKUP($A405,DICO_Complet!A:R,12,FALSE))</f>
        <v/>
      </c>
      <c r="O405" s="3" t="str">
        <f>IF(VLOOKUP($A405,DICO_Complet!A:R,13,FALSE)=0,"",VLOOKUP($A405,DICO_Complet!A:R,13,FALSE))</f>
        <v/>
      </c>
      <c r="P405" s="3" t="str">
        <f>IF(VLOOKUP($A405,DICO_Complet!A:R,14,FALSE)=0,"",VLOOKUP($A405,DICO_Complet!A:R,14,FALSE))</f>
        <v>119-009A</v>
      </c>
      <c r="Q405" s="3" t="str">
        <f>IF(VLOOKUP($A405,DICO_Complet!A:R,15,FALSE)=0,"",VLOOKUP($A405,DICO_Complet!A:R,15,FALSE))</f>
        <v/>
      </c>
      <c r="R405" s="3" t="str">
        <f>IF(VLOOKUP($A405,DICO_Complet!A:R,16,FALSE)=0,"",VLOOKUP($A405,DICO_Complet!A:R,16,FALSE))</f>
        <v/>
      </c>
      <c r="S405" s="3" t="str">
        <f>IF(VLOOKUP($A405,DICO_Complet!A:R,17,FALSE)=0,"",VLOOKUP($A405,DICO_Complet!A:R,17,FALSE))</f>
        <v/>
      </c>
      <c r="T405" s="3" t="str">
        <f>IF(VLOOKUP($A405,DICO_Complet!A:R,18,FALSE)=0,"",VLOOKUP($A405,DICO_Complet!A:R,18,FALSE))</f>
        <v/>
      </c>
    </row>
    <row r="406" spans="1:20">
      <c r="A406" s="29">
        <v>241112000027</v>
      </c>
      <c r="B406" s="30" t="str">
        <f>IF(ISNA(VLOOKUP(Tableau161920[[#This Row],[Référence]],MON_MSG!A:B,2,FALSE)),"N",IF($I406="Obsolete","N","O"))</f>
        <v>O</v>
      </c>
      <c r="C406" s="3" t="str">
        <f>VLOOKUP($A406,DICO_Complet!A:R,3,FALSE)</f>
        <v>Context</v>
      </c>
      <c r="D406" s="3" t="str">
        <f>VLOOKUP($A406,DICO_Complet!A:R,4,FALSE)</f>
        <v>transactionContext</v>
      </c>
      <c r="E406" s="3" t="str">
        <f>VLOOKUP($A406,DICO_Complet!A:R,5,FALSE)</f>
        <v>attendanceContext</v>
      </c>
      <c r="F406" s="3" t="str">
        <f>VLOOKUP($A406,DICO_Complet!A:R,6,FALSE)</f>
        <v>AttendanceContextCodeset</v>
      </c>
      <c r="G406" s="31" t="str">
        <f>VLOOKUP($A406,DICO_Complet!A:R,7,FALSE)</f>
        <v>DNS</v>
      </c>
      <c r="H406" s="31">
        <f>VLOOKUP($A406,DICO_Complet!A:R,8,FALSE)</f>
        <v>0</v>
      </c>
      <c r="I406" s="3" t="str">
        <f>IF(VLOOKUP($A406,DICO_Complet!A:R,9,FALSE)&lt;&gt;0,VLOOKUP($A406,DICO_Complet!A:R,9,FALSE),"")</f>
        <v/>
      </c>
      <c r="J406" s="3" t="str">
        <f>VLOOKUP($A406,DICO_Complet!A:R,10,FALSE)</f>
        <v>Attendance Context</v>
      </c>
      <c r="K406" s="3" t="str">
        <f>IF(OR(ISNA(VLOOKUP(Tableau161920[[#This Row],[Référence]],MON_MSG!A:H,7,FALSE)),ISBLANK(VLOOKUP(Tableau161920[[#This Row],[Référence]],MON_MSG!A:H,7,FALSE))),"",VLOOKUP(Tableau161920[[#This Row],[Référence]],MON_MSG!A:H,7,FALSE))</f>
        <v/>
      </c>
      <c r="L406" s="3" t="str">
        <f>IF(OR(ISNA(VLOOKUP(Tableau161920[[#This Row],[Référence]],MON_MSG!A:I,8,FALSE)),ISBLANK(VLOOKUP(Tableau161920[[#This Row],[Référence]],MON_MSG!A:I,8,FALSE))),"",VLOOKUP(Tableau161920[[#This Row],[Référence]],MON_MSG!A:I,8,FALSE))</f>
        <v/>
      </c>
      <c r="M406" s="3" t="str">
        <f>IF(OR(ISNA(VLOOKUP(Tableau161920[[#This Row],[Référence]],MON_MSG!A:J,9,FALSE)),ISBLANK(VLOOKUP(Tableau161920[[#This Row],[Référence]],MON_MSG!A:J,9,FALSE))),"",VLOOKUP(Tableau161920[[#This Row],[Référence]],MON_MSG!A:J,9,FALSE))</f>
        <v/>
      </c>
      <c r="N406" s="3" t="str">
        <f>IF(VLOOKUP($A406,DICO_Complet!A:R,12,FALSE)=0,"",VLOOKUP($A406,DICO_Complet!A:R,12,FALSE))</f>
        <v xml:space="preserve">ISO25 </v>
      </c>
      <c r="O406" s="3" t="str">
        <f>IF(VLOOKUP($A406,DICO_Complet!A:R,13,FALSE)=0,"",VLOOKUP($A406,DICO_Complet!A:R,13,FALSE))</f>
        <v>025</v>
      </c>
      <c r="P406" s="3" t="str">
        <f>IF(VLOOKUP($A406,DICO_Complet!A:R,14,FALSE)=0,"",VLOOKUP($A406,DICO_Complet!A:R,14,FALSE))</f>
        <v/>
      </c>
      <c r="Q406" s="3" t="str">
        <f>IF(VLOOKUP($A406,DICO_Complet!A:R,15,FALSE)=0,"",VLOOKUP($A406,DICO_Complet!A:R,15,FALSE))</f>
        <v/>
      </c>
      <c r="R406" s="3" t="str">
        <f>IF(VLOOKUP($A406,DICO_Complet!A:R,16,FALSE)=0,"",VLOOKUP($A406,DICO_Complet!A:R,16,FALSE))</f>
        <v/>
      </c>
      <c r="S406" s="3" t="str">
        <f>IF(VLOOKUP($A406,DICO_Complet!A:R,17,FALSE)=0,"",VLOOKUP($A406,DICO_Complet!A:R,17,FALSE))</f>
        <v/>
      </c>
      <c r="T406" s="3" t="str">
        <f>IF(VLOOKUP($A406,DICO_Complet!A:R,18,FALSE)=0,"",VLOOKUP($A406,DICO_Complet!A:R,18,FALSE))</f>
        <v/>
      </c>
    </row>
    <row r="407" spans="1:20">
      <c r="A407" s="29">
        <v>241112000028</v>
      </c>
      <c r="B407" s="30" t="str">
        <f>IF(ISNA(VLOOKUP(Tableau161920[[#This Row],[Référence]],MON_MSG!A:B,2,FALSE)),"N",IF($I407="Obsolete","N","O"))</f>
        <v>O</v>
      </c>
      <c r="C407" s="3" t="str">
        <f>VLOOKUP($A407,DICO_Complet!A:R,3,FALSE)</f>
        <v>Context</v>
      </c>
      <c r="D407" s="3" t="str">
        <f>VLOOKUP($A407,DICO_Complet!A:R,4,FALSE)</f>
        <v>transactionContext</v>
      </c>
      <c r="E407" s="3" t="str">
        <f>VLOOKUP($A407,DICO_Complet!A:R,5,FALSE)</f>
        <v>authenticationAmount</v>
      </c>
      <c r="F407" s="3" t="str">
        <f>VLOOKUP($A407,DICO_Complet!A:R,6,FALSE)</f>
        <v>AmountType</v>
      </c>
      <c r="G407" s="31" t="str">
        <f>VLOOKUP($A407,DICO_Complet!A:R,7,FALSE)</f>
        <v>DNS</v>
      </c>
      <c r="H407" s="31">
        <f>VLOOKUP($A407,DICO_Complet!A:R,8,FALSE)</f>
        <v>0</v>
      </c>
      <c r="I407" s="3" t="str">
        <f>IF(VLOOKUP($A407,DICO_Complet!A:R,9,FALSE)&lt;&gt;0,VLOOKUP($A407,DICO_Complet!A:R,9,FALSE),"")</f>
        <v/>
      </c>
      <c r="J407" s="3" t="str">
        <f>VLOOKUP($A407,DICO_Complet!A:R,10,FALSE)</f>
        <v>Authentication amount</v>
      </c>
      <c r="K407" s="3" t="str">
        <f>IF(OR(ISNA(VLOOKUP(Tableau161920[[#This Row],[Référence]],MON_MSG!A:H,7,FALSE)),ISBLANK(VLOOKUP(Tableau161920[[#This Row],[Référence]],MON_MSG!A:H,7,FALSE))),"",VLOOKUP(Tableau161920[[#This Row],[Référence]],MON_MSG!A:H,7,FALSE))</f>
        <v/>
      </c>
      <c r="L407" s="3" t="str">
        <f>IF(OR(ISNA(VLOOKUP(Tableau161920[[#This Row],[Référence]],MON_MSG!A:I,8,FALSE)),ISBLANK(VLOOKUP(Tableau161920[[#This Row],[Référence]],MON_MSG!A:I,8,FALSE))),"",VLOOKUP(Tableau161920[[#This Row],[Référence]],MON_MSG!A:I,8,FALSE))</f>
        <v/>
      </c>
      <c r="M407" s="3" t="str">
        <f>IF(OR(ISNA(VLOOKUP(Tableau161920[[#This Row],[Référence]],MON_MSG!A:J,9,FALSE)),ISBLANK(VLOOKUP(Tableau161920[[#This Row],[Référence]],MON_MSG!A:J,9,FALSE))),"",VLOOKUP(Tableau161920[[#This Row],[Référence]],MON_MSG!A:J,9,FALSE))</f>
        <v/>
      </c>
      <c r="N407" s="3" t="str">
        <f>IF(VLOOKUP($A407,DICO_Complet!A:R,12,FALSE)=0,"",VLOOKUP($A407,DICO_Complet!A:R,12,FALSE))</f>
        <v>RSB57_38</v>
      </c>
      <c r="O407" s="3" t="str">
        <f>IF(VLOOKUP($A407,DICO_Complet!A:R,13,FALSE)=0,"",VLOOKUP($A407,DICO_Complet!A:R,13,FALSE))</f>
        <v>057-0038</v>
      </c>
      <c r="P407" s="3" t="str">
        <f>IF(VLOOKUP($A407,DICO_Complet!A:R,14,FALSE)=0,"",VLOOKUP($A407,DICO_Complet!A:R,14,FALSE))</f>
        <v/>
      </c>
      <c r="Q407" s="3" t="str">
        <f>IF(VLOOKUP($A407,DICO_Complet!A:R,15,FALSE)=0,"",VLOOKUP($A407,DICO_Complet!A:R,15,FALSE))</f>
        <v>056-0038</v>
      </c>
      <c r="R407" s="3" t="str">
        <f>IF(VLOOKUP($A407,DICO_Complet!A:R,16,FALSE)=0,"",VLOOKUP($A407,DICO_Complet!A:R,16,FALSE))</f>
        <v/>
      </c>
      <c r="S407" s="3" t="str">
        <f>IF(VLOOKUP($A407,DICO_Complet!A:R,17,FALSE)=0,"",VLOOKUP($A407,DICO_Complet!A:R,17,FALSE))</f>
        <v>DE 104 SE 002</v>
      </c>
      <c r="T407" s="3" t="str">
        <f>IF(VLOOKUP($A407,DICO_Complet!A:R,18,FALSE)=0,"",VLOOKUP($A407,DICO_Complet!A:R,18,FALSE))</f>
        <v/>
      </c>
    </row>
    <row r="408" spans="1:20">
      <c r="A408" s="29">
        <v>260304140300</v>
      </c>
      <c r="B408" s="30" t="str">
        <f>IF(ISNA(VLOOKUP(Tableau161920[[#This Row],[Référence]],MON_MSG!A:B,2,FALSE)),"N",IF($I408="Obsolete","N","O"))</f>
        <v>O</v>
      </c>
      <c r="C408" s="3" t="str">
        <f>VLOOKUP($A408,DICO_Complet!A:R,3,FALSE)</f>
        <v>Context</v>
      </c>
      <c r="D408" s="3" t="str">
        <f>VLOOKUP($A408,DICO_Complet!A:R,4,FALSE)</f>
        <v>transactionContext</v>
      </c>
      <c r="E408" s="3" t="str">
        <f>VLOOKUP($A408,DICO_Complet!A:R,5,FALSE)</f>
        <v>authenticationDataQualityIndicator</v>
      </c>
      <c r="F408" s="3" t="str">
        <f>VLOOKUP($A408,DICO_Complet!A:R,6,FALSE)</f>
        <v>Exact1AlphaNumericText</v>
      </c>
      <c r="G408" s="31" t="str">
        <f>VLOOKUP($A408,DICO_Complet!A:R,7,FALSE)</f>
        <v>DNS</v>
      </c>
      <c r="H408" s="31">
        <f>VLOOKUP($A408,DICO_Complet!A:R,8,FALSE)</f>
        <v>0</v>
      </c>
      <c r="I408" s="3" t="str">
        <f>IF(VLOOKUP($A408,DICO_Complet!A:R,9,FALSE)&lt;&gt;0,VLOOKUP($A408,DICO_Complet!A:R,9,FALSE),"")</f>
        <v/>
      </c>
      <c r="J408" s="3" t="str">
        <f>VLOOKUP($A408,DICO_Complet!A:R,10,FALSE)</f>
        <v>Authentication data quality level</v>
      </c>
      <c r="K408" s="3" t="str">
        <f>IF(OR(ISNA(VLOOKUP(Tableau161920[[#This Row],[Référence]],MON_MSG!A:H,7,FALSE)),ISBLANK(VLOOKUP(Tableau161920[[#This Row],[Référence]],MON_MSG!A:H,7,FALSE))),"",VLOOKUP(Tableau161920[[#This Row],[Référence]],MON_MSG!A:H,7,FALSE))</f>
        <v/>
      </c>
      <c r="L408" s="3" t="str">
        <f>IF(OR(ISNA(VLOOKUP(Tableau161920[[#This Row],[Référence]],MON_MSG!A:I,8,FALSE)),ISBLANK(VLOOKUP(Tableau161920[[#This Row],[Référence]],MON_MSG!A:I,8,FALSE))),"",VLOOKUP(Tableau161920[[#This Row],[Référence]],MON_MSG!A:I,8,FALSE))</f>
        <v/>
      </c>
      <c r="M408" s="3" t="str">
        <f>IF(OR(ISNA(VLOOKUP(Tableau161920[[#This Row],[Référence]],MON_MSG!A:J,9,FALSE)),ISBLANK(VLOOKUP(Tableau161920[[#This Row],[Référence]],MON_MSG!A:J,9,FALSE))),"",VLOOKUP(Tableau161920[[#This Row],[Référence]],MON_MSG!A:J,9,FALSE))</f>
        <v/>
      </c>
      <c r="N408" s="3" t="str">
        <f>IF(VLOOKUP($A408,DICO_Complet!A:R,12,FALSE)=0,"",VLOOKUP($A408,DICO_Complet!A:R,12,FALSE))</f>
        <v/>
      </c>
      <c r="O408" s="3" t="str">
        <f>IF(VLOOKUP($A408,DICO_Complet!A:R,13,FALSE)=0,"",VLOOKUP($A408,DICO_Complet!A:R,13,FALSE))</f>
        <v>112_0040</v>
      </c>
      <c r="P408" s="3" t="str">
        <f>IF(VLOOKUP($A408,DICO_Complet!A:R,14,FALSE)=0,"",VLOOKUP($A408,DICO_Complet!A:R,14,FALSE))</f>
        <v/>
      </c>
      <c r="Q408" s="3" t="str">
        <f>IF(VLOOKUP($A408,DICO_Complet!A:R,15,FALSE)=0,"",VLOOKUP($A408,DICO_Complet!A:R,15,FALSE))</f>
        <v/>
      </c>
      <c r="R408" s="3" t="str">
        <f>IF(VLOOKUP($A408,DICO_Complet!A:R,16,FALSE)=0,"",VLOOKUP($A408,DICO_Complet!A:R,16,FALSE))</f>
        <v/>
      </c>
      <c r="S408" s="3" t="str">
        <f>IF(VLOOKUP($A408,DICO_Complet!A:R,17,FALSE)=0,"",VLOOKUP($A408,DICO_Complet!A:R,17,FALSE))</f>
        <v/>
      </c>
      <c r="T408" s="3" t="str">
        <f>IF(VLOOKUP($A408,DICO_Complet!A:R,18,FALSE)=0,"",VLOOKUP($A408,DICO_Complet!A:R,18,FALSE))</f>
        <v/>
      </c>
    </row>
    <row r="409" spans="1:20">
      <c r="A409" s="29">
        <v>241112000029</v>
      </c>
      <c r="B409" s="30" t="str">
        <f>IF(ISNA(VLOOKUP(Tableau161920[[#This Row],[Référence]],MON_MSG!A:B,2,FALSE)),"N",IF($I409="Obsolete","N","O"))</f>
        <v>O</v>
      </c>
      <c r="C409" s="3" t="str">
        <f>VLOOKUP($A409,DICO_Complet!A:R,3,FALSE)</f>
        <v>Context</v>
      </c>
      <c r="D409" s="3" t="str">
        <f>VLOOKUP($A409,DICO_Complet!A:R,4,FALSE)</f>
        <v>transactionContext</v>
      </c>
      <c r="E409" s="3" t="str">
        <f>VLOOKUP($A409,DICO_Complet!A:R,5,FALSE)</f>
        <v>authenticationDateTime</v>
      </c>
      <c r="F409" s="3" t="str">
        <f>VLOOKUP($A409,DICO_Complet!A:R,6,FALSE)</f>
        <v>ISODateTime</v>
      </c>
      <c r="G409" s="31" t="str">
        <f>VLOOKUP($A409,DICO_Complet!A:R,7,FALSE)</f>
        <v>DNS</v>
      </c>
      <c r="H409" s="31">
        <f>VLOOKUP($A409,DICO_Complet!A:R,8,FALSE)</f>
        <v>0</v>
      </c>
      <c r="I409" s="3" t="str">
        <f>IF(VLOOKUP($A409,DICO_Complet!A:R,9,FALSE)&lt;&gt;0,VLOOKUP($A409,DICO_Complet!A:R,9,FALSE),"")</f>
        <v/>
      </c>
      <c r="J409" s="3" t="str">
        <f>VLOOKUP($A409,DICO_Complet!A:R,10,FALSE)</f>
        <v>Authentication date</v>
      </c>
      <c r="K409" s="3" t="str">
        <f>IF(OR(ISNA(VLOOKUP(Tableau161920[[#This Row],[Référence]],MON_MSG!A:H,7,FALSE)),ISBLANK(VLOOKUP(Tableau161920[[#This Row],[Référence]],MON_MSG!A:H,7,FALSE))),"",VLOOKUP(Tableau161920[[#This Row],[Référence]],MON_MSG!A:H,7,FALSE))</f>
        <v/>
      </c>
      <c r="L409" s="3" t="str">
        <f>IF(OR(ISNA(VLOOKUP(Tableau161920[[#This Row],[Référence]],MON_MSG!A:I,8,FALSE)),ISBLANK(VLOOKUP(Tableau161920[[#This Row],[Référence]],MON_MSG!A:I,8,FALSE))),"",VLOOKUP(Tableau161920[[#This Row],[Référence]],MON_MSG!A:I,8,FALSE))</f>
        <v/>
      </c>
      <c r="M409" s="3" t="str">
        <f>IF(OR(ISNA(VLOOKUP(Tableau161920[[#This Row],[Référence]],MON_MSG!A:J,9,FALSE)),ISBLANK(VLOOKUP(Tableau161920[[#This Row],[Référence]],MON_MSG!A:J,9,FALSE))),"",VLOOKUP(Tableau161920[[#This Row],[Référence]],MON_MSG!A:J,9,FALSE))</f>
        <v/>
      </c>
      <c r="N409" s="3" t="str">
        <f>IF(VLOOKUP($A409,DICO_Complet!A:R,12,FALSE)=0,"",VLOOKUP($A409,DICO_Complet!A:R,12,FALSE))</f>
        <v>RSB57_37</v>
      </c>
      <c r="O409" s="3" t="str">
        <f>IF(VLOOKUP($A409,DICO_Complet!A:R,13,FALSE)=0,"",VLOOKUP($A409,DICO_Complet!A:R,13,FALSE))</f>
        <v>057-0037</v>
      </c>
      <c r="P409" s="3" t="str">
        <f>IF(VLOOKUP($A409,DICO_Complet!A:R,14,FALSE)=0,"",VLOOKUP($A409,DICO_Complet!A:R,14,FALSE))</f>
        <v>059-0037</v>
      </c>
      <c r="Q409" s="3" t="str">
        <f>IF(VLOOKUP($A409,DICO_Complet!A:R,15,FALSE)=0,"",VLOOKUP($A409,DICO_Complet!A:R,15,FALSE))</f>
        <v>056-0037</v>
      </c>
      <c r="R409" s="3" t="str">
        <f>IF(VLOOKUP($A409,DICO_Complet!A:R,16,FALSE)=0,"",VLOOKUP($A409,DICO_Complet!A:R,16,FALSE))</f>
        <v/>
      </c>
      <c r="S409" s="3" t="str">
        <f>IF(VLOOKUP($A409,DICO_Complet!A:R,17,FALSE)=0,"",VLOOKUP($A409,DICO_Complet!A:R,17,FALSE))</f>
        <v/>
      </c>
      <c r="T409" s="3" t="str">
        <f>IF(VLOOKUP($A409,DICO_Complet!A:R,18,FALSE)=0,"",VLOOKUP($A409,DICO_Complet!A:R,18,FALSE))</f>
        <v/>
      </c>
    </row>
    <row r="410" spans="1:20">
      <c r="A410" s="29">
        <v>241112000030</v>
      </c>
      <c r="B410" s="30" t="str">
        <f>IF(ISNA(VLOOKUP(Tableau161920[[#This Row],[Référence]],MON_MSG!A:B,2,FALSE)),"N",IF($I410="Obsolete","N","O"))</f>
        <v>O</v>
      </c>
      <c r="C410" s="3" t="str">
        <f>VLOOKUP($A410,DICO_Complet!A:R,3,FALSE)</f>
        <v>Context</v>
      </c>
      <c r="D410" s="3" t="str">
        <f>VLOOKUP($A410,DICO_Complet!A:R,4,FALSE)</f>
        <v>transactionContext</v>
      </c>
      <c r="E410" s="3" t="str">
        <f>VLOOKUP($A410,DICO_Complet!A:R,5,FALSE)</f>
        <v>authenticationProgramIndicator</v>
      </c>
      <c r="F410" s="3" t="str">
        <f>VLOOKUP($A410,DICO_Complet!A:R,6,FALSE)</f>
        <v>Exact2AlphaNumericText</v>
      </c>
      <c r="G410" s="31" t="str">
        <f>VLOOKUP($A410,DICO_Complet!A:R,7,FALSE)</f>
        <v>DNS</v>
      </c>
      <c r="H410" s="31">
        <f>VLOOKUP($A410,DICO_Complet!A:R,8,FALSE)</f>
        <v>0</v>
      </c>
      <c r="I410" s="3" t="str">
        <f>IF(VLOOKUP($A410,DICO_Complet!A:R,9,FALSE)&lt;&gt;0,VLOOKUP($A410,DICO_Complet!A:R,9,FALSE),"")</f>
        <v/>
      </c>
      <c r="J410" s="3" t="str">
        <f>VLOOKUP($A410,DICO_Complet!A:R,10,FALSE)</f>
        <v>Authentification program indicator</v>
      </c>
      <c r="K410" s="3" t="str">
        <f>IF(OR(ISNA(VLOOKUP(Tableau161920[[#This Row],[Référence]],MON_MSG!A:H,7,FALSE)),ISBLANK(VLOOKUP(Tableau161920[[#This Row],[Référence]],MON_MSG!A:H,7,FALSE))),"",VLOOKUP(Tableau161920[[#This Row],[Référence]],MON_MSG!A:H,7,FALSE))</f>
        <v/>
      </c>
      <c r="L410" s="3" t="str">
        <f>IF(OR(ISNA(VLOOKUP(Tableau161920[[#This Row],[Référence]],MON_MSG!A:I,8,FALSE)),ISBLANK(VLOOKUP(Tableau161920[[#This Row],[Référence]],MON_MSG!A:I,8,FALSE))),"",VLOOKUP(Tableau161920[[#This Row],[Référence]],MON_MSG!A:I,8,FALSE))</f>
        <v/>
      </c>
      <c r="M410" s="3" t="str">
        <f>IF(OR(ISNA(VLOOKUP(Tableau161920[[#This Row],[Référence]],MON_MSG!A:J,9,FALSE)),ISBLANK(VLOOKUP(Tableau161920[[#This Row],[Référence]],MON_MSG!A:J,9,FALSE))),"",VLOOKUP(Tableau161920[[#This Row],[Référence]],MON_MSG!A:J,9,FALSE))</f>
        <v/>
      </c>
      <c r="N410" s="3" t="str">
        <f>IF(VLOOKUP($A410,DICO_Complet!A:R,12,FALSE)=0,"",VLOOKUP($A410,DICO_Complet!A:R,12,FALSE))</f>
        <v>RSB119_0377</v>
      </c>
      <c r="O410" s="3" t="str">
        <f>IF(VLOOKUP($A410,DICO_Complet!A:R,13,FALSE)=0,"",VLOOKUP($A410,DICO_Complet!A:R,13,FALSE))</f>
        <v>119-0377</v>
      </c>
      <c r="P410" s="3" t="str">
        <f>IF(VLOOKUP($A410,DICO_Complet!A:R,14,FALSE)=0,"",VLOOKUP($A410,DICO_Complet!A:R,14,FALSE))</f>
        <v/>
      </c>
      <c r="Q410" s="3" t="str">
        <f>IF(VLOOKUP($A410,DICO_Complet!A:R,15,FALSE)=0,"",VLOOKUP($A410,DICO_Complet!A:R,15,FALSE))</f>
        <v/>
      </c>
      <c r="R410" s="3" t="str">
        <f>IF(VLOOKUP($A410,DICO_Complet!A:R,16,FALSE)=0,"",VLOOKUP($A410,DICO_Complet!A:R,16,FALSE))</f>
        <v/>
      </c>
      <c r="S410" s="3" t="str">
        <f>IF(VLOOKUP($A410,DICO_Complet!A:R,17,FALSE)=0,"",VLOOKUP($A410,DICO_Complet!A:R,17,FALSE))</f>
        <v/>
      </c>
      <c r="T410" s="3" t="str">
        <f>IF(VLOOKUP($A410,DICO_Complet!A:R,18,FALSE)=0,"",VLOOKUP($A410,DICO_Complet!A:R,18,FALSE))</f>
        <v/>
      </c>
    </row>
    <row r="411" spans="1:20">
      <c r="A411" s="29">
        <v>241227113100</v>
      </c>
      <c r="B411" s="30" t="str">
        <f>IF(ISNA(VLOOKUP(Tableau161920[[#This Row],[Référence]],MON_MSG!A:B,2,FALSE)),"N",IF($I411="Obsolete","N","O"))</f>
        <v>O</v>
      </c>
      <c r="C411" s="3" t="str">
        <f>VLOOKUP($A411,DICO_Complet!A:R,3,FALSE)</f>
        <v>Context</v>
      </c>
      <c r="D411" s="3" t="str">
        <f>VLOOKUP($A411,DICO_Complet!A:R,4,FALSE)</f>
        <v>transactionContext</v>
      </c>
      <c r="E411" s="3" t="str">
        <f>VLOOKUP($A411,DICO_Complet!A:R,5,FALSE)</f>
        <v>authorisationUnbundling</v>
      </c>
      <c r="F411" s="3" t="str">
        <f>VLOOKUP($A411,DICO_Complet!A:R,6,FALSE)</f>
        <v>TrueFalseIndicator</v>
      </c>
      <c r="G411" s="31" t="str">
        <f>VLOOKUP($A411,DICO_Complet!A:R,7,FALSE)</f>
        <v>DNS</v>
      </c>
      <c r="H411" s="31">
        <f>VLOOKUP($A411,DICO_Complet!A:R,8,FALSE)</f>
        <v>0</v>
      </c>
      <c r="I411" s="3" t="str">
        <f>IF(VLOOKUP($A411,DICO_Complet!A:R,9,FALSE)&lt;&gt;0,VLOOKUP($A411,DICO_Complet!A:R,9,FALSE),"")</f>
        <v/>
      </c>
      <c r="J411" s="3" t="str">
        <f>VLOOKUP($A411,DICO_Complet!A:R,10,FALSE)</f>
        <v>Unbundling (deliassage) authorised.</v>
      </c>
      <c r="K411" s="3" t="str">
        <f>IF(OR(ISNA(VLOOKUP(Tableau161920[[#This Row],[Référence]],MON_MSG!A:H,7,FALSE)),ISBLANK(VLOOKUP(Tableau161920[[#This Row],[Référence]],MON_MSG!A:H,7,FALSE))),"",VLOOKUP(Tableau161920[[#This Row],[Référence]],MON_MSG!A:H,7,FALSE))</f>
        <v/>
      </c>
      <c r="L411" s="3" t="str">
        <f>IF(OR(ISNA(VLOOKUP(Tableau161920[[#This Row],[Référence]],MON_MSG!A:I,8,FALSE)),ISBLANK(VLOOKUP(Tableau161920[[#This Row],[Référence]],MON_MSG!A:I,8,FALSE))),"",VLOOKUP(Tableau161920[[#This Row],[Référence]],MON_MSG!A:I,8,FALSE))</f>
        <v/>
      </c>
      <c r="M411" s="3" t="str">
        <f>IF(OR(ISNA(VLOOKUP(Tableau161920[[#This Row],[Référence]],MON_MSG!A:J,9,FALSE)),ISBLANK(VLOOKUP(Tableau161920[[#This Row],[Référence]],MON_MSG!A:J,9,FALSE))),"",VLOOKUP(Tableau161920[[#This Row],[Référence]],MON_MSG!A:J,9,FALSE))</f>
        <v/>
      </c>
      <c r="N411" s="3" t="str">
        <f>IF(VLOOKUP($A411,DICO_Complet!A:R,12,FALSE)=0,"",VLOOKUP($A411,DICO_Complet!A:R,12,FALSE))</f>
        <v>MFO12</v>
      </c>
      <c r="O411" s="3" t="str">
        <f>IF(VLOOKUP($A411,DICO_Complet!A:R,13,FALSE)=0,"",VLOOKUP($A411,DICO_Complet!A:R,13,FALSE))</f>
        <v/>
      </c>
      <c r="P411" s="3" t="str">
        <f>IF(VLOOKUP($A411,DICO_Complet!A:R,14,FALSE)=0,"",VLOOKUP($A411,DICO_Complet!A:R,14,FALSE))</f>
        <v/>
      </c>
      <c r="Q411" s="3" t="str">
        <f>IF(VLOOKUP($A411,DICO_Complet!A:R,15,FALSE)=0,"",VLOOKUP($A411,DICO_Complet!A:R,15,FALSE))</f>
        <v/>
      </c>
      <c r="R411" s="3" t="str">
        <f>IF(VLOOKUP($A411,DICO_Complet!A:R,16,FALSE)=0,"",VLOOKUP($A411,DICO_Complet!A:R,16,FALSE))</f>
        <v/>
      </c>
      <c r="S411" s="3" t="str">
        <f>IF(VLOOKUP($A411,DICO_Complet!A:R,17,FALSE)=0,"",VLOOKUP($A411,DICO_Complet!A:R,17,FALSE))</f>
        <v/>
      </c>
      <c r="T411" s="3" t="str">
        <f>IF(VLOOKUP($A411,DICO_Complet!A:R,18,FALSE)=0,"",VLOOKUP($A411,DICO_Complet!A:R,18,FALSE))</f>
        <v/>
      </c>
    </row>
    <row r="412" spans="1:20">
      <c r="A412" s="29">
        <v>241112000031</v>
      </c>
      <c r="B412" s="30" t="str">
        <f>IF(ISNA(VLOOKUP(Tableau161920[[#This Row],[Référence]],MON_MSG!A:B,2,FALSE)),"N",IF($I412="Obsolete","N","O"))</f>
        <v>O</v>
      </c>
      <c r="C412" s="3" t="str">
        <f>VLOOKUP($A412,DICO_Complet!A:R,3,FALSE)</f>
        <v>Context</v>
      </c>
      <c r="D412" s="3" t="str">
        <f>VLOOKUP($A412,DICO_Complet!A:R,4,FALSE)</f>
        <v>transactionContext</v>
      </c>
      <c r="E412" s="3" t="str">
        <f>VLOOKUP($A412,DICO_Complet!A:R,5,FALSE)</f>
        <v>blockedRoute</v>
      </c>
      <c r="F412" s="3" t="str">
        <f>VLOOKUP($A412,DICO_Complet!A:R,6,FALSE)</f>
        <v>TrueFalseIndicator</v>
      </c>
      <c r="G412" s="31" t="str">
        <f>VLOOKUP($A412,DICO_Complet!A:R,7,FALSE)</f>
        <v>DNS</v>
      </c>
      <c r="H412" s="31">
        <f>VLOOKUP($A412,DICO_Complet!A:R,8,FALSE)</f>
        <v>0</v>
      </c>
      <c r="I412" s="3" t="str">
        <f>IF(VLOOKUP($A412,DICO_Complet!A:R,9,FALSE)&lt;&gt;0,VLOOKUP($A412,DICO_Complet!A:R,9,FALSE),"")</f>
        <v/>
      </c>
      <c r="J412" s="3" t="str">
        <f>VLOOKUP($A412,DICO_Complet!A:R,10,FALSE)</f>
        <v>Route blocked by routage tools</v>
      </c>
      <c r="K412" s="3" t="str">
        <f>IF(OR(ISNA(VLOOKUP(Tableau161920[[#This Row],[Référence]],MON_MSG!A:H,7,FALSE)),ISBLANK(VLOOKUP(Tableau161920[[#This Row],[Référence]],MON_MSG!A:H,7,FALSE))),"",VLOOKUP(Tableau161920[[#This Row],[Référence]],MON_MSG!A:H,7,FALSE))</f>
        <v/>
      </c>
      <c r="L412" s="3" t="str">
        <f>IF(OR(ISNA(VLOOKUP(Tableau161920[[#This Row],[Référence]],MON_MSG!A:I,8,FALSE)),ISBLANK(VLOOKUP(Tableau161920[[#This Row],[Référence]],MON_MSG!A:I,8,FALSE))),"",VLOOKUP(Tableau161920[[#This Row],[Référence]],MON_MSG!A:I,8,FALSE))</f>
        <v/>
      </c>
      <c r="M412" s="3" t="str">
        <f>IF(OR(ISNA(VLOOKUP(Tableau161920[[#This Row],[Référence]],MON_MSG!A:J,9,FALSE)),ISBLANK(VLOOKUP(Tableau161920[[#This Row],[Référence]],MON_MSG!A:J,9,FALSE))),"",VLOOKUP(Tableau161920[[#This Row],[Référence]],MON_MSG!A:J,9,FALSE))</f>
        <v/>
      </c>
      <c r="N412" s="3" t="str">
        <f>IF(VLOOKUP($A412,DICO_Complet!A:R,12,FALSE)=0,"",VLOOKUP($A412,DICO_Complet!A:R,12,FALSE))</f>
        <v>MFO4</v>
      </c>
      <c r="O412" s="3" t="str">
        <f>IF(VLOOKUP($A412,DICO_Complet!A:R,13,FALSE)=0,"",VLOOKUP($A412,DICO_Complet!A:R,13,FALSE))</f>
        <v/>
      </c>
      <c r="P412" s="3" t="str">
        <f>IF(VLOOKUP($A412,DICO_Complet!A:R,14,FALSE)=0,"",VLOOKUP($A412,DICO_Complet!A:R,14,FALSE))</f>
        <v/>
      </c>
      <c r="Q412" s="3" t="str">
        <f>IF(VLOOKUP($A412,DICO_Complet!A:R,15,FALSE)=0,"",VLOOKUP($A412,DICO_Complet!A:R,15,FALSE))</f>
        <v/>
      </c>
      <c r="R412" s="3" t="str">
        <f>IF(VLOOKUP($A412,DICO_Complet!A:R,16,FALSE)=0,"",VLOOKUP($A412,DICO_Complet!A:R,16,FALSE))</f>
        <v/>
      </c>
      <c r="S412" s="3" t="str">
        <f>IF(VLOOKUP($A412,DICO_Complet!A:R,17,FALSE)=0,"",VLOOKUP($A412,DICO_Complet!A:R,17,FALSE))</f>
        <v/>
      </c>
      <c r="T412" s="3" t="str">
        <f>IF(VLOOKUP($A412,DICO_Complet!A:R,18,FALSE)=0,"",VLOOKUP($A412,DICO_Complet!A:R,18,FALSE))</f>
        <v/>
      </c>
    </row>
    <row r="413" spans="1:20">
      <c r="A413" s="29">
        <v>241112000032</v>
      </c>
      <c r="B413" s="30" t="str">
        <f>IF(ISNA(VLOOKUP(Tableau161920[[#This Row],[Référence]],MON_MSG!A:B,2,FALSE)),"N",IF($I413="Obsolete","N","O"))</f>
        <v>O</v>
      </c>
      <c r="C413" s="3" t="str">
        <f>VLOOKUP($A413,DICO_Complet!A:R,3,FALSE)</f>
        <v>Context</v>
      </c>
      <c r="D413" s="3" t="str">
        <f>VLOOKUP($A413,DICO_Complet!A:R,4,FALSE)</f>
        <v>transactionContext</v>
      </c>
      <c r="E413" s="3" t="str">
        <f>VLOOKUP($A413,DICO_Complet!A:R,5,FALSE)</f>
        <v>buyingMethod</v>
      </c>
      <c r="F413" s="3" t="str">
        <f>VLOOKUP($A413,DICO_Complet!A:R,6,FALSE)</f>
        <v>BuyingMethodCodeset</v>
      </c>
      <c r="G413" s="31" t="str">
        <f>VLOOKUP($A413,DICO_Complet!A:R,7,FALSE)</f>
        <v>DNS</v>
      </c>
      <c r="H413" s="31">
        <f>VLOOKUP($A413,DICO_Complet!A:R,8,FALSE)</f>
        <v>0</v>
      </c>
      <c r="I413" s="3" t="str">
        <f>IF(VLOOKUP($A413,DICO_Complet!A:R,9,FALSE)&lt;&gt;0,VLOOKUP($A413,DICO_Complet!A:R,9,FALSE),"")</f>
        <v/>
      </c>
      <c r="J413" s="3" t="str">
        <f>VLOOKUP($A413,DICO_Complet!A:R,10,FALSE)</f>
        <v>Buying method used</v>
      </c>
      <c r="K413" s="3" t="str">
        <f>IF(OR(ISNA(VLOOKUP(Tableau161920[[#This Row],[Référence]],MON_MSG!A:H,7,FALSE)),ISBLANK(VLOOKUP(Tableau161920[[#This Row],[Référence]],MON_MSG!A:H,7,FALSE))),"",VLOOKUP(Tableau161920[[#This Row],[Référence]],MON_MSG!A:H,7,FALSE))</f>
        <v/>
      </c>
      <c r="L413" s="3" t="str">
        <f>IF(OR(ISNA(VLOOKUP(Tableau161920[[#This Row],[Référence]],MON_MSG!A:I,8,FALSE)),ISBLANK(VLOOKUP(Tableau161920[[#This Row],[Référence]],MON_MSG!A:I,8,FALSE))),"",VLOOKUP(Tableau161920[[#This Row],[Référence]],MON_MSG!A:I,8,FALSE))</f>
        <v/>
      </c>
      <c r="M413" s="3" t="str">
        <f>IF(OR(ISNA(VLOOKUP(Tableau161920[[#This Row],[Référence]],MON_MSG!A:J,9,FALSE)),ISBLANK(VLOOKUP(Tableau161920[[#This Row],[Référence]],MON_MSG!A:J,9,FALSE))),"",VLOOKUP(Tableau161920[[#This Row],[Référence]],MON_MSG!A:J,9,FALSE))</f>
        <v/>
      </c>
      <c r="N413" s="3" t="str">
        <f>IF(VLOOKUP($A413,DICO_Complet!A:R,12,FALSE)=0,"",VLOOKUP($A413,DICO_Complet!A:R,12,FALSE))</f>
        <v>RSB57_13</v>
      </c>
      <c r="O413" s="3" t="str">
        <f>IF(VLOOKUP($A413,DICO_Complet!A:R,13,FALSE)=0,"",VLOOKUP($A413,DICO_Complet!A:R,13,FALSE))</f>
        <v>057-0013</v>
      </c>
      <c r="P413" s="3" t="str">
        <f>IF(VLOOKUP($A413,DICO_Complet!A:R,14,FALSE)=0,"",VLOOKUP($A413,DICO_Complet!A:R,14,FALSE))</f>
        <v>059-0013</v>
      </c>
      <c r="Q413" s="3" t="str">
        <f>IF(VLOOKUP($A413,DICO_Complet!A:R,15,FALSE)=0,"",VLOOKUP($A413,DICO_Complet!A:R,15,FALSE))</f>
        <v>056-0013</v>
      </c>
      <c r="R413" s="3" t="str">
        <f>IF(VLOOKUP($A413,DICO_Complet!A:R,16,FALSE)=0,"",VLOOKUP($A413,DICO_Complet!A:R,16,FALSE))</f>
        <v/>
      </c>
      <c r="S413" s="3" t="str">
        <f>IF(VLOOKUP($A413,DICO_Complet!A:R,17,FALSE)=0,"",VLOOKUP($A413,DICO_Complet!A:R,17,FALSE))</f>
        <v/>
      </c>
      <c r="T413" s="3" t="str">
        <f>IF(VLOOKUP($A413,DICO_Complet!A:R,18,FALSE)=0,"",VLOOKUP($A413,DICO_Complet!A:R,18,FALSE))</f>
        <v/>
      </c>
    </row>
    <row r="414" spans="1:20">
      <c r="A414" s="29">
        <v>250625170700</v>
      </c>
      <c r="B414" s="30" t="str">
        <f>IF(ISNA(VLOOKUP(Tableau161920[[#This Row],[Référence]],MON_MSG!A:B,2,FALSE)),"N",IF($I414="Obsolete","N","O"))</f>
        <v>O</v>
      </c>
      <c r="C414" s="3" t="str">
        <f>VLOOKUP($A414,DICO_Complet!A:R,3,FALSE)</f>
        <v>Context</v>
      </c>
      <c r="D414" s="3" t="str">
        <f>VLOOKUP($A414,DICO_Complet!A:R,4,FALSE)</f>
        <v>transactionContext</v>
      </c>
      <c r="E414" s="3" t="str">
        <f>VLOOKUP($A414,DICO_Complet!A:R,5,FALSE)</f>
        <v>captureOrigin</v>
      </c>
      <c r="F414" s="3" t="str">
        <f>VLOOKUP($A414,DICO_Complet!A:R,6,FALSE)</f>
        <v>CaptureOriginCodeset</v>
      </c>
      <c r="G414" s="31" t="str">
        <f>VLOOKUP($A414,DICO_Complet!A:R,7,FALSE)</f>
        <v>DNS</v>
      </c>
      <c r="H414" s="31">
        <f>VLOOKUP($A414,DICO_Complet!A:R,8,FALSE)</f>
        <v>0</v>
      </c>
      <c r="I414" s="3" t="str">
        <f>IF(VLOOKUP($A414,DICO_Complet!A:R,9,FALSE)&lt;&gt;0,VLOOKUP($A414,DICO_Complet!A:R,9,FALSE),"")</f>
        <v/>
      </c>
      <c r="J414" s="3" t="str">
        <f>VLOOKUP($A414,DICO_Complet!A:R,10,FALSE)</f>
        <v>Origin of capture process, file, msg, api.</v>
      </c>
      <c r="K414" s="3" t="str">
        <f>IF(OR(ISNA(VLOOKUP(Tableau161920[[#This Row],[Référence]],MON_MSG!A:H,7,FALSE)),ISBLANK(VLOOKUP(Tableau161920[[#This Row],[Référence]],MON_MSG!A:H,7,FALSE))),"",VLOOKUP(Tableau161920[[#This Row],[Référence]],MON_MSG!A:H,7,FALSE))</f>
        <v/>
      </c>
      <c r="L414" s="3" t="str">
        <f>IF(OR(ISNA(VLOOKUP(Tableau161920[[#This Row],[Référence]],MON_MSG!A:I,8,FALSE)),ISBLANK(VLOOKUP(Tableau161920[[#This Row],[Référence]],MON_MSG!A:I,8,FALSE))),"",VLOOKUP(Tableau161920[[#This Row],[Référence]],MON_MSG!A:I,8,FALSE))</f>
        <v/>
      </c>
      <c r="M414" s="3" t="str">
        <f>IF(OR(ISNA(VLOOKUP(Tableau161920[[#This Row],[Référence]],MON_MSG!A:J,9,FALSE)),ISBLANK(VLOOKUP(Tableau161920[[#This Row],[Référence]],MON_MSG!A:J,9,FALSE))),"",VLOOKUP(Tableau161920[[#This Row],[Référence]],MON_MSG!A:J,9,FALSE))</f>
        <v/>
      </c>
      <c r="N414" s="3" t="str">
        <f>IF(VLOOKUP($A414,DICO_Complet!A:R,12,FALSE)=0,"",VLOOKUP($A414,DICO_Complet!A:R,12,FALSE))</f>
        <v/>
      </c>
      <c r="O414" s="3" t="str">
        <f>IF(VLOOKUP($A414,DICO_Complet!A:R,13,FALSE)=0,"",VLOOKUP($A414,DICO_Complet!A:R,13,FALSE))</f>
        <v/>
      </c>
      <c r="P414" s="3" t="str">
        <f>IF(VLOOKUP($A414,DICO_Complet!A:R,14,FALSE)=0,"",VLOOKUP($A414,DICO_Complet!A:R,14,FALSE))</f>
        <v/>
      </c>
      <c r="Q414" s="3" t="str">
        <f>IF(VLOOKUP($A414,DICO_Complet!A:R,15,FALSE)=0,"",VLOOKUP($A414,DICO_Complet!A:R,15,FALSE))</f>
        <v/>
      </c>
      <c r="R414" s="3" t="str">
        <f>IF(VLOOKUP($A414,DICO_Complet!A:R,16,FALSE)=0,"",VLOOKUP($A414,DICO_Complet!A:R,16,FALSE))</f>
        <v/>
      </c>
      <c r="S414" s="3" t="str">
        <f>IF(VLOOKUP($A414,DICO_Complet!A:R,17,FALSE)=0,"",VLOOKUP($A414,DICO_Complet!A:R,17,FALSE))</f>
        <v/>
      </c>
      <c r="T414" s="3" t="str">
        <f>IF(VLOOKUP($A414,DICO_Complet!A:R,18,FALSE)=0,"",VLOOKUP($A414,DICO_Complet!A:R,18,FALSE))</f>
        <v/>
      </c>
    </row>
    <row r="415" spans="1:20">
      <c r="A415" s="29">
        <v>250331112000</v>
      </c>
      <c r="B415" s="30" t="str">
        <f>IF(ISNA(VLOOKUP(Tableau161920[[#This Row],[Référence]],MON_MSG!A:B,2,FALSE)),"N",IF($I415="Obsolete","N","O"))</f>
        <v>O</v>
      </c>
      <c r="C415" s="3" t="str">
        <f>VLOOKUP($A415,DICO_Complet!A:R,3,FALSE)</f>
        <v>Context</v>
      </c>
      <c r="D415" s="3" t="str">
        <f>VLOOKUP($A415,DICO_Complet!A:R,4,FALSE)</f>
        <v>transactionContext</v>
      </c>
      <c r="E415" s="3" t="str">
        <f>VLOOKUP($A415,DICO_Complet!A:R,5,FALSE)</f>
        <v>cardBrandForcingIndicator</v>
      </c>
      <c r="F415" s="3" t="str">
        <f>VLOOKUP($A415,DICO_Complet!A:R,6,FALSE)</f>
        <v>TrueFalseIndicator</v>
      </c>
      <c r="G415" s="31" t="str">
        <f>VLOOKUP($A415,DICO_Complet!A:R,7,FALSE)</f>
        <v>DNS</v>
      </c>
      <c r="H415" s="31">
        <f>VLOOKUP($A415,DICO_Complet!A:R,8,FALSE)</f>
        <v>0</v>
      </c>
      <c r="I415" s="3" t="str">
        <f>IF(VLOOKUP($A415,DICO_Complet!A:R,9,FALSE)&lt;&gt;0,VLOOKUP($A415,DICO_Complet!A:R,9,FALSE),"")</f>
        <v/>
      </c>
      <c r="J415" s="3" t="str">
        <f>VLOOKUP($A415,DICO_Complet!A:R,10,FALSE)</f>
        <v>Brand have been forced by process</v>
      </c>
      <c r="K415" s="3" t="str">
        <f>IF(OR(ISNA(VLOOKUP(Tableau161920[[#This Row],[Référence]],MON_MSG!A:H,7,FALSE)),ISBLANK(VLOOKUP(Tableau161920[[#This Row],[Référence]],MON_MSG!A:H,7,FALSE))),"",VLOOKUP(Tableau161920[[#This Row],[Référence]],MON_MSG!A:H,7,FALSE))</f>
        <v/>
      </c>
      <c r="L415" s="3" t="str">
        <f>IF(OR(ISNA(VLOOKUP(Tableau161920[[#This Row],[Référence]],MON_MSG!A:I,8,FALSE)),ISBLANK(VLOOKUP(Tableau161920[[#This Row],[Référence]],MON_MSG!A:I,8,FALSE))),"",VLOOKUP(Tableau161920[[#This Row],[Référence]],MON_MSG!A:I,8,FALSE))</f>
        <v/>
      </c>
      <c r="M415" s="3" t="str">
        <f>IF(OR(ISNA(VLOOKUP(Tableau161920[[#This Row],[Référence]],MON_MSG!A:J,9,FALSE)),ISBLANK(VLOOKUP(Tableau161920[[#This Row],[Référence]],MON_MSG!A:J,9,FALSE))),"",VLOOKUP(Tableau161920[[#This Row],[Référence]],MON_MSG!A:J,9,FALSE))</f>
        <v/>
      </c>
      <c r="N415" s="3" t="str">
        <f>IF(VLOOKUP($A415,DICO_Complet!A:R,12,FALSE)=0,"",VLOOKUP($A415,DICO_Complet!A:R,12,FALSE))</f>
        <v/>
      </c>
      <c r="O415" s="3" t="str">
        <f>IF(VLOOKUP($A415,DICO_Complet!A:R,13,FALSE)=0,"",VLOOKUP($A415,DICO_Complet!A:R,13,FALSE))</f>
        <v/>
      </c>
      <c r="P415" s="3" t="str">
        <f>IF(VLOOKUP($A415,DICO_Complet!A:R,14,FALSE)=0,"",VLOOKUP($A415,DICO_Complet!A:R,14,FALSE))</f>
        <v/>
      </c>
      <c r="Q415" s="3" t="str">
        <f>IF(VLOOKUP($A415,DICO_Complet!A:R,15,FALSE)=0,"",VLOOKUP($A415,DICO_Complet!A:R,15,FALSE))</f>
        <v/>
      </c>
      <c r="R415" s="3" t="str">
        <f>IF(VLOOKUP($A415,DICO_Complet!A:R,16,FALSE)=0,"",VLOOKUP($A415,DICO_Complet!A:R,16,FALSE))</f>
        <v/>
      </c>
      <c r="S415" s="3" t="str">
        <f>IF(VLOOKUP($A415,DICO_Complet!A:R,17,FALSE)=0,"",VLOOKUP($A415,DICO_Complet!A:R,17,FALSE))</f>
        <v/>
      </c>
      <c r="T415" s="3" t="str">
        <f>IF(VLOOKUP($A415,DICO_Complet!A:R,18,FALSE)=0,"",VLOOKUP($A415,DICO_Complet!A:R,18,FALSE))</f>
        <v/>
      </c>
    </row>
    <row r="416" spans="1:20">
      <c r="A416" s="29">
        <v>250414135001</v>
      </c>
      <c r="B416" s="30" t="str">
        <f>IF(ISNA(VLOOKUP(Tableau161920[[#This Row],[Référence]],MON_MSG!A:B,2,FALSE)),"N",IF($I416="Obsolete","N","O"))</f>
        <v>O</v>
      </c>
      <c r="C416" s="3" t="str">
        <f>VLOOKUP($A416,DICO_Complet!A:R,3,FALSE)</f>
        <v>Context</v>
      </c>
      <c r="D416" s="3" t="str">
        <f>VLOOKUP($A416,DICO_Complet!A:R,4,FALSE)</f>
        <v>transactionContext</v>
      </c>
      <c r="E416" s="3" t="str">
        <f>VLOOKUP($A416,DICO_Complet!A:R,5,FALSE)</f>
        <v>cardDataEntryMode</v>
      </c>
      <c r="F416" s="3" t="str">
        <f>VLOOKUP($A416,DICO_Complet!A:R,6,FALSE)</f>
        <v>CardDataEntryModeCodeset</v>
      </c>
      <c r="G416" s="31" t="str">
        <f>VLOOKUP($A416,DICO_Complet!A:R,7,FALSE)</f>
        <v>DNS</v>
      </c>
      <c r="H416" s="31">
        <f>VLOOKUP($A416,DICO_Complet!A:R,8,FALSE)</f>
        <v>0</v>
      </c>
      <c r="I416" s="3" t="str">
        <f>IF(VLOOKUP($A416,DICO_Complet!A:R,9,FALSE)&lt;&gt;0,VLOOKUP($A416,DICO_Complet!A:R,9,FALSE),"")</f>
        <v/>
      </c>
      <c r="J416" s="3" t="str">
        <f>VLOOKUP($A416,DICO_Complet!A:R,10,FALSE)</f>
        <v>Card entry mode</v>
      </c>
      <c r="K416" s="3" t="str">
        <f>IF(OR(ISNA(VLOOKUP(Tableau161920[[#This Row],[Référence]],MON_MSG!A:H,7,FALSE)),ISBLANK(VLOOKUP(Tableau161920[[#This Row],[Référence]],MON_MSG!A:H,7,FALSE))),"",VLOOKUP(Tableau161920[[#This Row],[Référence]],MON_MSG!A:H,7,FALSE))</f>
        <v/>
      </c>
      <c r="L416" s="3" t="str">
        <f>IF(OR(ISNA(VLOOKUP(Tableau161920[[#This Row],[Référence]],MON_MSG!A:I,8,FALSE)),ISBLANK(VLOOKUP(Tableau161920[[#This Row],[Référence]],MON_MSG!A:I,8,FALSE))),"",VLOOKUP(Tableau161920[[#This Row],[Référence]],MON_MSG!A:I,8,FALSE))</f>
        <v/>
      </c>
      <c r="M416" s="3" t="str">
        <f>IF(OR(ISNA(VLOOKUP(Tableau161920[[#This Row],[Référence]],MON_MSG!A:J,9,FALSE)),ISBLANK(VLOOKUP(Tableau161920[[#This Row],[Référence]],MON_MSG!A:J,9,FALSE))),"",VLOOKUP(Tableau161920[[#This Row],[Référence]],MON_MSG!A:J,9,FALSE))</f>
        <v/>
      </c>
      <c r="N416" s="3" t="str">
        <f>IF(VLOOKUP($A416,DICO_Complet!A:R,12,FALSE)=0,"",VLOOKUP($A416,DICO_Complet!A:R,12,FALSE))</f>
        <v/>
      </c>
      <c r="O416" s="3" t="str">
        <f>IF(VLOOKUP($A416,DICO_Complet!A:R,13,FALSE)=0,"",VLOOKUP($A416,DICO_Complet!A:R,13,FALSE))</f>
        <v/>
      </c>
      <c r="P416" s="3" t="str">
        <f>IF(VLOOKUP($A416,DICO_Complet!A:R,14,FALSE)=0,"",VLOOKUP($A416,DICO_Complet!A:R,14,FALSE))</f>
        <v>022-p3</v>
      </c>
      <c r="Q416" s="3" t="str">
        <f>IF(VLOOKUP($A416,DICO_Complet!A:R,15,FALSE)=0,"",VLOOKUP($A416,DICO_Complet!A:R,15,FALSE))</f>
        <v/>
      </c>
      <c r="R416" s="3" t="str">
        <f>IF(VLOOKUP($A416,DICO_Complet!A:R,16,FALSE)=0,"",VLOOKUP($A416,DICO_Complet!A:R,16,FALSE))</f>
        <v/>
      </c>
      <c r="S416" s="3" t="str">
        <f>IF(VLOOKUP($A416,DICO_Complet!A:R,17,FALSE)=0,"",VLOOKUP($A416,DICO_Complet!A:R,17,FALSE))</f>
        <v/>
      </c>
      <c r="T416" s="3" t="str">
        <f>IF(VLOOKUP($A416,DICO_Complet!A:R,18,FALSE)=0,"",VLOOKUP($A416,DICO_Complet!A:R,18,FALSE))</f>
        <v/>
      </c>
    </row>
    <row r="417" spans="1:20">
      <c r="A417" s="29">
        <v>241112000198</v>
      </c>
      <c r="B417" s="30" t="str">
        <f>IF(ISNA(VLOOKUP(Tableau161920[[#This Row],[Référence]],MON_MSG!A:B,2,FALSE)),"N",IF($I417="Obsolete","N","O"))</f>
        <v>O</v>
      </c>
      <c r="C417" s="3" t="str">
        <f>VLOOKUP($A417,DICO_Complet!A:R,3,FALSE)</f>
        <v>Context</v>
      </c>
      <c r="D417" s="3" t="str">
        <f>VLOOKUP($A417,DICO_Complet!A:R,4,FALSE)</f>
        <v>transactionContext</v>
      </c>
      <c r="E417" s="3" t="str">
        <f>VLOOKUP($A417,DICO_Complet!A:R,5,FALSE)</f>
        <v>cardholderAuthenticationValue</v>
      </c>
      <c r="F417" s="3" t="str">
        <f>VLOOKUP($A417,DICO_Complet!A:R,6,FALSE)</f>
        <v>Min4Max40HexBinaryText</v>
      </c>
      <c r="G417" s="31" t="str">
        <f>VLOOKUP($A417,DICO_Complet!A:R,7,FALSE)</f>
        <v>DNS</v>
      </c>
      <c r="H417" s="31">
        <f>VLOOKUP($A417,DICO_Complet!A:R,8,FALSE)</f>
        <v>0</v>
      </c>
      <c r="I417" s="3" t="str">
        <f>IF(VLOOKUP($A417,DICO_Complet!A:R,9,FALSE)&lt;&gt;0,VLOOKUP($A417,DICO_Complet!A:R,9,FALSE),"")</f>
        <v/>
      </c>
      <c r="J417" s="3" t="str">
        <f>VLOOKUP($A417,DICO_Complet!A:R,10,FALSE)</f>
        <v>Cardholder authentication value</v>
      </c>
      <c r="K417" s="3" t="str">
        <f>IF(OR(ISNA(VLOOKUP(Tableau161920[[#This Row],[Référence]],MON_MSG!A:H,7,FALSE)),ISBLANK(VLOOKUP(Tableau161920[[#This Row],[Référence]],MON_MSG!A:H,7,FALSE))),"",VLOOKUP(Tableau161920[[#This Row],[Référence]],MON_MSG!A:H,7,FALSE))</f>
        <v/>
      </c>
      <c r="L417" s="3" t="str">
        <f>IF(OR(ISNA(VLOOKUP(Tableau161920[[#This Row],[Référence]],MON_MSG!A:I,8,FALSE)),ISBLANK(VLOOKUP(Tableau161920[[#This Row],[Référence]],MON_MSG!A:I,8,FALSE))),"",VLOOKUP(Tableau161920[[#This Row],[Référence]],MON_MSG!A:I,8,FALSE))</f>
        <v/>
      </c>
      <c r="M417" s="3" t="str">
        <f>IF(OR(ISNA(VLOOKUP(Tableau161920[[#This Row],[Référence]],MON_MSG!A:J,9,FALSE)),ISBLANK(VLOOKUP(Tableau161920[[#This Row],[Référence]],MON_MSG!A:J,9,FALSE))),"",VLOOKUP(Tableau161920[[#This Row],[Référence]],MON_MSG!A:J,9,FALSE))</f>
        <v/>
      </c>
      <c r="N417" s="3" t="str">
        <f>IF(VLOOKUP($A417,DICO_Complet!A:R,12,FALSE)=0,"",VLOOKUP($A417,DICO_Complet!A:R,12,FALSE))</f>
        <v>RSB59_401</v>
      </c>
      <c r="O417" s="3" t="str">
        <f>IF(VLOOKUP($A417,DICO_Complet!A:R,13,FALSE)=0,"",VLOOKUP($A417,DICO_Complet!A:R,13,FALSE))</f>
        <v>059-0401</v>
      </c>
      <c r="P417" s="3" t="str">
        <f>IF(VLOOKUP($A417,DICO_Complet!A:R,14,FALSE)=0,"",VLOOKUP($A417,DICO_Complet!A:R,14,FALSE))</f>
        <v>058-FF49</v>
      </c>
      <c r="Q417" s="3" t="str">
        <f>IF(VLOOKUP($A417,DICO_Complet!A:R,15,FALSE)=0,"",VLOOKUP($A417,DICO_Complet!A:R,15,FALSE))</f>
        <v>059-0401</v>
      </c>
      <c r="R417" s="3" t="str">
        <f>IF(VLOOKUP($A417,DICO_Complet!A:R,16,FALSE)=0,"",VLOOKUP($A417,DICO_Complet!A:R,16,FALSE))</f>
        <v>field 126.9</v>
      </c>
      <c r="S417" s="3" t="str">
        <f>IF(VLOOKUP($A417,DICO_Complet!A:R,17,FALSE)=0,"",VLOOKUP($A417,DICO_Complet!A:R,17,FALSE))</f>
        <v/>
      </c>
      <c r="T417" s="3" t="str">
        <f>IF(VLOOKUP($A417,DICO_Complet!A:R,18,FALSE)=0,"",VLOOKUP($A417,DICO_Complet!A:R,18,FALSE))</f>
        <v/>
      </c>
    </row>
    <row r="418" spans="1:20">
      <c r="A418" s="29">
        <v>241112000068</v>
      </c>
      <c r="B418" s="30" t="str">
        <f>IF(ISNA(VLOOKUP(Tableau161920[[#This Row],[Référence]],MON_MSG!A:B,2,FALSE)),"N",IF($I418="Obsolete","N","O"))</f>
        <v>O</v>
      </c>
      <c r="C418" s="3" t="str">
        <f>VLOOKUP($A418,DICO_Complet!A:R,3,FALSE)</f>
        <v>Context</v>
      </c>
      <c r="D418" s="3" t="str">
        <f>VLOOKUP($A418,DICO_Complet!A:R,4,FALSE)</f>
        <v>transactionContext</v>
      </c>
      <c r="E418" s="3" t="str">
        <f>VLOOKUP($A418,DICO_Complet!A:R,5,FALSE)</f>
        <v>cardholderAuthenticationValueCalculationMethod</v>
      </c>
      <c r="F418" s="3" t="str">
        <f>VLOOKUP($A418,DICO_Complet!A:R,6,FALSE)</f>
        <v>Exact1AlphaNumericText</v>
      </c>
      <c r="G418" s="31" t="str">
        <f>VLOOKUP($A418,DICO_Complet!A:R,7,FALSE)</f>
        <v>DNS</v>
      </c>
      <c r="H418" s="31">
        <f>VLOOKUP($A418,DICO_Complet!A:R,8,FALSE)</f>
        <v>0</v>
      </c>
      <c r="I418" s="3" t="str">
        <f>IF(VLOOKUP($A418,DICO_Complet!A:R,9,FALSE)&lt;&gt;0,VLOOKUP($A418,DICO_Complet!A:R,9,FALSE),"")</f>
        <v/>
      </c>
      <c r="J418" s="3" t="str">
        <f>VLOOKUP($A418,DICO_Complet!A:R,10,FALSE)</f>
        <v>Cardholder authentication value calculation method</v>
      </c>
      <c r="K418" s="3" t="str">
        <f>IF(OR(ISNA(VLOOKUP(Tableau161920[[#This Row],[Référence]],MON_MSG!A:H,7,FALSE)),ISBLANK(VLOOKUP(Tableau161920[[#This Row],[Référence]],MON_MSG!A:H,7,FALSE))),"",VLOOKUP(Tableau161920[[#This Row],[Référence]],MON_MSG!A:H,7,FALSE))</f>
        <v/>
      </c>
      <c r="L418" s="3" t="str">
        <f>IF(OR(ISNA(VLOOKUP(Tableau161920[[#This Row],[Référence]],MON_MSG!A:I,8,FALSE)),ISBLANK(VLOOKUP(Tableau161920[[#This Row],[Référence]],MON_MSG!A:I,8,FALSE))),"",VLOOKUP(Tableau161920[[#This Row],[Référence]],MON_MSG!A:I,8,FALSE))</f>
        <v/>
      </c>
      <c r="M418" s="3" t="str">
        <f>IF(OR(ISNA(VLOOKUP(Tableau161920[[#This Row],[Référence]],MON_MSG!A:J,9,FALSE)),ISBLANK(VLOOKUP(Tableau161920[[#This Row],[Référence]],MON_MSG!A:J,9,FALSE))),"",VLOOKUP(Tableau161920[[#This Row],[Référence]],MON_MSG!A:J,9,FALSE))</f>
        <v/>
      </c>
      <c r="N418" s="3" t="str">
        <f>IF(VLOOKUP($A418,DICO_Complet!A:R,12,FALSE)=0,"",VLOOKUP($A418,DICO_Complet!A:R,12,FALSE))</f>
        <v>RSB59_411</v>
      </c>
      <c r="O418" s="3" t="str">
        <f>IF(VLOOKUP($A418,DICO_Complet!A:R,13,FALSE)=0,"",VLOOKUP($A418,DICO_Complet!A:R,13,FALSE))</f>
        <v>059-0411</v>
      </c>
      <c r="P418" s="3" t="str">
        <f>IF(VLOOKUP($A418,DICO_Complet!A:R,14,FALSE)=0,"",VLOOKUP($A418,DICO_Complet!A:R,14,FALSE))</f>
        <v>058-0411</v>
      </c>
      <c r="Q418" s="3" t="str">
        <f>IF(VLOOKUP($A418,DICO_Complet!A:R,15,FALSE)=0,"",VLOOKUP($A418,DICO_Complet!A:R,15,FALSE))</f>
        <v/>
      </c>
      <c r="R418" s="3" t="str">
        <f>IF(VLOOKUP($A418,DICO_Complet!A:R,16,FALSE)=0,"",VLOOKUP($A418,DICO_Complet!A:R,16,FALSE))</f>
        <v/>
      </c>
      <c r="S418" s="3" t="str">
        <f>IF(VLOOKUP($A418,DICO_Complet!A:R,17,FALSE)=0,"",VLOOKUP($A418,DICO_Complet!A:R,17,FALSE))</f>
        <v/>
      </c>
      <c r="T418" s="3" t="str">
        <f>IF(VLOOKUP($A418,DICO_Complet!A:R,18,FALSE)=0,"",VLOOKUP($A418,DICO_Complet!A:R,18,FALSE))</f>
        <v/>
      </c>
    </row>
    <row r="419" spans="1:20">
      <c r="A419" s="29">
        <v>241112000064</v>
      </c>
      <c r="B419" s="30" t="str">
        <f>IF(ISNA(VLOOKUP(Tableau161920[[#This Row],[Référence]],MON_MSG!A:B,2,FALSE)),"N",IF($I419="Obsolete","N","O"))</f>
        <v>O</v>
      </c>
      <c r="C419" s="3" t="str">
        <f>VLOOKUP($A419,DICO_Complet!A:R,3,FALSE)</f>
        <v>Context</v>
      </c>
      <c r="D419" s="3" t="str">
        <f>VLOOKUP($A419,DICO_Complet!A:R,4,FALSE)</f>
        <v>transactionContext</v>
      </c>
      <c r="E419" s="3" t="str">
        <f>VLOOKUP($A419,DICO_Complet!A:R,5,FALSE)</f>
        <v>cardholderAuthenticationValueProcessingInfo</v>
      </c>
      <c r="F419" s="3" t="str">
        <f>VLOOKUP($A419,DICO_Complet!A:R,6,FALSE)</f>
        <v>Exact1Text</v>
      </c>
      <c r="G419" s="31" t="str">
        <f>VLOOKUP($A419,DICO_Complet!A:R,7,FALSE)</f>
        <v>DNS</v>
      </c>
      <c r="H419" s="31">
        <f>VLOOKUP($A419,DICO_Complet!A:R,8,FALSE)</f>
        <v>0</v>
      </c>
      <c r="I419" s="3" t="str">
        <f>IF(VLOOKUP($A419,DICO_Complet!A:R,9,FALSE)&lt;&gt;0,VLOOKUP($A419,DICO_Complet!A:R,9,FALSE),"")</f>
        <v/>
      </c>
      <c r="J419" s="3" t="str">
        <f>VLOOKUP($A419,DICO_Complet!A:R,10,FALSE)</f>
        <v>Cardholder authentication value processing information</v>
      </c>
      <c r="K419" s="3" t="str">
        <f>IF(OR(ISNA(VLOOKUP(Tableau161920[[#This Row],[Référence]],MON_MSG!A:H,7,FALSE)),ISBLANK(VLOOKUP(Tableau161920[[#This Row],[Référence]],MON_MSG!A:H,7,FALSE))),"",VLOOKUP(Tableau161920[[#This Row],[Référence]],MON_MSG!A:H,7,FALSE))</f>
        <v/>
      </c>
      <c r="L419" s="3" t="str">
        <f>IF(OR(ISNA(VLOOKUP(Tableau161920[[#This Row],[Référence]],MON_MSG!A:I,8,FALSE)),ISBLANK(VLOOKUP(Tableau161920[[#This Row],[Référence]],MON_MSG!A:I,8,FALSE))),"",VLOOKUP(Tableau161920[[#This Row],[Référence]],MON_MSG!A:I,8,FALSE))</f>
        <v/>
      </c>
      <c r="M419" s="3" t="str">
        <f>IF(OR(ISNA(VLOOKUP(Tableau161920[[#This Row],[Référence]],MON_MSG!A:J,9,FALSE)),ISBLANK(VLOOKUP(Tableau161920[[#This Row],[Référence]],MON_MSG!A:J,9,FALSE))),"",VLOOKUP(Tableau161920[[#This Row],[Référence]],MON_MSG!A:J,9,FALSE))</f>
        <v/>
      </c>
      <c r="N419" s="3" t="str">
        <f>IF(VLOOKUP($A419,DICO_Complet!A:R,12,FALSE)=0,"",VLOOKUP($A419,DICO_Complet!A:R,12,FALSE))</f>
        <v>RSB59_409</v>
      </c>
      <c r="O419" s="3" t="str">
        <f>IF(VLOOKUP($A419,DICO_Complet!A:R,13,FALSE)=0,"",VLOOKUP($A419,DICO_Complet!A:R,13,FALSE))</f>
        <v>059-0409</v>
      </c>
      <c r="P419" s="3" t="str">
        <f>IF(VLOOKUP($A419,DICO_Complet!A:R,14,FALSE)=0,"",VLOOKUP($A419,DICO_Complet!A:R,14,FALSE))</f>
        <v>058-0409</v>
      </c>
      <c r="Q419" s="3" t="str">
        <f>IF(VLOOKUP($A419,DICO_Complet!A:R,15,FALSE)=0,"",VLOOKUP($A419,DICO_Complet!A:R,15,FALSE))</f>
        <v/>
      </c>
      <c r="R419" s="3" t="str">
        <f>IF(VLOOKUP($A419,DICO_Complet!A:R,16,FALSE)=0,"",VLOOKUP($A419,DICO_Complet!A:R,16,FALSE))</f>
        <v>field 44.13</v>
      </c>
      <c r="S419" s="3" t="str">
        <f>IF(VLOOKUP($A419,DICO_Complet!A:R,17,FALSE)=0,"",VLOOKUP($A419,DICO_Complet!A:R,17,FALSE))</f>
        <v/>
      </c>
      <c r="T419" s="3" t="str">
        <f>IF(VLOOKUP($A419,DICO_Complet!A:R,18,FALSE)=0,"",VLOOKUP($A419,DICO_Complet!A:R,18,FALSE))</f>
        <v/>
      </c>
    </row>
    <row r="420" spans="1:20">
      <c r="A420" s="29">
        <v>250414135000</v>
      </c>
      <c r="B420" s="30" t="str">
        <f>IF(ISNA(VLOOKUP(Tableau161920[[#This Row],[Référence]],MON_MSG!A:B,2,FALSE)),"N",IF($I420="Obsolete","N","O"))</f>
        <v>O</v>
      </c>
      <c r="C420" s="3" t="str">
        <f>VLOOKUP($A420,DICO_Complet!A:R,3,FALSE)</f>
        <v>Context</v>
      </c>
      <c r="D420" s="3" t="str">
        <f>VLOOKUP($A420,DICO_Complet!A:R,4,FALSE)</f>
        <v>transactionContext</v>
      </c>
      <c r="E420" s="3" t="str">
        <f>VLOOKUP($A420,DICO_Complet!A:R,5,FALSE)</f>
        <v>cardholderPresence</v>
      </c>
      <c r="F420" s="3" t="str">
        <f>VLOOKUP($A420,DICO_Complet!A:R,6,FALSE)</f>
        <v>CardholderPresenceCodeset</v>
      </c>
      <c r="G420" s="31" t="str">
        <f>VLOOKUP($A420,DICO_Complet!A:R,7,FALSE)</f>
        <v>DNS</v>
      </c>
      <c r="H420" s="31">
        <f>VLOOKUP($A420,DICO_Complet!A:R,8,FALSE)</f>
        <v>0</v>
      </c>
      <c r="I420" s="3" t="str">
        <f>IF(VLOOKUP($A420,DICO_Complet!A:R,9,FALSE)&lt;&gt;0,VLOOKUP($A420,DICO_Complet!A:R,9,FALSE),"")</f>
        <v/>
      </c>
      <c r="J420" s="3" t="str">
        <f>VLOOKUP($A420,DICO_Complet!A:R,10,FALSE)</f>
        <v>Cardholder presence</v>
      </c>
      <c r="K420" s="3" t="str">
        <f>IF(OR(ISNA(VLOOKUP(Tableau161920[[#This Row],[Référence]],MON_MSG!A:H,7,FALSE)),ISBLANK(VLOOKUP(Tableau161920[[#This Row],[Référence]],MON_MSG!A:H,7,FALSE))),"",VLOOKUP(Tableau161920[[#This Row],[Référence]],MON_MSG!A:H,7,FALSE))</f>
        <v/>
      </c>
      <c r="L420" s="3" t="str">
        <f>IF(OR(ISNA(VLOOKUP(Tableau161920[[#This Row],[Référence]],MON_MSG!A:I,8,FALSE)),ISBLANK(VLOOKUP(Tableau161920[[#This Row],[Référence]],MON_MSG!A:I,8,FALSE))),"",VLOOKUP(Tableau161920[[#This Row],[Référence]],MON_MSG!A:I,8,FALSE))</f>
        <v/>
      </c>
      <c r="M420" s="3" t="str">
        <f>IF(OR(ISNA(VLOOKUP(Tableau161920[[#This Row],[Référence]],MON_MSG!A:J,9,FALSE)),ISBLANK(VLOOKUP(Tableau161920[[#This Row],[Référence]],MON_MSG!A:J,9,FALSE))),"",VLOOKUP(Tableau161920[[#This Row],[Référence]],MON_MSG!A:J,9,FALSE))</f>
        <v/>
      </c>
      <c r="N420" s="3" t="str">
        <f>IF(VLOOKUP($A420,DICO_Complet!A:R,12,FALSE)=0,"",VLOOKUP($A420,DICO_Complet!A:R,12,FALSE))</f>
        <v/>
      </c>
      <c r="O420" s="3" t="str">
        <f>IF(VLOOKUP($A420,DICO_Complet!A:R,13,FALSE)=0,"",VLOOKUP($A420,DICO_Complet!A:R,13,FALSE))</f>
        <v/>
      </c>
      <c r="P420" s="3" t="str">
        <f>IF(VLOOKUP($A420,DICO_Complet!A:R,14,FALSE)=0,"",VLOOKUP($A420,DICO_Complet!A:R,14,FALSE))</f>
        <v>022-p2</v>
      </c>
      <c r="Q420" s="3" t="str">
        <f>IF(VLOOKUP($A420,DICO_Complet!A:R,15,FALSE)=0,"",VLOOKUP($A420,DICO_Complet!A:R,15,FALSE))</f>
        <v/>
      </c>
      <c r="R420" s="3" t="str">
        <f>IF(VLOOKUP($A420,DICO_Complet!A:R,16,FALSE)=0,"",VLOOKUP($A420,DICO_Complet!A:R,16,FALSE))</f>
        <v/>
      </c>
      <c r="S420" s="3" t="str">
        <f>IF(VLOOKUP($A420,DICO_Complet!A:R,17,FALSE)=0,"",VLOOKUP($A420,DICO_Complet!A:R,17,FALSE))</f>
        <v/>
      </c>
      <c r="T420" s="3" t="str">
        <f>IF(VLOOKUP($A420,DICO_Complet!A:R,18,FALSE)=0,"",VLOOKUP($A420,DICO_Complet!A:R,18,FALSE))</f>
        <v/>
      </c>
    </row>
    <row r="421" spans="1:20">
      <c r="A421" s="29">
        <v>241112000033</v>
      </c>
      <c r="B421" s="30" t="str">
        <f>IF(ISNA(VLOOKUP(Tableau161920[[#This Row],[Référence]],MON_MSG!A:B,2,FALSE)),"N",IF($I421="Obsolete","N","O"))</f>
        <v>O</v>
      </c>
      <c r="C421" s="3" t="str">
        <f>VLOOKUP($A421,DICO_Complet!A:R,3,FALSE)</f>
        <v>Context</v>
      </c>
      <c r="D421" s="3" t="str">
        <f>VLOOKUP($A421,DICO_Complet!A:R,4,FALSE)</f>
        <v>transactionContext</v>
      </c>
      <c r="E421" s="3" t="str">
        <f>VLOOKUP($A421,DICO_Complet!A:R,5,FALSE)</f>
        <v>cardholderPresent</v>
      </c>
      <c r="F421" s="3" t="str">
        <f>VLOOKUP($A421,DICO_Complet!A:R,6,FALSE)</f>
        <v>TrueFalseIndicator</v>
      </c>
      <c r="G421" s="31" t="str">
        <f>VLOOKUP($A421,DICO_Complet!A:R,7,FALSE)</f>
        <v>DNS</v>
      </c>
      <c r="H421" s="31">
        <f>VLOOKUP($A421,DICO_Complet!A:R,8,FALSE)</f>
        <v>0</v>
      </c>
      <c r="I421" s="3" t="str">
        <f>IF(VLOOKUP($A421,DICO_Complet!A:R,9,FALSE)&lt;&gt;0,VLOOKUP($A421,DICO_Complet!A:R,9,FALSE),"")</f>
        <v/>
      </c>
      <c r="J421" s="3" t="str">
        <f>VLOOKUP($A421,DICO_Complet!A:R,10,FALSE)</f>
        <v>Cardholder present during transaction</v>
      </c>
      <c r="K421" s="3" t="str">
        <f>IF(OR(ISNA(VLOOKUP(Tableau161920[[#This Row],[Référence]],MON_MSG!A:H,7,FALSE)),ISBLANK(VLOOKUP(Tableau161920[[#This Row],[Référence]],MON_MSG!A:H,7,FALSE))),"",VLOOKUP(Tableau161920[[#This Row],[Référence]],MON_MSG!A:H,7,FALSE))</f>
        <v/>
      </c>
      <c r="L421" s="3" t="str">
        <f>IF(OR(ISNA(VLOOKUP(Tableau161920[[#This Row],[Référence]],MON_MSG!A:I,8,FALSE)),ISBLANK(VLOOKUP(Tableau161920[[#This Row],[Référence]],MON_MSG!A:I,8,FALSE))),"",VLOOKUP(Tableau161920[[#This Row],[Référence]],MON_MSG!A:I,8,FALSE))</f>
        <v/>
      </c>
      <c r="M421" s="3" t="str">
        <f>IF(OR(ISNA(VLOOKUP(Tableau161920[[#This Row],[Référence]],MON_MSG!A:J,9,FALSE)),ISBLANK(VLOOKUP(Tableau161920[[#This Row],[Référence]],MON_MSG!A:J,9,FALSE))),"",VLOOKUP(Tableau161920[[#This Row],[Référence]],MON_MSG!A:J,9,FALSE))</f>
        <v/>
      </c>
      <c r="N421" s="3" t="str">
        <f>IF(VLOOKUP($A421,DICO_Complet!A:R,12,FALSE)=0,"",VLOOKUP($A421,DICO_Complet!A:R,12,FALSE))</f>
        <v>ISO25</v>
      </c>
      <c r="O421" s="3" t="str">
        <f>IF(VLOOKUP($A421,DICO_Complet!A:R,13,FALSE)=0,"",VLOOKUP($A421,DICO_Complet!A:R,13,FALSE))</f>
        <v>025</v>
      </c>
      <c r="P421" s="3" t="str">
        <f>IF(VLOOKUP($A421,DICO_Complet!A:R,14,FALSE)=0,"",VLOOKUP($A421,DICO_Complet!A:R,14,FALSE))</f>
        <v/>
      </c>
      <c r="Q421" s="3" t="str">
        <f>IF(VLOOKUP($A421,DICO_Complet!A:R,15,FALSE)=0,"",VLOOKUP($A421,DICO_Complet!A:R,15,FALSE))</f>
        <v/>
      </c>
      <c r="R421" s="3" t="str">
        <f>IF(VLOOKUP($A421,DICO_Complet!A:R,16,FALSE)=0,"",VLOOKUP($A421,DICO_Complet!A:R,16,FALSE))</f>
        <v/>
      </c>
      <c r="S421" s="3" t="str">
        <f>IF(VLOOKUP($A421,DICO_Complet!A:R,17,FALSE)=0,"",VLOOKUP($A421,DICO_Complet!A:R,17,FALSE))</f>
        <v/>
      </c>
      <c r="T421" s="3" t="str">
        <f>IF(VLOOKUP($A421,DICO_Complet!A:R,18,FALSE)=0,"",VLOOKUP($A421,DICO_Complet!A:R,18,FALSE))</f>
        <v/>
      </c>
    </row>
    <row r="422" spans="1:20">
      <c r="A422" s="29">
        <v>250626095101</v>
      </c>
      <c r="B422" s="30" t="str">
        <f>IF(ISNA(VLOOKUP(Tableau161920[[#This Row],[Référence]],MON_MSG!A:B,2,FALSE)),"N",IF($I422="Obsolete","N","O"))</f>
        <v>O</v>
      </c>
      <c r="C422" s="3" t="str">
        <f>VLOOKUP($A422,DICO_Complet!A:R,3,FALSE)</f>
        <v>Context</v>
      </c>
      <c r="D422" s="3" t="str">
        <f>VLOOKUP($A422,DICO_Complet!A:R,4,FALSE)</f>
        <v>transactionContext</v>
      </c>
      <c r="E422" s="3" t="str">
        <f>VLOOKUP($A422,DICO_Complet!A:R,5,FALSE)</f>
        <v>cardholderSchemeRegion</v>
      </c>
      <c r="F422" s="3" t="str">
        <f>VLOOKUP($A422,DICO_Complet!A:R,6,FALSE)</f>
        <v>Max50Text</v>
      </c>
      <c r="G422" s="31" t="str">
        <f>VLOOKUP($A422,DICO_Complet!A:R,7,FALSE)</f>
        <v>DNS</v>
      </c>
      <c r="H422" s="31">
        <f>VLOOKUP($A422,DICO_Complet!A:R,8,FALSE)</f>
        <v>0</v>
      </c>
      <c r="I422" s="3" t="str">
        <f>IF(VLOOKUP($A422,DICO_Complet!A:R,9,FALSE)&lt;&gt;0,VLOOKUP($A422,DICO_Complet!A:R,9,FALSE),"")</f>
        <v/>
      </c>
      <c r="J422" s="3" t="str">
        <f>VLOOKUP($A422,DICO_Complet!A:R,10,FALSE)</f>
        <v>Scheme region qualified for the cardholder</v>
      </c>
      <c r="K422" s="3" t="str">
        <f>IF(OR(ISNA(VLOOKUP(Tableau161920[[#This Row],[Référence]],MON_MSG!A:H,7,FALSE)),ISBLANK(VLOOKUP(Tableau161920[[#This Row],[Référence]],MON_MSG!A:H,7,FALSE))),"",VLOOKUP(Tableau161920[[#This Row],[Référence]],MON_MSG!A:H,7,FALSE))</f>
        <v/>
      </c>
      <c r="L422" s="3" t="str">
        <f>IF(OR(ISNA(VLOOKUP(Tableau161920[[#This Row],[Référence]],MON_MSG!A:I,8,FALSE)),ISBLANK(VLOOKUP(Tableau161920[[#This Row],[Référence]],MON_MSG!A:I,8,FALSE))),"",VLOOKUP(Tableau161920[[#This Row],[Référence]],MON_MSG!A:I,8,FALSE))</f>
        <v/>
      </c>
      <c r="M422" s="3" t="str">
        <f>IF(OR(ISNA(VLOOKUP(Tableau161920[[#This Row],[Référence]],MON_MSG!A:J,9,FALSE)),ISBLANK(VLOOKUP(Tableau161920[[#This Row],[Référence]],MON_MSG!A:J,9,FALSE))),"",VLOOKUP(Tableau161920[[#This Row],[Référence]],MON_MSG!A:J,9,FALSE))</f>
        <v/>
      </c>
      <c r="N422" s="3" t="str">
        <f>IF(VLOOKUP($A422,DICO_Complet!A:R,12,FALSE)=0,"",VLOOKUP($A422,DICO_Complet!A:R,12,FALSE))</f>
        <v/>
      </c>
      <c r="O422" s="3" t="str">
        <f>IF(VLOOKUP($A422,DICO_Complet!A:R,13,FALSE)=0,"",VLOOKUP($A422,DICO_Complet!A:R,13,FALSE))</f>
        <v/>
      </c>
      <c r="P422" s="3" t="str">
        <f>IF(VLOOKUP($A422,DICO_Complet!A:R,14,FALSE)=0,"",VLOOKUP($A422,DICO_Complet!A:R,14,FALSE))</f>
        <v/>
      </c>
      <c r="Q422" s="3" t="str">
        <f>IF(VLOOKUP($A422,DICO_Complet!A:R,15,FALSE)=0,"",VLOOKUP($A422,DICO_Complet!A:R,15,FALSE))</f>
        <v/>
      </c>
      <c r="R422" s="3" t="str">
        <f>IF(VLOOKUP($A422,DICO_Complet!A:R,16,FALSE)=0,"",VLOOKUP($A422,DICO_Complet!A:R,16,FALSE))</f>
        <v/>
      </c>
      <c r="S422" s="3" t="str">
        <f>IF(VLOOKUP($A422,DICO_Complet!A:R,17,FALSE)=0,"",VLOOKUP($A422,DICO_Complet!A:R,17,FALSE))</f>
        <v/>
      </c>
      <c r="T422" s="3" t="str">
        <f>IF(VLOOKUP($A422,DICO_Complet!A:R,18,FALSE)=0,"",VLOOKUP($A422,DICO_Complet!A:R,18,FALSE))</f>
        <v/>
      </c>
    </row>
    <row r="423" spans="1:20">
      <c r="A423" s="29">
        <v>250325134511</v>
      </c>
      <c r="B423" s="30" t="str">
        <f>IF(ISNA(VLOOKUP(Tableau161920[[#This Row],[Référence]],MON_MSG!A:B,2,FALSE)),"N",IF($I423="Obsolete","N","O"))</f>
        <v>O</v>
      </c>
      <c r="C423" s="3" t="str">
        <f>VLOOKUP($A423,DICO_Complet!A:R,3,FALSE)</f>
        <v>Context</v>
      </c>
      <c r="D423" s="3" t="str">
        <f>VLOOKUP($A423,DICO_Complet!A:R,4,FALSE)</f>
        <v>transactionContext</v>
      </c>
      <c r="E423" s="3" t="str">
        <f>VLOOKUP($A423,DICO_Complet!A:R,5,FALSE)</f>
        <v>cardholderVerificationMethod</v>
      </c>
      <c r="F423" s="3" t="str">
        <f>VLOOKUP($A423,DICO_Complet!A:R,6,FALSE)</f>
        <v>Max4HexBinaryText</v>
      </c>
      <c r="G423" s="31" t="str">
        <f>VLOOKUP($A423,DICO_Complet!A:R,7,FALSE)</f>
        <v>DNS</v>
      </c>
      <c r="H423" s="31">
        <f>VLOOKUP($A423,DICO_Complet!A:R,8,FALSE)</f>
        <v>0</v>
      </c>
      <c r="I423" s="3" t="str">
        <f>IF(VLOOKUP($A423,DICO_Complet!A:R,9,FALSE)&lt;&gt;0,VLOOKUP($A423,DICO_Complet!A:R,9,FALSE),"")</f>
        <v/>
      </c>
      <c r="J423" s="3" t="str">
        <f>VLOOKUP($A423,DICO_Complet!A:R,10,FALSE)</f>
        <v xml:space="preserve">Cardholder Verification Method </v>
      </c>
      <c r="K423" s="3" t="str">
        <f>IF(OR(ISNA(VLOOKUP(Tableau161920[[#This Row],[Référence]],MON_MSG!A:H,7,FALSE)),ISBLANK(VLOOKUP(Tableau161920[[#This Row],[Référence]],MON_MSG!A:H,7,FALSE))),"",VLOOKUP(Tableau161920[[#This Row],[Référence]],MON_MSG!A:H,7,FALSE))</f>
        <v/>
      </c>
      <c r="L423" s="3" t="str">
        <f>IF(OR(ISNA(VLOOKUP(Tableau161920[[#This Row],[Référence]],MON_MSG!A:I,8,FALSE)),ISBLANK(VLOOKUP(Tableau161920[[#This Row],[Référence]],MON_MSG!A:I,8,FALSE))),"",VLOOKUP(Tableau161920[[#This Row],[Référence]],MON_MSG!A:I,8,FALSE))</f>
        <v/>
      </c>
      <c r="M423" s="3" t="str">
        <f>IF(OR(ISNA(VLOOKUP(Tableau161920[[#This Row],[Référence]],MON_MSG!A:J,9,FALSE)),ISBLANK(VLOOKUP(Tableau161920[[#This Row],[Référence]],MON_MSG!A:J,9,FALSE))),"",VLOOKUP(Tableau161920[[#This Row],[Référence]],MON_MSG!A:J,9,FALSE))</f>
        <v/>
      </c>
      <c r="N423" s="3" t="str">
        <f>IF(VLOOKUP($A423,DICO_Complet!A:R,12,FALSE)=0,"",VLOOKUP($A423,DICO_Complet!A:R,12,FALSE))</f>
        <v/>
      </c>
      <c r="O423" s="3" t="str">
        <f>IF(VLOOKUP($A423,DICO_Complet!A:R,13,FALSE)=0,"",VLOOKUP($A423,DICO_Complet!A:R,13,FALSE))</f>
        <v/>
      </c>
      <c r="P423" s="3" t="str">
        <f>IF(VLOOKUP($A423,DICO_Complet!A:R,14,FALSE)=0,"",VLOOKUP($A423,DICO_Complet!A:R,14,FALSE))</f>
        <v>059-1022</v>
      </c>
      <c r="Q423" s="3" t="str">
        <f>IF(VLOOKUP($A423,DICO_Complet!A:R,15,FALSE)=0,"",VLOOKUP($A423,DICO_Complet!A:R,15,FALSE))</f>
        <v>119-1022</v>
      </c>
      <c r="R423" s="3" t="str">
        <f>IF(VLOOKUP($A423,DICO_Complet!A:R,16,FALSE)=0,"",VLOOKUP($A423,DICO_Complet!A:R,16,FALSE))</f>
        <v/>
      </c>
      <c r="S423" s="3" t="str">
        <f>IF(VLOOKUP($A423,DICO_Complet!A:R,17,FALSE)=0,"",VLOOKUP($A423,DICO_Complet!A:R,17,FALSE))</f>
        <v/>
      </c>
      <c r="T423" s="3" t="str">
        <f>IF(VLOOKUP($A423,DICO_Complet!A:R,18,FALSE)=0,"",VLOOKUP($A423,DICO_Complet!A:R,18,FALSE))</f>
        <v/>
      </c>
    </row>
    <row r="424" spans="1:20">
      <c r="A424" s="29">
        <v>241112000034</v>
      </c>
      <c r="B424" s="30" t="str">
        <f>IF(ISNA(VLOOKUP(Tableau161920[[#This Row],[Référence]],MON_MSG!A:B,2,FALSE)),"N",IF($I424="Obsolete","N","O"))</f>
        <v>O</v>
      </c>
      <c r="C424" s="3" t="str">
        <f>VLOOKUP($A424,DICO_Complet!A:R,3,FALSE)</f>
        <v>Context</v>
      </c>
      <c r="D424" s="3" t="str">
        <f>VLOOKUP($A424,DICO_Complet!A:R,4,FALSE)</f>
        <v>transactionContext</v>
      </c>
      <c r="E424" s="3" t="str">
        <f>VLOOKUP($A424,DICO_Complet!A:R,5,FALSE)</f>
        <v>cardOnFileAction</v>
      </c>
      <c r="F424" s="3" t="str">
        <f>VLOOKUP($A424,DICO_Complet!A:R,6,FALSE)</f>
        <v>COFActionCodeset</v>
      </c>
      <c r="G424" s="31" t="str">
        <f>VLOOKUP($A424,DICO_Complet!A:R,7,FALSE)</f>
        <v>DNS</v>
      </c>
      <c r="H424" s="31">
        <f>VLOOKUP($A424,DICO_Complet!A:R,8,FALSE)</f>
        <v>0</v>
      </c>
      <c r="I424" s="3" t="str">
        <f>IF(VLOOKUP($A424,DICO_Complet!A:R,9,FALSE)&lt;&gt;0,VLOOKUP($A424,DICO_Complet!A:R,9,FALSE),"")</f>
        <v/>
      </c>
      <c r="J424" s="3" t="str">
        <f>VLOOKUP($A424,DICO_Complet!A:R,10,FALSE)</f>
        <v>CARD-ON-FILE Action</v>
      </c>
      <c r="K424" s="3" t="str">
        <f>IF(OR(ISNA(VLOOKUP(Tableau161920[[#This Row],[Référence]],MON_MSG!A:H,7,FALSE)),ISBLANK(VLOOKUP(Tableau161920[[#This Row],[Référence]],MON_MSG!A:H,7,FALSE))),"",VLOOKUP(Tableau161920[[#This Row],[Référence]],MON_MSG!A:H,7,FALSE))</f>
        <v/>
      </c>
      <c r="L424" s="3" t="str">
        <f>IF(OR(ISNA(VLOOKUP(Tableau161920[[#This Row],[Référence]],MON_MSG!A:I,8,FALSE)),ISBLANK(VLOOKUP(Tableau161920[[#This Row],[Référence]],MON_MSG!A:I,8,FALSE))),"",VLOOKUP(Tableau161920[[#This Row],[Référence]],MON_MSG!A:I,8,FALSE))</f>
        <v/>
      </c>
      <c r="M424" s="3" t="str">
        <f>IF(OR(ISNA(VLOOKUP(Tableau161920[[#This Row],[Référence]],MON_MSG!A:J,9,FALSE)),ISBLANK(VLOOKUP(Tableau161920[[#This Row],[Référence]],MON_MSG!A:J,9,FALSE))),"",VLOOKUP(Tableau161920[[#This Row],[Référence]],MON_MSG!A:J,9,FALSE))</f>
        <v/>
      </c>
      <c r="N424" s="3" t="str">
        <f>IF(VLOOKUP($A424,DICO_Complet!A:R,12,FALSE)=0,"",VLOOKUP($A424,DICO_Complet!A:R,12,FALSE))</f>
        <v>RSB57_29</v>
      </c>
      <c r="O424" s="3" t="str">
        <f>IF(VLOOKUP($A424,DICO_Complet!A:R,13,FALSE)=0,"",VLOOKUP($A424,DICO_Complet!A:R,13,FALSE))</f>
        <v>057-0029</v>
      </c>
      <c r="P424" s="3" t="str">
        <f>IF(VLOOKUP($A424,DICO_Complet!A:R,14,FALSE)=0,"",VLOOKUP($A424,DICO_Complet!A:R,14,FALSE))</f>
        <v>059-0029</v>
      </c>
      <c r="Q424" s="3" t="str">
        <f>IF(VLOOKUP($A424,DICO_Complet!A:R,15,FALSE)=0,"",VLOOKUP($A424,DICO_Complet!A:R,15,FALSE))</f>
        <v>056-0029</v>
      </c>
      <c r="R424" s="3" t="str">
        <f>IF(VLOOKUP($A424,DICO_Complet!A:R,16,FALSE)=0,"",VLOOKUP($A424,DICO_Complet!A:R,16,FALSE))</f>
        <v/>
      </c>
      <c r="S424" s="3" t="str">
        <f>IF(VLOOKUP($A424,DICO_Complet!A:R,17,FALSE)=0,"",VLOOKUP($A424,DICO_Complet!A:R,17,FALSE))</f>
        <v/>
      </c>
      <c r="T424" s="3" t="str">
        <f>IF(VLOOKUP($A424,DICO_Complet!A:R,18,FALSE)=0,"",VLOOKUP($A424,DICO_Complet!A:R,18,FALSE))</f>
        <v/>
      </c>
    </row>
    <row r="425" spans="1:20">
      <c r="A425" s="29">
        <v>241112000035</v>
      </c>
      <c r="B425" s="30" t="str">
        <f>IF(ISNA(VLOOKUP(Tableau161920[[#This Row],[Référence]],MON_MSG!A:B,2,FALSE)),"N",IF($I425="Obsolete","N","O"))</f>
        <v>O</v>
      </c>
      <c r="C425" s="3" t="str">
        <f>VLOOKUP($A425,DICO_Complet!A:R,3,FALSE)</f>
        <v>Context</v>
      </c>
      <c r="D425" s="3" t="str">
        <f>VLOOKUP($A425,DICO_Complet!A:R,4,FALSE)</f>
        <v>transactionContext</v>
      </c>
      <c r="E425" s="3" t="str">
        <f>VLOOKUP($A425,DICO_Complet!A:R,5,FALSE)</f>
        <v>cardPresent</v>
      </c>
      <c r="F425" s="3" t="str">
        <f>VLOOKUP($A425,DICO_Complet!A:R,6,FALSE)</f>
        <v>TrueFalseIndicator</v>
      </c>
      <c r="G425" s="31" t="str">
        <f>VLOOKUP($A425,DICO_Complet!A:R,7,FALSE)</f>
        <v>DNS</v>
      </c>
      <c r="H425" s="31">
        <f>VLOOKUP($A425,DICO_Complet!A:R,8,FALSE)</f>
        <v>0</v>
      </c>
      <c r="I425" s="3" t="str">
        <f>IF(VLOOKUP($A425,DICO_Complet!A:R,9,FALSE)&lt;&gt;0,VLOOKUP($A425,DICO_Complet!A:R,9,FALSE),"")</f>
        <v/>
      </c>
      <c r="J425" s="3" t="str">
        <f>VLOOKUP($A425,DICO_Complet!A:R,10,FALSE)</f>
        <v>Card present during transaction</v>
      </c>
      <c r="K425" s="3" t="str">
        <f>IF(OR(ISNA(VLOOKUP(Tableau161920[[#This Row],[Référence]],MON_MSG!A:H,7,FALSE)),ISBLANK(VLOOKUP(Tableau161920[[#This Row],[Référence]],MON_MSG!A:H,7,FALSE))),"",VLOOKUP(Tableau161920[[#This Row],[Référence]],MON_MSG!A:H,7,FALSE))</f>
        <v/>
      </c>
      <c r="L425" s="3" t="str">
        <f>IF(OR(ISNA(VLOOKUP(Tableau161920[[#This Row],[Référence]],MON_MSG!A:I,8,FALSE)),ISBLANK(VLOOKUP(Tableau161920[[#This Row],[Référence]],MON_MSG!A:I,8,FALSE))),"",VLOOKUP(Tableau161920[[#This Row],[Référence]],MON_MSG!A:I,8,FALSE))</f>
        <v/>
      </c>
      <c r="M425" s="3" t="str">
        <f>IF(OR(ISNA(VLOOKUP(Tableau161920[[#This Row],[Référence]],MON_MSG!A:J,9,FALSE)),ISBLANK(VLOOKUP(Tableau161920[[#This Row],[Référence]],MON_MSG!A:J,9,FALSE))),"",VLOOKUP(Tableau161920[[#This Row],[Référence]],MON_MSG!A:J,9,FALSE))</f>
        <v/>
      </c>
      <c r="N425" s="3" t="str">
        <f>IF(VLOOKUP($A425,DICO_Complet!A:R,12,FALSE)=0,"",VLOOKUP($A425,DICO_Complet!A:R,12,FALSE))</f>
        <v xml:space="preserve">ISO25 </v>
      </c>
      <c r="O425" s="3" t="str">
        <f>IF(VLOOKUP($A425,DICO_Complet!A:R,13,FALSE)=0,"",VLOOKUP($A425,DICO_Complet!A:R,13,FALSE))</f>
        <v/>
      </c>
      <c r="P425" s="3" t="str">
        <f>IF(VLOOKUP($A425,DICO_Complet!A:R,14,FALSE)=0,"",VLOOKUP($A425,DICO_Complet!A:R,14,FALSE))</f>
        <v/>
      </c>
      <c r="Q425" s="3" t="str">
        <f>IF(VLOOKUP($A425,DICO_Complet!A:R,15,FALSE)=0,"",VLOOKUP($A425,DICO_Complet!A:R,15,FALSE))</f>
        <v/>
      </c>
      <c r="R425" s="3" t="str">
        <f>IF(VLOOKUP($A425,DICO_Complet!A:R,16,FALSE)=0,"",VLOOKUP($A425,DICO_Complet!A:R,16,FALSE))</f>
        <v/>
      </c>
      <c r="S425" s="3" t="str">
        <f>IF(VLOOKUP($A425,DICO_Complet!A:R,17,FALSE)=0,"",VLOOKUP($A425,DICO_Complet!A:R,17,FALSE))</f>
        <v/>
      </c>
      <c r="T425" s="3" t="str">
        <f>IF(VLOOKUP($A425,DICO_Complet!A:R,18,FALSE)=0,"",VLOOKUP($A425,DICO_Complet!A:R,18,FALSE))</f>
        <v/>
      </c>
    </row>
    <row r="426" spans="1:20">
      <c r="A426" s="29">
        <v>241112000036</v>
      </c>
      <c r="B426" s="30" t="str">
        <f>IF(ISNA(VLOOKUP(Tableau161920[[#This Row],[Référence]],MON_MSG!A:B,2,FALSE)),"N",IF($I426="Obsolete","N","O"))</f>
        <v>O</v>
      </c>
      <c r="C426" s="3" t="str">
        <f>VLOOKUP($A426,DICO_Complet!A:R,3,FALSE)</f>
        <v>Context</v>
      </c>
      <c r="D426" s="3" t="str">
        <f>VLOOKUP($A426,DICO_Complet!A:R,4,FALSE)</f>
        <v>transactionContext</v>
      </c>
      <c r="E426" s="3" t="str">
        <f>VLOOKUP($A426,DICO_Complet!A:R,5,FALSE)</f>
        <v>cardSecurityCodePresence</v>
      </c>
      <c r="F426" s="3" t="str">
        <f>VLOOKUP($A426,DICO_Complet!A:R,6,FALSE)</f>
        <v>CardSecurityCodePresenceCodeset</v>
      </c>
      <c r="G426" s="31" t="str">
        <f>VLOOKUP($A426,DICO_Complet!A:R,7,FALSE)</f>
        <v>DNS</v>
      </c>
      <c r="H426" s="31">
        <f>VLOOKUP($A426,DICO_Complet!A:R,8,FALSE)</f>
        <v>0</v>
      </c>
      <c r="I426" s="3" t="str">
        <f>IF(VLOOKUP($A426,DICO_Complet!A:R,9,FALSE)&lt;&gt;0,VLOOKUP($A426,DICO_Complet!A:R,9,FALSE),"")</f>
        <v/>
      </c>
      <c r="J426" s="3" t="str">
        <f>VLOOKUP($A426,DICO_Complet!A:R,10,FALSE)</f>
        <v>Information on card security code presence</v>
      </c>
      <c r="K426" s="3" t="str">
        <f>IF(OR(ISNA(VLOOKUP(Tableau161920[[#This Row],[Référence]],MON_MSG!A:H,7,FALSE)),ISBLANK(VLOOKUP(Tableau161920[[#This Row],[Référence]],MON_MSG!A:H,7,FALSE))),"",VLOOKUP(Tableau161920[[#This Row],[Référence]],MON_MSG!A:H,7,FALSE))</f>
        <v/>
      </c>
      <c r="L426" s="3" t="str">
        <f>IF(OR(ISNA(VLOOKUP(Tableau161920[[#This Row],[Référence]],MON_MSG!A:I,8,FALSE)),ISBLANK(VLOOKUP(Tableau161920[[#This Row],[Référence]],MON_MSG!A:I,8,FALSE))),"",VLOOKUP(Tableau161920[[#This Row],[Référence]],MON_MSG!A:I,8,FALSE))</f>
        <v/>
      </c>
      <c r="M426" s="3" t="str">
        <f>IF(OR(ISNA(VLOOKUP(Tableau161920[[#This Row],[Référence]],MON_MSG!A:J,9,FALSE)),ISBLANK(VLOOKUP(Tableau161920[[#This Row],[Référence]],MON_MSG!A:J,9,FALSE))),"",VLOOKUP(Tableau161920[[#This Row],[Référence]],MON_MSG!A:J,9,FALSE))</f>
        <v/>
      </c>
      <c r="N426" s="3" t="str">
        <f>IF(VLOOKUP($A426,DICO_Complet!A:R,12,FALSE)=0,"",VLOOKUP($A426,DICO_Complet!A:R,12,FALSE))</f>
        <v>RSB59_300_p1</v>
      </c>
      <c r="O426" s="3" t="str">
        <f>IF(VLOOKUP($A426,DICO_Complet!A:R,13,FALSE)=0,"",VLOOKUP($A426,DICO_Complet!A:R,13,FALSE))</f>
        <v>059-0300-p1</v>
      </c>
      <c r="P426" s="3" t="str">
        <f>IF(VLOOKUP($A426,DICO_Complet!A:R,14,FALSE)=0,"",VLOOKUP($A426,DICO_Complet!A:R,14,FALSE))</f>
        <v/>
      </c>
      <c r="Q426" s="3" t="str">
        <f>IF(VLOOKUP($A426,DICO_Complet!A:R,15,FALSE)=0,"",VLOOKUP($A426,DICO_Complet!A:R,15,FALSE))</f>
        <v>059-0300-p1</v>
      </c>
      <c r="R426" s="3" t="str">
        <f>IF(VLOOKUP($A426,DICO_Complet!A:R,16,FALSE)=0,"",VLOOKUP($A426,DICO_Complet!A:R,16,FALSE))</f>
        <v>field 126.10 SF1</v>
      </c>
      <c r="S426" s="3" t="str">
        <f>IF(VLOOKUP($A426,DICO_Complet!A:R,17,FALSE)=0,"",VLOOKUP($A426,DICO_Complet!A:R,17,FALSE))</f>
        <v/>
      </c>
      <c r="T426" s="3" t="str">
        <f>IF(VLOOKUP($A426,DICO_Complet!A:R,18,FALSE)=0,"",VLOOKUP($A426,DICO_Complet!A:R,18,FALSE))</f>
        <v/>
      </c>
    </row>
    <row r="427" spans="1:20">
      <c r="A427" s="29">
        <v>241112000037</v>
      </c>
      <c r="B427" s="30" t="str">
        <f>IF(ISNA(VLOOKUP(Tableau161920[[#This Row],[Référence]],MON_MSG!A:B,2,FALSE)),"N",IF($I427="Obsolete","N","O"))</f>
        <v>O</v>
      </c>
      <c r="C427" s="3" t="str">
        <f>VLOOKUP($A427,DICO_Complet!A:R,3,FALSE)</f>
        <v>Context</v>
      </c>
      <c r="D427" s="3" t="str">
        <f>VLOOKUP($A427,DICO_Complet!A:R,4,FALSE)</f>
        <v>transactionContext</v>
      </c>
      <c r="E427" s="3" t="str">
        <f>VLOOKUP($A427,DICO_Complet!A:R,5,FALSE)</f>
        <v>cardSecurityCodeValue</v>
      </c>
      <c r="F427" s="3" t="str">
        <f>VLOOKUP($A427,DICO_Complet!A:R,6,FALSE)</f>
        <v>Exact3NumericText</v>
      </c>
      <c r="G427" s="31" t="str">
        <f>VLOOKUP($A427,DICO_Complet!A:R,7,FALSE)</f>
        <v>DSI</v>
      </c>
      <c r="H427" s="31">
        <f>VLOOKUP($A427,DICO_Complet!A:R,8,FALSE)</f>
        <v>0</v>
      </c>
      <c r="I427" s="3" t="str">
        <f>IF(VLOOKUP($A427,DICO_Complet!A:R,9,FALSE)&lt;&gt;0,VLOOKUP($A427,DICO_Complet!A:R,9,FALSE),"")</f>
        <v/>
      </c>
      <c r="J427" s="3" t="str">
        <f>VLOOKUP($A427,DICO_Complet!A:R,10,FALSE)</f>
        <v>Card security code value</v>
      </c>
      <c r="K427" s="3" t="str">
        <f>IF(OR(ISNA(VLOOKUP(Tableau161920[[#This Row],[Référence]],MON_MSG!A:H,7,FALSE)),ISBLANK(VLOOKUP(Tableau161920[[#This Row],[Référence]],MON_MSG!A:H,7,FALSE))),"",VLOOKUP(Tableau161920[[#This Row],[Référence]],MON_MSG!A:H,7,FALSE))</f>
        <v/>
      </c>
      <c r="L427" s="3" t="str">
        <f>IF(OR(ISNA(VLOOKUP(Tableau161920[[#This Row],[Référence]],MON_MSG!A:I,8,FALSE)),ISBLANK(VLOOKUP(Tableau161920[[#This Row],[Référence]],MON_MSG!A:I,8,FALSE))),"",VLOOKUP(Tableau161920[[#This Row],[Référence]],MON_MSG!A:I,8,FALSE))</f>
        <v/>
      </c>
      <c r="M427" s="3" t="str">
        <f>IF(OR(ISNA(VLOOKUP(Tableau161920[[#This Row],[Référence]],MON_MSG!A:J,9,FALSE)),ISBLANK(VLOOKUP(Tableau161920[[#This Row],[Référence]],MON_MSG!A:J,9,FALSE))),"",VLOOKUP(Tableau161920[[#This Row],[Référence]],MON_MSG!A:J,9,FALSE))</f>
        <v/>
      </c>
      <c r="N427" s="3" t="str">
        <f>IF(VLOOKUP($A427,DICO_Complet!A:R,12,FALSE)=0,"",VLOOKUP($A427,DICO_Complet!A:R,12,FALSE))</f>
        <v>RSB59_300_p2</v>
      </c>
      <c r="O427" s="3" t="str">
        <f>IF(VLOOKUP($A427,DICO_Complet!A:R,13,FALSE)=0,"",VLOOKUP($A427,DICO_Complet!A:R,13,FALSE))</f>
        <v>059-0300-p2</v>
      </c>
      <c r="P427" s="3" t="str">
        <f>IF(VLOOKUP($A427,DICO_Complet!A:R,14,FALSE)=0,"",VLOOKUP($A427,DICO_Complet!A:R,14,FALSE))</f>
        <v/>
      </c>
      <c r="Q427" s="3" t="str">
        <f>IF(VLOOKUP($A427,DICO_Complet!A:R,15,FALSE)=0,"",VLOOKUP($A427,DICO_Complet!A:R,15,FALSE))</f>
        <v/>
      </c>
      <c r="R427" s="3" t="str">
        <f>IF(VLOOKUP($A427,DICO_Complet!A:R,16,FALSE)=0,"",VLOOKUP($A427,DICO_Complet!A:R,16,FALSE))</f>
        <v/>
      </c>
      <c r="S427" s="3" t="str">
        <f>IF(VLOOKUP($A427,DICO_Complet!A:R,17,FALSE)=0,"",VLOOKUP($A427,DICO_Complet!A:R,17,FALSE))</f>
        <v/>
      </c>
      <c r="T427" s="3" t="str">
        <f>IF(VLOOKUP($A427,DICO_Complet!A:R,18,FALSE)=0,"",VLOOKUP($A427,DICO_Complet!A:R,18,FALSE))</f>
        <v/>
      </c>
    </row>
    <row r="428" spans="1:20">
      <c r="A428" s="29">
        <v>241112000038</v>
      </c>
      <c r="B428" s="30" t="str">
        <f>IF(ISNA(VLOOKUP(Tableau161920[[#This Row],[Référence]],MON_MSG!A:B,2,FALSE)),"N",IF($I428="Obsolete","N","O"))</f>
        <v>O</v>
      </c>
      <c r="C428" s="3" t="str">
        <f>VLOOKUP($A428,DICO_Complet!A:R,3,FALSE)</f>
        <v>Context</v>
      </c>
      <c r="D428" s="3" t="str">
        <f>VLOOKUP($A428,DICO_Complet!A:R,4,FALSE)</f>
        <v>transactionContext</v>
      </c>
      <c r="E428" s="3" t="str">
        <f>VLOOKUP($A428,DICO_Complet!A:R,5,FALSE)</f>
        <v>cardSecurityCodeVerificationInformation</v>
      </c>
      <c r="F428" s="3" t="str">
        <f>VLOOKUP($A428,DICO_Complet!A:R,6,FALSE)</f>
        <v>CardSecurityCodeVerificationCodeset</v>
      </c>
      <c r="G428" s="31" t="str">
        <f>VLOOKUP($A428,DICO_Complet!A:R,7,FALSE)</f>
        <v>DNS</v>
      </c>
      <c r="H428" s="31">
        <f>VLOOKUP($A428,DICO_Complet!A:R,8,FALSE)</f>
        <v>0</v>
      </c>
      <c r="I428" s="3" t="str">
        <f>IF(VLOOKUP($A428,DICO_Complet!A:R,9,FALSE)&lt;&gt;0,VLOOKUP($A428,DICO_Complet!A:R,9,FALSE),"")</f>
        <v/>
      </c>
      <c r="J428" s="3" t="str">
        <f>VLOOKUP($A428,DICO_Complet!A:R,10,FALSE)</f>
        <v>Information on card security code verification</v>
      </c>
      <c r="K428" s="3" t="str">
        <f>IF(OR(ISNA(VLOOKUP(Tableau161920[[#This Row],[Référence]],MON_MSG!A:H,7,FALSE)),ISBLANK(VLOOKUP(Tableau161920[[#This Row],[Référence]],MON_MSG!A:H,7,FALSE))),"",VLOOKUP(Tableau161920[[#This Row],[Référence]],MON_MSG!A:H,7,FALSE))</f>
        <v/>
      </c>
      <c r="L428" s="3" t="str">
        <f>IF(OR(ISNA(VLOOKUP(Tableau161920[[#This Row],[Référence]],MON_MSG!A:I,8,FALSE)),ISBLANK(VLOOKUP(Tableau161920[[#This Row],[Référence]],MON_MSG!A:I,8,FALSE))),"",VLOOKUP(Tableau161920[[#This Row],[Référence]],MON_MSG!A:I,8,FALSE))</f>
        <v/>
      </c>
      <c r="M428" s="3" t="str">
        <f>IF(OR(ISNA(VLOOKUP(Tableau161920[[#This Row],[Référence]],MON_MSG!A:J,9,FALSE)),ISBLANK(VLOOKUP(Tableau161920[[#This Row],[Référence]],MON_MSG!A:J,9,FALSE))),"",VLOOKUP(Tableau161920[[#This Row],[Référence]],MON_MSG!A:J,9,FALSE))</f>
        <v/>
      </c>
      <c r="N428" s="3" t="str">
        <f>IF(VLOOKUP($A428,DICO_Complet!A:R,12,FALSE)=0,"",VLOOKUP($A428,DICO_Complet!A:R,12,FALSE))</f>
        <v>RSB59_300_p3</v>
      </c>
      <c r="O428" s="3" t="str">
        <f>IF(VLOOKUP($A428,DICO_Complet!A:R,13,FALSE)=0,"",VLOOKUP($A428,DICO_Complet!A:R,13,FALSE))</f>
        <v>059-0300-p3</v>
      </c>
      <c r="P428" s="3" t="str">
        <f>IF(VLOOKUP($A428,DICO_Complet!A:R,14,FALSE)=0,"",VLOOKUP($A428,DICO_Complet!A:R,14,FALSE))</f>
        <v/>
      </c>
      <c r="Q428" s="3" t="str">
        <f>IF(VLOOKUP($A428,DICO_Complet!A:R,15,FALSE)=0,"",VLOOKUP($A428,DICO_Complet!A:R,15,FALSE))</f>
        <v/>
      </c>
      <c r="R428" s="3" t="str">
        <f>IF(VLOOKUP($A428,DICO_Complet!A:R,16,FALSE)=0,"",VLOOKUP($A428,DICO_Complet!A:R,16,FALSE))</f>
        <v/>
      </c>
      <c r="S428" s="3" t="str">
        <f>IF(VLOOKUP($A428,DICO_Complet!A:R,17,FALSE)=0,"",VLOOKUP($A428,DICO_Complet!A:R,17,FALSE))</f>
        <v/>
      </c>
      <c r="T428" s="3" t="str">
        <f>IF(VLOOKUP($A428,DICO_Complet!A:R,18,FALSE)=0,"",VLOOKUP($A428,DICO_Complet!A:R,18,FALSE))</f>
        <v/>
      </c>
    </row>
    <row r="429" spans="1:20">
      <c r="A429" s="29">
        <v>260421105600</v>
      </c>
      <c r="B429" s="30" t="str">
        <f>IF(ISNA(VLOOKUP(Tableau161920[[#This Row],[Référence]],MON_MSG!A:B,2,FALSE)),"N",IF($I429="Obsolete","N","O"))</f>
        <v>O</v>
      </c>
      <c r="C429" s="3" t="str">
        <f>VLOOKUP($A429,DICO_Complet!A:R,3,FALSE)</f>
        <v>Context</v>
      </c>
      <c r="D429" s="3" t="str">
        <f>VLOOKUP($A429,DICO_Complet!A:R,4,FALSE)</f>
        <v>transactionContext</v>
      </c>
      <c r="E429" s="3" t="str">
        <f>VLOOKUP($A429,DICO_Complet!A:R,5,FALSE)</f>
        <v>clearingProcessingMode</v>
      </c>
      <c r="F429" s="3" t="str">
        <f>VLOOKUP($A429,DICO_Complet!A:R,6,FALSE)</f>
        <v>ClearingProcessingModeCodeset</v>
      </c>
      <c r="G429" s="31" t="str">
        <f>VLOOKUP($A429,DICO_Complet!A:R,7,FALSE)</f>
        <v>DNS</v>
      </c>
      <c r="H429" s="31">
        <f>VLOOKUP($A429,DICO_Complet!A:R,8,FALSE)</f>
        <v>0</v>
      </c>
      <c r="I429" s="3" t="str">
        <f>IF(VLOOKUP($A429,DICO_Complet!A:R,9,FALSE)&lt;&gt;0,VLOOKUP($A429,DICO_Complet!A:R,9,FALSE),"")</f>
        <v/>
      </c>
      <c r="J429" s="3" t="str">
        <f>VLOOKUP($A429,DICO_Complet!A:R,10,FALSE)</f>
        <v>Clearing Processing mode identification, ONUS, INTRA, ….</v>
      </c>
      <c r="K429" s="3" t="str">
        <f>IF(OR(ISNA(VLOOKUP(Tableau161920[[#This Row],[Référence]],MON_MSG!A:H,7,FALSE)),ISBLANK(VLOOKUP(Tableau161920[[#This Row],[Référence]],MON_MSG!A:H,7,FALSE))),"",VLOOKUP(Tableau161920[[#This Row],[Référence]],MON_MSG!A:H,7,FALSE))</f>
        <v/>
      </c>
      <c r="L429" s="3" t="str">
        <f>IF(OR(ISNA(VLOOKUP(Tableau161920[[#This Row],[Référence]],MON_MSG!A:I,8,FALSE)),ISBLANK(VLOOKUP(Tableau161920[[#This Row],[Référence]],MON_MSG!A:I,8,FALSE))),"",VLOOKUP(Tableau161920[[#This Row],[Référence]],MON_MSG!A:I,8,FALSE))</f>
        <v/>
      </c>
      <c r="M429" s="3" t="str">
        <f>IF(OR(ISNA(VLOOKUP(Tableau161920[[#This Row],[Référence]],MON_MSG!A:J,9,FALSE)),ISBLANK(VLOOKUP(Tableau161920[[#This Row],[Référence]],MON_MSG!A:J,9,FALSE))),"",VLOOKUP(Tableau161920[[#This Row],[Référence]],MON_MSG!A:J,9,FALSE))</f>
        <v/>
      </c>
      <c r="N429" s="3" t="str">
        <f>IF(VLOOKUP($A429,DICO_Complet!A:R,12,FALSE)=0,"",VLOOKUP($A429,DICO_Complet!A:R,12,FALSE))</f>
        <v/>
      </c>
      <c r="O429" s="3" t="str">
        <f>IF(VLOOKUP($A429,DICO_Complet!A:R,13,FALSE)=0,"",VLOOKUP($A429,DICO_Complet!A:R,13,FALSE))</f>
        <v/>
      </c>
      <c r="P429" s="3" t="str">
        <f>IF(VLOOKUP($A429,DICO_Complet!A:R,14,FALSE)=0,"",VLOOKUP($A429,DICO_Complet!A:R,14,FALSE))</f>
        <v/>
      </c>
      <c r="Q429" s="3" t="str">
        <f>IF(VLOOKUP($A429,DICO_Complet!A:R,15,FALSE)=0,"",VLOOKUP($A429,DICO_Complet!A:R,15,FALSE))</f>
        <v/>
      </c>
      <c r="R429" s="3" t="str">
        <f>IF(VLOOKUP($A429,DICO_Complet!A:R,16,FALSE)=0,"",VLOOKUP($A429,DICO_Complet!A:R,16,FALSE))</f>
        <v/>
      </c>
      <c r="S429" s="3" t="str">
        <f>IF(VLOOKUP($A429,DICO_Complet!A:R,17,FALSE)=0,"",VLOOKUP($A429,DICO_Complet!A:R,17,FALSE))</f>
        <v/>
      </c>
      <c r="T429" s="3" t="str">
        <f>IF(VLOOKUP($A429,DICO_Complet!A:R,18,FALSE)=0,"",VLOOKUP($A429,DICO_Complet!A:R,18,FALSE))</f>
        <v/>
      </c>
    </row>
    <row r="430" spans="1:20">
      <c r="A430" s="29">
        <v>260519101000</v>
      </c>
      <c r="B430" s="30" t="str">
        <f>IF(ISNA(VLOOKUP(Tableau161920[[#This Row],[Référence]],MON_MSG!A:B,2,FALSE)),"N",IF($I430="Obsolete","N","O"))</f>
        <v>O</v>
      </c>
      <c r="C430" s="3" t="str">
        <f>VLOOKUP($A430,DICO_Complet!A:R,3,FALSE)</f>
        <v>Context</v>
      </c>
      <c r="D430" s="3" t="str">
        <f>VLOOKUP($A430,DICO_Complet!A:R,4,FALSE)</f>
        <v>transactionContext</v>
      </c>
      <c r="E430" s="3" t="str">
        <f>VLOOKUP($A430,DICO_Complet!A:R,5,FALSE)</f>
        <v>clearingRoute</v>
      </c>
      <c r="F430" s="3" t="str">
        <f>VLOOKUP($A430,DICO_Complet!A:R,6,FALSE)</f>
        <v>ClearingRouteCodeset</v>
      </c>
      <c r="G430" s="31" t="str">
        <f>VLOOKUP($A430,DICO_Complet!A:R,7,FALSE)</f>
        <v>DNS</v>
      </c>
      <c r="H430" s="31">
        <f>VLOOKUP($A430,DICO_Complet!A:R,8,FALSE)</f>
        <v>0</v>
      </c>
      <c r="I430" s="3" t="str">
        <f>IF(VLOOKUP($A430,DICO_Complet!A:R,9,FALSE)&lt;&gt;0,VLOOKUP($A430,DICO_Complet!A:R,9,FALSE),"")</f>
        <v/>
      </c>
      <c r="J430" s="3" t="str">
        <f>VLOOKUP($A430,DICO_Complet!A:R,10,FALSE)</f>
        <v>Identify the transaction clearing route (INTRA or SCHEME).</v>
      </c>
      <c r="K430" s="3" t="str">
        <f>IF(OR(ISNA(VLOOKUP(Tableau161920[[#This Row],[Référence]],MON_MSG!A:H,7,FALSE)),ISBLANK(VLOOKUP(Tableau161920[[#This Row],[Référence]],MON_MSG!A:H,7,FALSE))),"",VLOOKUP(Tableau161920[[#This Row],[Référence]],MON_MSG!A:H,7,FALSE))</f>
        <v/>
      </c>
      <c r="L430" s="3" t="str">
        <f>IF(OR(ISNA(VLOOKUP(Tableau161920[[#This Row],[Référence]],MON_MSG!A:I,8,FALSE)),ISBLANK(VLOOKUP(Tableau161920[[#This Row],[Référence]],MON_MSG!A:I,8,FALSE))),"",VLOOKUP(Tableau161920[[#This Row],[Référence]],MON_MSG!A:I,8,FALSE))</f>
        <v/>
      </c>
      <c r="M430" s="3" t="str">
        <f>IF(OR(ISNA(VLOOKUP(Tableau161920[[#This Row],[Référence]],MON_MSG!A:J,9,FALSE)),ISBLANK(VLOOKUP(Tableau161920[[#This Row],[Référence]],MON_MSG!A:J,9,FALSE))),"",VLOOKUP(Tableau161920[[#This Row],[Référence]],MON_MSG!A:J,9,FALSE))</f>
        <v/>
      </c>
      <c r="N430" s="3" t="str">
        <f>IF(VLOOKUP($A430,DICO_Complet!A:R,12,FALSE)=0,"",VLOOKUP($A430,DICO_Complet!A:R,12,FALSE))</f>
        <v/>
      </c>
      <c r="O430" s="3" t="str">
        <f>IF(VLOOKUP($A430,DICO_Complet!A:R,13,FALSE)=0,"",VLOOKUP($A430,DICO_Complet!A:R,13,FALSE))</f>
        <v/>
      </c>
      <c r="P430" s="3" t="str">
        <f>IF(VLOOKUP($A430,DICO_Complet!A:R,14,FALSE)=0,"",VLOOKUP($A430,DICO_Complet!A:R,14,FALSE))</f>
        <v/>
      </c>
      <c r="Q430" s="3" t="str">
        <f>IF(VLOOKUP($A430,DICO_Complet!A:R,15,FALSE)=0,"",VLOOKUP($A430,DICO_Complet!A:R,15,FALSE))</f>
        <v/>
      </c>
      <c r="R430" s="3" t="str">
        <f>IF(VLOOKUP($A430,DICO_Complet!A:R,16,FALSE)=0,"",VLOOKUP($A430,DICO_Complet!A:R,16,FALSE))</f>
        <v/>
      </c>
      <c r="S430" s="3" t="str">
        <f>IF(VLOOKUP($A430,DICO_Complet!A:R,17,FALSE)=0,"",VLOOKUP($A430,DICO_Complet!A:R,17,FALSE))</f>
        <v/>
      </c>
      <c r="T430" s="3" t="str">
        <f>IF(VLOOKUP($A430,DICO_Complet!A:R,18,FALSE)=0,"",VLOOKUP($A430,DICO_Complet!A:R,18,FALSE))</f>
        <v/>
      </c>
    </row>
    <row r="431" spans="1:20">
      <c r="A431" s="29">
        <v>250627081000</v>
      </c>
      <c r="B431" s="30" t="str">
        <f>IF(ISNA(VLOOKUP(Tableau161920[[#This Row],[Référence]],MON_MSG!A:B,2,FALSE)),"N",IF($I431="Obsolete","N","O"))</f>
        <v>O</v>
      </c>
      <c r="C431" s="3" t="str">
        <f>VLOOKUP($A431,DICO_Complet!A:R,3,FALSE)</f>
        <v>Context</v>
      </c>
      <c r="D431" s="3" t="str">
        <f>VLOOKUP($A431,DICO_Complet!A:R,4,FALSE)</f>
        <v>transactionContext</v>
      </c>
      <c r="E431" s="3" t="str">
        <f>VLOOKUP($A431,DICO_Complet!A:R,5,FALSE)</f>
        <v>counterpartyLastNameAndFirstName</v>
      </c>
      <c r="F431" s="3" t="str">
        <f>VLOOKUP($A431,DICO_Complet!A:R,6,FALSE)</f>
        <v>Max30Text</v>
      </c>
      <c r="G431" s="31" t="str">
        <f>VLOOKUP($A431,DICO_Complet!A:R,7,FALSE)</f>
        <v>DNS</v>
      </c>
      <c r="H431" s="31">
        <f>VLOOKUP($A431,DICO_Complet!A:R,8,FALSE)</f>
        <v>0</v>
      </c>
      <c r="I431" s="3" t="str">
        <f>IF(VLOOKUP($A431,DICO_Complet!A:R,9,FALSE)&lt;&gt;0,VLOOKUP($A431,DICO_Complet!A:R,9,FALSE),"")</f>
        <v/>
      </c>
      <c r="J431" s="3" t="str">
        <f>VLOOKUP($A431,DICO_Complet!A:R,10,FALSE)</f>
        <v>Counterparty last name and first name</v>
      </c>
      <c r="K431" s="3" t="str">
        <f>IF(OR(ISNA(VLOOKUP(Tableau161920[[#This Row],[Référence]],MON_MSG!A:H,7,FALSE)),ISBLANK(VLOOKUP(Tableau161920[[#This Row],[Référence]],MON_MSG!A:H,7,FALSE))),"",VLOOKUP(Tableau161920[[#This Row],[Référence]],MON_MSG!A:H,7,FALSE))</f>
        <v/>
      </c>
      <c r="L431" s="3" t="str">
        <f>IF(OR(ISNA(VLOOKUP(Tableau161920[[#This Row],[Référence]],MON_MSG!A:I,8,FALSE)),ISBLANK(VLOOKUP(Tableau161920[[#This Row],[Référence]],MON_MSG!A:I,8,FALSE))),"",VLOOKUP(Tableau161920[[#This Row],[Référence]],MON_MSG!A:I,8,FALSE))</f>
        <v/>
      </c>
      <c r="M431" s="3" t="str">
        <f>IF(OR(ISNA(VLOOKUP(Tableau161920[[#This Row],[Référence]],MON_MSG!A:J,9,FALSE)),ISBLANK(VLOOKUP(Tableau161920[[#This Row],[Référence]],MON_MSG!A:J,9,FALSE))),"",VLOOKUP(Tableau161920[[#This Row],[Référence]],MON_MSG!A:J,9,FALSE))</f>
        <v/>
      </c>
      <c r="N431" s="3" t="str">
        <f>IF(VLOOKUP($A431,DICO_Complet!A:R,12,FALSE)=0,"",VLOOKUP($A431,DICO_Complet!A:R,12,FALSE))</f>
        <v/>
      </c>
      <c r="O431" s="3" t="str">
        <f>IF(VLOOKUP($A431,DICO_Complet!A:R,13,FALSE)=0,"",VLOOKUP($A431,DICO_Complet!A:R,13,FALSE))</f>
        <v/>
      </c>
      <c r="P431" s="3" t="str">
        <f>IF(VLOOKUP($A431,DICO_Complet!A:R,14,FALSE)=0,"",VLOOKUP($A431,DICO_Complet!A:R,14,FALSE))</f>
        <v>059-1207</v>
      </c>
      <c r="Q431" s="3" t="str">
        <f>IF(VLOOKUP($A431,DICO_Complet!A:R,15,FALSE)=0,"",VLOOKUP($A431,DICO_Complet!A:R,15,FALSE))</f>
        <v/>
      </c>
      <c r="R431" s="3" t="str">
        <f>IF(VLOOKUP($A431,DICO_Complet!A:R,16,FALSE)=0,"",VLOOKUP($A431,DICO_Complet!A:R,16,FALSE))</f>
        <v/>
      </c>
      <c r="S431" s="3" t="str">
        <f>IF(VLOOKUP($A431,DICO_Complet!A:R,17,FALSE)=0,"",VLOOKUP($A431,DICO_Complet!A:R,17,FALSE))</f>
        <v/>
      </c>
      <c r="T431" s="3" t="str">
        <f>IF(VLOOKUP($A431,DICO_Complet!A:R,18,FALSE)=0,"",VLOOKUP($A431,DICO_Complet!A:R,18,FALSE))</f>
        <v/>
      </c>
    </row>
    <row r="432" spans="1:20">
      <c r="A432" s="29">
        <v>250707160804</v>
      </c>
      <c r="B432" s="30" t="str">
        <f>IF(ISNA(VLOOKUP(Tableau161920[[#This Row],[Référence]],MON_MSG!A:B,2,FALSE)),"N",IF($I432="Obsolete","N","O"))</f>
        <v>N</v>
      </c>
      <c r="C432" s="3" t="str">
        <f>VLOOKUP($A432,DICO_Complet!A:R,3,FALSE)</f>
        <v>Context</v>
      </c>
      <c r="D432" s="3" t="str">
        <f>VLOOKUP($A432,DICO_Complet!A:R,4,FALSE)</f>
        <v>transactionContext</v>
      </c>
      <c r="E432" s="3" t="str">
        <f>VLOOKUP($A432,DICO_Complet!A:R,5,FALSE)</f>
        <v>creditsAmount</v>
      </c>
      <c r="F432" s="3" t="str">
        <f>VLOOKUP($A432,DICO_Complet!A:R,6,FALSE)</f>
        <v>AmountType</v>
      </c>
      <c r="G432" s="31" t="str">
        <f>VLOOKUP($A432,DICO_Complet!A:R,7,FALSE)</f>
        <v>DNS</v>
      </c>
      <c r="H432" s="31">
        <f>VLOOKUP($A432,DICO_Complet!A:R,8,FALSE)</f>
        <v>0</v>
      </c>
      <c r="I432" s="3" t="str">
        <f>IF(VLOOKUP($A432,DICO_Complet!A:R,9,FALSE)&lt;&gt;0,VLOOKUP($A432,DICO_Complet!A:R,9,FALSE),"")</f>
        <v>Obsolete</v>
      </c>
      <c r="J432" s="3" t="str">
        <f>VLOOKUP($A432,DICO_Complet!A:R,10,FALSE)</f>
        <v>Credits,amount (terminal)</v>
      </c>
      <c r="K432" s="3" t="str">
        <f>IF(OR(ISNA(VLOOKUP(Tableau161920[[#This Row],[Référence]],MON_MSG!A:H,7,FALSE)),ISBLANK(VLOOKUP(Tableau161920[[#This Row],[Référence]],MON_MSG!A:H,7,FALSE))),"",VLOOKUP(Tableau161920[[#This Row],[Référence]],MON_MSG!A:H,7,FALSE))</f>
        <v/>
      </c>
      <c r="L432" s="3" t="str">
        <f>IF(OR(ISNA(VLOOKUP(Tableau161920[[#This Row],[Référence]],MON_MSG!A:I,8,FALSE)),ISBLANK(VLOOKUP(Tableau161920[[#This Row],[Référence]],MON_MSG!A:I,8,FALSE))),"",VLOOKUP(Tableau161920[[#This Row],[Référence]],MON_MSG!A:I,8,FALSE))</f>
        <v/>
      </c>
      <c r="M432" s="3" t="str">
        <f>IF(OR(ISNA(VLOOKUP(Tableau161920[[#This Row],[Référence]],MON_MSG!A:J,9,FALSE)),ISBLANK(VLOOKUP(Tableau161920[[#This Row],[Référence]],MON_MSG!A:J,9,FALSE))),"",VLOOKUP(Tableau161920[[#This Row],[Référence]],MON_MSG!A:J,9,FALSE))</f>
        <v/>
      </c>
      <c r="N432" s="3" t="str">
        <f>IF(VLOOKUP($A432,DICO_Complet!A:R,12,FALSE)=0,"",VLOOKUP($A432,DICO_Complet!A:R,12,FALSE))</f>
        <v/>
      </c>
      <c r="O432" s="3" t="str">
        <f>IF(VLOOKUP($A432,DICO_Complet!A:R,13,FALSE)=0,"",VLOOKUP($A432,DICO_Complet!A:R,13,FALSE))</f>
        <v/>
      </c>
      <c r="P432" s="3" t="str">
        <f>IF(VLOOKUP($A432,DICO_Complet!A:R,14,FALSE)=0,"",VLOOKUP($A432,DICO_Complet!A:R,14,FALSE))</f>
        <v>086</v>
      </c>
      <c r="Q432" s="3" t="str">
        <f>IF(VLOOKUP($A432,DICO_Complet!A:R,15,FALSE)=0,"",VLOOKUP($A432,DICO_Complet!A:R,15,FALSE))</f>
        <v/>
      </c>
      <c r="R432" s="3" t="str">
        <f>IF(VLOOKUP($A432,DICO_Complet!A:R,16,FALSE)=0,"",VLOOKUP($A432,DICO_Complet!A:R,16,FALSE))</f>
        <v/>
      </c>
      <c r="S432" s="3" t="str">
        <f>IF(VLOOKUP($A432,DICO_Complet!A:R,17,FALSE)=0,"",VLOOKUP($A432,DICO_Complet!A:R,17,FALSE))</f>
        <v/>
      </c>
      <c r="T432" s="3" t="str">
        <f>IF(VLOOKUP($A432,DICO_Complet!A:R,18,FALSE)=0,"",VLOOKUP($A432,DICO_Complet!A:R,18,FALSE))</f>
        <v/>
      </c>
    </row>
    <row r="433" spans="1:20">
      <c r="A433" s="29">
        <v>250707160802</v>
      </c>
      <c r="B433" s="30" t="str">
        <f>IF(ISNA(VLOOKUP(Tableau161920[[#This Row],[Référence]],MON_MSG!A:B,2,FALSE)),"N",IF($I433="Obsolete","N","O"))</f>
        <v>N</v>
      </c>
      <c r="C433" s="3" t="str">
        <f>VLOOKUP($A433,DICO_Complet!A:R,3,FALSE)</f>
        <v>Context</v>
      </c>
      <c r="D433" s="3" t="str">
        <f>VLOOKUP($A433,DICO_Complet!A:R,4,FALSE)</f>
        <v>transactionContext</v>
      </c>
      <c r="E433" s="3" t="str">
        <f>VLOOKUP($A433,DICO_Complet!A:R,5,FALSE)</f>
        <v>creditsNumber</v>
      </c>
      <c r="F433" s="3" t="str">
        <f>VLOOKUP($A433,DICO_Complet!A:R,6,FALSE)</f>
        <v>Max6NumericText</v>
      </c>
      <c r="G433" s="31" t="str">
        <f>VLOOKUP($A433,DICO_Complet!A:R,7,FALSE)</f>
        <v>DNS</v>
      </c>
      <c r="H433" s="31">
        <f>VLOOKUP($A433,DICO_Complet!A:R,8,FALSE)</f>
        <v>0</v>
      </c>
      <c r="I433" s="3" t="str">
        <f>IF(VLOOKUP($A433,DICO_Complet!A:R,9,FALSE)&lt;&gt;0,VLOOKUP($A433,DICO_Complet!A:R,9,FALSE),"")</f>
        <v>Obsolete</v>
      </c>
      <c r="J433" s="3" t="str">
        <f>VLOOKUP($A433,DICO_Complet!A:R,10,FALSE)</f>
        <v>Credits, number (terminal)</v>
      </c>
      <c r="K433" s="3" t="str">
        <f>IF(OR(ISNA(VLOOKUP(Tableau161920[[#This Row],[Référence]],MON_MSG!A:H,7,FALSE)),ISBLANK(VLOOKUP(Tableau161920[[#This Row],[Référence]],MON_MSG!A:H,7,FALSE))),"",VLOOKUP(Tableau161920[[#This Row],[Référence]],MON_MSG!A:H,7,FALSE))</f>
        <v/>
      </c>
      <c r="L433" s="3" t="str">
        <f>IF(OR(ISNA(VLOOKUP(Tableau161920[[#This Row],[Référence]],MON_MSG!A:I,8,FALSE)),ISBLANK(VLOOKUP(Tableau161920[[#This Row],[Référence]],MON_MSG!A:I,8,FALSE))),"",VLOOKUP(Tableau161920[[#This Row],[Référence]],MON_MSG!A:I,8,FALSE))</f>
        <v/>
      </c>
      <c r="M433" s="3" t="str">
        <f>IF(OR(ISNA(VLOOKUP(Tableau161920[[#This Row],[Référence]],MON_MSG!A:J,9,FALSE)),ISBLANK(VLOOKUP(Tableau161920[[#This Row],[Référence]],MON_MSG!A:J,9,FALSE))),"",VLOOKUP(Tableau161920[[#This Row],[Référence]],MON_MSG!A:J,9,FALSE))</f>
        <v/>
      </c>
      <c r="N433" s="3" t="str">
        <f>IF(VLOOKUP($A433,DICO_Complet!A:R,12,FALSE)=0,"",VLOOKUP($A433,DICO_Complet!A:R,12,FALSE))</f>
        <v/>
      </c>
      <c r="O433" s="3" t="str">
        <f>IF(VLOOKUP($A433,DICO_Complet!A:R,13,FALSE)=0,"",VLOOKUP($A433,DICO_Complet!A:R,13,FALSE))</f>
        <v/>
      </c>
      <c r="P433" s="3" t="str">
        <f>IF(VLOOKUP($A433,DICO_Complet!A:R,14,FALSE)=0,"",VLOOKUP($A433,DICO_Complet!A:R,14,FALSE))</f>
        <v>074</v>
      </c>
      <c r="Q433" s="3" t="str">
        <f>IF(VLOOKUP($A433,DICO_Complet!A:R,15,FALSE)=0,"",VLOOKUP($A433,DICO_Complet!A:R,15,FALSE))</f>
        <v/>
      </c>
      <c r="R433" s="3" t="str">
        <f>IF(VLOOKUP($A433,DICO_Complet!A:R,16,FALSE)=0,"",VLOOKUP($A433,DICO_Complet!A:R,16,FALSE))</f>
        <v/>
      </c>
      <c r="S433" s="3" t="str">
        <f>IF(VLOOKUP($A433,DICO_Complet!A:R,17,FALSE)=0,"",VLOOKUP($A433,DICO_Complet!A:R,17,FALSE))</f>
        <v/>
      </c>
      <c r="T433" s="3" t="str">
        <f>IF(VLOOKUP($A433,DICO_Complet!A:R,18,FALSE)=0,"",VLOOKUP($A433,DICO_Complet!A:R,18,FALSE))</f>
        <v/>
      </c>
    </row>
    <row r="434" spans="1:20">
      <c r="A434" s="29">
        <v>250527100001</v>
      </c>
      <c r="B434" s="30" t="str">
        <f>IF(ISNA(VLOOKUP(Tableau161920[[#This Row],[Référence]],MON_MSG!A:B,2,FALSE)),"N",IF($I434="Obsolete","N","O"))</f>
        <v>O</v>
      </c>
      <c r="C434" s="3" t="str">
        <f>VLOOKUP($A434,DICO_Complet!A:R,3,FALSE)</f>
        <v>Context</v>
      </c>
      <c r="D434" s="3" t="str">
        <f>VLOOKUP($A434,DICO_Complet!A:R,4,FALSE)</f>
        <v>transactionContext</v>
      </c>
      <c r="E434" s="3" t="str">
        <f>VLOOKUP($A434,DICO_Complet!A:R,5,FALSE)</f>
        <v>debitCreditIndicator</v>
      </c>
      <c r="F434" s="3" t="str">
        <f>VLOOKUP($A434,DICO_Complet!A:R,6,FALSE)</f>
        <v>DebitCreditCodeset</v>
      </c>
      <c r="G434" s="31" t="str">
        <f>VLOOKUP($A434,DICO_Complet!A:R,7,FALSE)</f>
        <v>DNS</v>
      </c>
      <c r="H434" s="31">
        <f>VLOOKUP($A434,DICO_Complet!A:R,8,FALSE)</f>
        <v>0</v>
      </c>
      <c r="I434" s="3" t="str">
        <f>IF(VLOOKUP($A434,DICO_Complet!A:R,9,FALSE)&lt;&gt;0,VLOOKUP($A434,DICO_Complet!A:R,9,FALSE),"")</f>
        <v/>
      </c>
      <c r="J434" s="3" t="str">
        <f>VLOOKUP($A434,DICO_Complet!A:R,10,FALSE)</f>
        <v>Debit or Credit Indicator</v>
      </c>
      <c r="K434" s="3" t="str">
        <f>IF(OR(ISNA(VLOOKUP(Tableau161920[[#This Row],[Référence]],MON_MSG!A:H,7,FALSE)),ISBLANK(VLOOKUP(Tableau161920[[#This Row],[Référence]],MON_MSG!A:H,7,FALSE))),"",VLOOKUP(Tableau161920[[#This Row],[Référence]],MON_MSG!A:H,7,FALSE))</f>
        <v/>
      </c>
      <c r="L434" s="3" t="str">
        <f>IF(OR(ISNA(VLOOKUP(Tableau161920[[#This Row],[Référence]],MON_MSG!A:I,8,FALSE)),ISBLANK(VLOOKUP(Tableau161920[[#This Row],[Référence]],MON_MSG!A:I,8,FALSE))),"",VLOOKUP(Tableau161920[[#This Row],[Référence]],MON_MSG!A:I,8,FALSE))</f>
        <v/>
      </c>
      <c r="M434" s="3" t="str">
        <f>IF(OR(ISNA(VLOOKUP(Tableau161920[[#This Row],[Référence]],MON_MSG!A:J,9,FALSE)),ISBLANK(VLOOKUP(Tableau161920[[#This Row],[Référence]],MON_MSG!A:J,9,FALSE))),"",VLOOKUP(Tableau161920[[#This Row],[Référence]],MON_MSG!A:J,9,FALSE))</f>
        <v/>
      </c>
      <c r="N434" s="3" t="str">
        <f>IF(VLOOKUP($A434,DICO_Complet!A:R,12,FALSE)=0,"",VLOOKUP($A434,DICO_Complet!A:R,12,FALSE))</f>
        <v/>
      </c>
      <c r="O434" s="3" t="str">
        <f>IF(VLOOKUP($A434,DICO_Complet!A:R,13,FALSE)=0,"",VLOOKUP($A434,DICO_Complet!A:R,13,FALSE))</f>
        <v/>
      </c>
      <c r="P434" s="3" t="str">
        <f>IF(VLOOKUP($A434,DICO_Complet!A:R,14,FALSE)=0,"",VLOOKUP($A434,DICO_Complet!A:R,14,FALSE))</f>
        <v/>
      </c>
      <c r="Q434" s="3" t="str">
        <f>IF(VLOOKUP($A434,DICO_Complet!A:R,15,FALSE)=0,"",VLOOKUP($A434,DICO_Complet!A:R,15,FALSE))</f>
        <v/>
      </c>
      <c r="R434" s="3" t="str">
        <f>IF(VLOOKUP($A434,DICO_Complet!A:R,16,FALSE)=0,"",VLOOKUP($A434,DICO_Complet!A:R,16,FALSE))</f>
        <v/>
      </c>
      <c r="S434" s="3" t="str">
        <f>IF(VLOOKUP($A434,DICO_Complet!A:R,17,FALSE)=0,"",VLOOKUP($A434,DICO_Complet!A:R,17,FALSE))</f>
        <v/>
      </c>
      <c r="T434" s="3" t="str">
        <f>IF(VLOOKUP($A434,DICO_Complet!A:R,18,FALSE)=0,"",VLOOKUP($A434,DICO_Complet!A:R,18,FALSE))</f>
        <v/>
      </c>
    </row>
    <row r="435" spans="1:20">
      <c r="A435" s="29">
        <v>250707160806</v>
      </c>
      <c r="B435" s="30" t="str">
        <f>IF(ISNA(VLOOKUP(Tableau161920[[#This Row],[Référence]],MON_MSG!A:B,2,FALSE)),"N",IF($I435="Obsolete","N","O"))</f>
        <v>N</v>
      </c>
      <c r="C435" s="3" t="str">
        <f>VLOOKUP($A435,DICO_Complet!A:R,3,FALSE)</f>
        <v>Context</v>
      </c>
      <c r="D435" s="3" t="str">
        <f>VLOOKUP($A435,DICO_Complet!A:R,4,FALSE)</f>
        <v>transactionContext</v>
      </c>
      <c r="E435" s="3" t="str">
        <f>VLOOKUP($A435,DICO_Complet!A:R,5,FALSE)</f>
        <v>debitReversalAmount</v>
      </c>
      <c r="F435" s="3" t="str">
        <f>VLOOKUP($A435,DICO_Complet!A:R,6,FALSE)</f>
        <v>AmountType</v>
      </c>
      <c r="G435" s="31" t="str">
        <f>VLOOKUP($A435,DICO_Complet!A:R,7,FALSE)</f>
        <v>DNS</v>
      </c>
      <c r="H435" s="31">
        <f>VLOOKUP($A435,DICO_Complet!A:R,8,FALSE)</f>
        <v>0</v>
      </c>
      <c r="I435" s="3" t="str">
        <f>IF(VLOOKUP($A435,DICO_Complet!A:R,9,FALSE)&lt;&gt;0,VLOOKUP($A435,DICO_Complet!A:R,9,FALSE),"")</f>
        <v>Obsolete</v>
      </c>
      <c r="J435" s="3" t="str">
        <f>VLOOKUP($A435,DICO_Complet!A:R,10,FALSE)</f>
        <v>Debits,Reversal amount (terminal)</v>
      </c>
      <c r="K435" s="3" t="str">
        <f>IF(OR(ISNA(VLOOKUP(Tableau161920[[#This Row],[Référence]],MON_MSG!A:H,7,FALSE)),ISBLANK(VLOOKUP(Tableau161920[[#This Row],[Référence]],MON_MSG!A:H,7,FALSE))),"",VLOOKUP(Tableau161920[[#This Row],[Référence]],MON_MSG!A:H,7,FALSE))</f>
        <v/>
      </c>
      <c r="L435" s="3" t="str">
        <f>IF(OR(ISNA(VLOOKUP(Tableau161920[[#This Row],[Référence]],MON_MSG!A:I,8,FALSE)),ISBLANK(VLOOKUP(Tableau161920[[#This Row],[Référence]],MON_MSG!A:I,8,FALSE))),"",VLOOKUP(Tableau161920[[#This Row],[Référence]],MON_MSG!A:I,8,FALSE))</f>
        <v/>
      </c>
      <c r="M435" s="3" t="str">
        <f>IF(OR(ISNA(VLOOKUP(Tableau161920[[#This Row],[Référence]],MON_MSG!A:J,9,FALSE)),ISBLANK(VLOOKUP(Tableau161920[[#This Row],[Référence]],MON_MSG!A:J,9,FALSE))),"",VLOOKUP(Tableau161920[[#This Row],[Référence]],MON_MSG!A:J,9,FALSE))</f>
        <v/>
      </c>
      <c r="N435" s="3" t="str">
        <f>IF(VLOOKUP($A435,DICO_Complet!A:R,12,FALSE)=0,"",VLOOKUP($A435,DICO_Complet!A:R,12,FALSE))</f>
        <v/>
      </c>
      <c r="O435" s="3" t="str">
        <f>IF(VLOOKUP($A435,DICO_Complet!A:R,13,FALSE)=0,"",VLOOKUP($A435,DICO_Complet!A:R,13,FALSE))</f>
        <v/>
      </c>
      <c r="P435" s="3" t="str">
        <f>IF(VLOOKUP($A435,DICO_Complet!A:R,14,FALSE)=0,"",VLOOKUP($A435,DICO_Complet!A:R,14,FALSE))</f>
        <v/>
      </c>
      <c r="Q435" s="3" t="str">
        <f>IF(VLOOKUP($A435,DICO_Complet!A:R,15,FALSE)=0,"",VLOOKUP($A435,DICO_Complet!A:R,15,FALSE))</f>
        <v/>
      </c>
      <c r="R435" s="3" t="str">
        <f>IF(VLOOKUP($A435,DICO_Complet!A:R,16,FALSE)=0,"",VLOOKUP($A435,DICO_Complet!A:R,16,FALSE))</f>
        <v/>
      </c>
      <c r="S435" s="3" t="str">
        <f>IF(VLOOKUP($A435,DICO_Complet!A:R,17,FALSE)=0,"",VLOOKUP($A435,DICO_Complet!A:R,17,FALSE))</f>
        <v/>
      </c>
      <c r="T435" s="3" t="str">
        <f>IF(VLOOKUP($A435,DICO_Complet!A:R,18,FALSE)=0,"",VLOOKUP($A435,DICO_Complet!A:R,18,FALSE))</f>
        <v/>
      </c>
    </row>
    <row r="436" spans="1:20">
      <c r="A436" s="29">
        <v>250707160805</v>
      </c>
      <c r="B436" s="30" t="str">
        <f>IF(ISNA(VLOOKUP(Tableau161920[[#This Row],[Référence]],MON_MSG!A:B,2,FALSE)),"N",IF($I436="Obsolete","N","O"))</f>
        <v>N</v>
      </c>
      <c r="C436" s="3" t="str">
        <f>VLOOKUP($A436,DICO_Complet!A:R,3,FALSE)</f>
        <v>Context</v>
      </c>
      <c r="D436" s="3" t="str">
        <f>VLOOKUP($A436,DICO_Complet!A:R,4,FALSE)</f>
        <v>transactionContext</v>
      </c>
      <c r="E436" s="3" t="str">
        <f>VLOOKUP($A436,DICO_Complet!A:R,5,FALSE)</f>
        <v>debitsAmount</v>
      </c>
      <c r="F436" s="3" t="str">
        <f>VLOOKUP($A436,DICO_Complet!A:R,6,FALSE)</f>
        <v>AmountType</v>
      </c>
      <c r="G436" s="31" t="str">
        <f>VLOOKUP($A436,DICO_Complet!A:R,7,FALSE)</f>
        <v>DNS</v>
      </c>
      <c r="H436" s="31">
        <f>VLOOKUP($A436,DICO_Complet!A:R,8,FALSE)</f>
        <v>0</v>
      </c>
      <c r="I436" s="3" t="str">
        <f>IF(VLOOKUP($A436,DICO_Complet!A:R,9,FALSE)&lt;&gt;0,VLOOKUP($A436,DICO_Complet!A:R,9,FALSE),"")</f>
        <v>Obsolete</v>
      </c>
      <c r="J436" s="3" t="str">
        <f>VLOOKUP($A436,DICO_Complet!A:R,10,FALSE)</f>
        <v>Debits,amount (terminal)</v>
      </c>
      <c r="K436" s="3" t="str">
        <f>IF(OR(ISNA(VLOOKUP(Tableau161920[[#This Row],[Référence]],MON_MSG!A:H,7,FALSE)),ISBLANK(VLOOKUP(Tableau161920[[#This Row],[Référence]],MON_MSG!A:H,7,FALSE))),"",VLOOKUP(Tableau161920[[#This Row],[Référence]],MON_MSG!A:H,7,FALSE))</f>
        <v/>
      </c>
      <c r="L436" s="3" t="str">
        <f>IF(OR(ISNA(VLOOKUP(Tableau161920[[#This Row],[Référence]],MON_MSG!A:I,8,FALSE)),ISBLANK(VLOOKUP(Tableau161920[[#This Row],[Référence]],MON_MSG!A:I,8,FALSE))),"",VLOOKUP(Tableau161920[[#This Row],[Référence]],MON_MSG!A:I,8,FALSE))</f>
        <v/>
      </c>
      <c r="M436" s="3" t="str">
        <f>IF(OR(ISNA(VLOOKUP(Tableau161920[[#This Row],[Référence]],MON_MSG!A:J,9,FALSE)),ISBLANK(VLOOKUP(Tableau161920[[#This Row],[Référence]],MON_MSG!A:J,9,FALSE))),"",VLOOKUP(Tableau161920[[#This Row],[Référence]],MON_MSG!A:J,9,FALSE))</f>
        <v/>
      </c>
      <c r="N436" s="3" t="str">
        <f>IF(VLOOKUP($A436,DICO_Complet!A:R,12,FALSE)=0,"",VLOOKUP($A436,DICO_Complet!A:R,12,FALSE))</f>
        <v/>
      </c>
      <c r="O436" s="3" t="str">
        <f>IF(VLOOKUP($A436,DICO_Complet!A:R,13,FALSE)=0,"",VLOOKUP($A436,DICO_Complet!A:R,13,FALSE))</f>
        <v/>
      </c>
      <c r="P436" s="3" t="str">
        <f>IF(VLOOKUP($A436,DICO_Complet!A:R,14,FALSE)=0,"",VLOOKUP($A436,DICO_Complet!A:R,14,FALSE))</f>
        <v>088</v>
      </c>
      <c r="Q436" s="3" t="str">
        <f>IF(VLOOKUP($A436,DICO_Complet!A:R,15,FALSE)=0,"",VLOOKUP($A436,DICO_Complet!A:R,15,FALSE))</f>
        <v/>
      </c>
      <c r="R436" s="3" t="str">
        <f>IF(VLOOKUP($A436,DICO_Complet!A:R,16,FALSE)=0,"",VLOOKUP($A436,DICO_Complet!A:R,16,FALSE))</f>
        <v/>
      </c>
      <c r="S436" s="3" t="str">
        <f>IF(VLOOKUP($A436,DICO_Complet!A:R,17,FALSE)=0,"",VLOOKUP($A436,DICO_Complet!A:R,17,FALSE))</f>
        <v/>
      </c>
      <c r="T436" s="3" t="str">
        <f>IF(VLOOKUP($A436,DICO_Complet!A:R,18,FALSE)=0,"",VLOOKUP($A436,DICO_Complet!A:R,18,FALSE))</f>
        <v/>
      </c>
    </row>
    <row r="437" spans="1:20">
      <c r="A437" s="29">
        <v>250707160803</v>
      </c>
      <c r="B437" s="30" t="str">
        <f>IF(ISNA(VLOOKUP(Tableau161920[[#This Row],[Référence]],MON_MSG!A:B,2,FALSE)),"N",IF($I437="Obsolete","N","O"))</f>
        <v>N</v>
      </c>
      <c r="C437" s="3" t="str">
        <f>VLOOKUP($A437,DICO_Complet!A:R,3,FALSE)</f>
        <v>Context</v>
      </c>
      <c r="D437" s="3" t="str">
        <f>VLOOKUP($A437,DICO_Complet!A:R,4,FALSE)</f>
        <v>transactionContext</v>
      </c>
      <c r="E437" s="3" t="str">
        <f>VLOOKUP($A437,DICO_Complet!A:R,5,FALSE)</f>
        <v>debitsNumber</v>
      </c>
      <c r="F437" s="3" t="str">
        <f>VLOOKUP($A437,DICO_Complet!A:R,6,FALSE)</f>
        <v>Max6NumericText</v>
      </c>
      <c r="G437" s="31" t="str">
        <f>VLOOKUP($A437,DICO_Complet!A:R,7,FALSE)</f>
        <v>DNS</v>
      </c>
      <c r="H437" s="31">
        <f>VLOOKUP($A437,DICO_Complet!A:R,8,FALSE)</f>
        <v>0</v>
      </c>
      <c r="I437" s="3" t="str">
        <f>IF(VLOOKUP($A437,DICO_Complet!A:R,9,FALSE)&lt;&gt;0,VLOOKUP($A437,DICO_Complet!A:R,9,FALSE),"")</f>
        <v>Obsolete</v>
      </c>
      <c r="J437" s="3" t="str">
        <f>VLOOKUP($A437,DICO_Complet!A:R,10,FALSE)</f>
        <v>Debits, number (terminal)</v>
      </c>
      <c r="K437" s="3" t="str">
        <f>IF(OR(ISNA(VLOOKUP(Tableau161920[[#This Row],[Référence]],MON_MSG!A:H,7,FALSE)),ISBLANK(VLOOKUP(Tableau161920[[#This Row],[Référence]],MON_MSG!A:H,7,FALSE))),"",VLOOKUP(Tableau161920[[#This Row],[Référence]],MON_MSG!A:H,7,FALSE))</f>
        <v/>
      </c>
      <c r="L437" s="3" t="str">
        <f>IF(OR(ISNA(VLOOKUP(Tableau161920[[#This Row],[Référence]],MON_MSG!A:I,8,FALSE)),ISBLANK(VLOOKUP(Tableau161920[[#This Row],[Référence]],MON_MSG!A:I,8,FALSE))),"",VLOOKUP(Tableau161920[[#This Row],[Référence]],MON_MSG!A:I,8,FALSE))</f>
        <v/>
      </c>
      <c r="M437" s="3" t="str">
        <f>IF(OR(ISNA(VLOOKUP(Tableau161920[[#This Row],[Référence]],MON_MSG!A:J,9,FALSE)),ISBLANK(VLOOKUP(Tableau161920[[#This Row],[Référence]],MON_MSG!A:J,9,FALSE))),"",VLOOKUP(Tableau161920[[#This Row],[Référence]],MON_MSG!A:J,9,FALSE))</f>
        <v/>
      </c>
      <c r="N437" s="3" t="str">
        <f>IF(VLOOKUP($A437,DICO_Complet!A:R,12,FALSE)=0,"",VLOOKUP($A437,DICO_Complet!A:R,12,FALSE))</f>
        <v/>
      </c>
      <c r="O437" s="3" t="str">
        <f>IF(VLOOKUP($A437,DICO_Complet!A:R,13,FALSE)=0,"",VLOOKUP($A437,DICO_Complet!A:R,13,FALSE))</f>
        <v/>
      </c>
      <c r="P437" s="3" t="str">
        <f>IF(VLOOKUP($A437,DICO_Complet!A:R,14,FALSE)=0,"",VLOOKUP($A437,DICO_Complet!A:R,14,FALSE))</f>
        <v>076</v>
      </c>
      <c r="Q437" s="3" t="str">
        <f>IF(VLOOKUP($A437,DICO_Complet!A:R,15,FALSE)=0,"",VLOOKUP($A437,DICO_Complet!A:R,15,FALSE))</f>
        <v/>
      </c>
      <c r="R437" s="3" t="str">
        <f>IF(VLOOKUP($A437,DICO_Complet!A:R,16,FALSE)=0,"",VLOOKUP($A437,DICO_Complet!A:R,16,FALSE))</f>
        <v/>
      </c>
      <c r="S437" s="3" t="str">
        <f>IF(VLOOKUP($A437,DICO_Complet!A:R,17,FALSE)=0,"",VLOOKUP($A437,DICO_Complet!A:R,17,FALSE))</f>
        <v/>
      </c>
      <c r="T437" s="3" t="str">
        <f>IF(VLOOKUP($A437,DICO_Complet!A:R,18,FALSE)=0,"",VLOOKUP($A437,DICO_Complet!A:R,18,FALSE))</f>
        <v/>
      </c>
    </row>
    <row r="438" spans="1:20">
      <c r="A438" s="29">
        <v>250703154900</v>
      </c>
      <c r="B438" s="30" t="str">
        <f>IF(ISNA(VLOOKUP(Tableau161920[[#This Row],[Référence]],MON_MSG!A:B,2,FALSE)),"N",IF($I438="Obsolete","N","O"))</f>
        <v>N</v>
      </c>
      <c r="C438" s="3" t="str">
        <f>VLOOKUP($A438,DICO_Complet!A:R,3,FALSE)</f>
        <v>Context</v>
      </c>
      <c r="D438" s="3" t="str">
        <f>VLOOKUP($A438,DICO_Complet!A:R,4,FALSE)</f>
        <v>transactionContext</v>
      </c>
      <c r="E438" s="3" t="str">
        <f>VLOOKUP($A438,DICO_Complet!A:R,5,FALSE)</f>
        <v>debitsReversalAmount</v>
      </c>
      <c r="F438" s="3" t="str">
        <f>VLOOKUP($A438,DICO_Complet!A:R,6,FALSE)</f>
        <v>AmountType</v>
      </c>
      <c r="G438" s="31" t="str">
        <f>VLOOKUP($A438,DICO_Complet!A:R,7,FALSE)</f>
        <v>DNS</v>
      </c>
      <c r="H438" s="31">
        <f>VLOOKUP($A438,DICO_Complet!A:R,8,FALSE)</f>
        <v>0</v>
      </c>
      <c r="I438" s="3" t="str">
        <f>IF(VLOOKUP($A438,DICO_Complet!A:R,9,FALSE)&lt;&gt;0,VLOOKUP($A438,DICO_Complet!A:R,9,FALSE),"")</f>
        <v>Obsolete</v>
      </c>
      <c r="J438" s="3" t="str">
        <f>VLOOKUP($A438,DICO_Complet!A:R,10,FALSE)</f>
        <v>Debits, reversal amount (terminal)</v>
      </c>
      <c r="K438" s="3" t="str">
        <f>IF(OR(ISNA(VLOOKUP(Tableau161920[[#This Row],[Référence]],MON_MSG!A:H,7,FALSE)),ISBLANK(VLOOKUP(Tableau161920[[#This Row],[Référence]],MON_MSG!A:H,7,FALSE))),"",VLOOKUP(Tableau161920[[#This Row],[Référence]],MON_MSG!A:H,7,FALSE))</f>
        <v/>
      </c>
      <c r="L438" s="3" t="str">
        <f>IF(OR(ISNA(VLOOKUP(Tableau161920[[#This Row],[Référence]],MON_MSG!A:I,8,FALSE)),ISBLANK(VLOOKUP(Tableau161920[[#This Row],[Référence]],MON_MSG!A:I,8,FALSE))),"",VLOOKUP(Tableau161920[[#This Row],[Référence]],MON_MSG!A:I,8,FALSE))</f>
        <v/>
      </c>
      <c r="M438" s="3" t="str">
        <f>IF(OR(ISNA(VLOOKUP(Tableau161920[[#This Row],[Référence]],MON_MSG!A:J,9,FALSE)),ISBLANK(VLOOKUP(Tableau161920[[#This Row],[Référence]],MON_MSG!A:J,9,FALSE))),"",VLOOKUP(Tableau161920[[#This Row],[Référence]],MON_MSG!A:J,9,FALSE))</f>
        <v/>
      </c>
      <c r="N438" s="3" t="str">
        <f>IF(VLOOKUP($A438,DICO_Complet!A:R,12,FALSE)=0,"",VLOOKUP($A438,DICO_Complet!A:R,12,FALSE))</f>
        <v/>
      </c>
      <c r="O438" s="3" t="str">
        <f>IF(VLOOKUP($A438,DICO_Complet!A:R,13,FALSE)=0,"",VLOOKUP($A438,DICO_Complet!A:R,13,FALSE))</f>
        <v/>
      </c>
      <c r="P438" s="3" t="str">
        <f>IF(VLOOKUP($A438,DICO_Complet!A:R,14,FALSE)=0,"",VLOOKUP($A438,DICO_Complet!A:R,14,FALSE))</f>
        <v>089</v>
      </c>
      <c r="Q438" s="3" t="str">
        <f>IF(VLOOKUP($A438,DICO_Complet!A:R,15,FALSE)=0,"",VLOOKUP($A438,DICO_Complet!A:R,15,FALSE))</f>
        <v/>
      </c>
      <c r="R438" s="3" t="str">
        <f>IF(VLOOKUP($A438,DICO_Complet!A:R,16,FALSE)=0,"",VLOOKUP($A438,DICO_Complet!A:R,16,FALSE))</f>
        <v/>
      </c>
      <c r="S438" s="3" t="str">
        <f>IF(VLOOKUP($A438,DICO_Complet!A:R,17,FALSE)=0,"",VLOOKUP($A438,DICO_Complet!A:R,17,FALSE))</f>
        <v/>
      </c>
      <c r="T438" s="3" t="str">
        <f>IF(VLOOKUP($A438,DICO_Complet!A:R,18,FALSE)=0,"",VLOOKUP($A438,DICO_Complet!A:R,18,FALSE))</f>
        <v/>
      </c>
    </row>
    <row r="439" spans="1:20">
      <c r="A439" s="29">
        <v>250707160800</v>
      </c>
      <c r="B439" s="30" t="str">
        <f>IF(ISNA(VLOOKUP(Tableau161920[[#This Row],[Référence]],MON_MSG!A:B,2,FALSE)),"N",IF($I439="Obsolete","N","O"))</f>
        <v>N</v>
      </c>
      <c r="C439" s="3" t="str">
        <f>VLOOKUP($A439,DICO_Complet!A:R,3,FALSE)</f>
        <v>Context</v>
      </c>
      <c r="D439" s="3" t="str">
        <f>VLOOKUP($A439,DICO_Complet!A:R,4,FALSE)</f>
        <v>transactionContext</v>
      </c>
      <c r="E439" s="3" t="str">
        <f>VLOOKUP($A439,DICO_Complet!A:R,5,FALSE)</f>
        <v>debitsReversalNumber</v>
      </c>
      <c r="F439" s="3" t="str">
        <f>VLOOKUP($A439,DICO_Complet!A:R,6,FALSE)</f>
        <v>Max6NumericText</v>
      </c>
      <c r="G439" s="31" t="str">
        <f>VLOOKUP($A439,DICO_Complet!A:R,7,FALSE)</f>
        <v>DNS</v>
      </c>
      <c r="H439" s="31">
        <f>VLOOKUP($A439,DICO_Complet!A:R,8,FALSE)</f>
        <v>0</v>
      </c>
      <c r="I439" s="3" t="str">
        <f>IF(VLOOKUP($A439,DICO_Complet!A:R,9,FALSE)&lt;&gt;0,VLOOKUP($A439,DICO_Complet!A:R,9,FALSE),"")</f>
        <v>Obsolete</v>
      </c>
      <c r="J439" s="3" t="str">
        <f>VLOOKUP($A439,DICO_Complet!A:R,10,FALSE)</f>
        <v>Debits, reversal number (terminal)</v>
      </c>
      <c r="K439" s="3" t="str">
        <f>IF(OR(ISNA(VLOOKUP(Tableau161920[[#This Row],[Référence]],MON_MSG!A:H,7,FALSE)),ISBLANK(VLOOKUP(Tableau161920[[#This Row],[Référence]],MON_MSG!A:H,7,FALSE))),"",VLOOKUP(Tableau161920[[#This Row],[Référence]],MON_MSG!A:H,7,FALSE))</f>
        <v/>
      </c>
      <c r="L439" s="3" t="str">
        <f>IF(OR(ISNA(VLOOKUP(Tableau161920[[#This Row],[Référence]],MON_MSG!A:I,8,FALSE)),ISBLANK(VLOOKUP(Tableau161920[[#This Row],[Référence]],MON_MSG!A:I,8,FALSE))),"",VLOOKUP(Tableau161920[[#This Row],[Référence]],MON_MSG!A:I,8,FALSE))</f>
        <v/>
      </c>
      <c r="M439" s="3" t="str">
        <f>IF(OR(ISNA(VLOOKUP(Tableau161920[[#This Row],[Référence]],MON_MSG!A:J,9,FALSE)),ISBLANK(VLOOKUP(Tableau161920[[#This Row],[Référence]],MON_MSG!A:J,9,FALSE))),"",VLOOKUP(Tableau161920[[#This Row],[Référence]],MON_MSG!A:J,9,FALSE))</f>
        <v/>
      </c>
      <c r="N439" s="3" t="str">
        <f>IF(VLOOKUP($A439,DICO_Complet!A:R,12,FALSE)=0,"",VLOOKUP($A439,DICO_Complet!A:R,12,FALSE))</f>
        <v/>
      </c>
      <c r="O439" s="3" t="str">
        <f>IF(VLOOKUP($A439,DICO_Complet!A:R,13,FALSE)=0,"",VLOOKUP($A439,DICO_Complet!A:R,13,FALSE))</f>
        <v/>
      </c>
      <c r="P439" s="3" t="str">
        <f>IF(VLOOKUP($A439,DICO_Complet!A:R,14,FALSE)=0,"",VLOOKUP($A439,DICO_Complet!A:R,14,FALSE))</f>
        <v>077</v>
      </c>
      <c r="Q439" s="3" t="str">
        <f>IF(VLOOKUP($A439,DICO_Complet!A:R,15,FALSE)=0,"",VLOOKUP($A439,DICO_Complet!A:R,15,FALSE))</f>
        <v/>
      </c>
      <c r="R439" s="3" t="str">
        <f>IF(VLOOKUP($A439,DICO_Complet!A:R,16,FALSE)=0,"",VLOOKUP($A439,DICO_Complet!A:R,16,FALSE))</f>
        <v/>
      </c>
      <c r="S439" s="3" t="str">
        <f>IF(VLOOKUP($A439,DICO_Complet!A:R,17,FALSE)=0,"",VLOOKUP($A439,DICO_Complet!A:R,17,FALSE))</f>
        <v/>
      </c>
      <c r="T439" s="3" t="str">
        <f>IF(VLOOKUP($A439,DICO_Complet!A:R,18,FALSE)=0,"",VLOOKUP($A439,DICO_Complet!A:R,18,FALSE))</f>
        <v/>
      </c>
    </row>
    <row r="440" spans="1:20">
      <c r="A440" s="29">
        <v>241112000039</v>
      </c>
      <c r="B440" s="30" t="str">
        <f>IF(ISNA(VLOOKUP(Tableau161920[[#This Row],[Référence]],MON_MSG!A:B,2,FALSE)),"N",IF($I440="Obsolete","N","O"))</f>
        <v>O</v>
      </c>
      <c r="C440" s="3" t="str">
        <f>VLOOKUP($A440,DICO_Complet!A:R,3,FALSE)</f>
        <v>Context</v>
      </c>
      <c r="D440" s="3" t="str">
        <f>VLOOKUP($A440,DICO_Complet!A:R,4,FALSE)</f>
        <v>transactionContext</v>
      </c>
      <c r="E440" s="3" t="str">
        <f>VLOOKUP($A440,DICO_Complet!A:R,5,FALSE)</f>
        <v>decisionAlgorithmRoute</v>
      </c>
      <c r="F440" s="3" t="str">
        <f>VLOOKUP($A440,DICO_Complet!A:R,6,FALSE)</f>
        <v>Max2NumericText</v>
      </c>
      <c r="G440" s="31" t="str">
        <f>VLOOKUP($A440,DICO_Complet!A:R,7,FALSE)</f>
        <v>DNS</v>
      </c>
      <c r="H440" s="31">
        <f>VLOOKUP($A440,DICO_Complet!A:R,8,FALSE)</f>
        <v>0</v>
      </c>
      <c r="I440" s="3" t="str">
        <f>IF(VLOOKUP($A440,DICO_Complet!A:R,9,FALSE)&lt;&gt;0,VLOOKUP($A440,DICO_Complet!A:R,9,FALSE),"")</f>
        <v/>
      </c>
      <c r="J440" s="3" t="str">
        <f>VLOOKUP($A440,DICO_Complet!A:R,10,FALSE)</f>
        <v>Algorithm of decision for route</v>
      </c>
      <c r="K440" s="3" t="str">
        <f>IF(OR(ISNA(VLOOKUP(Tableau161920[[#This Row],[Référence]],MON_MSG!A:H,7,FALSE)),ISBLANK(VLOOKUP(Tableau161920[[#This Row],[Référence]],MON_MSG!A:H,7,FALSE))),"",VLOOKUP(Tableau161920[[#This Row],[Référence]],MON_MSG!A:H,7,FALSE))</f>
        <v/>
      </c>
      <c r="L440" s="3" t="str">
        <f>IF(OR(ISNA(VLOOKUP(Tableau161920[[#This Row],[Référence]],MON_MSG!A:I,8,FALSE)),ISBLANK(VLOOKUP(Tableau161920[[#This Row],[Référence]],MON_MSG!A:I,8,FALSE))),"",VLOOKUP(Tableau161920[[#This Row],[Référence]],MON_MSG!A:I,8,FALSE))</f>
        <v/>
      </c>
      <c r="M440" s="3" t="str">
        <f>IF(OR(ISNA(VLOOKUP(Tableau161920[[#This Row],[Référence]],MON_MSG!A:J,9,FALSE)),ISBLANK(VLOOKUP(Tableau161920[[#This Row],[Référence]],MON_MSG!A:J,9,FALSE))),"",VLOOKUP(Tableau161920[[#This Row],[Référence]],MON_MSG!A:J,9,FALSE))</f>
        <v/>
      </c>
      <c r="N440" s="3" t="str">
        <f>IF(VLOOKUP($A440,DICO_Complet!A:R,12,FALSE)=0,"",VLOOKUP($A440,DICO_Complet!A:R,12,FALSE))</f>
        <v>MFO13</v>
      </c>
      <c r="O440" s="3" t="str">
        <f>IF(VLOOKUP($A440,DICO_Complet!A:R,13,FALSE)=0,"",VLOOKUP($A440,DICO_Complet!A:R,13,FALSE))</f>
        <v/>
      </c>
      <c r="P440" s="3" t="str">
        <f>IF(VLOOKUP($A440,DICO_Complet!A:R,14,FALSE)=0,"",VLOOKUP($A440,DICO_Complet!A:R,14,FALSE))</f>
        <v/>
      </c>
      <c r="Q440" s="3" t="str">
        <f>IF(VLOOKUP($A440,DICO_Complet!A:R,15,FALSE)=0,"",VLOOKUP($A440,DICO_Complet!A:R,15,FALSE))</f>
        <v/>
      </c>
      <c r="R440" s="3" t="str">
        <f>IF(VLOOKUP($A440,DICO_Complet!A:R,16,FALSE)=0,"",VLOOKUP($A440,DICO_Complet!A:R,16,FALSE))</f>
        <v/>
      </c>
      <c r="S440" s="3" t="str">
        <f>IF(VLOOKUP($A440,DICO_Complet!A:R,17,FALSE)=0,"",VLOOKUP($A440,DICO_Complet!A:R,17,FALSE))</f>
        <v/>
      </c>
      <c r="T440" s="3" t="str">
        <f>IF(VLOOKUP($A440,DICO_Complet!A:R,18,FALSE)=0,"",VLOOKUP($A440,DICO_Complet!A:R,18,FALSE))</f>
        <v/>
      </c>
    </row>
    <row r="441" spans="1:20">
      <c r="A441" s="29">
        <v>260120121803</v>
      </c>
      <c r="B441" s="30" t="str">
        <f>IF(ISNA(VLOOKUP(Tableau161920[[#This Row],[Référence]],MON_MSG!A:B,2,FALSE)),"N",IF($I441="Obsolete","N","O"))</f>
        <v>O</v>
      </c>
      <c r="C441" s="3" t="str">
        <f>VLOOKUP($A441,DICO_Complet!A:R,3,FALSE)</f>
        <v>Context</v>
      </c>
      <c r="D441" s="3" t="str">
        <f>VLOOKUP($A441,DICO_Complet!A:R,4,FALSE)</f>
        <v>transactionContext</v>
      </c>
      <c r="E441" s="3" t="str">
        <f>VLOOKUP($A441,DICO_Complet!A:R,5,FALSE)</f>
        <v>deliveryAddress</v>
      </c>
      <c r="F441" s="3" t="str">
        <f>VLOOKUP($A441,DICO_Complet!A:R,6,FALSE)</f>
        <v>PostalAddressType</v>
      </c>
      <c r="G441" s="31" t="str">
        <f>VLOOKUP($A441,DICO_Complet!A:R,7,FALSE)</f>
        <v>DSP</v>
      </c>
      <c r="H441" s="31">
        <f>VLOOKUP($A441,DICO_Complet!A:R,8,FALSE)</f>
        <v>0</v>
      </c>
      <c r="I441" s="3" t="str">
        <f>IF(VLOOKUP($A441,DICO_Complet!A:R,9,FALSE)&lt;&gt;0,VLOOKUP($A441,DICO_Complet!A:R,9,FALSE),"")</f>
        <v/>
      </c>
      <c r="J441" s="3" t="str">
        <f>VLOOKUP($A441,DICO_Complet!A:R,10,FALSE)</f>
        <v xml:space="preserve">Delivery postal address </v>
      </c>
      <c r="K441" s="3" t="str">
        <f>IF(OR(ISNA(VLOOKUP(Tableau161920[[#This Row],[Référence]],MON_MSG!A:H,7,FALSE)),ISBLANK(VLOOKUP(Tableau161920[[#This Row],[Référence]],MON_MSG!A:H,7,FALSE))),"",VLOOKUP(Tableau161920[[#This Row],[Référence]],MON_MSG!A:H,7,FALSE))</f>
        <v/>
      </c>
      <c r="L441" s="3" t="str">
        <f>IF(OR(ISNA(VLOOKUP(Tableau161920[[#This Row],[Référence]],MON_MSG!A:I,8,FALSE)),ISBLANK(VLOOKUP(Tableau161920[[#This Row],[Référence]],MON_MSG!A:I,8,FALSE))),"",VLOOKUP(Tableau161920[[#This Row],[Référence]],MON_MSG!A:I,8,FALSE))</f>
        <v/>
      </c>
      <c r="M441" s="3" t="str">
        <f>IF(OR(ISNA(VLOOKUP(Tableau161920[[#This Row],[Référence]],MON_MSG!A:J,9,FALSE)),ISBLANK(VLOOKUP(Tableau161920[[#This Row],[Référence]],MON_MSG!A:J,9,FALSE))),"",VLOOKUP(Tableau161920[[#This Row],[Référence]],MON_MSG!A:J,9,FALSE))</f>
        <v/>
      </c>
      <c r="N441" s="3" t="str">
        <f>IF(VLOOKUP($A441,DICO_Complet!A:R,12,FALSE)=0,"",VLOOKUP($A441,DICO_Complet!A:R,12,FALSE))</f>
        <v/>
      </c>
      <c r="O441" s="3" t="str">
        <f>IF(VLOOKUP($A441,DICO_Complet!A:R,13,FALSE)=0,"",VLOOKUP($A441,DICO_Complet!A:R,13,FALSE))</f>
        <v>57-0009</v>
      </c>
      <c r="P441" s="3" t="str">
        <f>IF(VLOOKUP($A441,DICO_Complet!A:R,14,FALSE)=0,"",VLOOKUP($A441,DICO_Complet!A:R,14,FALSE))</f>
        <v/>
      </c>
      <c r="Q441" s="3" t="str">
        <f>IF(VLOOKUP($A441,DICO_Complet!A:R,15,FALSE)=0,"",VLOOKUP($A441,DICO_Complet!A:R,15,FALSE))</f>
        <v/>
      </c>
      <c r="R441" s="3" t="str">
        <f>IF(VLOOKUP($A441,DICO_Complet!A:R,16,FALSE)=0,"",VLOOKUP($A441,DICO_Complet!A:R,16,FALSE))</f>
        <v/>
      </c>
      <c r="S441" s="3" t="str">
        <f>IF(VLOOKUP($A441,DICO_Complet!A:R,17,FALSE)=0,"",VLOOKUP($A441,DICO_Complet!A:R,17,FALSE))</f>
        <v/>
      </c>
      <c r="T441" s="3" t="str">
        <f>IF(VLOOKUP($A441,DICO_Complet!A:R,18,FALSE)=0,"",VLOOKUP($A441,DICO_Complet!A:R,18,FALSE))</f>
        <v/>
      </c>
    </row>
    <row r="442" spans="1:20">
      <c r="A442" s="29">
        <v>250430062400</v>
      </c>
      <c r="B442" s="30" t="str">
        <f>IF(ISNA(VLOOKUP(Tableau161920[[#This Row],[Référence]],MON_MSG!A:B,2,FALSE)),"N",IF($I442="Obsolete","N","O"))</f>
        <v>O</v>
      </c>
      <c r="C442" s="3" t="str">
        <f>VLOOKUP($A442,DICO_Complet!A:R,3,FALSE)</f>
        <v>Context</v>
      </c>
      <c r="D442" s="3" t="str">
        <f>VLOOKUP($A442,DICO_Complet!A:R,4,FALSE)</f>
        <v>transactionContext</v>
      </c>
      <c r="E442" s="3" t="str">
        <f>VLOOKUP($A442,DICO_Complet!A:R,5,FALSE)</f>
        <v>dialogueDownloadFunction</v>
      </c>
      <c r="F442" s="3" t="str">
        <f>VLOOKUP($A442,DICO_Complet!A:R,6,FALSE)</f>
        <v>DialogueDownloadFunctionCodeset</v>
      </c>
      <c r="G442" s="31" t="str">
        <f>VLOOKUP($A442,DICO_Complet!A:R,7,FALSE)</f>
        <v>DNS</v>
      </c>
      <c r="H442" s="31">
        <f>VLOOKUP($A442,DICO_Complet!A:R,8,FALSE)</f>
        <v>0</v>
      </c>
      <c r="I442" s="3" t="str">
        <f>IF(VLOOKUP($A442,DICO_Complet!A:R,9,FALSE)&lt;&gt;0,VLOOKUP($A442,DICO_Complet!A:R,9,FALSE),"")</f>
        <v/>
      </c>
      <c r="J442" s="3" t="str">
        <f>VLOOKUP($A442,DICO_Complet!A:R,10,FALSE)</f>
        <v>function code</v>
      </c>
      <c r="K442" s="3" t="str">
        <f>IF(OR(ISNA(VLOOKUP(Tableau161920[[#This Row],[Référence]],MON_MSG!A:H,7,FALSE)),ISBLANK(VLOOKUP(Tableau161920[[#This Row],[Référence]],MON_MSG!A:H,7,FALSE))),"",VLOOKUP(Tableau161920[[#This Row],[Référence]],MON_MSG!A:H,7,FALSE))</f>
        <v/>
      </c>
      <c r="L442" s="3" t="str">
        <f>IF(OR(ISNA(VLOOKUP(Tableau161920[[#This Row],[Référence]],MON_MSG!A:I,8,FALSE)),ISBLANK(VLOOKUP(Tableau161920[[#This Row],[Référence]],MON_MSG!A:I,8,FALSE))),"",VLOOKUP(Tableau161920[[#This Row],[Référence]],MON_MSG!A:I,8,FALSE))</f>
        <v/>
      </c>
      <c r="M442" s="3" t="str">
        <f>IF(OR(ISNA(VLOOKUP(Tableau161920[[#This Row],[Référence]],MON_MSG!A:J,9,FALSE)),ISBLANK(VLOOKUP(Tableau161920[[#This Row],[Référence]],MON_MSG!A:J,9,FALSE))),"",VLOOKUP(Tableau161920[[#This Row],[Référence]],MON_MSG!A:J,9,FALSE))</f>
        <v/>
      </c>
      <c r="N442" s="3" t="str">
        <f>IF(VLOOKUP($A442,DICO_Complet!A:R,12,FALSE)=0,"",VLOOKUP($A442,DICO_Complet!A:R,12,FALSE))</f>
        <v/>
      </c>
      <c r="O442" s="3" t="str">
        <f>IF(VLOOKUP($A442,DICO_Complet!A:R,13,FALSE)=0,"",VLOOKUP($A442,DICO_Complet!A:R,13,FALSE))</f>
        <v/>
      </c>
      <c r="P442" s="3" t="str">
        <f>IF(VLOOKUP($A442,DICO_Complet!A:R,14,FALSE)=0,"",VLOOKUP($A442,DICO_Complet!A:R,14,FALSE))</f>
        <v>024</v>
      </c>
      <c r="Q442" s="3" t="str">
        <f>IF(VLOOKUP($A442,DICO_Complet!A:R,15,FALSE)=0,"",VLOOKUP($A442,DICO_Complet!A:R,15,FALSE))</f>
        <v/>
      </c>
      <c r="R442" s="3" t="str">
        <f>IF(VLOOKUP($A442,DICO_Complet!A:R,16,FALSE)=0,"",VLOOKUP($A442,DICO_Complet!A:R,16,FALSE))</f>
        <v/>
      </c>
      <c r="S442" s="3" t="str">
        <f>IF(VLOOKUP($A442,DICO_Complet!A:R,17,FALSE)=0,"",VLOOKUP($A442,DICO_Complet!A:R,17,FALSE))</f>
        <v/>
      </c>
      <c r="T442" s="3" t="str">
        <f>IF(VLOOKUP($A442,DICO_Complet!A:R,18,FALSE)=0,"",VLOOKUP($A442,DICO_Complet!A:R,18,FALSE))</f>
        <v/>
      </c>
    </row>
    <row r="443" spans="1:20">
      <c r="A443" s="29">
        <v>250627180200</v>
      </c>
      <c r="B443" s="30" t="str">
        <f>IF(ISNA(VLOOKUP(Tableau161920[[#This Row],[Référence]],MON_MSG!A:B,2,FALSE)),"N",IF($I443="Obsolete","N","O"))</f>
        <v>O</v>
      </c>
      <c r="C443" s="3" t="str">
        <f>VLOOKUP($A443,DICO_Complet!A:R,3,FALSE)</f>
        <v>Context</v>
      </c>
      <c r="D443" s="3" t="str">
        <f>VLOOKUP($A443,DICO_Complet!A:R,4,FALSE)</f>
        <v>transactionContext</v>
      </c>
      <c r="E443" s="3" t="str">
        <f>VLOOKUP($A443,DICO_Complet!A:R,5,FALSE)</f>
        <v>discriminatingElementUsedForCalculation</v>
      </c>
      <c r="F443" s="3" t="str">
        <f>VLOOKUP($A443,DICO_Complet!A:R,6,FALSE)</f>
        <v>Exact2AlphaNumericText</v>
      </c>
      <c r="G443" s="31" t="str">
        <f>VLOOKUP($A443,DICO_Complet!A:R,7,FALSE)</f>
        <v>DNS</v>
      </c>
      <c r="H443" s="31">
        <f>VLOOKUP($A443,DICO_Complet!A:R,8,FALSE)</f>
        <v>0</v>
      </c>
      <c r="I443" s="3" t="str">
        <f>IF(VLOOKUP($A443,DICO_Complet!A:R,9,FALSE)&lt;&gt;0,VLOOKUP($A443,DICO_Complet!A:R,9,FALSE),"")</f>
        <v/>
      </c>
      <c r="J443" s="3" t="str">
        <f>VLOOKUP($A443,DICO_Complet!A:R,10,FALSE)</f>
        <v>Discriminating element used for calculation</v>
      </c>
      <c r="K443" s="3" t="str">
        <f>IF(OR(ISNA(VLOOKUP(Tableau161920[[#This Row],[Référence]],MON_MSG!A:H,7,FALSE)),ISBLANK(VLOOKUP(Tableau161920[[#This Row],[Référence]],MON_MSG!A:H,7,FALSE))),"",VLOOKUP(Tableau161920[[#This Row],[Référence]],MON_MSG!A:H,7,FALSE))</f>
        <v/>
      </c>
      <c r="L443" s="3" t="str">
        <f>IF(OR(ISNA(VLOOKUP(Tableau161920[[#This Row],[Référence]],MON_MSG!A:I,8,FALSE)),ISBLANK(VLOOKUP(Tableau161920[[#This Row],[Référence]],MON_MSG!A:I,8,FALSE))),"",VLOOKUP(Tableau161920[[#This Row],[Référence]],MON_MSG!A:I,8,FALSE))</f>
        <v/>
      </c>
      <c r="M443" s="3" t="str">
        <f>IF(OR(ISNA(VLOOKUP(Tableau161920[[#This Row],[Référence]],MON_MSG!A:J,9,FALSE)),ISBLANK(VLOOKUP(Tableau161920[[#This Row],[Référence]],MON_MSG!A:J,9,FALSE))),"",VLOOKUP(Tableau161920[[#This Row],[Référence]],MON_MSG!A:J,9,FALSE))</f>
        <v/>
      </c>
      <c r="N443" s="3" t="str">
        <f>IF(VLOOKUP($A443,DICO_Complet!A:R,12,FALSE)=0,"",VLOOKUP($A443,DICO_Complet!A:R,12,FALSE))</f>
        <v/>
      </c>
      <c r="O443" s="3" t="str">
        <f>IF(VLOOKUP($A443,DICO_Complet!A:R,13,FALSE)=0,"",VLOOKUP($A443,DICO_Complet!A:R,13,FALSE))</f>
        <v/>
      </c>
      <c r="P443" s="3" t="str">
        <f>IF(VLOOKUP($A443,DICO_Complet!A:R,14,FALSE)=0,"",VLOOKUP($A443,DICO_Complet!A:R,14,FALSE))</f>
        <v>055-DF71 P 2</v>
      </c>
      <c r="Q443" s="3" t="str">
        <f>IF(VLOOKUP($A443,DICO_Complet!A:R,15,FALSE)=0,"",VLOOKUP($A443,DICO_Complet!A:R,15,FALSE))</f>
        <v/>
      </c>
      <c r="R443" s="3" t="str">
        <f>IF(VLOOKUP($A443,DICO_Complet!A:R,16,FALSE)=0,"",VLOOKUP($A443,DICO_Complet!A:R,16,FALSE))</f>
        <v/>
      </c>
      <c r="S443" s="3" t="str">
        <f>IF(VLOOKUP($A443,DICO_Complet!A:R,17,FALSE)=0,"",VLOOKUP($A443,DICO_Complet!A:R,17,FALSE))</f>
        <v/>
      </c>
      <c r="T443" s="3" t="str">
        <f>IF(VLOOKUP($A443,DICO_Complet!A:R,18,FALSE)=0,"",VLOOKUP($A443,DICO_Complet!A:R,18,FALSE))</f>
        <v/>
      </c>
    </row>
    <row r="444" spans="1:20">
      <c r="A444" s="29">
        <v>260107110006</v>
      </c>
      <c r="B444" s="30" t="str">
        <f>IF(ISNA(VLOOKUP(Tableau161920[[#This Row],[Référence]],MON_MSG!A:B,2,FALSE)),"N",IF($I444="Obsolete","N","O"))</f>
        <v>O</v>
      </c>
      <c r="C444" s="3" t="str">
        <f>VLOOKUP($A444,DICO_Complet!A:R,3,FALSE)</f>
        <v>Context</v>
      </c>
      <c r="D444" s="3" t="str">
        <f>VLOOKUP($A444,DICO_Complet!A:R,4,FALSE)</f>
        <v>transactionContext</v>
      </c>
      <c r="E444" s="3" t="str">
        <f>VLOOKUP($A444,DICO_Complet!A:R,5,FALSE)</f>
        <v>disputeLink</v>
      </c>
      <c r="F444" s="3" t="str">
        <f>VLOOKUP($A444,DICO_Complet!A:R,6,FALSE)</f>
        <v>DisputeLinkCodeset</v>
      </c>
      <c r="G444" s="31" t="str">
        <f>VLOOKUP($A444,DICO_Complet!A:R,7,FALSE)</f>
        <v>DNS</v>
      </c>
      <c r="H444" s="31">
        <f>VLOOKUP($A444,DICO_Complet!A:R,8,FALSE)</f>
        <v>0</v>
      </c>
      <c r="I444" s="3" t="str">
        <f>IF(VLOOKUP($A444,DICO_Complet!A:R,9,FALSE)&lt;&gt;0,VLOOKUP($A444,DICO_Complet!A:R,9,FALSE),"")</f>
        <v/>
      </c>
      <c r="J444" s="3" t="str">
        <f>VLOOKUP($A444,DICO_Complet!A:R,10,FALSE)</f>
        <v>Link between payment and dispute</v>
      </c>
      <c r="K444" s="3" t="str">
        <f>IF(OR(ISNA(VLOOKUP(Tableau161920[[#This Row],[Référence]],MON_MSG!A:H,7,FALSE)),ISBLANK(VLOOKUP(Tableau161920[[#This Row],[Référence]],MON_MSG!A:H,7,FALSE))),"",VLOOKUP(Tableau161920[[#This Row],[Référence]],MON_MSG!A:H,7,FALSE))</f>
        <v/>
      </c>
      <c r="L444" s="3" t="str">
        <f>IF(OR(ISNA(VLOOKUP(Tableau161920[[#This Row],[Référence]],MON_MSG!A:I,8,FALSE)),ISBLANK(VLOOKUP(Tableau161920[[#This Row],[Référence]],MON_MSG!A:I,8,FALSE))),"",VLOOKUP(Tableau161920[[#This Row],[Référence]],MON_MSG!A:I,8,FALSE))</f>
        <v/>
      </c>
      <c r="M444" s="3" t="str">
        <f>IF(OR(ISNA(VLOOKUP(Tableau161920[[#This Row],[Référence]],MON_MSG!A:J,9,FALSE)),ISBLANK(VLOOKUP(Tableau161920[[#This Row],[Référence]],MON_MSG!A:J,9,FALSE))),"",VLOOKUP(Tableau161920[[#This Row],[Référence]],MON_MSG!A:J,9,FALSE))</f>
        <v/>
      </c>
      <c r="N444" s="3" t="str">
        <f>IF(VLOOKUP($A444,DICO_Complet!A:R,12,FALSE)=0,"",VLOOKUP($A444,DICO_Complet!A:R,12,FALSE))</f>
        <v/>
      </c>
      <c r="O444" s="3" t="str">
        <f>IF(VLOOKUP($A444,DICO_Complet!A:R,13,FALSE)=0,"",VLOOKUP($A444,DICO_Complet!A:R,13,FALSE))</f>
        <v/>
      </c>
      <c r="P444" s="3" t="str">
        <f>IF(VLOOKUP($A444,DICO_Complet!A:R,14,FALSE)=0,"",VLOOKUP($A444,DICO_Complet!A:R,14,FALSE))</f>
        <v/>
      </c>
      <c r="Q444" s="3" t="str">
        <f>IF(VLOOKUP($A444,DICO_Complet!A:R,15,FALSE)=0,"",VLOOKUP($A444,DICO_Complet!A:R,15,FALSE))</f>
        <v/>
      </c>
      <c r="R444" s="3" t="str">
        <f>IF(VLOOKUP($A444,DICO_Complet!A:R,16,FALSE)=0,"",VLOOKUP($A444,DICO_Complet!A:R,16,FALSE))</f>
        <v/>
      </c>
      <c r="S444" s="3" t="str">
        <f>IF(VLOOKUP($A444,DICO_Complet!A:R,17,FALSE)=0,"",VLOOKUP($A444,DICO_Complet!A:R,17,FALSE))</f>
        <v/>
      </c>
      <c r="T444" s="3" t="str">
        <f>IF(VLOOKUP($A444,DICO_Complet!A:R,18,FALSE)=0,"",VLOOKUP($A444,DICO_Complet!A:R,18,FALSE))</f>
        <v/>
      </c>
    </row>
    <row r="445" spans="1:20">
      <c r="A445" s="29">
        <v>250117181600</v>
      </c>
      <c r="B445" s="30" t="str">
        <f>IF(ISNA(VLOOKUP(Tableau161920[[#This Row],[Référence]],MON_MSG!A:B,2,FALSE)),"N",IF($I445="Obsolete","N","O"))</f>
        <v>O</v>
      </c>
      <c r="C445" s="3" t="str">
        <f>VLOOKUP($A445,DICO_Complet!A:R,3,FALSE)</f>
        <v>Context</v>
      </c>
      <c r="D445" s="3" t="str">
        <f>VLOOKUP($A445,DICO_Complet!A:R,4,FALSE)</f>
        <v>transactionContext</v>
      </c>
      <c r="E445" s="3" t="str">
        <f>VLOOKUP($A445,DICO_Complet!A:R,5,FALSE)</f>
        <v>domainIndicator</v>
      </c>
      <c r="F445" s="3" t="str">
        <f>VLOOKUP($A445,DICO_Complet!A:R,6,FALSE)</f>
        <v>DomainIndicatorCodeset</v>
      </c>
      <c r="G445" s="31" t="str">
        <f>VLOOKUP($A445,DICO_Complet!A:R,7,FALSE)</f>
        <v>DNS</v>
      </c>
      <c r="H445" s="31">
        <f>VLOOKUP($A445,DICO_Complet!A:R,8,FALSE)</f>
        <v>0</v>
      </c>
      <c r="I445" s="3" t="str">
        <f>IF(VLOOKUP($A445,DICO_Complet!A:R,9,FALSE)&lt;&gt;0,VLOOKUP($A445,DICO_Complet!A:R,9,FALSE),"")</f>
        <v/>
      </c>
      <c r="J445" s="3" t="str">
        <f>VLOOKUP($A445,DICO_Complet!A:R,10,FALSE)</f>
        <v>Acquirer, Issuer, other …</v>
      </c>
      <c r="K445" s="3" t="str">
        <f>IF(OR(ISNA(VLOOKUP(Tableau161920[[#This Row],[Référence]],MON_MSG!A:H,7,FALSE)),ISBLANK(VLOOKUP(Tableau161920[[#This Row],[Référence]],MON_MSG!A:H,7,FALSE))),"",VLOOKUP(Tableau161920[[#This Row],[Référence]],MON_MSG!A:H,7,FALSE))</f>
        <v/>
      </c>
      <c r="L445" s="3" t="str">
        <f>IF(OR(ISNA(VLOOKUP(Tableau161920[[#This Row],[Référence]],MON_MSG!A:I,8,FALSE)),ISBLANK(VLOOKUP(Tableau161920[[#This Row],[Référence]],MON_MSG!A:I,8,FALSE))),"",VLOOKUP(Tableau161920[[#This Row],[Référence]],MON_MSG!A:I,8,FALSE))</f>
        <v/>
      </c>
      <c r="M445" s="3" t="str">
        <f>IF(OR(ISNA(VLOOKUP(Tableau161920[[#This Row],[Référence]],MON_MSG!A:J,9,FALSE)),ISBLANK(VLOOKUP(Tableau161920[[#This Row],[Référence]],MON_MSG!A:J,9,FALSE))),"",VLOOKUP(Tableau161920[[#This Row],[Référence]],MON_MSG!A:J,9,FALSE))</f>
        <v/>
      </c>
      <c r="N445" s="3" t="str">
        <f>IF(VLOOKUP($A445,DICO_Complet!A:R,12,FALSE)=0,"",VLOOKUP($A445,DICO_Complet!A:R,12,FALSE))</f>
        <v>MFO15</v>
      </c>
      <c r="O445" s="3" t="str">
        <f>IF(VLOOKUP($A445,DICO_Complet!A:R,13,FALSE)=0,"",VLOOKUP($A445,DICO_Complet!A:R,13,FALSE))</f>
        <v/>
      </c>
      <c r="P445" s="3" t="str">
        <f>IF(VLOOKUP($A445,DICO_Complet!A:R,14,FALSE)=0,"",VLOOKUP($A445,DICO_Complet!A:R,14,FALSE))</f>
        <v/>
      </c>
      <c r="Q445" s="3" t="str">
        <f>IF(VLOOKUP($A445,DICO_Complet!A:R,15,FALSE)=0,"",VLOOKUP($A445,DICO_Complet!A:R,15,FALSE))</f>
        <v/>
      </c>
      <c r="R445" s="3" t="str">
        <f>IF(VLOOKUP($A445,DICO_Complet!A:R,16,FALSE)=0,"",VLOOKUP($A445,DICO_Complet!A:R,16,FALSE))</f>
        <v/>
      </c>
      <c r="S445" s="3" t="str">
        <f>IF(VLOOKUP($A445,DICO_Complet!A:R,17,FALSE)=0,"",VLOOKUP($A445,DICO_Complet!A:R,17,FALSE))</f>
        <v/>
      </c>
      <c r="T445" s="3" t="str">
        <f>IF(VLOOKUP($A445,DICO_Complet!A:R,18,FALSE)=0,"",VLOOKUP($A445,DICO_Complet!A:R,18,FALSE))</f>
        <v/>
      </c>
    </row>
    <row r="446" spans="1:20">
      <c r="A446" s="29">
        <v>250724184000</v>
      </c>
      <c r="B446" s="30" t="str">
        <f>IF(ISNA(VLOOKUP(Tableau161920[[#This Row],[Référence]],MON_MSG!A:B,2,FALSE)),"N",IF($I446="Obsolete","N","O"))</f>
        <v>O</v>
      </c>
      <c r="C446" s="3" t="str">
        <f>VLOOKUP($A446,DICO_Complet!A:R,3,FALSE)</f>
        <v>Context</v>
      </c>
      <c r="D446" s="3" t="str">
        <f>VLOOKUP($A446,DICO_Complet!A:R,4,FALSE)</f>
        <v>transactionContext</v>
      </c>
      <c r="E446" s="3" t="str">
        <f>VLOOKUP($A446,DICO_Complet!A:R,5,FALSE)</f>
        <v>dsTransactionId</v>
      </c>
      <c r="F446" s="3" t="str">
        <f>VLOOKUP($A446,DICO_Complet!A:R,6,FALSE)</f>
        <v>Exact36Text</v>
      </c>
      <c r="G446" s="31" t="str">
        <f>VLOOKUP($A446,DICO_Complet!A:R,7,FALSE)</f>
        <v>DNS</v>
      </c>
      <c r="H446" s="31">
        <f>VLOOKUP($A446,DICO_Complet!A:R,8,FALSE)</f>
        <v>0</v>
      </c>
      <c r="I446" s="3" t="str">
        <f>IF(VLOOKUP($A446,DICO_Complet!A:R,9,FALSE)&lt;&gt;0,VLOOKUP($A446,DICO_Complet!A:R,9,FALSE),"")</f>
        <v/>
      </c>
      <c r="J446" s="3" t="str">
        <f>VLOOKUP($A446,DICO_Complet!A:R,10,FALSE)</f>
        <v>DS Transaction ID</v>
      </c>
      <c r="K446" s="3" t="str">
        <f>IF(OR(ISNA(VLOOKUP(Tableau161920[[#This Row],[Référence]],MON_MSG!A:H,7,FALSE)),ISBLANK(VLOOKUP(Tableau161920[[#This Row],[Référence]],MON_MSG!A:H,7,FALSE))),"",VLOOKUP(Tableau161920[[#This Row],[Référence]],MON_MSG!A:H,7,FALSE))</f>
        <v/>
      </c>
      <c r="L446" s="3" t="str">
        <f>IF(OR(ISNA(VLOOKUP(Tableau161920[[#This Row],[Référence]],MON_MSG!A:I,8,FALSE)),ISBLANK(VLOOKUP(Tableau161920[[#This Row],[Référence]],MON_MSG!A:I,8,FALSE))),"",VLOOKUP(Tableau161920[[#This Row],[Référence]],MON_MSG!A:I,8,FALSE))</f>
        <v/>
      </c>
      <c r="M446" s="3" t="str">
        <f>IF(OR(ISNA(VLOOKUP(Tableau161920[[#This Row],[Référence]],MON_MSG!A:J,9,FALSE)),ISBLANK(VLOOKUP(Tableau161920[[#This Row],[Référence]],MON_MSG!A:J,9,FALSE))),"",VLOOKUP(Tableau161920[[#This Row],[Référence]],MON_MSG!A:J,9,FALSE))</f>
        <v/>
      </c>
      <c r="N446" s="3" t="str">
        <f>IF(VLOOKUP($A446,DICO_Complet!A:R,12,FALSE)=0,"",VLOOKUP($A446,DICO_Complet!A:R,12,FALSE))</f>
        <v>RSB57_23_p2_par_p1</v>
      </c>
      <c r="O446" s="3" t="str">
        <f>IF(VLOOKUP($A446,DICO_Complet!A:R,13,FALSE)=0,"",VLOOKUP($A446,DICO_Complet!A:R,13,FALSE))</f>
        <v>057-0023-p2-par-p1</v>
      </c>
      <c r="P446" s="3" t="str">
        <f>IF(VLOOKUP($A446,DICO_Complet!A:R,14,FALSE)=0,"",VLOOKUP($A446,DICO_Complet!A:R,14,FALSE))</f>
        <v>059-0023-p2-par-p1</v>
      </c>
      <c r="Q446" s="3" t="str">
        <f>IF(VLOOKUP($A446,DICO_Complet!A:R,15,FALSE)=0,"",VLOOKUP($A446,DICO_Complet!A:R,15,FALSE))</f>
        <v>056-0023-p2-par-p1</v>
      </c>
      <c r="R446" s="3" t="str">
        <f>IF(VLOOKUP($A446,DICO_Complet!A:R,16,FALSE)=0,"",VLOOKUP($A446,DICO_Complet!A:R,16,FALSE))</f>
        <v/>
      </c>
      <c r="S446" s="3" t="str">
        <f>IF(VLOOKUP($A446,DICO_Complet!A:R,17,FALSE)=0,"",VLOOKUP($A446,DICO_Complet!A:R,17,FALSE))</f>
        <v>DE 048 SE 66 SF2</v>
      </c>
      <c r="T446" s="3" t="str">
        <f>IF(VLOOKUP($A446,DICO_Complet!A:R,18,FALSE)=0,"",VLOOKUP($A446,DICO_Complet!A:R,18,FALSE))</f>
        <v/>
      </c>
    </row>
    <row r="447" spans="1:20">
      <c r="A447" s="29">
        <v>241112000040</v>
      </c>
      <c r="B447" s="30" t="str">
        <f>IF(ISNA(VLOOKUP(Tableau161920[[#This Row],[Référence]],MON_MSG!A:B,2,FALSE)),"N",IF($I447="Obsolete","N","O"))</f>
        <v>O</v>
      </c>
      <c r="C447" s="3" t="str">
        <f>VLOOKUP($A447,DICO_Complet!A:R,3,FALSE)</f>
        <v>Context</v>
      </c>
      <c r="D447" s="3" t="str">
        <f>VLOOKUP($A447,DICO_Complet!A:R,4,FALSE)</f>
        <v>transactionContext</v>
      </c>
      <c r="E447" s="3" t="str">
        <f>VLOOKUP($A447,DICO_Complet!A:R,5,FALSE)</f>
        <v>dualRouteId</v>
      </c>
      <c r="F447" s="3" t="str">
        <f>VLOOKUP($A447,DICO_Complet!A:R,6,FALSE)</f>
        <v>Max11NumericText</v>
      </c>
      <c r="G447" s="31" t="str">
        <f>VLOOKUP($A447,DICO_Complet!A:R,7,FALSE)</f>
        <v>DNS</v>
      </c>
      <c r="H447" s="31">
        <f>VLOOKUP($A447,DICO_Complet!A:R,8,FALSE)</f>
        <v>0</v>
      </c>
      <c r="I447" s="3" t="str">
        <f>IF(VLOOKUP($A447,DICO_Complet!A:R,9,FALSE)&lt;&gt;0,VLOOKUP($A447,DICO_Complet!A:R,9,FALSE),"")</f>
        <v/>
      </c>
      <c r="J447" s="3" t="str">
        <f>VLOOKUP($A447,DICO_Complet!A:R,10,FALSE)</f>
        <v>Dual Route Identifier</v>
      </c>
      <c r="K447" s="3" t="str">
        <f>IF(OR(ISNA(VLOOKUP(Tableau161920[[#This Row],[Référence]],MON_MSG!A:H,7,FALSE)),ISBLANK(VLOOKUP(Tableau161920[[#This Row],[Référence]],MON_MSG!A:H,7,FALSE))),"",VLOOKUP(Tableau161920[[#This Row],[Référence]],MON_MSG!A:H,7,FALSE))</f>
        <v/>
      </c>
      <c r="L447" s="3" t="str">
        <f>IF(OR(ISNA(VLOOKUP(Tableau161920[[#This Row],[Référence]],MON_MSG!A:I,8,FALSE)),ISBLANK(VLOOKUP(Tableau161920[[#This Row],[Référence]],MON_MSG!A:I,8,FALSE))),"",VLOOKUP(Tableau161920[[#This Row],[Référence]],MON_MSG!A:I,8,FALSE))</f>
        <v/>
      </c>
      <c r="M447" s="3" t="str">
        <f>IF(OR(ISNA(VLOOKUP(Tableau161920[[#This Row],[Référence]],MON_MSG!A:J,9,FALSE)),ISBLANK(VLOOKUP(Tableau161920[[#This Row],[Référence]],MON_MSG!A:J,9,FALSE))),"",VLOOKUP(Tableau161920[[#This Row],[Référence]],MON_MSG!A:J,9,FALSE))</f>
        <v/>
      </c>
      <c r="N447" s="3" t="str">
        <f>IF(VLOOKUP($A447,DICO_Complet!A:R,12,FALSE)=0,"",VLOOKUP($A447,DICO_Complet!A:R,12,FALSE))</f>
        <v>RSB100-2</v>
      </c>
      <c r="O447" s="3" t="str">
        <f>IF(VLOOKUP($A447,DICO_Complet!A:R,13,FALSE)=0,"",VLOOKUP($A447,DICO_Complet!A:R,13,FALSE))</f>
        <v>100-2</v>
      </c>
      <c r="P447" s="3" t="str">
        <f>IF(VLOOKUP($A447,DICO_Complet!A:R,14,FALSE)=0,"",VLOOKUP($A447,DICO_Complet!A:R,14,FALSE))</f>
        <v/>
      </c>
      <c r="Q447" s="3" t="str">
        <f>IF(VLOOKUP($A447,DICO_Complet!A:R,15,FALSE)=0,"",VLOOKUP($A447,DICO_Complet!A:R,15,FALSE))</f>
        <v>N/A</v>
      </c>
      <c r="R447" s="3" t="str">
        <f>IF(VLOOKUP($A447,DICO_Complet!A:R,16,FALSE)=0,"",VLOOKUP($A447,DICO_Complet!A:R,16,FALSE))</f>
        <v/>
      </c>
      <c r="S447" s="3" t="str">
        <f>IF(VLOOKUP($A447,DICO_Complet!A:R,17,FALSE)=0,"",VLOOKUP($A447,DICO_Complet!A:R,17,FALSE))</f>
        <v/>
      </c>
      <c r="T447" s="3" t="str">
        <f>IF(VLOOKUP($A447,DICO_Complet!A:R,18,FALSE)=0,"",VLOOKUP($A447,DICO_Complet!A:R,18,FALSE))</f>
        <v/>
      </c>
    </row>
    <row r="448" spans="1:20">
      <c r="A448" s="29">
        <v>241112000042</v>
      </c>
      <c r="B448" s="30" t="str">
        <f>IF(ISNA(VLOOKUP(Tableau161920[[#This Row],[Référence]],MON_MSG!A:B,2,FALSE)),"N",IF($I448="Obsolete","N","O"))</f>
        <v>O</v>
      </c>
      <c r="C448" s="3" t="str">
        <f>VLOOKUP($A448,DICO_Complet!A:R,3,FALSE)</f>
        <v>Context</v>
      </c>
      <c r="D448" s="3" t="str">
        <f>VLOOKUP($A448,DICO_Complet!A:R,4,FALSE)</f>
        <v>transactionContext</v>
      </c>
      <c r="E448" s="3" t="str">
        <f>VLOOKUP($A448,DICO_Complet!A:R,5,FALSE)</f>
        <v>dualRouteService</v>
      </c>
      <c r="F448" s="3" t="str">
        <f>VLOOKUP($A448,DICO_Complet!A:R,6,FALSE)</f>
        <v>Max100Text</v>
      </c>
      <c r="G448" s="31" t="str">
        <f>VLOOKUP($A448,DICO_Complet!A:R,7,FALSE)</f>
        <v>DNS</v>
      </c>
      <c r="H448" s="31">
        <f>VLOOKUP($A448,DICO_Complet!A:R,8,FALSE)</f>
        <v>0</v>
      </c>
      <c r="I448" s="3" t="str">
        <f>IF(VLOOKUP($A448,DICO_Complet!A:R,9,FALSE)&lt;&gt;0,VLOOKUP($A448,DICO_Complet!A:R,9,FALSE),"")</f>
        <v/>
      </c>
      <c r="J448" s="3" t="str">
        <f>VLOOKUP($A448,DICO_Complet!A:R,10,FALSE)</f>
        <v>Extension dual Route</v>
      </c>
      <c r="K448" s="3" t="str">
        <f>IF(OR(ISNA(VLOOKUP(Tableau161920[[#This Row],[Référence]],MON_MSG!A:H,7,FALSE)),ISBLANK(VLOOKUP(Tableau161920[[#This Row],[Référence]],MON_MSG!A:H,7,FALSE))),"",VLOOKUP(Tableau161920[[#This Row],[Référence]],MON_MSG!A:H,7,FALSE))</f>
        <v/>
      </c>
      <c r="L448" s="3" t="str">
        <f>IF(OR(ISNA(VLOOKUP(Tableau161920[[#This Row],[Référence]],MON_MSG!A:I,8,FALSE)),ISBLANK(VLOOKUP(Tableau161920[[#This Row],[Référence]],MON_MSG!A:I,8,FALSE))),"",VLOOKUP(Tableau161920[[#This Row],[Référence]],MON_MSG!A:I,8,FALSE))</f>
        <v/>
      </c>
      <c r="M448" s="3" t="str">
        <f>IF(OR(ISNA(VLOOKUP(Tableau161920[[#This Row],[Référence]],MON_MSG!A:J,9,FALSE)),ISBLANK(VLOOKUP(Tableau161920[[#This Row],[Référence]],MON_MSG!A:J,9,FALSE))),"",VLOOKUP(Tableau161920[[#This Row],[Référence]],MON_MSG!A:J,9,FALSE))</f>
        <v/>
      </c>
      <c r="N448" s="3" t="str">
        <f>IF(VLOOKUP($A448,DICO_Complet!A:R,12,FALSE)=0,"",VLOOKUP($A448,DICO_Complet!A:R,12,FALSE))</f>
        <v>MFO10-2</v>
      </c>
      <c r="O448" s="3" t="str">
        <f>IF(VLOOKUP($A448,DICO_Complet!A:R,13,FALSE)=0,"",VLOOKUP($A448,DICO_Complet!A:R,13,FALSE))</f>
        <v/>
      </c>
      <c r="P448" s="3" t="str">
        <f>IF(VLOOKUP($A448,DICO_Complet!A:R,14,FALSE)=0,"",VLOOKUP($A448,DICO_Complet!A:R,14,FALSE))</f>
        <v/>
      </c>
      <c r="Q448" s="3" t="str">
        <f>IF(VLOOKUP($A448,DICO_Complet!A:R,15,FALSE)=0,"",VLOOKUP($A448,DICO_Complet!A:R,15,FALSE))</f>
        <v/>
      </c>
      <c r="R448" s="3" t="str">
        <f>IF(VLOOKUP($A448,DICO_Complet!A:R,16,FALSE)=0,"",VLOOKUP($A448,DICO_Complet!A:R,16,FALSE))</f>
        <v/>
      </c>
      <c r="S448" s="3" t="str">
        <f>IF(VLOOKUP($A448,DICO_Complet!A:R,17,FALSE)=0,"",VLOOKUP($A448,DICO_Complet!A:R,17,FALSE))</f>
        <v/>
      </c>
      <c r="T448" s="3" t="str">
        <f>IF(VLOOKUP($A448,DICO_Complet!A:R,18,FALSE)=0,"",VLOOKUP($A448,DICO_Complet!A:R,18,FALSE))</f>
        <v/>
      </c>
    </row>
    <row r="449" spans="1:20">
      <c r="A449" s="29">
        <v>241112000204</v>
      </c>
      <c r="B449" s="30" t="str">
        <f>IF(ISNA(VLOOKUP(Tableau161920[[#This Row],[Référence]],MON_MSG!A:B,2,FALSE)),"N",IF($I449="Obsolete","N","O"))</f>
        <v>O</v>
      </c>
      <c r="C449" s="3" t="str">
        <f>VLOOKUP($A449,DICO_Complet!A:R,3,FALSE)</f>
        <v>Context</v>
      </c>
      <c r="D449" s="3" t="str">
        <f>VLOOKUP($A449,DICO_Complet!A:R,4,FALSE)</f>
        <v>transactionContext</v>
      </c>
      <c r="E449" s="3" t="str">
        <f>VLOOKUP($A449,DICO_Complet!A:R,5,FALSE)</f>
        <v>ecommerceIndicator</v>
      </c>
      <c r="F449" s="3" t="str">
        <f>VLOOKUP($A449,DICO_Complet!A:R,6,FALSE)</f>
        <v>Exact2AlphaNumericText</v>
      </c>
      <c r="G449" s="31" t="str">
        <f>VLOOKUP($A449,DICO_Complet!A:R,7,FALSE)</f>
        <v>DNS</v>
      </c>
      <c r="H449" s="31">
        <f>VLOOKUP($A449,DICO_Complet!A:R,8,FALSE)</f>
        <v>0</v>
      </c>
      <c r="I449" s="3" t="str">
        <f>IF(VLOOKUP($A449,DICO_Complet!A:R,9,FALSE)&lt;&gt;0,VLOOKUP($A449,DICO_Complet!A:R,9,FALSE),"")</f>
        <v/>
      </c>
      <c r="J449" s="3" t="str">
        <f>VLOOKUP($A449,DICO_Complet!A:R,10,FALSE)</f>
        <v>Electronic commerce indicator (VISA)</v>
      </c>
      <c r="K449" s="3" t="str">
        <f>IF(OR(ISNA(VLOOKUP(Tableau161920[[#This Row],[Référence]],MON_MSG!A:H,7,FALSE)),ISBLANK(VLOOKUP(Tableau161920[[#This Row],[Référence]],MON_MSG!A:H,7,FALSE))),"",VLOOKUP(Tableau161920[[#This Row],[Référence]],MON_MSG!A:H,7,FALSE))</f>
        <v/>
      </c>
      <c r="L449" s="3" t="str">
        <f>IF(OR(ISNA(VLOOKUP(Tableau161920[[#This Row],[Référence]],MON_MSG!A:I,8,FALSE)),ISBLANK(VLOOKUP(Tableau161920[[#This Row],[Référence]],MON_MSG!A:I,8,FALSE))),"",VLOOKUP(Tableau161920[[#This Row],[Référence]],MON_MSG!A:I,8,FALSE))</f>
        <v/>
      </c>
      <c r="M449" s="3" t="str">
        <f>IF(OR(ISNA(VLOOKUP(Tableau161920[[#This Row],[Référence]],MON_MSG!A:J,9,FALSE)),ISBLANK(VLOOKUP(Tableau161920[[#This Row],[Référence]],MON_MSG!A:J,9,FALSE))),"",VLOOKUP(Tableau161920[[#This Row],[Référence]],MON_MSG!A:J,9,FALSE))</f>
        <v/>
      </c>
      <c r="N449" s="3" t="str">
        <f>IF(VLOOKUP($A449,DICO_Complet!A:R,12,FALSE)=0,"",VLOOKUP($A449,DICO_Complet!A:R,12,FALSE))</f>
        <v>RSB59_416</v>
      </c>
      <c r="O449" s="3" t="str">
        <f>IF(VLOOKUP($A449,DICO_Complet!A:R,13,FALSE)=0,"",VLOOKUP($A449,DICO_Complet!A:R,13,FALSE))</f>
        <v>059-0416</v>
      </c>
      <c r="P449" s="3" t="str">
        <f>IF(VLOOKUP($A449,DICO_Complet!A:R,14,FALSE)=0,"",VLOOKUP($A449,DICO_Complet!A:R,14,FALSE))</f>
        <v>058-416</v>
      </c>
      <c r="Q449" s="3" t="str">
        <f>IF(VLOOKUP($A449,DICO_Complet!A:R,15,FALSE)=0,"",VLOOKUP($A449,DICO_Complet!A:R,15,FALSE))</f>
        <v>059-0416</v>
      </c>
      <c r="R449" s="3" t="str">
        <f>IF(VLOOKUP($A449,DICO_Complet!A:R,16,FALSE)=0,"",VLOOKUP($A449,DICO_Complet!A:R,16,FALSE))</f>
        <v>[60.8]</v>
      </c>
      <c r="S449" s="3" t="str">
        <f>IF(VLOOKUP($A449,DICO_Complet!A:R,17,FALSE)=0,"",VLOOKUP($A449,DICO_Complet!A:R,17,FALSE))</f>
        <v/>
      </c>
      <c r="T449" s="3" t="str">
        <f>IF(VLOOKUP($A449,DICO_Complet!A:R,18,FALSE)=0,"",VLOOKUP($A449,DICO_Complet!A:R,18,FALSE))</f>
        <v/>
      </c>
    </row>
    <row r="450" spans="1:20">
      <c r="A450" s="29">
        <v>250822145400</v>
      </c>
      <c r="B450" s="30" t="str">
        <f>IF(ISNA(VLOOKUP(Tableau161920[[#This Row],[Référence]],MON_MSG!A:B,2,FALSE)),"N",IF($I450="Obsolete","N","O"))</f>
        <v>O</v>
      </c>
      <c r="C450" s="3" t="str">
        <f>VLOOKUP($A450,DICO_Complet!A:R,3,FALSE)</f>
        <v>Context</v>
      </c>
      <c r="D450" s="3" t="str">
        <f>VLOOKUP($A450,DICO_Complet!A:R,4,FALSE)</f>
        <v>transactionContext</v>
      </c>
      <c r="E450" s="3" t="str">
        <f>VLOOKUP($A450,DICO_Complet!A:R,5,FALSE)</f>
        <v>ecommerceIndicatorInfo</v>
      </c>
      <c r="F450" s="3" t="str">
        <f>VLOOKUP($A450,DICO_Complet!A:R,6,FALSE)</f>
        <v>Max20Text</v>
      </c>
      <c r="G450" s="31" t="str">
        <f>VLOOKUP($A450,DICO_Complet!A:R,7,FALSE)</f>
        <v>DNS</v>
      </c>
      <c r="H450" s="31">
        <f>VLOOKUP($A450,DICO_Complet!A:R,8,FALSE)</f>
        <v>0</v>
      </c>
      <c r="I450" s="3" t="str">
        <f>IF(VLOOKUP($A450,DICO_Complet!A:R,9,FALSE)&lt;&gt;0,VLOOKUP($A450,DICO_Complet!A:R,9,FALSE),"")</f>
        <v/>
      </c>
      <c r="J450" s="3" t="str">
        <f>VLOOKUP($A450,DICO_Complet!A:R,10,FALSE)</f>
        <v>Information about ecommerce indicator</v>
      </c>
      <c r="K450" s="3" t="str">
        <f>IF(OR(ISNA(VLOOKUP(Tableau161920[[#This Row],[Référence]],MON_MSG!A:H,7,FALSE)),ISBLANK(VLOOKUP(Tableau161920[[#This Row],[Référence]],MON_MSG!A:H,7,FALSE))),"",VLOOKUP(Tableau161920[[#This Row],[Référence]],MON_MSG!A:H,7,FALSE))</f>
        <v/>
      </c>
      <c r="L450" s="3" t="str">
        <f>IF(OR(ISNA(VLOOKUP(Tableau161920[[#This Row],[Référence]],MON_MSG!A:I,8,FALSE)),ISBLANK(VLOOKUP(Tableau161920[[#This Row],[Référence]],MON_MSG!A:I,8,FALSE))),"",VLOOKUP(Tableau161920[[#This Row],[Référence]],MON_MSG!A:I,8,FALSE))</f>
        <v/>
      </c>
      <c r="M450" s="3" t="str">
        <f>IF(OR(ISNA(VLOOKUP(Tableau161920[[#This Row],[Référence]],MON_MSG!A:J,9,FALSE)),ISBLANK(VLOOKUP(Tableau161920[[#This Row],[Référence]],MON_MSG!A:J,9,FALSE))),"",VLOOKUP(Tableau161920[[#This Row],[Référence]],MON_MSG!A:J,9,FALSE))</f>
        <v/>
      </c>
      <c r="N450" s="3" t="str">
        <f>IF(VLOOKUP($A450,DICO_Complet!A:R,12,FALSE)=0,"",VLOOKUP($A450,DICO_Complet!A:R,12,FALSE))</f>
        <v/>
      </c>
      <c r="O450" s="3" t="str">
        <f>IF(VLOOKUP($A450,DICO_Complet!A:R,13,FALSE)=0,"",VLOOKUP($A450,DICO_Complet!A:R,13,FALSE))</f>
        <v/>
      </c>
      <c r="P450" s="3" t="str">
        <f>IF(VLOOKUP($A450,DICO_Complet!A:R,14,FALSE)=0,"",VLOOKUP($A450,DICO_Complet!A:R,14,FALSE))</f>
        <v/>
      </c>
      <c r="Q450" s="3" t="str">
        <f>IF(VLOOKUP($A450,DICO_Complet!A:R,15,FALSE)=0,"",VLOOKUP($A450,DICO_Complet!A:R,15,FALSE))</f>
        <v/>
      </c>
      <c r="R450" s="3" t="str">
        <f>IF(VLOOKUP($A450,DICO_Complet!A:R,16,FALSE)=0,"",VLOOKUP($A450,DICO_Complet!A:R,16,FALSE))</f>
        <v/>
      </c>
      <c r="S450" s="3" t="str">
        <f>IF(VLOOKUP($A450,DICO_Complet!A:R,17,FALSE)=0,"",VLOOKUP($A450,DICO_Complet!A:R,17,FALSE))</f>
        <v/>
      </c>
      <c r="T450" s="3" t="str">
        <f>IF(VLOOKUP($A450,DICO_Complet!A:R,18,FALSE)=0,"",VLOOKUP($A450,DICO_Complet!A:R,18,FALSE))</f>
        <v/>
      </c>
    </row>
    <row r="451" spans="1:20">
      <c r="A451" s="29">
        <v>251027112315</v>
      </c>
      <c r="B451" s="30" t="str">
        <f>IF(ISNA(VLOOKUP(Tableau161920[[#This Row],[Référence]],MON_MSG!A:B,2,FALSE)),"N",IF($I451="Obsolete","N","O"))</f>
        <v>O</v>
      </c>
      <c r="C451" s="3" t="str">
        <f>VLOOKUP($A451,DICO_Complet!A:R,3,FALSE)</f>
        <v>Context</v>
      </c>
      <c r="D451" s="3" t="str">
        <f>VLOOKUP($A451,DICO_Complet!A:R,4,FALSE)</f>
        <v>transactionContext</v>
      </c>
      <c r="E451" s="3" t="str">
        <f>VLOOKUP($A451,DICO_Complet!A:R,5,FALSE)</f>
        <v>eeaIndicator</v>
      </c>
      <c r="F451" s="3" t="str">
        <f>VLOOKUP($A451,DICO_Complet!A:R,6,FALSE)</f>
        <v>TrueFalseIndicator</v>
      </c>
      <c r="G451" s="31" t="str">
        <f>VLOOKUP($A451,DICO_Complet!A:R,7,FALSE)</f>
        <v>DNS</v>
      </c>
      <c r="H451" s="31">
        <f>VLOOKUP($A451,DICO_Complet!A:R,8,FALSE)</f>
        <v>0</v>
      </c>
      <c r="I451" s="3" t="str">
        <f>IF(VLOOKUP($A451,DICO_Complet!A:R,9,FALSE)&lt;&gt;0,VLOOKUP($A451,DICO_Complet!A:R,9,FALSE),"")</f>
        <v/>
      </c>
      <c r="J451" s="3" t="str">
        <f>VLOOKUP($A451,DICO_Complet!A:R,10,FALSE)</f>
        <v>EEA (espace economic area) indicator</v>
      </c>
      <c r="K451" s="3" t="str">
        <f>IF(OR(ISNA(VLOOKUP(Tableau161920[[#This Row],[Référence]],MON_MSG!A:H,7,FALSE)),ISBLANK(VLOOKUP(Tableau161920[[#This Row],[Référence]],MON_MSG!A:H,7,FALSE))),"",VLOOKUP(Tableau161920[[#This Row],[Référence]],MON_MSG!A:H,7,FALSE))</f>
        <v/>
      </c>
      <c r="L451" s="3" t="str">
        <f>IF(OR(ISNA(VLOOKUP(Tableau161920[[#This Row],[Référence]],MON_MSG!A:I,8,FALSE)),ISBLANK(VLOOKUP(Tableau161920[[#This Row],[Référence]],MON_MSG!A:I,8,FALSE))),"",VLOOKUP(Tableau161920[[#This Row],[Référence]],MON_MSG!A:I,8,FALSE))</f>
        <v/>
      </c>
      <c r="M451" s="3" t="str">
        <f>IF(OR(ISNA(VLOOKUP(Tableau161920[[#This Row],[Référence]],MON_MSG!A:J,9,FALSE)),ISBLANK(VLOOKUP(Tableau161920[[#This Row],[Référence]],MON_MSG!A:J,9,FALSE))),"",VLOOKUP(Tableau161920[[#This Row],[Référence]],MON_MSG!A:J,9,FALSE))</f>
        <v/>
      </c>
      <c r="N451" s="3" t="str">
        <f>IF(VLOOKUP($A451,DICO_Complet!A:R,12,FALSE)=0,"",VLOOKUP($A451,DICO_Complet!A:R,12,FALSE))</f>
        <v/>
      </c>
      <c r="O451" s="3" t="str">
        <f>IF(VLOOKUP($A451,DICO_Complet!A:R,13,FALSE)=0,"",VLOOKUP($A451,DICO_Complet!A:R,13,FALSE))</f>
        <v/>
      </c>
      <c r="P451" s="3" t="str">
        <f>IF(VLOOKUP($A451,DICO_Complet!A:R,14,FALSE)=0,"",VLOOKUP($A451,DICO_Complet!A:R,14,FALSE))</f>
        <v/>
      </c>
      <c r="Q451" s="3" t="str">
        <f>IF(VLOOKUP($A451,DICO_Complet!A:R,15,FALSE)=0,"",VLOOKUP($A451,DICO_Complet!A:R,15,FALSE))</f>
        <v/>
      </c>
      <c r="R451" s="3" t="str">
        <f>IF(VLOOKUP($A451,DICO_Complet!A:R,16,FALSE)=0,"",VLOOKUP($A451,DICO_Complet!A:R,16,FALSE))</f>
        <v/>
      </c>
      <c r="S451" s="3" t="str">
        <f>IF(VLOOKUP($A451,DICO_Complet!A:R,17,FALSE)=0,"",VLOOKUP($A451,DICO_Complet!A:R,17,FALSE))</f>
        <v/>
      </c>
      <c r="T451" s="3" t="str">
        <f>IF(VLOOKUP($A451,DICO_Complet!A:R,18,FALSE)=0,"",VLOOKUP($A451,DICO_Complet!A:R,18,FALSE))</f>
        <v/>
      </c>
    </row>
    <row r="452" spans="1:20">
      <c r="A452" s="29">
        <v>241112000041</v>
      </c>
      <c r="B452" s="30" t="str">
        <f>IF(ISNA(VLOOKUP(Tableau161920[[#This Row],[Référence]],MON_MSG!A:B,2,FALSE)),"N",IF($I452="Obsolete","N","O"))</f>
        <v>O</v>
      </c>
      <c r="C452" s="3" t="str">
        <f>VLOOKUP($A452,DICO_Complet!A:R,3,FALSE)</f>
        <v>Context</v>
      </c>
      <c r="D452" s="3" t="str">
        <f>VLOOKUP($A452,DICO_Complet!A:R,4,FALSE)</f>
        <v>transactionContext</v>
      </c>
      <c r="E452" s="3" t="str">
        <f>VLOOKUP($A452,DICO_Complet!A:R,5,FALSE)</f>
        <v>electronicCommerceAuthenticationNature</v>
      </c>
      <c r="F452" s="3" t="str">
        <f>VLOOKUP($A452,DICO_Complet!A:R,6,FALSE)</f>
        <v>ElectronicCommerceAuthenticationNatureCodeset</v>
      </c>
      <c r="G452" s="31" t="str">
        <f>VLOOKUP($A452,DICO_Complet!A:R,7,FALSE)</f>
        <v>DNS</v>
      </c>
      <c r="H452" s="31">
        <f>VLOOKUP($A452,DICO_Complet!A:R,8,FALSE)</f>
        <v>0</v>
      </c>
      <c r="I452" s="3" t="str">
        <f>IF(VLOOKUP($A452,DICO_Complet!A:R,9,FALSE)&lt;&gt;0,VLOOKUP($A452,DICO_Complet!A:R,9,FALSE),"")</f>
        <v/>
      </c>
      <c r="J452" s="3" t="str">
        <f>VLOOKUP($A452,DICO_Complet!A:R,10,FALSE)</f>
        <v>Electronic commerce transaction authentication type</v>
      </c>
      <c r="K452" s="3" t="str">
        <f>IF(OR(ISNA(VLOOKUP(Tableau161920[[#This Row],[Référence]],MON_MSG!A:H,7,FALSE)),ISBLANK(VLOOKUP(Tableau161920[[#This Row],[Référence]],MON_MSG!A:H,7,FALSE))),"",VLOOKUP(Tableau161920[[#This Row],[Référence]],MON_MSG!A:H,7,FALSE))</f>
        <v/>
      </c>
      <c r="L452" s="3" t="str">
        <f>IF(OR(ISNA(VLOOKUP(Tableau161920[[#This Row],[Référence]],MON_MSG!A:I,8,FALSE)),ISBLANK(VLOOKUP(Tableau161920[[#This Row],[Référence]],MON_MSG!A:I,8,FALSE))),"",VLOOKUP(Tableau161920[[#This Row],[Référence]],MON_MSG!A:I,8,FALSE))</f>
        <v/>
      </c>
      <c r="M452" s="3" t="str">
        <f>IF(OR(ISNA(VLOOKUP(Tableau161920[[#This Row],[Référence]],MON_MSG!A:J,9,FALSE)),ISBLANK(VLOOKUP(Tableau161920[[#This Row],[Référence]],MON_MSG!A:J,9,FALSE))),"",VLOOKUP(Tableau161920[[#This Row],[Référence]],MON_MSG!A:J,9,FALSE))</f>
        <v/>
      </c>
      <c r="N452" s="3" t="str">
        <f>IF(VLOOKUP($A452,DICO_Complet!A:R,12,FALSE)=0,"",VLOOKUP($A452,DICO_Complet!A:R,12,FALSE))</f>
        <v>RSB59_407</v>
      </c>
      <c r="O452" s="3" t="str">
        <f>IF(VLOOKUP($A452,DICO_Complet!A:R,13,FALSE)=0,"",VLOOKUP($A452,DICO_Complet!A:R,13,FALSE))</f>
        <v>059-0407</v>
      </c>
      <c r="P452" s="3" t="str">
        <f>IF(VLOOKUP($A452,DICO_Complet!A:R,14,FALSE)=0,"",VLOOKUP($A452,DICO_Complet!A:R,14,FALSE))</f>
        <v>058-FF47</v>
      </c>
      <c r="Q452" s="3" t="str">
        <f>IF(VLOOKUP($A452,DICO_Complet!A:R,15,FALSE)=0,"",VLOOKUP($A452,DICO_Complet!A:R,15,FALSE))</f>
        <v>059-0407</v>
      </c>
      <c r="R452" s="3" t="str">
        <f>IF(VLOOKUP($A452,DICO_Complet!A:R,16,FALSE)=0,"",VLOOKUP($A452,DICO_Complet!A:R,16,FALSE))</f>
        <v/>
      </c>
      <c r="S452" s="3" t="str">
        <f>IF(VLOOKUP($A452,DICO_Complet!A:R,17,FALSE)=0,"",VLOOKUP($A452,DICO_Complet!A:R,17,FALSE))</f>
        <v/>
      </c>
      <c r="T452" s="3" t="str">
        <f>IF(VLOOKUP($A452,DICO_Complet!A:R,18,FALSE)=0,"",VLOOKUP($A452,DICO_Complet!A:R,18,FALSE))</f>
        <v/>
      </c>
    </row>
    <row r="453" spans="1:20">
      <c r="A453" s="29">
        <v>250924100019</v>
      </c>
      <c r="B453" s="30" t="str">
        <f>IF(ISNA(VLOOKUP(Tableau161920[[#This Row],[Référence]],MON_MSG!A:B,2,FALSE)),"N",IF($I453="Obsolete","N","O"))</f>
        <v>O</v>
      </c>
      <c r="C453" s="3" t="str">
        <f>VLOOKUP($A453,DICO_Complet!A:R,3,FALSE)</f>
        <v>Context</v>
      </c>
      <c r="D453" s="3" t="str">
        <f>VLOOKUP($A453,DICO_Complet!A:R,4,FALSE)</f>
        <v>transactionContext</v>
      </c>
      <c r="E453" s="3" t="str">
        <f>VLOOKUP($A453,DICO_Complet!A:R,5,FALSE)</f>
        <v>eligibilityCheckStep</v>
      </c>
      <c r="F453" s="3" t="str">
        <f>VLOOKUP($A453,DICO_Complet!A:R,6,FALSE)</f>
        <v>EligibilityCheckStepCodeset</v>
      </c>
      <c r="G453" s="31" t="str">
        <f>VLOOKUP($A453,DICO_Complet!A:R,7,FALSE)</f>
        <v>DNS</v>
      </c>
      <c r="H453" s="31">
        <f>VLOOKUP($A453,DICO_Complet!A:R,8,FALSE)</f>
        <v>0</v>
      </c>
      <c r="I453" s="3" t="str">
        <f>IF(VLOOKUP($A453,DICO_Complet!A:R,9,FALSE)&lt;&gt;0,VLOOKUP($A453,DICO_Complet!A:R,9,FALSE),"")</f>
        <v/>
      </c>
      <c r="J453" s="3" t="str">
        <f>VLOOKUP($A453,DICO_Complet!A:R,10,FALSE)</f>
        <v>Step at which the eligibility verification is carried out.</v>
      </c>
      <c r="K453" s="3" t="str">
        <f>IF(OR(ISNA(VLOOKUP(Tableau161920[[#This Row],[Référence]],MON_MSG!A:H,7,FALSE)),ISBLANK(VLOOKUP(Tableau161920[[#This Row],[Référence]],MON_MSG!A:H,7,FALSE))),"",VLOOKUP(Tableau161920[[#This Row],[Référence]],MON_MSG!A:H,7,FALSE))</f>
        <v/>
      </c>
      <c r="L453" s="3" t="str">
        <f>IF(OR(ISNA(VLOOKUP(Tableau161920[[#This Row],[Référence]],MON_MSG!A:I,8,FALSE)),ISBLANK(VLOOKUP(Tableau161920[[#This Row],[Référence]],MON_MSG!A:I,8,FALSE))),"",VLOOKUP(Tableau161920[[#This Row],[Référence]],MON_MSG!A:I,8,FALSE))</f>
        <v/>
      </c>
      <c r="M453" s="3" t="str">
        <f>IF(OR(ISNA(VLOOKUP(Tableau161920[[#This Row],[Référence]],MON_MSG!A:J,9,FALSE)),ISBLANK(VLOOKUP(Tableau161920[[#This Row],[Référence]],MON_MSG!A:J,9,FALSE))),"",VLOOKUP(Tableau161920[[#This Row],[Référence]],MON_MSG!A:J,9,FALSE))</f>
        <v/>
      </c>
      <c r="N453" s="3" t="str">
        <f>IF(VLOOKUP($A453,DICO_Complet!A:R,12,FALSE)=0,"",VLOOKUP($A453,DICO_Complet!A:R,12,FALSE))</f>
        <v/>
      </c>
      <c r="O453" s="3" t="str">
        <f>IF(VLOOKUP($A453,DICO_Complet!A:R,13,FALSE)=0,"",VLOOKUP($A453,DICO_Complet!A:R,13,FALSE))</f>
        <v/>
      </c>
      <c r="P453" s="3" t="str">
        <f>IF(VLOOKUP($A453,DICO_Complet!A:R,14,FALSE)=0,"",VLOOKUP($A453,DICO_Complet!A:R,14,FALSE))</f>
        <v/>
      </c>
      <c r="Q453" s="3" t="str">
        <f>IF(VLOOKUP($A453,DICO_Complet!A:R,15,FALSE)=0,"",VLOOKUP($A453,DICO_Complet!A:R,15,FALSE))</f>
        <v/>
      </c>
      <c r="R453" s="3" t="str">
        <f>IF(VLOOKUP($A453,DICO_Complet!A:R,16,FALSE)=0,"",VLOOKUP($A453,DICO_Complet!A:R,16,FALSE))</f>
        <v/>
      </c>
      <c r="S453" s="3" t="str">
        <f>IF(VLOOKUP($A453,DICO_Complet!A:R,17,FALSE)=0,"",VLOOKUP($A453,DICO_Complet!A:R,17,FALSE))</f>
        <v/>
      </c>
      <c r="T453" s="3" t="str">
        <f>IF(VLOOKUP($A453,DICO_Complet!A:R,18,FALSE)=0,"",VLOOKUP($A453,DICO_Complet!A:R,18,FALSE))</f>
        <v/>
      </c>
    </row>
    <row r="454" spans="1:20">
      <c r="A454" s="29">
        <v>250924100020</v>
      </c>
      <c r="B454" s="30" t="str">
        <f>IF(ISNA(VLOOKUP(Tableau161920[[#This Row],[Référence]],MON_MSG!A:B,2,FALSE)),"N",IF($I454="Obsolete","N","O"))</f>
        <v>O</v>
      </c>
      <c r="C454" s="3" t="str">
        <f>VLOOKUP($A454,DICO_Complet!A:R,3,FALSE)</f>
        <v>Context</v>
      </c>
      <c r="D454" s="3" t="str">
        <f>VLOOKUP($A454,DICO_Complet!A:R,4,FALSE)</f>
        <v>transactionContext</v>
      </c>
      <c r="E454" s="3" t="str">
        <f>VLOOKUP($A454,DICO_Complet!A:R,5,FALSE)</f>
        <v>eligibilityIndicator</v>
      </c>
      <c r="F454" s="3" t="str">
        <f>VLOOKUP($A454,DICO_Complet!A:R,6,FALSE)</f>
        <v>TrueFalseIndicator</v>
      </c>
      <c r="G454" s="31" t="str">
        <f>VLOOKUP($A454,DICO_Complet!A:R,7,FALSE)</f>
        <v>DNS</v>
      </c>
      <c r="H454" s="31">
        <f>VLOOKUP($A454,DICO_Complet!A:R,8,FALSE)</f>
        <v>0</v>
      </c>
      <c r="I454" s="3" t="str">
        <f>IF(VLOOKUP($A454,DICO_Complet!A:R,9,FALSE)&lt;&gt;0,VLOOKUP($A454,DICO_Complet!A:R,9,FALSE),"")</f>
        <v/>
      </c>
      <c r="J454" s="3" t="str">
        <f>VLOOKUP($A454,DICO_Complet!A:R,10,FALSE)</f>
        <v>Indicator determining whether the card agreement is eligible to enrolment.</v>
      </c>
      <c r="K454" s="3" t="str">
        <f>IF(OR(ISNA(VLOOKUP(Tableau161920[[#This Row],[Référence]],MON_MSG!A:H,7,FALSE)),ISBLANK(VLOOKUP(Tableau161920[[#This Row],[Référence]],MON_MSG!A:H,7,FALSE))),"",VLOOKUP(Tableau161920[[#This Row],[Référence]],MON_MSG!A:H,7,FALSE))</f>
        <v/>
      </c>
      <c r="L454" s="3" t="str">
        <f>IF(OR(ISNA(VLOOKUP(Tableau161920[[#This Row],[Référence]],MON_MSG!A:I,8,FALSE)),ISBLANK(VLOOKUP(Tableau161920[[#This Row],[Référence]],MON_MSG!A:I,8,FALSE))),"",VLOOKUP(Tableau161920[[#This Row],[Référence]],MON_MSG!A:I,8,FALSE))</f>
        <v/>
      </c>
      <c r="M454" s="3" t="str">
        <f>IF(OR(ISNA(VLOOKUP(Tableau161920[[#This Row],[Référence]],MON_MSG!A:J,9,FALSE)),ISBLANK(VLOOKUP(Tableau161920[[#This Row],[Référence]],MON_MSG!A:J,9,FALSE))),"",VLOOKUP(Tableau161920[[#This Row],[Référence]],MON_MSG!A:J,9,FALSE))</f>
        <v/>
      </c>
      <c r="N454" s="3" t="str">
        <f>IF(VLOOKUP($A454,DICO_Complet!A:R,12,FALSE)=0,"",VLOOKUP($A454,DICO_Complet!A:R,12,FALSE))</f>
        <v/>
      </c>
      <c r="O454" s="3" t="str">
        <f>IF(VLOOKUP($A454,DICO_Complet!A:R,13,FALSE)=0,"",VLOOKUP($A454,DICO_Complet!A:R,13,FALSE))</f>
        <v/>
      </c>
      <c r="P454" s="3" t="str">
        <f>IF(VLOOKUP($A454,DICO_Complet!A:R,14,FALSE)=0,"",VLOOKUP($A454,DICO_Complet!A:R,14,FALSE))</f>
        <v/>
      </c>
      <c r="Q454" s="3" t="str">
        <f>IF(VLOOKUP($A454,DICO_Complet!A:R,15,FALSE)=0,"",VLOOKUP($A454,DICO_Complet!A:R,15,FALSE))</f>
        <v/>
      </c>
      <c r="R454" s="3" t="str">
        <f>IF(VLOOKUP($A454,DICO_Complet!A:R,16,FALSE)=0,"",VLOOKUP($A454,DICO_Complet!A:R,16,FALSE))</f>
        <v/>
      </c>
      <c r="S454" s="3" t="str">
        <f>IF(VLOOKUP($A454,DICO_Complet!A:R,17,FALSE)=0,"",VLOOKUP($A454,DICO_Complet!A:R,17,FALSE))</f>
        <v/>
      </c>
      <c r="T454" s="3" t="str">
        <f>IF(VLOOKUP($A454,DICO_Complet!A:R,18,FALSE)=0,"",VLOOKUP($A454,DICO_Complet!A:R,18,FALSE))</f>
        <v/>
      </c>
    </row>
    <row r="455" spans="1:20">
      <c r="A455" s="29">
        <v>250924100015</v>
      </c>
      <c r="B455" s="30" t="str">
        <f>IF(ISNA(VLOOKUP(Tableau161920[[#This Row],[Référence]],MON_MSG!A:B,2,FALSE)),"N",IF($I455="Obsolete","N","O"))</f>
        <v>O</v>
      </c>
      <c r="C455" s="3" t="str">
        <f>VLOOKUP($A455,DICO_Complet!A:R,3,FALSE)</f>
        <v>Context</v>
      </c>
      <c r="D455" s="3" t="str">
        <f>VLOOKUP($A455,DICO_Complet!A:R,4,FALSE)</f>
        <v>transactionContext</v>
      </c>
      <c r="E455" s="3" t="str">
        <f>VLOOKUP($A455,DICO_Complet!A:R,5,FALSE)</f>
        <v>encryptedActivationData</v>
      </c>
      <c r="F455" s="3" t="str">
        <f>VLOOKUP($A455,DICO_Complet!A:R,6,FALSE)</f>
        <v>Max7000Text</v>
      </c>
      <c r="G455" s="31" t="str">
        <f>VLOOKUP($A455,DICO_Complet!A:R,7,FALSE)</f>
        <v>DNS</v>
      </c>
      <c r="H455" s="31">
        <f>VLOOKUP($A455,DICO_Complet!A:R,8,FALSE)</f>
        <v>0</v>
      </c>
      <c r="I455" s="3" t="str">
        <f>IF(VLOOKUP($A455,DICO_Complet!A:R,9,FALSE)&lt;&gt;0,VLOOKUP($A455,DICO_Complet!A:R,9,FALSE),"")</f>
        <v/>
      </c>
      <c r="J455" s="3" t="str">
        <f>VLOOKUP($A455,DICO_Complet!A:R,10,FALSE)</f>
        <v>Encrypted activation data.</v>
      </c>
      <c r="K455" s="3" t="str">
        <f>IF(OR(ISNA(VLOOKUP(Tableau161920[[#This Row],[Référence]],MON_MSG!A:H,7,FALSE)),ISBLANK(VLOOKUP(Tableau161920[[#This Row],[Référence]],MON_MSG!A:H,7,FALSE))),"",VLOOKUP(Tableau161920[[#This Row],[Référence]],MON_MSG!A:H,7,FALSE))</f>
        <v/>
      </c>
      <c r="L455" s="3" t="str">
        <f>IF(OR(ISNA(VLOOKUP(Tableau161920[[#This Row],[Référence]],MON_MSG!A:I,8,FALSE)),ISBLANK(VLOOKUP(Tableau161920[[#This Row],[Référence]],MON_MSG!A:I,8,FALSE))),"",VLOOKUP(Tableau161920[[#This Row],[Référence]],MON_MSG!A:I,8,FALSE))</f>
        <v/>
      </c>
      <c r="M455" s="3" t="str">
        <f>IF(OR(ISNA(VLOOKUP(Tableau161920[[#This Row],[Référence]],MON_MSG!A:J,9,FALSE)),ISBLANK(VLOOKUP(Tableau161920[[#This Row],[Référence]],MON_MSG!A:J,9,FALSE))),"",VLOOKUP(Tableau161920[[#This Row],[Référence]],MON_MSG!A:J,9,FALSE))</f>
        <v/>
      </c>
      <c r="N455" s="3" t="str">
        <f>IF(VLOOKUP($A455,DICO_Complet!A:R,12,FALSE)=0,"",VLOOKUP($A455,DICO_Complet!A:R,12,FALSE))</f>
        <v/>
      </c>
      <c r="O455" s="3" t="str">
        <f>IF(VLOOKUP($A455,DICO_Complet!A:R,13,FALSE)=0,"",VLOOKUP($A455,DICO_Complet!A:R,13,FALSE))</f>
        <v/>
      </c>
      <c r="P455" s="3" t="str">
        <f>IF(VLOOKUP($A455,DICO_Complet!A:R,14,FALSE)=0,"",VLOOKUP($A455,DICO_Complet!A:R,14,FALSE))</f>
        <v/>
      </c>
      <c r="Q455" s="3" t="str">
        <f>IF(VLOOKUP($A455,DICO_Complet!A:R,15,FALSE)=0,"",VLOOKUP($A455,DICO_Complet!A:R,15,FALSE))</f>
        <v/>
      </c>
      <c r="R455" s="3" t="str">
        <f>IF(VLOOKUP($A455,DICO_Complet!A:R,16,FALSE)=0,"",VLOOKUP($A455,DICO_Complet!A:R,16,FALSE))</f>
        <v/>
      </c>
      <c r="S455" s="3" t="str">
        <f>IF(VLOOKUP($A455,DICO_Complet!A:R,17,FALSE)=0,"",VLOOKUP($A455,DICO_Complet!A:R,17,FALSE))</f>
        <v/>
      </c>
      <c r="T455" s="3" t="str">
        <f>IF(VLOOKUP($A455,DICO_Complet!A:R,18,FALSE)=0,"",VLOOKUP($A455,DICO_Complet!A:R,18,FALSE))</f>
        <v/>
      </c>
    </row>
    <row r="456" spans="1:20">
      <c r="A456" s="29">
        <v>250924100014</v>
      </c>
      <c r="B456" s="30" t="str">
        <f>IF(ISNA(VLOOKUP(Tableau161920[[#This Row],[Référence]],MON_MSG!A:B,2,FALSE)),"N",IF($I456="Obsolete","N","O"))</f>
        <v>O</v>
      </c>
      <c r="C456" s="3" t="str">
        <f>VLOOKUP($A456,DICO_Complet!A:R,3,FALSE)</f>
        <v>Context</v>
      </c>
      <c r="D456" s="3" t="str">
        <f>VLOOKUP($A456,DICO_Complet!A:R,4,FALSE)</f>
        <v>transactionContext</v>
      </c>
      <c r="E456" s="3" t="str">
        <f>VLOOKUP($A456,DICO_Complet!A:R,5,FALSE)</f>
        <v>encryptedCardData</v>
      </c>
      <c r="F456" s="3" t="str">
        <f>VLOOKUP($A456,DICO_Complet!A:R,6,FALSE)</f>
        <v>Max7000Text</v>
      </c>
      <c r="G456" s="31" t="str">
        <f>VLOOKUP($A456,DICO_Complet!A:R,7,FALSE)</f>
        <v>DNS</v>
      </c>
      <c r="H456" s="31">
        <f>VLOOKUP($A456,DICO_Complet!A:R,8,FALSE)</f>
        <v>0</v>
      </c>
      <c r="I456" s="3" t="str">
        <f>IF(VLOOKUP($A456,DICO_Complet!A:R,9,FALSE)&lt;&gt;0,VLOOKUP($A456,DICO_Complet!A:R,9,FALSE),"")</f>
        <v/>
      </c>
      <c r="J456" s="3" t="str">
        <f>VLOOKUP($A456,DICO_Complet!A:R,10,FALSE)</f>
        <v>Encrypted card data: format determined by the wallet type.</v>
      </c>
      <c r="K456" s="3" t="str">
        <f>IF(OR(ISNA(VLOOKUP(Tableau161920[[#This Row],[Référence]],MON_MSG!A:H,7,FALSE)),ISBLANK(VLOOKUP(Tableau161920[[#This Row],[Référence]],MON_MSG!A:H,7,FALSE))),"",VLOOKUP(Tableau161920[[#This Row],[Référence]],MON_MSG!A:H,7,FALSE))</f>
        <v/>
      </c>
      <c r="L456" s="3" t="str">
        <f>IF(OR(ISNA(VLOOKUP(Tableau161920[[#This Row],[Référence]],MON_MSG!A:I,8,FALSE)),ISBLANK(VLOOKUP(Tableau161920[[#This Row],[Référence]],MON_MSG!A:I,8,FALSE))),"",VLOOKUP(Tableau161920[[#This Row],[Référence]],MON_MSG!A:I,8,FALSE))</f>
        <v/>
      </c>
      <c r="M456" s="3" t="str">
        <f>IF(OR(ISNA(VLOOKUP(Tableau161920[[#This Row],[Référence]],MON_MSG!A:J,9,FALSE)),ISBLANK(VLOOKUP(Tableau161920[[#This Row],[Référence]],MON_MSG!A:J,9,FALSE))),"",VLOOKUP(Tableau161920[[#This Row],[Référence]],MON_MSG!A:J,9,FALSE))</f>
        <v/>
      </c>
      <c r="N456" s="3" t="str">
        <f>IF(VLOOKUP($A456,DICO_Complet!A:R,12,FALSE)=0,"",VLOOKUP($A456,DICO_Complet!A:R,12,FALSE))</f>
        <v/>
      </c>
      <c r="O456" s="3" t="str">
        <f>IF(VLOOKUP($A456,DICO_Complet!A:R,13,FALSE)=0,"",VLOOKUP($A456,DICO_Complet!A:R,13,FALSE))</f>
        <v/>
      </c>
      <c r="P456" s="3" t="str">
        <f>IF(VLOOKUP($A456,DICO_Complet!A:R,14,FALSE)=0,"",VLOOKUP($A456,DICO_Complet!A:R,14,FALSE))</f>
        <v/>
      </c>
      <c r="Q456" s="3" t="str">
        <f>IF(VLOOKUP($A456,DICO_Complet!A:R,15,FALSE)=0,"",VLOOKUP($A456,DICO_Complet!A:R,15,FALSE))</f>
        <v/>
      </c>
      <c r="R456" s="3" t="str">
        <f>IF(VLOOKUP($A456,DICO_Complet!A:R,16,FALSE)=0,"",VLOOKUP($A456,DICO_Complet!A:R,16,FALSE))</f>
        <v/>
      </c>
      <c r="S456" s="3" t="str">
        <f>IF(VLOOKUP($A456,DICO_Complet!A:R,17,FALSE)=0,"",VLOOKUP($A456,DICO_Complet!A:R,17,FALSE))</f>
        <v/>
      </c>
      <c r="T456" s="3" t="str">
        <f>IF(VLOOKUP($A456,DICO_Complet!A:R,18,FALSE)=0,"",VLOOKUP($A456,DICO_Complet!A:R,18,FALSE))</f>
        <v/>
      </c>
    </row>
    <row r="457" spans="1:20">
      <c r="A457" s="29">
        <v>250924100016</v>
      </c>
      <c r="B457" s="30" t="str">
        <f>IF(ISNA(VLOOKUP(Tableau161920[[#This Row],[Référence]],MON_MSG!A:B,2,FALSE)),"N",IF($I457="Obsolete","N","O"))</f>
        <v>O</v>
      </c>
      <c r="C457" s="3" t="str">
        <f>VLOOKUP($A457,DICO_Complet!A:R,3,FALSE)</f>
        <v>Context</v>
      </c>
      <c r="D457" s="3" t="str">
        <f>VLOOKUP($A457,DICO_Complet!A:R,4,FALSE)</f>
        <v>transactionContext</v>
      </c>
      <c r="E457" s="3" t="str">
        <f>VLOOKUP($A457,DICO_Complet!A:R,5,FALSE)</f>
        <v>enrolabilityIndicator</v>
      </c>
      <c r="F457" s="3" t="str">
        <f>VLOOKUP($A457,DICO_Complet!A:R,6,FALSE)</f>
        <v>TrueFalseIndicator</v>
      </c>
      <c r="G457" s="31" t="str">
        <f>VLOOKUP($A457,DICO_Complet!A:R,7,FALSE)</f>
        <v>DNS</v>
      </c>
      <c r="H457" s="31">
        <f>VLOOKUP($A457,DICO_Complet!A:R,8,FALSE)</f>
        <v>0</v>
      </c>
      <c r="I457" s="3" t="str">
        <f>IF(VLOOKUP($A457,DICO_Complet!A:R,9,FALSE)&lt;&gt;0,VLOOKUP($A457,DICO_Complet!A:R,9,FALSE),"")</f>
        <v/>
      </c>
      <c r="J457" s="3" t="str">
        <f>VLOOKUP($A457,DICO_Complet!A:R,10,FALSE)</f>
        <v>Indicator determining whether enrolment is authorized or not.</v>
      </c>
      <c r="K457" s="3" t="str">
        <f>IF(OR(ISNA(VLOOKUP(Tableau161920[[#This Row],[Référence]],MON_MSG!A:H,7,FALSE)),ISBLANK(VLOOKUP(Tableau161920[[#This Row],[Référence]],MON_MSG!A:H,7,FALSE))),"",VLOOKUP(Tableau161920[[#This Row],[Référence]],MON_MSG!A:H,7,FALSE))</f>
        <v/>
      </c>
      <c r="L457" s="3" t="str">
        <f>IF(OR(ISNA(VLOOKUP(Tableau161920[[#This Row],[Référence]],MON_MSG!A:I,8,FALSE)),ISBLANK(VLOOKUP(Tableau161920[[#This Row],[Référence]],MON_MSG!A:I,8,FALSE))),"",VLOOKUP(Tableau161920[[#This Row],[Référence]],MON_MSG!A:I,8,FALSE))</f>
        <v/>
      </c>
      <c r="M457" s="3" t="str">
        <f>IF(OR(ISNA(VLOOKUP(Tableau161920[[#This Row],[Référence]],MON_MSG!A:J,9,FALSE)),ISBLANK(VLOOKUP(Tableau161920[[#This Row],[Référence]],MON_MSG!A:J,9,FALSE))),"",VLOOKUP(Tableau161920[[#This Row],[Référence]],MON_MSG!A:J,9,FALSE))</f>
        <v/>
      </c>
      <c r="N457" s="3" t="str">
        <f>IF(VLOOKUP($A457,DICO_Complet!A:R,12,FALSE)=0,"",VLOOKUP($A457,DICO_Complet!A:R,12,FALSE))</f>
        <v/>
      </c>
      <c r="O457" s="3" t="str">
        <f>IF(VLOOKUP($A457,DICO_Complet!A:R,13,FALSE)=0,"",VLOOKUP($A457,DICO_Complet!A:R,13,FALSE))</f>
        <v/>
      </c>
      <c r="P457" s="3" t="str">
        <f>IF(VLOOKUP($A457,DICO_Complet!A:R,14,FALSE)=0,"",VLOOKUP($A457,DICO_Complet!A:R,14,FALSE))</f>
        <v/>
      </c>
      <c r="Q457" s="3" t="str">
        <f>IF(VLOOKUP($A457,DICO_Complet!A:R,15,FALSE)=0,"",VLOOKUP($A457,DICO_Complet!A:R,15,FALSE))</f>
        <v/>
      </c>
      <c r="R457" s="3" t="str">
        <f>IF(VLOOKUP($A457,DICO_Complet!A:R,16,FALSE)=0,"",VLOOKUP($A457,DICO_Complet!A:R,16,FALSE))</f>
        <v/>
      </c>
      <c r="S457" s="3" t="str">
        <f>IF(VLOOKUP($A457,DICO_Complet!A:R,17,FALSE)=0,"",VLOOKUP($A457,DICO_Complet!A:R,17,FALSE))</f>
        <v/>
      </c>
      <c r="T457" s="3" t="str">
        <f>IF(VLOOKUP($A457,DICO_Complet!A:R,18,FALSE)=0,"",VLOOKUP($A457,DICO_Complet!A:R,18,FALSE))</f>
        <v/>
      </c>
    </row>
    <row r="458" spans="1:20">
      <c r="A458" s="29">
        <v>250924100027</v>
      </c>
      <c r="B458" s="30" t="str">
        <f>IF(ISNA(VLOOKUP(Tableau161920[[#This Row],[Référence]],MON_MSG!A:B,2,FALSE)),"N",IF($I458="Obsolete","N","O"))</f>
        <v>O</v>
      </c>
      <c r="C458" s="3" t="str">
        <f>VLOOKUP($A458,DICO_Complet!A:R,3,FALSE)</f>
        <v>Context</v>
      </c>
      <c r="D458" s="3" t="str">
        <f>VLOOKUP($A458,DICO_Complet!A:R,4,FALSE)</f>
        <v>transactionContext</v>
      </c>
      <c r="E458" s="3" t="str">
        <f>VLOOKUP($A458,DICO_Complet!A:R,5,FALSE)</f>
        <v>enrolmentDataPreparationDateTime</v>
      </c>
      <c r="F458" s="3" t="str">
        <f>VLOOKUP($A458,DICO_Complet!A:R,6,FALSE)</f>
        <v>ISODateTime</v>
      </c>
      <c r="G458" s="31" t="str">
        <f>VLOOKUP($A458,DICO_Complet!A:R,7,FALSE)</f>
        <v>DNS</v>
      </c>
      <c r="H458" s="31">
        <f>VLOOKUP($A458,DICO_Complet!A:R,8,FALSE)</f>
        <v>0</v>
      </c>
      <c r="I458" s="3" t="str">
        <f>IF(VLOOKUP($A458,DICO_Complet!A:R,9,FALSE)&lt;&gt;0,VLOOKUP($A458,DICO_Complet!A:R,9,FALSE),"")</f>
        <v/>
      </c>
      <c r="J458" s="3" t="str">
        <f>VLOOKUP($A458,DICO_Complet!A:R,10,FALSE)</f>
        <v>Enrolment data preparation date time.</v>
      </c>
      <c r="K458" s="3" t="str">
        <f>IF(OR(ISNA(VLOOKUP(Tableau161920[[#This Row],[Référence]],MON_MSG!A:H,7,FALSE)),ISBLANK(VLOOKUP(Tableau161920[[#This Row],[Référence]],MON_MSG!A:H,7,FALSE))),"",VLOOKUP(Tableau161920[[#This Row],[Référence]],MON_MSG!A:H,7,FALSE))</f>
        <v/>
      </c>
      <c r="L458" s="3" t="str">
        <f>IF(OR(ISNA(VLOOKUP(Tableau161920[[#This Row],[Référence]],MON_MSG!A:I,8,FALSE)),ISBLANK(VLOOKUP(Tableau161920[[#This Row],[Référence]],MON_MSG!A:I,8,FALSE))),"",VLOOKUP(Tableau161920[[#This Row],[Référence]],MON_MSG!A:I,8,FALSE))</f>
        <v/>
      </c>
      <c r="M458" s="3" t="str">
        <f>IF(OR(ISNA(VLOOKUP(Tableau161920[[#This Row],[Référence]],MON_MSG!A:J,9,FALSE)),ISBLANK(VLOOKUP(Tableau161920[[#This Row],[Référence]],MON_MSG!A:J,9,FALSE))),"",VLOOKUP(Tableau161920[[#This Row],[Référence]],MON_MSG!A:J,9,FALSE))</f>
        <v/>
      </c>
      <c r="N458" s="3" t="str">
        <f>IF(VLOOKUP($A458,DICO_Complet!A:R,12,FALSE)=0,"",VLOOKUP($A458,DICO_Complet!A:R,12,FALSE))</f>
        <v/>
      </c>
      <c r="O458" s="3" t="str">
        <f>IF(VLOOKUP($A458,DICO_Complet!A:R,13,FALSE)=0,"",VLOOKUP($A458,DICO_Complet!A:R,13,FALSE))</f>
        <v/>
      </c>
      <c r="P458" s="3" t="str">
        <f>IF(VLOOKUP($A458,DICO_Complet!A:R,14,FALSE)=0,"",VLOOKUP($A458,DICO_Complet!A:R,14,FALSE))</f>
        <v/>
      </c>
      <c r="Q458" s="3" t="str">
        <f>IF(VLOOKUP($A458,DICO_Complet!A:R,15,FALSE)=0,"",VLOOKUP($A458,DICO_Complet!A:R,15,FALSE))</f>
        <v/>
      </c>
      <c r="R458" s="3" t="str">
        <f>IF(VLOOKUP($A458,DICO_Complet!A:R,16,FALSE)=0,"",VLOOKUP($A458,DICO_Complet!A:R,16,FALSE))</f>
        <v/>
      </c>
      <c r="S458" s="3" t="str">
        <f>IF(VLOOKUP($A458,DICO_Complet!A:R,17,FALSE)=0,"",VLOOKUP($A458,DICO_Complet!A:R,17,FALSE))</f>
        <v/>
      </c>
      <c r="T458" s="3" t="str">
        <f>IF(VLOOKUP($A458,DICO_Complet!A:R,18,FALSE)=0,"",VLOOKUP($A458,DICO_Complet!A:R,18,FALSE))</f>
        <v/>
      </c>
    </row>
    <row r="459" spans="1:20">
      <c r="A459" s="29">
        <v>250414090901</v>
      </c>
      <c r="B459" s="30" t="str">
        <f>IF(ISNA(VLOOKUP(Tableau161920[[#This Row],[Référence]],MON_MSG!A:B,2,FALSE)),"N",IF($I459="Obsolete","N","O"))</f>
        <v>O</v>
      </c>
      <c r="C459" s="3" t="str">
        <f>VLOOKUP($A459,DICO_Complet!A:R,3,FALSE)</f>
        <v>Context</v>
      </c>
      <c r="D459" s="3" t="str">
        <f>VLOOKUP($A459,DICO_Complet!A:R,4,FALSE)</f>
        <v>transactionContext</v>
      </c>
      <c r="E459" s="3" t="str">
        <f>VLOOKUP($A459,DICO_Complet!A:R,5,FALSE)</f>
        <v>entryModeEnvironment</v>
      </c>
      <c r="F459" s="3" t="str">
        <f>VLOOKUP($A459,DICO_Complet!A:R,6,FALSE)</f>
        <v>EntryModeEnvironmentCodeset</v>
      </c>
      <c r="G459" s="31" t="str">
        <f>VLOOKUP($A459,DICO_Complet!A:R,7,FALSE)</f>
        <v>DNS</v>
      </c>
      <c r="H459" s="31">
        <f>VLOOKUP($A459,DICO_Complet!A:R,8,FALSE)</f>
        <v>0</v>
      </c>
      <c r="I459" s="3" t="str">
        <f>IF(VLOOKUP($A459,DICO_Complet!A:R,9,FALSE)&lt;&gt;0,VLOOKUP($A459,DICO_Complet!A:R,9,FALSE),"")</f>
        <v/>
      </c>
      <c r="J459" s="3" t="str">
        <f>VLOOKUP($A459,DICO_Complet!A:R,10,FALSE)</f>
        <v>Environnement d'emission (Environment)</v>
      </c>
      <c r="K459" s="3" t="str">
        <f>IF(OR(ISNA(VLOOKUP(Tableau161920[[#This Row],[Référence]],MON_MSG!A:H,7,FALSE)),ISBLANK(VLOOKUP(Tableau161920[[#This Row],[Référence]],MON_MSG!A:H,7,FALSE))),"",VLOOKUP(Tableau161920[[#This Row],[Référence]],MON_MSG!A:H,7,FALSE))</f>
        <v/>
      </c>
      <c r="L459" s="3" t="str">
        <f>IF(OR(ISNA(VLOOKUP(Tableau161920[[#This Row],[Référence]],MON_MSG!A:I,8,FALSE)),ISBLANK(VLOOKUP(Tableau161920[[#This Row],[Référence]],MON_MSG!A:I,8,FALSE))),"",VLOOKUP(Tableau161920[[#This Row],[Référence]],MON_MSG!A:I,8,FALSE))</f>
        <v/>
      </c>
      <c r="M459" s="3" t="str">
        <f>IF(OR(ISNA(VLOOKUP(Tableau161920[[#This Row],[Référence]],MON_MSG!A:J,9,FALSE)),ISBLANK(VLOOKUP(Tableau161920[[#This Row],[Référence]],MON_MSG!A:J,9,FALSE))),"",VLOOKUP(Tableau161920[[#This Row],[Référence]],MON_MSG!A:J,9,FALSE))</f>
        <v/>
      </c>
      <c r="N459" s="3" t="str">
        <f>IF(VLOOKUP($A459,DICO_Complet!A:R,12,FALSE)=0,"",VLOOKUP($A459,DICO_Complet!A:R,12,FALSE))</f>
        <v/>
      </c>
      <c r="O459" s="3" t="str">
        <f>IF(VLOOKUP($A459,DICO_Complet!A:R,13,FALSE)=0,"",VLOOKUP($A459,DICO_Complet!A:R,13,FALSE))</f>
        <v/>
      </c>
      <c r="P459" s="3" t="str">
        <f>IF(VLOOKUP($A459,DICO_Complet!A:R,14,FALSE)=0,"",VLOOKUP($A459,DICO_Complet!A:R,14,FALSE))</f>
        <v>022-p1</v>
      </c>
      <c r="Q459" s="3" t="str">
        <f>IF(VLOOKUP($A459,DICO_Complet!A:R,15,FALSE)=0,"",VLOOKUP($A459,DICO_Complet!A:R,15,FALSE))</f>
        <v/>
      </c>
      <c r="R459" s="3" t="str">
        <f>IF(VLOOKUP($A459,DICO_Complet!A:R,16,FALSE)=0,"",VLOOKUP($A459,DICO_Complet!A:R,16,FALSE))</f>
        <v/>
      </c>
      <c r="S459" s="3" t="str">
        <f>IF(VLOOKUP($A459,DICO_Complet!A:R,17,FALSE)=0,"",VLOOKUP($A459,DICO_Complet!A:R,17,FALSE))</f>
        <v/>
      </c>
      <c r="T459" s="3" t="str">
        <f>IF(VLOOKUP($A459,DICO_Complet!A:R,18,FALSE)=0,"",VLOOKUP($A459,DICO_Complet!A:R,18,FALSE))</f>
        <v/>
      </c>
    </row>
    <row r="460" spans="1:20">
      <c r="A460" s="29">
        <v>241112000008</v>
      </c>
      <c r="B460" s="30" t="str">
        <f>IF(ISNA(VLOOKUP(Tableau161920[[#This Row],[Référence]],MON_MSG!A:B,2,FALSE)),"N",IF($I460="Obsolete","N","O"))</f>
        <v>O</v>
      </c>
      <c r="C460" s="3" t="str">
        <f>VLOOKUP($A460,DICO_Complet!A:R,3,FALSE)</f>
        <v>Context</v>
      </c>
      <c r="D460" s="3" t="str">
        <f>VLOOKUP($A460,DICO_Complet!A:R,4,FALSE)</f>
        <v>transactionContext</v>
      </c>
      <c r="E460" s="3" t="str">
        <f>VLOOKUP($A460,DICO_Complet!A:R,5,FALSE)</f>
        <v>extendedEcommerceIndicator</v>
      </c>
      <c r="F460" s="3" t="str">
        <f>VLOOKUP($A460,DICO_Complet!A:R,6,FALSE)</f>
        <v>Exact3NumericText</v>
      </c>
      <c r="G460" s="31" t="str">
        <f>VLOOKUP($A460,DICO_Complet!A:R,7,FALSE)</f>
        <v>DNS</v>
      </c>
      <c r="H460" s="31">
        <f>VLOOKUP($A460,DICO_Complet!A:R,8,FALSE)</f>
        <v>0</v>
      </c>
      <c r="I460" s="3" t="str">
        <f>IF(VLOOKUP($A460,DICO_Complet!A:R,9,FALSE)&lt;&gt;0,VLOOKUP($A460,DICO_Complet!A:R,9,FALSE),"")</f>
        <v/>
      </c>
      <c r="J460" s="3" t="str">
        <f>VLOOKUP($A460,DICO_Complet!A:R,10,FALSE)</f>
        <v>Extended electronic commerce indicator (SLI - Mastercard)</v>
      </c>
      <c r="K460" s="3" t="str">
        <f>IF(OR(ISNA(VLOOKUP(Tableau161920[[#This Row],[Référence]],MON_MSG!A:H,7,FALSE)),ISBLANK(VLOOKUP(Tableau161920[[#This Row],[Référence]],MON_MSG!A:H,7,FALSE))),"",VLOOKUP(Tableau161920[[#This Row],[Référence]],MON_MSG!A:H,7,FALSE))</f>
        <v/>
      </c>
      <c r="L460" s="3" t="str">
        <f>IF(OR(ISNA(VLOOKUP(Tableau161920[[#This Row],[Référence]],MON_MSG!A:I,8,FALSE)),ISBLANK(VLOOKUP(Tableau161920[[#This Row],[Référence]],MON_MSG!A:I,8,FALSE))),"",VLOOKUP(Tableau161920[[#This Row],[Référence]],MON_MSG!A:I,8,FALSE))</f>
        <v/>
      </c>
      <c r="M460" s="3" t="str">
        <f>IF(OR(ISNA(VLOOKUP(Tableau161920[[#This Row],[Référence]],MON_MSG!A:J,9,FALSE)),ISBLANK(VLOOKUP(Tableau161920[[#This Row],[Référence]],MON_MSG!A:J,9,FALSE))),"",VLOOKUP(Tableau161920[[#This Row],[Référence]],MON_MSG!A:J,9,FALSE))</f>
        <v/>
      </c>
      <c r="N460" s="3" t="str">
        <f>IF(VLOOKUP($A460,DICO_Complet!A:R,12,FALSE)=0,"",VLOOKUP($A460,DICO_Complet!A:R,12,FALSE))</f>
        <v>RSB57_15</v>
      </c>
      <c r="O460" s="3" t="str">
        <f>IF(VLOOKUP($A460,DICO_Complet!A:R,13,FALSE)=0,"",VLOOKUP($A460,DICO_Complet!A:R,13,FALSE))</f>
        <v>057-0015</v>
      </c>
      <c r="P460" s="3" t="str">
        <f>IF(VLOOKUP($A460,DICO_Complet!A:R,14,FALSE)=0,"",VLOOKUP($A460,DICO_Complet!A:R,14,FALSE))</f>
        <v>059-0016</v>
      </c>
      <c r="Q460" s="3" t="str">
        <f>IF(VLOOKUP($A460,DICO_Complet!A:R,15,FALSE)=0,"",VLOOKUP($A460,DICO_Complet!A:R,15,FALSE))</f>
        <v>119-0016</v>
      </c>
      <c r="R460" s="3" t="str">
        <f>IF(VLOOKUP($A460,DICO_Complet!A:R,16,FALSE)=0,"",VLOOKUP($A460,DICO_Complet!A:R,16,FALSE))</f>
        <v/>
      </c>
      <c r="S460" s="3" t="str">
        <f>IF(VLOOKUP($A460,DICO_Complet!A:R,17,FALSE)=0,"",VLOOKUP($A460,DICO_Complet!A:R,17,FALSE))</f>
        <v>DE 048 SE42 SF1</v>
      </c>
      <c r="T460" s="3" t="str">
        <f>IF(VLOOKUP($A460,DICO_Complet!A:R,18,FALSE)=0,"",VLOOKUP($A460,DICO_Complet!A:R,18,FALSE))</f>
        <v/>
      </c>
    </row>
    <row r="461" spans="1:20">
      <c r="A461" s="29">
        <v>250606083002</v>
      </c>
      <c r="B461" s="30" t="str">
        <f>IF(ISNA(VLOOKUP(Tableau161920[[#This Row],[Référence]],MON_MSG!A:B,2,FALSE)),"N",IF($I461="Obsolete","N","O"))</f>
        <v>O</v>
      </c>
      <c r="C461" s="3" t="str">
        <f>VLOOKUP($A461,DICO_Complet!A:R,3,FALSE)</f>
        <v>Context</v>
      </c>
      <c r="D461" s="3" t="str">
        <f>VLOOKUP($A461,DICO_Complet!A:R,4,FALSE)</f>
        <v>transactionContext</v>
      </c>
      <c r="E461" s="3" t="str">
        <f>VLOOKUP($A461,DICO_Complet!A:R,5,FALSE)</f>
        <v>feesTraceabilityId</v>
      </c>
      <c r="F461" s="3" t="str">
        <f>VLOOKUP($A461,DICO_Complet!A:R,6,FALSE)</f>
        <v>UUIDType</v>
      </c>
      <c r="G461" s="31" t="str">
        <f>VLOOKUP($A461,DICO_Complet!A:R,7,FALSE)</f>
        <v>DNS</v>
      </c>
      <c r="H461" s="31">
        <f>VLOOKUP($A461,DICO_Complet!A:R,8,FALSE)</f>
        <v>0</v>
      </c>
      <c r="I461" s="3" t="str">
        <f>IF(VLOOKUP($A461,DICO_Complet!A:R,9,FALSE)&lt;&gt;0,VLOOKUP($A461,DICO_Complet!A:R,9,FALSE),"")</f>
        <v/>
      </c>
      <c r="J461" s="3" t="str">
        <f>VLOOKUP($A461,DICO_Complet!A:R,10,FALSE)</f>
        <v>Traceability EVT produced by the Scheme Pricing Engine for fees step</v>
      </c>
      <c r="K461" s="3" t="str">
        <f>IF(OR(ISNA(VLOOKUP(Tableau161920[[#This Row],[Référence]],MON_MSG!A:H,7,FALSE)),ISBLANK(VLOOKUP(Tableau161920[[#This Row],[Référence]],MON_MSG!A:H,7,FALSE))),"",VLOOKUP(Tableau161920[[#This Row],[Référence]],MON_MSG!A:H,7,FALSE))</f>
        <v/>
      </c>
      <c r="L461" s="3" t="str">
        <f>IF(OR(ISNA(VLOOKUP(Tableau161920[[#This Row],[Référence]],MON_MSG!A:I,8,FALSE)),ISBLANK(VLOOKUP(Tableau161920[[#This Row],[Référence]],MON_MSG!A:I,8,FALSE))),"",VLOOKUP(Tableau161920[[#This Row],[Référence]],MON_MSG!A:I,8,FALSE))</f>
        <v/>
      </c>
      <c r="M461" s="3" t="str">
        <f>IF(OR(ISNA(VLOOKUP(Tableau161920[[#This Row],[Référence]],MON_MSG!A:J,9,FALSE)),ISBLANK(VLOOKUP(Tableau161920[[#This Row],[Référence]],MON_MSG!A:J,9,FALSE))),"",VLOOKUP(Tableau161920[[#This Row],[Référence]],MON_MSG!A:J,9,FALSE))</f>
        <v/>
      </c>
      <c r="N461" s="3" t="str">
        <f>IF(VLOOKUP($A461,DICO_Complet!A:R,12,FALSE)=0,"",VLOOKUP($A461,DICO_Complet!A:R,12,FALSE))</f>
        <v/>
      </c>
      <c r="O461" s="3" t="str">
        <f>IF(VLOOKUP($A461,DICO_Complet!A:R,13,FALSE)=0,"",VLOOKUP($A461,DICO_Complet!A:R,13,FALSE))</f>
        <v/>
      </c>
      <c r="P461" s="3" t="str">
        <f>IF(VLOOKUP($A461,DICO_Complet!A:R,14,FALSE)=0,"",VLOOKUP($A461,DICO_Complet!A:R,14,FALSE))</f>
        <v/>
      </c>
      <c r="Q461" s="3" t="str">
        <f>IF(VLOOKUP($A461,DICO_Complet!A:R,15,FALSE)=0,"",VLOOKUP($A461,DICO_Complet!A:R,15,FALSE))</f>
        <v/>
      </c>
      <c r="R461" s="3" t="str">
        <f>IF(VLOOKUP($A461,DICO_Complet!A:R,16,FALSE)=0,"",VLOOKUP($A461,DICO_Complet!A:R,16,FALSE))</f>
        <v/>
      </c>
      <c r="S461" s="3" t="str">
        <f>IF(VLOOKUP($A461,DICO_Complet!A:R,17,FALSE)=0,"",VLOOKUP($A461,DICO_Complet!A:R,17,FALSE))</f>
        <v/>
      </c>
      <c r="T461" s="3" t="str">
        <f>IF(VLOOKUP($A461,DICO_Complet!A:R,18,FALSE)=0,"",VLOOKUP($A461,DICO_Complet!A:R,18,FALSE))</f>
        <v/>
      </c>
    </row>
    <row r="462" spans="1:20">
      <c r="A462" s="29">
        <v>250703160300</v>
      </c>
      <c r="B462" s="30" t="str">
        <f>IF(ISNA(VLOOKUP(Tableau161920[[#This Row],[Référence]],MON_MSG!A:B,2,FALSE)),"N",IF($I462="Obsolete","N","O"))</f>
        <v>O</v>
      </c>
      <c r="C462" s="3" t="str">
        <f>VLOOKUP($A462,DICO_Complet!A:R,3,FALSE)</f>
        <v>Context</v>
      </c>
      <c r="D462" s="3" t="str">
        <f>VLOOKUP($A462,DICO_Complet!A:R,4,FALSE)</f>
        <v>transactionContext</v>
      </c>
      <c r="E462" s="3" t="str">
        <f>VLOOKUP($A462,DICO_Complet!A:R,5,FALSE)</f>
        <v>fileTransferAcqToAccTotalNumber</v>
      </c>
      <c r="F462" s="3" t="str">
        <f>VLOOKUP($A462,DICO_Complet!A:R,6,FALSE)</f>
        <v>Max2NumericText</v>
      </c>
      <c r="G462" s="31" t="str">
        <f>VLOOKUP($A462,DICO_Complet!A:R,7,FALSE)</f>
        <v>DNS</v>
      </c>
      <c r="H462" s="31">
        <f>VLOOKUP($A462,DICO_Complet!A:R,8,FALSE)</f>
        <v>0</v>
      </c>
      <c r="I462" s="3" t="str">
        <f>IF(VLOOKUP($A462,DICO_Complet!A:R,9,FALSE)&lt;&gt;0,VLOOKUP($A462,DICO_Complet!A:R,9,FALSE),"")</f>
        <v/>
      </c>
      <c r="J462" s="3" t="str">
        <f>VLOOKUP($A462,DICO_Complet!A:R,10,FALSE)</f>
        <v>Total number of file to transfer acquiror to acceptor</v>
      </c>
      <c r="K462" s="3" t="str">
        <f>IF(OR(ISNA(VLOOKUP(Tableau161920[[#This Row],[Référence]],MON_MSG!A:H,7,FALSE)),ISBLANK(VLOOKUP(Tableau161920[[#This Row],[Référence]],MON_MSG!A:H,7,FALSE))),"",VLOOKUP(Tableau161920[[#This Row],[Référence]],MON_MSG!A:H,7,FALSE))</f>
        <v/>
      </c>
      <c r="L462" s="3" t="str">
        <f>IF(OR(ISNA(VLOOKUP(Tableau161920[[#This Row],[Référence]],MON_MSG!A:I,8,FALSE)),ISBLANK(VLOOKUP(Tableau161920[[#This Row],[Référence]],MON_MSG!A:I,8,FALSE))),"",VLOOKUP(Tableau161920[[#This Row],[Référence]],MON_MSG!A:I,8,FALSE))</f>
        <v/>
      </c>
      <c r="M462" s="3" t="str">
        <f>IF(OR(ISNA(VLOOKUP(Tableau161920[[#This Row],[Référence]],MON_MSG!A:J,9,FALSE)),ISBLANK(VLOOKUP(Tableau161920[[#This Row],[Référence]],MON_MSG!A:J,9,FALSE))),"",VLOOKUP(Tableau161920[[#This Row],[Référence]],MON_MSG!A:J,9,FALSE))</f>
        <v/>
      </c>
      <c r="N462" s="3" t="str">
        <f>IF(VLOOKUP($A462,DICO_Complet!A:R,12,FALSE)=0,"",VLOOKUP($A462,DICO_Complet!A:R,12,FALSE))</f>
        <v/>
      </c>
      <c r="O462" s="3" t="str">
        <f>IF(VLOOKUP($A462,DICO_Complet!A:R,13,FALSE)=0,"",VLOOKUP($A462,DICO_Complet!A:R,13,FALSE))</f>
        <v/>
      </c>
      <c r="P462" s="3" t="str">
        <f>IF(VLOOKUP($A462,DICO_Complet!A:R,14,FALSE)=0,"",VLOOKUP($A462,DICO_Complet!A:R,14,FALSE))</f>
        <v>067-p2</v>
      </c>
      <c r="Q462" s="3" t="str">
        <f>IF(VLOOKUP($A462,DICO_Complet!A:R,15,FALSE)=0,"",VLOOKUP($A462,DICO_Complet!A:R,15,FALSE))</f>
        <v/>
      </c>
      <c r="R462" s="3" t="str">
        <f>IF(VLOOKUP($A462,DICO_Complet!A:R,16,FALSE)=0,"",VLOOKUP($A462,DICO_Complet!A:R,16,FALSE))</f>
        <v/>
      </c>
      <c r="S462" s="3" t="str">
        <f>IF(VLOOKUP($A462,DICO_Complet!A:R,17,FALSE)=0,"",VLOOKUP($A462,DICO_Complet!A:R,17,FALSE))</f>
        <v/>
      </c>
      <c r="T462" s="3" t="str">
        <f>IF(VLOOKUP($A462,DICO_Complet!A:R,18,FALSE)=0,"",VLOOKUP($A462,DICO_Complet!A:R,18,FALSE))</f>
        <v/>
      </c>
    </row>
    <row r="463" spans="1:20">
      <c r="A463" s="29">
        <v>250827112600</v>
      </c>
      <c r="B463" s="30" t="str">
        <f>IF(ISNA(VLOOKUP(Tableau161920[[#This Row],[Référence]],MON_MSG!A:B,2,FALSE)),"N",IF($I463="Obsolete","N","O"))</f>
        <v>O</v>
      </c>
      <c r="C463" s="3" t="str">
        <f>VLOOKUP($A463,DICO_Complet!A:R,3,FALSE)</f>
        <v>Context</v>
      </c>
      <c r="D463" s="3" t="str">
        <f>VLOOKUP($A463,DICO_Complet!A:R,4,FALSE)</f>
        <v>transactionContext</v>
      </c>
      <c r="E463" s="3" t="str">
        <f>VLOOKUP($A463,DICO_Complet!A:R,5,FALSE)</f>
        <v>fileTransfertAcqToAccTotalNumber</v>
      </c>
      <c r="F463" s="3" t="str">
        <f>VLOOKUP($A463,DICO_Complet!A:R,6,FALSE)</f>
        <v>Max2NumericText</v>
      </c>
      <c r="G463" s="31" t="str">
        <f>VLOOKUP($A463,DICO_Complet!A:R,7,FALSE)</f>
        <v>DNS</v>
      </c>
      <c r="H463" s="31">
        <f>VLOOKUP($A463,DICO_Complet!A:R,8,FALSE)</f>
        <v>0</v>
      </c>
      <c r="I463" s="3" t="str">
        <f>IF(VLOOKUP($A463,DICO_Complet!A:R,9,FALSE)&lt;&gt;0,VLOOKUP($A463,DICO_Complet!A:R,9,FALSE),"")</f>
        <v/>
      </c>
      <c r="J463" s="3" t="str">
        <f>VLOOKUP($A463,DICO_Complet!A:R,10,FALSE)</f>
        <v>The acceptance system sets this data element to 0</v>
      </c>
      <c r="K463" s="3" t="str">
        <f>IF(OR(ISNA(VLOOKUP(Tableau161920[[#This Row],[Référence]],MON_MSG!A:H,7,FALSE)),ISBLANK(VLOOKUP(Tableau161920[[#This Row],[Référence]],MON_MSG!A:H,7,FALSE))),"",VLOOKUP(Tableau161920[[#This Row],[Référence]],MON_MSG!A:H,7,FALSE))</f>
        <v/>
      </c>
      <c r="L463" s="3" t="str">
        <f>IF(OR(ISNA(VLOOKUP(Tableau161920[[#This Row],[Référence]],MON_MSG!A:I,8,FALSE)),ISBLANK(VLOOKUP(Tableau161920[[#This Row],[Référence]],MON_MSG!A:I,8,FALSE))),"",VLOOKUP(Tableau161920[[#This Row],[Référence]],MON_MSG!A:I,8,FALSE))</f>
        <v/>
      </c>
      <c r="M463" s="3" t="str">
        <f>IF(OR(ISNA(VLOOKUP(Tableau161920[[#This Row],[Référence]],MON_MSG!A:J,9,FALSE)),ISBLANK(VLOOKUP(Tableau161920[[#This Row],[Référence]],MON_MSG!A:J,9,FALSE))),"",VLOOKUP(Tableau161920[[#This Row],[Référence]],MON_MSG!A:J,9,FALSE))</f>
        <v/>
      </c>
      <c r="N463" s="3" t="str">
        <f>IF(VLOOKUP($A463,DICO_Complet!A:R,12,FALSE)=0,"",VLOOKUP($A463,DICO_Complet!A:R,12,FALSE))</f>
        <v/>
      </c>
      <c r="O463" s="3" t="str">
        <f>IF(VLOOKUP($A463,DICO_Complet!A:R,13,FALSE)=0,"",VLOOKUP($A463,DICO_Complet!A:R,13,FALSE))</f>
        <v>067-2</v>
      </c>
      <c r="P463" s="3" t="str">
        <f>IF(VLOOKUP($A463,DICO_Complet!A:R,14,FALSE)=0,"",VLOOKUP($A463,DICO_Complet!A:R,14,FALSE))</f>
        <v/>
      </c>
      <c r="Q463" s="3" t="str">
        <f>IF(VLOOKUP($A463,DICO_Complet!A:R,15,FALSE)=0,"",VLOOKUP($A463,DICO_Complet!A:R,15,FALSE))</f>
        <v/>
      </c>
      <c r="R463" s="3" t="str">
        <f>IF(VLOOKUP($A463,DICO_Complet!A:R,16,FALSE)=0,"",VLOOKUP($A463,DICO_Complet!A:R,16,FALSE))</f>
        <v/>
      </c>
      <c r="S463" s="3" t="str">
        <f>IF(VLOOKUP($A463,DICO_Complet!A:R,17,FALSE)=0,"",VLOOKUP($A463,DICO_Complet!A:R,17,FALSE))</f>
        <v/>
      </c>
      <c r="T463" s="3" t="str">
        <f>IF(VLOOKUP($A463,DICO_Complet!A:R,18,FALSE)=0,"",VLOOKUP($A463,DICO_Complet!A:R,18,FALSE))</f>
        <v/>
      </c>
    </row>
    <row r="464" spans="1:20">
      <c r="A464" s="29">
        <v>250627180300</v>
      </c>
      <c r="B464" s="30" t="str">
        <f>IF(ISNA(VLOOKUP(Tableau161920[[#This Row],[Référence]],MON_MSG!A:B,2,FALSE)),"N",IF($I464="Obsolete","N","O"))</f>
        <v>O</v>
      </c>
      <c r="C464" s="3" t="str">
        <f>VLOOKUP($A464,DICO_Complet!A:R,3,FALSE)</f>
        <v>Context</v>
      </c>
      <c r="D464" s="3" t="str">
        <f>VLOOKUP($A464,DICO_Complet!A:R,4,FALSE)</f>
        <v>transactionContext</v>
      </c>
      <c r="E464" s="3" t="str">
        <f>VLOOKUP($A464,DICO_Complet!A:R,5,FALSE)</f>
        <v>fixedWordValueUsedInCalculation</v>
      </c>
      <c r="F464" s="3" t="str">
        <f>VLOOKUP($A464,DICO_Complet!A:R,6,FALSE)</f>
        <v>FixedWordValueUsedInCalculationCodeset</v>
      </c>
      <c r="G464" s="31" t="str">
        <f>VLOOKUP($A464,DICO_Complet!A:R,7,FALSE)</f>
        <v>DNS</v>
      </c>
      <c r="H464" s="31">
        <f>VLOOKUP($A464,DICO_Complet!A:R,8,FALSE)</f>
        <v>0</v>
      </c>
      <c r="I464" s="3" t="str">
        <f>IF(VLOOKUP($A464,DICO_Complet!A:R,9,FALSE)&lt;&gt;0,VLOOKUP($A464,DICO_Complet!A:R,9,FALSE),"")</f>
        <v/>
      </c>
      <c r="J464" s="3" t="str">
        <f>VLOOKUP($A464,DICO_Complet!A:R,10,FALSE)</f>
        <v>Indicator of the fixed word value used in the calculation</v>
      </c>
      <c r="K464" s="3" t="str">
        <f>IF(OR(ISNA(VLOOKUP(Tableau161920[[#This Row],[Référence]],MON_MSG!A:H,7,FALSE)),ISBLANK(VLOOKUP(Tableau161920[[#This Row],[Référence]],MON_MSG!A:H,7,FALSE))),"",VLOOKUP(Tableau161920[[#This Row],[Référence]],MON_MSG!A:H,7,FALSE))</f>
        <v/>
      </c>
      <c r="L464" s="3" t="str">
        <f>IF(OR(ISNA(VLOOKUP(Tableau161920[[#This Row],[Référence]],MON_MSG!A:I,8,FALSE)),ISBLANK(VLOOKUP(Tableau161920[[#This Row],[Référence]],MON_MSG!A:I,8,FALSE))),"",VLOOKUP(Tableau161920[[#This Row],[Référence]],MON_MSG!A:I,8,FALSE))</f>
        <v/>
      </c>
      <c r="M464" s="3" t="str">
        <f>IF(OR(ISNA(VLOOKUP(Tableau161920[[#This Row],[Référence]],MON_MSG!A:J,9,FALSE)),ISBLANK(VLOOKUP(Tableau161920[[#This Row],[Référence]],MON_MSG!A:J,9,FALSE))),"",VLOOKUP(Tableau161920[[#This Row],[Référence]],MON_MSG!A:J,9,FALSE))</f>
        <v/>
      </c>
      <c r="N464" s="3" t="str">
        <f>IF(VLOOKUP($A464,DICO_Complet!A:R,12,FALSE)=0,"",VLOOKUP($A464,DICO_Complet!A:R,12,FALSE))</f>
        <v/>
      </c>
      <c r="O464" s="3" t="str">
        <f>IF(VLOOKUP($A464,DICO_Complet!A:R,13,FALSE)=0,"",VLOOKUP($A464,DICO_Complet!A:R,13,FALSE))</f>
        <v/>
      </c>
      <c r="P464" s="3" t="str">
        <f>IF(VLOOKUP($A464,DICO_Complet!A:R,14,FALSE)=0,"",VLOOKUP($A464,DICO_Complet!A:R,14,FALSE))</f>
        <v>055-DF71 P 3</v>
      </c>
      <c r="Q464" s="3" t="str">
        <f>IF(VLOOKUP($A464,DICO_Complet!A:R,15,FALSE)=0,"",VLOOKUP($A464,DICO_Complet!A:R,15,FALSE))</f>
        <v/>
      </c>
      <c r="R464" s="3" t="str">
        <f>IF(VLOOKUP($A464,DICO_Complet!A:R,16,FALSE)=0,"",VLOOKUP($A464,DICO_Complet!A:R,16,FALSE))</f>
        <v/>
      </c>
      <c r="S464" s="3" t="str">
        <f>IF(VLOOKUP($A464,DICO_Complet!A:R,17,FALSE)=0,"",VLOOKUP($A464,DICO_Complet!A:R,17,FALSE))</f>
        <v/>
      </c>
      <c r="T464" s="3" t="str">
        <f>IF(VLOOKUP($A464,DICO_Complet!A:R,18,FALSE)=0,"",VLOOKUP($A464,DICO_Complet!A:R,18,FALSE))</f>
        <v/>
      </c>
    </row>
    <row r="465" spans="1:20">
      <c r="A465" s="29">
        <v>251114111800</v>
      </c>
      <c r="B465" s="30" t="str">
        <f>IF(ISNA(VLOOKUP(Tableau161920[[#This Row],[Référence]],MON_MSG!A:B,2,FALSE)),"N",IF($I465="Obsolete","N","O"))</f>
        <v>O</v>
      </c>
      <c r="C465" s="3" t="str">
        <f>VLOOKUP($A465,DICO_Complet!A:R,3,FALSE)</f>
        <v>Context</v>
      </c>
      <c r="D465" s="3" t="str">
        <f>VLOOKUP($A465,DICO_Complet!A:R,4,FALSE)</f>
        <v>transactionContext</v>
      </c>
      <c r="E465" s="3" t="str">
        <f>VLOOKUP($A465,DICO_Complet!A:R,5,FALSE)</f>
        <v>flowOperatorOriginating</v>
      </c>
      <c r="F465" s="3" t="str">
        <f>VLOOKUP($A465,DICO_Complet!A:R,6,FALSE)</f>
        <v>FlowOperatorOriginatingCodeset</v>
      </c>
      <c r="G465" s="31" t="str">
        <f>VLOOKUP($A465,DICO_Complet!A:R,7,FALSE)</f>
        <v>DNS</v>
      </c>
      <c r="H465" s="31">
        <f>VLOOKUP($A465,DICO_Complet!A:R,8,FALSE)</f>
        <v>0</v>
      </c>
      <c r="I465" s="3" t="str">
        <f>IF(VLOOKUP($A465,DICO_Complet!A:R,9,FALSE)&lt;&gt;0,VLOOKUP($A465,DICO_Complet!A:R,9,FALSE),"")</f>
        <v/>
      </c>
      <c r="J465" s="3" t="str">
        <f>VLOOKUP($A465,DICO_Complet!A:R,10,FALSE)</f>
        <v>Operator originating the flow</v>
      </c>
      <c r="K465" s="3" t="str">
        <f>IF(OR(ISNA(VLOOKUP(Tableau161920[[#This Row],[Référence]],MON_MSG!A:H,7,FALSE)),ISBLANK(VLOOKUP(Tableau161920[[#This Row],[Référence]],MON_MSG!A:H,7,FALSE))),"",VLOOKUP(Tableau161920[[#This Row],[Référence]],MON_MSG!A:H,7,FALSE))</f>
        <v/>
      </c>
      <c r="L465" s="3" t="str">
        <f>IF(OR(ISNA(VLOOKUP(Tableau161920[[#This Row],[Référence]],MON_MSG!A:I,8,FALSE)),ISBLANK(VLOOKUP(Tableau161920[[#This Row],[Référence]],MON_MSG!A:I,8,FALSE))),"",VLOOKUP(Tableau161920[[#This Row],[Référence]],MON_MSG!A:I,8,FALSE))</f>
        <v/>
      </c>
      <c r="M465" s="3" t="str">
        <f>IF(OR(ISNA(VLOOKUP(Tableau161920[[#This Row],[Référence]],MON_MSG!A:J,9,FALSE)),ISBLANK(VLOOKUP(Tableau161920[[#This Row],[Référence]],MON_MSG!A:J,9,FALSE))),"",VLOOKUP(Tableau161920[[#This Row],[Référence]],MON_MSG!A:J,9,FALSE))</f>
        <v/>
      </c>
      <c r="N465" s="3" t="str">
        <f>IF(VLOOKUP($A465,DICO_Complet!A:R,12,FALSE)=0,"",VLOOKUP($A465,DICO_Complet!A:R,12,FALSE))</f>
        <v/>
      </c>
      <c r="O465" s="3" t="str">
        <f>IF(VLOOKUP($A465,DICO_Complet!A:R,13,FALSE)=0,"",VLOOKUP($A465,DICO_Complet!A:R,13,FALSE))</f>
        <v/>
      </c>
      <c r="P465" s="3" t="str">
        <f>IF(VLOOKUP($A465,DICO_Complet!A:R,14,FALSE)=0,"",VLOOKUP($A465,DICO_Complet!A:R,14,FALSE))</f>
        <v/>
      </c>
      <c r="Q465" s="3" t="str">
        <f>IF(VLOOKUP($A465,DICO_Complet!A:R,15,FALSE)=0,"",VLOOKUP($A465,DICO_Complet!A:R,15,FALSE))</f>
        <v/>
      </c>
      <c r="R465" s="3" t="str">
        <f>IF(VLOOKUP($A465,DICO_Complet!A:R,16,FALSE)=0,"",VLOOKUP($A465,DICO_Complet!A:R,16,FALSE))</f>
        <v/>
      </c>
      <c r="S465" s="3" t="str">
        <f>IF(VLOOKUP($A465,DICO_Complet!A:R,17,FALSE)=0,"",VLOOKUP($A465,DICO_Complet!A:R,17,FALSE))</f>
        <v/>
      </c>
      <c r="T465" s="3" t="str">
        <f>IF(VLOOKUP($A465,DICO_Complet!A:R,18,FALSE)=0,"",VLOOKUP($A465,DICO_Complet!A:R,18,FALSE))</f>
        <v/>
      </c>
    </row>
    <row r="466" spans="1:20">
      <c r="A466" s="29">
        <v>241112000045</v>
      </c>
      <c r="B466" s="30" t="str">
        <f>IF(ISNA(VLOOKUP(Tableau161920[[#This Row],[Référence]],MON_MSG!A:B,2,FALSE)),"N",IF($I466="Obsolete","N","O"))</f>
        <v>O</v>
      </c>
      <c r="C466" s="3" t="str">
        <f>VLOOKUP($A466,DICO_Complet!A:R,3,FALSE)</f>
        <v>Context</v>
      </c>
      <c r="D466" s="3" t="str">
        <f>VLOOKUP($A466,DICO_Complet!A:R,4,FALSE)</f>
        <v>transactionContext</v>
      </c>
      <c r="E466" s="3" t="str">
        <f>VLOOKUP($A466,DICO_Complet!A:R,5,FALSE)</f>
        <v>forwardingId</v>
      </c>
      <c r="F466" s="3" t="str">
        <f>VLOOKUP($A466,DICO_Complet!A:R,6,FALSE)</f>
        <v>Max11NumericText</v>
      </c>
      <c r="G466" s="31" t="str">
        <f>VLOOKUP($A466,DICO_Complet!A:R,7,FALSE)</f>
        <v>DNS</v>
      </c>
      <c r="H466" s="31">
        <f>VLOOKUP($A466,DICO_Complet!A:R,8,FALSE)</f>
        <v>0</v>
      </c>
      <c r="I466" s="3" t="str">
        <f>IF(VLOOKUP($A466,DICO_Complet!A:R,9,FALSE)&lt;&gt;0,VLOOKUP($A466,DICO_Complet!A:R,9,FALSE),"")</f>
        <v/>
      </c>
      <c r="J466" s="3" t="str">
        <f>VLOOKUP($A466,DICO_Complet!A:R,10,FALSE)</f>
        <v>Transmitter ID or original Sender Id (for an advice)</v>
      </c>
      <c r="K466" s="3" t="str">
        <f>IF(OR(ISNA(VLOOKUP(Tableau161920[[#This Row],[Référence]],MON_MSG!A:H,7,FALSE)),ISBLANK(VLOOKUP(Tableau161920[[#This Row],[Référence]],MON_MSG!A:H,7,FALSE))),"",VLOOKUP(Tableau161920[[#This Row],[Référence]],MON_MSG!A:H,7,FALSE))</f>
        <v/>
      </c>
      <c r="L466" s="3" t="str">
        <f>IF(OR(ISNA(VLOOKUP(Tableau161920[[#This Row],[Référence]],MON_MSG!A:I,8,FALSE)),ISBLANK(VLOOKUP(Tableau161920[[#This Row],[Référence]],MON_MSG!A:I,8,FALSE))),"",VLOOKUP(Tableau161920[[#This Row],[Référence]],MON_MSG!A:I,8,FALSE))</f>
        <v/>
      </c>
      <c r="M466" s="3" t="str">
        <f>IF(OR(ISNA(VLOOKUP(Tableau161920[[#This Row],[Référence]],MON_MSG!A:J,9,FALSE)),ISBLANK(VLOOKUP(Tableau161920[[#This Row],[Référence]],MON_MSG!A:J,9,FALSE))),"",VLOOKUP(Tableau161920[[#This Row],[Référence]],MON_MSG!A:J,9,FALSE))</f>
        <v/>
      </c>
      <c r="N466" s="3" t="str">
        <f>IF(VLOOKUP($A466,DICO_Complet!A:R,12,FALSE)=0,"",VLOOKUP($A466,DICO_Complet!A:R,12,FALSE))</f>
        <v>ISO33</v>
      </c>
      <c r="O466" s="3" t="str">
        <f>IF(VLOOKUP($A466,DICO_Complet!A:R,13,FALSE)=0,"",VLOOKUP($A466,DICO_Complet!A:R,13,FALSE))</f>
        <v>033</v>
      </c>
      <c r="P466" s="3" t="str">
        <f>IF(VLOOKUP($A466,DICO_Complet!A:R,14,FALSE)=0,"",VLOOKUP($A466,DICO_Complet!A:R,14,FALSE))</f>
        <v>033</v>
      </c>
      <c r="Q466" s="3" t="str">
        <f>IF(VLOOKUP($A466,DICO_Complet!A:R,15,FALSE)=0,"",VLOOKUP($A466,DICO_Complet!A:R,15,FALSE))</f>
        <v>033</v>
      </c>
      <c r="R466" s="3" t="str">
        <f>IF(VLOOKUP($A466,DICO_Complet!A:R,16,FALSE)=0,"",VLOOKUP($A466,DICO_Complet!A:R,16,FALSE))</f>
        <v/>
      </c>
      <c r="S466" s="3" t="str">
        <f>IF(VLOOKUP($A466,DICO_Complet!A:R,17,FALSE)=0,"",VLOOKUP($A466,DICO_Complet!A:R,17,FALSE))</f>
        <v>DE 033</v>
      </c>
      <c r="T466" s="3" t="str">
        <f>IF(VLOOKUP($A466,DICO_Complet!A:R,18,FALSE)=0,"",VLOOKUP($A466,DICO_Complet!A:R,18,FALSE))</f>
        <v/>
      </c>
    </row>
    <row r="467" spans="1:20">
      <c r="A467" s="29">
        <v>250708180901</v>
      </c>
      <c r="B467" s="30" t="str">
        <f>IF(ISNA(VLOOKUP(Tableau161920[[#This Row],[Référence]],MON_MSG!A:B,2,FALSE)),"N",IF($I467="Obsolete","N","O"))</f>
        <v>O</v>
      </c>
      <c r="C467" s="3" t="str">
        <f>VLOOKUP($A467,DICO_Complet!A:R,3,FALSE)</f>
        <v>Context</v>
      </c>
      <c r="D467" s="3" t="str">
        <f>VLOOKUP($A467,DICO_Complet!A:R,4,FALSE)</f>
        <v>transactionContext</v>
      </c>
      <c r="E467" s="3" t="str">
        <f>VLOOKUP($A467,DICO_Complet!A:R,5,FALSE)</f>
        <v>fraudReportingIndicator</v>
      </c>
      <c r="F467" s="3" t="str">
        <f>VLOOKUP($A467,DICO_Complet!A:R,6,FALSE)</f>
        <v>TrueFalseIndicator</v>
      </c>
      <c r="G467" s="31" t="str">
        <f>VLOOKUP($A467,DICO_Complet!A:R,7,FALSE)</f>
        <v>DNS</v>
      </c>
      <c r="H467" s="31">
        <f>VLOOKUP($A467,DICO_Complet!A:R,8,FALSE)</f>
        <v>0</v>
      </c>
      <c r="I467" s="3" t="str">
        <f>IF(VLOOKUP($A467,DICO_Complet!A:R,9,FALSE)&lt;&gt;0,VLOOKUP($A467,DICO_Complet!A:R,9,FALSE),"")</f>
        <v/>
      </c>
      <c r="J467" s="3" t="str">
        <f>VLOOKUP($A467,DICO_Complet!A:R,10,FALSE)</f>
        <v>Fraud reporting indicator</v>
      </c>
      <c r="K467" s="3" t="str">
        <f>IF(OR(ISNA(VLOOKUP(Tableau161920[[#This Row],[Référence]],MON_MSG!A:H,7,FALSE)),ISBLANK(VLOOKUP(Tableau161920[[#This Row],[Référence]],MON_MSG!A:H,7,FALSE))),"",VLOOKUP(Tableau161920[[#This Row],[Référence]],MON_MSG!A:H,7,FALSE))</f>
        <v/>
      </c>
      <c r="L467" s="3" t="str">
        <f>IF(OR(ISNA(VLOOKUP(Tableau161920[[#This Row],[Référence]],MON_MSG!A:I,8,FALSE)),ISBLANK(VLOOKUP(Tableau161920[[#This Row],[Référence]],MON_MSG!A:I,8,FALSE))),"",VLOOKUP(Tableau161920[[#This Row],[Référence]],MON_MSG!A:I,8,FALSE))</f>
        <v/>
      </c>
      <c r="M467" s="3" t="str">
        <f>IF(OR(ISNA(VLOOKUP(Tableau161920[[#This Row],[Référence]],MON_MSG!A:J,9,FALSE)),ISBLANK(VLOOKUP(Tableau161920[[#This Row],[Référence]],MON_MSG!A:J,9,FALSE))),"",VLOOKUP(Tableau161920[[#This Row],[Référence]],MON_MSG!A:J,9,FALSE))</f>
        <v/>
      </c>
      <c r="N467" s="3" t="str">
        <f>IF(VLOOKUP($A467,DICO_Complet!A:R,12,FALSE)=0,"",VLOOKUP($A467,DICO_Complet!A:R,12,FALSE))</f>
        <v/>
      </c>
      <c r="O467" s="3" t="str">
        <f>IF(VLOOKUP($A467,DICO_Complet!A:R,13,FALSE)=0,"",VLOOKUP($A467,DICO_Complet!A:R,13,FALSE))</f>
        <v/>
      </c>
      <c r="P467" s="3" t="str">
        <f>IF(VLOOKUP($A467,DICO_Complet!A:R,14,FALSE)=0,"",VLOOKUP($A467,DICO_Complet!A:R,14,FALSE))</f>
        <v/>
      </c>
      <c r="Q467" s="3" t="str">
        <f>IF(VLOOKUP($A467,DICO_Complet!A:R,15,FALSE)=0,"",VLOOKUP($A467,DICO_Complet!A:R,15,FALSE))</f>
        <v/>
      </c>
      <c r="R467" s="3" t="str">
        <f>IF(VLOOKUP($A467,DICO_Complet!A:R,16,FALSE)=0,"",VLOOKUP($A467,DICO_Complet!A:R,16,FALSE))</f>
        <v/>
      </c>
      <c r="S467" s="3" t="str">
        <f>IF(VLOOKUP($A467,DICO_Complet!A:R,17,FALSE)=0,"",VLOOKUP($A467,DICO_Complet!A:R,17,FALSE))</f>
        <v/>
      </c>
      <c r="T467" s="3" t="str">
        <f>IF(VLOOKUP($A467,DICO_Complet!A:R,18,FALSE)=0,"",VLOOKUP($A467,DICO_Complet!A:R,18,FALSE))</f>
        <v/>
      </c>
    </row>
    <row r="468" spans="1:20">
      <c r="A468" s="29">
        <v>241112000047</v>
      </c>
      <c r="B468" s="30" t="str">
        <f>IF(ISNA(VLOOKUP(Tableau161920[[#This Row],[Référence]],MON_MSG!A:B,2,FALSE)),"N",IF($I468="Obsolete","N","O"))</f>
        <v>O</v>
      </c>
      <c r="C468" s="3" t="str">
        <f>VLOOKUP($A468,DICO_Complet!A:R,3,FALSE)</f>
        <v>Context</v>
      </c>
      <c r="D468" s="3" t="str">
        <f>VLOOKUP($A468,DICO_Complet!A:R,4,FALSE)</f>
        <v>transactionContext</v>
      </c>
      <c r="E468" s="3" t="str">
        <f>VLOOKUP($A468,DICO_Complet!A:R,5,FALSE)</f>
        <v>functionCode</v>
      </c>
      <c r="F468" s="3" t="str">
        <f>VLOOKUP($A468,DICO_Complet!A:R,6,FALSE)</f>
        <v>Exact3NumericText</v>
      </c>
      <c r="G468" s="31" t="str">
        <f>VLOOKUP($A468,DICO_Complet!A:R,7,FALSE)</f>
        <v>DNS</v>
      </c>
      <c r="H468" s="31">
        <f>VLOOKUP($A468,DICO_Complet!A:R,8,FALSE)</f>
        <v>0</v>
      </c>
      <c r="I468" s="3" t="str">
        <f>IF(VLOOKUP($A468,DICO_Complet!A:R,9,FALSE)&lt;&gt;0,VLOOKUP($A468,DICO_Complet!A:R,9,FALSE),"")</f>
        <v/>
      </c>
      <c r="J468" s="3" t="str">
        <f>VLOOKUP($A468,DICO_Complet!A:R,10,FALSE)</f>
        <v>Function code</v>
      </c>
      <c r="K468" s="3" t="str">
        <f>IF(OR(ISNA(VLOOKUP(Tableau161920[[#This Row],[Référence]],MON_MSG!A:H,7,FALSE)),ISBLANK(VLOOKUP(Tableau161920[[#This Row],[Référence]],MON_MSG!A:H,7,FALSE))),"",VLOOKUP(Tableau161920[[#This Row],[Référence]],MON_MSG!A:H,7,FALSE))</f>
        <v/>
      </c>
      <c r="L468" s="3" t="str">
        <f>IF(OR(ISNA(VLOOKUP(Tableau161920[[#This Row],[Référence]],MON_MSG!A:I,8,FALSE)),ISBLANK(VLOOKUP(Tableau161920[[#This Row],[Référence]],MON_MSG!A:I,8,FALSE))),"",VLOOKUP(Tableau161920[[#This Row],[Référence]],MON_MSG!A:I,8,FALSE))</f>
        <v/>
      </c>
      <c r="M468" s="3" t="str">
        <f>IF(OR(ISNA(VLOOKUP(Tableau161920[[#This Row],[Référence]],MON_MSG!A:J,9,FALSE)),ISBLANK(VLOOKUP(Tableau161920[[#This Row],[Référence]],MON_MSG!A:J,9,FALSE))),"",VLOOKUP(Tableau161920[[#This Row],[Référence]],MON_MSG!A:J,9,FALSE))</f>
        <v/>
      </c>
      <c r="N468" s="3" t="str">
        <f>IF(VLOOKUP($A468,DICO_Complet!A:R,12,FALSE)=0,"",VLOOKUP($A468,DICO_Complet!A:R,12,FALSE))</f>
        <v>RSB59_100</v>
      </c>
      <c r="O468" s="3" t="str">
        <f>IF(VLOOKUP($A468,DICO_Complet!A:R,13,FALSE)=0,"",VLOOKUP($A468,DICO_Complet!A:R,13,FALSE))</f>
        <v>059-0100</v>
      </c>
      <c r="P468" s="3" t="str">
        <f>IF(VLOOKUP($A468,DICO_Complet!A:R,14,FALSE)=0,"",VLOOKUP($A468,DICO_Complet!A:R,14,FALSE))</f>
        <v>024</v>
      </c>
      <c r="Q468" s="3" t="str">
        <f>IF(VLOOKUP($A468,DICO_Complet!A:R,15,FALSE)=0,"",VLOOKUP($A468,DICO_Complet!A:R,15,FALSE))</f>
        <v>059-0100</v>
      </c>
      <c r="R468" s="3" t="str">
        <f>IF(VLOOKUP($A468,DICO_Complet!A:R,16,FALSE)=0,"",VLOOKUP($A468,DICO_Complet!A:R,16,FALSE))</f>
        <v/>
      </c>
      <c r="S468" s="3" t="str">
        <f>IF(VLOOKUP($A468,DICO_Complet!A:R,17,FALSE)=0,"",VLOOKUP($A468,DICO_Complet!A:R,17,FALSE))</f>
        <v/>
      </c>
      <c r="T468" s="3" t="str">
        <f>IF(VLOOKUP($A468,DICO_Complet!A:R,18,FALSE)=0,"",VLOOKUP($A468,DICO_Complet!A:R,18,FALSE))</f>
        <v/>
      </c>
    </row>
    <row r="469" spans="1:20">
      <c r="A469" s="29">
        <v>250401150600</v>
      </c>
      <c r="B469" s="30" t="str">
        <f>IF(ISNA(VLOOKUP(Tableau161920[[#This Row],[Référence]],MON_MSG!A:B,2,FALSE)),"N",IF($I469="Obsolete","N","O"))</f>
        <v>O</v>
      </c>
      <c r="C469" s="3" t="str">
        <f>VLOOKUP($A469,DICO_Complet!A:R,3,FALSE)</f>
        <v>Context</v>
      </c>
      <c r="D469" s="3" t="str">
        <f>VLOOKUP($A469,DICO_Complet!A:R,4,FALSE)</f>
        <v>transactionContext</v>
      </c>
      <c r="E469" s="3" t="str">
        <f>VLOOKUP($A469,DICO_Complet!A:R,5,FALSE)</f>
        <v>fundsTransferApplicationNature</v>
      </c>
      <c r="F469" s="3" t="str">
        <f>VLOOKUP($A469,DICO_Complet!A:R,6,FALSE)</f>
        <v>Max3AlphaNumericText</v>
      </c>
      <c r="G469" s="31" t="str">
        <f>VLOOKUP($A469,DICO_Complet!A:R,7,FALSE)</f>
        <v>DNS</v>
      </c>
      <c r="H469" s="31">
        <f>VLOOKUP($A469,DICO_Complet!A:R,8,FALSE)</f>
        <v>0</v>
      </c>
      <c r="I469" s="3" t="str">
        <f>IF(VLOOKUP($A469,DICO_Complet!A:R,9,FALSE)&lt;&gt;0,VLOOKUP($A469,DICO_Complet!A:R,9,FALSE),"")</f>
        <v/>
      </c>
      <c r="J469" s="3" t="str">
        <f>VLOOKUP($A469,DICO_Complet!A:R,10,FALSE)</f>
        <v>type of application which initiate fund transfer</v>
      </c>
      <c r="K469" s="3" t="str">
        <f>IF(OR(ISNA(VLOOKUP(Tableau161920[[#This Row],[Référence]],MON_MSG!A:H,7,FALSE)),ISBLANK(VLOOKUP(Tableau161920[[#This Row],[Référence]],MON_MSG!A:H,7,FALSE))),"",VLOOKUP(Tableau161920[[#This Row],[Référence]],MON_MSG!A:H,7,FALSE))</f>
        <v/>
      </c>
      <c r="L469" s="3" t="str">
        <f>IF(OR(ISNA(VLOOKUP(Tableau161920[[#This Row],[Référence]],MON_MSG!A:I,8,FALSE)),ISBLANK(VLOOKUP(Tableau161920[[#This Row],[Référence]],MON_MSG!A:I,8,FALSE))),"",VLOOKUP(Tableau161920[[#This Row],[Référence]],MON_MSG!A:I,8,FALSE))</f>
        <v/>
      </c>
      <c r="M469" s="3" t="str">
        <f>IF(OR(ISNA(VLOOKUP(Tableau161920[[#This Row],[Référence]],MON_MSG!A:J,9,FALSE)),ISBLANK(VLOOKUP(Tableau161920[[#This Row],[Référence]],MON_MSG!A:J,9,FALSE))),"",VLOOKUP(Tableau161920[[#This Row],[Référence]],MON_MSG!A:J,9,FALSE))</f>
        <v/>
      </c>
      <c r="N469" s="3" t="str">
        <f>IF(VLOOKUP($A469,DICO_Complet!A:R,12,FALSE)=0,"",VLOOKUP($A469,DICO_Complet!A:R,12,FALSE))</f>
        <v/>
      </c>
      <c r="O469" s="3" t="str">
        <f>IF(VLOOKUP($A469,DICO_Complet!A:R,13,FALSE)=0,"",VLOOKUP($A469,DICO_Complet!A:R,13,FALSE))</f>
        <v>118-1001</v>
      </c>
      <c r="P469" s="3" t="str">
        <f>IF(VLOOKUP($A469,DICO_Complet!A:R,14,FALSE)=0,"",VLOOKUP($A469,DICO_Complet!A:R,14,FALSE))</f>
        <v>108-1001</v>
      </c>
      <c r="Q469" s="3" t="str">
        <f>IF(VLOOKUP($A469,DICO_Complet!A:R,15,FALSE)=0,"",VLOOKUP($A469,DICO_Complet!A:R,15,FALSE))</f>
        <v>112-03; 118-1001</v>
      </c>
      <c r="R469" s="3" t="str">
        <f>IF(VLOOKUP($A469,DICO_Complet!A:R,16,FALSE)=0,"",VLOOKUP($A469,DICO_Complet!A:R,16,FALSE))</f>
        <v>field 104 dataset ID 57 Tag 01</v>
      </c>
      <c r="S469" s="3" t="str">
        <f>IF(VLOOKUP($A469,DICO_Complet!A:R,17,FALSE)=0,"",VLOOKUP($A469,DICO_Complet!A:R,17,FALSE))</f>
        <v>DE 048 SE 77</v>
      </c>
      <c r="T469" s="3" t="str">
        <f>IF(VLOOKUP($A469,DICO_Complet!A:R,18,FALSE)=0,"",VLOOKUP($A469,DICO_Complet!A:R,18,FALSE))</f>
        <v/>
      </c>
    </row>
    <row r="470" spans="1:20">
      <c r="A470" s="29">
        <v>250414112101</v>
      </c>
      <c r="B470" s="30" t="str">
        <f>IF(ISNA(VLOOKUP(Tableau161920[[#This Row],[Référence]],MON_MSG!A:B,2,FALSE)),"N",IF($I470="Obsolete","N","O"))</f>
        <v>O</v>
      </c>
      <c r="C470" s="3" t="str">
        <f>VLOOKUP($A470,DICO_Complet!A:R,3,FALSE)</f>
        <v>Context</v>
      </c>
      <c r="D470" s="3" t="str">
        <f>VLOOKUP($A470,DICO_Complet!A:R,4,FALSE)</f>
        <v>transactionContext</v>
      </c>
      <c r="E470" s="3" t="str">
        <f>VLOOKUP($A470,DICO_Complet!A:R,5,FALSE)</f>
        <v>fundsTransferTypeIdentifier</v>
      </c>
      <c r="F470" s="3" t="str">
        <f>VLOOKUP($A470,DICO_Complet!A:R,6,FALSE)</f>
        <v>FundsTransferTypeIdentifierCodeset</v>
      </c>
      <c r="G470" s="31" t="str">
        <f>VLOOKUP($A470,DICO_Complet!A:R,7,FALSE)</f>
        <v>DNS</v>
      </c>
      <c r="H470" s="31">
        <f>VLOOKUP($A470,DICO_Complet!A:R,8,FALSE)</f>
        <v>0</v>
      </c>
      <c r="I470" s="3" t="str">
        <f>IF(VLOOKUP($A470,DICO_Complet!A:R,9,FALSE)&lt;&gt;0,VLOOKUP($A470,DICO_Complet!A:R,9,FALSE),"")</f>
        <v/>
      </c>
      <c r="J470" s="3" t="str">
        <f>VLOOKUP($A470,DICO_Complet!A:R,10,FALSE)</f>
        <v>Identifier of funds transfer type</v>
      </c>
      <c r="K470" s="3" t="str">
        <f>IF(OR(ISNA(VLOOKUP(Tableau161920[[#This Row],[Référence]],MON_MSG!A:H,7,FALSE)),ISBLANK(VLOOKUP(Tableau161920[[#This Row],[Référence]],MON_MSG!A:H,7,FALSE))),"",VLOOKUP(Tableau161920[[#This Row],[Référence]],MON_MSG!A:H,7,FALSE))</f>
        <v/>
      </c>
      <c r="L470" s="3" t="str">
        <f>IF(OR(ISNA(VLOOKUP(Tableau161920[[#This Row],[Référence]],MON_MSG!A:I,8,FALSE)),ISBLANK(VLOOKUP(Tableau161920[[#This Row],[Référence]],MON_MSG!A:I,8,FALSE))),"",VLOOKUP(Tableau161920[[#This Row],[Référence]],MON_MSG!A:I,8,FALSE))</f>
        <v/>
      </c>
      <c r="M470" s="3" t="str">
        <f>IF(OR(ISNA(VLOOKUP(Tableau161920[[#This Row],[Référence]],MON_MSG!A:J,9,FALSE)),ISBLANK(VLOOKUP(Tableau161920[[#This Row],[Référence]],MON_MSG!A:J,9,FALSE))),"",VLOOKUP(Tableau161920[[#This Row],[Référence]],MON_MSG!A:J,9,FALSE))</f>
        <v/>
      </c>
      <c r="N470" s="3" t="str">
        <f>IF(VLOOKUP($A470,DICO_Complet!A:R,12,FALSE)=0,"",VLOOKUP($A470,DICO_Complet!A:R,12,FALSE))</f>
        <v/>
      </c>
      <c r="O470" s="3" t="str">
        <f>IF(VLOOKUP($A470,DICO_Complet!A:R,13,FALSE)=0,"",VLOOKUP($A470,DICO_Complet!A:R,13,FALSE))</f>
        <v/>
      </c>
      <c r="P470" s="3" t="str">
        <f>IF(VLOOKUP($A470,DICO_Complet!A:R,14,FALSE)=0,"",VLOOKUP($A470,DICO_Complet!A:R,14,FALSE))</f>
        <v>047-26-p2</v>
      </c>
      <c r="Q470" s="3" t="str">
        <f>IF(VLOOKUP($A470,DICO_Complet!A:R,15,FALSE)=0,"",VLOOKUP($A470,DICO_Complet!A:R,15,FALSE))</f>
        <v/>
      </c>
      <c r="R470" s="3" t="str">
        <f>IF(VLOOKUP($A470,DICO_Complet!A:R,16,FALSE)=0,"",VLOOKUP($A470,DICO_Complet!A:R,16,FALSE))</f>
        <v/>
      </c>
      <c r="S470" s="3" t="str">
        <f>IF(VLOOKUP($A470,DICO_Complet!A:R,17,FALSE)=0,"",VLOOKUP($A470,DICO_Complet!A:R,17,FALSE))</f>
        <v/>
      </c>
      <c r="T470" s="3" t="str">
        <f>IF(VLOOKUP($A470,DICO_Complet!A:R,18,FALSE)=0,"",VLOOKUP($A470,DICO_Complet!A:R,18,FALSE))</f>
        <v/>
      </c>
    </row>
    <row r="471" spans="1:20">
      <c r="A471" s="29">
        <v>250414112100</v>
      </c>
      <c r="B471" s="30" t="str">
        <f>IF(ISNA(VLOOKUP(Tableau161920[[#This Row],[Référence]],MON_MSG!A:B,2,FALSE)),"N",IF($I471="Obsolete","N","O"))</f>
        <v>O</v>
      </c>
      <c r="C471" s="3" t="str">
        <f>VLOOKUP($A471,DICO_Complet!A:R,3,FALSE)</f>
        <v>Context</v>
      </c>
      <c r="D471" s="3" t="str">
        <f>VLOOKUP($A471,DICO_Complet!A:R,4,FALSE)</f>
        <v>transactionContext</v>
      </c>
      <c r="E471" s="3" t="str">
        <f>VLOOKUP($A471,DICO_Complet!A:R,5,FALSE)</f>
        <v>fundsTransferTypeNomenclature</v>
      </c>
      <c r="F471" s="3" t="str">
        <f>VLOOKUP($A471,DICO_Complet!A:R,6,FALSE)</f>
        <v>FundsTransferTypeNomenclatureCodeset</v>
      </c>
      <c r="G471" s="31" t="str">
        <f>VLOOKUP($A471,DICO_Complet!A:R,7,FALSE)</f>
        <v>DNS</v>
      </c>
      <c r="H471" s="31">
        <f>VLOOKUP($A471,DICO_Complet!A:R,8,FALSE)</f>
        <v>0</v>
      </c>
      <c r="I471" s="3" t="str">
        <f>IF(VLOOKUP($A471,DICO_Complet!A:R,9,FALSE)&lt;&gt;0,VLOOKUP($A471,DICO_Complet!A:R,9,FALSE),"")</f>
        <v/>
      </c>
      <c r="J471" s="3" t="str">
        <f>VLOOKUP($A471,DICO_Complet!A:R,10,FALSE)</f>
        <v>Funds Transfer Nomenclature</v>
      </c>
      <c r="K471" s="3" t="str">
        <f>IF(OR(ISNA(VLOOKUP(Tableau161920[[#This Row],[Référence]],MON_MSG!A:H,7,FALSE)),ISBLANK(VLOOKUP(Tableau161920[[#This Row],[Référence]],MON_MSG!A:H,7,FALSE))),"",VLOOKUP(Tableau161920[[#This Row],[Référence]],MON_MSG!A:H,7,FALSE))</f>
        <v/>
      </c>
      <c r="L471" s="3" t="str">
        <f>IF(OR(ISNA(VLOOKUP(Tableau161920[[#This Row],[Référence]],MON_MSG!A:I,8,FALSE)),ISBLANK(VLOOKUP(Tableau161920[[#This Row],[Référence]],MON_MSG!A:I,8,FALSE))),"",VLOOKUP(Tableau161920[[#This Row],[Référence]],MON_MSG!A:I,8,FALSE))</f>
        <v/>
      </c>
      <c r="M471" s="3" t="str">
        <f>IF(OR(ISNA(VLOOKUP(Tableau161920[[#This Row],[Référence]],MON_MSG!A:J,9,FALSE)),ISBLANK(VLOOKUP(Tableau161920[[#This Row],[Référence]],MON_MSG!A:J,9,FALSE))),"",VLOOKUP(Tableau161920[[#This Row],[Référence]],MON_MSG!A:J,9,FALSE))</f>
        <v/>
      </c>
      <c r="N471" s="3" t="str">
        <f>IF(VLOOKUP($A471,DICO_Complet!A:R,12,FALSE)=0,"",VLOOKUP($A471,DICO_Complet!A:R,12,FALSE))</f>
        <v/>
      </c>
      <c r="O471" s="3" t="str">
        <f>IF(VLOOKUP($A471,DICO_Complet!A:R,13,FALSE)=0,"",VLOOKUP($A471,DICO_Complet!A:R,13,FALSE))</f>
        <v/>
      </c>
      <c r="P471" s="3" t="str">
        <f>IF(VLOOKUP($A471,DICO_Complet!A:R,14,FALSE)=0,"",VLOOKUP($A471,DICO_Complet!A:R,14,FALSE))</f>
        <v>047-26-p1</v>
      </c>
      <c r="Q471" s="3" t="str">
        <f>IF(VLOOKUP($A471,DICO_Complet!A:R,15,FALSE)=0,"",VLOOKUP($A471,DICO_Complet!A:R,15,FALSE))</f>
        <v/>
      </c>
      <c r="R471" s="3" t="str">
        <f>IF(VLOOKUP($A471,DICO_Complet!A:R,16,FALSE)=0,"",VLOOKUP($A471,DICO_Complet!A:R,16,FALSE))</f>
        <v/>
      </c>
      <c r="S471" s="3" t="str">
        <f>IF(VLOOKUP($A471,DICO_Complet!A:R,17,FALSE)=0,"",VLOOKUP($A471,DICO_Complet!A:R,17,FALSE))</f>
        <v/>
      </c>
      <c r="T471" s="3" t="str">
        <f>IF(VLOOKUP($A471,DICO_Complet!A:R,18,FALSE)=0,"",VLOOKUP($A471,DICO_Complet!A:R,18,FALSE))</f>
        <v/>
      </c>
    </row>
    <row r="472" spans="1:20">
      <c r="A472" s="29">
        <v>250325134505</v>
      </c>
      <c r="B472" s="30" t="str">
        <f>IF(ISNA(VLOOKUP(Tableau161920[[#This Row],[Référence]],MON_MSG!A:B,2,FALSE)),"N",IF($I472="Obsolete","N","O"))</f>
        <v>O</v>
      </c>
      <c r="C472" s="3" t="str">
        <f>VLOOKUP($A472,DICO_Complet!A:R,3,FALSE)</f>
        <v>Context</v>
      </c>
      <c r="D472" s="3" t="str">
        <f>VLOOKUP($A472,DICO_Complet!A:R,4,FALSE)</f>
        <v>transactionContext</v>
      </c>
      <c r="E472" s="3" t="str">
        <f>VLOOKUP($A472,DICO_Complet!A:R,5,FALSE)</f>
        <v>fundTransferReason</v>
      </c>
      <c r="F472" s="3" t="str">
        <f>VLOOKUP($A472,DICO_Complet!A:R,6,FALSE)</f>
        <v>Max40Text</v>
      </c>
      <c r="G472" s="31" t="str">
        <f>VLOOKUP($A472,DICO_Complet!A:R,7,FALSE)</f>
        <v>DNS</v>
      </c>
      <c r="H472" s="31">
        <f>VLOOKUP($A472,DICO_Complet!A:R,8,FALSE)</f>
        <v>0</v>
      </c>
      <c r="I472" s="3" t="str">
        <f>IF(VLOOKUP($A472,DICO_Complet!A:R,9,FALSE)&lt;&gt;0,VLOOKUP($A472,DICO_Complet!A:R,9,FALSE),"")</f>
        <v/>
      </c>
      <c r="J472" s="3" t="str">
        <f>VLOOKUP($A472,DICO_Complet!A:R,10,FALSE)</f>
        <v>Reason of fund transfer</v>
      </c>
      <c r="K472" s="3" t="str">
        <f>IF(OR(ISNA(VLOOKUP(Tableau161920[[#This Row],[Référence]],MON_MSG!A:H,7,FALSE)),ISBLANK(VLOOKUP(Tableau161920[[#This Row],[Référence]],MON_MSG!A:H,7,FALSE))),"",VLOOKUP(Tableau161920[[#This Row],[Référence]],MON_MSG!A:H,7,FALSE))</f>
        <v/>
      </c>
      <c r="L472" s="3" t="str">
        <f>IF(OR(ISNA(VLOOKUP(Tableau161920[[#This Row],[Référence]],MON_MSG!A:I,8,FALSE)),ISBLANK(VLOOKUP(Tableau161920[[#This Row],[Référence]],MON_MSG!A:I,8,FALSE))),"",VLOOKUP(Tableau161920[[#This Row],[Référence]],MON_MSG!A:I,8,FALSE))</f>
        <v/>
      </c>
      <c r="M472" s="3" t="str">
        <f>IF(OR(ISNA(VLOOKUP(Tableau161920[[#This Row],[Référence]],MON_MSG!A:J,9,FALSE)),ISBLANK(VLOOKUP(Tableau161920[[#This Row],[Référence]],MON_MSG!A:J,9,FALSE))),"",VLOOKUP(Tableau161920[[#This Row],[Référence]],MON_MSG!A:J,9,FALSE))</f>
        <v/>
      </c>
      <c r="N472" s="3" t="str">
        <f>IF(VLOOKUP($A472,DICO_Complet!A:R,12,FALSE)=0,"",VLOOKUP($A472,DICO_Complet!A:R,12,FALSE))</f>
        <v/>
      </c>
      <c r="O472" s="3" t="str">
        <f>IF(VLOOKUP($A472,DICO_Complet!A:R,13,FALSE)=0,"",VLOOKUP($A472,DICO_Complet!A:R,13,FALSE))</f>
        <v>118-1003</v>
      </c>
      <c r="P472" s="3" t="str">
        <f>IF(VLOOKUP($A472,DICO_Complet!A:R,14,FALSE)=0,"",VLOOKUP($A472,DICO_Complet!A:R,14,FALSE))</f>
        <v>059-1208</v>
      </c>
      <c r="Q472" s="3" t="str">
        <f>IF(VLOOKUP($A472,DICO_Complet!A:R,15,FALSE)=0,"",VLOOKUP($A472,DICO_Complet!A:R,15,FALSE))</f>
        <v>112-08; 118-1003</v>
      </c>
      <c r="R472" s="3" t="str">
        <f>IF(VLOOKUP($A472,DICO_Complet!A:R,16,FALSE)=0,"",VLOOKUP($A472,DICO_Complet!A:R,16,FALSE))</f>
        <v/>
      </c>
      <c r="S472" s="3" t="str">
        <f>IF(VLOOKUP($A472,DICO_Complet!A:R,17,FALSE)=0,"",VLOOKUP($A472,DICO_Complet!A:R,17,FALSE))</f>
        <v>DE 108 SE 03 SF03</v>
      </c>
      <c r="T472" s="3" t="str">
        <f>IF(VLOOKUP($A472,DICO_Complet!A:R,18,FALSE)=0,"",VLOOKUP($A472,DICO_Complet!A:R,18,FALSE))</f>
        <v/>
      </c>
    </row>
    <row r="473" spans="1:20">
      <c r="A473" s="29">
        <v>251125100001</v>
      </c>
      <c r="B473" s="30" t="str">
        <f>IF(ISNA(VLOOKUP(Tableau161920[[#This Row],[Référence]],MON_MSG!A:B,2,FALSE)),"N",IF($I473="Obsolete","N","O"))</f>
        <v>O</v>
      </c>
      <c r="C473" s="3" t="str">
        <f>VLOOKUP($A473,DICO_Complet!A:R,3,FALSE)</f>
        <v>Context</v>
      </c>
      <c r="D473" s="3" t="str">
        <f>VLOOKUP($A473,DICO_Complet!A:R,4,FALSE)</f>
        <v>transactionContext</v>
      </c>
      <c r="E473" s="3" t="str">
        <f>VLOOKUP($A473,DICO_Complet!A:R,5,FALSE)</f>
        <v>geographicalOrigin</v>
      </c>
      <c r="F473" s="3" t="str">
        <f>VLOOKUP($A473,DICO_Complet!A:R,6,FALSE)</f>
        <v>GeographicalOriginCodeset</v>
      </c>
      <c r="G473" s="31" t="str">
        <f>VLOOKUP($A473,DICO_Complet!A:R,7,FALSE)</f>
        <v>DNS</v>
      </c>
      <c r="H473" s="31">
        <f>VLOOKUP($A473,DICO_Complet!A:R,8,FALSE)</f>
        <v>0</v>
      </c>
      <c r="I473" s="3" t="str">
        <f>IF(VLOOKUP($A473,DICO_Complet!A:R,9,FALSE)&lt;&gt;0,VLOOKUP($A473,DICO_Complet!A:R,9,FALSE),"")</f>
        <v/>
      </c>
      <c r="J473" s="3" t="str">
        <f>VLOOKUP($A473,DICO_Complet!A:R,10,FALSE)</f>
        <v>Geographical origin of the transaction</v>
      </c>
      <c r="K473" s="3" t="str">
        <f>IF(OR(ISNA(VLOOKUP(Tableau161920[[#This Row],[Référence]],MON_MSG!A:H,7,FALSE)),ISBLANK(VLOOKUP(Tableau161920[[#This Row],[Référence]],MON_MSG!A:H,7,FALSE))),"",VLOOKUP(Tableau161920[[#This Row],[Référence]],MON_MSG!A:H,7,FALSE))</f>
        <v/>
      </c>
      <c r="L473" s="3" t="str">
        <f>IF(OR(ISNA(VLOOKUP(Tableau161920[[#This Row],[Référence]],MON_MSG!A:I,8,FALSE)),ISBLANK(VLOOKUP(Tableau161920[[#This Row],[Référence]],MON_MSG!A:I,8,FALSE))),"",VLOOKUP(Tableau161920[[#This Row],[Référence]],MON_MSG!A:I,8,FALSE))</f>
        <v/>
      </c>
      <c r="M473" s="3" t="str">
        <f>IF(OR(ISNA(VLOOKUP(Tableau161920[[#This Row],[Référence]],MON_MSG!A:J,9,FALSE)),ISBLANK(VLOOKUP(Tableau161920[[#This Row],[Référence]],MON_MSG!A:J,9,FALSE))),"",VLOOKUP(Tableau161920[[#This Row],[Référence]],MON_MSG!A:J,9,FALSE))</f>
        <v/>
      </c>
      <c r="N473" s="3" t="str">
        <f>IF(VLOOKUP($A473,DICO_Complet!A:R,12,FALSE)=0,"",VLOOKUP($A473,DICO_Complet!A:R,12,FALSE))</f>
        <v/>
      </c>
      <c r="O473" s="3" t="str">
        <f>IF(VLOOKUP($A473,DICO_Complet!A:R,13,FALSE)=0,"",VLOOKUP($A473,DICO_Complet!A:R,13,FALSE))</f>
        <v/>
      </c>
      <c r="P473" s="3" t="str">
        <f>IF(VLOOKUP($A473,DICO_Complet!A:R,14,FALSE)=0,"",VLOOKUP($A473,DICO_Complet!A:R,14,FALSE))</f>
        <v/>
      </c>
      <c r="Q473" s="3" t="str">
        <f>IF(VLOOKUP($A473,DICO_Complet!A:R,15,FALSE)=0,"",VLOOKUP($A473,DICO_Complet!A:R,15,FALSE))</f>
        <v/>
      </c>
      <c r="R473" s="3" t="str">
        <f>IF(VLOOKUP($A473,DICO_Complet!A:R,16,FALSE)=0,"",VLOOKUP($A473,DICO_Complet!A:R,16,FALSE))</f>
        <v/>
      </c>
      <c r="S473" s="3" t="str">
        <f>IF(VLOOKUP($A473,DICO_Complet!A:R,17,FALSE)=0,"",VLOOKUP($A473,DICO_Complet!A:R,17,FALSE))</f>
        <v/>
      </c>
      <c r="T473" s="3" t="str">
        <f>IF(VLOOKUP($A473,DICO_Complet!A:R,18,FALSE)=0,"",VLOOKUP($A473,DICO_Complet!A:R,18,FALSE))</f>
        <v/>
      </c>
    </row>
    <row r="474" spans="1:20">
      <c r="A474" s="29">
        <v>250904120000</v>
      </c>
      <c r="B474" s="30" t="str">
        <f>IF(ISNA(VLOOKUP(Tableau161920[[#This Row],[Référence]],MON_MSG!A:B,2,FALSE)),"N",IF($I474="Obsolete","N","O"))</f>
        <v>O</v>
      </c>
      <c r="C474" s="3" t="str">
        <f>VLOOKUP($A474,DICO_Complet!A:R,3,FALSE)</f>
        <v>Context</v>
      </c>
      <c r="D474" s="3" t="str">
        <f>VLOOKUP($A474,DICO_Complet!A:R,4,FALSE)</f>
        <v>transactionContext</v>
      </c>
      <c r="E474" s="3" t="str">
        <f>VLOOKUP($A474,DICO_Complet!A:R,5,FALSE)</f>
        <v>icsQualifiedCorporateTransactionAmountCategory</v>
      </c>
      <c r="F474" s="3" t="str">
        <f>VLOOKUP($A474,DICO_Complet!A:R,6,FALSE)</f>
        <v>Max75Text</v>
      </c>
      <c r="G474" s="31" t="str">
        <f>VLOOKUP($A474,DICO_Complet!A:R,7,FALSE)</f>
        <v>DNS</v>
      </c>
      <c r="H474" s="31">
        <f>VLOOKUP($A474,DICO_Complet!A:R,8,FALSE)</f>
        <v>0</v>
      </c>
      <c r="I474" s="3" t="str">
        <f>IF(VLOOKUP($A474,DICO_Complet!A:R,9,FALSE)&lt;&gt;0,VLOOKUP($A474,DICO_Complet!A:R,9,FALSE),"")</f>
        <v/>
      </c>
      <c r="J474" s="3" t="str">
        <f>VLOOKUP($A474,DICO_Complet!A:R,10,FALSE)</f>
        <v>Scheme category of corporate transaction amount</v>
      </c>
      <c r="K474" s="3" t="str">
        <f>IF(OR(ISNA(VLOOKUP(Tableau161920[[#This Row],[Référence]],MON_MSG!A:H,7,FALSE)),ISBLANK(VLOOKUP(Tableau161920[[#This Row],[Référence]],MON_MSG!A:H,7,FALSE))),"",VLOOKUP(Tableau161920[[#This Row],[Référence]],MON_MSG!A:H,7,FALSE))</f>
        <v/>
      </c>
      <c r="L474" s="3" t="str">
        <f>IF(OR(ISNA(VLOOKUP(Tableau161920[[#This Row],[Référence]],MON_MSG!A:I,8,FALSE)),ISBLANK(VLOOKUP(Tableau161920[[#This Row],[Référence]],MON_MSG!A:I,8,FALSE))),"",VLOOKUP(Tableau161920[[#This Row],[Référence]],MON_MSG!A:I,8,FALSE))</f>
        <v/>
      </c>
      <c r="M474" s="3" t="str">
        <f>IF(OR(ISNA(VLOOKUP(Tableau161920[[#This Row],[Référence]],MON_MSG!A:J,9,FALSE)),ISBLANK(VLOOKUP(Tableau161920[[#This Row],[Référence]],MON_MSG!A:J,9,FALSE))),"",VLOOKUP(Tableau161920[[#This Row],[Référence]],MON_MSG!A:J,9,FALSE))</f>
        <v/>
      </c>
      <c r="N474" s="3" t="str">
        <f>IF(VLOOKUP($A474,DICO_Complet!A:R,12,FALSE)=0,"",VLOOKUP($A474,DICO_Complet!A:R,12,FALSE))</f>
        <v/>
      </c>
      <c r="O474" s="3" t="str">
        <f>IF(VLOOKUP($A474,DICO_Complet!A:R,13,FALSE)=0,"",VLOOKUP($A474,DICO_Complet!A:R,13,FALSE))</f>
        <v/>
      </c>
      <c r="P474" s="3" t="str">
        <f>IF(VLOOKUP($A474,DICO_Complet!A:R,14,FALSE)=0,"",VLOOKUP($A474,DICO_Complet!A:R,14,FALSE))</f>
        <v/>
      </c>
      <c r="Q474" s="3" t="str">
        <f>IF(VLOOKUP($A474,DICO_Complet!A:R,15,FALSE)=0,"",VLOOKUP($A474,DICO_Complet!A:R,15,FALSE))</f>
        <v/>
      </c>
      <c r="R474" s="3" t="str">
        <f>IF(VLOOKUP($A474,DICO_Complet!A:R,16,FALSE)=0,"",VLOOKUP($A474,DICO_Complet!A:R,16,FALSE))</f>
        <v/>
      </c>
      <c r="S474" s="3" t="str">
        <f>IF(VLOOKUP($A474,DICO_Complet!A:R,17,FALSE)=0,"",VLOOKUP($A474,DICO_Complet!A:R,17,FALSE))</f>
        <v/>
      </c>
      <c r="T474" s="3" t="str">
        <f>IF(VLOOKUP($A474,DICO_Complet!A:R,18,FALSE)=0,"",VLOOKUP($A474,DICO_Complet!A:R,18,FALSE))</f>
        <v/>
      </c>
    </row>
    <row r="475" spans="1:20">
      <c r="A475" s="29">
        <v>250528140501</v>
      </c>
      <c r="B475" s="30" t="str">
        <f>IF(ISNA(VLOOKUP(Tableau161920[[#This Row],[Référence]],MON_MSG!A:B,2,FALSE)),"N",IF($I475="Obsolete","N","O"))</f>
        <v>O</v>
      </c>
      <c r="C475" s="3" t="str">
        <f>VLOOKUP($A475,DICO_Complet!A:R,3,FALSE)</f>
        <v>Context</v>
      </c>
      <c r="D475" s="3" t="str">
        <f>VLOOKUP($A475,DICO_Complet!A:R,4,FALSE)</f>
        <v>transactionContext</v>
      </c>
      <c r="E475" s="3" t="str">
        <f>VLOOKUP($A475,DICO_Complet!A:R,5,FALSE)</f>
        <v>icsSettlementService</v>
      </c>
      <c r="F475" s="3" t="str">
        <f>VLOOKUP($A475,DICO_Complet!A:R,6,FALSE)</f>
        <v>IcsSettlementServiceCodeset</v>
      </c>
      <c r="G475" s="31" t="str">
        <f>VLOOKUP($A475,DICO_Complet!A:R,7,FALSE)</f>
        <v>DNS</v>
      </c>
      <c r="H475" s="31">
        <f>VLOOKUP($A475,DICO_Complet!A:R,8,FALSE)</f>
        <v>0</v>
      </c>
      <c r="I475" s="3" t="str">
        <f>IF(VLOOKUP($A475,DICO_Complet!A:R,9,FALSE)&lt;&gt;0,VLOOKUP($A475,DICO_Complet!A:R,9,FALSE),"")</f>
        <v/>
      </c>
      <c r="J475" s="3" t="str">
        <f>VLOOKUP($A475,DICO_Complet!A:R,10,FALSE)</f>
        <v>Ics Settlement Service</v>
      </c>
      <c r="K475" s="3" t="str">
        <f>IF(OR(ISNA(VLOOKUP(Tableau161920[[#This Row],[Référence]],MON_MSG!A:H,7,FALSE)),ISBLANK(VLOOKUP(Tableau161920[[#This Row],[Référence]],MON_MSG!A:H,7,FALSE))),"",VLOOKUP(Tableau161920[[#This Row],[Référence]],MON_MSG!A:H,7,FALSE))</f>
        <v/>
      </c>
      <c r="L475" s="3" t="str">
        <f>IF(OR(ISNA(VLOOKUP(Tableau161920[[#This Row],[Référence]],MON_MSG!A:I,8,FALSE)),ISBLANK(VLOOKUP(Tableau161920[[#This Row],[Référence]],MON_MSG!A:I,8,FALSE))),"",VLOOKUP(Tableau161920[[#This Row],[Référence]],MON_MSG!A:I,8,FALSE))</f>
        <v/>
      </c>
      <c r="M475" s="3" t="str">
        <f>IF(OR(ISNA(VLOOKUP(Tableau161920[[#This Row],[Référence]],MON_MSG!A:J,9,FALSE)),ISBLANK(VLOOKUP(Tableau161920[[#This Row],[Référence]],MON_MSG!A:J,9,FALSE))),"",VLOOKUP(Tableau161920[[#This Row],[Référence]],MON_MSG!A:J,9,FALSE))</f>
        <v/>
      </c>
      <c r="N475" s="3" t="str">
        <f>IF(VLOOKUP($A475,DICO_Complet!A:R,12,FALSE)=0,"",VLOOKUP($A475,DICO_Complet!A:R,12,FALSE))</f>
        <v/>
      </c>
      <c r="O475" s="3" t="str">
        <f>IF(VLOOKUP($A475,DICO_Complet!A:R,13,FALSE)=0,"",VLOOKUP($A475,DICO_Complet!A:R,13,FALSE))</f>
        <v/>
      </c>
      <c r="P475" s="3" t="str">
        <f>IF(VLOOKUP($A475,DICO_Complet!A:R,14,FALSE)=0,"",VLOOKUP($A475,DICO_Complet!A:R,14,FALSE))</f>
        <v/>
      </c>
      <c r="Q475" s="3" t="str">
        <f>IF(VLOOKUP($A475,DICO_Complet!A:R,15,FALSE)=0,"",VLOOKUP($A475,DICO_Complet!A:R,15,FALSE))</f>
        <v/>
      </c>
      <c r="R475" s="3" t="str">
        <f>IF(VLOOKUP($A475,DICO_Complet!A:R,16,FALSE)=0,"",VLOOKUP($A475,DICO_Complet!A:R,16,FALSE))</f>
        <v/>
      </c>
      <c r="S475" s="3" t="str">
        <f>IF(VLOOKUP($A475,DICO_Complet!A:R,17,FALSE)=0,"",VLOOKUP($A475,DICO_Complet!A:R,17,FALSE))</f>
        <v/>
      </c>
      <c r="T475" s="3" t="str">
        <f>IF(VLOOKUP($A475,DICO_Complet!A:R,18,FALSE)=0,"",VLOOKUP($A475,DICO_Complet!A:R,18,FALSE))</f>
        <v/>
      </c>
    </row>
    <row r="476" spans="1:20">
      <c r="A476" s="29">
        <v>250528104059</v>
      </c>
      <c r="B476" s="30" t="str">
        <f>IF(ISNA(VLOOKUP(Tableau161920[[#This Row],[Référence]],MON_MSG!A:B,2,FALSE)),"N",IF($I476="Obsolete","N","O"))</f>
        <v>O</v>
      </c>
      <c r="C476" s="3" t="str">
        <f>VLOOKUP($A476,DICO_Complet!A:R,3,FALSE)</f>
        <v>Context</v>
      </c>
      <c r="D476" s="3" t="str">
        <f>VLOOKUP($A476,DICO_Complet!A:R,4,FALSE)</f>
        <v>transactionContext</v>
      </c>
      <c r="E476" s="3" t="str">
        <f>VLOOKUP($A476,DICO_Complet!A:R,5,FALSE)</f>
        <v>institutionAuthenticationMethodLabel</v>
      </c>
      <c r="F476" s="3" t="str">
        <f>VLOOKUP($A476,DICO_Complet!A:R,6,FALSE)</f>
        <v>Max250Text</v>
      </c>
      <c r="G476" s="31" t="str">
        <f>VLOOKUP($A476,DICO_Complet!A:R,7,FALSE)</f>
        <v>DNS</v>
      </c>
      <c r="H476" s="31">
        <f>VLOOKUP($A476,DICO_Complet!A:R,8,FALSE)</f>
        <v>0</v>
      </c>
      <c r="I476" s="3" t="str">
        <f>IF(VLOOKUP($A476,DICO_Complet!A:R,9,FALSE)&lt;&gt;0,VLOOKUP($A476,DICO_Complet!A:R,9,FALSE),"")</f>
        <v/>
      </c>
      <c r="J476" s="3" t="str">
        <f>VLOOKUP($A476,DICO_Complet!A:R,10,FALSE)</f>
        <v xml:space="preserve">Method authentication label proposed by the instituition </v>
      </c>
      <c r="K476" s="3" t="str">
        <f>IF(OR(ISNA(VLOOKUP(Tableau161920[[#This Row],[Référence]],MON_MSG!A:H,7,FALSE)),ISBLANK(VLOOKUP(Tableau161920[[#This Row],[Référence]],MON_MSG!A:H,7,FALSE))),"",VLOOKUP(Tableau161920[[#This Row],[Référence]],MON_MSG!A:H,7,FALSE))</f>
        <v/>
      </c>
      <c r="L476" s="3" t="str">
        <f>IF(OR(ISNA(VLOOKUP(Tableau161920[[#This Row],[Référence]],MON_MSG!A:I,8,FALSE)),ISBLANK(VLOOKUP(Tableau161920[[#This Row],[Référence]],MON_MSG!A:I,8,FALSE))),"",VLOOKUP(Tableau161920[[#This Row],[Référence]],MON_MSG!A:I,8,FALSE))</f>
        <v/>
      </c>
      <c r="M476" s="3" t="str">
        <f>IF(OR(ISNA(VLOOKUP(Tableau161920[[#This Row],[Référence]],MON_MSG!A:J,9,FALSE)),ISBLANK(VLOOKUP(Tableau161920[[#This Row],[Référence]],MON_MSG!A:J,9,FALSE))),"",VLOOKUP(Tableau161920[[#This Row],[Référence]],MON_MSG!A:J,9,FALSE))</f>
        <v/>
      </c>
      <c r="N476" s="3" t="str">
        <f>IF(VLOOKUP($A476,DICO_Complet!A:R,12,FALSE)=0,"",VLOOKUP($A476,DICO_Complet!A:R,12,FALSE))</f>
        <v/>
      </c>
      <c r="O476" s="3" t="str">
        <f>IF(VLOOKUP($A476,DICO_Complet!A:R,13,FALSE)=0,"",VLOOKUP($A476,DICO_Complet!A:R,13,FALSE))</f>
        <v/>
      </c>
      <c r="P476" s="3" t="str">
        <f>IF(VLOOKUP($A476,DICO_Complet!A:R,14,FALSE)=0,"",VLOOKUP($A476,DICO_Complet!A:R,14,FALSE))</f>
        <v/>
      </c>
      <c r="Q476" s="3" t="str">
        <f>IF(VLOOKUP($A476,DICO_Complet!A:R,15,FALSE)=0,"",VLOOKUP($A476,DICO_Complet!A:R,15,FALSE))</f>
        <v/>
      </c>
      <c r="R476" s="3" t="str">
        <f>IF(VLOOKUP($A476,DICO_Complet!A:R,16,FALSE)=0,"",VLOOKUP($A476,DICO_Complet!A:R,16,FALSE))</f>
        <v/>
      </c>
      <c r="S476" s="3" t="str">
        <f>IF(VLOOKUP($A476,DICO_Complet!A:R,17,FALSE)=0,"",VLOOKUP($A476,DICO_Complet!A:R,17,FALSE))</f>
        <v/>
      </c>
      <c r="T476" s="3" t="str">
        <f>IF(VLOOKUP($A476,DICO_Complet!A:R,18,FALSE)=0,"",VLOOKUP($A476,DICO_Complet!A:R,18,FALSE))</f>
        <v/>
      </c>
    </row>
    <row r="477" spans="1:20">
      <c r="A477" s="29">
        <v>250606083001</v>
      </c>
      <c r="B477" s="30" t="str">
        <f>IF(ISNA(VLOOKUP(Tableau161920[[#This Row],[Référence]],MON_MSG!A:B,2,FALSE)),"N",IF($I477="Obsolete","N","O"))</f>
        <v>O</v>
      </c>
      <c r="C477" s="3" t="str">
        <f>VLOOKUP($A477,DICO_Complet!A:R,3,FALSE)</f>
        <v>Context</v>
      </c>
      <c r="D477" s="3" t="str">
        <f>VLOOKUP($A477,DICO_Complet!A:R,4,FALSE)</f>
        <v>transactionContext</v>
      </c>
      <c r="E477" s="3" t="str">
        <f>VLOOKUP($A477,DICO_Complet!A:R,5,FALSE)</f>
        <v>interchangeTraceabilityId</v>
      </c>
      <c r="F477" s="3" t="str">
        <f>VLOOKUP($A477,DICO_Complet!A:R,6,FALSE)</f>
        <v>UUIDType</v>
      </c>
      <c r="G477" s="31" t="str">
        <f>VLOOKUP($A477,DICO_Complet!A:R,7,FALSE)</f>
        <v>DNS</v>
      </c>
      <c r="H477" s="31">
        <f>VLOOKUP($A477,DICO_Complet!A:R,8,FALSE)</f>
        <v>0</v>
      </c>
      <c r="I477" s="3" t="str">
        <f>IF(VLOOKUP($A477,DICO_Complet!A:R,9,FALSE)&lt;&gt;0,VLOOKUP($A477,DICO_Complet!A:R,9,FALSE),"")</f>
        <v/>
      </c>
      <c r="J477" s="3" t="str">
        <f>VLOOKUP($A477,DICO_Complet!A:R,10,FALSE)</f>
        <v>Traceability EVT produced by the Scheme Pricing Engine for interchange step</v>
      </c>
      <c r="K477" s="3" t="str">
        <f>IF(OR(ISNA(VLOOKUP(Tableau161920[[#This Row],[Référence]],MON_MSG!A:H,7,FALSE)),ISBLANK(VLOOKUP(Tableau161920[[#This Row],[Référence]],MON_MSG!A:H,7,FALSE))),"",VLOOKUP(Tableau161920[[#This Row],[Référence]],MON_MSG!A:H,7,FALSE))</f>
        <v/>
      </c>
      <c r="L477" s="3" t="str">
        <f>IF(OR(ISNA(VLOOKUP(Tableau161920[[#This Row],[Référence]],MON_MSG!A:I,8,FALSE)),ISBLANK(VLOOKUP(Tableau161920[[#This Row],[Référence]],MON_MSG!A:I,8,FALSE))),"",VLOOKUP(Tableau161920[[#This Row],[Référence]],MON_MSG!A:I,8,FALSE))</f>
        <v/>
      </c>
      <c r="M477" s="3" t="str">
        <f>IF(OR(ISNA(VLOOKUP(Tableau161920[[#This Row],[Référence]],MON_MSG!A:J,9,FALSE)),ISBLANK(VLOOKUP(Tableau161920[[#This Row],[Référence]],MON_MSG!A:J,9,FALSE))),"",VLOOKUP(Tableau161920[[#This Row],[Référence]],MON_MSG!A:J,9,FALSE))</f>
        <v/>
      </c>
      <c r="N477" s="3" t="str">
        <f>IF(VLOOKUP($A477,DICO_Complet!A:R,12,FALSE)=0,"",VLOOKUP($A477,DICO_Complet!A:R,12,FALSE))</f>
        <v/>
      </c>
      <c r="O477" s="3" t="str">
        <f>IF(VLOOKUP($A477,DICO_Complet!A:R,13,FALSE)=0,"",VLOOKUP($A477,DICO_Complet!A:R,13,FALSE))</f>
        <v/>
      </c>
      <c r="P477" s="3" t="str">
        <f>IF(VLOOKUP($A477,DICO_Complet!A:R,14,FALSE)=0,"",VLOOKUP($A477,DICO_Complet!A:R,14,FALSE))</f>
        <v/>
      </c>
      <c r="Q477" s="3" t="str">
        <f>IF(VLOOKUP($A477,DICO_Complet!A:R,15,FALSE)=0,"",VLOOKUP($A477,DICO_Complet!A:R,15,FALSE))</f>
        <v/>
      </c>
      <c r="R477" s="3" t="str">
        <f>IF(VLOOKUP($A477,DICO_Complet!A:R,16,FALSE)=0,"",VLOOKUP($A477,DICO_Complet!A:R,16,FALSE))</f>
        <v/>
      </c>
      <c r="S477" s="3" t="str">
        <f>IF(VLOOKUP($A477,DICO_Complet!A:R,17,FALSE)=0,"",VLOOKUP($A477,DICO_Complet!A:R,17,FALSE))</f>
        <v/>
      </c>
      <c r="T477" s="3" t="str">
        <f>IF(VLOOKUP($A477,DICO_Complet!A:R,18,FALSE)=0,"",VLOOKUP($A477,DICO_Complet!A:R,18,FALSE))</f>
        <v/>
      </c>
    </row>
    <row r="478" spans="1:20">
      <c r="A478" s="29">
        <v>251114102200</v>
      </c>
      <c r="B478" s="30" t="str">
        <f>IF(ISNA(VLOOKUP(Tableau161920[[#This Row],[Référence]],MON_MSG!A:B,2,FALSE)),"N",IF($I478="Obsolete","N","O"))</f>
        <v>O</v>
      </c>
      <c r="C478" s="3" t="str">
        <f>VLOOKUP($A478,DICO_Complet!A:R,3,FALSE)</f>
        <v>Context</v>
      </c>
      <c r="D478" s="3" t="str">
        <f>VLOOKUP($A478,DICO_Complet!A:R,4,FALSE)</f>
        <v>transactionContext</v>
      </c>
      <c r="E478" s="3" t="str">
        <f>VLOOKUP($A478,DICO_Complet!A:R,5,FALSE)</f>
        <v>internalReversalCounter</v>
      </c>
      <c r="F478" s="3" t="str">
        <f>VLOOKUP($A478,DICO_Complet!A:R,6,FALSE)</f>
        <v>Max3NumericText</v>
      </c>
      <c r="G478" s="31" t="str">
        <f>VLOOKUP($A478,DICO_Complet!A:R,7,FALSE)</f>
        <v>DNS</v>
      </c>
      <c r="H478" s="31">
        <f>VLOOKUP($A478,DICO_Complet!A:R,8,FALSE)</f>
        <v>0</v>
      </c>
      <c r="I478" s="3" t="str">
        <f>IF(VLOOKUP($A478,DICO_Complet!A:R,9,FALSE)&lt;&gt;0,VLOOKUP($A478,DICO_Complet!A:R,9,FALSE),"")</f>
        <v/>
      </c>
      <c r="J478" s="3" t="str">
        <f>VLOOKUP($A478,DICO_Complet!A:R,10,FALSE)</f>
        <v>Counter of reversal initiated by the composant.</v>
      </c>
      <c r="K478" s="3" t="str">
        <f>IF(OR(ISNA(VLOOKUP(Tableau161920[[#This Row],[Référence]],MON_MSG!A:H,7,FALSE)),ISBLANK(VLOOKUP(Tableau161920[[#This Row],[Référence]],MON_MSG!A:H,7,FALSE))),"",VLOOKUP(Tableau161920[[#This Row],[Référence]],MON_MSG!A:H,7,FALSE))</f>
        <v/>
      </c>
      <c r="L478" s="3" t="str">
        <f>IF(OR(ISNA(VLOOKUP(Tableau161920[[#This Row],[Référence]],MON_MSG!A:I,8,FALSE)),ISBLANK(VLOOKUP(Tableau161920[[#This Row],[Référence]],MON_MSG!A:I,8,FALSE))),"",VLOOKUP(Tableau161920[[#This Row],[Référence]],MON_MSG!A:I,8,FALSE))</f>
        <v/>
      </c>
      <c r="M478" s="3" t="str">
        <f>IF(OR(ISNA(VLOOKUP(Tableau161920[[#This Row],[Référence]],MON_MSG!A:J,9,FALSE)),ISBLANK(VLOOKUP(Tableau161920[[#This Row],[Référence]],MON_MSG!A:J,9,FALSE))),"",VLOOKUP(Tableau161920[[#This Row],[Référence]],MON_MSG!A:J,9,FALSE))</f>
        <v/>
      </c>
      <c r="N478" s="3" t="str">
        <f>IF(VLOOKUP($A478,DICO_Complet!A:R,12,FALSE)=0,"",VLOOKUP($A478,DICO_Complet!A:R,12,FALSE))</f>
        <v/>
      </c>
      <c r="O478" s="3" t="str">
        <f>IF(VLOOKUP($A478,DICO_Complet!A:R,13,FALSE)=0,"",VLOOKUP($A478,DICO_Complet!A:R,13,FALSE))</f>
        <v/>
      </c>
      <c r="P478" s="3" t="str">
        <f>IF(VLOOKUP($A478,DICO_Complet!A:R,14,FALSE)=0,"",VLOOKUP($A478,DICO_Complet!A:R,14,FALSE))</f>
        <v/>
      </c>
      <c r="Q478" s="3" t="str">
        <f>IF(VLOOKUP($A478,DICO_Complet!A:R,15,FALSE)=0,"",VLOOKUP($A478,DICO_Complet!A:R,15,FALSE))</f>
        <v/>
      </c>
      <c r="R478" s="3" t="str">
        <f>IF(VLOOKUP($A478,DICO_Complet!A:R,16,FALSE)=0,"",VLOOKUP($A478,DICO_Complet!A:R,16,FALSE))</f>
        <v/>
      </c>
      <c r="S478" s="3" t="str">
        <f>IF(VLOOKUP($A478,DICO_Complet!A:R,17,FALSE)=0,"",VLOOKUP($A478,DICO_Complet!A:R,17,FALSE))</f>
        <v/>
      </c>
      <c r="T478" s="3" t="str">
        <f>IF(VLOOKUP($A478,DICO_Complet!A:R,18,FALSE)=0,"",VLOOKUP($A478,DICO_Complet!A:R,18,FALSE))</f>
        <v/>
      </c>
    </row>
    <row r="479" spans="1:20">
      <c r="A479" s="29">
        <v>250528102000</v>
      </c>
      <c r="B479" s="30" t="str">
        <f>IF(ISNA(VLOOKUP(Tableau161920[[#This Row],[Référence]],MON_MSG!A:B,2,FALSE)),"N",IF($I479="Obsolete","N","O"))</f>
        <v>O</v>
      </c>
      <c r="C479" s="3" t="str">
        <f>VLOOKUP($A479,DICO_Complet!A:R,3,FALSE)</f>
        <v>Context</v>
      </c>
      <c r="D479" s="3" t="str">
        <f>VLOOKUP($A479,DICO_Complet!A:R,4,FALSE)</f>
        <v>transactionContext</v>
      </c>
      <c r="E479" s="3" t="str">
        <f>VLOOKUP($A479,DICO_Complet!A:R,5,FALSE)</f>
        <v>internalUserIdentification</v>
      </c>
      <c r="F479" s="3" t="str">
        <f>VLOOKUP($A479,DICO_Complet!A:R,6,FALSE)</f>
        <v>Max255AlphaNumericText</v>
      </c>
      <c r="G479" s="31" t="str">
        <f>VLOOKUP($A479,DICO_Complet!A:R,7,FALSE)</f>
        <v>DNS</v>
      </c>
      <c r="H479" s="31">
        <f>VLOOKUP($A479,DICO_Complet!A:R,8,FALSE)</f>
        <v>0</v>
      </c>
      <c r="I479" s="3" t="str">
        <f>IF(VLOOKUP($A479,DICO_Complet!A:R,9,FALSE)&lt;&gt;0,VLOOKUP($A479,DICO_Complet!A:R,9,FALSE),"")</f>
        <v/>
      </c>
      <c r="J479" s="3" t="str">
        <f>VLOOKUP($A479,DICO_Complet!A:R,10,FALSE)</f>
        <v>Smc user (iup)</v>
      </c>
      <c r="K479" s="3" t="str">
        <f>IF(OR(ISNA(VLOOKUP(Tableau161920[[#This Row],[Référence]],MON_MSG!A:H,7,FALSE)),ISBLANK(VLOOKUP(Tableau161920[[#This Row],[Référence]],MON_MSG!A:H,7,FALSE))),"",VLOOKUP(Tableau161920[[#This Row],[Référence]],MON_MSG!A:H,7,FALSE))</f>
        <v/>
      </c>
      <c r="L479" s="3" t="str">
        <f>IF(OR(ISNA(VLOOKUP(Tableau161920[[#This Row],[Référence]],MON_MSG!A:I,8,FALSE)),ISBLANK(VLOOKUP(Tableau161920[[#This Row],[Référence]],MON_MSG!A:I,8,FALSE))),"",VLOOKUP(Tableau161920[[#This Row],[Référence]],MON_MSG!A:I,8,FALSE))</f>
        <v/>
      </c>
      <c r="M479" s="3" t="str">
        <f>IF(OR(ISNA(VLOOKUP(Tableau161920[[#This Row],[Référence]],MON_MSG!A:J,9,FALSE)),ISBLANK(VLOOKUP(Tableau161920[[#This Row],[Référence]],MON_MSG!A:J,9,FALSE))),"",VLOOKUP(Tableau161920[[#This Row],[Référence]],MON_MSG!A:J,9,FALSE))</f>
        <v/>
      </c>
      <c r="N479" s="3" t="str">
        <f>IF(VLOOKUP($A479,DICO_Complet!A:R,12,FALSE)=0,"",VLOOKUP($A479,DICO_Complet!A:R,12,FALSE))</f>
        <v/>
      </c>
      <c r="O479" s="3" t="str">
        <f>IF(VLOOKUP($A479,DICO_Complet!A:R,13,FALSE)=0,"",VLOOKUP($A479,DICO_Complet!A:R,13,FALSE))</f>
        <v/>
      </c>
      <c r="P479" s="3" t="str">
        <f>IF(VLOOKUP($A479,DICO_Complet!A:R,14,FALSE)=0,"",VLOOKUP($A479,DICO_Complet!A:R,14,FALSE))</f>
        <v/>
      </c>
      <c r="Q479" s="3" t="str">
        <f>IF(VLOOKUP($A479,DICO_Complet!A:R,15,FALSE)=0,"",VLOOKUP($A479,DICO_Complet!A:R,15,FALSE))</f>
        <v/>
      </c>
      <c r="R479" s="3" t="str">
        <f>IF(VLOOKUP($A479,DICO_Complet!A:R,16,FALSE)=0,"",VLOOKUP($A479,DICO_Complet!A:R,16,FALSE))</f>
        <v/>
      </c>
      <c r="S479" s="3" t="str">
        <f>IF(VLOOKUP($A479,DICO_Complet!A:R,17,FALSE)=0,"",VLOOKUP($A479,DICO_Complet!A:R,17,FALSE))</f>
        <v/>
      </c>
      <c r="T479" s="3" t="str">
        <f>IF(VLOOKUP($A479,DICO_Complet!A:R,18,FALSE)=0,"",VLOOKUP($A479,DICO_Complet!A:R,18,FALSE))</f>
        <v/>
      </c>
    </row>
    <row r="480" spans="1:20">
      <c r="A480" s="29">
        <v>241112000048</v>
      </c>
      <c r="B480" s="30" t="str">
        <f>IF(ISNA(VLOOKUP(Tableau161920[[#This Row],[Référence]],MON_MSG!A:B,2,FALSE)),"N",IF($I480="Obsolete","N","O"))</f>
        <v>O</v>
      </c>
      <c r="C480" s="3" t="str">
        <f>VLOOKUP($A480,DICO_Complet!A:R,3,FALSE)</f>
        <v>Context</v>
      </c>
      <c r="D480" s="3" t="str">
        <f>VLOOKUP($A480,DICO_Complet!A:R,4,FALSE)</f>
        <v>transactionContext</v>
      </c>
      <c r="E480" s="3" t="str">
        <f>VLOOKUP($A480,DICO_Complet!A:R,5,FALSE)</f>
        <v>internationalAuthorisationNetwork</v>
      </c>
      <c r="F480" s="3" t="str">
        <f>VLOOKUP($A480,DICO_Complet!A:R,6,FALSE)</f>
        <v>Exact1HexBinaryText</v>
      </c>
      <c r="G480" s="31" t="str">
        <f>VLOOKUP($A480,DICO_Complet!A:R,7,FALSE)</f>
        <v>DNS</v>
      </c>
      <c r="H480" s="31">
        <f>VLOOKUP($A480,DICO_Complet!A:R,8,FALSE)</f>
        <v>0</v>
      </c>
      <c r="I480" s="3" t="str">
        <f>IF(VLOOKUP($A480,DICO_Complet!A:R,9,FALSE)&lt;&gt;0,VLOOKUP($A480,DICO_Complet!A:R,9,FALSE),"")</f>
        <v/>
      </c>
      <c r="J480" s="3" t="str">
        <f>VLOOKUP($A480,DICO_Complet!A:R,10,FALSE)</f>
        <v>International authorisation network identifier</v>
      </c>
      <c r="K480" s="3" t="str">
        <f>IF(OR(ISNA(VLOOKUP(Tableau161920[[#This Row],[Référence]],MON_MSG!A:H,7,FALSE)),ISBLANK(VLOOKUP(Tableau161920[[#This Row],[Référence]],MON_MSG!A:H,7,FALSE))),"",VLOOKUP(Tableau161920[[#This Row],[Référence]],MON_MSG!A:H,7,FALSE))</f>
        <v/>
      </c>
      <c r="L480" s="3" t="str">
        <f>IF(OR(ISNA(VLOOKUP(Tableau161920[[#This Row],[Référence]],MON_MSG!A:I,8,FALSE)),ISBLANK(VLOOKUP(Tableau161920[[#This Row],[Référence]],MON_MSG!A:I,8,FALSE))),"",VLOOKUP(Tableau161920[[#This Row],[Référence]],MON_MSG!A:I,8,FALSE))</f>
        <v/>
      </c>
      <c r="M480" s="3" t="str">
        <f>IF(OR(ISNA(VLOOKUP(Tableau161920[[#This Row],[Référence]],MON_MSG!A:J,9,FALSE)),ISBLANK(VLOOKUP(Tableau161920[[#This Row],[Référence]],MON_MSG!A:J,9,FALSE))),"",VLOOKUP(Tableau161920[[#This Row],[Référence]],MON_MSG!A:J,9,FALSE))</f>
        <v/>
      </c>
      <c r="N480" s="3" t="str">
        <f>IF(VLOOKUP($A480,DICO_Complet!A:R,12,FALSE)=0,"",VLOOKUP($A480,DICO_Complet!A:R,12,FALSE))</f>
        <v>RSB59_803</v>
      </c>
      <c r="O480" s="3" t="str">
        <f>IF(VLOOKUP($A480,DICO_Complet!A:R,13,FALSE)=0,"",VLOOKUP($A480,DICO_Complet!A:R,13,FALSE))</f>
        <v>059-0803</v>
      </c>
      <c r="P480" s="3" t="str">
        <f>IF(VLOOKUP($A480,DICO_Complet!A:R,14,FALSE)=0,"",VLOOKUP($A480,DICO_Complet!A:R,14,FALSE))</f>
        <v/>
      </c>
      <c r="Q480" s="3" t="str">
        <f>IF(VLOOKUP($A480,DICO_Complet!A:R,15,FALSE)=0,"",VLOOKUP($A480,DICO_Complet!A:R,15,FALSE))</f>
        <v>N/A</v>
      </c>
      <c r="R480" s="3" t="str">
        <f>IF(VLOOKUP($A480,DICO_Complet!A:R,16,FALSE)=0,"",VLOOKUP($A480,DICO_Complet!A:R,16,FALSE))</f>
        <v/>
      </c>
      <c r="S480" s="3" t="str">
        <f>IF(VLOOKUP($A480,DICO_Complet!A:R,17,FALSE)=0,"",VLOOKUP($A480,DICO_Complet!A:R,17,FALSE))</f>
        <v>N/A</v>
      </c>
      <c r="T480" s="3" t="str">
        <f>IF(VLOOKUP($A480,DICO_Complet!A:R,18,FALSE)=0,"",VLOOKUP($A480,DICO_Complet!A:R,18,FALSE))</f>
        <v/>
      </c>
    </row>
    <row r="481" spans="1:20">
      <c r="A481" s="29">
        <v>251125100000</v>
      </c>
      <c r="B481" s="30" t="str">
        <f>IF(ISNA(VLOOKUP(Tableau161920[[#This Row],[Référence]],MON_MSG!A:B,2,FALSE)),"N",IF($I481="Obsolete","N","O"))</f>
        <v>O</v>
      </c>
      <c r="C481" s="3" t="str">
        <f>VLOOKUP($A481,DICO_Complet!A:R,3,FALSE)</f>
        <v>Context</v>
      </c>
      <c r="D481" s="3" t="str">
        <f>VLOOKUP($A481,DICO_Complet!A:R,4,FALSE)</f>
        <v>transactionContext</v>
      </c>
      <c r="E481" s="3" t="str">
        <f>VLOOKUP($A481,DICO_Complet!A:R,5,FALSE)</f>
        <v>issuerAcquirerRelation</v>
      </c>
      <c r="F481" s="3" t="str">
        <f>VLOOKUP($A481,DICO_Complet!A:R,6,FALSE)</f>
        <v>IssuerAcquirerRelationCodeset</v>
      </c>
      <c r="G481" s="31" t="str">
        <f>VLOOKUP($A481,DICO_Complet!A:R,7,FALSE)</f>
        <v>DNS</v>
      </c>
      <c r="H481" s="31">
        <f>VLOOKUP($A481,DICO_Complet!A:R,8,FALSE)</f>
        <v>0</v>
      </c>
      <c r="I481" s="3" t="str">
        <f>IF(VLOOKUP($A481,DICO_Complet!A:R,9,FALSE)&lt;&gt;0,VLOOKUP($A481,DICO_Complet!A:R,9,FALSE),"")</f>
        <v/>
      </c>
      <c r="J481" s="3" t="str">
        <f>VLOOKUP($A481,DICO_Complet!A:R,10,FALSE)</f>
        <v>Relation between issuer and acquirer</v>
      </c>
      <c r="K481" s="3" t="str">
        <f>IF(OR(ISNA(VLOOKUP(Tableau161920[[#This Row],[Référence]],MON_MSG!A:H,7,FALSE)),ISBLANK(VLOOKUP(Tableau161920[[#This Row],[Référence]],MON_MSG!A:H,7,FALSE))),"",VLOOKUP(Tableau161920[[#This Row],[Référence]],MON_MSG!A:H,7,FALSE))</f>
        <v/>
      </c>
      <c r="L481" s="3" t="str">
        <f>IF(OR(ISNA(VLOOKUP(Tableau161920[[#This Row],[Référence]],MON_MSG!A:I,8,FALSE)),ISBLANK(VLOOKUP(Tableau161920[[#This Row],[Référence]],MON_MSG!A:I,8,FALSE))),"",VLOOKUP(Tableau161920[[#This Row],[Référence]],MON_MSG!A:I,8,FALSE))</f>
        <v/>
      </c>
      <c r="M481" s="3" t="str">
        <f>IF(OR(ISNA(VLOOKUP(Tableau161920[[#This Row],[Référence]],MON_MSG!A:J,9,FALSE)),ISBLANK(VLOOKUP(Tableau161920[[#This Row],[Référence]],MON_MSG!A:J,9,FALSE))),"",VLOOKUP(Tableau161920[[#This Row],[Référence]],MON_MSG!A:J,9,FALSE))</f>
        <v/>
      </c>
      <c r="N481" s="3" t="str">
        <f>IF(VLOOKUP($A481,DICO_Complet!A:R,12,FALSE)=0,"",VLOOKUP($A481,DICO_Complet!A:R,12,FALSE))</f>
        <v/>
      </c>
      <c r="O481" s="3" t="str">
        <f>IF(VLOOKUP($A481,DICO_Complet!A:R,13,FALSE)=0,"",VLOOKUP($A481,DICO_Complet!A:R,13,FALSE))</f>
        <v/>
      </c>
      <c r="P481" s="3" t="str">
        <f>IF(VLOOKUP($A481,DICO_Complet!A:R,14,FALSE)=0,"",VLOOKUP($A481,DICO_Complet!A:R,14,FALSE))</f>
        <v/>
      </c>
      <c r="Q481" s="3" t="str">
        <f>IF(VLOOKUP($A481,DICO_Complet!A:R,15,FALSE)=0,"",VLOOKUP($A481,DICO_Complet!A:R,15,FALSE))</f>
        <v/>
      </c>
      <c r="R481" s="3" t="str">
        <f>IF(VLOOKUP($A481,DICO_Complet!A:R,16,FALSE)=0,"",VLOOKUP($A481,DICO_Complet!A:R,16,FALSE))</f>
        <v/>
      </c>
      <c r="S481" s="3" t="str">
        <f>IF(VLOOKUP($A481,DICO_Complet!A:R,17,FALSE)=0,"",VLOOKUP($A481,DICO_Complet!A:R,17,FALSE))</f>
        <v/>
      </c>
      <c r="T481" s="3" t="str">
        <f>IF(VLOOKUP($A481,DICO_Complet!A:R,18,FALSE)=0,"",VLOOKUP($A481,DICO_Complet!A:R,18,FALSE))</f>
        <v/>
      </c>
    </row>
    <row r="482" spans="1:20">
      <c r="A482" s="29">
        <v>241112000264</v>
      </c>
      <c r="B482" s="30" t="str">
        <f>IF(ISNA(VLOOKUP(Tableau161920[[#This Row],[Référence]],MON_MSG!A:B,2,FALSE)),"N",IF($I482="Obsolete","N","O"))</f>
        <v>O</v>
      </c>
      <c r="C482" s="3" t="str">
        <f>VLOOKUP($A482,DICO_Complet!A:R,3,FALSE)</f>
        <v>Context</v>
      </c>
      <c r="D482" s="3" t="str">
        <f>VLOOKUP($A482,DICO_Complet!A:R,4,FALSE)</f>
        <v>transactionContext</v>
      </c>
      <c r="E482" s="3" t="str">
        <f>VLOOKUP($A482,DICO_Complet!A:R,5,FALSE)</f>
        <v>issuerAuthenticationData</v>
      </c>
      <c r="F482" s="3" t="str">
        <f>VLOOKUP($A482,DICO_Complet!A:R,6,FALSE)</f>
        <v>Min8Max16HexBinaryText</v>
      </c>
      <c r="G482" s="31" t="str">
        <f>VLOOKUP($A482,DICO_Complet!A:R,7,FALSE)</f>
        <v>DNS</v>
      </c>
      <c r="H482" s="31">
        <f>VLOOKUP($A482,DICO_Complet!A:R,8,FALSE)</f>
        <v>0</v>
      </c>
      <c r="I482" s="3" t="str">
        <f>IF(VLOOKUP($A482,DICO_Complet!A:R,9,FALSE)&lt;&gt;0,VLOOKUP($A482,DICO_Complet!A:R,9,FALSE),"")</f>
        <v/>
      </c>
      <c r="J482" s="3" t="str">
        <f>VLOOKUP($A482,DICO_Complet!A:R,10,FALSE)</f>
        <v>Issuer Authentication Data</v>
      </c>
      <c r="K482" s="3" t="str">
        <f>IF(OR(ISNA(VLOOKUP(Tableau161920[[#This Row],[Référence]],MON_MSG!A:H,7,FALSE)),ISBLANK(VLOOKUP(Tableau161920[[#This Row],[Référence]],MON_MSG!A:H,7,FALSE))),"",VLOOKUP(Tableau161920[[#This Row],[Référence]],MON_MSG!A:H,7,FALSE))</f>
        <v/>
      </c>
      <c r="L482" s="3" t="str">
        <f>IF(OR(ISNA(VLOOKUP(Tableau161920[[#This Row],[Référence]],MON_MSG!A:I,8,FALSE)),ISBLANK(VLOOKUP(Tableau161920[[#This Row],[Référence]],MON_MSG!A:I,8,FALSE))),"",VLOOKUP(Tableau161920[[#This Row],[Référence]],MON_MSG!A:I,8,FALSE))</f>
        <v/>
      </c>
      <c r="M482" s="3" t="str">
        <f>IF(OR(ISNA(VLOOKUP(Tableau161920[[#This Row],[Référence]],MON_MSG!A:J,9,FALSE)),ISBLANK(VLOOKUP(Tableau161920[[#This Row],[Référence]],MON_MSG!A:J,9,FALSE))),"",VLOOKUP(Tableau161920[[#This Row],[Référence]],MON_MSG!A:J,9,FALSE))</f>
        <v/>
      </c>
      <c r="N482" s="3" t="str">
        <f>IF(VLOOKUP($A482,DICO_Complet!A:R,12,FALSE)=0,"",VLOOKUP($A482,DICO_Complet!A:R,12,FALSE))</f>
        <v>RSB55_91</v>
      </c>
      <c r="O482" s="3" t="str">
        <f>IF(VLOOKUP($A482,DICO_Complet!A:R,13,FALSE)=0,"",VLOOKUP($A482,DICO_Complet!A:R,13,FALSE))</f>
        <v>055-0091</v>
      </c>
      <c r="P482" s="3" t="str">
        <f>IF(VLOOKUP($A482,DICO_Complet!A:R,14,FALSE)=0,"",VLOOKUP($A482,DICO_Complet!A:R,14,FALSE))</f>
        <v/>
      </c>
      <c r="Q482" s="3" t="str">
        <f>IF(VLOOKUP($A482,DICO_Complet!A:R,15,FALSE)=0,"",VLOOKUP($A482,DICO_Complet!A:R,15,FALSE))</f>
        <v>055-0091</v>
      </c>
      <c r="R482" s="3" t="str">
        <f>IF(VLOOKUP($A482,DICO_Complet!A:R,16,FALSE)=0,"",VLOOKUP($A482,DICO_Complet!A:R,16,FALSE))</f>
        <v/>
      </c>
      <c r="S482" s="3" t="str">
        <f>IF(VLOOKUP($A482,DICO_Complet!A:R,17,FALSE)=0,"",VLOOKUP($A482,DICO_Complet!A:R,17,FALSE))</f>
        <v/>
      </c>
      <c r="T482" s="3" t="str">
        <f>IF(VLOOKUP($A482,DICO_Complet!A:R,18,FALSE)=0,"",VLOOKUP($A482,DICO_Complet!A:R,18,FALSE))</f>
        <v/>
      </c>
    </row>
    <row r="483" spans="1:20">
      <c r="A483" s="29">
        <v>250626095102</v>
      </c>
      <c r="B483" s="30" t="str">
        <f>IF(ISNA(VLOOKUP(Tableau161920[[#This Row],[Référence]],MON_MSG!A:B,2,FALSE)),"N",IF($I483="Obsolete","N","O"))</f>
        <v>O</v>
      </c>
      <c r="C483" s="3" t="str">
        <f>VLOOKUP($A483,DICO_Complet!A:R,3,FALSE)</f>
        <v>Context</v>
      </c>
      <c r="D483" s="3" t="str">
        <f>VLOOKUP($A483,DICO_Complet!A:R,4,FALSE)</f>
        <v>transactionContext</v>
      </c>
      <c r="E483" s="3" t="str">
        <f>VLOOKUP($A483,DICO_Complet!A:R,5,FALSE)</f>
        <v>issuerSchemeRegion</v>
      </c>
      <c r="F483" s="3" t="str">
        <f>VLOOKUP($A483,DICO_Complet!A:R,6,FALSE)</f>
        <v>Max50Text</v>
      </c>
      <c r="G483" s="31" t="str">
        <f>VLOOKUP($A483,DICO_Complet!A:R,7,FALSE)</f>
        <v>DNS</v>
      </c>
      <c r="H483" s="31">
        <f>VLOOKUP($A483,DICO_Complet!A:R,8,FALSE)</f>
        <v>0</v>
      </c>
      <c r="I483" s="3" t="str">
        <f>IF(VLOOKUP($A483,DICO_Complet!A:R,9,FALSE)&lt;&gt;0,VLOOKUP($A483,DICO_Complet!A:R,9,FALSE),"")</f>
        <v/>
      </c>
      <c r="J483" s="3" t="str">
        <f>VLOOKUP($A483,DICO_Complet!A:R,10,FALSE)</f>
        <v>Scheme region qualified for the issuer</v>
      </c>
      <c r="K483" s="3" t="str">
        <f>IF(OR(ISNA(VLOOKUP(Tableau161920[[#This Row],[Référence]],MON_MSG!A:H,7,FALSE)),ISBLANK(VLOOKUP(Tableau161920[[#This Row],[Référence]],MON_MSG!A:H,7,FALSE))),"",VLOOKUP(Tableau161920[[#This Row],[Référence]],MON_MSG!A:H,7,FALSE))</f>
        <v/>
      </c>
      <c r="L483" s="3" t="str">
        <f>IF(OR(ISNA(VLOOKUP(Tableau161920[[#This Row],[Référence]],MON_MSG!A:I,8,FALSE)),ISBLANK(VLOOKUP(Tableau161920[[#This Row],[Référence]],MON_MSG!A:I,8,FALSE))),"",VLOOKUP(Tableau161920[[#This Row],[Référence]],MON_MSG!A:I,8,FALSE))</f>
        <v/>
      </c>
      <c r="M483" s="3" t="str">
        <f>IF(OR(ISNA(VLOOKUP(Tableau161920[[#This Row],[Référence]],MON_MSG!A:J,9,FALSE)),ISBLANK(VLOOKUP(Tableau161920[[#This Row],[Référence]],MON_MSG!A:J,9,FALSE))),"",VLOOKUP(Tableau161920[[#This Row],[Référence]],MON_MSG!A:J,9,FALSE))</f>
        <v/>
      </c>
      <c r="N483" s="3" t="str">
        <f>IF(VLOOKUP($A483,DICO_Complet!A:R,12,FALSE)=0,"",VLOOKUP($A483,DICO_Complet!A:R,12,FALSE))</f>
        <v/>
      </c>
      <c r="O483" s="3" t="str">
        <f>IF(VLOOKUP($A483,DICO_Complet!A:R,13,FALSE)=0,"",VLOOKUP($A483,DICO_Complet!A:R,13,FALSE))</f>
        <v/>
      </c>
      <c r="P483" s="3" t="str">
        <f>IF(VLOOKUP($A483,DICO_Complet!A:R,14,FALSE)=0,"",VLOOKUP($A483,DICO_Complet!A:R,14,FALSE))</f>
        <v/>
      </c>
      <c r="Q483" s="3" t="str">
        <f>IF(VLOOKUP($A483,DICO_Complet!A:R,15,FALSE)=0,"",VLOOKUP($A483,DICO_Complet!A:R,15,FALSE))</f>
        <v/>
      </c>
      <c r="R483" s="3" t="str">
        <f>IF(VLOOKUP($A483,DICO_Complet!A:R,16,FALSE)=0,"",VLOOKUP($A483,DICO_Complet!A:R,16,FALSE))</f>
        <v/>
      </c>
      <c r="S483" s="3" t="str">
        <f>IF(VLOOKUP($A483,DICO_Complet!A:R,17,FALSE)=0,"",VLOOKUP($A483,DICO_Complet!A:R,17,FALSE))</f>
        <v/>
      </c>
      <c r="T483" s="3" t="str">
        <f>IF(VLOOKUP($A483,DICO_Complet!A:R,18,FALSE)=0,"",VLOOKUP($A483,DICO_Complet!A:R,18,FALSE))</f>
        <v/>
      </c>
    </row>
    <row r="484" spans="1:20">
      <c r="A484" s="29">
        <v>250317120000</v>
      </c>
      <c r="B484" s="30" t="str">
        <f>IF(ISNA(VLOOKUP(Tableau161920[[#This Row],[Référence]],MON_MSG!A:B,2,FALSE)),"N",IF($I484="Obsolete","N","O"))</f>
        <v>O</v>
      </c>
      <c r="C484" s="3" t="str">
        <f>VLOOKUP($A484,DICO_Complet!A:R,3,FALSE)</f>
        <v>Context</v>
      </c>
      <c r="D484" s="3" t="str">
        <f>VLOOKUP($A484,DICO_Complet!A:R,4,FALSE)</f>
        <v>transactionContext</v>
      </c>
      <c r="E484" s="3" t="str">
        <f>VLOOKUP($A484,DICO_Complet!A:R,5,FALSE)</f>
        <v>jurisdiction</v>
      </c>
      <c r="F484" s="3" t="str">
        <f>VLOOKUP($A484,DICO_Complet!A:R,6,FALSE)</f>
        <v>Max50Text</v>
      </c>
      <c r="G484" s="31" t="str">
        <f>VLOOKUP($A484,DICO_Complet!A:R,7,FALSE)</f>
        <v>DNS</v>
      </c>
      <c r="H484" s="31">
        <f>VLOOKUP($A484,DICO_Complet!A:R,8,FALSE)</f>
        <v>0</v>
      </c>
      <c r="I484" s="3" t="str">
        <f>IF(VLOOKUP($A484,DICO_Complet!A:R,9,FALSE)&lt;&gt;0,VLOOKUP($A484,DICO_Complet!A:R,9,FALSE),"")</f>
        <v/>
      </c>
      <c r="J484" s="3" t="str">
        <f>VLOOKUP($A484,DICO_Complet!A:R,10,FALSE)</f>
        <v xml:space="preserve">The jurisdiction as determined by the pricing tool according to the Scheme specifications.
</v>
      </c>
      <c r="K484" s="3" t="str">
        <f>IF(OR(ISNA(VLOOKUP(Tableau161920[[#This Row],[Référence]],MON_MSG!A:H,7,FALSE)),ISBLANK(VLOOKUP(Tableau161920[[#This Row],[Référence]],MON_MSG!A:H,7,FALSE))),"",VLOOKUP(Tableau161920[[#This Row],[Référence]],MON_MSG!A:H,7,FALSE))</f>
        <v/>
      </c>
      <c r="L484" s="3" t="str">
        <f>IF(OR(ISNA(VLOOKUP(Tableau161920[[#This Row],[Référence]],MON_MSG!A:I,8,FALSE)),ISBLANK(VLOOKUP(Tableau161920[[#This Row],[Référence]],MON_MSG!A:I,8,FALSE))),"",VLOOKUP(Tableau161920[[#This Row],[Référence]],MON_MSG!A:I,8,FALSE))</f>
        <v/>
      </c>
      <c r="M484" s="3" t="str">
        <f>IF(OR(ISNA(VLOOKUP(Tableau161920[[#This Row],[Référence]],MON_MSG!A:J,9,FALSE)),ISBLANK(VLOOKUP(Tableau161920[[#This Row],[Référence]],MON_MSG!A:J,9,FALSE))),"",VLOOKUP(Tableau161920[[#This Row],[Référence]],MON_MSG!A:J,9,FALSE))</f>
        <v/>
      </c>
      <c r="N484" s="3" t="str">
        <f>IF(VLOOKUP($A484,DICO_Complet!A:R,12,FALSE)=0,"",VLOOKUP($A484,DICO_Complet!A:R,12,FALSE))</f>
        <v/>
      </c>
      <c r="O484" s="3" t="str">
        <f>IF(VLOOKUP($A484,DICO_Complet!A:R,13,FALSE)=0,"",VLOOKUP($A484,DICO_Complet!A:R,13,FALSE))</f>
        <v/>
      </c>
      <c r="P484" s="3" t="str">
        <f>IF(VLOOKUP($A484,DICO_Complet!A:R,14,FALSE)=0,"",VLOOKUP($A484,DICO_Complet!A:R,14,FALSE))</f>
        <v/>
      </c>
      <c r="Q484" s="3" t="str">
        <f>IF(VLOOKUP($A484,DICO_Complet!A:R,15,FALSE)=0,"",VLOOKUP($A484,DICO_Complet!A:R,15,FALSE))</f>
        <v/>
      </c>
      <c r="R484" s="3" t="str">
        <f>IF(VLOOKUP($A484,DICO_Complet!A:R,16,FALSE)=0,"",VLOOKUP($A484,DICO_Complet!A:R,16,FALSE))</f>
        <v/>
      </c>
      <c r="S484" s="3" t="str">
        <f>IF(VLOOKUP($A484,DICO_Complet!A:R,17,FALSE)=0,"",VLOOKUP($A484,DICO_Complet!A:R,17,FALSE))</f>
        <v/>
      </c>
      <c r="T484" s="3" t="str">
        <f>IF(VLOOKUP($A484,DICO_Complet!A:R,18,FALSE)=0,"",VLOOKUP($A484,DICO_Complet!A:R,18,FALSE))</f>
        <v/>
      </c>
    </row>
    <row r="485" spans="1:20">
      <c r="A485" s="29">
        <v>250108150300</v>
      </c>
      <c r="B485" s="30" t="str">
        <f>IF(ISNA(VLOOKUP(Tableau161920[[#This Row],[Référence]],MON_MSG!A:B,2,FALSE)),"N",IF($I485="Obsolete","N","O"))</f>
        <v>O</v>
      </c>
      <c r="C485" s="3" t="str">
        <f>VLOOKUP($A485,DICO_Complet!A:R,3,FALSE)</f>
        <v>Context</v>
      </c>
      <c r="D485" s="3" t="str">
        <f>VLOOKUP($A485,DICO_Complet!A:R,4,FALSE)</f>
        <v>transactionContext</v>
      </c>
      <c r="E485" s="3" t="str">
        <f>VLOOKUP($A485,DICO_Complet!A:R,5,FALSE)</f>
        <v>keySerialNumber</v>
      </c>
      <c r="F485" s="3" t="str">
        <f>VLOOKUP($A485,DICO_Complet!A:R,6,FALSE)</f>
        <v>Min9Max12HexBinaryText</v>
      </c>
      <c r="G485" s="31" t="str">
        <f>VLOOKUP($A485,DICO_Complet!A:R,7,FALSE)</f>
        <v>DNS</v>
      </c>
      <c r="H485" s="31">
        <f>VLOOKUP($A485,DICO_Complet!A:R,8,FALSE)</f>
        <v>0</v>
      </c>
      <c r="I485" s="3" t="str">
        <f>IF(VLOOKUP($A485,DICO_Complet!A:R,9,FALSE)&lt;&gt;0,VLOOKUP($A485,DICO_Complet!A:R,9,FALSE),"")</f>
        <v/>
      </c>
      <c r="J485" s="3" t="str">
        <f>VLOOKUP($A485,DICO_Complet!A:R,10,FALSE)</f>
        <v xml:space="preserve"> Diversifiant de la cle de chiffrement du code confidentiel </v>
      </c>
      <c r="K485" s="3" t="str">
        <f>IF(OR(ISNA(VLOOKUP(Tableau161920[[#This Row],[Référence]],MON_MSG!A:H,7,FALSE)),ISBLANK(VLOOKUP(Tableau161920[[#This Row],[Référence]],MON_MSG!A:H,7,FALSE))),"",VLOOKUP(Tableau161920[[#This Row],[Référence]],MON_MSG!A:H,7,FALSE))</f>
        <v/>
      </c>
      <c r="L485" s="3" t="str">
        <f>IF(OR(ISNA(VLOOKUP(Tableau161920[[#This Row],[Référence]],MON_MSG!A:I,8,FALSE)),ISBLANK(VLOOKUP(Tableau161920[[#This Row],[Référence]],MON_MSG!A:I,8,FALSE))),"",VLOOKUP(Tableau161920[[#This Row],[Référence]],MON_MSG!A:I,8,FALSE))</f>
        <v/>
      </c>
      <c r="M485" s="3" t="str">
        <f>IF(OR(ISNA(VLOOKUP(Tableau161920[[#This Row],[Référence]],MON_MSG!A:J,9,FALSE)),ISBLANK(VLOOKUP(Tableau161920[[#This Row],[Référence]],MON_MSG!A:J,9,FALSE))),"",VLOOKUP(Tableau161920[[#This Row],[Référence]],MON_MSG!A:J,9,FALSE))</f>
        <v/>
      </c>
      <c r="N485" s="3" t="str">
        <f>IF(VLOOKUP($A485,DICO_Complet!A:R,12,FALSE)=0,"",VLOOKUP($A485,DICO_Complet!A:R,12,FALSE))</f>
        <v/>
      </c>
      <c r="O485" s="3" t="str">
        <f>IF(VLOOKUP($A485,DICO_Complet!A:R,13,FALSE)=0,"",VLOOKUP($A485,DICO_Complet!A:R,13,FALSE))</f>
        <v/>
      </c>
      <c r="P485" s="3" t="str">
        <f>IF(VLOOKUP($A485,DICO_Complet!A:R,14,FALSE)=0,"",VLOOKUP($A485,DICO_Complet!A:R,14,FALSE))</f>
        <v/>
      </c>
      <c r="Q485" s="3" t="str">
        <f>IF(VLOOKUP($A485,DICO_Complet!A:R,15,FALSE)=0,"",VLOOKUP($A485,DICO_Complet!A:R,15,FALSE))</f>
        <v/>
      </c>
      <c r="R485" s="3" t="str">
        <f>IF(VLOOKUP($A485,DICO_Complet!A:R,16,FALSE)=0,"",VLOOKUP($A485,DICO_Complet!A:R,16,FALSE))</f>
        <v/>
      </c>
      <c r="S485" s="3" t="str">
        <f>IF(VLOOKUP($A485,DICO_Complet!A:R,17,FALSE)=0,"",VLOOKUP($A485,DICO_Complet!A:R,17,FALSE))</f>
        <v/>
      </c>
      <c r="T485" s="3" t="str">
        <f>IF(VLOOKUP($A485,DICO_Complet!A:R,18,FALSE)=0,"",VLOOKUP($A485,DICO_Complet!A:R,18,FALSE))</f>
        <v/>
      </c>
    </row>
    <row r="486" spans="1:20">
      <c r="A486" s="29">
        <v>250317176900</v>
      </c>
      <c r="B486" s="30" t="str">
        <f>IF(ISNA(VLOOKUP(Tableau161920[[#This Row],[Référence]],MON_MSG!A:B,2,FALSE)),"N",IF($I486="Obsolete","N","O"))</f>
        <v>O</v>
      </c>
      <c r="C486" s="3" t="str">
        <f>VLOOKUP($A486,DICO_Complet!A:R,3,FALSE)</f>
        <v>Context</v>
      </c>
      <c r="D486" s="3" t="str">
        <f>VLOOKUP($A486,DICO_Complet!A:R,4,FALSE)</f>
        <v>transactionContext</v>
      </c>
      <c r="E486" s="3" t="str">
        <f>VLOOKUP($A486,DICO_Complet!A:R,5,FALSE)</f>
        <v>manualIndicator</v>
      </c>
      <c r="F486" s="3" t="str">
        <f>VLOOKUP($A486,DICO_Complet!A:R,6,FALSE)</f>
        <v>TrueFalseIndicator</v>
      </c>
      <c r="G486" s="31" t="str">
        <f>VLOOKUP($A486,DICO_Complet!A:R,7,FALSE)</f>
        <v>DNS</v>
      </c>
      <c r="H486" s="31">
        <f>VLOOKUP($A486,DICO_Complet!A:R,8,FALSE)</f>
        <v>0</v>
      </c>
      <c r="I486" s="3" t="str">
        <f>IF(VLOOKUP($A486,DICO_Complet!A:R,9,FALSE)&lt;&gt;0,VLOOKUP($A486,DICO_Complet!A:R,9,FALSE),"")</f>
        <v/>
      </c>
      <c r="J486" s="3" t="str">
        <f>VLOOKUP($A486,DICO_Complet!A:R,10,FALSE)</f>
        <v>Manual indicator</v>
      </c>
      <c r="K486" s="3" t="str">
        <f>IF(OR(ISNA(VLOOKUP(Tableau161920[[#This Row],[Référence]],MON_MSG!A:H,7,FALSE)),ISBLANK(VLOOKUP(Tableau161920[[#This Row],[Référence]],MON_MSG!A:H,7,FALSE))),"",VLOOKUP(Tableau161920[[#This Row],[Référence]],MON_MSG!A:H,7,FALSE))</f>
        <v/>
      </c>
      <c r="L486" s="3" t="str">
        <f>IF(OR(ISNA(VLOOKUP(Tableau161920[[#This Row],[Référence]],MON_MSG!A:I,8,FALSE)),ISBLANK(VLOOKUP(Tableau161920[[#This Row],[Référence]],MON_MSG!A:I,8,FALSE))),"",VLOOKUP(Tableau161920[[#This Row],[Référence]],MON_MSG!A:I,8,FALSE))</f>
        <v/>
      </c>
      <c r="M486" s="3" t="str">
        <f>IF(OR(ISNA(VLOOKUP(Tableau161920[[#This Row],[Référence]],MON_MSG!A:J,9,FALSE)),ISBLANK(VLOOKUP(Tableau161920[[#This Row],[Référence]],MON_MSG!A:J,9,FALSE))),"",VLOOKUP(Tableau161920[[#This Row],[Référence]],MON_MSG!A:J,9,FALSE))</f>
        <v/>
      </c>
      <c r="N486" s="3" t="str">
        <f>IF(VLOOKUP($A486,DICO_Complet!A:R,12,FALSE)=0,"",VLOOKUP($A486,DICO_Complet!A:R,12,FALSE))</f>
        <v/>
      </c>
      <c r="O486" s="3" t="str">
        <f>IF(VLOOKUP($A486,DICO_Complet!A:R,13,FALSE)=0,"",VLOOKUP($A486,DICO_Complet!A:R,13,FALSE))</f>
        <v/>
      </c>
      <c r="P486" s="3" t="str">
        <f>IF(VLOOKUP($A486,DICO_Complet!A:R,14,FALSE)=0,"",VLOOKUP($A486,DICO_Complet!A:R,14,FALSE))</f>
        <v/>
      </c>
      <c r="Q486" s="3" t="str">
        <f>IF(VLOOKUP($A486,DICO_Complet!A:R,15,FALSE)=0,"",VLOOKUP($A486,DICO_Complet!A:R,15,FALSE))</f>
        <v/>
      </c>
      <c r="R486" s="3" t="str">
        <f>IF(VLOOKUP($A486,DICO_Complet!A:R,16,FALSE)=0,"",VLOOKUP($A486,DICO_Complet!A:R,16,FALSE))</f>
        <v/>
      </c>
      <c r="S486" s="3" t="str">
        <f>IF(VLOOKUP($A486,DICO_Complet!A:R,17,FALSE)=0,"",VLOOKUP($A486,DICO_Complet!A:R,17,FALSE))</f>
        <v/>
      </c>
      <c r="T486" s="3" t="str">
        <f>IF(VLOOKUP($A486,DICO_Complet!A:R,18,FALSE)=0,"",VLOOKUP($A486,DICO_Complet!A:R,18,FALSE))</f>
        <v/>
      </c>
    </row>
    <row r="487" spans="1:20">
      <c r="A487" s="29">
        <v>260304142700</v>
      </c>
      <c r="B487" s="30" t="str">
        <f>IF(ISNA(VLOOKUP(Tableau161920[[#This Row],[Référence]],MON_MSG!A:B,2,FALSE)),"N",IF($I487="Obsolete","N","O"))</f>
        <v>O</v>
      </c>
      <c r="C487" s="3" t="str">
        <f>VLOOKUP($A487,DICO_Complet!A:R,3,FALSE)</f>
        <v>Context</v>
      </c>
      <c r="D487" s="3" t="str">
        <f>VLOOKUP($A487,DICO_Complet!A:R,4,FALSE)</f>
        <v>transactionContext</v>
      </c>
      <c r="E487" s="3" t="str">
        <f>VLOOKUP($A487,DICO_Complet!A:R,5,FALSE)</f>
        <v>merchantCountryOrigin</v>
      </c>
      <c r="F487" s="3" t="str">
        <f>VLOOKUP($A487,DICO_Complet!A:R,6,FALSE)</f>
        <v>Exact3NumericText</v>
      </c>
      <c r="G487" s="31" t="str">
        <f>VLOOKUP($A487,DICO_Complet!A:R,7,FALSE)</f>
        <v>DNS</v>
      </c>
      <c r="H487" s="31">
        <f>VLOOKUP($A487,DICO_Complet!A:R,8,FALSE)</f>
        <v>0</v>
      </c>
      <c r="I487" s="3" t="str">
        <f>IF(VLOOKUP($A487,DICO_Complet!A:R,9,FALSE)&lt;&gt;0,VLOOKUP($A487,DICO_Complet!A:R,9,FALSE),"")</f>
        <v/>
      </c>
      <c r="J487" s="3" t="str">
        <f>VLOOKUP($A487,DICO_Complet!A:R,10,FALSE)</f>
        <v>Merchant country code</v>
      </c>
      <c r="K487" s="3" t="str">
        <f>IF(OR(ISNA(VLOOKUP(Tableau161920[[#This Row],[Référence]],MON_MSG!A:H,7,FALSE)),ISBLANK(VLOOKUP(Tableau161920[[#This Row],[Référence]],MON_MSG!A:H,7,FALSE))),"",VLOOKUP(Tableau161920[[#This Row],[Référence]],MON_MSG!A:H,7,FALSE))</f>
        <v/>
      </c>
      <c r="L487" s="3" t="str">
        <f>IF(OR(ISNA(VLOOKUP(Tableau161920[[#This Row],[Référence]],MON_MSG!A:I,8,FALSE)),ISBLANK(VLOOKUP(Tableau161920[[#This Row],[Référence]],MON_MSG!A:I,8,FALSE))),"",VLOOKUP(Tableau161920[[#This Row],[Référence]],MON_MSG!A:I,8,FALSE))</f>
        <v/>
      </c>
      <c r="M487" s="3" t="str">
        <f>IF(OR(ISNA(VLOOKUP(Tableau161920[[#This Row],[Référence]],MON_MSG!A:J,9,FALSE)),ISBLANK(VLOOKUP(Tableau161920[[#This Row],[Référence]],MON_MSG!A:J,9,FALSE))),"",VLOOKUP(Tableau161920[[#This Row],[Référence]],MON_MSG!A:J,9,FALSE))</f>
        <v/>
      </c>
      <c r="N487" s="3" t="str">
        <f>IF(VLOOKUP($A487,DICO_Complet!A:R,12,FALSE)=0,"",VLOOKUP($A487,DICO_Complet!A:R,12,FALSE))</f>
        <v/>
      </c>
      <c r="O487" s="3" t="str">
        <f>IF(VLOOKUP($A487,DICO_Complet!A:R,13,FALSE)=0,"",VLOOKUP($A487,DICO_Complet!A:R,13,FALSE))</f>
        <v>119_0374</v>
      </c>
      <c r="P487" s="3" t="str">
        <f>IF(VLOOKUP($A487,DICO_Complet!A:R,14,FALSE)=0,"",VLOOKUP($A487,DICO_Complet!A:R,14,FALSE))</f>
        <v/>
      </c>
      <c r="Q487" s="3" t="str">
        <f>IF(VLOOKUP($A487,DICO_Complet!A:R,15,FALSE)=0,"",VLOOKUP($A487,DICO_Complet!A:R,15,FALSE))</f>
        <v/>
      </c>
      <c r="R487" s="3" t="str">
        <f>IF(VLOOKUP($A487,DICO_Complet!A:R,16,FALSE)=0,"",VLOOKUP($A487,DICO_Complet!A:R,16,FALSE))</f>
        <v/>
      </c>
      <c r="S487" s="3" t="str">
        <f>IF(VLOOKUP($A487,DICO_Complet!A:R,17,FALSE)=0,"",VLOOKUP($A487,DICO_Complet!A:R,17,FALSE))</f>
        <v/>
      </c>
      <c r="T487" s="3" t="str">
        <f>IF(VLOOKUP($A487,DICO_Complet!A:R,18,FALSE)=0,"",VLOOKUP($A487,DICO_Complet!A:R,18,FALSE))</f>
        <v/>
      </c>
    </row>
    <row r="488" spans="1:20">
      <c r="A488" s="29">
        <v>260304142000</v>
      </c>
      <c r="B488" s="30" t="str">
        <f>IF(ISNA(VLOOKUP(Tableau161920[[#This Row],[Référence]],MON_MSG!A:B,2,FALSE)),"N",IF($I488="Obsolete","N","O"))</f>
        <v>O</v>
      </c>
      <c r="C488" s="3" t="str">
        <f>VLOOKUP($A488,DICO_Complet!A:R,3,FALSE)</f>
        <v>Context</v>
      </c>
      <c r="D488" s="3" t="str">
        <f>VLOOKUP($A488,DICO_Complet!A:R,4,FALSE)</f>
        <v>transactionContext</v>
      </c>
      <c r="E488" s="3" t="str">
        <f>VLOOKUP($A488,DICO_Complet!A:R,5,FALSE)</f>
        <v>merchantPaymentGatewayId</v>
      </c>
      <c r="F488" s="3" t="str">
        <f>VLOOKUP($A488,DICO_Complet!A:R,6,FALSE)</f>
        <v>Exact11NumericText</v>
      </c>
      <c r="G488" s="31" t="str">
        <f>VLOOKUP($A488,DICO_Complet!A:R,7,FALSE)</f>
        <v>DNS</v>
      </c>
      <c r="H488" s="31">
        <f>VLOOKUP($A488,DICO_Complet!A:R,8,FALSE)</f>
        <v>0</v>
      </c>
      <c r="I488" s="3" t="str">
        <f>IF(VLOOKUP($A488,DICO_Complet!A:R,9,FALSE)&lt;&gt;0,VLOOKUP($A488,DICO_Complet!A:R,9,FALSE),"")</f>
        <v/>
      </c>
      <c r="J488" s="3" t="str">
        <f>VLOOKUP($A488,DICO_Complet!A:R,10,FALSE)</f>
        <v xml:space="preserve">Merchant payment gateway identifier
</v>
      </c>
      <c r="K488" s="3" t="str">
        <f>IF(OR(ISNA(VLOOKUP(Tableau161920[[#This Row],[Référence]],MON_MSG!A:H,7,FALSE)),ISBLANK(VLOOKUP(Tableau161920[[#This Row],[Référence]],MON_MSG!A:H,7,FALSE))),"",VLOOKUP(Tableau161920[[#This Row],[Référence]],MON_MSG!A:H,7,FALSE))</f>
        <v/>
      </c>
      <c r="L488" s="3" t="str">
        <f>IF(OR(ISNA(VLOOKUP(Tableau161920[[#This Row],[Référence]],MON_MSG!A:I,8,FALSE)),ISBLANK(VLOOKUP(Tableau161920[[#This Row],[Référence]],MON_MSG!A:I,8,FALSE))),"",VLOOKUP(Tableau161920[[#This Row],[Référence]],MON_MSG!A:I,8,FALSE))</f>
        <v/>
      </c>
      <c r="M488" s="3" t="str">
        <f>IF(OR(ISNA(VLOOKUP(Tableau161920[[#This Row],[Référence]],MON_MSG!A:J,9,FALSE)),ISBLANK(VLOOKUP(Tableau161920[[#This Row],[Référence]],MON_MSG!A:J,9,FALSE))),"",VLOOKUP(Tableau161920[[#This Row],[Référence]],MON_MSG!A:J,9,FALSE))</f>
        <v/>
      </c>
      <c r="N488" s="3" t="str">
        <f>IF(VLOOKUP($A488,DICO_Complet!A:R,12,FALSE)=0,"",VLOOKUP($A488,DICO_Complet!A:R,12,FALSE))</f>
        <v/>
      </c>
      <c r="O488" s="3" t="str">
        <f>IF(VLOOKUP($A488,DICO_Complet!A:R,13,FALSE)=0,"",VLOOKUP($A488,DICO_Complet!A:R,13,FALSE))</f>
        <v>112_0204</v>
      </c>
      <c r="P488" s="3" t="str">
        <f>IF(VLOOKUP($A488,DICO_Complet!A:R,14,FALSE)=0,"",VLOOKUP($A488,DICO_Complet!A:R,14,FALSE))</f>
        <v/>
      </c>
      <c r="Q488" s="3" t="str">
        <f>IF(VLOOKUP($A488,DICO_Complet!A:R,15,FALSE)=0,"",VLOOKUP($A488,DICO_Complet!A:R,15,FALSE))</f>
        <v/>
      </c>
      <c r="R488" s="3" t="str">
        <f>IF(VLOOKUP($A488,DICO_Complet!A:R,16,FALSE)=0,"",VLOOKUP($A488,DICO_Complet!A:R,16,FALSE))</f>
        <v/>
      </c>
      <c r="S488" s="3" t="str">
        <f>IF(VLOOKUP($A488,DICO_Complet!A:R,17,FALSE)=0,"",VLOOKUP($A488,DICO_Complet!A:R,17,FALSE))</f>
        <v/>
      </c>
      <c r="T488" s="3" t="str">
        <f>IF(VLOOKUP($A488,DICO_Complet!A:R,18,FALSE)=0,"",VLOOKUP($A488,DICO_Complet!A:R,18,FALSE))</f>
        <v/>
      </c>
    </row>
    <row r="489" spans="1:20">
      <c r="A489" s="29">
        <v>250626095100</v>
      </c>
      <c r="B489" s="30" t="str">
        <f>IF(ISNA(VLOOKUP(Tableau161920[[#This Row],[Référence]],MON_MSG!A:B,2,FALSE)),"N",IF($I489="Obsolete","N","O"))</f>
        <v>O</v>
      </c>
      <c r="C489" s="3" t="str">
        <f>VLOOKUP($A489,DICO_Complet!A:R,3,FALSE)</f>
        <v>Context</v>
      </c>
      <c r="D489" s="3" t="str">
        <f>VLOOKUP($A489,DICO_Complet!A:R,4,FALSE)</f>
        <v>transactionContext</v>
      </c>
      <c r="E489" s="3" t="str">
        <f>VLOOKUP($A489,DICO_Complet!A:R,5,FALSE)</f>
        <v>merchantSchemeRegion</v>
      </c>
      <c r="F489" s="3" t="str">
        <f>VLOOKUP($A489,DICO_Complet!A:R,6,FALSE)</f>
        <v>Max50Text</v>
      </c>
      <c r="G489" s="31" t="str">
        <f>VLOOKUP($A489,DICO_Complet!A:R,7,FALSE)</f>
        <v>DNS</v>
      </c>
      <c r="H489" s="31">
        <f>VLOOKUP($A489,DICO_Complet!A:R,8,FALSE)</f>
        <v>0</v>
      </c>
      <c r="I489" s="3" t="str">
        <f>IF(VLOOKUP($A489,DICO_Complet!A:R,9,FALSE)&lt;&gt;0,VLOOKUP($A489,DICO_Complet!A:R,9,FALSE),"")</f>
        <v/>
      </c>
      <c r="J489" s="3" t="str">
        <f>VLOOKUP($A489,DICO_Complet!A:R,10,FALSE)</f>
        <v>Scheme region qualified for the merchant</v>
      </c>
      <c r="K489" s="3" t="str">
        <f>IF(OR(ISNA(VLOOKUP(Tableau161920[[#This Row],[Référence]],MON_MSG!A:H,7,FALSE)),ISBLANK(VLOOKUP(Tableau161920[[#This Row],[Référence]],MON_MSG!A:H,7,FALSE))),"",VLOOKUP(Tableau161920[[#This Row],[Référence]],MON_MSG!A:H,7,FALSE))</f>
        <v/>
      </c>
      <c r="L489" s="3" t="str">
        <f>IF(OR(ISNA(VLOOKUP(Tableau161920[[#This Row],[Référence]],MON_MSG!A:I,8,FALSE)),ISBLANK(VLOOKUP(Tableau161920[[#This Row],[Référence]],MON_MSG!A:I,8,FALSE))),"",VLOOKUP(Tableau161920[[#This Row],[Référence]],MON_MSG!A:I,8,FALSE))</f>
        <v/>
      </c>
      <c r="M489" s="3" t="str">
        <f>IF(OR(ISNA(VLOOKUP(Tableau161920[[#This Row],[Référence]],MON_MSG!A:J,9,FALSE)),ISBLANK(VLOOKUP(Tableau161920[[#This Row],[Référence]],MON_MSG!A:J,9,FALSE))),"",VLOOKUP(Tableau161920[[#This Row],[Référence]],MON_MSG!A:J,9,FALSE))</f>
        <v/>
      </c>
      <c r="N489" s="3" t="str">
        <f>IF(VLOOKUP($A489,DICO_Complet!A:R,12,FALSE)=0,"",VLOOKUP($A489,DICO_Complet!A:R,12,FALSE))</f>
        <v/>
      </c>
      <c r="O489" s="3" t="str">
        <f>IF(VLOOKUP($A489,DICO_Complet!A:R,13,FALSE)=0,"",VLOOKUP($A489,DICO_Complet!A:R,13,FALSE))</f>
        <v/>
      </c>
      <c r="P489" s="3" t="str">
        <f>IF(VLOOKUP($A489,DICO_Complet!A:R,14,FALSE)=0,"",VLOOKUP($A489,DICO_Complet!A:R,14,FALSE))</f>
        <v/>
      </c>
      <c r="Q489" s="3" t="str">
        <f>IF(VLOOKUP($A489,DICO_Complet!A:R,15,FALSE)=0,"",VLOOKUP($A489,DICO_Complet!A:R,15,FALSE))</f>
        <v/>
      </c>
      <c r="R489" s="3" t="str">
        <f>IF(VLOOKUP($A489,DICO_Complet!A:R,16,FALSE)=0,"",VLOOKUP($A489,DICO_Complet!A:R,16,FALSE))</f>
        <v/>
      </c>
      <c r="S489" s="3" t="str">
        <f>IF(VLOOKUP($A489,DICO_Complet!A:R,17,FALSE)=0,"",VLOOKUP($A489,DICO_Complet!A:R,17,FALSE))</f>
        <v/>
      </c>
      <c r="T489" s="3" t="str">
        <f>IF(VLOOKUP($A489,DICO_Complet!A:R,18,FALSE)=0,"",VLOOKUP($A489,DICO_Complet!A:R,18,FALSE))</f>
        <v/>
      </c>
    </row>
    <row r="490" spans="1:20">
      <c r="A490" s="29">
        <v>241112000245</v>
      </c>
      <c r="B490" s="30" t="str">
        <f>IF(ISNA(VLOOKUP(Tableau161920[[#This Row],[Référence]],MON_MSG!A:B,2,FALSE)),"N",IF($I490="Obsolete","N","O"))</f>
        <v>O</v>
      </c>
      <c r="C490" s="3" t="str">
        <f>VLOOKUP($A490,DICO_Complet!A:R,3,FALSE)</f>
        <v>Context</v>
      </c>
      <c r="D490" s="3" t="str">
        <f>VLOOKUP($A490,DICO_Complet!A:R,4,FALSE)</f>
        <v>transactionContext</v>
      </c>
      <c r="E490" s="3" t="str">
        <f>VLOOKUP($A490,DICO_Complet!A:R,5,FALSE)</f>
        <v>messageReasonCode</v>
      </c>
      <c r="F490" s="3" t="str">
        <f>VLOOKUP($A490,DICO_Complet!A:R,6,FALSE)</f>
        <v>Exact4NumericText</v>
      </c>
      <c r="G490" s="31" t="str">
        <f>VLOOKUP($A490,DICO_Complet!A:R,7,FALSE)</f>
        <v>DNS</v>
      </c>
      <c r="H490" s="31">
        <f>VLOOKUP($A490,DICO_Complet!A:R,8,FALSE)</f>
        <v>0</v>
      </c>
      <c r="I490" s="3" t="str">
        <f>IF(VLOOKUP($A490,DICO_Complet!A:R,9,FALSE)&lt;&gt;0,VLOOKUP($A490,DICO_Complet!A:R,9,FALSE),"")</f>
        <v/>
      </c>
      <c r="J490" s="3" t="str">
        <f>VLOOKUP($A490,DICO_Complet!A:R,10,FALSE)</f>
        <v>Message reason code</v>
      </c>
      <c r="K490" s="3" t="str">
        <f>IF(OR(ISNA(VLOOKUP(Tableau161920[[#This Row],[Référence]],MON_MSG!A:H,7,FALSE)),ISBLANK(VLOOKUP(Tableau161920[[#This Row],[Référence]],MON_MSG!A:H,7,FALSE))),"",VLOOKUP(Tableau161920[[#This Row],[Référence]],MON_MSG!A:H,7,FALSE))</f>
        <v/>
      </c>
      <c r="L490" s="3" t="str">
        <f>IF(OR(ISNA(VLOOKUP(Tableau161920[[#This Row],[Référence]],MON_MSG!A:I,8,FALSE)),ISBLANK(VLOOKUP(Tableau161920[[#This Row],[Référence]],MON_MSG!A:I,8,FALSE))),"",VLOOKUP(Tableau161920[[#This Row],[Référence]],MON_MSG!A:I,8,FALSE))</f>
        <v/>
      </c>
      <c r="M490" s="3" t="str">
        <f>IF(OR(ISNA(VLOOKUP(Tableau161920[[#This Row],[Référence]],MON_MSG!A:J,9,FALSE)),ISBLANK(VLOOKUP(Tableau161920[[#This Row],[Référence]],MON_MSG!A:J,9,FALSE))),"",VLOOKUP(Tableau161920[[#This Row],[Référence]],MON_MSG!A:J,9,FALSE))</f>
        <v/>
      </c>
      <c r="N490" s="3" t="str">
        <f>IF(VLOOKUP($A490,DICO_Complet!A:R,12,FALSE)=0,"",VLOOKUP($A490,DICO_Complet!A:R,12,FALSE))</f>
        <v>RSB59_101</v>
      </c>
      <c r="O490" s="3" t="str">
        <f>IF(VLOOKUP($A490,DICO_Complet!A:R,13,FALSE)=0,"",VLOOKUP($A490,DICO_Complet!A:R,13,FALSE))</f>
        <v>059-0101</v>
      </c>
      <c r="P490" s="3" t="str">
        <f>IF(VLOOKUP($A490,DICO_Complet!A:R,14,FALSE)=0,"",VLOOKUP($A490,DICO_Complet!A:R,14,FALSE))</f>
        <v>025</v>
      </c>
      <c r="Q490" s="3" t="str">
        <f>IF(VLOOKUP($A490,DICO_Complet!A:R,15,FALSE)=0,"",VLOOKUP($A490,DICO_Complet!A:R,15,FALSE))</f>
        <v>059-0101</v>
      </c>
      <c r="R490" s="3" t="str">
        <f>IF(VLOOKUP($A490,DICO_Complet!A:R,16,FALSE)=0,"",VLOOKUP($A490,DICO_Complet!A:R,16,FALSE))</f>
        <v>field 63.3</v>
      </c>
      <c r="S490" s="3" t="str">
        <f>IF(VLOOKUP($A490,DICO_Complet!A:R,17,FALSE)=0,"",VLOOKUP($A490,DICO_Complet!A:R,17,FALSE))</f>
        <v/>
      </c>
      <c r="T490" s="3" t="str">
        <f>IF(VLOOKUP($A490,DICO_Complet!A:R,18,FALSE)=0,"",VLOOKUP($A490,DICO_Complet!A:R,18,FALSE))</f>
        <v/>
      </c>
    </row>
    <row r="491" spans="1:20">
      <c r="A491" s="29">
        <v>251204161000</v>
      </c>
      <c r="B491" s="30" t="str">
        <f>IF(ISNA(VLOOKUP(Tableau161920[[#This Row],[Référence]],MON_MSG!A:B,2,FALSE)),"N",IF($I491="Obsolete","N","O"))</f>
        <v>O</v>
      </c>
      <c r="C491" s="3" t="str">
        <f>VLOOKUP($A491,DICO_Complet!A:R,3,FALSE)</f>
        <v>Context</v>
      </c>
      <c r="D491" s="3" t="str">
        <f>VLOOKUP($A491,DICO_Complet!A:R,4,FALSE)</f>
        <v>transactionContext</v>
      </c>
      <c r="E491" s="3" t="str">
        <f>VLOOKUP($A491,DICO_Complet!A:R,5,FALSE)</f>
        <v>multiAppTop</v>
      </c>
      <c r="F491" s="3" t="str">
        <f>VLOOKUP($A491,DICO_Complet!A:R,6,FALSE)</f>
        <v>MultiAppTopCodeset</v>
      </c>
      <c r="G491" s="31" t="str">
        <f>VLOOKUP($A491,DICO_Complet!A:R,7,FALSE)</f>
        <v>DNS</v>
      </c>
      <c r="H491" s="31">
        <f>VLOOKUP($A491,DICO_Complet!A:R,8,FALSE)</f>
        <v>0</v>
      </c>
      <c r="I491" s="3" t="str">
        <f>IF(VLOOKUP($A491,DICO_Complet!A:R,9,FALSE)&lt;&gt;0,VLOOKUP($A491,DICO_Complet!A:R,9,FALSE),"")</f>
        <v/>
      </c>
      <c r="J491" s="3" t="str">
        <f>VLOOKUP($A491,DICO_Complet!A:R,10,FALSE)</f>
        <v>Top Multi Application</v>
      </c>
      <c r="K491" s="3" t="str">
        <f>IF(OR(ISNA(VLOOKUP(Tableau161920[[#This Row],[Référence]],MON_MSG!A:H,7,FALSE)),ISBLANK(VLOOKUP(Tableau161920[[#This Row],[Référence]],MON_MSG!A:H,7,FALSE))),"",VLOOKUP(Tableau161920[[#This Row],[Référence]],MON_MSG!A:H,7,FALSE))</f>
        <v/>
      </c>
      <c r="L491" s="3" t="str">
        <f>IF(OR(ISNA(VLOOKUP(Tableau161920[[#This Row],[Référence]],MON_MSG!A:I,8,FALSE)),ISBLANK(VLOOKUP(Tableau161920[[#This Row],[Référence]],MON_MSG!A:I,8,FALSE))),"",VLOOKUP(Tableau161920[[#This Row],[Référence]],MON_MSG!A:I,8,FALSE))</f>
        <v/>
      </c>
      <c r="M491" s="3" t="str">
        <f>IF(OR(ISNA(VLOOKUP(Tableau161920[[#This Row],[Référence]],MON_MSG!A:J,9,FALSE)),ISBLANK(VLOOKUP(Tableau161920[[#This Row],[Référence]],MON_MSG!A:J,9,FALSE))),"",VLOOKUP(Tableau161920[[#This Row],[Référence]],MON_MSG!A:J,9,FALSE))</f>
        <v/>
      </c>
      <c r="N491" s="3" t="str">
        <f>IF(VLOOKUP($A491,DICO_Complet!A:R,12,FALSE)=0,"",VLOOKUP($A491,DICO_Complet!A:R,12,FALSE))</f>
        <v/>
      </c>
      <c r="O491" s="3" t="str">
        <f>IF(VLOOKUP($A491,DICO_Complet!A:R,13,FALSE)=0,"",VLOOKUP($A491,DICO_Complet!A:R,13,FALSE))</f>
        <v/>
      </c>
      <c r="P491" s="3" t="str">
        <f>IF(VLOOKUP($A491,DICO_Complet!A:R,14,FALSE)=0,"",VLOOKUP($A491,DICO_Complet!A:R,14,FALSE))</f>
        <v/>
      </c>
      <c r="Q491" s="3" t="str">
        <f>IF(VLOOKUP($A491,DICO_Complet!A:R,15,FALSE)=0,"",VLOOKUP($A491,DICO_Complet!A:R,15,FALSE))</f>
        <v/>
      </c>
      <c r="R491" s="3" t="str">
        <f>IF(VLOOKUP($A491,DICO_Complet!A:R,16,FALSE)=0,"",VLOOKUP($A491,DICO_Complet!A:R,16,FALSE))</f>
        <v/>
      </c>
      <c r="S491" s="3" t="str">
        <f>IF(VLOOKUP($A491,DICO_Complet!A:R,17,FALSE)=0,"",VLOOKUP($A491,DICO_Complet!A:R,17,FALSE))</f>
        <v/>
      </c>
      <c r="T491" s="3" t="str">
        <f>IF(VLOOKUP($A491,DICO_Complet!A:R,18,FALSE)=0,"",VLOOKUP($A491,DICO_Complet!A:R,18,FALSE))</f>
        <v/>
      </c>
    </row>
    <row r="492" spans="1:20">
      <c r="A492" s="29">
        <v>241227114401</v>
      </c>
      <c r="B492" s="30" t="str">
        <f>IF(ISNA(VLOOKUP(Tableau161920[[#This Row],[Référence]],MON_MSG!A:B,2,FALSE)),"N",IF($I492="Obsolete","N","O"))</f>
        <v>O</v>
      </c>
      <c r="C492" s="3" t="str">
        <f>VLOOKUP($A492,DICO_Complet!A:R,3,FALSE)</f>
        <v>Context</v>
      </c>
      <c r="D492" s="3" t="str">
        <f>VLOOKUP($A492,DICO_Complet!A:R,4,FALSE)</f>
        <v>transactionContext</v>
      </c>
      <c r="E492" s="3" t="str">
        <f>VLOOKUP($A492,DICO_Complet!A:R,5,FALSE)</f>
        <v>networkCodeDualRoute</v>
      </c>
      <c r="F492" s="3" t="str">
        <f>VLOOKUP($A492,DICO_Complet!A:R,6,FALSE)</f>
        <v>NetworkCodeset</v>
      </c>
      <c r="G492" s="31" t="str">
        <f>VLOOKUP($A492,DICO_Complet!A:R,7,FALSE)</f>
        <v>DNS</v>
      </c>
      <c r="H492" s="31">
        <f>VLOOKUP($A492,DICO_Complet!A:R,8,FALSE)</f>
        <v>0</v>
      </c>
      <c r="I492" s="3" t="str">
        <f>IF(VLOOKUP($A492,DICO_Complet!A:R,9,FALSE)&lt;&gt;0,VLOOKUP($A492,DICO_Complet!A:R,9,FALSE),"")</f>
        <v/>
      </c>
      <c r="J492" s="3" t="str">
        <f>VLOOKUP($A492,DICO_Complet!A:R,10,FALSE)</f>
        <v>Routing, second option</v>
      </c>
      <c r="K492" s="3" t="str">
        <f>IF(OR(ISNA(VLOOKUP(Tableau161920[[#This Row],[Référence]],MON_MSG!A:H,7,FALSE)),ISBLANK(VLOOKUP(Tableau161920[[#This Row],[Référence]],MON_MSG!A:H,7,FALSE))),"",VLOOKUP(Tableau161920[[#This Row],[Référence]],MON_MSG!A:H,7,FALSE))</f>
        <v/>
      </c>
      <c r="L492" s="3" t="str">
        <f>IF(OR(ISNA(VLOOKUP(Tableau161920[[#This Row],[Référence]],MON_MSG!A:I,8,FALSE)),ISBLANK(VLOOKUP(Tableau161920[[#This Row],[Référence]],MON_MSG!A:I,8,FALSE))),"",VLOOKUP(Tableau161920[[#This Row],[Référence]],MON_MSG!A:I,8,FALSE))</f>
        <v/>
      </c>
      <c r="M492" s="3" t="str">
        <f>IF(OR(ISNA(VLOOKUP(Tableau161920[[#This Row],[Référence]],MON_MSG!A:J,9,FALSE)),ISBLANK(VLOOKUP(Tableau161920[[#This Row],[Référence]],MON_MSG!A:J,9,FALSE))),"",VLOOKUP(Tableau161920[[#This Row],[Référence]],MON_MSG!A:J,9,FALSE))</f>
        <v/>
      </c>
      <c r="N492" s="3" t="str">
        <f>IF(VLOOKUP($A492,DICO_Complet!A:R,12,FALSE)=0,"",VLOOKUP($A492,DICO_Complet!A:R,12,FALSE))</f>
        <v>MFO9-2</v>
      </c>
      <c r="O492" s="3" t="str">
        <f>IF(VLOOKUP($A492,DICO_Complet!A:R,13,FALSE)=0,"",VLOOKUP($A492,DICO_Complet!A:R,13,FALSE))</f>
        <v/>
      </c>
      <c r="P492" s="3" t="str">
        <f>IF(VLOOKUP($A492,DICO_Complet!A:R,14,FALSE)=0,"",VLOOKUP($A492,DICO_Complet!A:R,14,FALSE))</f>
        <v/>
      </c>
      <c r="Q492" s="3" t="str">
        <f>IF(VLOOKUP($A492,DICO_Complet!A:R,15,FALSE)=0,"",VLOOKUP($A492,DICO_Complet!A:R,15,FALSE))</f>
        <v/>
      </c>
      <c r="R492" s="3" t="str">
        <f>IF(VLOOKUP($A492,DICO_Complet!A:R,16,FALSE)=0,"",VLOOKUP($A492,DICO_Complet!A:R,16,FALSE))</f>
        <v/>
      </c>
      <c r="S492" s="3" t="str">
        <f>IF(VLOOKUP($A492,DICO_Complet!A:R,17,FALSE)=0,"",VLOOKUP($A492,DICO_Complet!A:R,17,FALSE))</f>
        <v/>
      </c>
      <c r="T492" s="3" t="str">
        <f>IF(VLOOKUP($A492,DICO_Complet!A:R,18,FALSE)=0,"",VLOOKUP($A492,DICO_Complet!A:R,18,FALSE))</f>
        <v/>
      </c>
    </row>
    <row r="493" spans="1:20">
      <c r="A493" s="29">
        <v>241227114400</v>
      </c>
      <c r="B493" s="30" t="str">
        <f>IF(ISNA(VLOOKUP(Tableau161920[[#This Row],[Référence]],MON_MSG!A:B,2,FALSE)),"N",IF($I493="Obsolete","N","O"))</f>
        <v>O</v>
      </c>
      <c r="C493" s="3" t="str">
        <f>VLOOKUP($A493,DICO_Complet!A:R,3,FALSE)</f>
        <v>Context</v>
      </c>
      <c r="D493" s="3" t="str">
        <f>VLOOKUP($A493,DICO_Complet!A:R,4,FALSE)</f>
        <v>transactionContext</v>
      </c>
      <c r="E493" s="3" t="str">
        <f>VLOOKUP($A493,DICO_Complet!A:R,5,FALSE)</f>
        <v>networkCodeNominalRoute</v>
      </c>
      <c r="F493" s="3" t="str">
        <f>VLOOKUP($A493,DICO_Complet!A:R,6,FALSE)</f>
        <v>NetworkCodeset</v>
      </c>
      <c r="G493" s="31" t="str">
        <f>VLOOKUP($A493,DICO_Complet!A:R,7,FALSE)</f>
        <v>DNS</v>
      </c>
      <c r="H493" s="31">
        <f>VLOOKUP($A493,DICO_Complet!A:R,8,FALSE)</f>
        <v>0</v>
      </c>
      <c r="I493" s="3" t="str">
        <f>IF(VLOOKUP($A493,DICO_Complet!A:R,9,FALSE)&lt;&gt;0,VLOOKUP($A493,DICO_Complet!A:R,9,FALSE),"")</f>
        <v/>
      </c>
      <c r="J493" s="3" t="str">
        <f>VLOOKUP($A493,DICO_Complet!A:R,10,FALSE)</f>
        <v>Routing, first option</v>
      </c>
      <c r="K493" s="3" t="str">
        <f>IF(OR(ISNA(VLOOKUP(Tableau161920[[#This Row],[Référence]],MON_MSG!A:H,7,FALSE)),ISBLANK(VLOOKUP(Tableau161920[[#This Row],[Référence]],MON_MSG!A:H,7,FALSE))),"",VLOOKUP(Tableau161920[[#This Row],[Référence]],MON_MSG!A:H,7,FALSE))</f>
        <v/>
      </c>
      <c r="L493" s="3" t="str">
        <f>IF(OR(ISNA(VLOOKUP(Tableau161920[[#This Row],[Référence]],MON_MSG!A:I,8,FALSE)),ISBLANK(VLOOKUP(Tableau161920[[#This Row],[Référence]],MON_MSG!A:I,8,FALSE))),"",VLOOKUP(Tableau161920[[#This Row],[Référence]],MON_MSG!A:I,8,FALSE))</f>
        <v/>
      </c>
      <c r="M493" s="3" t="str">
        <f>IF(OR(ISNA(VLOOKUP(Tableau161920[[#This Row],[Référence]],MON_MSG!A:J,9,FALSE)),ISBLANK(VLOOKUP(Tableau161920[[#This Row],[Référence]],MON_MSG!A:J,9,FALSE))),"",VLOOKUP(Tableau161920[[#This Row],[Référence]],MON_MSG!A:J,9,FALSE))</f>
        <v/>
      </c>
      <c r="N493" s="3" t="str">
        <f>IF(VLOOKUP($A493,DICO_Complet!A:R,12,FALSE)=0,"",VLOOKUP($A493,DICO_Complet!A:R,12,FALSE))</f>
        <v>MFO9-1</v>
      </c>
      <c r="O493" s="3" t="str">
        <f>IF(VLOOKUP($A493,DICO_Complet!A:R,13,FALSE)=0,"",VLOOKUP($A493,DICO_Complet!A:R,13,FALSE))</f>
        <v/>
      </c>
      <c r="P493" s="3" t="str">
        <f>IF(VLOOKUP($A493,DICO_Complet!A:R,14,FALSE)=0,"",VLOOKUP($A493,DICO_Complet!A:R,14,FALSE))</f>
        <v/>
      </c>
      <c r="Q493" s="3" t="str">
        <f>IF(VLOOKUP($A493,DICO_Complet!A:R,15,FALSE)=0,"",VLOOKUP($A493,DICO_Complet!A:R,15,FALSE))</f>
        <v/>
      </c>
      <c r="R493" s="3" t="str">
        <f>IF(VLOOKUP($A493,DICO_Complet!A:R,16,FALSE)=0,"",VLOOKUP($A493,DICO_Complet!A:R,16,FALSE))</f>
        <v/>
      </c>
      <c r="S493" s="3" t="str">
        <f>IF(VLOOKUP($A493,DICO_Complet!A:R,17,FALSE)=0,"",VLOOKUP($A493,DICO_Complet!A:R,17,FALSE))</f>
        <v/>
      </c>
      <c r="T493" s="3" t="str">
        <f>IF(VLOOKUP($A493,DICO_Complet!A:R,18,FALSE)=0,"",VLOOKUP($A493,DICO_Complet!A:R,18,FALSE))</f>
        <v/>
      </c>
    </row>
    <row r="494" spans="1:20">
      <c r="A494" s="29">
        <v>250212174208</v>
      </c>
      <c r="B494" s="30" t="str">
        <f>IF(ISNA(VLOOKUP(Tableau161920[[#This Row],[Référence]],MON_MSG!A:B,2,FALSE)),"N",IF($I494="Obsolete","N","O"))</f>
        <v>O</v>
      </c>
      <c r="C494" s="3" t="str">
        <f>VLOOKUP($A494,DICO_Complet!A:R,3,FALSE)</f>
        <v>Context</v>
      </c>
      <c r="D494" s="3" t="str">
        <f>VLOOKUP($A494,DICO_Complet!A:R,4,FALSE)</f>
        <v>transactionContext</v>
      </c>
      <c r="E494" s="3" t="str">
        <f>VLOOKUP($A494,DICO_Complet!A:R,5,FALSE)</f>
        <v>networkService</v>
      </c>
      <c r="F494" s="3" t="str">
        <f>VLOOKUP($A494,DICO_Complet!A:R,6,FALSE)</f>
        <v>NetworkServiceCodeset</v>
      </c>
      <c r="G494" s="31" t="str">
        <f>VLOOKUP($A494,DICO_Complet!A:R,7,FALSE)</f>
        <v>DNS</v>
      </c>
      <c r="H494" s="31">
        <f>VLOOKUP($A494,DICO_Complet!A:R,8,FALSE)</f>
        <v>0</v>
      </c>
      <c r="I494" s="3" t="str">
        <f>IF(VLOOKUP($A494,DICO_Complet!A:R,9,FALSE)&lt;&gt;0,VLOOKUP($A494,DICO_Complet!A:R,9,FALSE),"")</f>
        <v/>
      </c>
      <c r="J494" s="3" t="str">
        <f>VLOOKUP($A494,DICO_Complet!A:R,10,FALSE)</f>
        <v>Services provided by network</v>
      </c>
      <c r="K494" s="3" t="str">
        <f>IF(OR(ISNA(VLOOKUP(Tableau161920[[#This Row],[Référence]],MON_MSG!A:H,7,FALSE)),ISBLANK(VLOOKUP(Tableau161920[[#This Row],[Référence]],MON_MSG!A:H,7,FALSE))),"",VLOOKUP(Tableau161920[[#This Row],[Référence]],MON_MSG!A:H,7,FALSE))</f>
        <v/>
      </c>
      <c r="L494" s="3" t="str">
        <f>IF(OR(ISNA(VLOOKUP(Tableau161920[[#This Row],[Référence]],MON_MSG!A:I,8,FALSE)),ISBLANK(VLOOKUP(Tableau161920[[#This Row],[Référence]],MON_MSG!A:I,8,FALSE))),"",VLOOKUP(Tableau161920[[#This Row],[Référence]],MON_MSG!A:I,8,FALSE))</f>
        <v/>
      </c>
      <c r="M494" s="3" t="str">
        <f>IF(OR(ISNA(VLOOKUP(Tableau161920[[#This Row],[Référence]],MON_MSG!A:J,9,FALSE)),ISBLANK(VLOOKUP(Tableau161920[[#This Row],[Référence]],MON_MSG!A:J,9,FALSE))),"",VLOOKUP(Tableau161920[[#This Row],[Référence]],MON_MSG!A:J,9,FALSE))</f>
        <v/>
      </c>
      <c r="N494" s="3" t="str">
        <f>IF(VLOOKUP($A494,DICO_Complet!A:R,12,FALSE)=0,"",VLOOKUP($A494,DICO_Complet!A:R,12,FALSE))</f>
        <v>RSB119_0016</v>
      </c>
      <c r="O494" s="3" t="str">
        <f>IF(VLOOKUP($A494,DICO_Complet!A:R,13,FALSE)=0,"",VLOOKUP($A494,DICO_Complet!A:R,13,FALSE))</f>
        <v>119-0016</v>
      </c>
      <c r="P494" s="3" t="str">
        <f>IF(VLOOKUP($A494,DICO_Complet!A:R,14,FALSE)=0,"",VLOOKUP($A494,DICO_Complet!A:R,14,FALSE))</f>
        <v/>
      </c>
      <c r="Q494" s="3" t="str">
        <f>IF(VLOOKUP($A494,DICO_Complet!A:R,15,FALSE)=0,"",VLOOKUP($A494,DICO_Complet!A:R,15,FALSE))</f>
        <v/>
      </c>
      <c r="R494" s="3" t="str">
        <f>IF(VLOOKUP($A494,DICO_Complet!A:R,16,FALSE)=0,"",VLOOKUP($A494,DICO_Complet!A:R,16,FALSE))</f>
        <v/>
      </c>
      <c r="S494" s="3" t="str">
        <f>IF(VLOOKUP($A494,DICO_Complet!A:R,17,FALSE)=0,"",VLOOKUP($A494,DICO_Complet!A:R,17,FALSE))</f>
        <v/>
      </c>
      <c r="T494" s="3" t="str">
        <f>IF(VLOOKUP($A494,DICO_Complet!A:R,18,FALSE)=0,"",VLOOKUP($A494,DICO_Complet!A:R,18,FALSE))</f>
        <v/>
      </c>
    </row>
    <row r="495" spans="1:20">
      <c r="A495" s="29">
        <v>250212174209</v>
      </c>
      <c r="B495" s="30" t="str">
        <f>IF(ISNA(VLOOKUP(Tableau161920[[#This Row],[Référence]],MON_MSG!A:B,2,FALSE)),"N",IF($I495="Obsolete","N","O"))</f>
        <v>O</v>
      </c>
      <c r="C495" s="3" t="str">
        <f>VLOOKUP($A495,DICO_Complet!A:R,3,FALSE)</f>
        <v>Context</v>
      </c>
      <c r="D495" s="3" t="str">
        <f>VLOOKUP($A495,DICO_Complet!A:R,4,FALSE)</f>
        <v>transactionContext</v>
      </c>
      <c r="E495" s="3" t="str">
        <f>VLOOKUP($A495,DICO_Complet!A:R,5,FALSE)</f>
        <v>networkSubService</v>
      </c>
      <c r="F495" s="3" t="str">
        <f>VLOOKUP($A495,DICO_Complet!A:R,6,FALSE)</f>
        <v>NetworkSubServiceCodeset</v>
      </c>
      <c r="G495" s="31" t="str">
        <f>VLOOKUP($A495,DICO_Complet!A:R,7,FALSE)</f>
        <v>DNS</v>
      </c>
      <c r="H495" s="31">
        <f>VLOOKUP($A495,DICO_Complet!A:R,8,FALSE)</f>
        <v>0</v>
      </c>
      <c r="I495" s="3" t="str">
        <f>IF(VLOOKUP($A495,DICO_Complet!A:R,9,FALSE)&lt;&gt;0,VLOOKUP($A495,DICO_Complet!A:R,9,FALSE),"")</f>
        <v/>
      </c>
      <c r="J495" s="3" t="str">
        <f>VLOOKUP($A495,DICO_Complet!A:R,10,FALSE)</f>
        <v>Sub Services provided by network</v>
      </c>
      <c r="K495" s="3" t="str">
        <f>IF(OR(ISNA(VLOOKUP(Tableau161920[[#This Row],[Référence]],MON_MSG!A:H,7,FALSE)),ISBLANK(VLOOKUP(Tableau161920[[#This Row],[Référence]],MON_MSG!A:H,7,FALSE))),"",VLOOKUP(Tableau161920[[#This Row],[Référence]],MON_MSG!A:H,7,FALSE))</f>
        <v/>
      </c>
      <c r="L495" s="3" t="str">
        <f>IF(OR(ISNA(VLOOKUP(Tableau161920[[#This Row],[Référence]],MON_MSG!A:I,8,FALSE)),ISBLANK(VLOOKUP(Tableau161920[[#This Row],[Référence]],MON_MSG!A:I,8,FALSE))),"",VLOOKUP(Tableau161920[[#This Row],[Référence]],MON_MSG!A:I,8,FALSE))</f>
        <v/>
      </c>
      <c r="M495" s="3" t="str">
        <f>IF(OR(ISNA(VLOOKUP(Tableau161920[[#This Row],[Référence]],MON_MSG!A:J,9,FALSE)),ISBLANK(VLOOKUP(Tableau161920[[#This Row],[Référence]],MON_MSG!A:J,9,FALSE))),"",VLOOKUP(Tableau161920[[#This Row],[Référence]],MON_MSG!A:J,9,FALSE))</f>
        <v/>
      </c>
      <c r="N495" s="3" t="str">
        <f>IF(VLOOKUP($A495,DICO_Complet!A:R,12,FALSE)=0,"",VLOOKUP($A495,DICO_Complet!A:R,12,FALSE))</f>
        <v>RSB119_0016</v>
      </c>
      <c r="O495" s="3" t="str">
        <f>IF(VLOOKUP($A495,DICO_Complet!A:R,13,FALSE)=0,"",VLOOKUP($A495,DICO_Complet!A:R,13,FALSE))</f>
        <v>119-0016</v>
      </c>
      <c r="P495" s="3" t="str">
        <f>IF(VLOOKUP($A495,DICO_Complet!A:R,14,FALSE)=0,"",VLOOKUP($A495,DICO_Complet!A:R,14,FALSE))</f>
        <v/>
      </c>
      <c r="Q495" s="3" t="str">
        <f>IF(VLOOKUP($A495,DICO_Complet!A:R,15,FALSE)=0,"",VLOOKUP($A495,DICO_Complet!A:R,15,FALSE))</f>
        <v/>
      </c>
      <c r="R495" s="3" t="str">
        <f>IF(VLOOKUP($A495,DICO_Complet!A:R,16,FALSE)=0,"",VLOOKUP($A495,DICO_Complet!A:R,16,FALSE))</f>
        <v/>
      </c>
      <c r="S495" s="3" t="str">
        <f>IF(VLOOKUP($A495,DICO_Complet!A:R,17,FALSE)=0,"",VLOOKUP($A495,DICO_Complet!A:R,17,FALSE))</f>
        <v/>
      </c>
      <c r="T495" s="3" t="str">
        <f>IF(VLOOKUP($A495,DICO_Complet!A:R,18,FALSE)=0,"",VLOOKUP($A495,DICO_Complet!A:R,18,FALSE))</f>
        <v/>
      </c>
    </row>
    <row r="496" spans="1:20">
      <c r="A496" s="29">
        <v>241112000052</v>
      </c>
      <c r="B496" s="30" t="str">
        <f>IF(ISNA(VLOOKUP(Tableau161920[[#This Row],[Référence]],MON_MSG!A:B,2,FALSE)),"N",IF($I496="Obsolete","N","O"))</f>
        <v>O</v>
      </c>
      <c r="C496" s="3" t="str">
        <f>VLOOKUP($A496,DICO_Complet!A:R,3,FALSE)</f>
        <v>Context</v>
      </c>
      <c r="D496" s="3" t="str">
        <f>VLOOKUP($A496,DICO_Complet!A:R,4,FALSE)</f>
        <v>transactionContext</v>
      </c>
      <c r="E496" s="3" t="str">
        <f>VLOOKUP($A496,DICO_Complet!A:R,5,FALSE)</f>
        <v>nominalRouteId</v>
      </c>
      <c r="F496" s="3" t="str">
        <f>VLOOKUP($A496,DICO_Complet!A:R,6,FALSE)</f>
        <v>Max11NumericText</v>
      </c>
      <c r="G496" s="31" t="str">
        <f>VLOOKUP($A496,DICO_Complet!A:R,7,FALSE)</f>
        <v>DNS</v>
      </c>
      <c r="H496" s="31">
        <f>VLOOKUP($A496,DICO_Complet!A:R,8,FALSE)</f>
        <v>0</v>
      </c>
      <c r="I496" s="3" t="str">
        <f>IF(VLOOKUP($A496,DICO_Complet!A:R,9,FALSE)&lt;&gt;0,VLOOKUP($A496,DICO_Complet!A:R,9,FALSE),"")</f>
        <v/>
      </c>
      <c r="J496" s="3" t="str">
        <f>VLOOKUP($A496,DICO_Complet!A:R,10,FALSE)</f>
        <v>Nominal Route Identifier</v>
      </c>
      <c r="K496" s="3" t="str">
        <f>IF(OR(ISNA(VLOOKUP(Tableau161920[[#This Row],[Référence]],MON_MSG!A:H,7,FALSE)),ISBLANK(VLOOKUP(Tableau161920[[#This Row],[Référence]],MON_MSG!A:H,7,FALSE))),"",VLOOKUP(Tableau161920[[#This Row],[Référence]],MON_MSG!A:H,7,FALSE))</f>
        <v/>
      </c>
      <c r="L496" s="3" t="str">
        <f>IF(OR(ISNA(VLOOKUP(Tableau161920[[#This Row],[Référence]],MON_MSG!A:I,8,FALSE)),ISBLANK(VLOOKUP(Tableau161920[[#This Row],[Référence]],MON_MSG!A:I,8,FALSE))),"",VLOOKUP(Tableau161920[[#This Row],[Référence]],MON_MSG!A:I,8,FALSE))</f>
        <v/>
      </c>
      <c r="M496" s="3" t="str">
        <f>IF(OR(ISNA(VLOOKUP(Tableau161920[[#This Row],[Référence]],MON_MSG!A:J,9,FALSE)),ISBLANK(VLOOKUP(Tableau161920[[#This Row],[Référence]],MON_MSG!A:J,9,FALSE))),"",VLOOKUP(Tableau161920[[#This Row],[Référence]],MON_MSG!A:J,9,FALSE))</f>
        <v/>
      </c>
      <c r="N496" s="3" t="str">
        <f>IF(VLOOKUP($A496,DICO_Complet!A:R,12,FALSE)=0,"",VLOOKUP($A496,DICO_Complet!A:R,12,FALSE))</f>
        <v>RSB100-1</v>
      </c>
      <c r="O496" s="3" t="str">
        <f>IF(VLOOKUP($A496,DICO_Complet!A:R,13,FALSE)=0,"",VLOOKUP($A496,DICO_Complet!A:R,13,FALSE))</f>
        <v>100-1</v>
      </c>
      <c r="P496" s="3" t="str">
        <f>IF(VLOOKUP($A496,DICO_Complet!A:R,14,FALSE)=0,"",VLOOKUP($A496,DICO_Complet!A:R,14,FALSE))</f>
        <v/>
      </c>
      <c r="Q496" s="3" t="str">
        <f>IF(VLOOKUP($A496,DICO_Complet!A:R,15,FALSE)=0,"",VLOOKUP($A496,DICO_Complet!A:R,15,FALSE))</f>
        <v>N/A</v>
      </c>
      <c r="R496" s="3" t="str">
        <f>IF(VLOOKUP($A496,DICO_Complet!A:R,16,FALSE)=0,"",VLOOKUP($A496,DICO_Complet!A:R,16,FALSE))</f>
        <v/>
      </c>
      <c r="S496" s="3" t="str">
        <f>IF(VLOOKUP($A496,DICO_Complet!A:R,17,FALSE)=0,"",VLOOKUP($A496,DICO_Complet!A:R,17,FALSE))</f>
        <v/>
      </c>
      <c r="T496" s="3" t="str">
        <f>IF(VLOOKUP($A496,DICO_Complet!A:R,18,FALSE)=0,"",VLOOKUP($A496,DICO_Complet!A:R,18,FALSE))</f>
        <v/>
      </c>
    </row>
    <row r="497" spans="1:20">
      <c r="A497" s="29">
        <v>241112000043</v>
      </c>
      <c r="B497" s="30" t="str">
        <f>IF(ISNA(VLOOKUP(Tableau161920[[#This Row],[Référence]],MON_MSG!A:B,2,FALSE)),"N",IF($I497="Obsolete","N","O"))</f>
        <v>O</v>
      </c>
      <c r="C497" s="3" t="str">
        <f>VLOOKUP($A497,DICO_Complet!A:R,3,FALSE)</f>
        <v>Context</v>
      </c>
      <c r="D497" s="3" t="str">
        <f>VLOOKUP($A497,DICO_Complet!A:R,4,FALSE)</f>
        <v>transactionContext</v>
      </c>
      <c r="E497" s="3" t="str">
        <f>VLOOKUP($A497,DICO_Complet!A:R,5,FALSE)</f>
        <v>nominalRouteService</v>
      </c>
      <c r="F497" s="3" t="str">
        <f>VLOOKUP($A497,DICO_Complet!A:R,6,FALSE)</f>
        <v>Max100Text</v>
      </c>
      <c r="G497" s="31" t="str">
        <f>VLOOKUP($A497,DICO_Complet!A:R,7,FALSE)</f>
        <v>DNS</v>
      </c>
      <c r="H497" s="31">
        <f>VLOOKUP($A497,DICO_Complet!A:R,8,FALSE)</f>
        <v>0</v>
      </c>
      <c r="I497" s="3" t="str">
        <f>IF(VLOOKUP($A497,DICO_Complet!A:R,9,FALSE)&lt;&gt;0,VLOOKUP($A497,DICO_Complet!A:R,9,FALSE),"")</f>
        <v/>
      </c>
      <c r="J497" s="3" t="str">
        <f>VLOOKUP($A497,DICO_Complet!A:R,10,FALSE)</f>
        <v>Extension nominal Route</v>
      </c>
      <c r="K497" s="3" t="str">
        <f>IF(OR(ISNA(VLOOKUP(Tableau161920[[#This Row],[Référence]],MON_MSG!A:H,7,FALSE)),ISBLANK(VLOOKUP(Tableau161920[[#This Row],[Référence]],MON_MSG!A:H,7,FALSE))),"",VLOOKUP(Tableau161920[[#This Row],[Référence]],MON_MSG!A:H,7,FALSE))</f>
        <v/>
      </c>
      <c r="L497" s="3" t="str">
        <f>IF(OR(ISNA(VLOOKUP(Tableau161920[[#This Row],[Référence]],MON_MSG!A:I,8,FALSE)),ISBLANK(VLOOKUP(Tableau161920[[#This Row],[Référence]],MON_MSG!A:I,8,FALSE))),"",VLOOKUP(Tableau161920[[#This Row],[Référence]],MON_MSG!A:I,8,FALSE))</f>
        <v/>
      </c>
      <c r="M497" s="3" t="str">
        <f>IF(OR(ISNA(VLOOKUP(Tableau161920[[#This Row],[Référence]],MON_MSG!A:J,9,FALSE)),ISBLANK(VLOOKUP(Tableau161920[[#This Row],[Référence]],MON_MSG!A:J,9,FALSE))),"",VLOOKUP(Tableau161920[[#This Row],[Référence]],MON_MSG!A:J,9,FALSE))</f>
        <v/>
      </c>
      <c r="N497" s="3" t="str">
        <f>IF(VLOOKUP($A497,DICO_Complet!A:R,12,FALSE)=0,"",VLOOKUP($A497,DICO_Complet!A:R,12,FALSE))</f>
        <v>MFO10-1</v>
      </c>
      <c r="O497" s="3" t="str">
        <f>IF(VLOOKUP($A497,DICO_Complet!A:R,13,FALSE)=0,"",VLOOKUP($A497,DICO_Complet!A:R,13,FALSE))</f>
        <v/>
      </c>
      <c r="P497" s="3" t="str">
        <f>IF(VLOOKUP($A497,DICO_Complet!A:R,14,FALSE)=0,"",VLOOKUP($A497,DICO_Complet!A:R,14,FALSE))</f>
        <v/>
      </c>
      <c r="Q497" s="3" t="str">
        <f>IF(VLOOKUP($A497,DICO_Complet!A:R,15,FALSE)=0,"",VLOOKUP($A497,DICO_Complet!A:R,15,FALSE))</f>
        <v/>
      </c>
      <c r="R497" s="3" t="str">
        <f>IF(VLOOKUP($A497,DICO_Complet!A:R,16,FALSE)=0,"",VLOOKUP($A497,DICO_Complet!A:R,16,FALSE))</f>
        <v/>
      </c>
      <c r="S497" s="3" t="str">
        <f>IF(VLOOKUP($A497,DICO_Complet!A:R,17,FALSE)=0,"",VLOOKUP($A497,DICO_Complet!A:R,17,FALSE))</f>
        <v/>
      </c>
      <c r="T497" s="3" t="str">
        <f>IF(VLOOKUP($A497,DICO_Complet!A:R,18,FALSE)=0,"",VLOOKUP($A497,DICO_Complet!A:R,18,FALSE))</f>
        <v/>
      </c>
    </row>
    <row r="498" spans="1:20">
      <c r="A498" s="29">
        <v>250627152600</v>
      </c>
      <c r="B498" s="30" t="str">
        <f>IF(ISNA(VLOOKUP(Tableau161920[[#This Row],[Référence]],MON_MSG!A:B,2,FALSE)),"N",IF($I498="Obsolete","N","O"))</f>
        <v>O</v>
      </c>
      <c r="C498" s="3" t="str">
        <f>VLOOKUP($A498,DICO_Complet!A:R,3,FALSE)</f>
        <v>Context</v>
      </c>
      <c r="D498" s="3" t="str">
        <f>VLOOKUP($A498,DICO_Complet!A:R,4,FALSE)</f>
        <v>transactionContext</v>
      </c>
      <c r="E498" s="3" t="str">
        <f>VLOOKUP($A498,DICO_Complet!A:R,5,FALSE)</f>
        <v>numberOfDeclinedTransactions</v>
      </c>
      <c r="F498" s="3" t="str">
        <f>VLOOKUP($A498,DICO_Complet!A:R,6,FALSE)</f>
        <v>Max6NumericText</v>
      </c>
      <c r="G498" s="31" t="str">
        <f>VLOOKUP($A498,DICO_Complet!A:R,7,FALSE)</f>
        <v>DNS</v>
      </c>
      <c r="H498" s="31">
        <f>VLOOKUP($A498,DICO_Complet!A:R,8,FALSE)</f>
        <v>0</v>
      </c>
      <c r="I498" s="3" t="str">
        <f>IF(VLOOKUP($A498,DICO_Complet!A:R,9,FALSE)&lt;&gt;0,VLOOKUP($A498,DICO_Complet!A:R,9,FALSE),"")</f>
        <v/>
      </c>
      <c r="J498" s="3" t="str">
        <f>VLOOKUP($A498,DICO_Complet!A:R,10,FALSE)</f>
        <v>Number of declined transactions</v>
      </c>
      <c r="K498" s="3" t="str">
        <f>IF(OR(ISNA(VLOOKUP(Tableau161920[[#This Row],[Référence]],MON_MSG!A:H,7,FALSE)),ISBLANK(VLOOKUP(Tableau161920[[#This Row],[Référence]],MON_MSG!A:H,7,FALSE))),"",VLOOKUP(Tableau161920[[#This Row],[Référence]],MON_MSG!A:H,7,FALSE))</f>
        <v/>
      </c>
      <c r="L498" s="3" t="str">
        <f>IF(OR(ISNA(VLOOKUP(Tableau161920[[#This Row],[Référence]],MON_MSG!A:I,8,FALSE)),ISBLANK(VLOOKUP(Tableau161920[[#This Row],[Référence]],MON_MSG!A:I,8,FALSE))),"",VLOOKUP(Tableau161920[[#This Row],[Référence]],MON_MSG!A:I,8,FALSE))</f>
        <v/>
      </c>
      <c r="M498" s="3" t="str">
        <f>IF(OR(ISNA(VLOOKUP(Tableau161920[[#This Row],[Référence]],MON_MSG!A:J,9,FALSE)),ISBLANK(VLOOKUP(Tableau161920[[#This Row],[Référence]],MON_MSG!A:J,9,FALSE))),"",VLOOKUP(Tableau161920[[#This Row],[Référence]],MON_MSG!A:J,9,FALSE))</f>
        <v/>
      </c>
      <c r="N498" s="3" t="str">
        <f>IF(VLOOKUP($A498,DICO_Complet!A:R,12,FALSE)=0,"",VLOOKUP($A498,DICO_Complet!A:R,12,FALSE))</f>
        <v/>
      </c>
      <c r="O498" s="3" t="str">
        <f>IF(VLOOKUP($A498,DICO_Complet!A:R,13,FALSE)=0,"",VLOOKUP($A498,DICO_Complet!A:R,13,FALSE))</f>
        <v/>
      </c>
      <c r="P498" s="3" t="str">
        <f>IF(VLOOKUP($A498,DICO_Complet!A:R,14,FALSE)=0,"",VLOOKUP($A498,DICO_Complet!A:R,14,FALSE))</f>
        <v>079</v>
      </c>
      <c r="Q498" s="3" t="str">
        <f>IF(VLOOKUP($A498,DICO_Complet!A:R,15,FALSE)=0,"",VLOOKUP($A498,DICO_Complet!A:R,15,FALSE))</f>
        <v/>
      </c>
      <c r="R498" s="3" t="str">
        <f>IF(VLOOKUP($A498,DICO_Complet!A:R,16,FALSE)=0,"",VLOOKUP($A498,DICO_Complet!A:R,16,FALSE))</f>
        <v/>
      </c>
      <c r="S498" s="3" t="str">
        <f>IF(VLOOKUP($A498,DICO_Complet!A:R,17,FALSE)=0,"",VLOOKUP($A498,DICO_Complet!A:R,17,FALSE))</f>
        <v/>
      </c>
      <c r="T498" s="3" t="str">
        <f>IF(VLOOKUP($A498,DICO_Complet!A:R,18,FALSE)=0,"",VLOOKUP($A498,DICO_Complet!A:R,18,FALSE))</f>
        <v/>
      </c>
    </row>
    <row r="499" spans="1:20">
      <c r="A499" s="29">
        <v>250707160801</v>
      </c>
      <c r="B499" s="30" t="str">
        <f>IF(ISNA(VLOOKUP(Tableau161920[[#This Row],[Référence]],MON_MSG!A:B,2,FALSE)),"N",IF($I499="Obsolete","N","O"))</f>
        <v>N</v>
      </c>
      <c r="C499" s="3" t="str">
        <f>VLOOKUP($A499,DICO_Complet!A:R,3,FALSE)</f>
        <v>Context</v>
      </c>
      <c r="D499" s="3" t="str">
        <f>VLOOKUP($A499,DICO_Complet!A:R,4,FALSE)</f>
        <v>transactionContext</v>
      </c>
      <c r="E499" s="3" t="str">
        <f>VLOOKUP($A499,DICO_Complet!A:R,5,FALSE)</f>
        <v>numberOfNonCompletedTransactions</v>
      </c>
      <c r="F499" s="3" t="str">
        <f>VLOOKUP($A499,DICO_Complet!A:R,6,FALSE)</f>
        <v>Max6NumericText</v>
      </c>
      <c r="G499" s="31" t="str">
        <f>VLOOKUP($A499,DICO_Complet!A:R,7,FALSE)</f>
        <v>DNS</v>
      </c>
      <c r="H499" s="31">
        <f>VLOOKUP($A499,DICO_Complet!A:R,8,FALSE)</f>
        <v>0</v>
      </c>
      <c r="I499" s="3" t="str">
        <f>IF(VLOOKUP($A499,DICO_Complet!A:R,9,FALSE)&lt;&gt;0,VLOOKUP($A499,DICO_Complet!A:R,9,FALSE),"")</f>
        <v>Obsolete</v>
      </c>
      <c r="J499" s="3" t="str">
        <f>VLOOKUP($A499,DICO_Complet!A:R,10,FALSE)</f>
        <v>Debits,non completed number (terminal)</v>
      </c>
      <c r="K499" s="3" t="str">
        <f>IF(OR(ISNA(VLOOKUP(Tableau161920[[#This Row],[Référence]],MON_MSG!A:H,7,FALSE)),ISBLANK(VLOOKUP(Tableau161920[[#This Row],[Référence]],MON_MSG!A:H,7,FALSE))),"",VLOOKUP(Tableau161920[[#This Row],[Référence]],MON_MSG!A:H,7,FALSE))</f>
        <v/>
      </c>
      <c r="L499" s="3" t="str">
        <f>IF(OR(ISNA(VLOOKUP(Tableau161920[[#This Row],[Référence]],MON_MSG!A:I,8,FALSE)),ISBLANK(VLOOKUP(Tableau161920[[#This Row],[Référence]],MON_MSG!A:I,8,FALSE))),"",VLOOKUP(Tableau161920[[#This Row],[Référence]],MON_MSG!A:I,8,FALSE))</f>
        <v/>
      </c>
      <c r="M499" s="3" t="str">
        <f>IF(OR(ISNA(VLOOKUP(Tableau161920[[#This Row],[Référence]],MON_MSG!A:J,9,FALSE)),ISBLANK(VLOOKUP(Tableau161920[[#This Row],[Référence]],MON_MSG!A:J,9,FALSE))),"",VLOOKUP(Tableau161920[[#This Row],[Référence]],MON_MSG!A:J,9,FALSE))</f>
        <v/>
      </c>
      <c r="N499" s="3" t="str">
        <f>IF(VLOOKUP($A499,DICO_Complet!A:R,12,FALSE)=0,"",VLOOKUP($A499,DICO_Complet!A:R,12,FALSE))</f>
        <v/>
      </c>
      <c r="O499" s="3" t="str">
        <f>IF(VLOOKUP($A499,DICO_Complet!A:R,13,FALSE)=0,"",VLOOKUP($A499,DICO_Complet!A:R,13,FALSE))</f>
        <v/>
      </c>
      <c r="P499" s="3" t="str">
        <f>IF(VLOOKUP($A499,DICO_Complet!A:R,14,FALSE)=0,"",VLOOKUP($A499,DICO_Complet!A:R,14,FALSE))</f>
        <v/>
      </c>
      <c r="Q499" s="3" t="str">
        <f>IF(VLOOKUP($A499,DICO_Complet!A:R,15,FALSE)=0,"",VLOOKUP($A499,DICO_Complet!A:R,15,FALSE))</f>
        <v/>
      </c>
      <c r="R499" s="3" t="str">
        <f>IF(VLOOKUP($A499,DICO_Complet!A:R,16,FALSE)=0,"",VLOOKUP($A499,DICO_Complet!A:R,16,FALSE))</f>
        <v/>
      </c>
      <c r="S499" s="3" t="str">
        <f>IF(VLOOKUP($A499,DICO_Complet!A:R,17,FALSE)=0,"",VLOOKUP($A499,DICO_Complet!A:R,17,FALSE))</f>
        <v/>
      </c>
      <c r="T499" s="3" t="str">
        <f>IF(VLOOKUP($A499,DICO_Complet!A:R,18,FALSE)=0,"",VLOOKUP($A499,DICO_Complet!A:R,18,FALSE))</f>
        <v/>
      </c>
    </row>
    <row r="500" spans="1:20">
      <c r="A500" s="29">
        <v>250627182500</v>
      </c>
      <c r="B500" s="30" t="str">
        <f>IF(ISNA(VLOOKUP(Tableau161920[[#This Row],[Référence]],MON_MSG!A:B,2,FALSE)),"N",IF($I500="Obsolete","N","O"))</f>
        <v>O</v>
      </c>
      <c r="C500" s="3" t="str">
        <f>VLOOKUP($A500,DICO_Complet!A:R,3,FALSE)</f>
        <v>Context</v>
      </c>
      <c r="D500" s="3" t="str">
        <f>VLOOKUP($A500,DICO_Complet!A:R,4,FALSE)</f>
        <v>transactionContext</v>
      </c>
      <c r="E500" s="3" t="str">
        <f>VLOOKUP($A500,DICO_Complet!A:R,5,FALSE)</f>
        <v>numberOfPendingReferrals</v>
      </c>
      <c r="F500" s="3" t="str">
        <f>VLOOKUP($A500,DICO_Complet!A:R,6,FALSE)</f>
        <v>Max6NumericText</v>
      </c>
      <c r="G500" s="31" t="str">
        <f>VLOOKUP($A500,DICO_Complet!A:R,7,FALSE)</f>
        <v>DNS</v>
      </c>
      <c r="H500" s="31">
        <f>VLOOKUP($A500,DICO_Complet!A:R,8,FALSE)</f>
        <v>0</v>
      </c>
      <c r="I500" s="3" t="str">
        <f>IF(VLOOKUP($A500,DICO_Complet!A:R,9,FALSE)&lt;&gt;0,VLOOKUP($A500,DICO_Complet!A:R,9,FALSE),"")</f>
        <v/>
      </c>
      <c r="J500" s="3" t="str">
        <f>VLOOKUP($A500,DICO_Complet!A:R,10,FALSE)</f>
        <v>Number of pending referrals</v>
      </c>
      <c r="K500" s="3" t="str">
        <f>IF(OR(ISNA(VLOOKUP(Tableau161920[[#This Row],[Référence]],MON_MSG!A:H,7,FALSE)),ISBLANK(VLOOKUP(Tableau161920[[#This Row],[Référence]],MON_MSG!A:H,7,FALSE))),"",VLOOKUP(Tableau161920[[#This Row],[Référence]],MON_MSG!A:H,7,FALSE))</f>
        <v/>
      </c>
      <c r="L500" s="3" t="str">
        <f>IF(OR(ISNA(VLOOKUP(Tableau161920[[#This Row],[Référence]],MON_MSG!A:I,8,FALSE)),ISBLANK(VLOOKUP(Tableau161920[[#This Row],[Référence]],MON_MSG!A:I,8,FALSE))),"",VLOOKUP(Tableau161920[[#This Row],[Référence]],MON_MSG!A:I,8,FALSE))</f>
        <v/>
      </c>
      <c r="M500" s="3" t="str">
        <f>IF(OR(ISNA(VLOOKUP(Tableau161920[[#This Row],[Référence]],MON_MSG!A:J,9,FALSE)),ISBLANK(VLOOKUP(Tableau161920[[#This Row],[Référence]],MON_MSG!A:J,9,FALSE))),"",VLOOKUP(Tableau161920[[#This Row],[Référence]],MON_MSG!A:J,9,FALSE))</f>
        <v/>
      </c>
      <c r="N500" s="3" t="str">
        <f>IF(VLOOKUP($A500,DICO_Complet!A:R,12,FALSE)=0,"",VLOOKUP($A500,DICO_Complet!A:R,12,FALSE))</f>
        <v/>
      </c>
      <c r="O500" s="3" t="str">
        <f>IF(VLOOKUP($A500,DICO_Complet!A:R,13,FALSE)=0,"",VLOOKUP($A500,DICO_Complet!A:R,13,FALSE))</f>
        <v/>
      </c>
      <c r="P500" s="3" t="str">
        <f>IF(VLOOKUP($A500,DICO_Complet!A:R,14,FALSE)=0,"",VLOOKUP($A500,DICO_Complet!A:R,14,FALSE))</f>
        <v>078</v>
      </c>
      <c r="Q500" s="3" t="str">
        <f>IF(VLOOKUP($A500,DICO_Complet!A:R,15,FALSE)=0,"",VLOOKUP($A500,DICO_Complet!A:R,15,FALSE))</f>
        <v/>
      </c>
      <c r="R500" s="3" t="str">
        <f>IF(VLOOKUP($A500,DICO_Complet!A:R,16,FALSE)=0,"",VLOOKUP($A500,DICO_Complet!A:R,16,FALSE))</f>
        <v/>
      </c>
      <c r="S500" s="3" t="str">
        <f>IF(VLOOKUP($A500,DICO_Complet!A:R,17,FALSE)=0,"",VLOOKUP($A500,DICO_Complet!A:R,17,FALSE))</f>
        <v/>
      </c>
      <c r="T500" s="3" t="str">
        <f>IF(VLOOKUP($A500,DICO_Complet!A:R,18,FALSE)=0,"",VLOOKUP($A500,DICO_Complet!A:R,18,FALSE))</f>
        <v/>
      </c>
    </row>
    <row r="501" spans="1:20">
      <c r="A501" s="29">
        <v>250617105000</v>
      </c>
      <c r="B501" s="30" t="str">
        <f>IF(ISNA(VLOOKUP(Tableau161920[[#This Row],[Référence]],MON_MSG!A:B,2,FALSE)),"N",IF($I501="Obsolete","N","O"))</f>
        <v>O</v>
      </c>
      <c r="C501" s="3" t="str">
        <f>VLOOKUP($A501,DICO_Complet!A:R,3,FALSE)</f>
        <v>Context</v>
      </c>
      <c r="D501" s="3" t="str">
        <f>VLOOKUP($A501,DICO_Complet!A:R,4,FALSE)</f>
        <v>transactionContext</v>
      </c>
      <c r="E501" s="3" t="str">
        <f>VLOOKUP($A501,DICO_Complet!A:R,5,FALSE)</f>
        <v>operationNature</v>
      </c>
      <c r="F501" s="3" t="str">
        <f>VLOOKUP($A501,DICO_Complet!A:R,6,FALSE)</f>
        <v>OperationNatureCodeset</v>
      </c>
      <c r="G501" s="31" t="str">
        <f>VLOOKUP($A501,DICO_Complet!A:R,7,FALSE)</f>
        <v>DNS</v>
      </c>
      <c r="H501" s="31">
        <f>VLOOKUP($A501,DICO_Complet!A:R,8,FALSE)</f>
        <v>0</v>
      </c>
      <c r="I501" s="3" t="str">
        <f>IF(VLOOKUP($A501,DICO_Complet!A:R,9,FALSE)&lt;&gt;0,VLOOKUP($A501,DICO_Complet!A:R,9,FALSE),"")</f>
        <v/>
      </c>
      <c r="J501" s="3" t="str">
        <f>VLOOKUP($A501,DICO_Complet!A:R,10,FALSE)</f>
        <v>Disputed operation type label</v>
      </c>
      <c r="K501" s="3" t="str">
        <f>IF(OR(ISNA(VLOOKUP(Tableau161920[[#This Row],[Référence]],MON_MSG!A:H,7,FALSE)),ISBLANK(VLOOKUP(Tableau161920[[#This Row],[Référence]],MON_MSG!A:H,7,FALSE))),"",VLOOKUP(Tableau161920[[#This Row],[Référence]],MON_MSG!A:H,7,FALSE))</f>
        <v/>
      </c>
      <c r="L501" s="3" t="str">
        <f>IF(OR(ISNA(VLOOKUP(Tableau161920[[#This Row],[Référence]],MON_MSG!A:I,8,FALSE)),ISBLANK(VLOOKUP(Tableau161920[[#This Row],[Référence]],MON_MSG!A:I,8,FALSE))),"",VLOOKUP(Tableau161920[[#This Row],[Référence]],MON_MSG!A:I,8,FALSE))</f>
        <v/>
      </c>
      <c r="M501" s="3" t="str">
        <f>IF(OR(ISNA(VLOOKUP(Tableau161920[[#This Row],[Référence]],MON_MSG!A:J,9,FALSE)),ISBLANK(VLOOKUP(Tableau161920[[#This Row],[Référence]],MON_MSG!A:J,9,FALSE))),"",VLOOKUP(Tableau161920[[#This Row],[Référence]],MON_MSG!A:J,9,FALSE))</f>
        <v/>
      </c>
      <c r="N501" s="3" t="str">
        <f>IF(VLOOKUP($A501,DICO_Complet!A:R,12,FALSE)=0,"",VLOOKUP($A501,DICO_Complet!A:R,12,FALSE))</f>
        <v/>
      </c>
      <c r="O501" s="3" t="str">
        <f>IF(VLOOKUP($A501,DICO_Complet!A:R,13,FALSE)=0,"",VLOOKUP($A501,DICO_Complet!A:R,13,FALSE))</f>
        <v/>
      </c>
      <c r="P501" s="3" t="str">
        <f>IF(VLOOKUP($A501,DICO_Complet!A:R,14,FALSE)=0,"",VLOOKUP($A501,DICO_Complet!A:R,14,FALSE))</f>
        <v/>
      </c>
      <c r="Q501" s="3" t="str">
        <f>IF(VLOOKUP($A501,DICO_Complet!A:R,15,FALSE)=0,"",VLOOKUP($A501,DICO_Complet!A:R,15,FALSE))</f>
        <v/>
      </c>
      <c r="R501" s="3" t="str">
        <f>IF(VLOOKUP($A501,DICO_Complet!A:R,16,FALSE)=0,"",VLOOKUP($A501,DICO_Complet!A:R,16,FALSE))</f>
        <v/>
      </c>
      <c r="S501" s="3" t="str">
        <f>IF(VLOOKUP($A501,DICO_Complet!A:R,17,FALSE)=0,"",VLOOKUP($A501,DICO_Complet!A:R,17,FALSE))</f>
        <v/>
      </c>
      <c r="T501" s="3" t="str">
        <f>IF(VLOOKUP($A501,DICO_Complet!A:R,18,FALSE)=0,"",VLOOKUP($A501,DICO_Complet!A:R,18,FALSE))</f>
        <v/>
      </c>
    </row>
    <row r="502" spans="1:20">
      <c r="A502" s="29">
        <v>250527100002</v>
      </c>
      <c r="B502" s="30" t="str">
        <f>IF(ISNA(VLOOKUP(Tableau161920[[#This Row],[Référence]],MON_MSG!A:B,2,FALSE)),"N",IF($I502="Obsolete","N","O"))</f>
        <v>O</v>
      </c>
      <c r="C502" s="3" t="str">
        <f>VLOOKUP($A502,DICO_Complet!A:R,3,FALSE)</f>
        <v>Context</v>
      </c>
      <c r="D502" s="3" t="str">
        <f>VLOOKUP($A502,DICO_Complet!A:R,4,FALSE)</f>
        <v>transactionContext</v>
      </c>
      <c r="E502" s="3" t="str">
        <f>VLOOKUP($A502,DICO_Complet!A:R,5,FALSE)</f>
        <v>operationReferenceId</v>
      </c>
      <c r="F502" s="3" t="str">
        <f>VLOOKUP($A502,DICO_Complet!A:R,6,FALSE)</f>
        <v>UUIDType</v>
      </c>
      <c r="G502" s="31" t="str">
        <f>VLOOKUP($A502,DICO_Complet!A:R,7,FALSE)</f>
        <v>DNS</v>
      </c>
      <c r="H502" s="31">
        <f>VLOOKUP($A502,DICO_Complet!A:R,8,FALSE)</f>
        <v>0</v>
      </c>
      <c r="I502" s="3" t="str">
        <f>IF(VLOOKUP($A502,DICO_Complet!A:R,9,FALSE)&lt;&gt;0,VLOOKUP($A502,DICO_Complet!A:R,9,FALSE),"")</f>
        <v/>
      </c>
      <c r="J502" s="3" t="str">
        <f>VLOOKUP($A502,DICO_Complet!A:R,10,FALSE)</f>
        <v>Operation reference Internal to IAS</v>
      </c>
      <c r="K502" s="3" t="str">
        <f>IF(OR(ISNA(VLOOKUP(Tableau161920[[#This Row],[Référence]],MON_MSG!A:H,7,FALSE)),ISBLANK(VLOOKUP(Tableau161920[[#This Row],[Référence]],MON_MSG!A:H,7,FALSE))),"",VLOOKUP(Tableau161920[[#This Row],[Référence]],MON_MSG!A:H,7,FALSE))</f>
        <v/>
      </c>
      <c r="L502" s="3" t="str">
        <f>IF(OR(ISNA(VLOOKUP(Tableau161920[[#This Row],[Référence]],MON_MSG!A:I,8,FALSE)),ISBLANK(VLOOKUP(Tableau161920[[#This Row],[Référence]],MON_MSG!A:I,8,FALSE))),"",VLOOKUP(Tableau161920[[#This Row],[Référence]],MON_MSG!A:I,8,FALSE))</f>
        <v/>
      </c>
      <c r="M502" s="3" t="str">
        <f>IF(OR(ISNA(VLOOKUP(Tableau161920[[#This Row],[Référence]],MON_MSG!A:J,9,FALSE)),ISBLANK(VLOOKUP(Tableau161920[[#This Row],[Référence]],MON_MSG!A:J,9,FALSE))),"",VLOOKUP(Tableau161920[[#This Row],[Référence]],MON_MSG!A:J,9,FALSE))</f>
        <v/>
      </c>
      <c r="N502" s="3" t="str">
        <f>IF(VLOOKUP($A502,DICO_Complet!A:R,12,FALSE)=0,"",VLOOKUP($A502,DICO_Complet!A:R,12,FALSE))</f>
        <v/>
      </c>
      <c r="O502" s="3" t="str">
        <f>IF(VLOOKUP($A502,DICO_Complet!A:R,13,FALSE)=0,"",VLOOKUP($A502,DICO_Complet!A:R,13,FALSE))</f>
        <v/>
      </c>
      <c r="P502" s="3" t="str">
        <f>IF(VLOOKUP($A502,DICO_Complet!A:R,14,FALSE)=0,"",VLOOKUP($A502,DICO_Complet!A:R,14,FALSE))</f>
        <v/>
      </c>
      <c r="Q502" s="3" t="str">
        <f>IF(VLOOKUP($A502,DICO_Complet!A:R,15,FALSE)=0,"",VLOOKUP($A502,DICO_Complet!A:R,15,FALSE))</f>
        <v/>
      </c>
      <c r="R502" s="3" t="str">
        <f>IF(VLOOKUP($A502,DICO_Complet!A:R,16,FALSE)=0,"",VLOOKUP($A502,DICO_Complet!A:R,16,FALSE))</f>
        <v/>
      </c>
      <c r="S502" s="3" t="str">
        <f>IF(VLOOKUP($A502,DICO_Complet!A:R,17,FALSE)=0,"",VLOOKUP($A502,DICO_Complet!A:R,17,FALSE))</f>
        <v/>
      </c>
      <c r="T502" s="3" t="str">
        <f>IF(VLOOKUP($A502,DICO_Complet!A:R,18,FALSE)=0,"",VLOOKUP($A502,DICO_Complet!A:R,18,FALSE))</f>
        <v/>
      </c>
    </row>
    <row r="503" spans="1:20">
      <c r="A503" s="29">
        <v>250924100018</v>
      </c>
      <c r="B503" s="30" t="str">
        <f>IF(ISNA(VLOOKUP(Tableau161920[[#This Row],[Référence]],MON_MSG!A:B,2,FALSE)),"N",IF($I503="Obsolete","N","O"))</f>
        <v>O</v>
      </c>
      <c r="C503" s="3" t="str">
        <f>VLOOKUP($A503,DICO_Complet!A:R,3,FALSE)</f>
        <v>Context</v>
      </c>
      <c r="D503" s="3" t="str">
        <f>VLOOKUP($A503,DICO_Complet!A:R,4,FALSE)</f>
        <v>transactionContext</v>
      </c>
      <c r="E503" s="3" t="str">
        <f>VLOOKUP($A503,DICO_Complet!A:R,5,FALSE)</f>
        <v>otpValue</v>
      </c>
      <c r="F503" s="3" t="str">
        <f>VLOOKUP($A503,DICO_Complet!A:R,6,FALSE)</f>
        <v>Max256AlphaNumericText</v>
      </c>
      <c r="G503" s="31" t="str">
        <f>VLOOKUP($A503,DICO_Complet!A:R,7,FALSE)</f>
        <v>DNS</v>
      </c>
      <c r="H503" s="31">
        <f>VLOOKUP($A503,DICO_Complet!A:R,8,FALSE)</f>
        <v>0</v>
      </c>
      <c r="I503" s="3" t="str">
        <f>IF(VLOOKUP($A503,DICO_Complet!A:R,9,FALSE)&lt;&gt;0,VLOOKUP($A503,DICO_Complet!A:R,9,FALSE),"")</f>
        <v/>
      </c>
      <c r="J503" s="3" t="str">
        <f>VLOOKUP($A503,DICO_Complet!A:R,10,FALSE)</f>
        <v>OTP Value</v>
      </c>
      <c r="K503" s="3" t="str">
        <f>IF(OR(ISNA(VLOOKUP(Tableau161920[[#This Row],[Référence]],MON_MSG!A:H,7,FALSE)),ISBLANK(VLOOKUP(Tableau161920[[#This Row],[Référence]],MON_MSG!A:H,7,FALSE))),"",VLOOKUP(Tableau161920[[#This Row],[Référence]],MON_MSG!A:H,7,FALSE))</f>
        <v/>
      </c>
      <c r="L503" s="3" t="str">
        <f>IF(OR(ISNA(VLOOKUP(Tableau161920[[#This Row],[Référence]],MON_MSG!A:I,8,FALSE)),ISBLANK(VLOOKUP(Tableau161920[[#This Row],[Référence]],MON_MSG!A:I,8,FALSE))),"",VLOOKUP(Tableau161920[[#This Row],[Référence]],MON_MSG!A:I,8,FALSE))</f>
        <v/>
      </c>
      <c r="M503" s="3" t="str">
        <f>IF(OR(ISNA(VLOOKUP(Tableau161920[[#This Row],[Référence]],MON_MSG!A:J,9,FALSE)),ISBLANK(VLOOKUP(Tableau161920[[#This Row],[Référence]],MON_MSG!A:J,9,FALSE))),"",VLOOKUP(Tableau161920[[#This Row],[Référence]],MON_MSG!A:J,9,FALSE))</f>
        <v/>
      </c>
      <c r="N503" s="3" t="str">
        <f>IF(VLOOKUP($A503,DICO_Complet!A:R,12,FALSE)=0,"",VLOOKUP($A503,DICO_Complet!A:R,12,FALSE))</f>
        <v/>
      </c>
      <c r="O503" s="3" t="str">
        <f>IF(VLOOKUP($A503,DICO_Complet!A:R,13,FALSE)=0,"",VLOOKUP($A503,DICO_Complet!A:R,13,FALSE))</f>
        <v/>
      </c>
      <c r="P503" s="3" t="str">
        <f>IF(VLOOKUP($A503,DICO_Complet!A:R,14,FALSE)=0,"",VLOOKUP($A503,DICO_Complet!A:R,14,FALSE))</f>
        <v/>
      </c>
      <c r="Q503" s="3" t="str">
        <f>IF(VLOOKUP($A503,DICO_Complet!A:R,15,FALSE)=0,"",VLOOKUP($A503,DICO_Complet!A:R,15,FALSE))</f>
        <v/>
      </c>
      <c r="R503" s="3" t="str">
        <f>IF(VLOOKUP($A503,DICO_Complet!A:R,16,FALSE)=0,"",VLOOKUP($A503,DICO_Complet!A:R,16,FALSE))</f>
        <v/>
      </c>
      <c r="S503" s="3" t="str">
        <f>IF(VLOOKUP($A503,DICO_Complet!A:R,17,FALSE)=0,"",VLOOKUP($A503,DICO_Complet!A:R,17,FALSE))</f>
        <v/>
      </c>
      <c r="T503" s="3" t="str">
        <f>IF(VLOOKUP($A503,DICO_Complet!A:R,18,FALSE)=0,"",VLOOKUP($A503,DICO_Complet!A:R,18,FALSE))</f>
        <v/>
      </c>
    </row>
    <row r="504" spans="1:20">
      <c r="A504" s="29">
        <v>241112000006</v>
      </c>
      <c r="B504" s="30" t="str">
        <f>IF(ISNA(VLOOKUP(Tableau161920[[#This Row],[Référence]],MON_MSG!A:B,2,FALSE)),"N",IF($I504="Obsolete","N","O"))</f>
        <v>O</v>
      </c>
      <c r="C504" s="3" t="str">
        <f>VLOOKUP($A504,DICO_Complet!A:R,3,FALSE)</f>
        <v>Context</v>
      </c>
      <c r="D504" s="3" t="str">
        <f>VLOOKUP($A504,DICO_Complet!A:R,4,FALSE)</f>
        <v>transactionContext</v>
      </c>
      <c r="E504" s="3" t="str">
        <f>VLOOKUP($A504,DICO_Complet!A:R,5,FALSE)</f>
        <v>panEntryMode</v>
      </c>
      <c r="F504" s="3" t="str">
        <f>VLOOKUP($A504,DICO_Complet!A:R,6,FALSE)</f>
        <v>PanEntryModeCodeset</v>
      </c>
      <c r="G504" s="31" t="str">
        <f>VLOOKUP($A504,DICO_Complet!A:R,7,FALSE)</f>
        <v>DNS</v>
      </c>
      <c r="H504" s="31">
        <f>VLOOKUP($A504,DICO_Complet!A:R,8,FALSE)</f>
        <v>0</v>
      </c>
      <c r="I504" s="3" t="str">
        <f>IF(VLOOKUP($A504,DICO_Complet!A:R,9,FALSE)&lt;&gt;0,VLOOKUP($A504,DICO_Complet!A:R,9,FALSE),"")</f>
        <v/>
      </c>
      <c r="J504" s="3" t="str">
        <f>VLOOKUP($A504,DICO_Complet!A:R,10,FALSE)</f>
        <v>Pan Entry Mode (CBAE)</v>
      </c>
      <c r="K504" s="3" t="str">
        <f>IF(OR(ISNA(VLOOKUP(Tableau161920[[#This Row],[Référence]],MON_MSG!A:H,7,FALSE)),ISBLANK(VLOOKUP(Tableau161920[[#This Row],[Référence]],MON_MSG!A:H,7,FALSE))),"",VLOOKUP(Tableau161920[[#This Row],[Référence]],MON_MSG!A:H,7,FALSE))</f>
        <v/>
      </c>
      <c r="L504" s="3" t="str">
        <f>IF(OR(ISNA(VLOOKUP(Tableau161920[[#This Row],[Référence]],MON_MSG!A:I,8,FALSE)),ISBLANK(VLOOKUP(Tableau161920[[#This Row],[Référence]],MON_MSG!A:I,8,FALSE))),"",VLOOKUP(Tableau161920[[#This Row],[Référence]],MON_MSG!A:I,8,FALSE))</f>
        <v/>
      </c>
      <c r="M504" s="3" t="str">
        <f>IF(OR(ISNA(VLOOKUP(Tableau161920[[#This Row],[Référence]],MON_MSG!A:J,9,FALSE)),ISBLANK(VLOOKUP(Tableau161920[[#This Row],[Référence]],MON_MSG!A:J,9,FALSE))),"",VLOOKUP(Tableau161920[[#This Row],[Référence]],MON_MSG!A:J,9,FALSE))</f>
        <v/>
      </c>
      <c r="N504" s="3" t="str">
        <f>IF(VLOOKUP($A504,DICO_Complet!A:R,12,FALSE)=0,"",VLOOKUP($A504,DICO_Complet!A:R,12,FALSE))</f>
        <v>ISO22_p1</v>
      </c>
      <c r="O504" s="3" t="str">
        <f>IF(VLOOKUP($A504,DICO_Complet!A:R,13,FALSE)=0,"",VLOOKUP($A504,DICO_Complet!A:R,13,FALSE))</f>
        <v>022-p1</v>
      </c>
      <c r="P504" s="3" t="str">
        <f>IF(VLOOKUP($A504,DICO_Complet!A:R,14,FALSE)=0,"",VLOOKUP($A504,DICO_Complet!A:R,14,FALSE))</f>
        <v/>
      </c>
      <c r="Q504" s="3" t="str">
        <f>IF(VLOOKUP($A504,DICO_Complet!A:R,15,FALSE)=0,"",VLOOKUP($A504,DICO_Complet!A:R,15,FALSE))</f>
        <v>022-p1</v>
      </c>
      <c r="R504" s="3" t="str">
        <f>IF(VLOOKUP($A504,DICO_Complet!A:R,16,FALSE)=0,"",VLOOKUP($A504,DICO_Complet!A:R,16,FALSE))</f>
        <v>field 22</v>
      </c>
      <c r="S504" s="3" t="str">
        <f>IF(VLOOKUP($A504,DICO_Complet!A:R,17,FALSE)=0,"",VLOOKUP($A504,DICO_Complet!A:R,17,FALSE))</f>
        <v>DE 022 SF1</v>
      </c>
      <c r="T504" s="3" t="str">
        <f>IF(VLOOKUP($A504,DICO_Complet!A:R,18,FALSE)=0,"",VLOOKUP($A504,DICO_Complet!A:R,18,FALSE))</f>
        <v/>
      </c>
    </row>
    <row r="505" spans="1:20">
      <c r="A505" s="29">
        <v>250827105200</v>
      </c>
      <c r="B505" s="30" t="str">
        <f>IF(ISNA(VLOOKUP(Tableau161920[[#This Row],[Référence]],MON_MSG!A:B,2,FALSE)),"N",IF($I505="Obsolete","N","O"))</f>
        <v>O</v>
      </c>
      <c r="C505" s="3" t="str">
        <f>VLOOKUP($A505,DICO_Complet!A:R,3,FALSE)</f>
        <v>Context</v>
      </c>
      <c r="D505" s="3" t="str">
        <f>VLOOKUP($A505,DICO_Complet!A:R,4,FALSE)</f>
        <v>transactionContext</v>
      </c>
      <c r="E505" s="3" t="str">
        <f>VLOOKUP($A505,DICO_Complet!A:R,5,FALSE)</f>
        <v>panEntryModeForDualApplication</v>
      </c>
      <c r="F505" s="3" t="str">
        <f>VLOOKUP($A505,DICO_Complet!A:R,6,FALSE)</f>
        <v>Exact1HexBinaryText</v>
      </c>
      <c r="G505" s="31" t="str">
        <f>VLOOKUP($A505,DICO_Complet!A:R,7,FALSE)</f>
        <v>DNS</v>
      </c>
      <c r="H505" s="31">
        <f>VLOOKUP($A505,DICO_Complet!A:R,8,FALSE)</f>
        <v>0</v>
      </c>
      <c r="I505" s="3" t="str">
        <f>IF(VLOOKUP($A505,DICO_Complet!A:R,9,FALSE)&lt;&gt;0,VLOOKUP($A505,DICO_Complet!A:R,9,FALSE),"")</f>
        <v/>
      </c>
      <c r="J505" s="3" t="str">
        <f>VLOOKUP($A505,DICO_Complet!A:R,10,FALSE)</f>
        <v>pan Entry mode for dual mode applications (Contact &amp; Contactless)</v>
      </c>
      <c r="K505" s="3" t="str">
        <f>IF(OR(ISNA(VLOOKUP(Tableau161920[[#This Row],[Référence]],MON_MSG!A:H,7,FALSE)),ISBLANK(VLOOKUP(Tableau161920[[#This Row],[Référence]],MON_MSG!A:H,7,FALSE))),"",VLOOKUP(Tableau161920[[#This Row],[Référence]],MON_MSG!A:H,7,FALSE))</f>
        <v/>
      </c>
      <c r="L505" s="3" t="str">
        <f>IF(OR(ISNA(VLOOKUP(Tableau161920[[#This Row],[Référence]],MON_MSG!A:I,8,FALSE)),ISBLANK(VLOOKUP(Tableau161920[[#This Row],[Référence]],MON_MSG!A:I,8,FALSE))),"",VLOOKUP(Tableau161920[[#This Row],[Référence]],MON_MSG!A:I,8,FALSE))</f>
        <v/>
      </c>
      <c r="M505" s="3" t="str">
        <f>IF(OR(ISNA(VLOOKUP(Tableau161920[[#This Row],[Référence]],MON_MSG!A:J,9,FALSE)),ISBLANK(VLOOKUP(Tableau161920[[#This Row],[Référence]],MON_MSG!A:J,9,FALSE))),"",VLOOKUP(Tableau161920[[#This Row],[Référence]],MON_MSG!A:J,9,FALSE))</f>
        <v/>
      </c>
      <c r="N505" s="3" t="str">
        <f>IF(VLOOKUP($A505,DICO_Complet!A:R,12,FALSE)=0,"",VLOOKUP($A505,DICO_Complet!A:R,12,FALSE))</f>
        <v/>
      </c>
      <c r="O505" s="3" t="str">
        <f>IF(VLOOKUP($A505,DICO_Complet!A:R,13,FALSE)=0,"",VLOOKUP($A505,DICO_Complet!A:R,13,FALSE))</f>
        <v/>
      </c>
      <c r="P505" s="3" t="str">
        <f>IF(VLOOKUP($A505,DICO_Complet!A:R,14,FALSE)=0,"",VLOOKUP($A505,DICO_Complet!A:R,14,FALSE))</f>
        <v/>
      </c>
      <c r="Q505" s="3" t="str">
        <f>IF(VLOOKUP($A505,DICO_Complet!A:R,15,FALSE)=0,"",VLOOKUP($A505,DICO_Complet!A:R,15,FALSE))</f>
        <v>047-35</v>
      </c>
      <c r="R505" s="3" t="str">
        <f>IF(VLOOKUP($A505,DICO_Complet!A:R,16,FALSE)=0,"",VLOOKUP($A505,DICO_Complet!A:R,16,FALSE))</f>
        <v/>
      </c>
      <c r="S505" s="3" t="str">
        <f>IF(VLOOKUP($A505,DICO_Complet!A:R,17,FALSE)=0,"",VLOOKUP($A505,DICO_Complet!A:R,17,FALSE))</f>
        <v/>
      </c>
      <c r="T505" s="3" t="str">
        <f>IF(VLOOKUP($A505,DICO_Complet!A:R,18,FALSE)=0,"",VLOOKUP($A505,DICO_Complet!A:R,18,FALSE))</f>
        <v/>
      </c>
    </row>
    <row r="506" spans="1:20">
      <c r="A506" s="29">
        <v>260107110007</v>
      </c>
      <c r="B506" s="30" t="str">
        <f>IF(ISNA(VLOOKUP(Tableau161920[[#This Row],[Référence]],MON_MSG!A:B,2,FALSE)),"N",IF($I506="Obsolete","N","O"))</f>
        <v>O</v>
      </c>
      <c r="C506" s="3" t="str">
        <f>VLOOKUP($A506,DICO_Complet!A:R,3,FALSE)</f>
        <v>Context</v>
      </c>
      <c r="D506" s="3" t="str">
        <f>VLOOKUP($A506,DICO_Complet!A:R,4,FALSE)</f>
        <v>transactionContext</v>
      </c>
      <c r="E506" s="3" t="str">
        <f>VLOOKUP($A506,DICO_Complet!A:R,5,FALSE)</f>
        <v>paymentAuthenticationDateTime</v>
      </c>
      <c r="F506" s="3" t="str">
        <f>VLOOKUP($A506,DICO_Complet!A:R,6,FALSE)</f>
        <v>ISODateTime</v>
      </c>
      <c r="G506" s="31" t="str">
        <f>VLOOKUP($A506,DICO_Complet!A:R,7,FALSE)</f>
        <v>DNS</v>
      </c>
      <c r="H506" s="31">
        <f>VLOOKUP($A506,DICO_Complet!A:R,8,FALSE)</f>
        <v>0</v>
      </c>
      <c r="I506" s="3" t="str">
        <f>IF(VLOOKUP($A506,DICO_Complet!A:R,9,FALSE)&lt;&gt;0,VLOOKUP($A506,DICO_Complet!A:R,9,FALSE),"")</f>
        <v/>
      </c>
      <c r="J506" s="3" t="str">
        <f>VLOOKUP($A506,DICO_Complet!A:R,10,FALSE)</f>
        <v>Date time on which the payment was authenticated.</v>
      </c>
      <c r="K506" s="3" t="str">
        <f>IF(OR(ISNA(VLOOKUP(Tableau161920[[#This Row],[Référence]],MON_MSG!A:H,7,FALSE)),ISBLANK(VLOOKUP(Tableau161920[[#This Row],[Référence]],MON_MSG!A:H,7,FALSE))),"",VLOOKUP(Tableau161920[[#This Row],[Référence]],MON_MSG!A:H,7,FALSE))</f>
        <v/>
      </c>
      <c r="L506" s="3" t="str">
        <f>IF(OR(ISNA(VLOOKUP(Tableau161920[[#This Row],[Référence]],MON_MSG!A:I,8,FALSE)),ISBLANK(VLOOKUP(Tableau161920[[#This Row],[Référence]],MON_MSG!A:I,8,FALSE))),"",VLOOKUP(Tableau161920[[#This Row],[Référence]],MON_MSG!A:I,8,FALSE))</f>
        <v/>
      </c>
      <c r="M506" s="3" t="str">
        <f>IF(OR(ISNA(VLOOKUP(Tableau161920[[#This Row],[Référence]],MON_MSG!A:J,9,FALSE)),ISBLANK(VLOOKUP(Tableau161920[[#This Row],[Référence]],MON_MSG!A:J,9,FALSE))),"",VLOOKUP(Tableau161920[[#This Row],[Référence]],MON_MSG!A:J,9,FALSE))</f>
        <v/>
      </c>
      <c r="N506" s="3" t="str">
        <f>IF(VLOOKUP($A506,DICO_Complet!A:R,12,FALSE)=0,"",VLOOKUP($A506,DICO_Complet!A:R,12,FALSE))</f>
        <v/>
      </c>
      <c r="O506" s="3" t="str">
        <f>IF(VLOOKUP($A506,DICO_Complet!A:R,13,FALSE)=0,"",VLOOKUP($A506,DICO_Complet!A:R,13,FALSE))</f>
        <v/>
      </c>
      <c r="P506" s="3" t="str">
        <f>IF(VLOOKUP($A506,DICO_Complet!A:R,14,FALSE)=0,"",VLOOKUP($A506,DICO_Complet!A:R,14,FALSE))</f>
        <v/>
      </c>
      <c r="Q506" s="3" t="str">
        <f>IF(VLOOKUP($A506,DICO_Complet!A:R,15,FALSE)=0,"",VLOOKUP($A506,DICO_Complet!A:R,15,FALSE))</f>
        <v/>
      </c>
      <c r="R506" s="3" t="str">
        <f>IF(VLOOKUP($A506,DICO_Complet!A:R,16,FALSE)=0,"",VLOOKUP($A506,DICO_Complet!A:R,16,FALSE))</f>
        <v/>
      </c>
      <c r="S506" s="3" t="str">
        <f>IF(VLOOKUP($A506,DICO_Complet!A:R,17,FALSE)=0,"",VLOOKUP($A506,DICO_Complet!A:R,17,FALSE))</f>
        <v/>
      </c>
      <c r="T506" s="3" t="str">
        <f>IF(VLOOKUP($A506,DICO_Complet!A:R,18,FALSE)=0,"",VLOOKUP($A506,DICO_Complet!A:R,18,FALSE))</f>
        <v/>
      </c>
    </row>
    <row r="507" spans="1:20">
      <c r="A507" s="29">
        <v>260107110008</v>
      </c>
      <c r="B507" s="30" t="str">
        <f>IF(ISNA(VLOOKUP(Tableau161920[[#This Row],[Référence]],MON_MSG!A:B,2,FALSE)),"N",IF($I507="Obsolete","N","O"))</f>
        <v>O</v>
      </c>
      <c r="C507" s="3" t="str">
        <f>VLOOKUP($A507,DICO_Complet!A:R,3,FALSE)</f>
        <v>Context</v>
      </c>
      <c r="D507" s="3" t="str">
        <f>VLOOKUP($A507,DICO_Complet!A:R,4,FALSE)</f>
        <v>transactionContext</v>
      </c>
      <c r="E507" s="3" t="str">
        <f>VLOOKUP($A507,DICO_Complet!A:R,5,FALSE)</f>
        <v>paymentAuthenticationMean</v>
      </c>
      <c r="F507" s="3" t="str">
        <f>VLOOKUP($A507,DICO_Complet!A:R,6,FALSE)</f>
        <v>AuthenticationMeanCodeset</v>
      </c>
      <c r="G507" s="31" t="str">
        <f>VLOOKUP($A507,DICO_Complet!A:R,7,FALSE)</f>
        <v>DNS</v>
      </c>
      <c r="H507" s="31">
        <f>VLOOKUP($A507,DICO_Complet!A:R,8,FALSE)</f>
        <v>0</v>
      </c>
      <c r="I507" s="3" t="str">
        <f>IF(VLOOKUP($A507,DICO_Complet!A:R,9,FALSE)&lt;&gt;0,VLOOKUP($A507,DICO_Complet!A:R,9,FALSE),"")</f>
        <v/>
      </c>
      <c r="J507" s="3" t="str">
        <f>VLOOKUP($A507,DICO_Complet!A:R,10,FALSE)</f>
        <v>Strong authentication mean used by the customer to authorise the transacton.</v>
      </c>
      <c r="K507" s="3" t="str">
        <f>IF(OR(ISNA(VLOOKUP(Tableau161920[[#This Row],[Référence]],MON_MSG!A:H,7,FALSE)),ISBLANK(VLOOKUP(Tableau161920[[#This Row],[Référence]],MON_MSG!A:H,7,FALSE))),"",VLOOKUP(Tableau161920[[#This Row],[Référence]],MON_MSG!A:H,7,FALSE))</f>
        <v/>
      </c>
      <c r="L507" s="3" t="str">
        <f>IF(OR(ISNA(VLOOKUP(Tableau161920[[#This Row],[Référence]],MON_MSG!A:I,8,FALSE)),ISBLANK(VLOOKUP(Tableau161920[[#This Row],[Référence]],MON_MSG!A:I,8,FALSE))),"",VLOOKUP(Tableau161920[[#This Row],[Référence]],MON_MSG!A:I,8,FALSE))</f>
        <v/>
      </c>
      <c r="M507" s="3" t="str">
        <f>IF(OR(ISNA(VLOOKUP(Tableau161920[[#This Row],[Référence]],MON_MSG!A:J,9,FALSE)),ISBLANK(VLOOKUP(Tableau161920[[#This Row],[Référence]],MON_MSG!A:J,9,FALSE))),"",VLOOKUP(Tableau161920[[#This Row],[Référence]],MON_MSG!A:J,9,FALSE))</f>
        <v/>
      </c>
      <c r="N507" s="3" t="str">
        <f>IF(VLOOKUP($A507,DICO_Complet!A:R,12,FALSE)=0,"",VLOOKUP($A507,DICO_Complet!A:R,12,FALSE))</f>
        <v/>
      </c>
      <c r="O507" s="3" t="str">
        <f>IF(VLOOKUP($A507,DICO_Complet!A:R,13,FALSE)=0,"",VLOOKUP($A507,DICO_Complet!A:R,13,FALSE))</f>
        <v/>
      </c>
      <c r="P507" s="3" t="str">
        <f>IF(VLOOKUP($A507,DICO_Complet!A:R,14,FALSE)=0,"",VLOOKUP($A507,DICO_Complet!A:R,14,FALSE))</f>
        <v/>
      </c>
      <c r="Q507" s="3" t="str">
        <f>IF(VLOOKUP($A507,DICO_Complet!A:R,15,FALSE)=0,"",VLOOKUP($A507,DICO_Complet!A:R,15,FALSE))</f>
        <v/>
      </c>
      <c r="R507" s="3" t="str">
        <f>IF(VLOOKUP($A507,DICO_Complet!A:R,16,FALSE)=0,"",VLOOKUP($A507,DICO_Complet!A:R,16,FALSE))</f>
        <v/>
      </c>
      <c r="S507" s="3" t="str">
        <f>IF(VLOOKUP($A507,DICO_Complet!A:R,17,FALSE)=0,"",VLOOKUP($A507,DICO_Complet!A:R,17,FALSE))</f>
        <v/>
      </c>
      <c r="T507" s="3" t="str">
        <f>IF(VLOOKUP($A507,DICO_Complet!A:R,18,FALSE)=0,"",VLOOKUP($A507,DICO_Complet!A:R,18,FALSE))</f>
        <v/>
      </c>
    </row>
    <row r="508" spans="1:20">
      <c r="A508" s="29">
        <v>260107110009</v>
      </c>
      <c r="B508" s="30" t="str">
        <f>IF(ISNA(VLOOKUP(Tableau161920[[#This Row],[Référence]],MON_MSG!A:B,2,FALSE)),"N",IF($I508="Obsolete","N","O"))</f>
        <v>O</v>
      </c>
      <c r="C508" s="3" t="str">
        <f>VLOOKUP($A508,DICO_Complet!A:R,3,FALSE)</f>
        <v>Context</v>
      </c>
      <c r="D508" s="3" t="str">
        <f>VLOOKUP($A508,DICO_Complet!A:R,4,FALSE)</f>
        <v>transactionContext</v>
      </c>
      <c r="E508" s="3" t="str">
        <f>VLOOKUP($A508,DICO_Complet!A:R,5,FALSE)</f>
        <v>paymentAuthenticationMethod</v>
      </c>
      <c r="F508" s="3" t="str">
        <f>VLOOKUP($A508,DICO_Complet!A:R,6,FALSE)</f>
        <v>AuthenticationMethodCodeset</v>
      </c>
      <c r="G508" s="31" t="str">
        <f>VLOOKUP($A508,DICO_Complet!A:R,7,FALSE)</f>
        <v>DNS</v>
      </c>
      <c r="H508" s="31">
        <f>VLOOKUP($A508,DICO_Complet!A:R,8,FALSE)</f>
        <v>0</v>
      </c>
      <c r="I508" s="3" t="str">
        <f>IF(VLOOKUP($A508,DICO_Complet!A:R,9,FALSE)&lt;&gt;0,VLOOKUP($A508,DICO_Complet!A:R,9,FALSE),"")</f>
        <v/>
      </c>
      <c r="J508" s="3" t="str">
        <f>VLOOKUP($A508,DICO_Complet!A:R,10,FALSE)</f>
        <v>Method used for the strong authentication</v>
      </c>
      <c r="K508" s="3" t="str">
        <f>IF(OR(ISNA(VLOOKUP(Tableau161920[[#This Row],[Référence]],MON_MSG!A:H,7,FALSE)),ISBLANK(VLOOKUP(Tableau161920[[#This Row],[Référence]],MON_MSG!A:H,7,FALSE))),"",VLOOKUP(Tableau161920[[#This Row],[Référence]],MON_MSG!A:H,7,FALSE))</f>
        <v/>
      </c>
      <c r="L508" s="3" t="str">
        <f>IF(OR(ISNA(VLOOKUP(Tableau161920[[#This Row],[Référence]],MON_MSG!A:I,8,FALSE)),ISBLANK(VLOOKUP(Tableau161920[[#This Row],[Référence]],MON_MSG!A:I,8,FALSE))),"",VLOOKUP(Tableau161920[[#This Row],[Référence]],MON_MSG!A:I,8,FALSE))</f>
        <v/>
      </c>
      <c r="M508" s="3" t="str">
        <f>IF(OR(ISNA(VLOOKUP(Tableau161920[[#This Row],[Référence]],MON_MSG!A:J,9,FALSE)),ISBLANK(VLOOKUP(Tableau161920[[#This Row],[Référence]],MON_MSG!A:J,9,FALSE))),"",VLOOKUP(Tableau161920[[#This Row],[Référence]],MON_MSG!A:J,9,FALSE))</f>
        <v/>
      </c>
      <c r="N508" s="3" t="str">
        <f>IF(VLOOKUP($A508,DICO_Complet!A:R,12,FALSE)=0,"",VLOOKUP($A508,DICO_Complet!A:R,12,FALSE))</f>
        <v/>
      </c>
      <c r="O508" s="3" t="str">
        <f>IF(VLOOKUP($A508,DICO_Complet!A:R,13,FALSE)=0,"",VLOOKUP($A508,DICO_Complet!A:R,13,FALSE))</f>
        <v/>
      </c>
      <c r="P508" s="3" t="str">
        <f>IF(VLOOKUP($A508,DICO_Complet!A:R,14,FALSE)=0,"",VLOOKUP($A508,DICO_Complet!A:R,14,FALSE))</f>
        <v/>
      </c>
      <c r="Q508" s="3" t="str">
        <f>IF(VLOOKUP($A508,DICO_Complet!A:R,15,FALSE)=0,"",VLOOKUP($A508,DICO_Complet!A:R,15,FALSE))</f>
        <v/>
      </c>
      <c r="R508" s="3" t="str">
        <f>IF(VLOOKUP($A508,DICO_Complet!A:R,16,FALSE)=0,"",VLOOKUP($A508,DICO_Complet!A:R,16,FALSE))</f>
        <v/>
      </c>
      <c r="S508" s="3" t="str">
        <f>IF(VLOOKUP($A508,DICO_Complet!A:R,17,FALSE)=0,"",VLOOKUP($A508,DICO_Complet!A:R,17,FALSE))</f>
        <v/>
      </c>
      <c r="T508" s="3" t="str">
        <f>IF(VLOOKUP($A508,DICO_Complet!A:R,18,FALSE)=0,"",VLOOKUP($A508,DICO_Complet!A:R,18,FALSE))</f>
        <v/>
      </c>
    </row>
    <row r="509" spans="1:20">
      <c r="A509" s="29">
        <v>260107110010</v>
      </c>
      <c r="B509" s="30" t="str">
        <f>IF(ISNA(VLOOKUP(Tableau161920[[#This Row],[Référence]],MON_MSG!A:B,2,FALSE)),"N",IF($I509="Obsolete","N","O"))</f>
        <v>O</v>
      </c>
      <c r="C509" s="3" t="str">
        <f>VLOOKUP($A509,DICO_Complet!A:R,3,FALSE)</f>
        <v>Context</v>
      </c>
      <c r="D509" s="3" t="str">
        <f>VLOOKUP($A509,DICO_Complet!A:R,4,FALSE)</f>
        <v>transactionContext</v>
      </c>
      <c r="E509" s="3" t="str">
        <f>VLOOKUP($A509,DICO_Complet!A:R,5,FALSE)</f>
        <v>paymentAuthenticationSuccessfulIndicator</v>
      </c>
      <c r="F509" s="3" t="str">
        <f>VLOOKUP($A509,DICO_Complet!A:R,6,FALSE)</f>
        <v>TrueFalseIndicator</v>
      </c>
      <c r="G509" s="31" t="str">
        <f>VLOOKUP($A509,DICO_Complet!A:R,7,FALSE)</f>
        <v>DNS</v>
      </c>
      <c r="H509" s="31">
        <f>VLOOKUP($A509,DICO_Complet!A:R,8,FALSE)</f>
        <v>0</v>
      </c>
      <c r="I509" s="3" t="str">
        <f>IF(VLOOKUP($A509,DICO_Complet!A:R,9,FALSE)&lt;&gt;0,VLOOKUP($A509,DICO_Complet!A:R,9,FALSE),"")</f>
        <v/>
      </c>
      <c r="J509" s="3" t="str">
        <f>VLOOKUP($A509,DICO_Complet!A:R,10,FALSE)</f>
        <v>Was the payment authentification successful ?</v>
      </c>
      <c r="K509" s="3" t="str">
        <f>IF(OR(ISNA(VLOOKUP(Tableau161920[[#This Row],[Référence]],MON_MSG!A:H,7,FALSE)),ISBLANK(VLOOKUP(Tableau161920[[#This Row],[Référence]],MON_MSG!A:H,7,FALSE))),"",VLOOKUP(Tableau161920[[#This Row],[Référence]],MON_MSG!A:H,7,FALSE))</f>
        <v/>
      </c>
      <c r="L509" s="3" t="str">
        <f>IF(OR(ISNA(VLOOKUP(Tableau161920[[#This Row],[Référence]],MON_MSG!A:I,8,FALSE)),ISBLANK(VLOOKUP(Tableau161920[[#This Row],[Référence]],MON_MSG!A:I,8,FALSE))),"",VLOOKUP(Tableau161920[[#This Row],[Référence]],MON_MSG!A:I,8,FALSE))</f>
        <v/>
      </c>
      <c r="M509" s="3" t="str">
        <f>IF(OR(ISNA(VLOOKUP(Tableau161920[[#This Row],[Référence]],MON_MSG!A:J,9,FALSE)),ISBLANK(VLOOKUP(Tableau161920[[#This Row],[Référence]],MON_MSG!A:J,9,FALSE))),"",VLOOKUP(Tableau161920[[#This Row],[Référence]],MON_MSG!A:J,9,FALSE))</f>
        <v/>
      </c>
      <c r="N509" s="3" t="str">
        <f>IF(VLOOKUP($A509,DICO_Complet!A:R,12,FALSE)=0,"",VLOOKUP($A509,DICO_Complet!A:R,12,FALSE))</f>
        <v/>
      </c>
      <c r="O509" s="3" t="str">
        <f>IF(VLOOKUP($A509,DICO_Complet!A:R,13,FALSE)=0,"",VLOOKUP($A509,DICO_Complet!A:R,13,FALSE))</f>
        <v/>
      </c>
      <c r="P509" s="3" t="str">
        <f>IF(VLOOKUP($A509,DICO_Complet!A:R,14,FALSE)=0,"",VLOOKUP($A509,DICO_Complet!A:R,14,FALSE))</f>
        <v/>
      </c>
      <c r="Q509" s="3" t="str">
        <f>IF(VLOOKUP($A509,DICO_Complet!A:R,15,FALSE)=0,"",VLOOKUP($A509,DICO_Complet!A:R,15,FALSE))</f>
        <v/>
      </c>
      <c r="R509" s="3" t="str">
        <f>IF(VLOOKUP($A509,DICO_Complet!A:R,16,FALSE)=0,"",VLOOKUP($A509,DICO_Complet!A:R,16,FALSE))</f>
        <v/>
      </c>
      <c r="S509" s="3" t="str">
        <f>IF(VLOOKUP($A509,DICO_Complet!A:R,17,FALSE)=0,"",VLOOKUP($A509,DICO_Complet!A:R,17,FALSE))</f>
        <v/>
      </c>
      <c r="T509" s="3" t="str">
        <f>IF(VLOOKUP($A509,DICO_Complet!A:R,18,FALSE)=0,"",VLOOKUP($A509,DICO_Complet!A:R,18,FALSE))</f>
        <v/>
      </c>
    </row>
    <row r="510" spans="1:20">
      <c r="A510" s="29">
        <v>250708180902</v>
      </c>
      <c r="B510" s="30" t="str">
        <f>IF(ISNA(VLOOKUP(Tableau161920[[#This Row],[Référence]],MON_MSG!A:B,2,FALSE)),"N",IF($I510="Obsolete","N","O"))</f>
        <v>O</v>
      </c>
      <c r="C510" s="3" t="str">
        <f>VLOOKUP($A510,DICO_Complet!A:R,3,FALSE)</f>
        <v>Context</v>
      </c>
      <c r="D510" s="3" t="str">
        <f>VLOOKUP($A510,DICO_Complet!A:R,4,FALSE)</f>
        <v>transactionContext</v>
      </c>
      <c r="E510" s="3" t="str">
        <f>VLOOKUP($A510,DICO_Complet!A:R,5,FALSE)</f>
        <v>paymentGatewayId</v>
      </c>
      <c r="F510" s="3" t="str">
        <f>VLOOKUP($A510,DICO_Complet!A:R,6,FALSE)</f>
        <v>Exact11Text</v>
      </c>
      <c r="G510" s="31" t="str">
        <f>VLOOKUP($A510,DICO_Complet!A:R,7,FALSE)</f>
        <v>DNS</v>
      </c>
      <c r="H510" s="31">
        <f>VLOOKUP($A510,DICO_Complet!A:R,8,FALSE)</f>
        <v>0</v>
      </c>
      <c r="I510" s="3" t="str">
        <f>IF(VLOOKUP($A510,DICO_Complet!A:R,9,FALSE)&lt;&gt;0,VLOOKUP($A510,DICO_Complet!A:R,9,FALSE),"")</f>
        <v/>
      </c>
      <c r="J510" s="3" t="str">
        <f>VLOOKUP($A510,DICO_Complet!A:R,10,FALSE)</f>
        <v>Gateway Payment Identifier</v>
      </c>
      <c r="K510" s="3" t="str">
        <f>IF(OR(ISNA(VLOOKUP(Tableau161920[[#This Row],[Référence]],MON_MSG!A:H,7,FALSE)),ISBLANK(VLOOKUP(Tableau161920[[#This Row],[Référence]],MON_MSG!A:H,7,FALSE))),"",VLOOKUP(Tableau161920[[#This Row],[Référence]],MON_MSG!A:H,7,FALSE))</f>
        <v/>
      </c>
      <c r="L510" s="3" t="str">
        <f>IF(OR(ISNA(VLOOKUP(Tableau161920[[#This Row],[Référence]],MON_MSG!A:I,8,FALSE)),ISBLANK(VLOOKUP(Tableau161920[[#This Row],[Référence]],MON_MSG!A:I,8,FALSE))),"",VLOOKUP(Tableau161920[[#This Row],[Référence]],MON_MSG!A:I,8,FALSE))</f>
        <v/>
      </c>
      <c r="M510" s="3" t="str">
        <f>IF(OR(ISNA(VLOOKUP(Tableau161920[[#This Row],[Référence]],MON_MSG!A:J,9,FALSE)),ISBLANK(VLOOKUP(Tableau161920[[#This Row],[Référence]],MON_MSG!A:J,9,FALSE))),"",VLOOKUP(Tableau161920[[#This Row],[Référence]],MON_MSG!A:J,9,FALSE))</f>
        <v/>
      </c>
      <c r="N510" s="3" t="str">
        <f>IF(VLOOKUP($A510,DICO_Complet!A:R,12,FALSE)=0,"",VLOOKUP($A510,DICO_Complet!A:R,12,FALSE))</f>
        <v/>
      </c>
      <c r="O510" s="3" t="str">
        <f>IF(VLOOKUP($A510,DICO_Complet!A:R,13,FALSE)=0,"",VLOOKUP($A510,DICO_Complet!A:R,13,FALSE))</f>
        <v/>
      </c>
      <c r="P510" s="3" t="str">
        <f>IF(VLOOKUP($A510,DICO_Complet!A:R,14,FALSE)=0,"",VLOOKUP($A510,DICO_Complet!A:R,14,FALSE))</f>
        <v>059-0204</v>
      </c>
      <c r="Q510" s="3" t="str">
        <f>IF(VLOOKUP($A510,DICO_Complet!A:R,15,FALSE)=0,"",VLOOKUP($A510,DICO_Complet!A:R,15,FALSE))</f>
        <v/>
      </c>
      <c r="R510" s="3" t="str">
        <f>IF(VLOOKUP($A510,DICO_Complet!A:R,16,FALSE)=0,"",VLOOKUP($A510,DICO_Complet!A:R,16,FALSE))</f>
        <v/>
      </c>
      <c r="S510" s="3" t="str">
        <f>IF(VLOOKUP($A510,DICO_Complet!A:R,17,FALSE)=0,"",VLOOKUP($A510,DICO_Complet!A:R,17,FALSE))</f>
        <v/>
      </c>
      <c r="T510" s="3" t="str">
        <f>IF(VLOOKUP($A510,DICO_Complet!A:R,18,FALSE)=0,"",VLOOKUP($A510,DICO_Complet!A:R,18,FALSE))</f>
        <v/>
      </c>
    </row>
    <row r="511" spans="1:20">
      <c r="A511" s="29">
        <v>241112000053</v>
      </c>
      <c r="B511" s="30" t="str">
        <f>IF(ISNA(VLOOKUP(Tableau161920[[#This Row],[Référence]],MON_MSG!A:B,2,FALSE)),"N",IF($I511="Obsolete","N","O"))</f>
        <v>O</v>
      </c>
      <c r="C511" s="3" t="str">
        <f>VLOOKUP($A511,DICO_Complet!A:R,3,FALSE)</f>
        <v>Context</v>
      </c>
      <c r="D511" s="3" t="str">
        <f>VLOOKUP($A511,DICO_Complet!A:R,4,FALSE)</f>
        <v>transactionContext</v>
      </c>
      <c r="E511" s="3" t="str">
        <f>VLOOKUP($A511,DICO_Complet!A:R,5,FALSE)</f>
        <v>paymentUseCase</v>
      </c>
      <c r="F511" s="3" t="str">
        <f>VLOOKUP($A511,DICO_Complet!A:R,6,FALSE)</f>
        <v>PaymentUseCaseCodeset</v>
      </c>
      <c r="G511" s="31" t="str">
        <f>VLOOKUP($A511,DICO_Complet!A:R,7,FALSE)</f>
        <v>DNS</v>
      </c>
      <c r="H511" s="31">
        <f>VLOOKUP($A511,DICO_Complet!A:R,8,FALSE)</f>
        <v>0</v>
      </c>
      <c r="I511" s="3" t="str">
        <f>IF(VLOOKUP($A511,DICO_Complet!A:R,9,FALSE)&lt;&gt;0,VLOOKUP($A511,DICO_Complet!A:R,9,FALSE),"")</f>
        <v/>
      </c>
      <c r="J511" s="3" t="str">
        <f>VLOOKUP($A511,DICO_Complet!A:R,10,FALSE)</f>
        <v>Identification of remote payment cases</v>
      </c>
      <c r="K511" s="3" t="str">
        <f>IF(OR(ISNA(VLOOKUP(Tableau161920[[#This Row],[Référence]],MON_MSG!A:H,7,FALSE)),ISBLANK(VLOOKUP(Tableau161920[[#This Row],[Référence]],MON_MSG!A:H,7,FALSE))),"",VLOOKUP(Tableau161920[[#This Row],[Référence]],MON_MSG!A:H,7,FALSE))</f>
        <v/>
      </c>
      <c r="L511" s="3" t="str">
        <f>IF(OR(ISNA(VLOOKUP(Tableau161920[[#This Row],[Référence]],MON_MSG!A:I,8,FALSE)),ISBLANK(VLOOKUP(Tableau161920[[#This Row],[Référence]],MON_MSG!A:I,8,FALSE))),"",VLOOKUP(Tableau161920[[#This Row],[Référence]],MON_MSG!A:I,8,FALSE))</f>
        <v/>
      </c>
      <c r="M511" s="3" t="str">
        <f>IF(OR(ISNA(VLOOKUP(Tableau161920[[#This Row],[Référence]],MON_MSG!A:J,9,FALSE)),ISBLANK(VLOOKUP(Tableau161920[[#This Row],[Référence]],MON_MSG!A:J,9,FALSE))),"",VLOOKUP(Tableau161920[[#This Row],[Référence]],MON_MSG!A:J,9,FALSE))</f>
        <v/>
      </c>
      <c r="N511" s="3" t="str">
        <f>IF(VLOOKUP($A511,DICO_Complet!A:R,12,FALSE)=0,"",VLOOKUP($A511,DICO_Complet!A:R,12,FALSE))</f>
        <v>RSB57_28</v>
      </c>
      <c r="O511" s="3" t="str">
        <f>IF(VLOOKUP($A511,DICO_Complet!A:R,13,FALSE)=0,"",VLOOKUP($A511,DICO_Complet!A:R,13,FALSE))</f>
        <v>057-0028</v>
      </c>
      <c r="P511" s="3" t="str">
        <f>IF(VLOOKUP($A511,DICO_Complet!A:R,14,FALSE)=0,"",VLOOKUP($A511,DICO_Complet!A:R,14,FALSE))</f>
        <v>059-0028</v>
      </c>
      <c r="Q511" s="3" t="str">
        <f>IF(VLOOKUP($A511,DICO_Complet!A:R,15,FALSE)=0,"",VLOOKUP($A511,DICO_Complet!A:R,15,FALSE))</f>
        <v>056-0028</v>
      </c>
      <c r="R511" s="3" t="str">
        <f>IF(VLOOKUP($A511,DICO_Complet!A:R,16,FALSE)=0,"",VLOOKUP($A511,DICO_Complet!A:R,16,FALSE))</f>
        <v>126.13</v>
      </c>
      <c r="S511" s="3" t="str">
        <f>IF(VLOOKUP($A511,DICO_Complet!A:R,17,FALSE)=0,"",VLOOKUP($A511,DICO_Complet!A:R,17,FALSE))</f>
        <v/>
      </c>
      <c r="T511" s="3" t="str">
        <f>IF(VLOOKUP($A511,DICO_Complet!A:R,18,FALSE)=0,"",VLOOKUP($A511,DICO_Complet!A:R,18,FALSE))</f>
        <v/>
      </c>
    </row>
    <row r="512" spans="1:20">
      <c r="A512" s="29">
        <v>241112000130</v>
      </c>
      <c r="B512" s="30" t="str">
        <f>IF(ISNA(VLOOKUP(Tableau161920[[#This Row],[Référence]],MON_MSG!A:B,2,FALSE)),"N",IF($I512="Obsolete","N","O"))</f>
        <v>O</v>
      </c>
      <c r="C512" s="3" t="str">
        <f>VLOOKUP($A512,DICO_Complet!A:R,3,FALSE)</f>
        <v>Context</v>
      </c>
      <c r="D512" s="3" t="str">
        <f>VLOOKUP($A512,DICO_Complet!A:R,4,FALSE)</f>
        <v>transactionContext</v>
      </c>
      <c r="E512" s="3" t="str">
        <f>VLOOKUP($A512,DICO_Complet!A:R,5,FALSE)</f>
        <v>poiIdByAcquirer</v>
      </c>
      <c r="F512" s="3" t="str">
        <f>VLOOKUP($A512,DICO_Complet!A:R,6,FALSE)</f>
        <v>Max8Text</v>
      </c>
      <c r="G512" s="31" t="str">
        <f>VLOOKUP($A512,DICO_Complet!A:R,7,FALSE)</f>
        <v>DNS</v>
      </c>
      <c r="H512" s="31">
        <f>VLOOKUP($A512,DICO_Complet!A:R,8,FALSE)</f>
        <v>0</v>
      </c>
      <c r="I512" s="3" t="str">
        <f>IF(VLOOKUP($A512,DICO_Complet!A:R,9,FALSE)&lt;&gt;0,VLOOKUP($A512,DICO_Complet!A:R,9,FALSE),"")</f>
        <v/>
      </c>
      <c r="J512" s="3" t="str">
        <f>VLOOKUP($A512,DICO_Complet!A:R,10,FALSE)</f>
        <v>Point of interaction identifier assigned by an acquirer</v>
      </c>
      <c r="K512" s="3" t="str">
        <f>IF(OR(ISNA(VLOOKUP(Tableau161920[[#This Row],[Référence]],MON_MSG!A:H,7,FALSE)),ISBLANK(VLOOKUP(Tableau161920[[#This Row],[Référence]],MON_MSG!A:H,7,FALSE))),"",VLOOKUP(Tableau161920[[#This Row],[Référence]],MON_MSG!A:H,7,FALSE))</f>
        <v/>
      </c>
      <c r="L512" s="3" t="str">
        <f>IF(OR(ISNA(VLOOKUP(Tableau161920[[#This Row],[Référence]],MON_MSG!A:I,8,FALSE)),ISBLANK(VLOOKUP(Tableau161920[[#This Row],[Référence]],MON_MSG!A:I,8,FALSE))),"",VLOOKUP(Tableau161920[[#This Row],[Référence]],MON_MSG!A:I,8,FALSE))</f>
        <v/>
      </c>
      <c r="M512" s="3" t="str">
        <f>IF(OR(ISNA(VLOOKUP(Tableau161920[[#This Row],[Référence]],MON_MSG!A:J,9,FALSE)),ISBLANK(VLOOKUP(Tableau161920[[#This Row],[Référence]],MON_MSG!A:J,9,FALSE))),"",VLOOKUP(Tableau161920[[#This Row],[Référence]],MON_MSG!A:J,9,FALSE))</f>
        <v/>
      </c>
      <c r="N512" s="3" t="str">
        <f>IF(VLOOKUP($A512,DICO_Complet!A:R,12,FALSE)=0,"",VLOOKUP($A512,DICO_Complet!A:R,12,FALSE))</f>
        <v>RSB47_97</v>
      </c>
      <c r="O512" s="3" t="str">
        <f>IF(VLOOKUP($A512,DICO_Complet!A:R,13,FALSE)=0,"",VLOOKUP($A512,DICO_Complet!A:R,13,FALSE))</f>
        <v>047-97</v>
      </c>
      <c r="P512" s="3" t="str">
        <f>IF(VLOOKUP($A512,DICO_Complet!A:R,14,FALSE)=0,"",VLOOKUP($A512,DICO_Complet!A:R,14,FALSE))</f>
        <v/>
      </c>
      <c r="Q512" s="3" t="str">
        <f>IF(VLOOKUP($A512,DICO_Complet!A:R,15,FALSE)=0,"",VLOOKUP($A512,DICO_Complet!A:R,15,FALSE))</f>
        <v>047-97</v>
      </c>
      <c r="R512" s="3" t="str">
        <f>IF(VLOOKUP($A512,DICO_Complet!A:R,16,FALSE)=0,"",VLOOKUP($A512,DICO_Complet!A:R,16,FALSE))</f>
        <v/>
      </c>
      <c r="S512" s="3" t="str">
        <f>IF(VLOOKUP($A512,DICO_Complet!A:R,17,FALSE)=0,"",VLOOKUP($A512,DICO_Complet!A:R,17,FALSE))</f>
        <v/>
      </c>
      <c r="T512" s="3" t="str">
        <f>IF(VLOOKUP($A512,DICO_Complet!A:R,18,FALSE)=0,"",VLOOKUP($A512,DICO_Complet!A:R,18,FALSE))</f>
        <v/>
      </c>
    </row>
    <row r="513" spans="1:20">
      <c r="A513" s="29">
        <v>241112000054</v>
      </c>
      <c r="B513" s="30" t="str">
        <f>IF(ISNA(VLOOKUP(Tableau161920[[#This Row],[Référence]],MON_MSG!A:B,2,FALSE)),"N",IF($I513="Obsolete","N","O"))</f>
        <v>O</v>
      </c>
      <c r="C513" s="3" t="str">
        <f>VLOOKUP($A513,DICO_Complet!A:R,3,FALSE)</f>
        <v>Context</v>
      </c>
      <c r="D513" s="3" t="str">
        <f>VLOOKUP($A513,DICO_Complet!A:R,4,FALSE)</f>
        <v>transactionContext</v>
      </c>
      <c r="E513" s="3" t="str">
        <f>VLOOKUP($A513,DICO_Complet!A:R,5,FALSE)</f>
        <v>pointOfServiceConditionCode</v>
      </c>
      <c r="F513" s="3" t="str">
        <f>VLOOKUP($A513,DICO_Complet!A:R,6,FALSE)</f>
        <v>ServiceConditionCodeCodeset</v>
      </c>
      <c r="G513" s="31" t="str">
        <f>VLOOKUP($A513,DICO_Complet!A:R,7,FALSE)</f>
        <v>DNS</v>
      </c>
      <c r="H513" s="31">
        <f>VLOOKUP($A513,DICO_Complet!A:R,8,FALSE)</f>
        <v>0</v>
      </c>
      <c r="I513" s="3" t="str">
        <f>IF(VLOOKUP($A513,DICO_Complet!A:R,9,FALSE)&lt;&gt;0,VLOOKUP($A513,DICO_Complet!A:R,9,FALSE),"")</f>
        <v/>
      </c>
      <c r="J513" s="3" t="str">
        <f>VLOOKUP($A513,DICO_Complet!A:R,10,FALSE)</f>
        <v>Conditions of the transaction</v>
      </c>
      <c r="K513" s="3" t="str">
        <f>IF(OR(ISNA(VLOOKUP(Tableau161920[[#This Row],[Référence]],MON_MSG!A:H,7,FALSE)),ISBLANK(VLOOKUP(Tableau161920[[#This Row],[Référence]],MON_MSG!A:H,7,FALSE))),"",VLOOKUP(Tableau161920[[#This Row],[Référence]],MON_MSG!A:H,7,FALSE))</f>
        <v/>
      </c>
      <c r="L513" s="3" t="str">
        <f>IF(OR(ISNA(VLOOKUP(Tableau161920[[#This Row],[Référence]],MON_MSG!A:I,8,FALSE)),ISBLANK(VLOOKUP(Tableau161920[[#This Row],[Référence]],MON_MSG!A:I,8,FALSE))),"",VLOOKUP(Tableau161920[[#This Row],[Référence]],MON_MSG!A:I,8,FALSE))</f>
        <v/>
      </c>
      <c r="M513" s="3" t="str">
        <f>IF(OR(ISNA(VLOOKUP(Tableau161920[[#This Row],[Référence]],MON_MSG!A:J,9,FALSE)),ISBLANK(VLOOKUP(Tableau161920[[#This Row],[Référence]],MON_MSG!A:J,9,FALSE))),"",VLOOKUP(Tableau161920[[#This Row],[Référence]],MON_MSG!A:J,9,FALSE))</f>
        <v/>
      </c>
      <c r="N513" s="3" t="str">
        <f>IF(VLOOKUP($A513,DICO_Complet!A:R,12,FALSE)=0,"",VLOOKUP($A513,DICO_Complet!A:R,12,FALSE))</f>
        <v>ISO25 - ISO Complet</v>
      </c>
      <c r="O513" s="3" t="str">
        <f>IF(VLOOKUP($A513,DICO_Complet!A:R,13,FALSE)=0,"",VLOOKUP($A513,DICO_Complet!A:R,13,FALSE))</f>
        <v>025</v>
      </c>
      <c r="P513" s="3" t="str">
        <f>IF(VLOOKUP($A513,DICO_Complet!A:R,14,FALSE)=0,"",VLOOKUP($A513,DICO_Complet!A:R,14,FALSE))</f>
        <v/>
      </c>
      <c r="Q513" s="3" t="str">
        <f>IF(VLOOKUP($A513,DICO_Complet!A:R,15,FALSE)=0,"",VLOOKUP($A513,DICO_Complet!A:R,15,FALSE))</f>
        <v>025</v>
      </c>
      <c r="R513" s="3" t="str">
        <f>IF(VLOOKUP($A513,DICO_Complet!A:R,16,FALSE)=0,"",VLOOKUP($A513,DICO_Complet!A:R,16,FALSE))</f>
        <v>field 25</v>
      </c>
      <c r="S513" s="3" t="str">
        <f>IF(VLOOKUP($A513,DICO_Complet!A:R,17,FALSE)=0,"",VLOOKUP($A513,DICO_Complet!A:R,17,FALSE))</f>
        <v>DE 061</v>
      </c>
      <c r="T513" s="3" t="str">
        <f>IF(VLOOKUP($A513,DICO_Complet!A:R,18,FALSE)=0,"",VLOOKUP($A513,DICO_Complet!A:R,18,FALSE))</f>
        <v/>
      </c>
    </row>
    <row r="514" spans="1:20">
      <c r="A514" s="29">
        <v>250422133705</v>
      </c>
      <c r="B514" s="30" t="str">
        <f>IF(ISNA(VLOOKUP(Tableau161920[[#This Row],[Référence]],MON_MSG!A:B,2,FALSE)),"N",IF($I514="Obsolete","N","O"))</f>
        <v>O</v>
      </c>
      <c r="C514" s="3" t="str">
        <f>VLOOKUP($A514,DICO_Complet!A:R,3,FALSE)</f>
        <v>Context</v>
      </c>
      <c r="D514" s="3" t="str">
        <f>VLOOKUP($A514,DICO_Complet!A:R,4,FALSE)</f>
        <v>transactionContext</v>
      </c>
      <c r="E514" s="3" t="str">
        <f>VLOOKUP($A514,DICO_Complet!A:R,5,FALSE)</f>
        <v>preauthorisationTimeLimit</v>
      </c>
      <c r="F514" s="3" t="str">
        <f>VLOOKUP($A514,DICO_Complet!A:R,6,FALSE)</f>
        <v>Max2NumericText</v>
      </c>
      <c r="G514" s="31" t="str">
        <f>VLOOKUP($A514,DICO_Complet!A:R,7,FALSE)</f>
        <v>DNS</v>
      </c>
      <c r="H514" s="31">
        <f>VLOOKUP($A514,DICO_Complet!A:R,8,FALSE)</f>
        <v>0</v>
      </c>
      <c r="I514" s="3" t="str">
        <f>IF(VLOOKUP($A514,DICO_Complet!A:R,9,FALSE)&lt;&gt;0,VLOOKUP($A514,DICO_Complet!A:R,9,FALSE),"")</f>
        <v/>
      </c>
      <c r="J514" s="3" t="str">
        <f>VLOOKUP($A514,DICO_Complet!A:R,10,FALSE)</f>
        <v>Pre authorisation duration</v>
      </c>
      <c r="K514" s="3" t="str">
        <f>IF(OR(ISNA(VLOOKUP(Tableau161920[[#This Row],[Référence]],MON_MSG!A:H,7,FALSE)),ISBLANK(VLOOKUP(Tableau161920[[#This Row],[Référence]],MON_MSG!A:H,7,FALSE))),"",VLOOKUP(Tableau161920[[#This Row],[Référence]],MON_MSG!A:H,7,FALSE))</f>
        <v/>
      </c>
      <c r="L514" s="3" t="str">
        <f>IF(OR(ISNA(VLOOKUP(Tableau161920[[#This Row],[Référence]],MON_MSG!A:I,8,FALSE)),ISBLANK(VLOOKUP(Tableau161920[[#This Row],[Référence]],MON_MSG!A:I,8,FALSE))),"",VLOOKUP(Tableau161920[[#This Row],[Référence]],MON_MSG!A:I,8,FALSE))</f>
        <v/>
      </c>
      <c r="M514" s="3" t="str">
        <f>IF(OR(ISNA(VLOOKUP(Tableau161920[[#This Row],[Référence]],MON_MSG!A:J,9,FALSE)),ISBLANK(VLOOKUP(Tableau161920[[#This Row],[Référence]],MON_MSG!A:J,9,FALSE))),"",VLOOKUP(Tableau161920[[#This Row],[Référence]],MON_MSG!A:J,9,FALSE))</f>
        <v/>
      </c>
      <c r="N514" s="3" t="str">
        <f>IF(VLOOKUP($A514,DICO_Complet!A:R,12,FALSE)=0,"",VLOOKUP($A514,DICO_Complet!A:R,12,FALSE))</f>
        <v/>
      </c>
      <c r="O514" s="3" t="str">
        <f>IF(VLOOKUP($A514,DICO_Complet!A:R,13,FALSE)=0,"",VLOOKUP($A514,DICO_Complet!A:R,13,FALSE))</f>
        <v/>
      </c>
      <c r="P514" s="3" t="str">
        <f>IF(VLOOKUP($A514,DICO_Complet!A:R,14,FALSE)=0,"",VLOOKUP($A514,DICO_Complet!A:R,14,FALSE))</f>
        <v>059-0208</v>
      </c>
      <c r="Q514" s="3" t="str">
        <f>IF(VLOOKUP($A514,DICO_Complet!A:R,15,FALSE)=0,"",VLOOKUP($A514,DICO_Complet!A:R,15,FALSE))</f>
        <v/>
      </c>
      <c r="R514" s="3" t="str">
        <f>IF(VLOOKUP($A514,DICO_Complet!A:R,16,FALSE)=0,"",VLOOKUP($A514,DICO_Complet!A:R,16,FALSE))</f>
        <v/>
      </c>
      <c r="S514" s="3" t="str">
        <f>IF(VLOOKUP($A514,DICO_Complet!A:R,17,FALSE)=0,"",VLOOKUP($A514,DICO_Complet!A:R,17,FALSE))</f>
        <v/>
      </c>
      <c r="T514" s="3" t="str">
        <f>IF(VLOOKUP($A514,DICO_Complet!A:R,18,FALSE)=0,"",VLOOKUP($A514,DICO_Complet!A:R,18,FALSE))</f>
        <v/>
      </c>
    </row>
    <row r="515" spans="1:20">
      <c r="A515" s="29">
        <v>250528144009</v>
      </c>
      <c r="B515" s="30" t="str">
        <f>IF(ISNA(VLOOKUP(Tableau161920[[#This Row],[Référence]],MON_MSG!A:B,2,FALSE)),"N",IF($I515="Obsolete","N","O"))</f>
        <v>O</v>
      </c>
      <c r="C515" s="3" t="str">
        <f>VLOOKUP($A515,DICO_Complet!A:R,3,FALSE)</f>
        <v>Context</v>
      </c>
      <c r="D515" s="3" t="str">
        <f>VLOOKUP($A515,DICO_Complet!A:R,4,FALSE)</f>
        <v>transactionContext</v>
      </c>
      <c r="E515" s="3" t="str">
        <f>VLOOKUP($A515,DICO_Complet!A:R,5,FALSE)</f>
        <v>process</v>
      </c>
      <c r="F515" s="3" t="str">
        <f>VLOOKUP($A515,DICO_Complet!A:R,6,FALSE)</f>
        <v>ProcessCodeset</v>
      </c>
      <c r="G515" s="31" t="str">
        <f>VLOOKUP($A515,DICO_Complet!A:R,7,FALSE)</f>
        <v>DNS</v>
      </c>
      <c r="H515" s="31">
        <f>VLOOKUP($A515,DICO_Complet!A:R,8,FALSE)</f>
        <v>0</v>
      </c>
      <c r="I515" s="3" t="str">
        <f>IF(VLOOKUP($A515,DICO_Complet!A:R,9,FALSE)&lt;&gt;0,VLOOKUP($A515,DICO_Complet!A:R,9,FALSE),"")</f>
        <v/>
      </c>
      <c r="J515" s="3" t="str">
        <f>VLOOKUP($A515,DICO_Complet!A:R,10,FALSE)</f>
        <v>Process type</v>
      </c>
      <c r="K515" s="3" t="str">
        <f>IF(OR(ISNA(VLOOKUP(Tableau161920[[#This Row],[Référence]],MON_MSG!A:H,7,FALSE)),ISBLANK(VLOOKUP(Tableau161920[[#This Row],[Référence]],MON_MSG!A:H,7,FALSE))),"",VLOOKUP(Tableau161920[[#This Row],[Référence]],MON_MSG!A:H,7,FALSE))</f>
        <v/>
      </c>
      <c r="L515" s="3" t="str">
        <f>IF(OR(ISNA(VLOOKUP(Tableau161920[[#This Row],[Référence]],MON_MSG!A:I,8,FALSE)),ISBLANK(VLOOKUP(Tableau161920[[#This Row],[Référence]],MON_MSG!A:I,8,FALSE))),"",VLOOKUP(Tableau161920[[#This Row],[Référence]],MON_MSG!A:I,8,FALSE))</f>
        <v/>
      </c>
      <c r="M515" s="3" t="str">
        <f>IF(OR(ISNA(VLOOKUP(Tableau161920[[#This Row],[Référence]],MON_MSG!A:J,9,FALSE)),ISBLANK(VLOOKUP(Tableau161920[[#This Row],[Référence]],MON_MSG!A:J,9,FALSE))),"",VLOOKUP(Tableau161920[[#This Row],[Référence]],MON_MSG!A:J,9,FALSE))</f>
        <v/>
      </c>
      <c r="N515" s="3" t="str">
        <f>IF(VLOOKUP($A515,DICO_Complet!A:R,12,FALSE)=0,"",VLOOKUP($A515,DICO_Complet!A:R,12,FALSE))</f>
        <v/>
      </c>
      <c r="O515" s="3" t="str">
        <f>IF(VLOOKUP($A515,DICO_Complet!A:R,13,FALSE)=0,"",VLOOKUP($A515,DICO_Complet!A:R,13,FALSE))</f>
        <v/>
      </c>
      <c r="P515" s="3" t="str">
        <f>IF(VLOOKUP($A515,DICO_Complet!A:R,14,FALSE)=0,"",VLOOKUP($A515,DICO_Complet!A:R,14,FALSE))</f>
        <v/>
      </c>
      <c r="Q515" s="3" t="str">
        <f>IF(VLOOKUP($A515,DICO_Complet!A:R,15,FALSE)=0,"",VLOOKUP($A515,DICO_Complet!A:R,15,FALSE))</f>
        <v/>
      </c>
      <c r="R515" s="3" t="str">
        <f>IF(VLOOKUP($A515,DICO_Complet!A:R,16,FALSE)=0,"",VLOOKUP($A515,DICO_Complet!A:R,16,FALSE))</f>
        <v/>
      </c>
      <c r="S515" s="3" t="str">
        <f>IF(VLOOKUP($A515,DICO_Complet!A:R,17,FALSE)=0,"",VLOOKUP($A515,DICO_Complet!A:R,17,FALSE))</f>
        <v/>
      </c>
      <c r="T515" s="3" t="str">
        <f>IF(VLOOKUP($A515,DICO_Complet!A:R,18,FALSE)=0,"",VLOOKUP($A515,DICO_Complet!A:R,18,FALSE))</f>
        <v/>
      </c>
    </row>
    <row r="516" spans="1:20">
      <c r="A516" s="29">
        <v>250422133701</v>
      </c>
      <c r="B516" s="30" t="str">
        <f>IF(ISNA(VLOOKUP(Tableau161920[[#This Row],[Référence]],MON_MSG!A:B,2,FALSE)),"N",IF($I516="Obsolete","N","O"))</f>
        <v>O</v>
      </c>
      <c r="C516" s="3" t="str">
        <f>VLOOKUP($A516,DICO_Complet!A:R,3,FALSE)</f>
        <v>Context</v>
      </c>
      <c r="D516" s="3" t="str">
        <f>VLOOKUP($A516,DICO_Complet!A:R,4,FALSE)</f>
        <v>transactionContext</v>
      </c>
      <c r="E516" s="3" t="str">
        <f>VLOOKUP($A516,DICO_Complet!A:R,5,FALSE)</f>
        <v>purchaseCode</v>
      </c>
      <c r="F516" s="3" t="str">
        <f>VLOOKUP($A516,DICO_Complet!A:R,6,FALSE)</f>
        <v>Max8HexBinaryText</v>
      </c>
      <c r="G516" s="31" t="str">
        <f>VLOOKUP($A516,DICO_Complet!A:R,7,FALSE)</f>
        <v>DNS</v>
      </c>
      <c r="H516" s="31">
        <f>VLOOKUP($A516,DICO_Complet!A:R,8,FALSE)</f>
        <v>0</v>
      </c>
      <c r="I516" s="3" t="str">
        <f>IF(VLOOKUP($A516,DICO_Complet!A:R,9,FALSE)&lt;&gt;0,VLOOKUP($A516,DICO_Complet!A:R,9,FALSE),"")</f>
        <v/>
      </c>
      <c r="J516" s="3" t="str">
        <f>VLOOKUP($A516,DICO_Complet!A:R,10,FALSE)</f>
        <v>Purchase code</v>
      </c>
      <c r="K516" s="3" t="str">
        <f>IF(OR(ISNA(VLOOKUP(Tableau161920[[#This Row],[Référence]],MON_MSG!A:H,7,FALSE)),ISBLANK(VLOOKUP(Tableau161920[[#This Row],[Référence]],MON_MSG!A:H,7,FALSE))),"",VLOOKUP(Tableau161920[[#This Row],[Référence]],MON_MSG!A:H,7,FALSE))</f>
        <v/>
      </c>
      <c r="L516" s="3" t="str">
        <f>IF(OR(ISNA(VLOOKUP(Tableau161920[[#This Row],[Référence]],MON_MSG!A:I,8,FALSE)),ISBLANK(VLOOKUP(Tableau161920[[#This Row],[Référence]],MON_MSG!A:I,8,FALSE))),"",VLOOKUP(Tableau161920[[#This Row],[Référence]],MON_MSG!A:I,8,FALSE))</f>
        <v/>
      </c>
      <c r="M516" s="3" t="str">
        <f>IF(OR(ISNA(VLOOKUP(Tableau161920[[#This Row],[Référence]],MON_MSG!A:J,9,FALSE)),ISBLANK(VLOOKUP(Tableau161920[[#This Row],[Référence]],MON_MSG!A:J,9,FALSE))),"",VLOOKUP(Tableau161920[[#This Row],[Référence]],MON_MSG!A:J,9,FALSE))</f>
        <v/>
      </c>
      <c r="N516" s="3" t="str">
        <f>IF(VLOOKUP($A516,DICO_Complet!A:R,12,FALSE)=0,"",VLOOKUP($A516,DICO_Complet!A:R,12,FALSE))</f>
        <v/>
      </c>
      <c r="O516" s="3" t="str">
        <f>IF(VLOOKUP($A516,DICO_Complet!A:R,13,FALSE)=0,"",VLOOKUP($A516,DICO_Complet!A:R,13,FALSE))</f>
        <v/>
      </c>
      <c r="P516" s="3" t="str">
        <f>IF(VLOOKUP($A516,DICO_Complet!A:R,14,FALSE)=0,"",VLOOKUP($A516,DICO_Complet!A:R,14,FALSE))</f>
        <v>059-0041</v>
      </c>
      <c r="Q516" s="3" t="str">
        <f>IF(VLOOKUP($A516,DICO_Complet!A:R,15,FALSE)=0,"",VLOOKUP($A516,DICO_Complet!A:R,15,FALSE))</f>
        <v/>
      </c>
      <c r="R516" s="3" t="str">
        <f>IF(VLOOKUP($A516,DICO_Complet!A:R,16,FALSE)=0,"",VLOOKUP($A516,DICO_Complet!A:R,16,FALSE))</f>
        <v/>
      </c>
      <c r="S516" s="3" t="str">
        <f>IF(VLOOKUP($A516,DICO_Complet!A:R,17,FALSE)=0,"",VLOOKUP($A516,DICO_Complet!A:R,17,FALSE))</f>
        <v/>
      </c>
      <c r="T516" s="3" t="str">
        <f>IF(VLOOKUP($A516,DICO_Complet!A:R,18,FALSE)=0,"",VLOOKUP($A516,DICO_Complet!A:R,18,FALSE))</f>
        <v/>
      </c>
    </row>
    <row r="517" spans="1:20">
      <c r="A517" s="29">
        <v>250422133702</v>
      </c>
      <c r="B517" s="30" t="str">
        <f>IF(ISNA(VLOOKUP(Tableau161920[[#This Row],[Référence]],MON_MSG!A:B,2,FALSE)),"N",IF($I517="Obsolete","N","O"))</f>
        <v>O</v>
      </c>
      <c r="C517" s="3" t="str">
        <f>VLOOKUP($A517,DICO_Complet!A:R,3,FALSE)</f>
        <v>Context</v>
      </c>
      <c r="D517" s="3" t="str">
        <f>VLOOKUP($A517,DICO_Complet!A:R,4,FALSE)</f>
        <v>transactionContext</v>
      </c>
      <c r="E517" s="3" t="str">
        <f>VLOOKUP($A517,DICO_Complet!A:R,5,FALSE)</f>
        <v>purchaseId</v>
      </c>
      <c r="F517" s="3" t="str">
        <f>VLOOKUP($A517,DICO_Complet!A:R,6,FALSE)</f>
        <v>Max26AlphaNumericText</v>
      </c>
      <c r="G517" s="31" t="str">
        <f>VLOOKUP($A517,DICO_Complet!A:R,7,FALSE)</f>
        <v>DNS</v>
      </c>
      <c r="H517" s="31">
        <f>VLOOKUP($A517,DICO_Complet!A:R,8,FALSE)</f>
        <v>0</v>
      </c>
      <c r="I517" s="3" t="str">
        <f>IF(VLOOKUP($A517,DICO_Complet!A:R,9,FALSE)&lt;&gt;0,VLOOKUP($A517,DICO_Complet!A:R,9,FALSE),"")</f>
        <v/>
      </c>
      <c r="J517" s="3" t="str">
        <f>VLOOKUP($A517,DICO_Complet!A:R,10,FALSE)</f>
        <v>Purchase id</v>
      </c>
      <c r="K517" s="3" t="str">
        <f>IF(OR(ISNA(VLOOKUP(Tableau161920[[#This Row],[Référence]],MON_MSG!A:H,7,FALSE)),ISBLANK(VLOOKUP(Tableau161920[[#This Row],[Référence]],MON_MSG!A:H,7,FALSE))),"",VLOOKUP(Tableau161920[[#This Row],[Référence]],MON_MSG!A:H,7,FALSE))</f>
        <v/>
      </c>
      <c r="L517" s="3" t="str">
        <f>IF(OR(ISNA(VLOOKUP(Tableau161920[[#This Row],[Référence]],MON_MSG!A:I,8,FALSE)),ISBLANK(VLOOKUP(Tableau161920[[#This Row],[Référence]],MON_MSG!A:I,8,FALSE))),"",VLOOKUP(Tableau161920[[#This Row],[Référence]],MON_MSG!A:I,8,FALSE))</f>
        <v/>
      </c>
      <c r="M517" s="3" t="str">
        <f>IF(OR(ISNA(VLOOKUP(Tableau161920[[#This Row],[Référence]],MON_MSG!A:J,9,FALSE)),ISBLANK(VLOOKUP(Tableau161920[[#This Row],[Référence]],MON_MSG!A:J,9,FALSE))),"",VLOOKUP(Tableau161920[[#This Row],[Référence]],MON_MSG!A:J,9,FALSE))</f>
        <v/>
      </c>
      <c r="N517" s="3" t="str">
        <f>IF(VLOOKUP($A517,DICO_Complet!A:R,12,FALSE)=0,"",VLOOKUP($A517,DICO_Complet!A:R,12,FALSE))</f>
        <v/>
      </c>
      <c r="O517" s="3" t="str">
        <f>IF(VLOOKUP($A517,DICO_Complet!A:R,13,FALSE)=0,"",VLOOKUP($A517,DICO_Complet!A:R,13,FALSE))</f>
        <v/>
      </c>
      <c r="P517" s="3" t="str">
        <f>IF(VLOOKUP($A517,DICO_Complet!A:R,14,FALSE)=0,"",VLOOKUP($A517,DICO_Complet!A:R,14,FALSE))</f>
        <v>059-0042</v>
      </c>
      <c r="Q517" s="3" t="str">
        <f>IF(VLOOKUP($A517,DICO_Complet!A:R,15,FALSE)=0,"",VLOOKUP($A517,DICO_Complet!A:R,15,FALSE))</f>
        <v/>
      </c>
      <c r="R517" s="3" t="str">
        <f>IF(VLOOKUP($A517,DICO_Complet!A:R,16,FALSE)=0,"",VLOOKUP($A517,DICO_Complet!A:R,16,FALSE))</f>
        <v/>
      </c>
      <c r="S517" s="3" t="str">
        <f>IF(VLOOKUP($A517,DICO_Complet!A:R,17,FALSE)=0,"",VLOOKUP($A517,DICO_Complet!A:R,17,FALSE))</f>
        <v/>
      </c>
      <c r="T517" s="3" t="str">
        <f>IF(VLOOKUP($A517,DICO_Complet!A:R,18,FALSE)=0,"",VLOOKUP($A517,DICO_Complet!A:R,18,FALSE))</f>
        <v/>
      </c>
    </row>
    <row r="518" spans="1:20">
      <c r="A518" s="29">
        <v>250528140503</v>
      </c>
      <c r="B518" s="30" t="str">
        <f>IF(ISNA(VLOOKUP(Tableau161920[[#This Row],[Référence]],MON_MSG!A:B,2,FALSE)),"N",IF($I518="Obsolete","N","O"))</f>
        <v>O</v>
      </c>
      <c r="C518" s="3" t="str">
        <f>VLOOKUP($A518,DICO_Complet!A:R,3,FALSE)</f>
        <v>Context</v>
      </c>
      <c r="D518" s="3" t="str">
        <f>VLOOKUP($A518,DICO_Complet!A:R,4,FALSE)</f>
        <v>transactionContext</v>
      </c>
      <c r="E518" s="3" t="str">
        <f>VLOOKUP($A518,DICO_Complet!A:R,5,FALSE)</f>
        <v>qualificationDesignation</v>
      </c>
      <c r="F518" s="3" t="str">
        <f>VLOOKUP($A518,DICO_Complet!A:R,6,FALSE)</f>
        <v>Max200Text</v>
      </c>
      <c r="G518" s="31" t="str">
        <f>VLOOKUP($A518,DICO_Complet!A:R,7,FALSE)</f>
        <v>DNS</v>
      </c>
      <c r="H518" s="31">
        <f>VLOOKUP($A518,DICO_Complet!A:R,8,FALSE)</f>
        <v>0</v>
      </c>
      <c r="I518" s="3" t="str">
        <f>IF(VLOOKUP($A518,DICO_Complet!A:R,9,FALSE)&lt;&gt;0,VLOOKUP($A518,DICO_Complet!A:R,9,FALSE),"")</f>
        <v/>
      </c>
      <c r="J518" s="3" t="str">
        <f>VLOOKUP($A518,DICO_Complet!A:R,10,FALSE)</f>
        <v>Textual description of transaction nature with country, region, network, ..</v>
      </c>
      <c r="K518" s="3" t="str">
        <f>IF(OR(ISNA(VLOOKUP(Tableau161920[[#This Row],[Référence]],MON_MSG!A:H,7,FALSE)),ISBLANK(VLOOKUP(Tableau161920[[#This Row],[Référence]],MON_MSG!A:H,7,FALSE))),"",VLOOKUP(Tableau161920[[#This Row],[Référence]],MON_MSG!A:H,7,FALSE))</f>
        <v/>
      </c>
      <c r="L518" s="3" t="str">
        <f>IF(OR(ISNA(VLOOKUP(Tableau161920[[#This Row],[Référence]],MON_MSG!A:I,8,FALSE)),ISBLANK(VLOOKUP(Tableau161920[[#This Row],[Référence]],MON_MSG!A:I,8,FALSE))),"",VLOOKUP(Tableau161920[[#This Row],[Référence]],MON_MSG!A:I,8,FALSE))</f>
        <v/>
      </c>
      <c r="M518" s="3" t="str">
        <f>IF(OR(ISNA(VLOOKUP(Tableau161920[[#This Row],[Référence]],MON_MSG!A:J,9,FALSE)),ISBLANK(VLOOKUP(Tableau161920[[#This Row],[Référence]],MON_MSG!A:J,9,FALSE))),"",VLOOKUP(Tableau161920[[#This Row],[Référence]],MON_MSG!A:J,9,FALSE))</f>
        <v/>
      </c>
      <c r="N518" s="3" t="str">
        <f>IF(VLOOKUP($A518,DICO_Complet!A:R,12,FALSE)=0,"",VLOOKUP($A518,DICO_Complet!A:R,12,FALSE))</f>
        <v/>
      </c>
      <c r="O518" s="3" t="str">
        <f>IF(VLOOKUP($A518,DICO_Complet!A:R,13,FALSE)=0,"",VLOOKUP($A518,DICO_Complet!A:R,13,FALSE))</f>
        <v/>
      </c>
      <c r="P518" s="3" t="str">
        <f>IF(VLOOKUP($A518,DICO_Complet!A:R,14,FALSE)=0,"",VLOOKUP($A518,DICO_Complet!A:R,14,FALSE))</f>
        <v/>
      </c>
      <c r="Q518" s="3" t="str">
        <f>IF(VLOOKUP($A518,DICO_Complet!A:R,15,FALSE)=0,"",VLOOKUP($A518,DICO_Complet!A:R,15,FALSE))</f>
        <v/>
      </c>
      <c r="R518" s="3" t="str">
        <f>IF(VLOOKUP($A518,DICO_Complet!A:R,16,FALSE)=0,"",VLOOKUP($A518,DICO_Complet!A:R,16,FALSE))</f>
        <v/>
      </c>
      <c r="S518" s="3" t="str">
        <f>IF(VLOOKUP($A518,DICO_Complet!A:R,17,FALSE)=0,"",VLOOKUP($A518,DICO_Complet!A:R,17,FALSE))</f>
        <v/>
      </c>
      <c r="T518" s="3" t="str">
        <f>IF(VLOOKUP($A518,DICO_Complet!A:R,18,FALSE)=0,"",VLOOKUP($A518,DICO_Complet!A:R,18,FALSE))</f>
        <v/>
      </c>
    </row>
    <row r="519" spans="1:20">
      <c r="A519" s="29">
        <v>250606083000</v>
      </c>
      <c r="B519" s="30" t="str">
        <f>IF(ISNA(VLOOKUP(Tableau161920[[#This Row],[Référence]],MON_MSG!A:B,2,FALSE)),"N",IF($I519="Obsolete","N","O"))</f>
        <v>O</v>
      </c>
      <c r="C519" s="3" t="str">
        <f>VLOOKUP($A519,DICO_Complet!A:R,3,FALSE)</f>
        <v>Context</v>
      </c>
      <c r="D519" s="3" t="str">
        <f>VLOOKUP($A519,DICO_Complet!A:R,4,FALSE)</f>
        <v>transactionContext</v>
      </c>
      <c r="E519" s="3" t="str">
        <f>VLOOKUP($A519,DICO_Complet!A:R,5,FALSE)</f>
        <v>qualificationTraceabilityId</v>
      </c>
      <c r="F519" s="3" t="str">
        <f>VLOOKUP($A519,DICO_Complet!A:R,6,FALSE)</f>
        <v>UUIDType</v>
      </c>
      <c r="G519" s="31" t="str">
        <f>VLOOKUP($A519,DICO_Complet!A:R,7,FALSE)</f>
        <v>DNS</v>
      </c>
      <c r="H519" s="31">
        <f>VLOOKUP($A519,DICO_Complet!A:R,8,FALSE)</f>
        <v>0</v>
      </c>
      <c r="I519" s="3" t="str">
        <f>IF(VLOOKUP($A519,DICO_Complet!A:R,9,FALSE)&lt;&gt;0,VLOOKUP($A519,DICO_Complet!A:R,9,FALSE),"")</f>
        <v/>
      </c>
      <c r="J519" s="3" t="str">
        <f>VLOOKUP($A519,DICO_Complet!A:R,10,FALSE)</f>
        <v>Traceability EVT produced by the Scheme Pricing Engine for qualification step</v>
      </c>
      <c r="K519" s="3" t="str">
        <f>IF(OR(ISNA(VLOOKUP(Tableau161920[[#This Row],[Référence]],MON_MSG!A:H,7,FALSE)),ISBLANK(VLOOKUP(Tableau161920[[#This Row],[Référence]],MON_MSG!A:H,7,FALSE))),"",VLOOKUP(Tableau161920[[#This Row],[Référence]],MON_MSG!A:H,7,FALSE))</f>
        <v/>
      </c>
      <c r="L519" s="3" t="str">
        <f>IF(OR(ISNA(VLOOKUP(Tableau161920[[#This Row],[Référence]],MON_MSG!A:I,8,FALSE)),ISBLANK(VLOOKUP(Tableau161920[[#This Row],[Référence]],MON_MSG!A:I,8,FALSE))),"",VLOOKUP(Tableau161920[[#This Row],[Référence]],MON_MSG!A:I,8,FALSE))</f>
        <v/>
      </c>
      <c r="M519" s="3" t="str">
        <f>IF(OR(ISNA(VLOOKUP(Tableau161920[[#This Row],[Référence]],MON_MSG!A:J,9,FALSE)),ISBLANK(VLOOKUP(Tableau161920[[#This Row],[Référence]],MON_MSG!A:J,9,FALSE))),"",VLOOKUP(Tableau161920[[#This Row],[Référence]],MON_MSG!A:J,9,FALSE))</f>
        <v/>
      </c>
      <c r="N519" s="3" t="str">
        <f>IF(VLOOKUP($A519,DICO_Complet!A:R,12,FALSE)=0,"",VLOOKUP($A519,DICO_Complet!A:R,12,FALSE))</f>
        <v/>
      </c>
      <c r="O519" s="3" t="str">
        <f>IF(VLOOKUP($A519,DICO_Complet!A:R,13,FALSE)=0,"",VLOOKUP($A519,DICO_Complet!A:R,13,FALSE))</f>
        <v/>
      </c>
      <c r="P519" s="3" t="str">
        <f>IF(VLOOKUP($A519,DICO_Complet!A:R,14,FALSE)=0,"",VLOOKUP($A519,DICO_Complet!A:R,14,FALSE))</f>
        <v/>
      </c>
      <c r="Q519" s="3" t="str">
        <f>IF(VLOOKUP($A519,DICO_Complet!A:R,15,FALSE)=0,"",VLOOKUP($A519,DICO_Complet!A:R,15,FALSE))</f>
        <v/>
      </c>
      <c r="R519" s="3" t="str">
        <f>IF(VLOOKUP($A519,DICO_Complet!A:R,16,FALSE)=0,"",VLOOKUP($A519,DICO_Complet!A:R,16,FALSE))</f>
        <v/>
      </c>
      <c r="S519" s="3" t="str">
        <f>IF(VLOOKUP($A519,DICO_Complet!A:R,17,FALSE)=0,"",VLOOKUP($A519,DICO_Complet!A:R,17,FALSE))</f>
        <v/>
      </c>
      <c r="T519" s="3" t="str">
        <f>IF(VLOOKUP($A519,DICO_Complet!A:R,18,FALSE)=0,"",VLOOKUP($A519,DICO_Complet!A:R,18,FALSE))</f>
        <v/>
      </c>
    </row>
    <row r="520" spans="1:20">
      <c r="A520" s="29">
        <v>260519100200</v>
      </c>
      <c r="B520" s="30" t="str">
        <f>IF(ISNA(VLOOKUP(Tableau161920[[#This Row],[Référence]],MON_MSG!A:B,2,FALSE)),"N",IF($I520="Obsolete","N","O"))</f>
        <v>O</v>
      </c>
      <c r="C520" s="3" t="str">
        <f>VLOOKUP($A520,DICO_Complet!A:R,3,FALSE)</f>
        <v>Context</v>
      </c>
      <c r="D520" s="3" t="str">
        <f>VLOOKUP($A520,DICO_Complet!A:R,4,FALSE)</f>
        <v>transactionContext</v>
      </c>
      <c r="E520" s="3" t="str">
        <f>VLOOKUP($A520,DICO_Complet!A:R,5,FALSE)</f>
        <v>qualifScheme</v>
      </c>
      <c r="F520" s="3" t="str">
        <f>VLOOKUP($A520,DICO_Complet!A:R,6,FALSE)</f>
        <v>QualifSchemeCodeset</v>
      </c>
      <c r="G520" s="31" t="str">
        <f>VLOOKUP($A520,DICO_Complet!A:R,7,FALSE)</f>
        <v>DNS</v>
      </c>
      <c r="H520" s="31">
        <f>VLOOKUP($A520,DICO_Complet!A:R,8,FALSE)</f>
        <v>0</v>
      </c>
      <c r="I520" s="3" t="str">
        <f>IF(VLOOKUP($A520,DICO_Complet!A:R,9,FALSE)&lt;&gt;0,VLOOKUP($A520,DICO_Complet!A:R,9,FALSE),"")</f>
        <v/>
      </c>
      <c r="J520" s="3" t="str">
        <f>VLOOKUP($A520,DICO_Complet!A:R,10,FALSE)</f>
        <v>Scheme identification done by qualification.</v>
      </c>
      <c r="K520" s="3" t="str">
        <f>IF(OR(ISNA(VLOOKUP(Tableau161920[[#This Row],[Référence]],MON_MSG!A:H,7,FALSE)),ISBLANK(VLOOKUP(Tableau161920[[#This Row],[Référence]],MON_MSG!A:H,7,FALSE))),"",VLOOKUP(Tableau161920[[#This Row],[Référence]],MON_MSG!A:H,7,FALSE))</f>
        <v/>
      </c>
      <c r="L520" s="3" t="str">
        <f>IF(OR(ISNA(VLOOKUP(Tableau161920[[#This Row],[Référence]],MON_MSG!A:I,8,FALSE)),ISBLANK(VLOOKUP(Tableau161920[[#This Row],[Référence]],MON_MSG!A:I,8,FALSE))),"",VLOOKUP(Tableau161920[[#This Row],[Référence]],MON_MSG!A:I,8,FALSE))</f>
        <v/>
      </c>
      <c r="M520" s="3" t="str">
        <f>IF(OR(ISNA(VLOOKUP(Tableau161920[[#This Row],[Référence]],MON_MSG!A:J,9,FALSE)),ISBLANK(VLOOKUP(Tableau161920[[#This Row],[Référence]],MON_MSG!A:J,9,FALSE))),"",VLOOKUP(Tableau161920[[#This Row],[Référence]],MON_MSG!A:J,9,FALSE))</f>
        <v/>
      </c>
      <c r="N520" s="3" t="str">
        <f>IF(VLOOKUP($A520,DICO_Complet!A:R,12,FALSE)=0,"",VLOOKUP($A520,DICO_Complet!A:R,12,FALSE))</f>
        <v/>
      </c>
      <c r="O520" s="3" t="str">
        <f>IF(VLOOKUP($A520,DICO_Complet!A:R,13,FALSE)=0,"",VLOOKUP($A520,DICO_Complet!A:R,13,FALSE))</f>
        <v/>
      </c>
      <c r="P520" s="3" t="str">
        <f>IF(VLOOKUP($A520,DICO_Complet!A:R,14,FALSE)=0,"",VLOOKUP($A520,DICO_Complet!A:R,14,FALSE))</f>
        <v/>
      </c>
      <c r="Q520" s="3" t="str">
        <f>IF(VLOOKUP($A520,DICO_Complet!A:R,15,FALSE)=0,"",VLOOKUP($A520,DICO_Complet!A:R,15,FALSE))</f>
        <v/>
      </c>
      <c r="R520" s="3" t="str">
        <f>IF(VLOOKUP($A520,DICO_Complet!A:R,16,FALSE)=0,"",VLOOKUP($A520,DICO_Complet!A:R,16,FALSE))</f>
        <v/>
      </c>
      <c r="S520" s="3" t="str">
        <f>IF(VLOOKUP($A520,DICO_Complet!A:R,17,FALSE)=0,"",VLOOKUP($A520,DICO_Complet!A:R,17,FALSE))</f>
        <v/>
      </c>
      <c r="T520" s="3" t="str">
        <f>IF(VLOOKUP($A520,DICO_Complet!A:R,18,FALSE)=0,"",VLOOKUP($A520,DICO_Complet!A:R,18,FALSE))</f>
        <v/>
      </c>
    </row>
    <row r="521" spans="1:20">
      <c r="A521" s="29">
        <v>241112000055</v>
      </c>
      <c r="B521" s="30" t="str">
        <f>IF(ISNA(VLOOKUP(Tableau161920[[#This Row],[Référence]],MON_MSG!A:B,2,FALSE)),"N",IF($I521="Obsolete","N","O"))</f>
        <v>O</v>
      </c>
      <c r="C521" s="3" t="str">
        <f>VLOOKUP($A521,DICO_Complet!A:R,3,FALSE)</f>
        <v>Context</v>
      </c>
      <c r="D521" s="3" t="str">
        <f>VLOOKUP($A521,DICO_Complet!A:R,4,FALSE)</f>
        <v>transactionContext</v>
      </c>
      <c r="E521" s="3" t="str">
        <f>VLOOKUP($A521,DICO_Complet!A:R,5,FALSE)</f>
        <v>reasonsForNotHonouringExemptions</v>
      </c>
      <c r="F521" s="3" t="str">
        <f>VLOOKUP($A521,DICO_Complet!A:R,6,FALSE)</f>
        <v>Exact4AlphaNumericText</v>
      </c>
      <c r="G521" s="31" t="str">
        <f>VLOOKUP($A521,DICO_Complet!A:R,7,FALSE)</f>
        <v>DNS</v>
      </c>
      <c r="H521" s="31">
        <f>VLOOKUP($A521,DICO_Complet!A:R,8,FALSE)</f>
        <v>0</v>
      </c>
      <c r="I521" s="3" t="str">
        <f>IF(VLOOKUP($A521,DICO_Complet!A:R,9,FALSE)&lt;&gt;0,VLOOKUP($A521,DICO_Complet!A:R,9,FALSE),"")</f>
        <v/>
      </c>
      <c r="J521" s="3" t="str">
        <f>VLOOKUP($A521,DICO_Complet!A:R,10,FALSE)</f>
        <v>Reasons for not honouring exemptions</v>
      </c>
      <c r="K521" s="3" t="str">
        <f>IF(OR(ISNA(VLOOKUP(Tableau161920[[#This Row],[Référence]],MON_MSG!A:H,7,FALSE)),ISBLANK(VLOOKUP(Tableau161920[[#This Row],[Référence]],MON_MSG!A:H,7,FALSE))),"",VLOOKUP(Tableau161920[[#This Row],[Référence]],MON_MSG!A:H,7,FALSE))</f>
        <v/>
      </c>
      <c r="L521" s="3" t="str">
        <f>IF(OR(ISNA(VLOOKUP(Tableau161920[[#This Row],[Référence]],MON_MSG!A:I,8,FALSE)),ISBLANK(VLOOKUP(Tableau161920[[#This Row],[Référence]],MON_MSG!A:I,8,FALSE))),"",VLOOKUP(Tableau161920[[#This Row],[Référence]],MON_MSG!A:I,8,FALSE))</f>
        <v/>
      </c>
      <c r="M521" s="3" t="str">
        <f>IF(OR(ISNA(VLOOKUP(Tableau161920[[#This Row],[Référence]],MON_MSG!A:J,9,FALSE)),ISBLANK(VLOOKUP(Tableau161920[[#This Row],[Référence]],MON_MSG!A:J,9,FALSE))),"",VLOOKUP(Tableau161920[[#This Row],[Référence]],MON_MSG!A:J,9,FALSE))</f>
        <v/>
      </c>
      <c r="N521" s="3" t="str">
        <f>IF(VLOOKUP($A521,DICO_Complet!A:R,12,FALSE)=0,"",VLOOKUP($A521,DICO_Complet!A:R,12,FALSE))</f>
        <v>RSB119_0004</v>
      </c>
      <c r="O521" s="3" t="str">
        <f>IF(VLOOKUP($A521,DICO_Complet!A:R,13,FALSE)=0,"",VLOOKUP($A521,DICO_Complet!A:R,13,FALSE))</f>
        <v>119-0004</v>
      </c>
      <c r="P521" s="3" t="str">
        <f>IF(VLOOKUP($A521,DICO_Complet!A:R,14,FALSE)=0,"",VLOOKUP($A521,DICO_Complet!A:R,14,FALSE))</f>
        <v/>
      </c>
      <c r="Q521" s="3" t="str">
        <f>IF(VLOOKUP($A521,DICO_Complet!A:R,15,FALSE)=0,"",VLOOKUP($A521,DICO_Complet!A:R,15,FALSE))</f>
        <v/>
      </c>
      <c r="R521" s="3" t="str">
        <f>IF(VLOOKUP($A521,DICO_Complet!A:R,16,FALSE)=0,"",VLOOKUP($A521,DICO_Complet!A:R,16,FALSE))</f>
        <v/>
      </c>
      <c r="S521" s="3" t="str">
        <f>IF(VLOOKUP($A521,DICO_Complet!A:R,17,FALSE)=0,"",VLOOKUP($A521,DICO_Complet!A:R,17,FALSE))</f>
        <v/>
      </c>
      <c r="T521" s="3" t="str">
        <f>IF(VLOOKUP($A521,DICO_Complet!A:R,18,FALSE)=0,"",VLOOKUP($A521,DICO_Complet!A:R,18,FALSE))</f>
        <v/>
      </c>
    </row>
    <row r="522" spans="1:20">
      <c r="A522" s="29">
        <v>250604114000</v>
      </c>
      <c r="B522" s="30" t="str">
        <f>IF(ISNA(VLOOKUP(Tableau161920[[#This Row],[Référence]],MON_MSG!A:B,2,FALSE)),"N",IF($I522="Obsolete","N","O"))</f>
        <v>O</v>
      </c>
      <c r="C522" s="3" t="str">
        <f>VLOOKUP($A522,DICO_Complet!A:R,3,FALSE)</f>
        <v>Context</v>
      </c>
      <c r="D522" s="3" t="str">
        <f>VLOOKUP($A522,DICO_Complet!A:R,4,FALSE)</f>
        <v>transactionContext</v>
      </c>
      <c r="E522" s="3" t="str">
        <f>VLOOKUP($A522,DICO_Complet!A:R,5,FALSE)</f>
        <v>referenceAttachment</v>
      </c>
      <c r="F522" s="3" t="str">
        <f>VLOOKUP($A522,DICO_Complet!A:R,6,FALSE)</f>
        <v>ReferenceAttachmentType</v>
      </c>
      <c r="G522" s="31" t="str">
        <f>VLOOKUP($A522,DICO_Complet!A:R,7,FALSE)</f>
        <v>DNS</v>
      </c>
      <c r="H522" s="31">
        <f>VLOOKUP($A522,DICO_Complet!A:R,8,FALSE)</f>
        <v>0</v>
      </c>
      <c r="I522" s="3" t="str">
        <f>IF(VLOOKUP($A522,DICO_Complet!A:R,9,FALSE)&lt;&gt;0,VLOOKUP($A522,DICO_Complet!A:R,9,FALSE),"")</f>
        <v/>
      </c>
      <c r="J522" s="3" t="str">
        <f>VLOOKUP($A522,DICO_Complet!A:R,10,FALSE)</f>
        <v>Internal reference of the case</v>
      </c>
      <c r="K522" s="3" t="str">
        <f>IF(OR(ISNA(VLOOKUP(Tableau161920[[#This Row],[Référence]],MON_MSG!A:H,7,FALSE)),ISBLANK(VLOOKUP(Tableau161920[[#This Row],[Référence]],MON_MSG!A:H,7,FALSE))),"",VLOOKUP(Tableau161920[[#This Row],[Référence]],MON_MSG!A:H,7,FALSE))</f>
        <v/>
      </c>
      <c r="L522" s="3" t="str">
        <f>IF(OR(ISNA(VLOOKUP(Tableau161920[[#This Row],[Référence]],MON_MSG!A:I,8,FALSE)),ISBLANK(VLOOKUP(Tableau161920[[#This Row],[Référence]],MON_MSG!A:I,8,FALSE))),"",VLOOKUP(Tableau161920[[#This Row],[Référence]],MON_MSG!A:I,8,FALSE))</f>
        <v/>
      </c>
      <c r="M522" s="3" t="str">
        <f>IF(OR(ISNA(VLOOKUP(Tableau161920[[#This Row],[Référence]],MON_MSG!A:J,9,FALSE)),ISBLANK(VLOOKUP(Tableau161920[[#This Row],[Référence]],MON_MSG!A:J,9,FALSE))),"",VLOOKUP(Tableau161920[[#This Row],[Référence]],MON_MSG!A:J,9,FALSE))</f>
        <v/>
      </c>
      <c r="N522" s="3" t="str">
        <f>IF(VLOOKUP($A522,DICO_Complet!A:R,12,FALSE)=0,"",VLOOKUP($A522,DICO_Complet!A:R,12,FALSE))</f>
        <v/>
      </c>
      <c r="O522" s="3" t="str">
        <f>IF(VLOOKUP($A522,DICO_Complet!A:R,13,FALSE)=0,"",VLOOKUP($A522,DICO_Complet!A:R,13,FALSE))</f>
        <v/>
      </c>
      <c r="P522" s="3" t="str">
        <f>IF(VLOOKUP($A522,DICO_Complet!A:R,14,FALSE)=0,"",VLOOKUP($A522,DICO_Complet!A:R,14,FALSE))</f>
        <v/>
      </c>
      <c r="Q522" s="3" t="str">
        <f>IF(VLOOKUP($A522,DICO_Complet!A:R,15,FALSE)=0,"",VLOOKUP($A522,DICO_Complet!A:R,15,FALSE))</f>
        <v/>
      </c>
      <c r="R522" s="3" t="str">
        <f>IF(VLOOKUP($A522,DICO_Complet!A:R,16,FALSE)=0,"",VLOOKUP($A522,DICO_Complet!A:R,16,FALSE))</f>
        <v/>
      </c>
      <c r="S522" s="3" t="str">
        <f>IF(VLOOKUP($A522,DICO_Complet!A:R,17,FALSE)=0,"",VLOOKUP($A522,DICO_Complet!A:R,17,FALSE))</f>
        <v/>
      </c>
      <c r="T522" s="3" t="str">
        <f>IF(VLOOKUP($A522,DICO_Complet!A:R,18,FALSE)=0,"",VLOOKUP($A522,DICO_Complet!A:R,18,FALSE))</f>
        <v/>
      </c>
    </row>
    <row r="523" spans="1:20">
      <c r="A523" s="29">
        <v>241112000056</v>
      </c>
      <c r="B523" s="30" t="str">
        <f>IF(ISNA(VLOOKUP(Tableau161920[[#This Row],[Référence]],MON_MSG!A:B,2,FALSE)),"N",IF($I523="Obsolete","N","O"))</f>
        <v>O</v>
      </c>
      <c r="C523" s="3" t="str">
        <f>VLOOKUP($A523,DICO_Complet!A:R,3,FALSE)</f>
        <v>Context</v>
      </c>
      <c r="D523" s="3" t="str">
        <f>VLOOKUP($A523,DICO_Complet!A:R,4,FALSE)</f>
        <v>transactionContext</v>
      </c>
      <c r="E523" s="3" t="str">
        <f>VLOOKUP($A523,DICO_Complet!A:R,5,FALSE)</f>
        <v>regulatoryAndTechnicalEnvironment</v>
      </c>
      <c r="F523" s="3" t="str">
        <f>VLOOKUP($A523,DICO_Complet!A:R,6,FALSE)</f>
        <v>Exact2AlphaNumericText</v>
      </c>
      <c r="G523" s="31" t="str">
        <f>VLOOKUP($A523,DICO_Complet!A:R,7,FALSE)</f>
        <v>DNS</v>
      </c>
      <c r="H523" s="31">
        <f>VLOOKUP($A523,DICO_Complet!A:R,8,FALSE)</f>
        <v>0</v>
      </c>
      <c r="I523" s="3" t="str">
        <f>IF(VLOOKUP($A523,DICO_Complet!A:R,9,FALSE)&lt;&gt;0,VLOOKUP($A523,DICO_Complet!A:R,9,FALSE),"")</f>
        <v/>
      </c>
      <c r="J523" s="3" t="str">
        <f>VLOOKUP($A523,DICO_Complet!A:R,10,FALSE)</f>
        <v>Regulatory and technical environment</v>
      </c>
      <c r="K523" s="3" t="str">
        <f>IF(OR(ISNA(VLOOKUP(Tableau161920[[#This Row],[Référence]],MON_MSG!A:H,7,FALSE)),ISBLANK(VLOOKUP(Tableau161920[[#This Row],[Référence]],MON_MSG!A:H,7,FALSE))),"",VLOOKUP(Tableau161920[[#This Row],[Référence]],MON_MSG!A:H,7,FALSE))</f>
        <v/>
      </c>
      <c r="L523" s="3" t="str">
        <f>IF(OR(ISNA(VLOOKUP(Tableau161920[[#This Row],[Référence]],MON_MSG!A:I,8,FALSE)),ISBLANK(VLOOKUP(Tableau161920[[#This Row],[Référence]],MON_MSG!A:I,8,FALSE))),"",VLOOKUP(Tableau161920[[#This Row],[Référence]],MON_MSG!A:I,8,FALSE))</f>
        <v/>
      </c>
      <c r="M523" s="3" t="str">
        <f>IF(OR(ISNA(VLOOKUP(Tableau161920[[#This Row],[Référence]],MON_MSG!A:J,9,FALSE)),ISBLANK(VLOOKUP(Tableau161920[[#This Row],[Référence]],MON_MSG!A:J,9,FALSE))),"",VLOOKUP(Tableau161920[[#This Row],[Référence]],MON_MSG!A:J,9,FALSE))</f>
        <v/>
      </c>
      <c r="N523" s="3" t="str">
        <f>IF(VLOOKUP($A523,DICO_Complet!A:R,12,FALSE)=0,"",VLOOKUP($A523,DICO_Complet!A:R,12,FALSE))</f>
        <v>RSB59_200</v>
      </c>
      <c r="O523" s="3" t="str">
        <f>IF(VLOOKUP($A523,DICO_Complet!A:R,13,FALSE)=0,"",VLOOKUP($A523,DICO_Complet!A:R,13,FALSE))</f>
        <v>059-0200</v>
      </c>
      <c r="P523" s="3" t="str">
        <f>IF(VLOOKUP($A523,DICO_Complet!A:R,14,FALSE)=0,"",VLOOKUP($A523,DICO_Complet!A:R,14,FALSE))</f>
        <v>047-02</v>
      </c>
      <c r="Q523" s="3" t="str">
        <f>IF(VLOOKUP($A523,DICO_Complet!A:R,15,FALSE)=0,"",VLOOKUP($A523,DICO_Complet!A:R,15,FALSE))</f>
        <v>059-0200</v>
      </c>
      <c r="R523" s="3" t="str">
        <f>IF(VLOOKUP($A523,DICO_Complet!A:R,16,FALSE)=0,"",VLOOKUP($A523,DICO_Complet!A:R,16,FALSE))</f>
        <v/>
      </c>
      <c r="S523" s="3" t="str">
        <f>IF(VLOOKUP($A523,DICO_Complet!A:R,17,FALSE)=0,"",VLOOKUP($A523,DICO_Complet!A:R,17,FALSE))</f>
        <v>DE 061 SF10</v>
      </c>
      <c r="T523" s="3" t="str">
        <f>IF(VLOOKUP($A523,DICO_Complet!A:R,18,FALSE)=0,"",VLOOKUP($A523,DICO_Complet!A:R,18,FALSE))</f>
        <v/>
      </c>
    </row>
    <row r="524" spans="1:20">
      <c r="A524" s="29">
        <v>251027112326</v>
      </c>
      <c r="B524" s="30" t="str">
        <f>IF(ISNA(VLOOKUP(Tableau161920[[#This Row],[Référence]],MON_MSG!A:B,2,FALSE)),"N",IF($I524="Obsolete","N","O"))</f>
        <v>O</v>
      </c>
      <c r="C524" s="3" t="str">
        <f>VLOOKUP($A524,DICO_Complet!A:R,3,FALSE)</f>
        <v>Context</v>
      </c>
      <c r="D524" s="3" t="str">
        <f>VLOOKUP($A524,DICO_Complet!A:R,4,FALSE)</f>
        <v>transactionContext</v>
      </c>
      <c r="E524" s="3" t="str">
        <f>VLOOKUP($A524,DICO_Complet!A:R,5,FALSE)</f>
        <v>regulatoryAndTechnicalEnvironmentLabel</v>
      </c>
      <c r="F524" s="3" t="str">
        <f>VLOOKUP($A524,DICO_Complet!A:R,6,FALSE)</f>
        <v>Max255Text</v>
      </c>
      <c r="G524" s="31" t="str">
        <f>VLOOKUP($A524,DICO_Complet!A:R,7,FALSE)</f>
        <v>DNS</v>
      </c>
      <c r="H524" s="31">
        <f>VLOOKUP($A524,DICO_Complet!A:R,8,FALSE)</f>
        <v>0</v>
      </c>
      <c r="I524" s="3" t="str">
        <f>IF(VLOOKUP($A524,DICO_Complet!A:R,9,FALSE)&lt;&gt;0,VLOOKUP($A524,DICO_Complet!A:R,9,FALSE),"")</f>
        <v/>
      </c>
      <c r="J524" s="3" t="str">
        <f>VLOOKUP($A524,DICO_Complet!A:R,10,FALSE)</f>
        <v>Regulatory and technical environment Label</v>
      </c>
      <c r="K524" s="3" t="str">
        <f>IF(OR(ISNA(VLOOKUP(Tableau161920[[#This Row],[Référence]],MON_MSG!A:H,7,FALSE)),ISBLANK(VLOOKUP(Tableau161920[[#This Row],[Référence]],MON_MSG!A:H,7,FALSE))),"",VLOOKUP(Tableau161920[[#This Row],[Référence]],MON_MSG!A:H,7,FALSE))</f>
        <v/>
      </c>
      <c r="L524" s="3" t="str">
        <f>IF(OR(ISNA(VLOOKUP(Tableau161920[[#This Row],[Référence]],MON_MSG!A:I,8,FALSE)),ISBLANK(VLOOKUP(Tableau161920[[#This Row],[Référence]],MON_MSG!A:I,8,FALSE))),"",VLOOKUP(Tableau161920[[#This Row],[Référence]],MON_MSG!A:I,8,FALSE))</f>
        <v/>
      </c>
      <c r="M524" s="3" t="str">
        <f>IF(OR(ISNA(VLOOKUP(Tableau161920[[#This Row],[Référence]],MON_MSG!A:J,9,FALSE)),ISBLANK(VLOOKUP(Tableau161920[[#This Row],[Référence]],MON_MSG!A:J,9,FALSE))),"",VLOOKUP(Tableau161920[[#This Row],[Référence]],MON_MSG!A:J,9,FALSE))</f>
        <v/>
      </c>
      <c r="N524" s="3" t="str">
        <f>IF(VLOOKUP($A524,DICO_Complet!A:R,12,FALSE)=0,"",VLOOKUP($A524,DICO_Complet!A:R,12,FALSE))</f>
        <v/>
      </c>
      <c r="O524" s="3" t="str">
        <f>IF(VLOOKUP($A524,DICO_Complet!A:R,13,FALSE)=0,"",VLOOKUP($A524,DICO_Complet!A:R,13,FALSE))</f>
        <v/>
      </c>
      <c r="P524" s="3" t="str">
        <f>IF(VLOOKUP($A524,DICO_Complet!A:R,14,FALSE)=0,"",VLOOKUP($A524,DICO_Complet!A:R,14,FALSE))</f>
        <v/>
      </c>
      <c r="Q524" s="3" t="str">
        <f>IF(VLOOKUP($A524,DICO_Complet!A:R,15,FALSE)=0,"",VLOOKUP($A524,DICO_Complet!A:R,15,FALSE))</f>
        <v/>
      </c>
      <c r="R524" s="3" t="str">
        <f>IF(VLOOKUP($A524,DICO_Complet!A:R,16,FALSE)=0,"",VLOOKUP($A524,DICO_Complet!A:R,16,FALSE))</f>
        <v/>
      </c>
      <c r="S524" s="3" t="str">
        <f>IF(VLOOKUP($A524,DICO_Complet!A:R,17,FALSE)=0,"",VLOOKUP($A524,DICO_Complet!A:R,17,FALSE))</f>
        <v/>
      </c>
      <c r="T524" s="3" t="str">
        <f>IF(VLOOKUP($A524,DICO_Complet!A:R,18,FALSE)=0,"",VLOOKUP($A524,DICO_Complet!A:R,18,FALSE))</f>
        <v/>
      </c>
    </row>
    <row r="525" spans="1:20">
      <c r="A525" s="29">
        <v>250827112400</v>
      </c>
      <c r="B525" s="30" t="str">
        <f>IF(ISNA(VLOOKUP(Tableau161920[[#This Row],[Référence]],MON_MSG!A:B,2,FALSE)),"N",IF($I525="Obsolete","N","O"))</f>
        <v>O</v>
      </c>
      <c r="C525" s="3" t="str">
        <f>VLOOKUP($A525,DICO_Complet!A:R,3,FALSE)</f>
        <v>Context</v>
      </c>
      <c r="D525" s="3" t="str">
        <f>VLOOKUP($A525,DICO_Complet!A:R,4,FALSE)</f>
        <v>transactionContext</v>
      </c>
      <c r="E525" s="3" t="str">
        <f>VLOOKUP($A525,DICO_Complet!A:R,5,FALSE)</f>
        <v>remittanceFileTransfertAccToAcqTotalNumber</v>
      </c>
      <c r="F525" s="3" t="str">
        <f>VLOOKUP($A525,DICO_Complet!A:R,6,FALSE)</f>
        <v>Max2NumericText</v>
      </c>
      <c r="G525" s="31" t="str">
        <f>VLOOKUP($A525,DICO_Complet!A:R,7,FALSE)</f>
        <v>DNS</v>
      </c>
      <c r="H525" s="31">
        <f>VLOOKUP($A525,DICO_Complet!A:R,8,FALSE)</f>
        <v>0</v>
      </c>
      <c r="I525" s="3" t="str">
        <f>IF(VLOOKUP($A525,DICO_Complet!A:R,9,FALSE)&lt;&gt;0,VLOOKUP($A525,DICO_Complet!A:R,9,FALSE),"")</f>
        <v/>
      </c>
      <c r="J525" s="3" t="str">
        <f>VLOOKUP($A525,DICO_Complet!A:R,10,FALSE)</f>
        <v>The acceptance system sets this data element to 0 when it has non file to transfer to the acquirer system</v>
      </c>
      <c r="K525" s="3" t="str">
        <f>IF(OR(ISNA(VLOOKUP(Tableau161920[[#This Row],[Référence]],MON_MSG!A:H,7,FALSE)),ISBLANK(VLOOKUP(Tableau161920[[#This Row],[Référence]],MON_MSG!A:H,7,FALSE))),"",VLOOKUP(Tableau161920[[#This Row],[Référence]],MON_MSG!A:H,7,FALSE))</f>
        <v/>
      </c>
      <c r="L525" s="3" t="str">
        <f>IF(OR(ISNA(VLOOKUP(Tableau161920[[#This Row],[Référence]],MON_MSG!A:I,8,FALSE)),ISBLANK(VLOOKUP(Tableau161920[[#This Row],[Référence]],MON_MSG!A:I,8,FALSE))),"",VLOOKUP(Tableau161920[[#This Row],[Référence]],MON_MSG!A:I,8,FALSE))</f>
        <v/>
      </c>
      <c r="M525" s="3" t="str">
        <f>IF(OR(ISNA(VLOOKUP(Tableau161920[[#This Row],[Référence]],MON_MSG!A:J,9,FALSE)),ISBLANK(VLOOKUP(Tableau161920[[#This Row],[Référence]],MON_MSG!A:J,9,FALSE))),"",VLOOKUP(Tableau161920[[#This Row],[Référence]],MON_MSG!A:J,9,FALSE))</f>
        <v/>
      </c>
      <c r="N525" s="3" t="str">
        <f>IF(VLOOKUP($A525,DICO_Complet!A:R,12,FALSE)=0,"",VLOOKUP($A525,DICO_Complet!A:R,12,FALSE))</f>
        <v/>
      </c>
      <c r="O525" s="3" t="str">
        <f>IF(VLOOKUP($A525,DICO_Complet!A:R,13,FALSE)=0,"",VLOOKUP($A525,DICO_Complet!A:R,13,FALSE))</f>
        <v>067-1</v>
      </c>
      <c r="P525" s="3" t="str">
        <f>IF(VLOOKUP($A525,DICO_Complet!A:R,14,FALSE)=0,"",VLOOKUP($A525,DICO_Complet!A:R,14,FALSE))</f>
        <v/>
      </c>
      <c r="Q525" s="3" t="str">
        <f>IF(VLOOKUP($A525,DICO_Complet!A:R,15,FALSE)=0,"",VLOOKUP($A525,DICO_Complet!A:R,15,FALSE))</f>
        <v/>
      </c>
      <c r="R525" s="3" t="str">
        <f>IF(VLOOKUP($A525,DICO_Complet!A:R,16,FALSE)=0,"",VLOOKUP($A525,DICO_Complet!A:R,16,FALSE))</f>
        <v/>
      </c>
      <c r="S525" s="3" t="str">
        <f>IF(VLOOKUP($A525,DICO_Complet!A:R,17,FALSE)=0,"",VLOOKUP($A525,DICO_Complet!A:R,17,FALSE))</f>
        <v/>
      </c>
      <c r="T525" s="3" t="str">
        <f>IF(VLOOKUP($A525,DICO_Complet!A:R,18,FALSE)=0,"",VLOOKUP($A525,DICO_Complet!A:R,18,FALSE))</f>
        <v/>
      </c>
    </row>
    <row r="526" spans="1:20">
      <c r="A526" s="29">
        <v>241112000057</v>
      </c>
      <c r="B526" s="30" t="str">
        <f>IF(ISNA(VLOOKUP(Tableau161920[[#This Row],[Référence]],MON_MSG!A:B,2,FALSE)),"N",IF($I526="Obsolete","N","O"))</f>
        <v>O</v>
      </c>
      <c r="C526" s="3" t="str">
        <f>VLOOKUP($A526,DICO_Complet!A:R,3,FALSE)</f>
        <v>Context</v>
      </c>
      <c r="D526" s="3" t="str">
        <f>VLOOKUP($A526,DICO_Complet!A:R,4,FALSE)</f>
        <v>transactionContext</v>
      </c>
      <c r="E526" s="3" t="str">
        <f>VLOOKUP($A526,DICO_Complet!A:R,5,FALSE)</f>
        <v>resendCounter</v>
      </c>
      <c r="F526" s="3" t="str">
        <f>VLOOKUP($A526,DICO_Complet!A:R,6,FALSE)</f>
        <v>Exact1NumericText</v>
      </c>
      <c r="G526" s="31" t="str">
        <f>VLOOKUP($A526,DICO_Complet!A:R,7,FALSE)</f>
        <v>DNS</v>
      </c>
      <c r="H526" s="31">
        <f>VLOOKUP($A526,DICO_Complet!A:R,8,FALSE)</f>
        <v>0</v>
      </c>
      <c r="I526" s="3" t="str">
        <f>IF(VLOOKUP($A526,DICO_Complet!A:R,9,FALSE)&lt;&gt;0,VLOOKUP($A526,DICO_Complet!A:R,9,FALSE),"")</f>
        <v/>
      </c>
      <c r="J526" s="3" t="str">
        <f>VLOOKUP($A526,DICO_Complet!A:R,10,FALSE)</f>
        <v>transmission counter used in the case of re-authorised messages</v>
      </c>
      <c r="K526" s="3" t="str">
        <f>IF(OR(ISNA(VLOOKUP(Tableau161920[[#This Row],[Référence]],MON_MSG!A:H,7,FALSE)),ISBLANK(VLOOKUP(Tableau161920[[#This Row],[Référence]],MON_MSG!A:H,7,FALSE))),"",VLOOKUP(Tableau161920[[#This Row],[Référence]],MON_MSG!A:H,7,FALSE))</f>
        <v/>
      </c>
      <c r="L526" s="3" t="str">
        <f>IF(OR(ISNA(VLOOKUP(Tableau161920[[#This Row],[Référence]],MON_MSG!A:I,8,FALSE)),ISBLANK(VLOOKUP(Tableau161920[[#This Row],[Référence]],MON_MSG!A:I,8,FALSE))),"",VLOOKUP(Tableau161920[[#This Row],[Référence]],MON_MSG!A:I,8,FALSE))</f>
        <v/>
      </c>
      <c r="M526" s="3" t="str">
        <f>IF(OR(ISNA(VLOOKUP(Tableau161920[[#This Row],[Référence]],MON_MSG!A:J,9,FALSE)),ISBLANK(VLOOKUP(Tableau161920[[#This Row],[Référence]],MON_MSG!A:J,9,FALSE))),"",VLOOKUP(Tableau161920[[#This Row],[Référence]],MON_MSG!A:J,9,FALSE))</f>
        <v/>
      </c>
      <c r="N526" s="3" t="str">
        <f>IF(VLOOKUP($A526,DICO_Complet!A:R,12,FALSE)=0,"",VLOOKUP($A526,DICO_Complet!A:R,12,FALSE))</f>
        <v>RSB57_20</v>
      </c>
      <c r="O526" s="3" t="str">
        <f>IF(VLOOKUP($A526,DICO_Complet!A:R,13,FALSE)=0,"",VLOOKUP($A526,DICO_Complet!A:R,13,FALSE))</f>
        <v>057-0020</v>
      </c>
      <c r="P526" s="3" t="str">
        <f>IF(VLOOKUP($A526,DICO_Complet!A:R,14,FALSE)=0,"",VLOOKUP($A526,DICO_Complet!A:R,14,FALSE))</f>
        <v>059-0020</v>
      </c>
      <c r="Q526" s="3" t="str">
        <f>IF(VLOOKUP($A526,DICO_Complet!A:R,15,FALSE)=0,"",VLOOKUP($A526,DICO_Complet!A:R,15,FALSE))</f>
        <v>056; 0020</v>
      </c>
      <c r="R526" s="3" t="str">
        <f>IF(VLOOKUP($A526,DICO_Complet!A:R,16,FALSE)=0,"",VLOOKUP($A526,DICO_Complet!A:R,16,FALSE))</f>
        <v/>
      </c>
      <c r="S526" s="3" t="str">
        <f>IF(VLOOKUP($A526,DICO_Complet!A:R,17,FALSE)=0,"",VLOOKUP($A526,DICO_Complet!A:R,17,FALSE))</f>
        <v/>
      </c>
      <c r="T526" s="3" t="str">
        <f>IF(VLOOKUP($A526,DICO_Complet!A:R,18,FALSE)=0,"",VLOOKUP($A526,DICO_Complet!A:R,18,FALSE))</f>
        <v/>
      </c>
    </row>
    <row r="527" spans="1:20">
      <c r="A527" s="29">
        <v>250317176901</v>
      </c>
      <c r="B527" s="30" t="str">
        <f>IF(ISNA(VLOOKUP(Tableau161920[[#This Row],[Référence]],MON_MSG!A:B,2,FALSE)),"N",IF($I527="Obsolete","N","O"))</f>
        <v>O</v>
      </c>
      <c r="C527" s="3" t="str">
        <f>VLOOKUP($A527,DICO_Complet!A:R,3,FALSE)</f>
        <v>Context</v>
      </c>
      <c r="D527" s="3" t="str">
        <f>VLOOKUP($A527,DICO_Complet!A:R,4,FALSE)</f>
        <v>transactionContext</v>
      </c>
      <c r="E527" s="3" t="str">
        <f>VLOOKUP($A527,DICO_Complet!A:R,5,FALSE)</f>
        <v>schemeNature</v>
      </c>
      <c r="F527" s="3" t="str">
        <f>VLOOKUP($A527,DICO_Complet!A:R,6,FALSE)</f>
        <v>NetworkCodeset</v>
      </c>
      <c r="G527" s="31" t="str">
        <f>VLOOKUP($A527,DICO_Complet!A:R,7,FALSE)</f>
        <v>DNS</v>
      </c>
      <c r="H527" s="31">
        <f>VLOOKUP($A527,DICO_Complet!A:R,8,FALSE)</f>
        <v>0</v>
      </c>
      <c r="I527" s="3" t="str">
        <f>IF(VLOOKUP($A527,DICO_Complet!A:R,9,FALSE)&lt;&gt;0,VLOOKUP($A527,DICO_Complet!A:R,9,FALSE),"")</f>
        <v/>
      </c>
      <c r="J527" s="3" t="str">
        <f>VLOOKUP($A527,DICO_Complet!A:R,10,FALSE)</f>
        <v>Scheme nature</v>
      </c>
      <c r="K527" s="3" t="str">
        <f>IF(OR(ISNA(VLOOKUP(Tableau161920[[#This Row],[Référence]],MON_MSG!A:H,7,FALSE)),ISBLANK(VLOOKUP(Tableau161920[[#This Row],[Référence]],MON_MSG!A:H,7,FALSE))),"",VLOOKUP(Tableau161920[[#This Row],[Référence]],MON_MSG!A:H,7,FALSE))</f>
        <v/>
      </c>
      <c r="L527" s="3" t="str">
        <f>IF(OR(ISNA(VLOOKUP(Tableau161920[[#This Row],[Référence]],MON_MSG!A:I,8,FALSE)),ISBLANK(VLOOKUP(Tableau161920[[#This Row],[Référence]],MON_MSG!A:I,8,FALSE))),"",VLOOKUP(Tableau161920[[#This Row],[Référence]],MON_MSG!A:I,8,FALSE))</f>
        <v/>
      </c>
      <c r="M527" s="3" t="str">
        <f>IF(OR(ISNA(VLOOKUP(Tableau161920[[#This Row],[Référence]],MON_MSG!A:J,9,FALSE)),ISBLANK(VLOOKUP(Tableau161920[[#This Row],[Référence]],MON_MSG!A:J,9,FALSE))),"",VLOOKUP(Tableau161920[[#This Row],[Référence]],MON_MSG!A:J,9,FALSE))</f>
        <v/>
      </c>
      <c r="N527" s="3" t="str">
        <f>IF(VLOOKUP($A527,DICO_Complet!A:R,12,FALSE)=0,"",VLOOKUP($A527,DICO_Complet!A:R,12,FALSE))</f>
        <v/>
      </c>
      <c r="O527" s="3" t="str">
        <f>IF(VLOOKUP($A527,DICO_Complet!A:R,13,FALSE)=0,"",VLOOKUP($A527,DICO_Complet!A:R,13,FALSE))</f>
        <v/>
      </c>
      <c r="P527" s="3" t="str">
        <f>IF(VLOOKUP($A527,DICO_Complet!A:R,14,FALSE)=0,"",VLOOKUP($A527,DICO_Complet!A:R,14,FALSE))</f>
        <v>047-98-p1</v>
      </c>
      <c r="Q527" s="3" t="str">
        <f>IF(VLOOKUP($A527,DICO_Complet!A:R,15,FALSE)=0,"",VLOOKUP($A527,DICO_Complet!A:R,15,FALSE))</f>
        <v/>
      </c>
      <c r="R527" s="3" t="str">
        <f>IF(VLOOKUP($A527,DICO_Complet!A:R,16,FALSE)=0,"",VLOOKUP($A527,DICO_Complet!A:R,16,FALSE))</f>
        <v/>
      </c>
      <c r="S527" s="3" t="str">
        <f>IF(VLOOKUP($A527,DICO_Complet!A:R,17,FALSE)=0,"",VLOOKUP($A527,DICO_Complet!A:R,17,FALSE))</f>
        <v/>
      </c>
      <c r="T527" s="3" t="str">
        <f>IF(VLOOKUP($A527,DICO_Complet!A:R,18,FALSE)=0,"",VLOOKUP($A527,DICO_Complet!A:R,18,FALSE))</f>
        <v/>
      </c>
    </row>
    <row r="528" spans="1:20">
      <c r="A528" s="258">
        <v>251202143402</v>
      </c>
      <c r="B528" s="30" t="str">
        <f>IF(ISNA(VLOOKUP(Tableau161920[[#This Row],[Référence]],MON_MSG!A:B,2,FALSE)),"N",IF($I528="Obsolete","N","O"))</f>
        <v>O</v>
      </c>
      <c r="C528" s="3" t="str">
        <f>VLOOKUP($A528,DICO_Complet!A:R,3,FALSE)</f>
        <v>Context</v>
      </c>
      <c r="D528" s="3" t="str">
        <f>VLOOKUP($A528,DICO_Complet!A:R,4,FALSE)</f>
        <v>transactionContext</v>
      </c>
      <c r="E528" s="3" t="str">
        <f>VLOOKUP($A528,DICO_Complet!A:R,5,FALSE)</f>
        <v>scoringEligibilityIndicator</v>
      </c>
      <c r="F528" s="3" t="str">
        <f>VLOOKUP($A528,DICO_Complet!A:R,6,FALSE)</f>
        <v>TrueFalseIndicator</v>
      </c>
      <c r="G528" s="31" t="str">
        <f>VLOOKUP($A528,DICO_Complet!A:R,7,FALSE)</f>
        <v>DNS</v>
      </c>
      <c r="H528" s="31">
        <f>VLOOKUP($A528,DICO_Complet!A:R,8,FALSE)</f>
        <v>0</v>
      </c>
      <c r="I528" s="3" t="str">
        <f>IF(VLOOKUP($A528,DICO_Complet!A:R,9,FALSE)&lt;&gt;0,VLOOKUP($A528,DICO_Complet!A:R,9,FALSE),"")</f>
        <v/>
      </c>
      <c r="J528" s="3" t="str">
        <f>VLOOKUP($A528,DICO_Complet!A:R,10,FALSE)</f>
        <v>Indicator used to determine whether the transaction must be submitted to a prescore calculation</v>
      </c>
      <c r="K528" s="3" t="str">
        <f>IF(OR(ISNA(VLOOKUP(Tableau161920[[#This Row],[Référence]],MON_MSG!A:H,7,FALSE)),ISBLANK(VLOOKUP(Tableau161920[[#This Row],[Référence]],MON_MSG!A:H,7,FALSE))),"",VLOOKUP(Tableau161920[[#This Row],[Référence]],MON_MSG!A:H,7,FALSE))</f>
        <v/>
      </c>
      <c r="L528" s="3" t="str">
        <f>IF(OR(ISNA(VLOOKUP(Tableau161920[[#This Row],[Référence]],MON_MSG!A:I,8,FALSE)),ISBLANK(VLOOKUP(Tableau161920[[#This Row],[Référence]],MON_MSG!A:I,8,FALSE))),"",VLOOKUP(Tableau161920[[#This Row],[Référence]],MON_MSG!A:I,8,FALSE))</f>
        <v/>
      </c>
      <c r="M528" s="3" t="str">
        <f>IF(OR(ISNA(VLOOKUP(Tableau161920[[#This Row],[Référence]],MON_MSG!A:J,9,FALSE)),ISBLANK(VLOOKUP(Tableau161920[[#This Row],[Référence]],MON_MSG!A:J,9,FALSE))),"",VLOOKUP(Tableau161920[[#This Row],[Référence]],MON_MSG!A:J,9,FALSE))</f>
        <v/>
      </c>
      <c r="N528" s="3" t="str">
        <f>IF(VLOOKUP($A528,DICO_Complet!A:R,12,FALSE)=0,"",VLOOKUP($A528,DICO_Complet!A:R,12,FALSE))</f>
        <v/>
      </c>
      <c r="O528" s="3" t="str">
        <f>IF(VLOOKUP($A528,DICO_Complet!A:R,13,FALSE)=0,"",VLOOKUP($A528,DICO_Complet!A:R,13,FALSE))</f>
        <v/>
      </c>
      <c r="P528" s="3" t="str">
        <f>IF(VLOOKUP($A528,DICO_Complet!A:R,14,FALSE)=0,"",VLOOKUP($A528,DICO_Complet!A:R,14,FALSE))</f>
        <v/>
      </c>
      <c r="Q528" s="3" t="str">
        <f>IF(VLOOKUP($A528,DICO_Complet!A:R,15,FALSE)=0,"",VLOOKUP($A528,DICO_Complet!A:R,15,FALSE))</f>
        <v/>
      </c>
      <c r="R528" s="3" t="str">
        <f>IF(VLOOKUP($A528,DICO_Complet!A:R,16,FALSE)=0,"",VLOOKUP($A528,DICO_Complet!A:R,16,FALSE))</f>
        <v/>
      </c>
      <c r="S528" s="3" t="str">
        <f>IF(VLOOKUP($A528,DICO_Complet!A:R,17,FALSE)=0,"",VLOOKUP($A528,DICO_Complet!A:R,17,FALSE))</f>
        <v/>
      </c>
      <c r="T528" s="3" t="str">
        <f>IF(VLOOKUP($A528,DICO_Complet!A:R,18,FALSE)=0,"",VLOOKUP($A528,DICO_Complet!A:R,18,FALSE))</f>
        <v/>
      </c>
    </row>
    <row r="529" spans="1:20">
      <c r="A529" s="29">
        <v>241112000058</v>
      </c>
      <c r="B529" s="30" t="str">
        <f>IF(ISNA(VLOOKUP(Tableau161920[[#This Row],[Référence]],MON_MSG!A:B,2,FALSE)),"N",IF($I529="Obsolete","N","O"))</f>
        <v>O</v>
      </c>
      <c r="C529" s="3" t="str">
        <f>VLOOKUP($A529,DICO_Complet!A:R,3,FALSE)</f>
        <v>Context</v>
      </c>
      <c r="D529" s="3" t="str">
        <f>VLOOKUP($A529,DICO_Complet!A:R,4,FALSE)</f>
        <v>transactionContext</v>
      </c>
      <c r="E529" s="3" t="str">
        <f>VLOOKUP($A529,DICO_Complet!A:R,5,FALSE)</f>
        <v>serviceAttribute</v>
      </c>
      <c r="F529" s="3" t="str">
        <f>VLOOKUP($A529,DICO_Complet!A:R,6,FALSE)</f>
        <v>ServiceAttributeCodeset</v>
      </c>
      <c r="G529" s="31" t="str">
        <f>VLOOKUP($A529,DICO_Complet!A:R,7,FALSE)</f>
        <v>DNS</v>
      </c>
      <c r="H529" s="31">
        <f>VLOOKUP($A529,DICO_Complet!A:R,8,FALSE)</f>
        <v>0</v>
      </c>
      <c r="I529" s="3" t="str">
        <f>IF(VLOOKUP($A529,DICO_Complet!A:R,9,FALSE)&lt;&gt;0,VLOOKUP($A529,DICO_Complet!A:R,9,FALSE),"")</f>
        <v/>
      </c>
      <c r="J529" s="3" t="str">
        <f>VLOOKUP($A529,DICO_Complet!A:R,10,FALSE)</f>
        <v>Service attribute</v>
      </c>
      <c r="K529" s="3" t="str">
        <f>IF(OR(ISNA(VLOOKUP(Tableau161920[[#This Row],[Référence]],MON_MSG!A:H,7,FALSE)),ISBLANK(VLOOKUP(Tableau161920[[#This Row],[Référence]],MON_MSG!A:H,7,FALSE))),"",VLOOKUP(Tableau161920[[#This Row],[Référence]],MON_MSG!A:H,7,FALSE))</f>
        <v/>
      </c>
      <c r="L529" s="3" t="str">
        <f>IF(OR(ISNA(VLOOKUP(Tableau161920[[#This Row],[Référence]],MON_MSG!A:I,8,FALSE)),ISBLANK(VLOOKUP(Tableau161920[[#This Row],[Référence]],MON_MSG!A:I,8,FALSE))),"",VLOOKUP(Tableau161920[[#This Row],[Référence]],MON_MSG!A:I,8,FALSE))</f>
        <v/>
      </c>
      <c r="M529" s="3" t="str">
        <f>IF(OR(ISNA(VLOOKUP(Tableau161920[[#This Row],[Référence]],MON_MSG!A:J,9,FALSE)),ISBLANK(VLOOKUP(Tableau161920[[#This Row],[Référence]],MON_MSG!A:J,9,FALSE))),"",VLOOKUP(Tableau161920[[#This Row],[Référence]],MON_MSG!A:J,9,FALSE))</f>
        <v/>
      </c>
      <c r="N529" s="3" t="str">
        <f>IF(VLOOKUP($A529,DICO_Complet!A:R,12,FALSE)=0,"",VLOOKUP($A529,DICO_Complet!A:R,12,FALSE))</f>
        <v>RSB59_800</v>
      </c>
      <c r="O529" s="3" t="str">
        <f>IF(VLOOKUP($A529,DICO_Complet!A:R,13,FALSE)=0,"",VLOOKUP($A529,DICO_Complet!A:R,13,FALSE))</f>
        <v>059-0800</v>
      </c>
      <c r="P529" s="3" t="str">
        <f>IF(VLOOKUP($A529,DICO_Complet!A:R,14,FALSE)=0,"",VLOOKUP($A529,DICO_Complet!A:R,14,FALSE))</f>
        <v>047-03</v>
      </c>
      <c r="Q529" s="3" t="str">
        <f>IF(VLOOKUP($A529,DICO_Complet!A:R,15,FALSE)=0,"",VLOOKUP($A529,DICO_Complet!A:R,15,FALSE))</f>
        <v>059-0800</v>
      </c>
      <c r="R529" s="3" t="str">
        <f>IF(VLOOKUP($A529,DICO_Complet!A:R,16,FALSE)=0,"",VLOOKUP($A529,DICO_Complet!A:R,16,FALSE))</f>
        <v/>
      </c>
      <c r="S529" s="3" t="str">
        <f>IF(VLOOKUP($A529,DICO_Complet!A:R,17,FALSE)=0,"",VLOOKUP($A529,DICO_Complet!A:R,17,FALSE))</f>
        <v/>
      </c>
      <c r="T529" s="3" t="str">
        <f>IF(VLOOKUP($A529,DICO_Complet!A:R,18,FALSE)=0,"",VLOOKUP($A529,DICO_Complet!A:R,18,FALSE))</f>
        <v/>
      </c>
    </row>
    <row r="530" spans="1:20">
      <c r="A530" s="29">
        <v>250212174204</v>
      </c>
      <c r="B530" s="30" t="str">
        <f>IF(ISNA(VLOOKUP(Tableau161920[[#This Row],[Référence]],MON_MSG!A:B,2,FALSE)),"N",IF($I530="Obsolete","N","O"))</f>
        <v>O</v>
      </c>
      <c r="C530" s="3" t="str">
        <f>VLOOKUP($A530,DICO_Complet!A:R,3,FALSE)</f>
        <v>Context</v>
      </c>
      <c r="D530" s="3" t="str">
        <f>VLOOKUP($A530,DICO_Complet!A:R,4,FALSE)</f>
        <v>transactionContext</v>
      </c>
      <c r="E530" s="3" t="str">
        <f>VLOOKUP($A530,DICO_Complet!A:R,5,FALSE)</f>
        <v>serviceIndicator</v>
      </c>
      <c r="F530" s="3" t="str">
        <f>VLOOKUP($A530,DICO_Complet!A:R,6,FALSE)</f>
        <v>TrueFalseIndicator</v>
      </c>
      <c r="G530" s="31" t="str">
        <f>VLOOKUP($A530,DICO_Complet!A:R,7,FALSE)</f>
        <v>DNS</v>
      </c>
      <c r="H530" s="31">
        <f>VLOOKUP($A530,DICO_Complet!A:R,8,FALSE)</f>
        <v>0</v>
      </c>
      <c r="I530" s="3" t="str">
        <f>IF(VLOOKUP($A530,DICO_Complet!A:R,9,FALSE)&lt;&gt;0,VLOOKUP($A530,DICO_Complet!A:R,9,FALSE),"")</f>
        <v/>
      </c>
      <c r="J530" s="3" t="str">
        <f>VLOOKUP($A530,DICO_Complet!A:R,10,FALSE)</f>
        <v xml:space="preserve">Service Indicator </v>
      </c>
      <c r="K530" s="3" t="str">
        <f>IF(OR(ISNA(VLOOKUP(Tableau161920[[#This Row],[Référence]],MON_MSG!A:H,7,FALSE)),ISBLANK(VLOOKUP(Tableau161920[[#This Row],[Référence]],MON_MSG!A:H,7,FALSE))),"",VLOOKUP(Tableau161920[[#This Row],[Référence]],MON_MSG!A:H,7,FALSE))</f>
        <v/>
      </c>
      <c r="L530" s="3" t="str">
        <f>IF(OR(ISNA(VLOOKUP(Tableau161920[[#This Row],[Référence]],MON_MSG!A:I,8,FALSE)),ISBLANK(VLOOKUP(Tableau161920[[#This Row],[Référence]],MON_MSG!A:I,8,FALSE))),"",VLOOKUP(Tableau161920[[#This Row],[Référence]],MON_MSG!A:I,8,FALSE))</f>
        <v/>
      </c>
      <c r="M530" s="3" t="str">
        <f>IF(OR(ISNA(VLOOKUP(Tableau161920[[#This Row],[Référence]],MON_MSG!A:J,9,FALSE)),ISBLANK(VLOOKUP(Tableau161920[[#This Row],[Référence]],MON_MSG!A:J,9,FALSE))),"",VLOOKUP(Tableau161920[[#This Row],[Référence]],MON_MSG!A:J,9,FALSE))</f>
        <v/>
      </c>
      <c r="N530" s="3" t="str">
        <f>IF(VLOOKUP($A530,DICO_Complet!A:R,12,FALSE)=0,"",VLOOKUP($A530,DICO_Complet!A:R,12,FALSE))</f>
        <v>RSB119_0008</v>
      </c>
      <c r="O530" s="3" t="str">
        <f>IF(VLOOKUP($A530,DICO_Complet!A:R,13,FALSE)=0,"",VLOOKUP($A530,DICO_Complet!A:R,13,FALSE))</f>
        <v>119-0008</v>
      </c>
      <c r="P530" s="3" t="str">
        <f>IF(VLOOKUP($A530,DICO_Complet!A:R,14,FALSE)=0,"",VLOOKUP($A530,DICO_Complet!A:R,14,FALSE))</f>
        <v/>
      </c>
      <c r="Q530" s="3" t="str">
        <f>IF(VLOOKUP($A530,DICO_Complet!A:R,15,FALSE)=0,"",VLOOKUP($A530,DICO_Complet!A:R,15,FALSE))</f>
        <v/>
      </c>
      <c r="R530" s="3" t="str">
        <f>IF(VLOOKUP($A530,DICO_Complet!A:R,16,FALSE)=0,"",VLOOKUP($A530,DICO_Complet!A:R,16,FALSE))</f>
        <v>VISA 126.12 bit 5 - '1' seule valeur à date</v>
      </c>
      <c r="S530" s="3" t="str">
        <f>IF(VLOOKUP($A530,DICO_Complet!A:R,17,FALSE)=0,"",VLOOKUP($A530,DICO_Complet!A:R,17,FALSE))</f>
        <v/>
      </c>
      <c r="T530" s="3" t="str">
        <f>IF(VLOOKUP($A530,DICO_Complet!A:R,18,FALSE)=0,"",VLOOKUP($A530,DICO_Complet!A:R,18,FALSE))</f>
        <v/>
      </c>
    </row>
    <row r="531" spans="1:20">
      <c r="A531" s="29">
        <v>250425200601</v>
      </c>
      <c r="B531" s="30" t="str">
        <f>IF(ISNA(VLOOKUP(Tableau161920[[#This Row],[Référence]],MON_MSG!A:B,2,FALSE)),"N",IF($I531="Obsolete","N","O"))</f>
        <v>O</v>
      </c>
      <c r="C531" s="3" t="str">
        <f>VLOOKUP($A531,DICO_Complet!A:R,3,FALSE)</f>
        <v>Context</v>
      </c>
      <c r="D531" s="3" t="str">
        <f>VLOOKUP($A531,DICO_Complet!A:R,4,FALSE)</f>
        <v>transactionContext</v>
      </c>
      <c r="E531" s="3" t="str">
        <f>VLOOKUP($A531,DICO_Complet!A:R,5,FALSE)</f>
        <v>serviceLocationAddress</v>
      </c>
      <c r="F531" s="3" t="str">
        <f>VLOOKUP($A531,DICO_Complet!A:R,6,FALSE)</f>
        <v>PostalAddressType</v>
      </c>
      <c r="G531" s="31" t="str">
        <f>VLOOKUP($A531,DICO_Complet!A:R,7,FALSE)</f>
        <v>DNS</v>
      </c>
      <c r="H531" s="31">
        <f>VLOOKUP($A531,DICO_Complet!A:R,8,FALSE)</f>
        <v>0</v>
      </c>
      <c r="I531" s="3" t="str">
        <f>IF(VLOOKUP($A531,DICO_Complet!A:R,9,FALSE)&lt;&gt;0,VLOOKUP($A531,DICO_Complet!A:R,9,FALSE),"")</f>
        <v/>
      </c>
      <c r="J531" s="3" t="str">
        <f>VLOOKUP($A531,DICO_Complet!A:R,10,FALSE)</f>
        <v>Service location address</v>
      </c>
      <c r="K531" s="3" t="str">
        <f>IF(OR(ISNA(VLOOKUP(Tableau161920[[#This Row],[Référence]],MON_MSG!A:H,7,FALSE)),ISBLANK(VLOOKUP(Tableau161920[[#This Row],[Référence]],MON_MSG!A:H,7,FALSE))),"",VLOOKUP(Tableau161920[[#This Row],[Référence]],MON_MSG!A:H,7,FALSE))</f>
        <v/>
      </c>
      <c r="L531" s="3" t="str">
        <f>IF(OR(ISNA(VLOOKUP(Tableau161920[[#This Row],[Référence]],MON_MSG!A:I,8,FALSE)),ISBLANK(VLOOKUP(Tableau161920[[#This Row],[Référence]],MON_MSG!A:I,8,FALSE))),"",VLOOKUP(Tableau161920[[#This Row],[Référence]],MON_MSG!A:I,8,FALSE))</f>
        <v/>
      </c>
      <c r="M531" s="3" t="str">
        <f>IF(OR(ISNA(VLOOKUP(Tableau161920[[#This Row],[Référence]],MON_MSG!A:J,9,FALSE)),ISBLANK(VLOOKUP(Tableau161920[[#This Row],[Référence]],MON_MSG!A:J,9,FALSE))),"",VLOOKUP(Tableau161920[[#This Row],[Référence]],MON_MSG!A:J,9,FALSE))</f>
        <v/>
      </c>
      <c r="N531" s="3" t="str">
        <f>IF(VLOOKUP($A531,DICO_Complet!A:R,12,FALSE)=0,"",VLOOKUP($A531,DICO_Complet!A:R,12,FALSE))</f>
        <v/>
      </c>
      <c r="O531" s="3" t="str">
        <f>IF(VLOOKUP($A531,DICO_Complet!A:R,13,FALSE)=0,"",VLOOKUP($A531,DICO_Complet!A:R,13,FALSE))</f>
        <v/>
      </c>
      <c r="P531" s="3" t="str">
        <f>IF(VLOOKUP($A531,DICO_Complet!A:R,14,FALSE)=0,"",VLOOKUP($A531,DICO_Complet!A:R,14,FALSE))</f>
        <v>059-1113</v>
      </c>
      <c r="Q531" s="3" t="str">
        <f>IF(VLOOKUP($A531,DICO_Complet!A:R,15,FALSE)=0,"",VLOOKUP($A531,DICO_Complet!A:R,15,FALSE))</f>
        <v/>
      </c>
      <c r="R531" s="3" t="str">
        <f>IF(VLOOKUP($A531,DICO_Complet!A:R,16,FALSE)=0,"",VLOOKUP($A531,DICO_Complet!A:R,16,FALSE))</f>
        <v/>
      </c>
      <c r="S531" s="3" t="str">
        <f>IF(VLOOKUP($A531,DICO_Complet!A:R,17,FALSE)=0,"",VLOOKUP($A531,DICO_Complet!A:R,17,FALSE))</f>
        <v/>
      </c>
      <c r="T531" s="3" t="str">
        <f>IF(VLOOKUP($A531,DICO_Complet!A:R,18,FALSE)=0,"",VLOOKUP($A531,DICO_Complet!A:R,18,FALSE))</f>
        <v/>
      </c>
    </row>
    <row r="532" spans="1:20">
      <c r="A532" s="29">
        <v>250331132305</v>
      </c>
      <c r="B532" s="30" t="str">
        <f>IF(ISNA(VLOOKUP(Tableau161920[[#This Row],[Référence]],MON_MSG!A:B,2,FALSE)),"N",IF($I532="Obsolete","N","O"))</f>
        <v>O</v>
      </c>
      <c r="C532" s="3" t="str">
        <f>VLOOKUP($A532,DICO_Complet!A:R,3,FALSE)</f>
        <v>Context</v>
      </c>
      <c r="D532" s="3" t="str">
        <f>VLOOKUP($A532,DICO_Complet!A:R,4,FALSE)</f>
        <v>transactionContext</v>
      </c>
      <c r="E532" s="3" t="str">
        <f>VLOOKUP($A532,DICO_Complet!A:R,5,FALSE)</f>
        <v>statusOfMessageDisplayPrintCapability</v>
      </c>
      <c r="F532" s="3" t="str">
        <f>VLOOKUP($A532,DICO_Complet!A:R,6,FALSE)</f>
        <v>StatusOfMessageDisplayPrintCapabilityCodeset</v>
      </c>
      <c r="G532" s="31" t="str">
        <f>VLOOKUP($A532,DICO_Complet!A:R,7,FALSE)</f>
        <v>DNS</v>
      </c>
      <c r="H532" s="31">
        <f>VLOOKUP($A532,DICO_Complet!A:R,8,FALSE)</f>
        <v>0</v>
      </c>
      <c r="I532" s="3" t="str">
        <f>IF(VLOOKUP($A532,DICO_Complet!A:R,9,FALSE)&lt;&gt;0,VLOOKUP($A532,DICO_Complet!A:R,9,FALSE),"")</f>
        <v/>
      </c>
      <c r="J532" s="3" t="str">
        <f>VLOOKUP($A532,DICO_Complet!A:R,10,FALSE)</f>
        <v>Status of message display/print capability</v>
      </c>
      <c r="K532" s="3" t="str">
        <f>IF(OR(ISNA(VLOOKUP(Tableau161920[[#This Row],[Référence]],MON_MSG!A:H,7,FALSE)),ISBLANK(VLOOKUP(Tableau161920[[#This Row],[Référence]],MON_MSG!A:H,7,FALSE))),"",VLOOKUP(Tableau161920[[#This Row],[Référence]],MON_MSG!A:H,7,FALSE))</f>
        <v/>
      </c>
      <c r="L532" s="3" t="str">
        <f>IF(OR(ISNA(VLOOKUP(Tableau161920[[#This Row],[Référence]],MON_MSG!A:I,8,FALSE)),ISBLANK(VLOOKUP(Tableau161920[[#This Row],[Référence]],MON_MSG!A:I,8,FALSE))),"",VLOOKUP(Tableau161920[[#This Row],[Référence]],MON_MSG!A:I,8,FALSE))</f>
        <v/>
      </c>
      <c r="M532" s="3" t="str">
        <f>IF(OR(ISNA(VLOOKUP(Tableau161920[[#This Row],[Référence]],MON_MSG!A:J,9,FALSE)),ISBLANK(VLOOKUP(Tableau161920[[#This Row],[Référence]],MON_MSG!A:J,9,FALSE))),"",VLOOKUP(Tableau161920[[#This Row],[Référence]],MON_MSG!A:J,9,FALSE))</f>
        <v/>
      </c>
      <c r="N532" s="3" t="str">
        <f>IF(VLOOKUP($A532,DICO_Complet!A:R,12,FALSE)=0,"",VLOOKUP($A532,DICO_Complet!A:R,12,FALSE))</f>
        <v/>
      </c>
      <c r="O532" s="3" t="str">
        <f>IF(VLOOKUP($A532,DICO_Complet!A:R,13,FALSE)=0,"",VLOOKUP($A532,DICO_Complet!A:R,13,FALSE))</f>
        <v/>
      </c>
      <c r="P532" s="3" t="str">
        <f>IF(VLOOKUP($A532,DICO_Complet!A:R,14,FALSE)=0,"",VLOOKUP($A532,DICO_Complet!A:R,14,FALSE))</f>
        <v>022-p6</v>
      </c>
      <c r="Q532" s="3" t="str">
        <f>IF(VLOOKUP($A532,DICO_Complet!A:R,15,FALSE)=0,"",VLOOKUP($A532,DICO_Complet!A:R,15,FALSE))</f>
        <v/>
      </c>
      <c r="R532" s="3" t="str">
        <f>IF(VLOOKUP($A532,DICO_Complet!A:R,16,FALSE)=0,"",VLOOKUP($A532,DICO_Complet!A:R,16,FALSE))</f>
        <v/>
      </c>
      <c r="S532" s="3" t="str">
        <f>IF(VLOOKUP($A532,DICO_Complet!A:R,17,FALSE)=0,"",VLOOKUP($A532,DICO_Complet!A:R,17,FALSE))</f>
        <v/>
      </c>
      <c r="T532" s="3" t="str">
        <f>IF(VLOOKUP($A532,DICO_Complet!A:R,18,FALSE)=0,"",VLOOKUP($A532,DICO_Complet!A:R,18,FALSE))</f>
        <v/>
      </c>
    </row>
    <row r="533" spans="1:20">
      <c r="A533" s="29">
        <v>250317124400</v>
      </c>
      <c r="B533" s="30" t="str">
        <f>IF(ISNA(VLOOKUP(Tableau161920[[#This Row],[Référence]],MON_MSG!A:B,2,FALSE)),"N",IF($I533="Obsolete","N","O"))</f>
        <v>O</v>
      </c>
      <c r="C533" s="3" t="str">
        <f>VLOOKUP($A533,DICO_Complet!A:R,3,FALSE)</f>
        <v>Context</v>
      </c>
      <c r="D533" s="3" t="str">
        <f>VLOOKUP($A533,DICO_Complet!A:R,4,FALSE)</f>
        <v>transactionContext</v>
      </c>
      <c r="E533" s="3" t="str">
        <f>VLOOKUP($A533,DICO_Complet!A:R,5,FALSE)</f>
        <v>storedDataCategory</v>
      </c>
      <c r="F533" s="3" t="str">
        <f>VLOOKUP($A533,DICO_Complet!A:R,6,FALSE)</f>
        <v>StoredDataCategoryCodeset</v>
      </c>
      <c r="G533" s="31" t="str">
        <f>VLOOKUP($A533,DICO_Complet!A:R,7,FALSE)</f>
        <v>DNS</v>
      </c>
      <c r="H533" s="31">
        <f>VLOOKUP($A533,DICO_Complet!A:R,8,FALSE)</f>
        <v>0</v>
      </c>
      <c r="I533" s="3" t="str">
        <f>IF(VLOOKUP($A533,DICO_Complet!A:R,9,FALSE)&lt;&gt;0,VLOOKUP($A533,DICO_Complet!A:R,9,FALSE),"")</f>
        <v/>
      </c>
      <c r="J533" s="3" t="str">
        <f>VLOOKUP($A533,DICO_Complet!A:R,10,FALSE)</f>
        <v>category of stored data</v>
      </c>
      <c r="K533" s="3" t="str">
        <f>IF(OR(ISNA(VLOOKUP(Tableau161920[[#This Row],[Référence]],MON_MSG!A:H,7,FALSE)),ISBLANK(VLOOKUP(Tableau161920[[#This Row],[Référence]],MON_MSG!A:H,7,FALSE))),"",VLOOKUP(Tableau161920[[#This Row],[Référence]],MON_MSG!A:H,7,FALSE))</f>
        <v/>
      </c>
      <c r="L533" s="3" t="str">
        <f>IF(OR(ISNA(VLOOKUP(Tableau161920[[#This Row],[Référence]],MON_MSG!A:I,8,FALSE)),ISBLANK(VLOOKUP(Tableau161920[[#This Row],[Référence]],MON_MSG!A:I,8,FALSE))),"",VLOOKUP(Tableau161920[[#This Row],[Référence]],MON_MSG!A:I,8,FALSE))</f>
        <v/>
      </c>
      <c r="M533" s="3" t="str">
        <f>IF(OR(ISNA(VLOOKUP(Tableau161920[[#This Row],[Référence]],MON_MSG!A:J,9,FALSE)),ISBLANK(VLOOKUP(Tableau161920[[#This Row],[Référence]],MON_MSG!A:J,9,FALSE))),"",VLOOKUP(Tableau161920[[#This Row],[Référence]],MON_MSG!A:J,9,FALSE))</f>
        <v/>
      </c>
      <c r="N533" s="3" t="str">
        <f>IF(VLOOKUP($A533,DICO_Complet!A:R,12,FALSE)=0,"",VLOOKUP($A533,DICO_Complet!A:R,12,FALSE))</f>
        <v/>
      </c>
      <c r="O533" s="3" t="str">
        <f>IF(VLOOKUP($A533,DICO_Complet!A:R,13,FALSE)=0,"",VLOOKUP($A533,DICO_Complet!A:R,13,FALSE))</f>
        <v/>
      </c>
      <c r="P533" s="3" t="str">
        <f>IF(VLOOKUP($A533,DICO_Complet!A:R,14,FALSE)=0,"",VLOOKUP($A533,DICO_Complet!A:R,14,FALSE))</f>
        <v/>
      </c>
      <c r="Q533" s="3" t="str">
        <f>IF(VLOOKUP($A533,DICO_Complet!A:R,15,FALSE)=0,"",VLOOKUP($A533,DICO_Complet!A:R,15,FALSE))</f>
        <v/>
      </c>
      <c r="R533" s="3" t="str">
        <f>IF(VLOOKUP($A533,DICO_Complet!A:R,16,FALSE)=0,"",VLOOKUP($A533,DICO_Complet!A:R,16,FALSE))</f>
        <v/>
      </c>
      <c r="S533" s="3" t="str">
        <f>IF(VLOOKUP($A533,DICO_Complet!A:R,17,FALSE)=0,"",VLOOKUP($A533,DICO_Complet!A:R,17,FALSE))</f>
        <v/>
      </c>
      <c r="T533" s="3" t="str">
        <f>IF(VLOOKUP($A533,DICO_Complet!A:R,18,FALSE)=0,"",VLOOKUP($A533,DICO_Complet!A:R,18,FALSE))</f>
        <v/>
      </c>
    </row>
    <row r="534" spans="1:20">
      <c r="A534" s="29">
        <v>250924100017</v>
      </c>
      <c r="B534" s="30" t="str">
        <f>IF(ISNA(VLOOKUP(Tableau161920[[#This Row],[Référence]],MON_MSG!A:B,2,FALSE)),"N",IF($I534="Obsolete","N","O"))</f>
        <v>O</v>
      </c>
      <c r="C534" s="3" t="str">
        <f>VLOOKUP($A534,DICO_Complet!A:R,3,FALSE)</f>
        <v>Context</v>
      </c>
      <c r="D534" s="3" t="str">
        <f>VLOOKUP($A534,DICO_Complet!A:R,4,FALSE)</f>
        <v>transactionContext</v>
      </c>
      <c r="E534" s="3" t="str">
        <f>VLOOKUP($A534,DICO_Complet!A:R,5,FALSE)</f>
        <v>strongAuthenticationSkippingIndicator</v>
      </c>
      <c r="F534" s="3" t="str">
        <f>VLOOKUP($A534,DICO_Complet!A:R,6,FALSE)</f>
        <v>TrueFalseIndicator</v>
      </c>
      <c r="G534" s="31" t="str">
        <f>VLOOKUP($A534,DICO_Complet!A:R,7,FALSE)</f>
        <v>DNS</v>
      </c>
      <c r="H534" s="31">
        <f>VLOOKUP($A534,DICO_Complet!A:R,8,FALSE)</f>
        <v>0</v>
      </c>
      <c r="I534" s="3" t="str">
        <f>IF(VLOOKUP($A534,DICO_Complet!A:R,9,FALSE)&lt;&gt;0,VLOOKUP($A534,DICO_Complet!A:R,9,FALSE),"")</f>
        <v/>
      </c>
      <c r="J534" s="3" t="str">
        <f>VLOOKUP($A534,DICO_Complet!A:R,10,FALSE)</f>
        <v>Indicator determining whether strong authentication should be skipped or not.</v>
      </c>
      <c r="K534" s="3" t="str">
        <f>IF(OR(ISNA(VLOOKUP(Tableau161920[[#This Row],[Référence]],MON_MSG!A:H,7,FALSE)),ISBLANK(VLOOKUP(Tableau161920[[#This Row],[Référence]],MON_MSG!A:H,7,FALSE))),"",VLOOKUP(Tableau161920[[#This Row],[Référence]],MON_MSG!A:H,7,FALSE))</f>
        <v/>
      </c>
      <c r="L534" s="3" t="str">
        <f>IF(OR(ISNA(VLOOKUP(Tableau161920[[#This Row],[Référence]],MON_MSG!A:I,8,FALSE)),ISBLANK(VLOOKUP(Tableau161920[[#This Row],[Référence]],MON_MSG!A:I,8,FALSE))),"",VLOOKUP(Tableau161920[[#This Row],[Référence]],MON_MSG!A:I,8,FALSE))</f>
        <v/>
      </c>
      <c r="M534" s="3" t="str">
        <f>IF(OR(ISNA(VLOOKUP(Tableau161920[[#This Row],[Référence]],MON_MSG!A:J,9,FALSE)),ISBLANK(VLOOKUP(Tableau161920[[#This Row],[Référence]],MON_MSG!A:J,9,FALSE))),"",VLOOKUP(Tableau161920[[#This Row],[Référence]],MON_MSG!A:J,9,FALSE))</f>
        <v/>
      </c>
      <c r="N534" s="3" t="str">
        <f>IF(VLOOKUP($A534,DICO_Complet!A:R,12,FALSE)=0,"",VLOOKUP($A534,DICO_Complet!A:R,12,FALSE))</f>
        <v/>
      </c>
      <c r="O534" s="3" t="str">
        <f>IF(VLOOKUP($A534,DICO_Complet!A:R,13,FALSE)=0,"",VLOOKUP($A534,DICO_Complet!A:R,13,FALSE))</f>
        <v/>
      </c>
      <c r="P534" s="3" t="str">
        <f>IF(VLOOKUP($A534,DICO_Complet!A:R,14,FALSE)=0,"",VLOOKUP($A534,DICO_Complet!A:R,14,FALSE))</f>
        <v/>
      </c>
      <c r="Q534" s="3" t="str">
        <f>IF(VLOOKUP($A534,DICO_Complet!A:R,15,FALSE)=0,"",VLOOKUP($A534,DICO_Complet!A:R,15,FALSE))</f>
        <v/>
      </c>
      <c r="R534" s="3" t="str">
        <f>IF(VLOOKUP($A534,DICO_Complet!A:R,16,FALSE)=0,"",VLOOKUP($A534,DICO_Complet!A:R,16,FALSE))</f>
        <v/>
      </c>
      <c r="S534" s="3" t="str">
        <f>IF(VLOOKUP($A534,DICO_Complet!A:R,17,FALSE)=0,"",VLOOKUP($A534,DICO_Complet!A:R,17,FALSE))</f>
        <v/>
      </c>
      <c r="T534" s="3" t="str">
        <f>IF(VLOOKUP($A534,DICO_Complet!A:R,18,FALSE)=0,"",VLOOKUP($A534,DICO_Complet!A:R,18,FALSE))</f>
        <v/>
      </c>
    </row>
    <row r="535" spans="1:20">
      <c r="A535" s="29">
        <v>250331132304</v>
      </c>
      <c r="B535" s="30" t="str">
        <f>IF(ISNA(VLOOKUP(Tableau161920[[#This Row],[Référence]],MON_MSG!A:B,2,FALSE)),"N",IF($I535="Obsolete","N","O"))</f>
        <v>O</v>
      </c>
      <c r="C535" s="3" t="str">
        <f>VLOOKUP($A535,DICO_Complet!A:R,3,FALSE)</f>
        <v>Context</v>
      </c>
      <c r="D535" s="3" t="str">
        <f>VLOOKUP($A535,DICO_Complet!A:R,4,FALSE)</f>
        <v>transactionContext</v>
      </c>
      <c r="E535" s="3" t="str">
        <f>VLOOKUP($A535,DICO_Complet!A:R,5,FALSE)</f>
        <v>systemAuthenticatingTheCardholder</v>
      </c>
      <c r="F535" s="3" t="str">
        <f>VLOOKUP($A535,DICO_Complet!A:R,6,FALSE)</f>
        <v>SystemAuthenticatingTheCardholderCodeset</v>
      </c>
      <c r="G535" s="31" t="str">
        <f>VLOOKUP($A535,DICO_Complet!A:R,7,FALSE)</f>
        <v>DNS</v>
      </c>
      <c r="H535" s="31">
        <f>VLOOKUP($A535,DICO_Complet!A:R,8,FALSE)</f>
        <v>0</v>
      </c>
      <c r="I535" s="3" t="str">
        <f>IF(VLOOKUP($A535,DICO_Complet!A:R,9,FALSE)&lt;&gt;0,VLOOKUP($A535,DICO_Complet!A:R,9,FALSE),"")</f>
        <v/>
      </c>
      <c r="J535" s="3" t="str">
        <f>VLOOKUP($A535,DICO_Complet!A:R,10,FALSE)</f>
        <v>System authenticating the cardholder</v>
      </c>
      <c r="K535" s="3" t="str">
        <f>IF(OR(ISNA(VLOOKUP(Tableau161920[[#This Row],[Référence]],MON_MSG!A:H,7,FALSE)),ISBLANK(VLOOKUP(Tableau161920[[#This Row],[Référence]],MON_MSG!A:H,7,FALSE))),"",VLOOKUP(Tableau161920[[#This Row],[Référence]],MON_MSG!A:H,7,FALSE))</f>
        <v/>
      </c>
      <c r="L535" s="3" t="str">
        <f>IF(OR(ISNA(VLOOKUP(Tableau161920[[#This Row],[Référence]],MON_MSG!A:I,8,FALSE)),ISBLANK(VLOOKUP(Tableau161920[[#This Row],[Référence]],MON_MSG!A:I,8,FALSE))),"",VLOOKUP(Tableau161920[[#This Row],[Référence]],MON_MSG!A:I,8,FALSE))</f>
        <v/>
      </c>
      <c r="M535" s="3" t="str">
        <f>IF(OR(ISNA(VLOOKUP(Tableau161920[[#This Row],[Référence]],MON_MSG!A:J,9,FALSE)),ISBLANK(VLOOKUP(Tableau161920[[#This Row],[Référence]],MON_MSG!A:J,9,FALSE))),"",VLOOKUP(Tableau161920[[#This Row],[Référence]],MON_MSG!A:J,9,FALSE))</f>
        <v/>
      </c>
      <c r="N535" s="3" t="str">
        <f>IF(VLOOKUP($A535,DICO_Complet!A:R,12,FALSE)=0,"",VLOOKUP($A535,DICO_Complet!A:R,12,FALSE))</f>
        <v/>
      </c>
      <c r="O535" s="3" t="str">
        <f>IF(VLOOKUP($A535,DICO_Complet!A:R,13,FALSE)=0,"",VLOOKUP($A535,DICO_Complet!A:R,13,FALSE))</f>
        <v/>
      </c>
      <c r="P535" s="3" t="str">
        <f>IF(VLOOKUP($A535,DICO_Complet!A:R,14,FALSE)=0,"",VLOOKUP($A535,DICO_Complet!A:R,14,FALSE))</f>
        <v>022-p5</v>
      </c>
      <c r="Q535" s="3" t="str">
        <f>IF(VLOOKUP($A535,DICO_Complet!A:R,15,FALSE)=0,"",VLOOKUP($A535,DICO_Complet!A:R,15,FALSE))</f>
        <v/>
      </c>
      <c r="R535" s="3" t="str">
        <f>IF(VLOOKUP($A535,DICO_Complet!A:R,16,FALSE)=0,"",VLOOKUP($A535,DICO_Complet!A:R,16,FALSE))</f>
        <v/>
      </c>
      <c r="S535" s="3" t="str">
        <f>IF(VLOOKUP($A535,DICO_Complet!A:R,17,FALSE)=0,"",VLOOKUP($A535,DICO_Complet!A:R,17,FALSE))</f>
        <v/>
      </c>
      <c r="T535" s="3" t="str">
        <f>IF(VLOOKUP($A535,DICO_Complet!A:R,18,FALSE)=0,"",VLOOKUP($A535,DICO_Complet!A:R,18,FALSE))</f>
        <v/>
      </c>
    </row>
    <row r="536" spans="1:20">
      <c r="A536" s="29">
        <v>250423093002</v>
      </c>
      <c r="B536" s="30" t="str">
        <f>IF(ISNA(VLOOKUP(Tableau161920[[#This Row],[Référence]],MON_MSG!A:B,2,FALSE)),"N",IF($I536="Obsolete","N","O"))</f>
        <v>O</v>
      </c>
      <c r="C536" s="3" t="str">
        <f>VLOOKUP($A536,DICO_Complet!A:R,3,FALSE)</f>
        <v>Context</v>
      </c>
      <c r="D536" s="3" t="str">
        <f>VLOOKUP($A536,DICO_Complet!A:R,4,FALSE)</f>
        <v>transactionContext</v>
      </c>
      <c r="E536" s="3" t="str">
        <f>VLOOKUP($A536,DICO_Complet!A:R,5,FALSE)</f>
        <v>temp_amountUsedForTwoFactorCardholderAuthentication</v>
      </c>
      <c r="F536" s="3" t="str">
        <f>VLOOKUP($A536,DICO_Complet!A:R,6,FALSE)</f>
        <v>Exact12AlphaNumericText</v>
      </c>
      <c r="G536" s="31" t="str">
        <f>VLOOKUP($A536,DICO_Complet!A:R,7,FALSE)</f>
        <v>DNS</v>
      </c>
      <c r="H536" s="31">
        <f>VLOOKUP($A536,DICO_Complet!A:R,8,FALSE)</f>
        <v>0</v>
      </c>
      <c r="I536" s="3" t="str">
        <f>IF(VLOOKUP($A536,DICO_Complet!A:R,9,FALSE)&lt;&gt;0,VLOOKUP($A536,DICO_Complet!A:R,9,FALSE),"")</f>
        <v/>
      </c>
      <c r="J536" s="3" t="str">
        <f>VLOOKUP($A536,DICO_Complet!A:R,10,FALSE)</f>
        <v>amount used for two-factor cardholder authentication</v>
      </c>
      <c r="K536" s="3" t="str">
        <f>IF(OR(ISNA(VLOOKUP(Tableau161920[[#This Row],[Référence]],MON_MSG!A:H,7,FALSE)),ISBLANK(VLOOKUP(Tableau161920[[#This Row],[Référence]],MON_MSG!A:H,7,FALSE))),"",VLOOKUP(Tableau161920[[#This Row],[Référence]],MON_MSG!A:H,7,FALSE))</f>
        <v/>
      </c>
      <c r="L536" s="3" t="str">
        <f>IF(OR(ISNA(VLOOKUP(Tableau161920[[#This Row],[Référence]],MON_MSG!A:I,8,FALSE)),ISBLANK(VLOOKUP(Tableau161920[[#This Row],[Référence]],MON_MSG!A:I,8,FALSE))),"",VLOOKUP(Tableau161920[[#This Row],[Référence]],MON_MSG!A:I,8,FALSE))</f>
        <v/>
      </c>
      <c r="M536" s="3" t="str">
        <f>IF(OR(ISNA(VLOOKUP(Tableau161920[[#This Row],[Référence]],MON_MSG!A:J,9,FALSE)),ISBLANK(VLOOKUP(Tableau161920[[#This Row],[Référence]],MON_MSG!A:J,9,FALSE))),"",VLOOKUP(Tableau161920[[#This Row],[Référence]],MON_MSG!A:J,9,FALSE))</f>
        <v/>
      </c>
      <c r="N536" s="3" t="str">
        <f>IF(VLOOKUP($A536,DICO_Complet!A:R,12,FALSE)=0,"",VLOOKUP($A536,DICO_Complet!A:R,12,FALSE))</f>
        <v/>
      </c>
      <c r="O536" s="3" t="str">
        <f>IF(VLOOKUP($A536,DICO_Complet!A:R,13,FALSE)=0,"",VLOOKUP($A536,DICO_Complet!A:R,13,FALSE))</f>
        <v/>
      </c>
      <c r="P536" s="3" t="str">
        <f>IF(VLOOKUP($A536,DICO_Complet!A:R,14,FALSE)=0,"",VLOOKUP($A536,DICO_Complet!A:R,14,FALSE))</f>
        <v>072-DF0C</v>
      </c>
      <c r="Q536" s="3" t="str">
        <f>IF(VLOOKUP($A536,DICO_Complet!A:R,15,FALSE)=0,"",VLOOKUP($A536,DICO_Complet!A:R,15,FALSE))</f>
        <v/>
      </c>
      <c r="R536" s="3" t="str">
        <f>IF(VLOOKUP($A536,DICO_Complet!A:R,16,FALSE)=0,"",VLOOKUP($A536,DICO_Complet!A:R,16,FALSE))</f>
        <v/>
      </c>
      <c r="S536" s="3" t="str">
        <f>IF(VLOOKUP($A536,DICO_Complet!A:R,17,FALSE)=0,"",VLOOKUP($A536,DICO_Complet!A:R,17,FALSE))</f>
        <v/>
      </c>
      <c r="T536" s="3" t="str">
        <f>IF(VLOOKUP($A536,DICO_Complet!A:R,18,FALSE)=0,"",VLOOKUP($A536,DICO_Complet!A:R,18,FALSE))</f>
        <v/>
      </c>
    </row>
    <row r="537" spans="1:20">
      <c r="A537" s="29">
        <v>250418220103</v>
      </c>
      <c r="B537" s="30" t="str">
        <f>IF(ISNA(VLOOKUP(Tableau161920[[#This Row],[Référence]],MON_MSG!A:B,2,FALSE)),"N",IF($I537="Obsolete","N","O"))</f>
        <v>O</v>
      </c>
      <c r="C537" s="3" t="str">
        <f>VLOOKUP($A537,DICO_Complet!A:R,3,FALSE)</f>
        <v>Context</v>
      </c>
      <c r="D537" s="3" t="str">
        <f>VLOOKUP($A537,DICO_Complet!A:R,4,FALSE)</f>
        <v>transactionContext</v>
      </c>
      <c r="E537" s="3" t="str">
        <f>VLOOKUP($A537,DICO_Complet!A:R,5,FALSE)</f>
        <v>temp_authorisationCharacteristicsIndicator</v>
      </c>
      <c r="F537" s="3" t="str">
        <f>VLOOKUP($A537,DICO_Complet!A:R,6,FALSE)</f>
        <v>temp_AuthorisationCharacteristicsIndicatorCodeset</v>
      </c>
      <c r="G537" s="31" t="str">
        <f>VLOOKUP($A537,DICO_Complet!A:R,7,FALSE)</f>
        <v>DNS</v>
      </c>
      <c r="H537" s="31">
        <f>VLOOKUP($A537,DICO_Complet!A:R,8,FALSE)</f>
        <v>0</v>
      </c>
      <c r="I537" s="3" t="str">
        <f>IF(VLOOKUP($A537,DICO_Complet!A:R,9,FALSE)&lt;&gt;0,VLOOKUP($A537,DICO_Complet!A:R,9,FALSE),"")</f>
        <v/>
      </c>
      <c r="J537" s="3" t="str">
        <f>VLOOKUP($A537,DICO_Complet!A:R,10,FALSE)</f>
        <v>authorisation characteritics indicator</v>
      </c>
      <c r="K537" s="3" t="str">
        <f>IF(OR(ISNA(VLOOKUP(Tableau161920[[#This Row],[Référence]],MON_MSG!A:H,7,FALSE)),ISBLANK(VLOOKUP(Tableau161920[[#This Row],[Référence]],MON_MSG!A:H,7,FALSE))),"",VLOOKUP(Tableau161920[[#This Row],[Référence]],MON_MSG!A:H,7,FALSE))</f>
        <v/>
      </c>
      <c r="L537" s="3" t="str">
        <f>IF(OR(ISNA(VLOOKUP(Tableau161920[[#This Row],[Référence]],MON_MSG!A:I,8,FALSE)),ISBLANK(VLOOKUP(Tableau161920[[#This Row],[Référence]],MON_MSG!A:I,8,FALSE))),"",VLOOKUP(Tableau161920[[#This Row],[Référence]],MON_MSG!A:I,8,FALSE))</f>
        <v/>
      </c>
      <c r="M537" s="3" t="str">
        <f>IF(OR(ISNA(VLOOKUP(Tableau161920[[#This Row],[Référence]],MON_MSG!A:J,9,FALSE)),ISBLANK(VLOOKUP(Tableau161920[[#This Row],[Référence]],MON_MSG!A:J,9,FALSE))),"",VLOOKUP(Tableau161920[[#This Row],[Référence]],MON_MSG!A:J,9,FALSE))</f>
        <v/>
      </c>
      <c r="N537" s="3" t="str">
        <f>IF(VLOOKUP($A537,DICO_Complet!A:R,12,FALSE)=0,"",VLOOKUP($A537,DICO_Complet!A:R,12,FALSE))</f>
        <v/>
      </c>
      <c r="O537" s="3" t="str">
        <f>IF(VLOOKUP($A537,DICO_Complet!A:R,13,FALSE)=0,"",VLOOKUP($A537,DICO_Complet!A:R,13,FALSE))</f>
        <v/>
      </c>
      <c r="P537" s="3" t="str">
        <f>IF(VLOOKUP($A537,DICO_Complet!A:R,14,FALSE)=0,"",VLOOKUP($A537,DICO_Complet!A:R,14,FALSE))</f>
        <v/>
      </c>
      <c r="Q537" s="3" t="str">
        <f>IF(VLOOKUP($A537,DICO_Complet!A:R,15,FALSE)=0,"",VLOOKUP($A537,DICO_Complet!A:R,15,FALSE))</f>
        <v/>
      </c>
      <c r="R537" s="3" t="str">
        <f>IF(VLOOKUP($A537,DICO_Complet!A:R,16,FALSE)=0,"",VLOOKUP($A537,DICO_Complet!A:R,16,FALSE))</f>
        <v/>
      </c>
      <c r="S537" s="3" t="str">
        <f>IF(VLOOKUP($A537,DICO_Complet!A:R,17,FALSE)=0,"",VLOOKUP($A537,DICO_Complet!A:R,17,FALSE))</f>
        <v/>
      </c>
      <c r="T537" s="3" t="str">
        <f>IF(VLOOKUP($A537,DICO_Complet!A:R,18,FALSE)=0,"",VLOOKUP($A537,DICO_Complet!A:R,18,FALSE))</f>
        <v>CEAUCH</v>
      </c>
    </row>
    <row r="538" spans="1:20">
      <c r="A538" s="29">
        <v>250425200704</v>
      </c>
      <c r="B538" s="30" t="str">
        <f>IF(ISNA(VLOOKUP(Tableau161920[[#This Row],[Référence]],MON_MSG!A:B,2,FALSE)),"N",IF($I538="Obsolete","N","O"))</f>
        <v>O</v>
      </c>
      <c r="C538" s="3" t="str">
        <f>VLOOKUP($A538,DICO_Complet!A:R,3,FALSE)</f>
        <v>Context</v>
      </c>
      <c r="D538" s="3" t="str">
        <f>VLOOKUP($A538,DICO_Complet!A:R,4,FALSE)</f>
        <v>transactionContext</v>
      </c>
      <c r="E538" s="3" t="str">
        <f>VLOOKUP($A538,DICO_Complet!A:R,5,FALSE)</f>
        <v>temp_earlierGMTPeriod</v>
      </c>
      <c r="F538" s="3" t="str">
        <f>VLOOKUP($A538,DICO_Complet!A:R,6,FALSE)</f>
        <v>ISODateTime</v>
      </c>
      <c r="G538" s="31" t="str">
        <f>VLOOKUP($A538,DICO_Complet!A:R,7,FALSE)</f>
        <v>DNS</v>
      </c>
      <c r="H538" s="31">
        <f>VLOOKUP($A538,DICO_Complet!A:R,8,FALSE)</f>
        <v>0</v>
      </c>
      <c r="I538" s="3" t="str">
        <f>IF(VLOOKUP($A538,DICO_Complet!A:R,9,FALSE)&lt;&gt;0,VLOOKUP($A538,DICO_Complet!A:R,9,FALSE),"")</f>
        <v/>
      </c>
      <c r="J538" s="3" t="str">
        <f>VLOOKUP($A538,DICO_Complet!A:R,10,FALSE)</f>
        <v>Earlier GMT period</v>
      </c>
      <c r="K538" s="3" t="str">
        <f>IF(OR(ISNA(VLOOKUP(Tableau161920[[#This Row],[Référence]],MON_MSG!A:H,7,FALSE)),ISBLANK(VLOOKUP(Tableau161920[[#This Row],[Référence]],MON_MSG!A:H,7,FALSE))),"",VLOOKUP(Tableau161920[[#This Row],[Référence]],MON_MSG!A:H,7,FALSE))</f>
        <v/>
      </c>
      <c r="L538" s="3" t="str">
        <f>IF(OR(ISNA(VLOOKUP(Tableau161920[[#This Row],[Référence]],MON_MSG!A:I,8,FALSE)),ISBLANK(VLOOKUP(Tableau161920[[#This Row],[Référence]],MON_MSG!A:I,8,FALSE))),"",VLOOKUP(Tableau161920[[#This Row],[Référence]],MON_MSG!A:I,8,FALSE))</f>
        <v/>
      </c>
      <c r="M538" s="3" t="str">
        <f>IF(OR(ISNA(VLOOKUP(Tableau161920[[#This Row],[Référence]],MON_MSG!A:J,9,FALSE)),ISBLANK(VLOOKUP(Tableau161920[[#This Row],[Référence]],MON_MSG!A:J,9,FALSE))),"",VLOOKUP(Tableau161920[[#This Row],[Référence]],MON_MSG!A:J,9,FALSE))</f>
        <v/>
      </c>
      <c r="N538" s="3" t="str">
        <f>IF(VLOOKUP($A538,DICO_Complet!A:R,12,FALSE)=0,"",VLOOKUP($A538,DICO_Complet!A:R,12,FALSE))</f>
        <v/>
      </c>
      <c r="O538" s="3" t="str">
        <f>IF(VLOOKUP($A538,DICO_Complet!A:R,13,FALSE)=0,"",VLOOKUP($A538,DICO_Complet!A:R,13,FALSE))</f>
        <v/>
      </c>
      <c r="P538" s="3" t="str">
        <f>IF(VLOOKUP($A538,DICO_Complet!A:R,14,FALSE)=0,"",VLOOKUP($A538,DICO_Complet!A:R,14,FALSE))</f>
        <v>072-DF09-p1</v>
      </c>
      <c r="Q538" s="3" t="str">
        <f>IF(VLOOKUP($A538,DICO_Complet!A:R,15,FALSE)=0,"",VLOOKUP($A538,DICO_Complet!A:R,15,FALSE))</f>
        <v/>
      </c>
      <c r="R538" s="3" t="str">
        <f>IF(VLOOKUP($A538,DICO_Complet!A:R,16,FALSE)=0,"",VLOOKUP($A538,DICO_Complet!A:R,16,FALSE))</f>
        <v/>
      </c>
      <c r="S538" s="3" t="str">
        <f>IF(VLOOKUP($A538,DICO_Complet!A:R,17,FALSE)=0,"",VLOOKUP($A538,DICO_Complet!A:R,17,FALSE))</f>
        <v/>
      </c>
      <c r="T538" s="3" t="str">
        <f>IF(VLOOKUP($A538,DICO_Complet!A:R,18,FALSE)=0,"",VLOOKUP($A538,DICO_Complet!A:R,18,FALSE))</f>
        <v/>
      </c>
    </row>
    <row r="539" spans="1:20">
      <c r="A539" s="29">
        <v>250425201517</v>
      </c>
      <c r="B539" s="30" t="str">
        <f>IF(ISNA(VLOOKUP(Tableau161920[[#This Row],[Référence]],MON_MSG!A:B,2,FALSE)),"N",IF($I539="Obsolete","N","O"))</f>
        <v>O</v>
      </c>
      <c r="C539" s="3" t="str">
        <f>VLOOKUP($A539,DICO_Complet!A:R,3,FALSE)</f>
        <v>Context</v>
      </c>
      <c r="D539" s="3" t="str">
        <f>VLOOKUP($A539,DICO_Complet!A:R,4,FALSE)</f>
        <v>transactionContext</v>
      </c>
      <c r="E539" s="3" t="str">
        <f>VLOOKUP($A539,DICO_Complet!A:R,5,FALSE)</f>
        <v>temp_extendedSelectionSupportFlag</v>
      </c>
      <c r="F539" s="3" t="str">
        <f>VLOOKUP($A539,DICO_Complet!A:R,6,FALSE)</f>
        <v>TrueFalseIndicator</v>
      </c>
      <c r="G539" s="31" t="str">
        <f>VLOOKUP($A539,DICO_Complet!A:R,7,FALSE)</f>
        <v>DNS</v>
      </c>
      <c r="H539" s="31">
        <f>VLOOKUP($A539,DICO_Complet!A:R,8,FALSE)</f>
        <v>0</v>
      </c>
      <c r="I539" s="3" t="str">
        <f>IF(VLOOKUP($A539,DICO_Complet!A:R,9,FALSE)&lt;&gt;0,VLOOKUP($A539,DICO_Complet!A:R,9,FALSE),"")</f>
        <v/>
      </c>
      <c r="J539" s="3" t="str">
        <f>VLOOKUP($A539,DICO_Complet!A:R,10,FALSE)</f>
        <v>Extended Selection Support flag</v>
      </c>
      <c r="K539" s="3" t="str">
        <f>IF(OR(ISNA(VLOOKUP(Tableau161920[[#This Row],[Référence]],MON_MSG!A:H,7,FALSE)),ISBLANK(VLOOKUP(Tableau161920[[#This Row],[Référence]],MON_MSG!A:H,7,FALSE))),"",VLOOKUP(Tableau161920[[#This Row],[Référence]],MON_MSG!A:H,7,FALSE))</f>
        <v/>
      </c>
      <c r="L539" s="3" t="str">
        <f>IF(OR(ISNA(VLOOKUP(Tableau161920[[#This Row],[Référence]],MON_MSG!A:I,8,FALSE)),ISBLANK(VLOOKUP(Tableau161920[[#This Row],[Référence]],MON_MSG!A:I,8,FALSE))),"",VLOOKUP(Tableau161920[[#This Row],[Référence]],MON_MSG!A:I,8,FALSE))</f>
        <v/>
      </c>
      <c r="M539" s="3" t="str">
        <f>IF(OR(ISNA(VLOOKUP(Tableau161920[[#This Row],[Référence]],MON_MSG!A:J,9,FALSE)),ISBLANK(VLOOKUP(Tableau161920[[#This Row],[Référence]],MON_MSG!A:J,9,FALSE))),"",VLOOKUP(Tableau161920[[#This Row],[Référence]],MON_MSG!A:J,9,FALSE))</f>
        <v/>
      </c>
      <c r="N539" s="3" t="str">
        <f>IF(VLOOKUP($A539,DICO_Complet!A:R,12,FALSE)=0,"",VLOOKUP($A539,DICO_Complet!A:R,12,FALSE))</f>
        <v/>
      </c>
      <c r="O539" s="3" t="str">
        <f>IF(VLOOKUP($A539,DICO_Complet!A:R,13,FALSE)=0,"",VLOOKUP($A539,DICO_Complet!A:R,13,FALSE))</f>
        <v/>
      </c>
      <c r="P539" s="3" t="str">
        <f>IF(VLOOKUP($A539,DICO_Complet!A:R,14,FALSE)=0,"",VLOOKUP($A539,DICO_Complet!A:R,14,FALSE))</f>
        <v>072-DFA9-p4</v>
      </c>
      <c r="Q539" s="3" t="str">
        <f>IF(VLOOKUP($A539,DICO_Complet!A:R,15,FALSE)=0,"",VLOOKUP($A539,DICO_Complet!A:R,15,FALSE))</f>
        <v/>
      </c>
      <c r="R539" s="3" t="str">
        <f>IF(VLOOKUP($A539,DICO_Complet!A:R,16,FALSE)=0,"",VLOOKUP($A539,DICO_Complet!A:R,16,FALSE))</f>
        <v/>
      </c>
      <c r="S539" s="3" t="str">
        <f>IF(VLOOKUP($A539,DICO_Complet!A:R,17,FALSE)=0,"",VLOOKUP($A539,DICO_Complet!A:R,17,FALSE))</f>
        <v/>
      </c>
      <c r="T539" s="3" t="str">
        <f>IF(VLOOKUP($A539,DICO_Complet!A:R,18,FALSE)=0,"",VLOOKUP($A539,DICO_Complet!A:R,18,FALSE))</f>
        <v/>
      </c>
    </row>
    <row r="540" spans="1:20">
      <c r="A540" s="29">
        <v>250425200706</v>
      </c>
      <c r="B540" s="30" t="str">
        <f>IF(ISNA(VLOOKUP(Tableau161920[[#This Row],[Référence]],MON_MSG!A:B,2,FALSE)),"N",IF($I540="Obsolete","N","O"))</f>
        <v>O</v>
      </c>
      <c r="C540" s="3" t="str">
        <f>VLOOKUP($A540,DICO_Complet!A:R,3,FALSE)</f>
        <v>Context</v>
      </c>
      <c r="D540" s="3" t="str">
        <f>VLOOKUP($A540,DICO_Complet!A:R,4,FALSE)</f>
        <v>transactionContext</v>
      </c>
      <c r="E540" s="3" t="str">
        <f>VLOOKUP($A540,DICO_Complet!A:R,5,FALSE)</f>
        <v>temp_gMTDifference</v>
      </c>
      <c r="F540" s="3" t="str">
        <f>VLOOKUP($A540,DICO_Complet!A:R,6,FALSE)</f>
        <v>ISODateTime</v>
      </c>
      <c r="G540" s="31" t="str">
        <f>VLOOKUP($A540,DICO_Complet!A:R,7,FALSE)</f>
        <v>DNS</v>
      </c>
      <c r="H540" s="31">
        <f>VLOOKUP($A540,DICO_Complet!A:R,8,FALSE)</f>
        <v>0</v>
      </c>
      <c r="I540" s="3" t="str">
        <f>IF(VLOOKUP($A540,DICO_Complet!A:R,9,FALSE)&lt;&gt;0,VLOOKUP($A540,DICO_Complet!A:R,9,FALSE),"")</f>
        <v/>
      </c>
      <c r="J540" s="3" t="str">
        <f>VLOOKUP($A540,DICO_Complet!A:R,10,FALSE)</f>
        <v>GMT difference</v>
      </c>
      <c r="K540" s="3" t="str">
        <f>IF(OR(ISNA(VLOOKUP(Tableau161920[[#This Row],[Référence]],MON_MSG!A:H,7,FALSE)),ISBLANK(VLOOKUP(Tableau161920[[#This Row],[Référence]],MON_MSG!A:H,7,FALSE))),"",VLOOKUP(Tableau161920[[#This Row],[Référence]],MON_MSG!A:H,7,FALSE))</f>
        <v/>
      </c>
      <c r="L540" s="3" t="str">
        <f>IF(OR(ISNA(VLOOKUP(Tableau161920[[#This Row],[Référence]],MON_MSG!A:I,8,FALSE)),ISBLANK(VLOOKUP(Tableau161920[[#This Row],[Référence]],MON_MSG!A:I,8,FALSE))),"",VLOOKUP(Tableau161920[[#This Row],[Référence]],MON_MSG!A:I,8,FALSE))</f>
        <v/>
      </c>
      <c r="M540" s="3" t="str">
        <f>IF(OR(ISNA(VLOOKUP(Tableau161920[[#This Row],[Référence]],MON_MSG!A:J,9,FALSE)),ISBLANK(VLOOKUP(Tableau161920[[#This Row],[Référence]],MON_MSG!A:J,9,FALSE))),"",VLOOKUP(Tableau161920[[#This Row],[Référence]],MON_MSG!A:J,9,FALSE))</f>
        <v/>
      </c>
      <c r="N540" s="3" t="str">
        <f>IF(VLOOKUP($A540,DICO_Complet!A:R,12,FALSE)=0,"",VLOOKUP($A540,DICO_Complet!A:R,12,FALSE))</f>
        <v/>
      </c>
      <c r="O540" s="3" t="str">
        <f>IF(VLOOKUP($A540,DICO_Complet!A:R,13,FALSE)=0,"",VLOOKUP($A540,DICO_Complet!A:R,13,FALSE))</f>
        <v/>
      </c>
      <c r="P540" s="3" t="str">
        <f>IF(VLOOKUP($A540,DICO_Complet!A:R,14,FALSE)=0,"",VLOOKUP($A540,DICO_Complet!A:R,14,FALSE))</f>
        <v>072-DF09-p3</v>
      </c>
      <c r="Q540" s="3" t="str">
        <f>IF(VLOOKUP($A540,DICO_Complet!A:R,15,FALSE)=0,"",VLOOKUP($A540,DICO_Complet!A:R,15,FALSE))</f>
        <v/>
      </c>
      <c r="R540" s="3" t="str">
        <f>IF(VLOOKUP($A540,DICO_Complet!A:R,16,FALSE)=0,"",VLOOKUP($A540,DICO_Complet!A:R,16,FALSE))</f>
        <v/>
      </c>
      <c r="S540" s="3" t="str">
        <f>IF(VLOOKUP($A540,DICO_Complet!A:R,17,FALSE)=0,"",VLOOKUP($A540,DICO_Complet!A:R,17,FALSE))</f>
        <v/>
      </c>
      <c r="T540" s="3" t="str">
        <f>IF(VLOOKUP($A540,DICO_Complet!A:R,18,FALSE)=0,"",VLOOKUP($A540,DICO_Complet!A:R,18,FALSE))</f>
        <v/>
      </c>
    </row>
    <row r="541" spans="1:20">
      <c r="A541" s="29">
        <v>250425200705</v>
      </c>
      <c r="B541" s="30" t="str">
        <f>IF(ISNA(VLOOKUP(Tableau161920[[#This Row],[Référence]],MON_MSG!A:B,2,FALSE)),"N",IF($I541="Obsolete","N","O"))</f>
        <v>O</v>
      </c>
      <c r="C541" s="3" t="str">
        <f>VLOOKUP($A541,DICO_Complet!A:R,3,FALSE)</f>
        <v>Context</v>
      </c>
      <c r="D541" s="3" t="str">
        <f>VLOOKUP($A541,DICO_Complet!A:R,4,FALSE)</f>
        <v>transactionContext</v>
      </c>
      <c r="E541" s="3" t="str">
        <f>VLOOKUP($A541,DICO_Complet!A:R,5,FALSE)</f>
        <v>temp_laterGMTPeriod</v>
      </c>
      <c r="F541" s="3" t="str">
        <f>VLOOKUP($A541,DICO_Complet!A:R,6,FALSE)</f>
        <v>ISODateTime</v>
      </c>
      <c r="G541" s="31" t="str">
        <f>VLOOKUP($A541,DICO_Complet!A:R,7,FALSE)</f>
        <v>DNS</v>
      </c>
      <c r="H541" s="31">
        <f>VLOOKUP($A541,DICO_Complet!A:R,8,FALSE)</f>
        <v>0</v>
      </c>
      <c r="I541" s="3" t="str">
        <f>IF(VLOOKUP($A541,DICO_Complet!A:R,9,FALSE)&lt;&gt;0,VLOOKUP($A541,DICO_Complet!A:R,9,FALSE),"")</f>
        <v/>
      </c>
      <c r="J541" s="3" t="str">
        <f>VLOOKUP($A541,DICO_Complet!A:R,10,FALSE)</f>
        <v>Later GMT period</v>
      </c>
      <c r="K541" s="3" t="str">
        <f>IF(OR(ISNA(VLOOKUP(Tableau161920[[#This Row],[Référence]],MON_MSG!A:H,7,FALSE)),ISBLANK(VLOOKUP(Tableau161920[[#This Row],[Référence]],MON_MSG!A:H,7,FALSE))),"",VLOOKUP(Tableau161920[[#This Row],[Référence]],MON_MSG!A:H,7,FALSE))</f>
        <v/>
      </c>
      <c r="L541" s="3" t="str">
        <f>IF(OR(ISNA(VLOOKUP(Tableau161920[[#This Row],[Référence]],MON_MSG!A:I,8,FALSE)),ISBLANK(VLOOKUP(Tableau161920[[#This Row],[Référence]],MON_MSG!A:I,8,FALSE))),"",VLOOKUP(Tableau161920[[#This Row],[Référence]],MON_MSG!A:I,8,FALSE))</f>
        <v/>
      </c>
      <c r="M541" s="3" t="str">
        <f>IF(OR(ISNA(VLOOKUP(Tableau161920[[#This Row],[Référence]],MON_MSG!A:J,9,FALSE)),ISBLANK(VLOOKUP(Tableau161920[[#This Row],[Référence]],MON_MSG!A:J,9,FALSE))),"",VLOOKUP(Tableau161920[[#This Row],[Référence]],MON_MSG!A:J,9,FALSE))</f>
        <v/>
      </c>
      <c r="N541" s="3" t="str">
        <f>IF(VLOOKUP($A541,DICO_Complet!A:R,12,FALSE)=0,"",VLOOKUP($A541,DICO_Complet!A:R,12,FALSE))</f>
        <v/>
      </c>
      <c r="O541" s="3" t="str">
        <f>IF(VLOOKUP($A541,DICO_Complet!A:R,13,FALSE)=0,"",VLOOKUP($A541,DICO_Complet!A:R,13,FALSE))</f>
        <v/>
      </c>
      <c r="P541" s="3" t="str">
        <f>IF(VLOOKUP($A541,DICO_Complet!A:R,14,FALSE)=0,"",VLOOKUP($A541,DICO_Complet!A:R,14,FALSE))</f>
        <v>072-DF09-p2</v>
      </c>
      <c r="Q541" s="3" t="str">
        <f>IF(VLOOKUP($A541,DICO_Complet!A:R,15,FALSE)=0,"",VLOOKUP($A541,DICO_Complet!A:R,15,FALSE))</f>
        <v/>
      </c>
      <c r="R541" s="3" t="str">
        <f>IF(VLOOKUP($A541,DICO_Complet!A:R,16,FALSE)=0,"",VLOOKUP($A541,DICO_Complet!A:R,16,FALSE))</f>
        <v/>
      </c>
      <c r="S541" s="3" t="str">
        <f>IF(VLOOKUP($A541,DICO_Complet!A:R,17,FALSE)=0,"",VLOOKUP($A541,DICO_Complet!A:R,17,FALSE))</f>
        <v/>
      </c>
      <c r="T541" s="3" t="str">
        <f>IF(VLOOKUP($A541,DICO_Complet!A:R,18,FALSE)=0,"",VLOOKUP($A541,DICO_Complet!A:R,18,FALSE))</f>
        <v/>
      </c>
    </row>
    <row r="542" spans="1:20">
      <c r="A542" s="29">
        <v>250418220104</v>
      </c>
      <c r="B542" s="30" t="str">
        <f>IF(ISNA(VLOOKUP(Tableau161920[[#This Row],[Référence]],MON_MSG!A:B,2,FALSE)),"N",IF($I542="Obsolete","N","O"))</f>
        <v>O</v>
      </c>
      <c r="C542" s="3" t="str">
        <f>VLOOKUP($A542,DICO_Complet!A:R,3,FALSE)</f>
        <v>Context</v>
      </c>
      <c r="D542" s="3" t="str">
        <f>VLOOKUP($A542,DICO_Complet!A:R,4,FALSE)</f>
        <v>transactionContext</v>
      </c>
      <c r="E542" s="3" t="str">
        <f>VLOOKUP($A542,DICO_Complet!A:R,5,FALSE)</f>
        <v>temp_responseCodeISO</v>
      </c>
      <c r="F542" s="3" t="str">
        <f>VLOOKUP($A542,DICO_Complet!A:R,6,FALSE)</f>
        <v>Exact2Text</v>
      </c>
      <c r="G542" s="31" t="str">
        <f>VLOOKUP($A542,DICO_Complet!A:R,7,FALSE)</f>
        <v>DNS</v>
      </c>
      <c r="H542" s="31">
        <f>VLOOKUP($A542,DICO_Complet!A:R,8,FALSE)</f>
        <v>0</v>
      </c>
      <c r="I542" s="3" t="str">
        <f>IF(VLOOKUP($A542,DICO_Complet!A:R,9,FALSE)&lt;&gt;0,VLOOKUP($A542,DICO_Complet!A:R,9,FALSE),"")</f>
        <v/>
      </c>
      <c r="J542" s="3" t="str">
        <f>VLOOKUP($A542,DICO_Complet!A:R,10,FALSE)</f>
        <v>Code reponse ISO</v>
      </c>
      <c r="K542" s="3" t="str">
        <f>IF(OR(ISNA(VLOOKUP(Tableau161920[[#This Row],[Référence]],MON_MSG!A:H,7,FALSE)),ISBLANK(VLOOKUP(Tableau161920[[#This Row],[Référence]],MON_MSG!A:H,7,FALSE))),"",VLOOKUP(Tableau161920[[#This Row],[Référence]],MON_MSG!A:H,7,FALSE))</f>
        <v/>
      </c>
      <c r="L542" s="3" t="str">
        <f>IF(OR(ISNA(VLOOKUP(Tableau161920[[#This Row],[Référence]],MON_MSG!A:I,8,FALSE)),ISBLANK(VLOOKUP(Tableau161920[[#This Row],[Référence]],MON_MSG!A:I,8,FALSE))),"",VLOOKUP(Tableau161920[[#This Row],[Référence]],MON_MSG!A:I,8,FALSE))</f>
        <v/>
      </c>
      <c r="M542" s="3" t="str">
        <f>IF(OR(ISNA(VLOOKUP(Tableau161920[[#This Row],[Référence]],MON_MSG!A:J,9,FALSE)),ISBLANK(VLOOKUP(Tableau161920[[#This Row],[Référence]],MON_MSG!A:J,9,FALSE))),"",VLOOKUP(Tableau161920[[#This Row],[Référence]],MON_MSG!A:J,9,FALSE))</f>
        <v/>
      </c>
      <c r="N542" s="3" t="str">
        <f>IF(VLOOKUP($A542,DICO_Complet!A:R,12,FALSE)=0,"",VLOOKUP($A542,DICO_Complet!A:R,12,FALSE))</f>
        <v/>
      </c>
      <c r="O542" s="3" t="str">
        <f>IF(VLOOKUP($A542,DICO_Complet!A:R,13,FALSE)=0,"",VLOOKUP($A542,DICO_Complet!A:R,13,FALSE))</f>
        <v/>
      </c>
      <c r="P542" s="3" t="str">
        <f>IF(VLOOKUP($A542,DICO_Complet!A:R,14,FALSE)=0,"",VLOOKUP($A542,DICO_Complet!A:R,14,FALSE))</f>
        <v/>
      </c>
      <c r="Q542" s="3" t="str">
        <f>IF(VLOOKUP($A542,DICO_Complet!A:R,15,FALSE)=0,"",VLOOKUP($A542,DICO_Complet!A:R,15,FALSE))</f>
        <v/>
      </c>
      <c r="R542" s="3" t="str">
        <f>IF(VLOOKUP($A542,DICO_Complet!A:R,16,FALSE)=0,"",VLOOKUP($A542,DICO_Complet!A:R,16,FALSE))</f>
        <v/>
      </c>
      <c r="S542" s="3" t="str">
        <f>IF(VLOOKUP($A542,DICO_Complet!A:R,17,FALSE)=0,"",VLOOKUP($A542,DICO_Complet!A:R,17,FALSE))</f>
        <v/>
      </c>
      <c r="T542" s="3" t="str">
        <f>IF(VLOOKUP($A542,DICO_Complet!A:R,18,FALSE)=0,"",VLOOKUP($A542,DICO_Complet!A:R,18,FALSE))</f>
        <v>CEREPO</v>
      </c>
    </row>
    <row r="543" spans="1:20">
      <c r="A543" s="29">
        <v>250418220105</v>
      </c>
      <c r="B543" s="30" t="str">
        <f>IF(ISNA(VLOOKUP(Tableau161920[[#This Row],[Référence]],MON_MSG!A:B,2,FALSE)),"N",IF($I543="Obsolete","N","O"))</f>
        <v>O</v>
      </c>
      <c r="C543" s="3" t="str">
        <f>VLOOKUP($A543,DICO_Complet!A:R,3,FALSE)</f>
        <v>Context</v>
      </c>
      <c r="D543" s="3" t="str">
        <f>VLOOKUP($A543,DICO_Complet!A:R,4,FALSE)</f>
        <v>transactionContext</v>
      </c>
      <c r="E543" s="3" t="str">
        <f>VLOOKUP($A543,DICO_Complet!A:R,5,FALSE)</f>
        <v>temp_securityTransactionMode</v>
      </c>
      <c r="F543" s="3" t="str">
        <f>VLOOKUP($A543,DICO_Complet!A:R,6,FALSE)</f>
        <v>Exact2Text</v>
      </c>
      <c r="G543" s="31" t="str">
        <f>VLOOKUP($A543,DICO_Complet!A:R,7,FALSE)</f>
        <v>DNS</v>
      </c>
      <c r="H543" s="31">
        <f>VLOOKUP($A543,DICO_Complet!A:R,8,FALSE)</f>
        <v>0</v>
      </c>
      <c r="I543" s="3" t="str">
        <f>IF(VLOOKUP($A543,DICO_Complet!A:R,9,FALSE)&lt;&gt;0,VLOOKUP($A543,DICO_Complet!A:R,9,FALSE),"")</f>
        <v/>
      </c>
      <c r="J543" s="3" t="str">
        <f>VLOOKUP($A543,DICO_Complet!A:R,10,FALSE)</f>
        <v>Mode securisation transaction</v>
      </c>
      <c r="K543" s="3" t="str">
        <f>IF(OR(ISNA(VLOOKUP(Tableau161920[[#This Row],[Référence]],MON_MSG!A:H,7,FALSE)),ISBLANK(VLOOKUP(Tableau161920[[#This Row],[Référence]],MON_MSG!A:H,7,FALSE))),"",VLOOKUP(Tableau161920[[#This Row],[Référence]],MON_MSG!A:H,7,FALSE))</f>
        <v/>
      </c>
      <c r="L543" s="3" t="str">
        <f>IF(OR(ISNA(VLOOKUP(Tableau161920[[#This Row],[Référence]],MON_MSG!A:I,8,FALSE)),ISBLANK(VLOOKUP(Tableau161920[[#This Row],[Référence]],MON_MSG!A:I,8,FALSE))),"",VLOOKUP(Tableau161920[[#This Row],[Référence]],MON_MSG!A:I,8,FALSE))</f>
        <v/>
      </c>
      <c r="M543" s="3" t="str">
        <f>IF(OR(ISNA(VLOOKUP(Tableau161920[[#This Row],[Référence]],MON_MSG!A:J,9,FALSE)),ISBLANK(VLOOKUP(Tableau161920[[#This Row],[Référence]],MON_MSG!A:J,9,FALSE))),"",VLOOKUP(Tableau161920[[#This Row],[Référence]],MON_MSG!A:J,9,FALSE))</f>
        <v/>
      </c>
      <c r="N543" s="3" t="str">
        <f>IF(VLOOKUP($A543,DICO_Complet!A:R,12,FALSE)=0,"",VLOOKUP($A543,DICO_Complet!A:R,12,FALSE))</f>
        <v/>
      </c>
      <c r="O543" s="3" t="str">
        <f>IF(VLOOKUP($A543,DICO_Complet!A:R,13,FALSE)=0,"",VLOOKUP($A543,DICO_Complet!A:R,13,FALSE))</f>
        <v/>
      </c>
      <c r="P543" s="3" t="str">
        <f>IF(VLOOKUP($A543,DICO_Complet!A:R,14,FALSE)=0,"",VLOOKUP($A543,DICO_Complet!A:R,14,FALSE))</f>
        <v/>
      </c>
      <c r="Q543" s="3" t="str">
        <f>IF(VLOOKUP($A543,DICO_Complet!A:R,15,FALSE)=0,"",VLOOKUP($A543,DICO_Complet!A:R,15,FALSE))</f>
        <v/>
      </c>
      <c r="R543" s="3" t="str">
        <f>IF(VLOOKUP($A543,DICO_Complet!A:R,16,FALSE)=0,"",VLOOKUP($A543,DICO_Complet!A:R,16,FALSE))</f>
        <v/>
      </c>
      <c r="S543" s="3" t="str">
        <f>IF(VLOOKUP($A543,DICO_Complet!A:R,17,FALSE)=0,"",VLOOKUP($A543,DICO_Complet!A:R,17,FALSE))</f>
        <v/>
      </c>
      <c r="T543" s="3" t="str">
        <f>IF(VLOOKUP($A543,DICO_Complet!A:R,18,FALSE)=0,"",VLOOKUP($A543,DICO_Complet!A:R,18,FALSE))</f>
        <v>CTSETR</v>
      </c>
    </row>
    <row r="544" spans="1:20">
      <c r="A544" s="29">
        <v>250418220106</v>
      </c>
      <c r="B544" s="30" t="str">
        <f>IF(ISNA(VLOOKUP(Tableau161920[[#This Row],[Référence]],MON_MSG!A:B,2,FALSE)),"N",IF($I544="Obsolete","N","O"))</f>
        <v>O</v>
      </c>
      <c r="C544" s="3" t="str">
        <f>VLOOKUP($A544,DICO_Complet!A:R,3,FALSE)</f>
        <v>Context</v>
      </c>
      <c r="D544" s="3" t="str">
        <f>VLOOKUP($A544,DICO_Complet!A:R,4,FALSE)</f>
        <v>transactionContext</v>
      </c>
      <c r="E544" s="3" t="str">
        <f>VLOOKUP($A544,DICO_Complet!A:R,5,FALSE)</f>
        <v>temp_transactionConditions</v>
      </c>
      <c r="F544" s="3" t="str">
        <f>VLOOKUP($A544,DICO_Complet!A:R,6,FALSE)</f>
        <v>Exact2Text</v>
      </c>
      <c r="G544" s="31" t="str">
        <f>VLOOKUP($A544,DICO_Complet!A:R,7,FALSE)</f>
        <v>DNS</v>
      </c>
      <c r="H544" s="31">
        <f>VLOOKUP($A544,DICO_Complet!A:R,8,FALSE)</f>
        <v>0</v>
      </c>
      <c r="I544" s="3" t="str">
        <f>IF(VLOOKUP($A544,DICO_Complet!A:R,9,FALSE)&lt;&gt;0,VLOOKUP($A544,DICO_Complet!A:R,9,FALSE),"")</f>
        <v/>
      </c>
      <c r="J544" s="3" t="str">
        <f>VLOOKUP($A544,DICO_Complet!A:R,10,FALSE)</f>
        <v>Conditions de la transaction</v>
      </c>
      <c r="K544" s="3" t="str">
        <f>IF(OR(ISNA(VLOOKUP(Tableau161920[[#This Row],[Référence]],MON_MSG!A:H,7,FALSE)),ISBLANK(VLOOKUP(Tableau161920[[#This Row],[Référence]],MON_MSG!A:H,7,FALSE))),"",VLOOKUP(Tableau161920[[#This Row],[Référence]],MON_MSG!A:H,7,FALSE))</f>
        <v/>
      </c>
      <c r="L544" s="3" t="str">
        <f>IF(OR(ISNA(VLOOKUP(Tableau161920[[#This Row],[Référence]],MON_MSG!A:I,8,FALSE)),ISBLANK(VLOOKUP(Tableau161920[[#This Row],[Référence]],MON_MSG!A:I,8,FALSE))),"",VLOOKUP(Tableau161920[[#This Row],[Référence]],MON_MSG!A:I,8,FALSE))</f>
        <v/>
      </c>
      <c r="M544" s="3" t="str">
        <f>IF(OR(ISNA(VLOOKUP(Tableau161920[[#This Row],[Référence]],MON_MSG!A:J,9,FALSE)),ISBLANK(VLOOKUP(Tableau161920[[#This Row],[Référence]],MON_MSG!A:J,9,FALSE))),"",VLOOKUP(Tableau161920[[#This Row],[Référence]],MON_MSG!A:J,9,FALSE))</f>
        <v/>
      </c>
      <c r="N544" s="3" t="str">
        <f>IF(VLOOKUP($A544,DICO_Complet!A:R,12,FALSE)=0,"",VLOOKUP($A544,DICO_Complet!A:R,12,FALSE))</f>
        <v/>
      </c>
      <c r="O544" s="3" t="str">
        <f>IF(VLOOKUP($A544,DICO_Complet!A:R,13,FALSE)=0,"",VLOOKUP($A544,DICO_Complet!A:R,13,FALSE))</f>
        <v/>
      </c>
      <c r="P544" s="3" t="str">
        <f>IF(VLOOKUP($A544,DICO_Complet!A:R,14,FALSE)=0,"",VLOOKUP($A544,DICO_Complet!A:R,14,FALSE))</f>
        <v/>
      </c>
      <c r="Q544" s="3" t="str">
        <f>IF(VLOOKUP($A544,DICO_Complet!A:R,15,FALSE)=0,"",VLOOKUP($A544,DICO_Complet!A:R,15,FALSE))</f>
        <v/>
      </c>
      <c r="R544" s="3" t="str">
        <f>IF(VLOOKUP($A544,DICO_Complet!A:R,16,FALSE)=0,"",VLOOKUP($A544,DICO_Complet!A:R,16,FALSE))</f>
        <v/>
      </c>
      <c r="S544" s="3" t="str">
        <f>IF(VLOOKUP($A544,DICO_Complet!A:R,17,FALSE)=0,"",VLOOKUP($A544,DICO_Complet!A:R,17,FALSE))</f>
        <v/>
      </c>
      <c r="T544" s="3" t="str">
        <f>IF(VLOOKUP($A544,DICO_Complet!A:R,18,FALSE)=0,"",VLOOKUP($A544,DICO_Complet!A:R,18,FALSE))</f>
        <v>COCTPS</v>
      </c>
    </row>
    <row r="545" spans="1:20">
      <c r="A545" s="29">
        <v>250422120100</v>
      </c>
      <c r="B545" s="30" t="str">
        <f>IF(ISNA(VLOOKUP(Tableau161920[[#This Row],[Référence]],MON_MSG!A:B,2,FALSE)),"N",IF($I545="Obsolete","N","O"))</f>
        <v>O</v>
      </c>
      <c r="C545" s="3" t="str">
        <f>VLOOKUP($A545,DICO_Complet!A:R,3,FALSE)</f>
        <v>Context</v>
      </c>
      <c r="D545" s="3" t="str">
        <f>VLOOKUP($A545,DICO_Complet!A:R,4,FALSE)</f>
        <v>transactionContext</v>
      </c>
      <c r="E545" s="3" t="str">
        <f>VLOOKUP($A545,DICO_Complet!A:R,5,FALSE)</f>
        <v>terminalActionCodeDefault</v>
      </c>
      <c r="F545" s="3" t="str">
        <f>VLOOKUP($A545,DICO_Complet!A:R,6,FALSE)</f>
        <v>Exact10HexBinaryText</v>
      </c>
      <c r="G545" s="31" t="str">
        <f>VLOOKUP($A545,DICO_Complet!A:R,7,FALSE)</f>
        <v>DNS</v>
      </c>
      <c r="H545" s="31">
        <f>VLOOKUP($A545,DICO_Complet!A:R,8,FALSE)</f>
        <v>0</v>
      </c>
      <c r="I545" s="3" t="str">
        <f>IF(VLOOKUP($A545,DICO_Complet!A:R,9,FALSE)&lt;&gt;0,VLOOKUP($A545,DICO_Complet!A:R,9,FALSE),"")</f>
        <v/>
      </c>
      <c r="J545" s="3" t="str">
        <f>VLOOKUP($A545,DICO_Complet!A:R,10,FALSE)</f>
        <v>terminal action code default</v>
      </c>
      <c r="K545" s="3" t="str">
        <f>IF(OR(ISNA(VLOOKUP(Tableau161920[[#This Row],[Référence]],MON_MSG!A:H,7,FALSE)),ISBLANK(VLOOKUP(Tableau161920[[#This Row],[Référence]],MON_MSG!A:H,7,FALSE))),"",VLOOKUP(Tableau161920[[#This Row],[Référence]],MON_MSG!A:H,7,FALSE))</f>
        <v/>
      </c>
      <c r="L545" s="3" t="str">
        <f>IF(OR(ISNA(VLOOKUP(Tableau161920[[#This Row],[Référence]],MON_MSG!A:I,8,FALSE)),ISBLANK(VLOOKUP(Tableau161920[[#This Row],[Référence]],MON_MSG!A:I,8,FALSE))),"",VLOOKUP(Tableau161920[[#This Row],[Référence]],MON_MSG!A:I,8,FALSE))</f>
        <v/>
      </c>
      <c r="M545" s="3" t="str">
        <f>IF(OR(ISNA(VLOOKUP(Tableau161920[[#This Row],[Référence]],MON_MSG!A:J,9,FALSE)),ISBLANK(VLOOKUP(Tableau161920[[#This Row],[Référence]],MON_MSG!A:J,9,FALSE))),"",VLOOKUP(Tableau161920[[#This Row],[Référence]],MON_MSG!A:J,9,FALSE))</f>
        <v/>
      </c>
      <c r="N545" s="3" t="str">
        <f>IF(VLOOKUP($A545,DICO_Complet!A:R,12,FALSE)=0,"",VLOOKUP($A545,DICO_Complet!A:R,12,FALSE))</f>
        <v/>
      </c>
      <c r="O545" s="3" t="str">
        <f>IF(VLOOKUP($A545,DICO_Complet!A:R,13,FALSE)=0,"",VLOOKUP($A545,DICO_Complet!A:R,13,FALSE))</f>
        <v/>
      </c>
      <c r="P545" s="3" t="str">
        <f>IF(VLOOKUP($A545,DICO_Complet!A:R,14,FALSE)=0,"",VLOOKUP($A545,DICO_Complet!A:R,14,FALSE))</f>
        <v>058-FF0D</v>
      </c>
      <c r="Q545" s="3" t="str">
        <f>IF(VLOOKUP($A545,DICO_Complet!A:R,15,FALSE)=0,"",VLOOKUP($A545,DICO_Complet!A:R,15,FALSE))</f>
        <v/>
      </c>
      <c r="R545" s="3" t="str">
        <f>IF(VLOOKUP($A545,DICO_Complet!A:R,16,FALSE)=0,"",VLOOKUP($A545,DICO_Complet!A:R,16,FALSE))</f>
        <v/>
      </c>
      <c r="S545" s="3" t="str">
        <f>IF(VLOOKUP($A545,DICO_Complet!A:R,17,FALSE)=0,"",VLOOKUP($A545,DICO_Complet!A:R,17,FALSE))</f>
        <v/>
      </c>
      <c r="T545" s="3" t="str">
        <f>IF(VLOOKUP($A545,DICO_Complet!A:R,18,FALSE)=0,"",VLOOKUP($A545,DICO_Complet!A:R,18,FALSE))</f>
        <v/>
      </c>
    </row>
    <row r="546" spans="1:20">
      <c r="A546" s="29">
        <v>250422120101</v>
      </c>
      <c r="B546" s="30" t="str">
        <f>IF(ISNA(VLOOKUP(Tableau161920[[#This Row],[Référence]],MON_MSG!A:B,2,FALSE)),"N",IF($I546="Obsolete","N","O"))</f>
        <v>O</v>
      </c>
      <c r="C546" s="3" t="str">
        <f>VLOOKUP($A546,DICO_Complet!A:R,3,FALSE)</f>
        <v>Context</v>
      </c>
      <c r="D546" s="3" t="str">
        <f>VLOOKUP($A546,DICO_Complet!A:R,4,FALSE)</f>
        <v>transactionContext</v>
      </c>
      <c r="E546" s="3" t="str">
        <f>VLOOKUP($A546,DICO_Complet!A:R,5,FALSE)</f>
        <v>terminalActionCodeDenial</v>
      </c>
      <c r="F546" s="3" t="str">
        <f>VLOOKUP($A546,DICO_Complet!A:R,6,FALSE)</f>
        <v>Exact10HexBinaryText</v>
      </c>
      <c r="G546" s="31" t="str">
        <f>VLOOKUP($A546,DICO_Complet!A:R,7,FALSE)</f>
        <v>DNS</v>
      </c>
      <c r="H546" s="31">
        <f>VLOOKUP($A546,DICO_Complet!A:R,8,FALSE)</f>
        <v>0</v>
      </c>
      <c r="I546" s="3" t="str">
        <f>IF(VLOOKUP($A546,DICO_Complet!A:R,9,FALSE)&lt;&gt;0,VLOOKUP($A546,DICO_Complet!A:R,9,FALSE),"")</f>
        <v/>
      </c>
      <c r="J546" s="3" t="str">
        <f>VLOOKUP($A546,DICO_Complet!A:R,10,FALSE)</f>
        <v>terminal action code denial</v>
      </c>
      <c r="K546" s="3" t="str">
        <f>IF(OR(ISNA(VLOOKUP(Tableau161920[[#This Row],[Référence]],MON_MSG!A:H,7,FALSE)),ISBLANK(VLOOKUP(Tableau161920[[#This Row],[Référence]],MON_MSG!A:H,7,FALSE))),"",VLOOKUP(Tableau161920[[#This Row],[Référence]],MON_MSG!A:H,7,FALSE))</f>
        <v/>
      </c>
      <c r="L546" s="3" t="str">
        <f>IF(OR(ISNA(VLOOKUP(Tableau161920[[#This Row],[Référence]],MON_MSG!A:I,8,FALSE)),ISBLANK(VLOOKUP(Tableau161920[[#This Row],[Référence]],MON_MSG!A:I,8,FALSE))),"",VLOOKUP(Tableau161920[[#This Row],[Référence]],MON_MSG!A:I,8,FALSE))</f>
        <v/>
      </c>
      <c r="M546" s="3" t="str">
        <f>IF(OR(ISNA(VLOOKUP(Tableau161920[[#This Row],[Référence]],MON_MSG!A:J,9,FALSE)),ISBLANK(VLOOKUP(Tableau161920[[#This Row],[Référence]],MON_MSG!A:J,9,FALSE))),"",VLOOKUP(Tableau161920[[#This Row],[Référence]],MON_MSG!A:J,9,FALSE))</f>
        <v/>
      </c>
      <c r="N546" s="3" t="str">
        <f>IF(VLOOKUP($A546,DICO_Complet!A:R,12,FALSE)=0,"",VLOOKUP($A546,DICO_Complet!A:R,12,FALSE))</f>
        <v/>
      </c>
      <c r="O546" s="3" t="str">
        <f>IF(VLOOKUP($A546,DICO_Complet!A:R,13,FALSE)=0,"",VLOOKUP($A546,DICO_Complet!A:R,13,FALSE))</f>
        <v/>
      </c>
      <c r="P546" s="3" t="str">
        <f>IF(VLOOKUP($A546,DICO_Complet!A:R,14,FALSE)=0,"",VLOOKUP($A546,DICO_Complet!A:R,14,FALSE))</f>
        <v>058-FF0E</v>
      </c>
      <c r="Q546" s="3" t="str">
        <f>IF(VLOOKUP($A546,DICO_Complet!A:R,15,FALSE)=0,"",VLOOKUP($A546,DICO_Complet!A:R,15,FALSE))</f>
        <v/>
      </c>
      <c r="R546" s="3" t="str">
        <f>IF(VLOOKUP($A546,DICO_Complet!A:R,16,FALSE)=0,"",VLOOKUP($A546,DICO_Complet!A:R,16,FALSE))</f>
        <v/>
      </c>
      <c r="S546" s="3" t="str">
        <f>IF(VLOOKUP($A546,DICO_Complet!A:R,17,FALSE)=0,"",VLOOKUP($A546,DICO_Complet!A:R,17,FALSE))</f>
        <v/>
      </c>
      <c r="T546" s="3" t="str">
        <f>IF(VLOOKUP($A546,DICO_Complet!A:R,18,FALSE)=0,"",VLOOKUP($A546,DICO_Complet!A:R,18,FALSE))</f>
        <v/>
      </c>
    </row>
    <row r="547" spans="1:20">
      <c r="A547" s="29">
        <v>250422120102</v>
      </c>
      <c r="B547" s="30" t="str">
        <f>IF(ISNA(VLOOKUP(Tableau161920[[#This Row],[Référence]],MON_MSG!A:B,2,FALSE)),"N",IF($I547="Obsolete","N","O"))</f>
        <v>O</v>
      </c>
      <c r="C547" s="3" t="str">
        <f>VLOOKUP($A547,DICO_Complet!A:R,3,FALSE)</f>
        <v>Context</v>
      </c>
      <c r="D547" s="3" t="str">
        <f>VLOOKUP($A547,DICO_Complet!A:R,4,FALSE)</f>
        <v>transactionContext</v>
      </c>
      <c r="E547" s="3" t="str">
        <f>VLOOKUP($A547,DICO_Complet!A:R,5,FALSE)</f>
        <v>terminalActionCodeOnline</v>
      </c>
      <c r="F547" s="3" t="str">
        <f>VLOOKUP($A547,DICO_Complet!A:R,6,FALSE)</f>
        <v>Exact10HexBinaryText</v>
      </c>
      <c r="G547" s="31" t="str">
        <f>VLOOKUP($A547,DICO_Complet!A:R,7,FALSE)</f>
        <v>DNS</v>
      </c>
      <c r="H547" s="31">
        <f>VLOOKUP($A547,DICO_Complet!A:R,8,FALSE)</f>
        <v>0</v>
      </c>
      <c r="I547" s="3" t="str">
        <f>IF(VLOOKUP($A547,DICO_Complet!A:R,9,FALSE)&lt;&gt;0,VLOOKUP($A547,DICO_Complet!A:R,9,FALSE),"")</f>
        <v/>
      </c>
      <c r="J547" s="3" t="str">
        <f>VLOOKUP($A547,DICO_Complet!A:R,10,FALSE)</f>
        <v>terminal action code on-line</v>
      </c>
      <c r="K547" s="3" t="str">
        <f>IF(OR(ISNA(VLOOKUP(Tableau161920[[#This Row],[Référence]],MON_MSG!A:H,7,FALSE)),ISBLANK(VLOOKUP(Tableau161920[[#This Row],[Référence]],MON_MSG!A:H,7,FALSE))),"",VLOOKUP(Tableau161920[[#This Row],[Référence]],MON_MSG!A:H,7,FALSE))</f>
        <v/>
      </c>
      <c r="L547" s="3" t="str">
        <f>IF(OR(ISNA(VLOOKUP(Tableau161920[[#This Row],[Référence]],MON_MSG!A:I,8,FALSE)),ISBLANK(VLOOKUP(Tableau161920[[#This Row],[Référence]],MON_MSG!A:I,8,FALSE))),"",VLOOKUP(Tableau161920[[#This Row],[Référence]],MON_MSG!A:I,8,FALSE))</f>
        <v/>
      </c>
      <c r="M547" s="3" t="str">
        <f>IF(OR(ISNA(VLOOKUP(Tableau161920[[#This Row],[Référence]],MON_MSG!A:J,9,FALSE)),ISBLANK(VLOOKUP(Tableau161920[[#This Row],[Référence]],MON_MSG!A:J,9,FALSE))),"",VLOOKUP(Tableau161920[[#This Row],[Référence]],MON_MSG!A:J,9,FALSE))</f>
        <v/>
      </c>
      <c r="N547" s="3" t="str">
        <f>IF(VLOOKUP($A547,DICO_Complet!A:R,12,FALSE)=0,"",VLOOKUP($A547,DICO_Complet!A:R,12,FALSE))</f>
        <v/>
      </c>
      <c r="O547" s="3" t="str">
        <f>IF(VLOOKUP($A547,DICO_Complet!A:R,13,FALSE)=0,"",VLOOKUP($A547,DICO_Complet!A:R,13,FALSE))</f>
        <v/>
      </c>
      <c r="P547" s="3" t="str">
        <f>IF(VLOOKUP($A547,DICO_Complet!A:R,14,FALSE)=0,"",VLOOKUP($A547,DICO_Complet!A:R,14,FALSE))</f>
        <v>058-FF0F</v>
      </c>
      <c r="Q547" s="3" t="str">
        <f>IF(VLOOKUP($A547,DICO_Complet!A:R,15,FALSE)=0,"",VLOOKUP($A547,DICO_Complet!A:R,15,FALSE))</f>
        <v/>
      </c>
      <c r="R547" s="3" t="str">
        <f>IF(VLOOKUP($A547,DICO_Complet!A:R,16,FALSE)=0,"",VLOOKUP($A547,DICO_Complet!A:R,16,FALSE))</f>
        <v/>
      </c>
      <c r="S547" s="3" t="str">
        <f>IF(VLOOKUP($A547,DICO_Complet!A:R,17,FALSE)=0,"",VLOOKUP($A547,DICO_Complet!A:R,17,FALSE))</f>
        <v/>
      </c>
      <c r="T547" s="3" t="str">
        <f>IF(VLOOKUP($A547,DICO_Complet!A:R,18,FALSE)=0,"",VLOOKUP($A547,DICO_Complet!A:R,18,FALSE))</f>
        <v/>
      </c>
    </row>
    <row r="548" spans="1:20">
      <c r="A548" s="29">
        <v>250926100001</v>
      </c>
      <c r="B548" s="30" t="str">
        <f>IF(ISNA(VLOOKUP(Tableau161920[[#This Row],[Référence]],MON_MSG!A:B,2,FALSE)),"N",IF($I548="Obsolete","N","O"))</f>
        <v>O</v>
      </c>
      <c r="C548" s="3" t="str">
        <f>VLOOKUP($A548,DICO_Complet!A:R,3,FALSE)</f>
        <v>Context</v>
      </c>
      <c r="D548" s="3" t="str">
        <f>VLOOKUP($A548,DICO_Complet!A:R,4,FALSE)</f>
        <v>transactionContext</v>
      </c>
      <c r="E548" s="3" t="str">
        <f>VLOOKUP($A548,DICO_Complet!A:R,5,FALSE)</f>
        <v>tncAcceptanceDate</v>
      </c>
      <c r="F548" s="3" t="str">
        <f>VLOOKUP($A548,DICO_Complet!A:R,6,FALSE)</f>
        <v>ISODateTime</v>
      </c>
      <c r="G548" s="31" t="str">
        <f>VLOOKUP($A548,DICO_Complet!A:R,7,FALSE)</f>
        <v>DNS</v>
      </c>
      <c r="H548" s="31">
        <f>VLOOKUP($A548,DICO_Complet!A:R,8,FALSE)</f>
        <v>0</v>
      </c>
      <c r="I548" s="3" t="str">
        <f>IF(VLOOKUP($A548,DICO_Complet!A:R,9,FALSE)&lt;&gt;0,VLOOKUP($A548,DICO_Complet!A:R,9,FALSE),"")</f>
        <v/>
      </c>
      <c r="J548" s="3" t="str">
        <f>VLOOKUP($A548,DICO_Complet!A:R,10,FALSE)</f>
        <v>Terms and conditions acceptation date</v>
      </c>
      <c r="K548" s="3" t="str">
        <f>IF(OR(ISNA(VLOOKUP(Tableau161920[[#This Row],[Référence]],MON_MSG!A:H,7,FALSE)),ISBLANK(VLOOKUP(Tableau161920[[#This Row],[Référence]],MON_MSG!A:H,7,FALSE))),"",VLOOKUP(Tableau161920[[#This Row],[Référence]],MON_MSG!A:H,7,FALSE))</f>
        <v/>
      </c>
      <c r="L548" s="3" t="str">
        <f>IF(OR(ISNA(VLOOKUP(Tableau161920[[#This Row],[Référence]],MON_MSG!A:I,8,FALSE)),ISBLANK(VLOOKUP(Tableau161920[[#This Row],[Référence]],MON_MSG!A:I,8,FALSE))),"",VLOOKUP(Tableau161920[[#This Row],[Référence]],MON_MSG!A:I,8,FALSE))</f>
        <v/>
      </c>
      <c r="M548" s="3" t="str">
        <f>IF(OR(ISNA(VLOOKUP(Tableau161920[[#This Row],[Référence]],MON_MSG!A:J,9,FALSE)),ISBLANK(VLOOKUP(Tableau161920[[#This Row],[Référence]],MON_MSG!A:J,9,FALSE))),"",VLOOKUP(Tableau161920[[#This Row],[Référence]],MON_MSG!A:J,9,FALSE))</f>
        <v/>
      </c>
      <c r="N548" s="3" t="str">
        <f>IF(VLOOKUP($A548,DICO_Complet!A:R,12,FALSE)=0,"",VLOOKUP($A548,DICO_Complet!A:R,12,FALSE))</f>
        <v/>
      </c>
      <c r="O548" s="3" t="str">
        <f>IF(VLOOKUP($A548,DICO_Complet!A:R,13,FALSE)=0,"",VLOOKUP($A548,DICO_Complet!A:R,13,FALSE))</f>
        <v/>
      </c>
      <c r="P548" s="3" t="str">
        <f>IF(VLOOKUP($A548,DICO_Complet!A:R,14,FALSE)=0,"",VLOOKUP($A548,DICO_Complet!A:R,14,FALSE))</f>
        <v/>
      </c>
      <c r="Q548" s="3" t="str">
        <f>IF(VLOOKUP($A548,DICO_Complet!A:R,15,FALSE)=0,"",VLOOKUP($A548,DICO_Complet!A:R,15,FALSE))</f>
        <v/>
      </c>
      <c r="R548" s="3" t="str">
        <f>IF(VLOOKUP($A548,DICO_Complet!A:R,16,FALSE)=0,"",VLOOKUP($A548,DICO_Complet!A:R,16,FALSE))</f>
        <v/>
      </c>
      <c r="S548" s="3" t="str">
        <f>IF(VLOOKUP($A548,DICO_Complet!A:R,17,FALSE)=0,"",VLOOKUP($A548,DICO_Complet!A:R,17,FALSE))</f>
        <v/>
      </c>
      <c r="T548" s="3" t="str">
        <f>IF(VLOOKUP($A548,DICO_Complet!A:R,18,FALSE)=0,"",VLOOKUP($A548,DICO_Complet!A:R,18,FALSE))</f>
        <v/>
      </c>
    </row>
    <row r="549" spans="1:20">
      <c r="A549" s="29">
        <v>250926100000</v>
      </c>
      <c r="B549" s="30" t="str">
        <f>IF(ISNA(VLOOKUP(Tableau161920[[#This Row],[Référence]],MON_MSG!A:B,2,FALSE)),"N",IF($I549="Obsolete","N","O"))</f>
        <v>O</v>
      </c>
      <c r="C549" s="3" t="str">
        <f>VLOOKUP($A549,DICO_Complet!A:R,3,FALSE)</f>
        <v>Context</v>
      </c>
      <c r="D549" s="3" t="str">
        <f>VLOOKUP($A549,DICO_Complet!A:R,4,FALSE)</f>
        <v>transactionContext</v>
      </c>
      <c r="E549" s="3" t="str">
        <f>VLOOKUP($A549,DICO_Complet!A:R,5,FALSE)</f>
        <v>tncStatus</v>
      </c>
      <c r="F549" s="3" t="str">
        <f>VLOOKUP($A549,DICO_Complet!A:R,6,FALSE)</f>
        <v>TncStatusCodeset</v>
      </c>
      <c r="G549" s="31" t="str">
        <f>VLOOKUP($A549,DICO_Complet!A:R,7,FALSE)</f>
        <v>DNS</v>
      </c>
      <c r="H549" s="31">
        <f>VLOOKUP($A549,DICO_Complet!A:R,8,FALSE)</f>
        <v>0</v>
      </c>
      <c r="I549" s="3" t="str">
        <f>IF(VLOOKUP($A549,DICO_Complet!A:R,9,FALSE)&lt;&gt;0,VLOOKUP($A549,DICO_Complet!A:R,9,FALSE),"")</f>
        <v/>
      </c>
      <c r="J549" s="3" t="str">
        <f>VLOOKUP($A549,DICO_Complet!A:R,10,FALSE)</f>
        <v>Terms and conditions status</v>
      </c>
      <c r="K549" s="3" t="str">
        <f>IF(OR(ISNA(VLOOKUP(Tableau161920[[#This Row],[Référence]],MON_MSG!A:H,7,FALSE)),ISBLANK(VLOOKUP(Tableau161920[[#This Row],[Référence]],MON_MSG!A:H,7,FALSE))),"",VLOOKUP(Tableau161920[[#This Row],[Référence]],MON_MSG!A:H,7,FALSE))</f>
        <v/>
      </c>
      <c r="L549" s="3" t="str">
        <f>IF(OR(ISNA(VLOOKUP(Tableau161920[[#This Row],[Référence]],MON_MSG!A:I,8,FALSE)),ISBLANK(VLOOKUP(Tableau161920[[#This Row],[Référence]],MON_MSG!A:I,8,FALSE))),"",VLOOKUP(Tableau161920[[#This Row],[Référence]],MON_MSG!A:I,8,FALSE))</f>
        <v/>
      </c>
      <c r="M549" s="3" t="str">
        <f>IF(OR(ISNA(VLOOKUP(Tableau161920[[#This Row],[Référence]],MON_MSG!A:J,9,FALSE)),ISBLANK(VLOOKUP(Tableau161920[[#This Row],[Référence]],MON_MSG!A:J,9,FALSE))),"",VLOOKUP(Tableau161920[[#This Row],[Référence]],MON_MSG!A:J,9,FALSE))</f>
        <v/>
      </c>
      <c r="N549" s="3" t="str">
        <f>IF(VLOOKUP($A549,DICO_Complet!A:R,12,FALSE)=0,"",VLOOKUP($A549,DICO_Complet!A:R,12,FALSE))</f>
        <v/>
      </c>
      <c r="O549" s="3" t="str">
        <f>IF(VLOOKUP($A549,DICO_Complet!A:R,13,FALSE)=0,"",VLOOKUP($A549,DICO_Complet!A:R,13,FALSE))</f>
        <v/>
      </c>
      <c r="P549" s="3" t="str">
        <f>IF(VLOOKUP($A549,DICO_Complet!A:R,14,FALSE)=0,"",VLOOKUP($A549,DICO_Complet!A:R,14,FALSE))</f>
        <v/>
      </c>
      <c r="Q549" s="3" t="str">
        <f>IF(VLOOKUP($A549,DICO_Complet!A:R,15,FALSE)=0,"",VLOOKUP($A549,DICO_Complet!A:R,15,FALSE))</f>
        <v/>
      </c>
      <c r="R549" s="3" t="str">
        <f>IF(VLOOKUP($A549,DICO_Complet!A:R,16,FALSE)=0,"",VLOOKUP($A549,DICO_Complet!A:R,16,FALSE))</f>
        <v/>
      </c>
      <c r="S549" s="3" t="str">
        <f>IF(VLOOKUP($A549,DICO_Complet!A:R,17,FALSE)=0,"",VLOOKUP($A549,DICO_Complet!A:R,17,FALSE))</f>
        <v/>
      </c>
      <c r="T549" s="3" t="str">
        <f>IF(VLOOKUP($A549,DICO_Complet!A:R,18,FALSE)=0,"",VLOOKUP($A549,DICO_Complet!A:R,18,FALSE))</f>
        <v/>
      </c>
    </row>
    <row r="550" spans="1:20">
      <c r="A550" s="29">
        <v>260304135700</v>
      </c>
      <c r="B550" s="30" t="str">
        <f>IF(ISNA(VLOOKUP(Tableau161920[[#This Row],[Référence]],MON_MSG!A:B,2,FALSE)),"N",IF($I550="Obsolete","N","O"))</f>
        <v>O</v>
      </c>
      <c r="C550" s="3" t="str">
        <f>VLOOKUP($A550,DICO_Complet!A:R,3,FALSE)</f>
        <v>Context</v>
      </c>
      <c r="D550" s="3" t="str">
        <f>VLOOKUP($A550,DICO_Complet!A:R,4,FALSE)</f>
        <v>transactionContext</v>
      </c>
      <c r="E550" s="3" t="str">
        <f>VLOOKUP($A550,DICO_Complet!A:R,5,FALSE)</f>
        <v>tokenUpdateFirstUseIndicator</v>
      </c>
      <c r="F550" s="3" t="str">
        <f>VLOOKUP($A550,DICO_Complet!A:R,6,FALSE)</f>
        <v>Exact1AlphaNumericText</v>
      </c>
      <c r="G550" s="31" t="str">
        <f>VLOOKUP($A550,DICO_Complet!A:R,7,FALSE)</f>
        <v>DNS</v>
      </c>
      <c r="H550" s="31">
        <f>VLOOKUP($A550,DICO_Complet!A:R,8,FALSE)</f>
        <v>0</v>
      </c>
      <c r="I550" s="3" t="str">
        <f>IF(VLOOKUP($A550,DICO_Complet!A:R,9,FALSE)&lt;&gt;0,VLOOKUP($A550,DICO_Complet!A:R,9,FALSE),"")</f>
        <v/>
      </c>
      <c r="J550" s="3" t="str">
        <f>VLOOKUP($A550,DICO_Complet!A:R,10,FALSE)</f>
        <v>VDCU token initial‑use status</v>
      </c>
      <c r="K550" s="3" t="str">
        <f>IF(OR(ISNA(VLOOKUP(Tableau161920[[#This Row],[Référence]],MON_MSG!A:H,7,FALSE)),ISBLANK(VLOOKUP(Tableau161920[[#This Row],[Référence]],MON_MSG!A:H,7,FALSE))),"",VLOOKUP(Tableau161920[[#This Row],[Référence]],MON_MSG!A:H,7,FALSE))</f>
        <v/>
      </c>
      <c r="L550" s="3" t="str">
        <f>IF(OR(ISNA(VLOOKUP(Tableau161920[[#This Row],[Référence]],MON_MSG!A:I,8,FALSE)),ISBLANK(VLOOKUP(Tableau161920[[#This Row],[Référence]],MON_MSG!A:I,8,FALSE))),"",VLOOKUP(Tableau161920[[#This Row],[Référence]],MON_MSG!A:I,8,FALSE))</f>
        <v/>
      </c>
      <c r="M550" s="3" t="str">
        <f>IF(OR(ISNA(VLOOKUP(Tableau161920[[#This Row],[Référence]],MON_MSG!A:J,9,FALSE)),ISBLANK(VLOOKUP(Tableau161920[[#This Row],[Référence]],MON_MSG!A:J,9,FALSE))),"",VLOOKUP(Tableau161920[[#This Row],[Référence]],MON_MSG!A:J,9,FALSE))</f>
        <v/>
      </c>
      <c r="N550" s="3" t="str">
        <f>IF(VLOOKUP($A550,DICO_Complet!A:R,12,FALSE)=0,"",VLOOKUP($A550,DICO_Complet!A:R,12,FALSE))</f>
        <v/>
      </c>
      <c r="O550" s="3" t="str">
        <f>IF(VLOOKUP($A550,DICO_Complet!A:R,13,FALSE)=0,"",VLOOKUP($A550,DICO_Complet!A:R,13,FALSE))</f>
        <v>112_0033</v>
      </c>
      <c r="P550" s="3" t="str">
        <f>IF(VLOOKUP($A550,DICO_Complet!A:R,14,FALSE)=0,"",VLOOKUP($A550,DICO_Complet!A:R,14,FALSE))</f>
        <v/>
      </c>
      <c r="Q550" s="3" t="str">
        <f>IF(VLOOKUP($A550,DICO_Complet!A:R,15,FALSE)=0,"",VLOOKUP($A550,DICO_Complet!A:R,15,FALSE))</f>
        <v/>
      </c>
      <c r="R550" s="3" t="str">
        <f>IF(VLOOKUP($A550,DICO_Complet!A:R,16,FALSE)=0,"",VLOOKUP($A550,DICO_Complet!A:R,16,FALSE))</f>
        <v/>
      </c>
      <c r="S550" s="3" t="str">
        <f>IF(VLOOKUP($A550,DICO_Complet!A:R,17,FALSE)=0,"",VLOOKUP($A550,DICO_Complet!A:R,17,FALSE))</f>
        <v/>
      </c>
      <c r="T550" s="3" t="str">
        <f>IF(VLOOKUP($A550,DICO_Complet!A:R,18,FALSE)=0,"",VLOOKUP($A550,DICO_Complet!A:R,18,FALSE))</f>
        <v/>
      </c>
    </row>
    <row r="551" spans="1:20">
      <c r="A551" s="29">
        <v>250718174800</v>
      </c>
      <c r="B551" s="30" t="str">
        <f>IF(ISNA(VLOOKUP(Tableau161920[[#This Row],[Référence]],MON_MSG!A:B,2,FALSE)),"N",IF($I551="Obsolete","N","O"))</f>
        <v>O</v>
      </c>
      <c r="C551" s="3" t="str">
        <f>VLOOKUP($A551,DICO_Complet!A:R,3,FALSE)</f>
        <v>Context</v>
      </c>
      <c r="D551" s="3" t="str">
        <f>VLOOKUP($A551,DICO_Complet!A:R,4,FALSE)</f>
        <v>transactionContext</v>
      </c>
      <c r="E551" s="3" t="str">
        <f>VLOOKUP($A551,DICO_Complet!A:R,5,FALSE)</f>
        <v>traceabilityKeyValue</v>
      </c>
      <c r="F551" s="3" t="str">
        <f>VLOOKUP($A551,DICO_Complet!A:R,6,FALSE)</f>
        <v>KeyValueType</v>
      </c>
      <c r="G551" s="31" t="str">
        <f>VLOOKUP($A551,DICO_Complet!A:R,7,FALSE)</f>
        <v>DNS</v>
      </c>
      <c r="H551" s="31">
        <f>VLOOKUP($A551,DICO_Complet!A:R,8,FALSE)</f>
        <v>0</v>
      </c>
      <c r="I551" s="3" t="str">
        <f>IF(VLOOKUP($A551,DICO_Complet!A:R,9,FALSE)&lt;&gt;0,VLOOKUP($A551,DICO_Complet!A:R,9,FALSE),"")</f>
        <v/>
      </c>
      <c r="J551" s="3" t="str">
        <f>VLOOKUP($A551,DICO_Complet!A:R,10,FALSE)</f>
        <v>Unstructured list of tarification internal data as key values set</v>
      </c>
      <c r="K551" s="3" t="str">
        <f>IF(OR(ISNA(VLOOKUP(Tableau161920[[#This Row],[Référence]],MON_MSG!A:H,7,FALSE)),ISBLANK(VLOOKUP(Tableau161920[[#This Row],[Référence]],MON_MSG!A:H,7,FALSE))),"",VLOOKUP(Tableau161920[[#This Row],[Référence]],MON_MSG!A:H,7,FALSE))</f>
        <v/>
      </c>
      <c r="L551" s="3" t="str">
        <f>IF(OR(ISNA(VLOOKUP(Tableau161920[[#This Row],[Référence]],MON_MSG!A:I,8,FALSE)),ISBLANK(VLOOKUP(Tableau161920[[#This Row],[Référence]],MON_MSG!A:I,8,FALSE))),"",VLOOKUP(Tableau161920[[#This Row],[Référence]],MON_MSG!A:I,8,FALSE))</f>
        <v/>
      </c>
      <c r="M551" s="3" t="str">
        <f>IF(OR(ISNA(VLOOKUP(Tableau161920[[#This Row],[Référence]],MON_MSG!A:J,9,FALSE)),ISBLANK(VLOOKUP(Tableau161920[[#This Row],[Référence]],MON_MSG!A:J,9,FALSE))),"",VLOOKUP(Tableau161920[[#This Row],[Référence]],MON_MSG!A:J,9,FALSE))</f>
        <v/>
      </c>
      <c r="N551" s="3" t="str">
        <f>IF(VLOOKUP($A551,DICO_Complet!A:R,12,FALSE)=0,"",VLOOKUP($A551,DICO_Complet!A:R,12,FALSE))</f>
        <v/>
      </c>
      <c r="O551" s="3" t="str">
        <f>IF(VLOOKUP($A551,DICO_Complet!A:R,13,FALSE)=0,"",VLOOKUP($A551,DICO_Complet!A:R,13,FALSE))</f>
        <v/>
      </c>
      <c r="P551" s="3" t="str">
        <f>IF(VLOOKUP($A551,DICO_Complet!A:R,14,FALSE)=0,"",VLOOKUP($A551,DICO_Complet!A:R,14,FALSE))</f>
        <v/>
      </c>
      <c r="Q551" s="3" t="str">
        <f>IF(VLOOKUP($A551,DICO_Complet!A:R,15,FALSE)=0,"",VLOOKUP($A551,DICO_Complet!A:R,15,FALSE))</f>
        <v/>
      </c>
      <c r="R551" s="3" t="str">
        <f>IF(VLOOKUP($A551,DICO_Complet!A:R,16,FALSE)=0,"",VLOOKUP($A551,DICO_Complet!A:R,16,FALSE))</f>
        <v/>
      </c>
      <c r="S551" s="3" t="str">
        <f>IF(VLOOKUP($A551,DICO_Complet!A:R,17,FALSE)=0,"",VLOOKUP($A551,DICO_Complet!A:R,17,FALSE))</f>
        <v/>
      </c>
      <c r="T551" s="3" t="str">
        <f>IF(VLOOKUP($A551,DICO_Complet!A:R,18,FALSE)=0,"",VLOOKUP($A551,DICO_Complet!A:R,18,FALSE))</f>
        <v/>
      </c>
    </row>
    <row r="552" spans="1:20">
      <c r="A552" s="29">
        <v>250317120002</v>
      </c>
      <c r="B552" s="30" t="str">
        <f>IF(ISNA(VLOOKUP(Tableau161920[[#This Row],[Référence]],MON_MSG!A:B,2,FALSE)),"N",IF($I552="Obsolete","N","O"))</f>
        <v>O</v>
      </c>
      <c r="C552" s="3" t="str">
        <f>VLOOKUP($A552,DICO_Complet!A:R,3,FALSE)</f>
        <v>Context</v>
      </c>
      <c r="D552" s="3" t="str">
        <f>VLOOKUP($A552,DICO_Complet!A:R,4,FALSE)</f>
        <v>transactionContext</v>
      </c>
      <c r="E552" s="3" t="str">
        <f>VLOOKUP($A552,DICO_Complet!A:R,5,FALSE)</f>
        <v>traceabilityService</v>
      </c>
      <c r="F552" s="3" t="str">
        <f>VLOOKUP($A552,DICO_Complet!A:R,6,FALSE)</f>
        <v>TraceabilityServiceCodeset</v>
      </c>
      <c r="G552" s="31" t="str">
        <f>VLOOKUP($A552,DICO_Complet!A:R,7,FALSE)</f>
        <v>DNS</v>
      </c>
      <c r="H552" s="31">
        <f>VLOOKUP($A552,DICO_Complet!A:R,8,FALSE)</f>
        <v>0</v>
      </c>
      <c r="I552" s="3" t="str">
        <f>IF(VLOOKUP($A552,DICO_Complet!A:R,9,FALSE)&lt;&gt;0,VLOOKUP($A552,DICO_Complet!A:R,9,FALSE),"")</f>
        <v/>
      </c>
      <c r="J552" s="3" t="str">
        <f>VLOOKUP($A552,DICO_Complet!A:R,10,FALSE)</f>
        <v xml:space="preserve">Underlying service of the traceability event (PC80) produced by the Pricing solution. 
</v>
      </c>
      <c r="K552" s="3" t="str">
        <f>IF(OR(ISNA(VLOOKUP(Tableau161920[[#This Row],[Référence]],MON_MSG!A:H,7,FALSE)),ISBLANK(VLOOKUP(Tableau161920[[#This Row],[Référence]],MON_MSG!A:H,7,FALSE))),"",VLOOKUP(Tableau161920[[#This Row],[Référence]],MON_MSG!A:H,7,FALSE))</f>
        <v/>
      </c>
      <c r="L552" s="3" t="str">
        <f>IF(OR(ISNA(VLOOKUP(Tableau161920[[#This Row],[Référence]],MON_MSG!A:I,8,FALSE)),ISBLANK(VLOOKUP(Tableau161920[[#This Row],[Référence]],MON_MSG!A:I,8,FALSE))),"",VLOOKUP(Tableau161920[[#This Row],[Référence]],MON_MSG!A:I,8,FALSE))</f>
        <v/>
      </c>
      <c r="M552" s="3" t="str">
        <f>IF(OR(ISNA(VLOOKUP(Tableau161920[[#This Row],[Référence]],MON_MSG!A:J,9,FALSE)),ISBLANK(VLOOKUP(Tableau161920[[#This Row],[Référence]],MON_MSG!A:J,9,FALSE))),"",VLOOKUP(Tableau161920[[#This Row],[Référence]],MON_MSG!A:J,9,FALSE))</f>
        <v/>
      </c>
      <c r="N552" s="3" t="str">
        <f>IF(VLOOKUP($A552,DICO_Complet!A:R,12,FALSE)=0,"",VLOOKUP($A552,DICO_Complet!A:R,12,FALSE))</f>
        <v/>
      </c>
      <c r="O552" s="3" t="str">
        <f>IF(VLOOKUP($A552,DICO_Complet!A:R,13,FALSE)=0,"",VLOOKUP($A552,DICO_Complet!A:R,13,FALSE))</f>
        <v/>
      </c>
      <c r="P552" s="3" t="str">
        <f>IF(VLOOKUP($A552,DICO_Complet!A:R,14,FALSE)=0,"",VLOOKUP($A552,DICO_Complet!A:R,14,FALSE))</f>
        <v/>
      </c>
      <c r="Q552" s="3" t="str">
        <f>IF(VLOOKUP($A552,DICO_Complet!A:R,15,FALSE)=0,"",VLOOKUP($A552,DICO_Complet!A:R,15,FALSE))</f>
        <v/>
      </c>
      <c r="R552" s="3" t="str">
        <f>IF(VLOOKUP($A552,DICO_Complet!A:R,16,FALSE)=0,"",VLOOKUP($A552,DICO_Complet!A:R,16,FALSE))</f>
        <v/>
      </c>
      <c r="S552" s="3" t="str">
        <f>IF(VLOOKUP($A552,DICO_Complet!A:R,17,FALSE)=0,"",VLOOKUP($A552,DICO_Complet!A:R,17,FALSE))</f>
        <v/>
      </c>
      <c r="T552" s="3" t="str">
        <f>IF(VLOOKUP($A552,DICO_Complet!A:R,18,FALSE)=0,"",VLOOKUP($A552,DICO_Complet!A:R,18,FALSE))</f>
        <v/>
      </c>
    </row>
    <row r="553" spans="1:20">
      <c r="A553" s="29">
        <v>250527100000</v>
      </c>
      <c r="B553" s="30" t="str">
        <f>IF(ISNA(VLOOKUP(Tableau161920[[#This Row],[Référence]],MON_MSG!A:B,2,FALSE)),"N",IF($I553="Obsolete","N","O"))</f>
        <v>O</v>
      </c>
      <c r="C553" s="3" t="str">
        <f>VLOOKUP($A553,DICO_Complet!A:R,3,FALSE)</f>
        <v>Context</v>
      </c>
      <c r="D553" s="3" t="str">
        <f>VLOOKUP($A553,DICO_Complet!A:R,4,FALSE)</f>
        <v>transactionContext</v>
      </c>
      <c r="E553" s="3" t="str">
        <f>VLOOKUP($A553,DICO_Complet!A:R,5,FALSE)</f>
        <v>transactionInternalReference</v>
      </c>
      <c r="F553" s="3" t="str">
        <f>VLOOKUP($A553,DICO_Complet!A:R,6,FALSE)</f>
        <v>Max36Text</v>
      </c>
      <c r="G553" s="31" t="str">
        <f>VLOOKUP($A553,DICO_Complet!A:R,7,FALSE)</f>
        <v>DNS</v>
      </c>
      <c r="H553" s="31">
        <f>VLOOKUP($A553,DICO_Complet!A:R,8,FALSE)</f>
        <v>0</v>
      </c>
      <c r="I553" s="3" t="str">
        <f>IF(VLOOKUP($A553,DICO_Complet!A:R,9,FALSE)&lt;&gt;0,VLOOKUP($A553,DICO_Complet!A:R,9,FALSE),"")</f>
        <v/>
      </c>
      <c r="J553" s="3" t="str">
        <f>VLOOKUP($A553,DICO_Complet!A:R,10,FALSE)</f>
        <v>Transaction reference Internal to IAS</v>
      </c>
      <c r="K553" s="3" t="str">
        <f>IF(OR(ISNA(VLOOKUP(Tableau161920[[#This Row],[Référence]],MON_MSG!A:H,7,FALSE)),ISBLANK(VLOOKUP(Tableau161920[[#This Row],[Référence]],MON_MSG!A:H,7,FALSE))),"",VLOOKUP(Tableau161920[[#This Row],[Référence]],MON_MSG!A:H,7,FALSE))</f>
        <v/>
      </c>
      <c r="L553" s="3" t="str">
        <f>IF(OR(ISNA(VLOOKUP(Tableau161920[[#This Row],[Référence]],MON_MSG!A:I,8,FALSE)),ISBLANK(VLOOKUP(Tableau161920[[#This Row],[Référence]],MON_MSG!A:I,8,FALSE))),"",VLOOKUP(Tableau161920[[#This Row],[Référence]],MON_MSG!A:I,8,FALSE))</f>
        <v/>
      </c>
      <c r="M553" s="3" t="str">
        <f>IF(OR(ISNA(VLOOKUP(Tableau161920[[#This Row],[Référence]],MON_MSG!A:J,9,FALSE)),ISBLANK(VLOOKUP(Tableau161920[[#This Row],[Référence]],MON_MSG!A:J,9,FALSE))),"",VLOOKUP(Tableau161920[[#This Row],[Référence]],MON_MSG!A:J,9,FALSE))</f>
        <v/>
      </c>
      <c r="N553" s="3" t="str">
        <f>IF(VLOOKUP($A553,DICO_Complet!A:R,12,FALSE)=0,"",VLOOKUP($A553,DICO_Complet!A:R,12,FALSE))</f>
        <v/>
      </c>
      <c r="O553" s="3" t="str">
        <f>IF(VLOOKUP($A553,DICO_Complet!A:R,13,FALSE)=0,"",VLOOKUP($A553,DICO_Complet!A:R,13,FALSE))</f>
        <v/>
      </c>
      <c r="P553" s="3" t="str">
        <f>IF(VLOOKUP($A553,DICO_Complet!A:R,14,FALSE)=0,"",VLOOKUP($A553,DICO_Complet!A:R,14,FALSE))</f>
        <v/>
      </c>
      <c r="Q553" s="3" t="str">
        <f>IF(VLOOKUP($A553,DICO_Complet!A:R,15,FALSE)=0,"",VLOOKUP($A553,DICO_Complet!A:R,15,FALSE))</f>
        <v/>
      </c>
      <c r="R553" s="3" t="str">
        <f>IF(VLOOKUP($A553,DICO_Complet!A:R,16,FALSE)=0,"",VLOOKUP($A553,DICO_Complet!A:R,16,FALSE))</f>
        <v/>
      </c>
      <c r="S553" s="3" t="str">
        <f>IF(VLOOKUP($A553,DICO_Complet!A:R,17,FALSE)=0,"",VLOOKUP($A553,DICO_Complet!A:R,17,FALSE))</f>
        <v/>
      </c>
      <c r="T553" s="3" t="str">
        <f>IF(VLOOKUP($A553,DICO_Complet!A:R,18,FALSE)=0,"",VLOOKUP($A553,DICO_Complet!A:R,18,FALSE))</f>
        <v/>
      </c>
    </row>
    <row r="554" spans="1:20">
      <c r="A554" s="29">
        <v>250528140502</v>
      </c>
      <c r="B554" s="30" t="str">
        <f>IF(ISNA(VLOOKUP(Tableau161920[[#This Row],[Référence]],MON_MSG!A:B,2,FALSE)),"N",IF($I554="Obsolete","N","O"))</f>
        <v>O</v>
      </c>
      <c r="C554" s="3" t="str">
        <f>VLOOKUP($A554,DICO_Complet!A:R,3,FALSE)</f>
        <v>Context</v>
      </c>
      <c r="D554" s="3" t="str">
        <f>VLOOKUP($A554,DICO_Complet!A:R,4,FALSE)</f>
        <v>transactionContext</v>
      </c>
      <c r="E554" s="3" t="str">
        <f>VLOOKUP($A554,DICO_Complet!A:R,5,FALSE)</f>
        <v>transactionLifeCycle</v>
      </c>
      <c r="F554" s="3" t="str">
        <f>VLOOKUP($A554,DICO_Complet!A:R,6,FALSE)</f>
        <v>TransactionLifeCycleCodeset</v>
      </c>
      <c r="G554" s="31" t="str">
        <f>VLOOKUP($A554,DICO_Complet!A:R,7,FALSE)</f>
        <v>DNS</v>
      </c>
      <c r="H554" s="31">
        <f>VLOOKUP($A554,DICO_Complet!A:R,8,FALSE)</f>
        <v>0</v>
      </c>
      <c r="I554" s="3" t="str">
        <f>IF(VLOOKUP($A554,DICO_Complet!A:R,9,FALSE)&lt;&gt;0,VLOOKUP($A554,DICO_Complet!A:R,9,FALSE),"")</f>
        <v/>
      </c>
      <c r="J554" s="3" t="str">
        <f>VLOOKUP($A554,DICO_Complet!A:R,10,FALSE)</f>
        <v>Transaction Life Cycle</v>
      </c>
      <c r="K554" s="3" t="str">
        <f>IF(OR(ISNA(VLOOKUP(Tableau161920[[#This Row],[Référence]],MON_MSG!A:H,7,FALSE)),ISBLANK(VLOOKUP(Tableau161920[[#This Row],[Référence]],MON_MSG!A:H,7,FALSE))),"",VLOOKUP(Tableau161920[[#This Row],[Référence]],MON_MSG!A:H,7,FALSE))</f>
        <v/>
      </c>
      <c r="L554" s="3" t="str">
        <f>IF(OR(ISNA(VLOOKUP(Tableau161920[[#This Row],[Référence]],MON_MSG!A:I,8,FALSE)),ISBLANK(VLOOKUP(Tableau161920[[#This Row],[Référence]],MON_MSG!A:I,8,FALSE))),"",VLOOKUP(Tableau161920[[#This Row],[Référence]],MON_MSG!A:I,8,FALSE))</f>
        <v/>
      </c>
      <c r="M554" s="3" t="str">
        <f>IF(OR(ISNA(VLOOKUP(Tableau161920[[#This Row],[Référence]],MON_MSG!A:J,9,FALSE)),ISBLANK(VLOOKUP(Tableau161920[[#This Row],[Référence]],MON_MSG!A:J,9,FALSE))),"",VLOOKUP(Tableau161920[[#This Row],[Référence]],MON_MSG!A:J,9,FALSE))</f>
        <v/>
      </c>
      <c r="N554" s="3" t="str">
        <f>IF(VLOOKUP($A554,DICO_Complet!A:R,12,FALSE)=0,"",VLOOKUP($A554,DICO_Complet!A:R,12,FALSE))</f>
        <v/>
      </c>
      <c r="O554" s="3" t="str">
        <f>IF(VLOOKUP($A554,DICO_Complet!A:R,13,FALSE)=0,"",VLOOKUP($A554,DICO_Complet!A:R,13,FALSE))</f>
        <v/>
      </c>
      <c r="P554" s="3" t="str">
        <f>IF(VLOOKUP($A554,DICO_Complet!A:R,14,FALSE)=0,"",VLOOKUP($A554,DICO_Complet!A:R,14,FALSE))</f>
        <v/>
      </c>
      <c r="Q554" s="3" t="str">
        <f>IF(VLOOKUP($A554,DICO_Complet!A:R,15,FALSE)=0,"",VLOOKUP($A554,DICO_Complet!A:R,15,FALSE))</f>
        <v/>
      </c>
      <c r="R554" s="3" t="str">
        <f>IF(VLOOKUP($A554,DICO_Complet!A:R,16,FALSE)=0,"",VLOOKUP($A554,DICO_Complet!A:R,16,FALSE))</f>
        <v/>
      </c>
      <c r="S554" s="3" t="str">
        <f>IF(VLOOKUP($A554,DICO_Complet!A:R,17,FALSE)=0,"",VLOOKUP($A554,DICO_Complet!A:R,17,FALSE))</f>
        <v/>
      </c>
      <c r="T554" s="3" t="str">
        <f>IF(VLOOKUP($A554,DICO_Complet!A:R,18,FALSE)=0,"",VLOOKUP($A554,DICO_Complet!A:R,18,FALSE))</f>
        <v/>
      </c>
    </row>
    <row r="555" spans="1:20">
      <c r="A555" s="29">
        <v>241112000059</v>
      </c>
      <c r="B555" s="30" t="str">
        <f>IF(ISNA(VLOOKUP(Tableau161920[[#This Row],[Référence]],MON_MSG!A:B,2,FALSE)),"N",IF($I555="Obsolete","N","O"))</f>
        <v>O</v>
      </c>
      <c r="C555" s="3" t="str">
        <f>VLOOKUP($A555,DICO_Complet!A:R,3,FALSE)</f>
        <v>Context</v>
      </c>
      <c r="D555" s="3" t="str">
        <f>VLOOKUP($A555,DICO_Complet!A:R,4,FALSE)</f>
        <v>transactionContext</v>
      </c>
      <c r="E555" s="3" t="str">
        <f>VLOOKUP($A555,DICO_Complet!A:R,5,FALSE)</f>
        <v>transactionNature</v>
      </c>
      <c r="F555" s="3" t="str">
        <f>VLOOKUP($A555,DICO_Complet!A:R,6,FALSE)</f>
        <v>TransactionNatureCodeset</v>
      </c>
      <c r="G555" s="31" t="str">
        <f>VLOOKUP($A555,DICO_Complet!A:R,7,FALSE)</f>
        <v>DNS</v>
      </c>
      <c r="H555" s="31">
        <f>VLOOKUP($A555,DICO_Complet!A:R,8,FALSE)</f>
        <v>0</v>
      </c>
      <c r="I555" s="3" t="str">
        <f>IF(VLOOKUP($A555,DICO_Complet!A:R,9,FALSE)&lt;&gt;0,VLOOKUP($A555,DICO_Complet!A:R,9,FALSE),"")</f>
        <v/>
      </c>
      <c r="J555" s="3" t="str">
        <f>VLOOKUP($A555,DICO_Complet!A:R,10,FALSE)</f>
        <v>Nature of transaction</v>
      </c>
      <c r="K555" s="3" t="str">
        <f>IF(OR(ISNA(VLOOKUP(Tableau161920[[#This Row],[Référence]],MON_MSG!A:H,7,FALSE)),ISBLANK(VLOOKUP(Tableau161920[[#This Row],[Référence]],MON_MSG!A:H,7,FALSE))),"",VLOOKUP(Tableau161920[[#This Row],[Référence]],MON_MSG!A:H,7,FALSE))</f>
        <v/>
      </c>
      <c r="L555" s="3" t="str">
        <f>IF(OR(ISNA(VLOOKUP(Tableau161920[[#This Row],[Référence]],MON_MSG!A:I,8,FALSE)),ISBLANK(VLOOKUP(Tableau161920[[#This Row],[Référence]],MON_MSG!A:I,8,FALSE))),"",VLOOKUP(Tableau161920[[#This Row],[Référence]],MON_MSG!A:I,8,FALSE))</f>
        <v/>
      </c>
      <c r="M555" s="3" t="str">
        <f>IF(OR(ISNA(VLOOKUP(Tableau161920[[#This Row],[Référence]],MON_MSG!A:J,9,FALSE)),ISBLANK(VLOOKUP(Tableau161920[[#This Row],[Référence]],MON_MSG!A:J,9,FALSE))),"",VLOOKUP(Tableau161920[[#This Row],[Référence]],MON_MSG!A:J,9,FALSE))</f>
        <v/>
      </c>
      <c r="N555" s="3" t="str">
        <f>IF(VLOOKUP($A555,DICO_Complet!A:R,12,FALSE)=0,"",VLOOKUP($A555,DICO_Complet!A:R,12,FALSE))</f>
        <v>ISO3_p1 / AUT55 / RSB55_9C</v>
      </c>
      <c r="O555" s="3" t="str">
        <f>IF(VLOOKUP($A555,DICO_Complet!A:R,13,FALSE)=0,"",VLOOKUP($A555,DICO_Complet!A:R,13,FALSE))</f>
        <v>003-p1;055-009C</v>
      </c>
      <c r="P555" s="3" t="str">
        <f>IF(VLOOKUP($A555,DICO_Complet!A:R,14,FALSE)=0,"",VLOOKUP($A555,DICO_Complet!A:R,14,FALSE))</f>
        <v>058-009C</v>
      </c>
      <c r="Q555" s="3" t="str">
        <f>IF(VLOOKUP($A555,DICO_Complet!A:R,15,FALSE)=0,"",VLOOKUP($A555,DICO_Complet!A:R,15,FALSE))</f>
        <v>003-p1; 055-009C</v>
      </c>
      <c r="R555" s="3" t="str">
        <f>IF(VLOOKUP($A555,DICO_Complet!A:R,16,FALSE)=0,"",VLOOKUP($A555,DICO_Complet!A:R,16,FALSE))</f>
        <v>field 3</v>
      </c>
      <c r="S555" s="3" t="str">
        <f>IF(VLOOKUP($A555,DICO_Complet!A:R,17,FALSE)=0,"",VLOOKUP($A555,DICO_Complet!A:R,17,FALSE))</f>
        <v>DE 03 SF1</v>
      </c>
      <c r="T555" s="3" t="str">
        <f>IF(VLOOKUP($A555,DICO_Complet!A:R,18,FALSE)=0,"",VLOOKUP($A555,DICO_Complet!A:R,18,FALSE))</f>
        <v/>
      </c>
    </row>
    <row r="556" spans="1:20">
      <c r="A556" s="29">
        <v>260309115900</v>
      </c>
      <c r="B556" s="30" t="str">
        <f>IF(ISNA(VLOOKUP(Tableau161920[[#This Row],[Référence]],MON_MSG!A:B,2,FALSE)),"N",IF($I556="Obsolete","N","O"))</f>
        <v>O</v>
      </c>
      <c r="C556" s="3" t="str">
        <f>VLOOKUP($A556,DICO_Complet!A:R,3,FALSE)</f>
        <v>Context</v>
      </c>
      <c r="D556" s="3" t="str">
        <f>VLOOKUP($A556,DICO_Complet!A:R,4,FALSE)</f>
        <v>transactionContext</v>
      </c>
      <c r="E556" s="3" t="str">
        <f>VLOOKUP($A556,DICO_Complet!A:R,5,FALSE)</f>
        <v>transitIndicator</v>
      </c>
      <c r="F556" s="3" t="str">
        <f>VLOOKUP($A556,DICO_Complet!A:R,6,FALSE)</f>
        <v>Exact2NumericText</v>
      </c>
      <c r="G556" s="31" t="str">
        <f>VLOOKUP($A556,DICO_Complet!A:R,7,FALSE)</f>
        <v>DNS</v>
      </c>
      <c r="H556" s="31">
        <f>VLOOKUP($A556,DICO_Complet!A:R,8,FALSE)</f>
        <v>0</v>
      </c>
      <c r="I556" s="3" t="str">
        <f>IF(VLOOKUP($A556,DICO_Complet!A:R,9,FALSE)&lt;&gt;0,VLOOKUP($A556,DICO_Complet!A:R,9,FALSE),"")</f>
        <v/>
      </c>
      <c r="J556" s="3" t="str">
        <f>VLOOKUP($A556,DICO_Complet!A:R,10,FALSE)</f>
        <v>Code indicateur de transit</v>
      </c>
      <c r="K556" s="3" t="str">
        <f>IF(OR(ISNA(VLOOKUP(Tableau161920[[#This Row],[Référence]],MON_MSG!A:H,7,FALSE)),ISBLANK(VLOOKUP(Tableau161920[[#This Row],[Référence]],MON_MSG!A:H,7,FALSE))),"",VLOOKUP(Tableau161920[[#This Row],[Référence]],MON_MSG!A:H,7,FALSE))</f>
        <v/>
      </c>
      <c r="L556" s="3" t="str">
        <f>IF(OR(ISNA(VLOOKUP(Tableau161920[[#This Row],[Référence]],MON_MSG!A:I,8,FALSE)),ISBLANK(VLOOKUP(Tableau161920[[#This Row],[Référence]],MON_MSG!A:I,8,FALSE))),"",VLOOKUP(Tableau161920[[#This Row],[Référence]],MON_MSG!A:I,8,FALSE))</f>
        <v/>
      </c>
      <c r="M556" s="3" t="str">
        <f>IF(OR(ISNA(VLOOKUP(Tableau161920[[#This Row],[Référence]],MON_MSG!A:J,9,FALSE)),ISBLANK(VLOOKUP(Tableau161920[[#This Row],[Référence]],MON_MSG!A:J,9,FALSE))),"",VLOOKUP(Tableau161920[[#This Row],[Référence]],MON_MSG!A:J,9,FALSE))</f>
        <v/>
      </c>
      <c r="N556" s="3" t="str">
        <f>IF(VLOOKUP($A556,DICO_Complet!A:R,12,FALSE)=0,"",VLOOKUP($A556,DICO_Complet!A:R,12,FALSE))</f>
        <v/>
      </c>
      <c r="O556" s="3" t="str">
        <f>IF(VLOOKUP($A556,DICO_Complet!A:R,13,FALSE)=0,"",VLOOKUP($A556,DICO_Complet!A:R,13,FALSE))</f>
        <v>59_706</v>
      </c>
      <c r="P556" s="3" t="str">
        <f>IF(VLOOKUP($A556,DICO_Complet!A:R,14,FALSE)=0,"",VLOOKUP($A556,DICO_Complet!A:R,14,FALSE))</f>
        <v/>
      </c>
      <c r="Q556" s="3" t="str">
        <f>IF(VLOOKUP($A556,DICO_Complet!A:R,15,FALSE)=0,"",VLOOKUP($A556,DICO_Complet!A:R,15,FALSE))</f>
        <v/>
      </c>
      <c r="R556" s="3" t="str">
        <f>IF(VLOOKUP($A556,DICO_Complet!A:R,16,FALSE)=0,"",VLOOKUP($A556,DICO_Complet!A:R,16,FALSE))</f>
        <v/>
      </c>
      <c r="S556" s="3" t="str">
        <f>IF(VLOOKUP($A556,DICO_Complet!A:R,17,FALSE)=0,"",VLOOKUP($A556,DICO_Complet!A:R,17,FALSE))</f>
        <v/>
      </c>
      <c r="T556" s="3" t="str">
        <f>IF(VLOOKUP($A556,DICO_Complet!A:R,18,FALSE)=0,"",VLOOKUP($A556,DICO_Complet!A:R,18,FALSE))</f>
        <v/>
      </c>
    </row>
    <row r="557" spans="1:20">
      <c r="A557" s="29">
        <v>250418220102</v>
      </c>
      <c r="B557" s="30" t="str">
        <f>IF(ISNA(VLOOKUP(Tableau161920[[#This Row],[Référence]],MON_MSG!A:B,2,FALSE)),"N",IF($I557="Obsolete","N","O"))</f>
        <v>O</v>
      </c>
      <c r="C557" s="3" t="str">
        <f>VLOOKUP($A557,DICO_Complet!A:R,3,FALSE)</f>
        <v>Context</v>
      </c>
      <c r="D557" s="3" t="str">
        <f>VLOOKUP($A557,DICO_Complet!A:R,4,FALSE)</f>
        <v>transactionContext</v>
      </c>
      <c r="E557" s="3" t="str">
        <f>VLOOKUP($A557,DICO_Complet!A:R,5,FALSE)</f>
        <v>treatmentContext</v>
      </c>
      <c r="F557" s="3" t="str">
        <f>VLOOKUP($A557,DICO_Complet!A:R,6,FALSE)</f>
        <v>TreatmentContextCodeset</v>
      </c>
      <c r="G557" s="31" t="str">
        <f>VLOOKUP($A557,DICO_Complet!A:R,7,FALSE)</f>
        <v>DNS</v>
      </c>
      <c r="H557" s="31">
        <f>VLOOKUP($A557,DICO_Complet!A:R,8,FALSE)</f>
        <v>0</v>
      </c>
      <c r="I557" s="3" t="str">
        <f>IF(VLOOKUP($A557,DICO_Complet!A:R,9,FALSE)&lt;&gt;0,VLOOKUP($A557,DICO_Complet!A:R,9,FALSE),"")</f>
        <v/>
      </c>
      <c r="J557" s="3" t="str">
        <f>VLOOKUP($A557,DICO_Complet!A:R,10,FALSE)</f>
        <v>Individual transaction or integrated in a remittance</v>
      </c>
      <c r="K557" s="3" t="str">
        <f>IF(OR(ISNA(VLOOKUP(Tableau161920[[#This Row],[Référence]],MON_MSG!A:H,7,FALSE)),ISBLANK(VLOOKUP(Tableau161920[[#This Row],[Référence]],MON_MSG!A:H,7,FALSE))),"",VLOOKUP(Tableau161920[[#This Row],[Référence]],MON_MSG!A:H,7,FALSE))</f>
        <v/>
      </c>
      <c r="L557" s="3" t="str">
        <f>IF(OR(ISNA(VLOOKUP(Tableau161920[[#This Row],[Référence]],MON_MSG!A:I,8,FALSE)),ISBLANK(VLOOKUP(Tableau161920[[#This Row],[Référence]],MON_MSG!A:I,8,FALSE))),"",VLOOKUP(Tableau161920[[#This Row],[Référence]],MON_MSG!A:I,8,FALSE))</f>
        <v/>
      </c>
      <c r="M557" s="3" t="str">
        <f>IF(OR(ISNA(VLOOKUP(Tableau161920[[#This Row],[Référence]],MON_MSG!A:J,9,FALSE)),ISBLANK(VLOOKUP(Tableau161920[[#This Row],[Référence]],MON_MSG!A:J,9,FALSE))),"",VLOOKUP(Tableau161920[[#This Row],[Référence]],MON_MSG!A:J,9,FALSE))</f>
        <v/>
      </c>
      <c r="N557" s="3" t="str">
        <f>IF(VLOOKUP($A557,DICO_Complet!A:R,12,FALSE)=0,"",VLOOKUP($A557,DICO_Complet!A:R,12,FALSE))</f>
        <v/>
      </c>
      <c r="O557" s="3" t="str">
        <f>IF(VLOOKUP($A557,DICO_Complet!A:R,13,FALSE)=0,"",VLOOKUP($A557,DICO_Complet!A:R,13,FALSE))</f>
        <v/>
      </c>
      <c r="P557" s="3" t="str">
        <f>IF(VLOOKUP($A557,DICO_Complet!A:R,14,FALSE)=0,"",VLOOKUP($A557,DICO_Complet!A:R,14,FALSE))</f>
        <v/>
      </c>
      <c r="Q557" s="3" t="str">
        <f>IF(VLOOKUP($A557,DICO_Complet!A:R,15,FALSE)=0,"",VLOOKUP($A557,DICO_Complet!A:R,15,FALSE))</f>
        <v/>
      </c>
      <c r="R557" s="3" t="str">
        <f>IF(VLOOKUP($A557,DICO_Complet!A:R,16,FALSE)=0,"",VLOOKUP($A557,DICO_Complet!A:R,16,FALSE))</f>
        <v/>
      </c>
      <c r="S557" s="3" t="str">
        <f>IF(VLOOKUP($A557,DICO_Complet!A:R,17,FALSE)=0,"",VLOOKUP($A557,DICO_Complet!A:R,17,FALSE))</f>
        <v/>
      </c>
      <c r="T557" s="3" t="str">
        <f>IF(VLOOKUP($A557,DICO_Complet!A:R,18,FALSE)=0,"",VLOOKUP($A557,DICO_Complet!A:R,18,FALSE))</f>
        <v/>
      </c>
    </row>
    <row r="558" spans="1:20">
      <c r="A558" s="29">
        <v>250627181900</v>
      </c>
      <c r="B558" s="30" t="str">
        <f>IF(ISNA(VLOOKUP(Tableau161920[[#This Row],[Référence]],MON_MSG!A:B,2,FALSE)),"N",IF($I558="Obsolete","N","O"))</f>
        <v>O</v>
      </c>
      <c r="C558" s="3" t="str">
        <f>VLOOKUP($A558,DICO_Complet!A:R,3,FALSE)</f>
        <v>Context</v>
      </c>
      <c r="D558" s="3" t="str">
        <f>VLOOKUP($A558,DICO_Complet!A:R,4,FALSE)</f>
        <v>transactionContext</v>
      </c>
      <c r="E558" s="3" t="str">
        <f>VLOOKUP($A558,DICO_Complet!A:R,5,FALSE)</f>
        <v>typeOfCardholderReceipt</v>
      </c>
      <c r="F558" s="3" t="str">
        <f>VLOOKUP($A558,DICO_Complet!A:R,6,FALSE)</f>
        <v>TypeOfCardholderReceiptCodeset</v>
      </c>
      <c r="G558" s="31" t="str">
        <f>VLOOKUP($A558,DICO_Complet!A:R,7,FALSE)</f>
        <v>DNS</v>
      </c>
      <c r="H558" s="31">
        <f>VLOOKUP($A558,DICO_Complet!A:R,8,FALSE)</f>
        <v>0</v>
      </c>
      <c r="I558" s="3" t="str">
        <f>IF(VLOOKUP($A558,DICO_Complet!A:R,9,FALSE)&lt;&gt;0,VLOOKUP($A558,DICO_Complet!A:R,9,FALSE),"")</f>
        <v/>
      </c>
      <c r="J558" s="3" t="str">
        <f>VLOOKUP($A558,DICO_Complet!A:R,10,FALSE)</f>
        <v xml:space="preserve">Type of cardholder receipt printing </v>
      </c>
      <c r="K558" s="3" t="str">
        <f>IF(OR(ISNA(VLOOKUP(Tableau161920[[#This Row],[Référence]],MON_MSG!A:H,7,FALSE)),ISBLANK(VLOOKUP(Tableau161920[[#This Row],[Référence]],MON_MSG!A:H,7,FALSE))),"",VLOOKUP(Tableau161920[[#This Row],[Référence]],MON_MSG!A:H,7,FALSE))</f>
        <v/>
      </c>
      <c r="L558" s="3" t="str">
        <f>IF(OR(ISNA(VLOOKUP(Tableau161920[[#This Row],[Référence]],MON_MSG!A:I,8,FALSE)),ISBLANK(VLOOKUP(Tableau161920[[#This Row],[Référence]],MON_MSG!A:I,8,FALSE))),"",VLOOKUP(Tableau161920[[#This Row],[Référence]],MON_MSG!A:I,8,FALSE))</f>
        <v/>
      </c>
      <c r="M558" s="3" t="str">
        <f>IF(OR(ISNA(VLOOKUP(Tableau161920[[#This Row],[Référence]],MON_MSG!A:J,9,FALSE)),ISBLANK(VLOOKUP(Tableau161920[[#This Row],[Référence]],MON_MSG!A:J,9,FALSE))),"",VLOOKUP(Tableau161920[[#This Row],[Référence]],MON_MSG!A:J,9,FALSE))</f>
        <v/>
      </c>
      <c r="N558" s="3" t="str">
        <f>IF(VLOOKUP($A558,DICO_Complet!A:R,12,FALSE)=0,"",VLOOKUP($A558,DICO_Complet!A:R,12,FALSE))</f>
        <v/>
      </c>
      <c r="O558" s="3" t="str">
        <f>IF(VLOOKUP($A558,DICO_Complet!A:R,13,FALSE)=0,"",VLOOKUP($A558,DICO_Complet!A:R,13,FALSE))</f>
        <v/>
      </c>
      <c r="P558" s="3" t="str">
        <f>IF(VLOOKUP($A558,DICO_Complet!A:R,14,FALSE)=0,"",VLOOKUP($A558,DICO_Complet!A:R,14,FALSE))</f>
        <v>058-0809</v>
      </c>
      <c r="Q558" s="3" t="str">
        <f>IF(VLOOKUP($A558,DICO_Complet!A:R,15,FALSE)=0,"",VLOOKUP($A558,DICO_Complet!A:R,15,FALSE))</f>
        <v/>
      </c>
      <c r="R558" s="3" t="str">
        <f>IF(VLOOKUP($A558,DICO_Complet!A:R,16,FALSE)=0,"",VLOOKUP($A558,DICO_Complet!A:R,16,FALSE))</f>
        <v/>
      </c>
      <c r="S558" s="3" t="str">
        <f>IF(VLOOKUP($A558,DICO_Complet!A:R,17,FALSE)=0,"",VLOOKUP($A558,DICO_Complet!A:R,17,FALSE))</f>
        <v/>
      </c>
      <c r="T558" s="3" t="str">
        <f>IF(VLOOKUP($A558,DICO_Complet!A:R,18,FALSE)=0,"",VLOOKUP($A558,DICO_Complet!A:R,18,FALSE))</f>
        <v/>
      </c>
    </row>
    <row r="559" spans="1:20">
      <c r="A559" s="29">
        <v>250422122401</v>
      </c>
      <c r="B559" s="30" t="str">
        <f>IF(ISNA(VLOOKUP(Tableau161920[[#This Row],[Référence]],MON_MSG!A:B,2,FALSE)),"N",IF($I559="Obsolete","N","O"))</f>
        <v>O</v>
      </c>
      <c r="C559" s="3" t="str">
        <f>VLOOKUP($A559,DICO_Complet!A:R,3,FALSE)</f>
        <v>Context</v>
      </c>
      <c r="D559" s="3" t="str">
        <f>VLOOKUP($A559,DICO_Complet!A:R,4,FALSE)</f>
        <v>transactionContext</v>
      </c>
      <c r="E559" s="3" t="str">
        <f>VLOOKUP($A559,DICO_Complet!A:R,5,FALSE)</f>
        <v>typeOfMedia</v>
      </c>
      <c r="F559" s="3" t="str">
        <f>VLOOKUP($A559,DICO_Complet!A:R,6,FALSE)</f>
        <v>TypeOfMediaCodeset</v>
      </c>
      <c r="G559" s="31" t="str">
        <f>VLOOKUP($A559,DICO_Complet!A:R,7,FALSE)</f>
        <v>DNS</v>
      </c>
      <c r="H559" s="31">
        <f>VLOOKUP($A559,DICO_Complet!A:R,8,FALSE)</f>
        <v>0</v>
      </c>
      <c r="I559" s="3" t="str">
        <f>IF(VLOOKUP($A559,DICO_Complet!A:R,9,FALSE)&lt;&gt;0,VLOOKUP($A559,DICO_Complet!A:R,9,FALSE),"")</f>
        <v/>
      </c>
      <c r="J559" s="3" t="str">
        <f>VLOOKUP($A559,DICO_Complet!A:R,10,FALSE)</f>
        <v>Type of media</v>
      </c>
      <c r="K559" s="3" t="str">
        <f>IF(OR(ISNA(VLOOKUP(Tableau161920[[#This Row],[Référence]],MON_MSG!A:H,7,FALSE)),ISBLANK(VLOOKUP(Tableau161920[[#This Row],[Référence]],MON_MSG!A:H,7,FALSE))),"",VLOOKUP(Tableau161920[[#This Row],[Référence]],MON_MSG!A:H,7,FALSE))</f>
        <v/>
      </c>
      <c r="L559" s="3" t="str">
        <f>IF(OR(ISNA(VLOOKUP(Tableau161920[[#This Row],[Référence]],MON_MSG!A:I,8,FALSE)),ISBLANK(VLOOKUP(Tableau161920[[#This Row],[Référence]],MON_MSG!A:I,8,FALSE))),"",VLOOKUP(Tableau161920[[#This Row],[Référence]],MON_MSG!A:I,8,FALSE))</f>
        <v/>
      </c>
      <c r="M559" s="3" t="str">
        <f>IF(OR(ISNA(VLOOKUP(Tableau161920[[#This Row],[Référence]],MON_MSG!A:J,9,FALSE)),ISBLANK(VLOOKUP(Tableau161920[[#This Row],[Référence]],MON_MSG!A:J,9,FALSE))),"",VLOOKUP(Tableau161920[[#This Row],[Référence]],MON_MSG!A:J,9,FALSE))</f>
        <v/>
      </c>
      <c r="N559" s="3" t="str">
        <f>IF(VLOOKUP($A559,DICO_Complet!A:R,12,FALSE)=0,"",VLOOKUP($A559,DICO_Complet!A:R,12,FALSE))</f>
        <v/>
      </c>
      <c r="O559" s="3" t="str">
        <f>IF(VLOOKUP($A559,DICO_Complet!A:R,13,FALSE)=0,"",VLOOKUP($A559,DICO_Complet!A:R,13,FALSE))</f>
        <v/>
      </c>
      <c r="P559" s="3" t="str">
        <f>IF(VLOOKUP($A559,DICO_Complet!A:R,14,FALSE)=0,"",VLOOKUP($A559,DICO_Complet!A:R,14,FALSE))</f>
        <v>058-FF52</v>
      </c>
      <c r="Q559" s="3" t="str">
        <f>IF(VLOOKUP($A559,DICO_Complet!A:R,15,FALSE)=0,"",VLOOKUP($A559,DICO_Complet!A:R,15,FALSE))</f>
        <v/>
      </c>
      <c r="R559" s="3" t="str">
        <f>IF(VLOOKUP($A559,DICO_Complet!A:R,16,FALSE)=0,"",VLOOKUP($A559,DICO_Complet!A:R,16,FALSE))</f>
        <v/>
      </c>
      <c r="S559" s="3" t="str">
        <f>IF(VLOOKUP($A559,DICO_Complet!A:R,17,FALSE)=0,"",VLOOKUP($A559,DICO_Complet!A:R,17,FALSE))</f>
        <v/>
      </c>
      <c r="T559" s="3" t="str">
        <f>IF(VLOOKUP($A559,DICO_Complet!A:R,18,FALSE)=0,"",VLOOKUP($A559,DICO_Complet!A:R,18,FALSE))</f>
        <v/>
      </c>
    </row>
    <row r="560" spans="1:20">
      <c r="A560" s="29">
        <v>241112000007</v>
      </c>
      <c r="B560" s="30" t="str">
        <f>IF(ISNA(VLOOKUP(Tableau161920[[#This Row],[Référence]],MON_MSG!A:B,2,FALSE)),"N",IF($I560="Obsolete","N","O"))</f>
        <v>O</v>
      </c>
      <c r="C560" s="3" t="str">
        <f>VLOOKUP($A560,DICO_Complet!A:R,3,FALSE)</f>
        <v>Context</v>
      </c>
      <c r="D560" s="3" t="str">
        <f>VLOOKUP($A560,DICO_Complet!A:R,4,FALSE)</f>
        <v>transactionContext</v>
      </c>
      <c r="E560" s="3" t="str">
        <f>VLOOKUP($A560,DICO_Complet!A:R,5,FALSE)</f>
        <v>usedKernelId</v>
      </c>
      <c r="F560" s="3" t="str">
        <f>VLOOKUP($A560,DICO_Complet!A:R,6,FALSE)</f>
        <v>Max8HexBinaryText</v>
      </c>
      <c r="G560" s="31" t="str">
        <f>VLOOKUP($A560,DICO_Complet!A:R,7,FALSE)</f>
        <v>DNS</v>
      </c>
      <c r="H560" s="31">
        <f>VLOOKUP($A560,DICO_Complet!A:R,8,FALSE)</f>
        <v>0</v>
      </c>
      <c r="I560" s="3" t="str">
        <f>IF(VLOOKUP($A560,DICO_Complet!A:R,9,FALSE)&lt;&gt;0,VLOOKUP($A560,DICO_Complet!A:R,9,FALSE),"")</f>
        <v/>
      </c>
      <c r="J560" s="3" t="str">
        <f>VLOOKUP($A560,DICO_Complet!A:R,10,FALSE)</f>
        <v>Kernel Identifier</v>
      </c>
      <c r="K560" s="3" t="str">
        <f>IF(OR(ISNA(VLOOKUP(Tableau161920[[#This Row],[Référence]],MON_MSG!A:H,7,FALSE)),ISBLANK(VLOOKUP(Tableau161920[[#This Row],[Référence]],MON_MSG!A:H,7,FALSE))),"",VLOOKUP(Tableau161920[[#This Row],[Référence]],MON_MSG!A:H,7,FALSE))</f>
        <v/>
      </c>
      <c r="L560" s="3" t="str">
        <f>IF(OR(ISNA(VLOOKUP(Tableau161920[[#This Row],[Référence]],MON_MSG!A:I,8,FALSE)),ISBLANK(VLOOKUP(Tableau161920[[#This Row],[Référence]],MON_MSG!A:I,8,FALSE))),"",VLOOKUP(Tableau161920[[#This Row],[Référence]],MON_MSG!A:I,8,FALSE))</f>
        <v/>
      </c>
      <c r="M560" s="3" t="str">
        <f>IF(OR(ISNA(VLOOKUP(Tableau161920[[#This Row],[Référence]],MON_MSG!A:J,9,FALSE)),ISBLANK(VLOOKUP(Tableau161920[[#This Row],[Référence]],MON_MSG!A:J,9,FALSE))),"",VLOOKUP(Tableau161920[[#This Row],[Référence]],MON_MSG!A:J,9,FALSE))</f>
        <v/>
      </c>
      <c r="N560" s="3" t="str">
        <f>IF(VLOOKUP($A560,DICO_Complet!A:R,12,FALSE)=0,"",VLOOKUP($A560,DICO_Complet!A:R,12,FALSE))</f>
        <v>RSB55_DF68</v>
      </c>
      <c r="O560" s="3" t="str">
        <f>IF(VLOOKUP($A560,DICO_Complet!A:R,13,FALSE)=0,"",VLOOKUP($A560,DICO_Complet!A:R,13,FALSE))</f>
        <v>055-DF68</v>
      </c>
      <c r="P560" s="3" t="str">
        <f>IF(VLOOKUP($A560,DICO_Complet!A:R,14,FALSE)=0,"",VLOOKUP($A560,DICO_Complet!A:R,14,FALSE))</f>
        <v>058-DF93</v>
      </c>
      <c r="Q560" s="3" t="str">
        <f>IF(VLOOKUP($A560,DICO_Complet!A:R,15,FALSE)=0,"",VLOOKUP($A560,DICO_Complet!A:R,15,FALSE))</f>
        <v>055-DF68</v>
      </c>
      <c r="R560" s="3" t="str">
        <f>IF(VLOOKUP($A560,DICO_Complet!A:R,16,FALSE)=0,"",VLOOKUP($A560,DICO_Complet!A:R,16,FALSE))</f>
        <v/>
      </c>
      <c r="S560" s="3" t="str">
        <f>IF(VLOOKUP($A560,DICO_Complet!A:R,17,FALSE)=0,"",VLOOKUP($A560,DICO_Complet!A:R,17,FALSE))</f>
        <v/>
      </c>
      <c r="T560" s="3" t="str">
        <f>IF(VLOOKUP($A560,DICO_Complet!A:R,18,FALSE)=0,"",VLOOKUP($A560,DICO_Complet!A:R,18,FALSE))</f>
        <v/>
      </c>
    </row>
    <row r="561" spans="1:20">
      <c r="A561" s="29">
        <v>250528144008</v>
      </c>
      <c r="B561" s="30" t="str">
        <f>IF(ISNA(VLOOKUP(Tableau161920[[#This Row],[Référence]],MON_MSG!A:B,2,FALSE)),"N",IF($I561="Obsolete","N","O"))</f>
        <v>O</v>
      </c>
      <c r="C561" s="3" t="str">
        <f>VLOOKUP($A561,DICO_Complet!A:R,3,FALSE)</f>
        <v>Context</v>
      </c>
      <c r="D561" s="3" t="str">
        <f>VLOOKUP($A561,DICO_Complet!A:R,4,FALSE)</f>
        <v>transactionContext</v>
      </c>
      <c r="E561" s="3" t="str">
        <f>VLOOKUP($A561,DICO_Complet!A:R,5,FALSE)</f>
        <v>user</v>
      </c>
      <c r="F561" s="3" t="str">
        <f>VLOOKUP($A561,DICO_Complet!A:R,6,FALSE)</f>
        <v>Max255Text</v>
      </c>
      <c r="G561" s="31" t="str">
        <f>VLOOKUP($A561,DICO_Complet!A:R,7,FALSE)</f>
        <v>DNS</v>
      </c>
      <c r="H561" s="31">
        <f>VLOOKUP($A561,DICO_Complet!A:R,8,FALSE)</f>
        <v>0</v>
      </c>
      <c r="I561" s="3" t="str">
        <f>IF(VLOOKUP($A561,DICO_Complet!A:R,9,FALSE)&lt;&gt;0,VLOOKUP($A561,DICO_Complet!A:R,9,FALSE),"")</f>
        <v/>
      </c>
      <c r="J561" s="3" t="str">
        <f>VLOOKUP($A561,DICO_Complet!A:R,10,FALSE)</f>
        <v>Smc user</v>
      </c>
      <c r="K561" s="3" t="str">
        <f>IF(OR(ISNA(VLOOKUP(Tableau161920[[#This Row],[Référence]],MON_MSG!A:H,7,FALSE)),ISBLANK(VLOOKUP(Tableau161920[[#This Row],[Référence]],MON_MSG!A:H,7,FALSE))),"",VLOOKUP(Tableau161920[[#This Row],[Référence]],MON_MSG!A:H,7,FALSE))</f>
        <v/>
      </c>
      <c r="L561" s="3" t="str">
        <f>IF(OR(ISNA(VLOOKUP(Tableau161920[[#This Row],[Référence]],MON_MSG!A:I,8,FALSE)),ISBLANK(VLOOKUP(Tableau161920[[#This Row],[Référence]],MON_MSG!A:I,8,FALSE))),"",VLOOKUP(Tableau161920[[#This Row],[Référence]],MON_MSG!A:I,8,FALSE))</f>
        <v/>
      </c>
      <c r="M561" s="3" t="str">
        <f>IF(OR(ISNA(VLOOKUP(Tableau161920[[#This Row],[Référence]],MON_MSG!A:J,9,FALSE)),ISBLANK(VLOOKUP(Tableau161920[[#This Row],[Référence]],MON_MSG!A:J,9,FALSE))),"",VLOOKUP(Tableau161920[[#This Row],[Référence]],MON_MSG!A:J,9,FALSE))</f>
        <v/>
      </c>
      <c r="N561" s="3" t="str">
        <f>IF(VLOOKUP($A561,DICO_Complet!A:R,12,FALSE)=0,"",VLOOKUP($A561,DICO_Complet!A:R,12,FALSE))</f>
        <v/>
      </c>
      <c r="O561" s="3" t="str">
        <f>IF(VLOOKUP($A561,DICO_Complet!A:R,13,FALSE)=0,"",VLOOKUP($A561,DICO_Complet!A:R,13,FALSE))</f>
        <v/>
      </c>
      <c r="P561" s="3" t="str">
        <f>IF(VLOOKUP($A561,DICO_Complet!A:R,14,FALSE)=0,"",VLOOKUP($A561,DICO_Complet!A:R,14,FALSE))</f>
        <v/>
      </c>
      <c r="Q561" s="3" t="str">
        <f>IF(VLOOKUP($A561,DICO_Complet!A:R,15,FALSE)=0,"",VLOOKUP($A561,DICO_Complet!A:R,15,FALSE))</f>
        <v/>
      </c>
      <c r="R561" s="3" t="str">
        <f>IF(VLOOKUP($A561,DICO_Complet!A:R,16,FALSE)=0,"",VLOOKUP($A561,DICO_Complet!A:R,16,FALSE))</f>
        <v/>
      </c>
      <c r="S561" s="3" t="str">
        <f>IF(VLOOKUP($A561,DICO_Complet!A:R,17,FALSE)=0,"",VLOOKUP($A561,DICO_Complet!A:R,17,FALSE))</f>
        <v/>
      </c>
      <c r="T561" s="3" t="str">
        <f>IF(VLOOKUP($A561,DICO_Complet!A:R,18,FALSE)=0,"",VLOOKUP($A561,DICO_Complet!A:R,18,FALSE))</f>
        <v/>
      </c>
    </row>
    <row r="562" spans="1:20">
      <c r="A562" s="29">
        <v>250214094420</v>
      </c>
      <c r="B562" s="30" t="str">
        <f>IF(ISNA(VLOOKUP(Tableau161920[[#This Row],[Référence]],MON_MSG!A:B,2,FALSE)),"N",IF($I562="Obsolete","N","O"))</f>
        <v>O</v>
      </c>
      <c r="C562" s="3" t="str">
        <f>VLOOKUP($A562,DICO_Complet!A:R,3,FALSE)</f>
        <v>Context</v>
      </c>
      <c r="D562" s="3" t="str">
        <f>VLOOKUP($A562,DICO_Complet!A:R,4,FALSE)</f>
        <v>transactionContext</v>
      </c>
      <c r="E562" s="3" t="str">
        <f>VLOOKUP($A562,DICO_Complet!A:R,5,FALSE)</f>
        <v>visaB2BProgramId</v>
      </c>
      <c r="F562" s="3" t="str">
        <f>VLOOKUP($A562,DICO_Complet!A:R,6,FALSE)</f>
        <v>Max2Text</v>
      </c>
      <c r="G562" s="31" t="str">
        <f>VLOOKUP($A562,DICO_Complet!A:R,7,FALSE)</f>
        <v>DNS</v>
      </c>
      <c r="H562" s="31">
        <f>VLOOKUP($A562,DICO_Complet!A:R,8,FALSE)</f>
        <v>0</v>
      </c>
      <c r="I562" s="3" t="str">
        <f>IF(VLOOKUP($A562,DICO_Complet!A:R,9,FALSE)&lt;&gt;0,VLOOKUP($A562,DICO_Complet!A:R,9,FALSE),"")</f>
        <v/>
      </c>
      <c r="J562" s="3" t="str">
        <f>VLOOKUP($A562,DICO_Complet!A:R,10,FALSE)</f>
        <v>B2B program ID</v>
      </c>
      <c r="K562" s="3" t="str">
        <f>IF(OR(ISNA(VLOOKUP(Tableau161920[[#This Row],[Référence]],MON_MSG!A:H,7,FALSE)),ISBLANK(VLOOKUP(Tableau161920[[#This Row],[Référence]],MON_MSG!A:H,7,FALSE))),"",VLOOKUP(Tableau161920[[#This Row],[Référence]],MON_MSG!A:H,7,FALSE))</f>
        <v/>
      </c>
      <c r="L562" s="3" t="str">
        <f>IF(OR(ISNA(VLOOKUP(Tableau161920[[#This Row],[Référence]],MON_MSG!A:I,8,FALSE)),ISBLANK(VLOOKUP(Tableau161920[[#This Row],[Référence]],MON_MSG!A:I,8,FALSE))),"",VLOOKUP(Tableau161920[[#This Row],[Référence]],MON_MSG!A:I,8,FALSE))</f>
        <v/>
      </c>
      <c r="M562" s="3" t="str">
        <f>IF(OR(ISNA(VLOOKUP(Tableau161920[[#This Row],[Référence]],MON_MSG!A:J,9,FALSE)),ISBLANK(VLOOKUP(Tableau161920[[#This Row],[Référence]],MON_MSG!A:J,9,FALSE))),"",VLOOKUP(Tableau161920[[#This Row],[Référence]],MON_MSG!A:J,9,FALSE))</f>
        <v/>
      </c>
      <c r="N562" s="3" t="str">
        <f>IF(VLOOKUP($A562,DICO_Complet!A:R,12,FALSE)=0,"",VLOOKUP($A562,DICO_Complet!A:R,12,FALSE))</f>
        <v>ARDEF1 &amp; VI35</v>
      </c>
      <c r="O562" s="3" t="str">
        <f>IF(VLOOKUP($A562,DICO_Complet!A:R,13,FALSE)=0,"",VLOOKUP($A562,DICO_Complet!A:R,13,FALSE))</f>
        <v/>
      </c>
      <c r="P562" s="3" t="str">
        <f>IF(VLOOKUP($A562,DICO_Complet!A:R,14,FALSE)=0,"",VLOOKUP($A562,DICO_Complet!A:R,14,FALSE))</f>
        <v/>
      </c>
      <c r="Q562" s="3" t="str">
        <f>IF(VLOOKUP($A562,DICO_Complet!A:R,15,FALSE)=0,"",VLOOKUP($A562,DICO_Complet!A:R,15,FALSE))</f>
        <v/>
      </c>
      <c r="R562" s="3" t="str">
        <f>IF(VLOOKUP($A562,DICO_Complet!A:R,16,FALSE)=0,"",VLOOKUP($A562,DICO_Complet!A:R,16,FALSE))</f>
        <v/>
      </c>
      <c r="S562" s="3" t="str">
        <f>IF(VLOOKUP($A562,DICO_Complet!A:R,17,FALSE)=0,"",VLOOKUP($A562,DICO_Complet!A:R,17,FALSE))</f>
        <v/>
      </c>
      <c r="T562" s="3" t="str">
        <f>IF(VLOOKUP($A562,DICO_Complet!A:R,18,FALSE)=0,"",VLOOKUP($A562,DICO_Complet!A:R,18,FALSE))</f>
        <v/>
      </c>
    </row>
    <row r="563" spans="1:20">
      <c r="A563" s="29">
        <v>241112000062</v>
      </c>
      <c r="B563" s="30" t="str">
        <f>IF(ISNA(VLOOKUP(Tableau161920[[#This Row],[Référence]],MON_MSG!A:B,2,FALSE)),"N",IF($I563="Obsolete","N","O"))</f>
        <v>O</v>
      </c>
      <c r="C563" s="3" t="str">
        <f>VLOOKUP($A563,DICO_Complet!A:R,3,FALSE)</f>
        <v>Context</v>
      </c>
      <c r="D563" s="3" t="str">
        <f>VLOOKUP($A563,DICO_Complet!A:R,4,FALSE)</f>
        <v>verification</v>
      </c>
      <c r="E563" s="3" t="str">
        <f>VLOOKUP($A563,DICO_Complet!A:R,5,FALSE)</f>
        <v>accountNameRequestValue</v>
      </c>
      <c r="F563" s="3" t="str">
        <f>VLOOKUP($A563,DICO_Complet!A:R,6,FALSE)</f>
        <v>Exact2AlphaNumericText</v>
      </c>
      <c r="G563" s="31" t="str">
        <f>VLOOKUP($A563,DICO_Complet!A:R,7,FALSE)</f>
        <v>DNS</v>
      </c>
      <c r="H563" s="31">
        <f>VLOOKUP($A563,DICO_Complet!A:R,8,FALSE)</f>
        <v>0</v>
      </c>
      <c r="I563" s="3" t="str">
        <f>IF(VLOOKUP($A563,DICO_Complet!A:R,9,FALSE)&lt;&gt;0,VLOOKUP($A563,DICO_Complet!A:R,9,FALSE),"")</f>
        <v/>
      </c>
      <c r="J563" s="3" t="str">
        <f>VLOOKUP($A563,DICO_Complet!A:R,10,FALSE)</f>
        <v>Account name request result</v>
      </c>
      <c r="K563" s="3" t="str">
        <f>IF(OR(ISNA(VLOOKUP(Tableau161920[[#This Row],[Référence]],MON_MSG!A:H,7,FALSE)),ISBLANK(VLOOKUP(Tableau161920[[#This Row],[Référence]],MON_MSG!A:H,7,FALSE))),"",VLOOKUP(Tableau161920[[#This Row],[Référence]],MON_MSG!A:H,7,FALSE))</f>
        <v/>
      </c>
      <c r="L563" s="3" t="str">
        <f>IF(OR(ISNA(VLOOKUP(Tableau161920[[#This Row],[Référence]],MON_MSG!A:I,8,FALSE)),ISBLANK(VLOOKUP(Tableau161920[[#This Row],[Référence]],MON_MSG!A:I,8,FALSE))),"",VLOOKUP(Tableau161920[[#This Row],[Référence]],MON_MSG!A:I,8,FALSE))</f>
        <v/>
      </c>
      <c r="M563" s="3" t="str">
        <f>IF(OR(ISNA(VLOOKUP(Tableau161920[[#This Row],[Référence]],MON_MSG!A:J,9,FALSE)),ISBLANK(VLOOKUP(Tableau161920[[#This Row],[Référence]],MON_MSG!A:J,9,FALSE))),"",VLOOKUP(Tableau161920[[#This Row],[Référence]],MON_MSG!A:J,9,FALSE))</f>
        <v/>
      </c>
      <c r="N563" s="3" t="str">
        <f>IF(VLOOKUP($A563,DICO_Complet!A:R,12,FALSE)=0,"",VLOOKUP($A563,DICO_Complet!A:R,12,FALSE))</f>
        <v>RSB119_0025</v>
      </c>
      <c r="O563" s="3" t="str">
        <f>IF(VLOOKUP($A563,DICO_Complet!A:R,13,FALSE)=0,"",VLOOKUP($A563,DICO_Complet!A:R,13,FALSE))</f>
        <v>119-0025</v>
      </c>
      <c r="P563" s="3" t="str">
        <f>IF(VLOOKUP($A563,DICO_Complet!A:R,14,FALSE)=0,"",VLOOKUP($A563,DICO_Complet!A:R,14,FALSE))</f>
        <v/>
      </c>
      <c r="Q563" s="3" t="str">
        <f>IF(VLOOKUP($A563,DICO_Complet!A:R,15,FALSE)=0,"",VLOOKUP($A563,DICO_Complet!A:R,15,FALSE))</f>
        <v/>
      </c>
      <c r="R563" s="3" t="str">
        <f>IF(VLOOKUP($A563,DICO_Complet!A:R,16,FALSE)=0,"",VLOOKUP($A563,DICO_Complet!A:R,16,FALSE))</f>
        <v/>
      </c>
      <c r="S563" s="3" t="str">
        <f>IF(VLOOKUP($A563,DICO_Complet!A:R,17,FALSE)=0,"",VLOOKUP($A563,DICO_Complet!A:R,17,FALSE))</f>
        <v/>
      </c>
      <c r="T563" s="3" t="str">
        <f>IF(VLOOKUP($A563,DICO_Complet!A:R,18,FALSE)=0,"",VLOOKUP($A563,DICO_Complet!A:R,18,FALSE))</f>
        <v/>
      </c>
    </row>
    <row r="564" spans="1:20">
      <c r="A564" s="29">
        <v>250331150900</v>
      </c>
      <c r="B564" s="30" t="str">
        <f>IF(ISNA(VLOOKUP(Tableau161920[[#This Row],[Référence]],MON_MSG!A:B,2,FALSE)),"N",IF($I564="Obsolete","N","O"))</f>
        <v>O</v>
      </c>
      <c r="C564" s="3" t="str">
        <f>VLOOKUP($A564,DICO_Complet!A:R,3,FALSE)</f>
        <v>Context</v>
      </c>
      <c r="D564" s="3" t="str">
        <f>VLOOKUP($A564,DICO_Complet!A:R,4,FALSE)</f>
        <v>verification</v>
      </c>
      <c r="E564" s="3" t="str">
        <f>VLOOKUP($A564,DICO_Complet!A:R,5,FALSE)</f>
        <v>acknowledgementRequestIndicator</v>
      </c>
      <c r="F564" s="3" t="str">
        <f>VLOOKUP($A564,DICO_Complet!A:R,6,FALSE)</f>
        <v>AcknowledgementRequestIndicatorCodeset</v>
      </c>
      <c r="G564" s="31" t="str">
        <f>VLOOKUP($A564,DICO_Complet!A:R,7,FALSE)</f>
        <v>DNS</v>
      </c>
      <c r="H564" s="31">
        <f>VLOOKUP($A564,DICO_Complet!A:R,8,FALSE)</f>
        <v>0</v>
      </c>
      <c r="I564" s="3" t="str">
        <f>IF(VLOOKUP($A564,DICO_Complet!A:R,9,FALSE)&lt;&gt;0,VLOOKUP($A564,DICO_Complet!A:R,9,FALSE),"")</f>
        <v/>
      </c>
      <c r="J564" s="3" t="str">
        <f>VLOOKUP($A564,DICO_Complet!A:R,10,FALSE)</f>
        <v>Acknowledgement request indicator</v>
      </c>
      <c r="K564" s="3" t="str">
        <f>IF(OR(ISNA(VLOOKUP(Tableau161920[[#This Row],[Référence]],MON_MSG!A:H,7,FALSE)),ISBLANK(VLOOKUP(Tableau161920[[#This Row],[Référence]],MON_MSG!A:H,7,FALSE))),"",VLOOKUP(Tableau161920[[#This Row],[Référence]],MON_MSG!A:H,7,FALSE))</f>
        <v/>
      </c>
      <c r="L564" s="3" t="str">
        <f>IF(OR(ISNA(VLOOKUP(Tableau161920[[#This Row],[Référence]],MON_MSG!A:I,8,FALSE)),ISBLANK(VLOOKUP(Tableau161920[[#This Row],[Référence]],MON_MSG!A:I,8,FALSE))),"",VLOOKUP(Tableau161920[[#This Row],[Référence]],MON_MSG!A:I,8,FALSE))</f>
        <v/>
      </c>
      <c r="M564" s="3" t="str">
        <f>IF(OR(ISNA(VLOOKUP(Tableau161920[[#This Row],[Référence]],MON_MSG!A:J,9,FALSE)),ISBLANK(VLOOKUP(Tableau161920[[#This Row],[Référence]],MON_MSG!A:J,9,FALSE))),"",VLOOKUP(Tableau161920[[#This Row],[Référence]],MON_MSG!A:J,9,FALSE))</f>
        <v/>
      </c>
      <c r="N564" s="3" t="str">
        <f>IF(VLOOKUP($A564,DICO_Complet!A:R,12,FALSE)=0,"",VLOOKUP($A564,DICO_Complet!A:R,12,FALSE))</f>
        <v/>
      </c>
      <c r="O564" s="3" t="str">
        <f>IF(VLOOKUP($A564,DICO_Complet!A:R,13,FALSE)=0,"",VLOOKUP($A564,DICO_Complet!A:R,13,FALSE))</f>
        <v/>
      </c>
      <c r="P564" s="3" t="str">
        <f>IF(VLOOKUP($A564,DICO_Complet!A:R,14,FALSE)=0,"",VLOOKUP($A564,DICO_Complet!A:R,14,FALSE))</f>
        <v>026-p1</v>
      </c>
      <c r="Q564" s="3" t="str">
        <f>IF(VLOOKUP($A564,DICO_Complet!A:R,15,FALSE)=0,"",VLOOKUP($A564,DICO_Complet!A:R,15,FALSE))</f>
        <v/>
      </c>
      <c r="R564" s="3" t="str">
        <f>IF(VLOOKUP($A564,DICO_Complet!A:R,16,FALSE)=0,"",VLOOKUP($A564,DICO_Complet!A:R,16,FALSE))</f>
        <v/>
      </c>
      <c r="S564" s="3" t="str">
        <f>IF(VLOOKUP($A564,DICO_Complet!A:R,17,FALSE)=0,"",VLOOKUP($A564,DICO_Complet!A:R,17,FALSE))</f>
        <v/>
      </c>
      <c r="T564" s="3" t="str">
        <f>IF(VLOOKUP($A564,DICO_Complet!A:R,18,FALSE)=0,"",VLOOKUP($A564,DICO_Complet!A:R,18,FALSE))</f>
        <v/>
      </c>
    </row>
    <row r="565" spans="1:20">
      <c r="A565" s="29">
        <v>241112000063</v>
      </c>
      <c r="B565" s="30" t="str">
        <f>IF(ISNA(VLOOKUP(Tableau161920[[#This Row],[Référence]],MON_MSG!A:B,2,FALSE)),"N",IF($I565="Obsolete","N","O"))</f>
        <v>N</v>
      </c>
      <c r="C565" s="3" t="str">
        <f>VLOOKUP($A565,DICO_Complet!A:R,3,FALSE)</f>
        <v>Context</v>
      </c>
      <c r="D565" s="3" t="str">
        <f>VLOOKUP($A565,DICO_Complet!A:R,4,FALSE)</f>
        <v>verification</v>
      </c>
      <c r="E565" s="3" t="str">
        <f>VLOOKUP($A565,DICO_Complet!A:R,5,FALSE)</f>
        <v>cardholderAuthenticationMethod</v>
      </c>
      <c r="F565" s="3" t="str">
        <f>VLOOKUP($A565,DICO_Complet!A:R,6,FALSE)</f>
        <v>CardholderAuthenticationMethodCodeset</v>
      </c>
      <c r="G565" s="31" t="str">
        <f>VLOOKUP($A565,DICO_Complet!A:R,7,FALSE)</f>
        <v>DNS</v>
      </c>
      <c r="H565" s="31">
        <f>VLOOKUP($A565,DICO_Complet!A:R,8,FALSE)</f>
        <v>0</v>
      </c>
      <c r="I565" s="3" t="str">
        <f>IF(VLOOKUP($A565,DICO_Complet!A:R,9,FALSE)&lt;&gt;0,VLOOKUP($A565,DICO_Complet!A:R,9,FALSE),"")</f>
        <v>Obsolete</v>
      </c>
      <c r="J565" s="3" t="str">
        <f>VLOOKUP($A565,DICO_Complet!A:R,10,FALSE)</f>
        <v>Cardholder authentication method</v>
      </c>
      <c r="K565" s="3" t="str">
        <f>IF(OR(ISNA(VLOOKUP(Tableau161920[[#This Row],[Référence]],MON_MSG!A:H,7,FALSE)),ISBLANK(VLOOKUP(Tableau161920[[#This Row],[Référence]],MON_MSG!A:H,7,FALSE))),"",VLOOKUP(Tableau161920[[#This Row],[Référence]],MON_MSG!A:H,7,FALSE))</f>
        <v/>
      </c>
      <c r="L565" s="3" t="str">
        <f>IF(OR(ISNA(VLOOKUP(Tableau161920[[#This Row],[Référence]],MON_MSG!A:I,8,FALSE)),ISBLANK(VLOOKUP(Tableau161920[[#This Row],[Référence]],MON_MSG!A:I,8,FALSE))),"",VLOOKUP(Tableau161920[[#This Row],[Référence]],MON_MSG!A:I,8,FALSE))</f>
        <v/>
      </c>
      <c r="M565" s="3" t="str">
        <f>IF(OR(ISNA(VLOOKUP(Tableau161920[[#This Row],[Référence]],MON_MSG!A:J,9,FALSE)),ISBLANK(VLOOKUP(Tableau161920[[#This Row],[Référence]],MON_MSG!A:J,9,FALSE))),"",VLOOKUP(Tableau161920[[#This Row],[Référence]],MON_MSG!A:J,9,FALSE))</f>
        <v/>
      </c>
      <c r="N565" s="3" t="str">
        <f>IF(VLOOKUP($A565,DICO_Complet!A:R,12,FALSE)=0,"",VLOOKUP($A565,DICO_Complet!A:R,12,FALSE))</f>
        <v>RSB59_410</v>
      </c>
      <c r="O565" s="3" t="str">
        <f>IF(VLOOKUP($A565,DICO_Complet!A:R,13,FALSE)=0,"",VLOOKUP($A565,DICO_Complet!A:R,13,FALSE))</f>
        <v>059-0410 Cf codeset du CB2AF 022-p4</v>
      </c>
      <c r="P565" s="3" t="str">
        <f>IF(VLOOKUP($A565,DICO_Complet!A:R,14,FALSE)=0,"",VLOOKUP($A565,DICO_Complet!A:R,14,FALSE))</f>
        <v>058-0410</v>
      </c>
      <c r="Q565" s="3" t="str">
        <f>IF(VLOOKUP($A565,DICO_Complet!A:R,15,FALSE)=0,"",VLOOKUP($A565,DICO_Complet!A:R,15,FALSE))</f>
        <v/>
      </c>
      <c r="R565" s="3" t="str">
        <f>IF(VLOOKUP($A565,DICO_Complet!A:R,16,FALSE)=0,"",VLOOKUP($A565,DICO_Complet!A:R,16,FALSE))</f>
        <v/>
      </c>
      <c r="S565" s="3" t="str">
        <f>IF(VLOOKUP($A565,DICO_Complet!A:R,17,FALSE)=0,"",VLOOKUP($A565,DICO_Complet!A:R,17,FALSE))</f>
        <v/>
      </c>
      <c r="T565" s="3" t="str">
        <f>IF(VLOOKUP($A565,DICO_Complet!A:R,18,FALSE)=0,"",VLOOKUP($A565,DICO_Complet!A:R,18,FALSE))</f>
        <v/>
      </c>
    </row>
    <row r="566" spans="1:20">
      <c r="A566" s="29">
        <v>250414091403</v>
      </c>
      <c r="B566" s="30" t="str">
        <f>IF(ISNA(VLOOKUP(Tableau161920[[#This Row],[Référence]],MON_MSG!A:B,2,FALSE)),"N",IF($I566="Obsolete","N","O"))</f>
        <v>O</v>
      </c>
      <c r="C566" s="3" t="str">
        <f>VLOOKUP($A566,DICO_Complet!A:R,3,FALSE)</f>
        <v>Context</v>
      </c>
      <c r="D566" s="3" t="str">
        <f>VLOOKUP($A566,DICO_Complet!A:R,4,FALSE)</f>
        <v>verification</v>
      </c>
      <c r="E566" s="3" t="str">
        <f>VLOOKUP($A566,DICO_Complet!A:R,5,FALSE)</f>
        <v>cardholderAuthenticationMethod</v>
      </c>
      <c r="F566" s="3" t="str">
        <f>VLOOKUP($A566,DICO_Complet!A:R,6,FALSE)</f>
        <v>CardholderAuthenticationMethodCodeset</v>
      </c>
      <c r="G566" s="31" t="str">
        <f>VLOOKUP($A566,DICO_Complet!A:R,7,FALSE)</f>
        <v>DNS</v>
      </c>
      <c r="H566" s="31">
        <f>VLOOKUP($A566,DICO_Complet!A:R,8,FALSE)</f>
        <v>0</v>
      </c>
      <c r="I566" s="3" t="str">
        <f>IF(VLOOKUP($A566,DICO_Complet!A:R,9,FALSE)&lt;&gt;0,VLOOKUP($A566,DICO_Complet!A:R,9,FALSE),"")</f>
        <v/>
      </c>
      <c r="J566" s="3" t="str">
        <f>VLOOKUP($A566,DICO_Complet!A:R,10,FALSE)</f>
        <v>Cardholder authentication method</v>
      </c>
      <c r="K566" s="3" t="str">
        <f>IF(OR(ISNA(VLOOKUP(Tableau161920[[#This Row],[Référence]],MON_MSG!A:H,7,FALSE)),ISBLANK(VLOOKUP(Tableau161920[[#This Row],[Référence]],MON_MSG!A:H,7,FALSE))),"",VLOOKUP(Tableau161920[[#This Row],[Référence]],MON_MSG!A:H,7,FALSE))</f>
        <v/>
      </c>
      <c r="L566" s="3" t="str">
        <f>IF(OR(ISNA(VLOOKUP(Tableau161920[[#This Row],[Référence]],MON_MSG!A:I,8,FALSE)),ISBLANK(VLOOKUP(Tableau161920[[#This Row],[Référence]],MON_MSG!A:I,8,FALSE))),"",VLOOKUP(Tableau161920[[#This Row],[Référence]],MON_MSG!A:I,8,FALSE))</f>
        <v/>
      </c>
      <c r="M566" s="3" t="str">
        <f>IF(OR(ISNA(VLOOKUP(Tableau161920[[#This Row],[Référence]],MON_MSG!A:J,9,FALSE)),ISBLANK(VLOOKUP(Tableau161920[[#This Row],[Référence]],MON_MSG!A:J,9,FALSE))),"",VLOOKUP(Tableau161920[[#This Row],[Référence]],MON_MSG!A:J,9,FALSE))</f>
        <v/>
      </c>
      <c r="N566" s="3" t="str">
        <f>IF(VLOOKUP($A566,DICO_Complet!A:R,12,FALSE)=0,"",VLOOKUP($A566,DICO_Complet!A:R,12,FALSE))</f>
        <v/>
      </c>
      <c r="O566" s="3" t="str">
        <f>IF(VLOOKUP($A566,DICO_Complet!A:R,13,FALSE)=0,"",VLOOKUP($A566,DICO_Complet!A:R,13,FALSE))</f>
        <v/>
      </c>
      <c r="P566" s="3" t="str">
        <f>IF(VLOOKUP($A566,DICO_Complet!A:R,14,FALSE)=0,"",VLOOKUP($A566,DICO_Complet!A:R,14,FALSE))</f>
        <v>022-p4</v>
      </c>
      <c r="Q566" s="3" t="str">
        <f>IF(VLOOKUP($A566,DICO_Complet!A:R,15,FALSE)=0,"",VLOOKUP($A566,DICO_Complet!A:R,15,FALSE))</f>
        <v>022-p4</v>
      </c>
      <c r="R566" s="3" t="str">
        <f>IF(VLOOKUP($A566,DICO_Complet!A:R,16,FALSE)=0,"",VLOOKUP($A566,DICO_Complet!A:R,16,FALSE))</f>
        <v/>
      </c>
      <c r="S566" s="3" t="str">
        <f>IF(VLOOKUP($A566,DICO_Complet!A:R,17,FALSE)=0,"",VLOOKUP($A566,DICO_Complet!A:R,17,FALSE))</f>
        <v/>
      </c>
      <c r="T566" s="3" t="str">
        <f>IF(VLOOKUP($A566,DICO_Complet!A:R,18,FALSE)=0,"",VLOOKUP($A566,DICO_Complet!A:R,18,FALSE))</f>
        <v/>
      </c>
    </row>
    <row r="567" spans="1:20">
      <c r="A567" s="29">
        <v>251118094500</v>
      </c>
      <c r="B567" s="30" t="str">
        <f>IF(ISNA(VLOOKUP(Tableau161920[[#This Row],[Référence]],MON_MSG!A:B,2,FALSE)),"N",IF($I567="Obsolete","N","O"))</f>
        <v>O</v>
      </c>
      <c r="C567" s="3" t="str">
        <f>VLOOKUP($A567,DICO_Complet!A:R,3,FALSE)</f>
        <v>Context</v>
      </c>
      <c r="D567" s="3" t="str">
        <f>VLOOKUP($A567,DICO_Complet!A:R,4,FALSE)</f>
        <v>verification</v>
      </c>
      <c r="E567" s="3" t="str">
        <f>VLOOKUP($A567,DICO_Complet!A:R,5,FALSE)</f>
        <v>cardholderWalletAuthenticationMethod</v>
      </c>
      <c r="F567" s="3" t="str">
        <f>VLOOKUP($A567,DICO_Complet!A:R,6,FALSE)</f>
        <v>Max2Text</v>
      </c>
      <c r="G567" s="31" t="str">
        <f>VLOOKUP($A567,DICO_Complet!A:R,7,FALSE)</f>
        <v>DNS</v>
      </c>
      <c r="H567" s="31">
        <f>VLOOKUP($A567,DICO_Complet!A:R,8,FALSE)</f>
        <v>0</v>
      </c>
      <c r="I567" s="3" t="str">
        <f>IF(VLOOKUP($A567,DICO_Complet!A:R,9,FALSE)&lt;&gt;0,VLOOKUP($A567,DICO_Complet!A:R,9,FALSE),"")</f>
        <v/>
      </c>
      <c r="J567" s="3" t="str">
        <f>VLOOKUP($A567,DICO_Complet!A:R,10,FALSE)</f>
        <v>Cardholder authenticationMethod for a wallet</v>
      </c>
      <c r="K567" s="3" t="str">
        <f>IF(OR(ISNA(VLOOKUP(Tableau161920[[#This Row],[Référence]],MON_MSG!A:H,7,FALSE)),ISBLANK(VLOOKUP(Tableau161920[[#This Row],[Référence]],MON_MSG!A:H,7,FALSE))),"",VLOOKUP(Tableau161920[[#This Row],[Référence]],MON_MSG!A:H,7,FALSE))</f>
        <v/>
      </c>
      <c r="L567" s="3" t="str">
        <f>IF(OR(ISNA(VLOOKUP(Tableau161920[[#This Row],[Référence]],MON_MSG!A:I,8,FALSE)),ISBLANK(VLOOKUP(Tableau161920[[#This Row],[Référence]],MON_MSG!A:I,8,FALSE))),"",VLOOKUP(Tableau161920[[#This Row],[Référence]],MON_MSG!A:I,8,FALSE))</f>
        <v/>
      </c>
      <c r="M567" s="3" t="str">
        <f>IF(OR(ISNA(VLOOKUP(Tableau161920[[#This Row],[Référence]],MON_MSG!A:J,9,FALSE)),ISBLANK(VLOOKUP(Tableau161920[[#This Row],[Référence]],MON_MSG!A:J,9,FALSE))),"",VLOOKUP(Tableau161920[[#This Row],[Référence]],MON_MSG!A:J,9,FALSE))</f>
        <v/>
      </c>
      <c r="N567" s="3" t="str">
        <f>IF(VLOOKUP($A567,DICO_Complet!A:R,12,FALSE)=0,"",VLOOKUP($A567,DICO_Complet!A:R,12,FALSE))</f>
        <v>RSB59_410</v>
      </c>
      <c r="O567" s="3" t="str">
        <f>IF(VLOOKUP($A567,DICO_Complet!A:R,13,FALSE)=0,"",VLOOKUP($A567,DICO_Complet!A:R,13,FALSE))</f>
        <v>059-0410</v>
      </c>
      <c r="P567" s="3" t="str">
        <f>IF(VLOOKUP($A567,DICO_Complet!A:R,14,FALSE)=0,"",VLOOKUP($A567,DICO_Complet!A:R,14,FALSE))</f>
        <v>058-0410</v>
      </c>
      <c r="Q567" s="3" t="str">
        <f>IF(VLOOKUP($A567,DICO_Complet!A:R,15,FALSE)=0,"",VLOOKUP($A567,DICO_Complet!A:R,15,FALSE))</f>
        <v>059-0410</v>
      </c>
      <c r="R567" s="3" t="str">
        <f>IF(VLOOKUP($A567,DICO_Complet!A:R,16,FALSE)=0,"",VLOOKUP($A567,DICO_Complet!A:R,16,FALSE))</f>
        <v/>
      </c>
      <c r="S567" s="3" t="str">
        <f>IF(VLOOKUP($A567,DICO_Complet!A:R,17,FALSE)=0,"",VLOOKUP($A567,DICO_Complet!A:R,17,FALSE))</f>
        <v/>
      </c>
      <c r="T567" s="3" t="str">
        <f>IF(VLOOKUP($A567,DICO_Complet!A:R,18,FALSE)=0,"",VLOOKUP($A567,DICO_Complet!A:R,18,FALSE))</f>
        <v/>
      </c>
    </row>
    <row r="568" spans="1:20">
      <c r="A568" s="29">
        <v>241112000065</v>
      </c>
      <c r="B568" s="30" t="str">
        <f>IF(ISNA(VLOOKUP(Tableau161920[[#This Row],[Référence]],MON_MSG!A:B,2,FALSE)),"N",IF($I568="Obsolete","N","O"))</f>
        <v>O</v>
      </c>
      <c r="C568" s="3" t="str">
        <f>VLOOKUP($A568,DICO_Complet!A:R,3,FALSE)</f>
        <v>Context</v>
      </c>
      <c r="D568" s="3" t="str">
        <f>VLOOKUP($A568,DICO_Complet!A:R,4,FALSE)</f>
        <v>verification</v>
      </c>
      <c r="E568" s="3" t="str">
        <f>VLOOKUP($A568,DICO_Complet!A:R,5,FALSE)</f>
        <v>keySetIdentifier</v>
      </c>
      <c r="F568" s="3" t="str">
        <f>VLOOKUP($A568,DICO_Complet!A:R,6,FALSE)</f>
        <v>Exact19HexBinaryText</v>
      </c>
      <c r="G568" s="31" t="str">
        <f>VLOOKUP($A568,DICO_Complet!A:R,7,FALSE)</f>
        <v>DNS</v>
      </c>
      <c r="H568" s="31">
        <f>VLOOKUP($A568,DICO_Complet!A:R,8,FALSE)</f>
        <v>0</v>
      </c>
      <c r="I568" s="3" t="str">
        <f>IF(VLOOKUP($A568,DICO_Complet!A:R,9,FALSE)&lt;&gt;0,VLOOKUP($A568,DICO_Complet!A:R,9,FALSE),"")</f>
        <v/>
      </c>
      <c r="J568" s="3" t="str">
        <f>VLOOKUP($A568,DICO_Complet!A:R,10,FALSE)</f>
        <v>KT Identifier</v>
      </c>
      <c r="K568" s="3" t="str">
        <f>IF(OR(ISNA(VLOOKUP(Tableau161920[[#This Row],[Référence]],MON_MSG!A:H,7,FALSE)),ISBLANK(VLOOKUP(Tableau161920[[#This Row],[Référence]],MON_MSG!A:H,7,FALSE))),"",VLOOKUP(Tableau161920[[#This Row],[Référence]],MON_MSG!A:H,7,FALSE))</f>
        <v/>
      </c>
      <c r="L568" s="3" t="str">
        <f>IF(OR(ISNA(VLOOKUP(Tableau161920[[#This Row],[Référence]],MON_MSG!A:I,8,FALSE)),ISBLANK(VLOOKUP(Tableau161920[[#This Row],[Référence]],MON_MSG!A:I,8,FALSE))),"",VLOOKUP(Tableau161920[[#This Row],[Référence]],MON_MSG!A:I,8,FALSE))</f>
        <v/>
      </c>
      <c r="M568" s="3" t="str">
        <f>IF(OR(ISNA(VLOOKUP(Tableau161920[[#This Row],[Référence]],MON_MSG!A:J,9,FALSE)),ISBLANK(VLOOKUP(Tableau161920[[#This Row],[Référence]],MON_MSG!A:J,9,FALSE))),"",VLOOKUP(Tableau161920[[#This Row],[Référence]],MON_MSG!A:J,9,FALSE))</f>
        <v/>
      </c>
      <c r="N568" s="3" t="str">
        <f>IF(VLOOKUP($A568,DICO_Complet!A:R,12,FALSE)=0,"",VLOOKUP($A568,DICO_Complet!A:R,12,FALSE))</f>
        <v>GES1 - AUT51 deprecie</v>
      </c>
      <c r="O568" s="3" t="str">
        <f>IF(VLOOKUP($A568,DICO_Complet!A:R,13,FALSE)=0,"",VLOOKUP($A568,DICO_Complet!A:R,13,FALSE))</f>
        <v/>
      </c>
      <c r="P568" s="3" t="str">
        <f>IF(VLOOKUP($A568,DICO_Complet!A:R,14,FALSE)=0,"",VLOOKUP($A568,DICO_Complet!A:R,14,FALSE))</f>
        <v/>
      </c>
      <c r="Q568" s="3" t="str">
        <f>IF(VLOOKUP($A568,DICO_Complet!A:R,15,FALSE)=0,"",VLOOKUP($A568,DICO_Complet!A:R,15,FALSE))</f>
        <v/>
      </c>
      <c r="R568" s="3" t="str">
        <f>IF(VLOOKUP($A568,DICO_Complet!A:R,16,FALSE)=0,"",VLOOKUP($A568,DICO_Complet!A:R,16,FALSE))</f>
        <v/>
      </c>
      <c r="S568" s="3" t="str">
        <f>IF(VLOOKUP($A568,DICO_Complet!A:R,17,FALSE)=0,"",VLOOKUP($A568,DICO_Complet!A:R,17,FALSE))</f>
        <v/>
      </c>
      <c r="T568" s="3" t="str">
        <f>IF(VLOOKUP($A568,DICO_Complet!A:R,18,FALSE)=0,"",VLOOKUP($A568,DICO_Complet!A:R,18,FALSE))</f>
        <v/>
      </c>
    </row>
    <row r="569" spans="1:20">
      <c r="A569" s="29">
        <v>241112000067</v>
      </c>
      <c r="B569" s="30" t="str">
        <f>IF(ISNA(VLOOKUP(Tableau161920[[#This Row],[Référence]],MON_MSG!A:B,2,FALSE)),"N",IF($I569="Obsolete","N","O"))</f>
        <v>O</v>
      </c>
      <c r="C569" s="3" t="str">
        <f>VLOOKUP($A569,DICO_Complet!A:R,3,FALSE)</f>
        <v>Context</v>
      </c>
      <c r="D569" s="3" t="str">
        <f>VLOOKUP($A569,DICO_Complet!A:R,4,FALSE)</f>
        <v>verification</v>
      </c>
      <c r="E569" s="3" t="str">
        <f>VLOOKUP($A569,DICO_Complet!A:R,5,FALSE)</f>
        <v>secureCorporatePaymentExemptionIndicator</v>
      </c>
      <c r="F569" s="3" t="str">
        <f>VLOOKUP($A569,DICO_Complet!A:R,6,FALSE)</f>
        <v>Exact1AlphaNumericText</v>
      </c>
      <c r="G569" s="31" t="str">
        <f>VLOOKUP($A569,DICO_Complet!A:R,7,FALSE)</f>
        <v>DNS</v>
      </c>
      <c r="H569" s="31">
        <f>VLOOKUP($A569,DICO_Complet!A:R,8,FALSE)</f>
        <v>0</v>
      </c>
      <c r="I569" s="3" t="str">
        <f>IF(VLOOKUP($A569,DICO_Complet!A:R,9,FALSE)&lt;&gt;0,VLOOKUP($A569,DICO_Complet!A:R,9,FALSE),"")</f>
        <v/>
      </c>
      <c r="J569" s="3" t="str">
        <f>VLOOKUP($A569,DICO_Complet!A:R,10,FALSE)</f>
        <v>Secure corporate payment (SCP) indicator</v>
      </c>
      <c r="K569" s="3" t="str">
        <f>IF(OR(ISNA(VLOOKUP(Tableau161920[[#This Row],[Référence]],MON_MSG!A:H,7,FALSE)),ISBLANK(VLOOKUP(Tableau161920[[#This Row],[Référence]],MON_MSG!A:H,7,FALSE))),"",VLOOKUP(Tableau161920[[#This Row],[Référence]],MON_MSG!A:H,7,FALSE))</f>
        <v/>
      </c>
      <c r="L569" s="3" t="str">
        <f>IF(OR(ISNA(VLOOKUP(Tableau161920[[#This Row],[Référence]],MON_MSG!A:I,8,FALSE)),ISBLANK(VLOOKUP(Tableau161920[[#This Row],[Référence]],MON_MSG!A:I,8,FALSE))),"",VLOOKUP(Tableau161920[[#This Row],[Référence]],MON_MSG!A:I,8,FALSE))</f>
        <v/>
      </c>
      <c r="M569" s="3" t="str">
        <f>IF(OR(ISNA(VLOOKUP(Tableau161920[[#This Row],[Référence]],MON_MSG!A:J,9,FALSE)),ISBLANK(VLOOKUP(Tableau161920[[#This Row],[Référence]],MON_MSG!A:J,9,FALSE))),"",VLOOKUP(Tableau161920[[#This Row],[Référence]],MON_MSG!A:J,9,FALSE))</f>
        <v/>
      </c>
      <c r="N569" s="3" t="str">
        <f>IF(VLOOKUP($A569,DICO_Complet!A:R,12,FALSE)=0,"",VLOOKUP($A569,DICO_Complet!A:R,12,FALSE))</f>
        <v>RSB119_0030</v>
      </c>
      <c r="O569" s="3" t="str">
        <f>IF(VLOOKUP($A569,DICO_Complet!A:R,13,FALSE)=0,"",VLOOKUP($A569,DICO_Complet!A:R,13,FALSE))</f>
        <v>119-0030</v>
      </c>
      <c r="P569" s="3" t="str">
        <f>IF(VLOOKUP($A569,DICO_Complet!A:R,14,FALSE)=0,"",VLOOKUP($A569,DICO_Complet!A:R,14,FALSE))</f>
        <v/>
      </c>
      <c r="Q569" s="3" t="str">
        <f>IF(VLOOKUP($A569,DICO_Complet!A:R,15,FALSE)=0,"",VLOOKUP($A569,DICO_Complet!A:R,15,FALSE))</f>
        <v/>
      </c>
      <c r="R569" s="3" t="str">
        <f>IF(VLOOKUP($A569,DICO_Complet!A:R,16,FALSE)=0,"",VLOOKUP($A569,DICO_Complet!A:R,16,FALSE))</f>
        <v/>
      </c>
      <c r="S569" s="3" t="str">
        <f>IF(VLOOKUP($A569,DICO_Complet!A:R,17,FALSE)=0,"",VLOOKUP($A569,DICO_Complet!A:R,17,FALSE))</f>
        <v/>
      </c>
      <c r="T569" s="3" t="str">
        <f>IF(VLOOKUP($A569,DICO_Complet!A:R,18,FALSE)=0,"",VLOOKUP($A569,DICO_Complet!A:R,18,FALSE))</f>
        <v/>
      </c>
    </row>
    <row r="570" spans="1:20">
      <c r="A570" s="29">
        <v>250901001206</v>
      </c>
      <c r="B570" s="30" t="str">
        <f>IF(ISNA(VLOOKUP(Tableau161920[[#This Row],[Référence]],MON_MSG!A:B,2,FALSE)),"N",IF($I570="Obsolete","N","O"))</f>
        <v>O</v>
      </c>
      <c r="C570" s="3" t="str">
        <f>VLOOKUP($A570,DICO_Complet!A:R,3,FALSE)</f>
        <v>Context</v>
      </c>
      <c r="D570" s="3" t="str">
        <f>VLOOKUP($A570,DICO_Complet!A:R,4,FALSE)</f>
        <v>verificationValue</v>
      </c>
      <c r="E570" s="3" t="str">
        <f>VLOOKUP($A570,DICO_Complet!A:R,5,FALSE)</f>
        <v>authenticationIndicator</v>
      </c>
      <c r="F570" s="3" t="str">
        <f>VLOOKUP($A570,DICO_Complet!A:R,6,FALSE)</f>
        <v>Max1AlphaNumericText</v>
      </c>
      <c r="G570" s="31" t="str">
        <f>VLOOKUP($A570,DICO_Complet!A:R,7,FALSE)</f>
        <v>DNS</v>
      </c>
      <c r="H570" s="31">
        <f>VLOOKUP($A570,DICO_Complet!A:R,8,FALSE)</f>
        <v>0</v>
      </c>
      <c r="I570" s="3" t="str">
        <f>IF(VLOOKUP($A570,DICO_Complet!A:R,9,FALSE)&lt;&gt;0,VLOOKUP($A570,DICO_Complet!A:R,9,FALSE),"")</f>
        <v/>
      </c>
      <c r="J570" s="3" t="str">
        <f>VLOOKUP($A570,DICO_Complet!A:R,10,FALSE)</f>
        <v>Authentication indicator</v>
      </c>
      <c r="K570" s="3" t="str">
        <f>IF(OR(ISNA(VLOOKUP(Tableau161920[[#This Row],[Référence]],MON_MSG!A:H,7,FALSE)),ISBLANK(VLOOKUP(Tableau161920[[#This Row],[Référence]],MON_MSG!A:H,7,FALSE))),"",VLOOKUP(Tableau161920[[#This Row],[Référence]],MON_MSG!A:H,7,FALSE))</f>
        <v/>
      </c>
      <c r="L570" s="3" t="str">
        <f>IF(OR(ISNA(VLOOKUP(Tableau161920[[#This Row],[Référence]],MON_MSG!A:I,8,FALSE)),ISBLANK(VLOOKUP(Tableau161920[[#This Row],[Référence]],MON_MSG!A:I,8,FALSE))),"",VLOOKUP(Tableau161920[[#This Row],[Référence]],MON_MSG!A:I,8,FALSE))</f>
        <v/>
      </c>
      <c r="M570" s="3" t="str">
        <f>IF(OR(ISNA(VLOOKUP(Tableau161920[[#This Row],[Référence]],MON_MSG!A:J,9,FALSE)),ISBLANK(VLOOKUP(Tableau161920[[#This Row],[Référence]],MON_MSG!A:J,9,FALSE))),"",VLOOKUP(Tableau161920[[#This Row],[Référence]],MON_MSG!A:J,9,FALSE))</f>
        <v/>
      </c>
      <c r="N570" s="3" t="str">
        <f>IF(VLOOKUP($A570,DICO_Complet!A:R,12,FALSE)=0,"",VLOOKUP($A570,DICO_Complet!A:R,12,FALSE))</f>
        <v>RSB57_39</v>
      </c>
      <c r="O570" s="3" t="str">
        <f>IF(VLOOKUP($A570,DICO_Complet!A:R,13,FALSE)=0,"",VLOOKUP($A570,DICO_Complet!A:R,13,FALSE))</f>
        <v>057-39</v>
      </c>
      <c r="P570" s="3" t="str">
        <f>IF(VLOOKUP($A570,DICO_Complet!A:R,14,FALSE)=0,"",VLOOKUP($A570,DICO_Complet!A:R,14,FALSE))</f>
        <v/>
      </c>
      <c r="Q570" s="3" t="str">
        <f>IF(VLOOKUP($A570,DICO_Complet!A:R,15,FALSE)=0,"",VLOOKUP($A570,DICO_Complet!A:R,15,FALSE))</f>
        <v/>
      </c>
      <c r="R570" s="3" t="str">
        <f>IF(VLOOKUP($A570,DICO_Complet!A:R,16,FALSE)=0,"",VLOOKUP($A570,DICO_Complet!A:R,16,FALSE))</f>
        <v/>
      </c>
      <c r="S570" s="3" t="str">
        <f>IF(VLOOKUP($A570,DICO_Complet!A:R,17,FALSE)=0,"",VLOOKUP($A570,DICO_Complet!A:R,17,FALSE))</f>
        <v/>
      </c>
      <c r="T570" s="3" t="str">
        <f>IF(VLOOKUP($A570,DICO_Complet!A:R,18,FALSE)=0,"",VLOOKUP($A570,DICO_Complet!A:R,18,FALSE))</f>
        <v/>
      </c>
    </row>
    <row r="571" spans="1:20">
      <c r="A571" s="29">
        <v>241112000069</v>
      </c>
      <c r="B571" s="30" t="str">
        <f>IF(ISNA(VLOOKUP(Tableau161920[[#This Row],[Référence]],MON_MSG!A:B,2,FALSE)),"N",IF($I571="Obsolete","N","O"))</f>
        <v>O</v>
      </c>
      <c r="C571" s="3" t="str">
        <f>VLOOKUP($A571,DICO_Complet!A:R,3,FALSE)</f>
        <v>Context</v>
      </c>
      <c r="D571" s="3" t="str">
        <f>VLOOKUP($A571,DICO_Complet!A:R,4,FALSE)</f>
        <v>verificationValue</v>
      </c>
      <c r="E571" s="3" t="str">
        <f>VLOOKUP($A571,DICO_Complet!A:R,5,FALSE)</f>
        <v>paymentSolutionProof</v>
      </c>
      <c r="F571" s="3" t="str">
        <f>VLOOKUP($A571,DICO_Complet!A:R,6,FALSE)</f>
        <v>PaymentSolutionProofCodeset</v>
      </c>
      <c r="G571" s="31" t="str">
        <f>VLOOKUP($A571,DICO_Complet!A:R,7,FALSE)</f>
        <v>DNS</v>
      </c>
      <c r="H571" s="31">
        <f>VLOOKUP($A571,DICO_Complet!A:R,8,FALSE)</f>
        <v>0</v>
      </c>
      <c r="I571" s="3" t="str">
        <f>IF(VLOOKUP($A571,DICO_Complet!A:R,9,FALSE)&lt;&gt;0,VLOOKUP($A571,DICO_Complet!A:R,9,FALSE),"")</f>
        <v/>
      </c>
      <c r="J571" s="3" t="str">
        <f>VLOOKUP($A571,DICO_Complet!A:R,10,FALSE)</f>
        <v>Type of proof</v>
      </c>
      <c r="K571" s="3" t="str">
        <f>IF(OR(ISNA(VLOOKUP(Tableau161920[[#This Row],[Référence]],MON_MSG!A:H,7,FALSE)),ISBLANK(VLOOKUP(Tableau161920[[#This Row],[Référence]],MON_MSG!A:H,7,FALSE))),"",VLOOKUP(Tableau161920[[#This Row],[Référence]],MON_MSG!A:H,7,FALSE))</f>
        <v/>
      </c>
      <c r="L571" s="3" t="str">
        <f>IF(OR(ISNA(VLOOKUP(Tableau161920[[#This Row],[Référence]],MON_MSG!A:I,8,FALSE)),ISBLANK(VLOOKUP(Tableau161920[[#This Row],[Référence]],MON_MSG!A:I,8,FALSE))),"",VLOOKUP(Tableau161920[[#This Row],[Référence]],MON_MSG!A:I,8,FALSE))</f>
        <v/>
      </c>
      <c r="M571" s="3" t="str">
        <f>IF(OR(ISNA(VLOOKUP(Tableau161920[[#This Row],[Référence]],MON_MSG!A:J,9,FALSE)),ISBLANK(VLOOKUP(Tableau161920[[#This Row],[Référence]],MON_MSG!A:J,9,FALSE))),"",VLOOKUP(Tableau161920[[#This Row],[Référence]],MON_MSG!A:J,9,FALSE))</f>
        <v/>
      </c>
      <c r="N571" s="3" t="str">
        <f>IF(VLOOKUP($A571,DICO_Complet!A:R,12,FALSE)=0,"",VLOOKUP($A571,DICO_Complet!A:R,12,FALSE))</f>
        <v>RSB57_14</v>
      </c>
      <c r="O571" s="3" t="str">
        <f>IF(VLOOKUP($A571,DICO_Complet!A:R,13,FALSE)=0,"",VLOOKUP($A571,DICO_Complet!A:R,13,FALSE))</f>
        <v>057-0014</v>
      </c>
      <c r="P571" s="3" t="str">
        <f>IF(VLOOKUP($A571,DICO_Complet!A:R,14,FALSE)=0,"",VLOOKUP($A571,DICO_Complet!A:R,14,FALSE))</f>
        <v>059-0014</v>
      </c>
      <c r="Q571" s="3" t="str">
        <f>IF(VLOOKUP($A571,DICO_Complet!A:R,15,FALSE)=0,"",VLOOKUP($A571,DICO_Complet!A:R,15,FALSE))</f>
        <v/>
      </c>
      <c r="R571" s="3" t="str">
        <f>IF(VLOOKUP($A571,DICO_Complet!A:R,16,FALSE)=0,"",VLOOKUP($A571,DICO_Complet!A:R,16,FALSE))</f>
        <v/>
      </c>
      <c r="S571" s="3" t="str">
        <f>IF(VLOOKUP($A571,DICO_Complet!A:R,17,FALSE)=0,"",VLOOKUP($A571,DICO_Complet!A:R,17,FALSE))</f>
        <v/>
      </c>
      <c r="T571" s="3" t="str">
        <f>IF(VLOOKUP($A571,DICO_Complet!A:R,18,FALSE)=0,"",VLOOKUP($A571,DICO_Complet!A:R,18,FALSE))</f>
        <v/>
      </c>
    </row>
    <row r="572" spans="1:20">
      <c r="A572" s="29">
        <v>250528144014</v>
      </c>
      <c r="B572" s="30" t="str">
        <f>IF(ISNA(VLOOKUP(Tableau161920[[#This Row],[Référence]],MON_MSG!A:B,2,FALSE)),"N",IF($I572="Obsolete","N","O"))</f>
        <v>O</v>
      </c>
      <c r="C572" s="3" t="str">
        <f>VLOOKUP($A572,DICO_Complet!A:R,3,FALSE)</f>
        <v>Edition</v>
      </c>
      <c r="D572" s="3" t="str">
        <f>VLOOKUP($A572,DICO_Complet!A:R,4,FALSE)</f>
        <v>documentData</v>
      </c>
      <c r="E572" s="3" t="str">
        <f>VLOOKUP($A572,DICO_Complet!A:R,5,FALSE)</f>
        <v>compressMethod</v>
      </c>
      <c r="F572" s="3" t="str">
        <f>VLOOKUP($A572,DICO_Complet!A:R,6,FALSE)</f>
        <v>Max255Text</v>
      </c>
      <c r="G572" s="31" t="str">
        <f>VLOOKUP($A572,DICO_Complet!A:R,7,FALSE)</f>
        <v>DNS</v>
      </c>
      <c r="H572" s="31">
        <f>VLOOKUP($A572,DICO_Complet!A:R,8,FALSE)</f>
        <v>0</v>
      </c>
      <c r="I572" s="3" t="str">
        <f>IF(VLOOKUP($A572,DICO_Complet!A:R,9,FALSE)&lt;&gt;0,VLOOKUP($A572,DICO_Complet!A:R,9,FALSE),"")</f>
        <v/>
      </c>
      <c r="J572" s="3" t="str">
        <f>VLOOKUP($A572,DICO_Complet!A:R,10,FALSE)</f>
        <v>Method of compress</v>
      </c>
      <c r="K572" s="3" t="str">
        <f>IF(OR(ISNA(VLOOKUP(Tableau161920[[#This Row],[Référence]],MON_MSG!A:H,7,FALSE)),ISBLANK(VLOOKUP(Tableau161920[[#This Row],[Référence]],MON_MSG!A:H,7,FALSE))),"",VLOOKUP(Tableau161920[[#This Row],[Référence]],MON_MSG!A:H,7,FALSE))</f>
        <v/>
      </c>
      <c r="L572" s="3" t="str">
        <f>IF(OR(ISNA(VLOOKUP(Tableau161920[[#This Row],[Référence]],MON_MSG!A:I,8,FALSE)),ISBLANK(VLOOKUP(Tableau161920[[#This Row],[Référence]],MON_MSG!A:I,8,FALSE))),"",VLOOKUP(Tableau161920[[#This Row],[Référence]],MON_MSG!A:I,8,FALSE))</f>
        <v/>
      </c>
      <c r="M572" s="3" t="str">
        <f>IF(OR(ISNA(VLOOKUP(Tableau161920[[#This Row],[Référence]],MON_MSG!A:J,9,FALSE)),ISBLANK(VLOOKUP(Tableau161920[[#This Row],[Référence]],MON_MSG!A:J,9,FALSE))),"",VLOOKUP(Tableau161920[[#This Row],[Référence]],MON_MSG!A:J,9,FALSE))</f>
        <v/>
      </c>
      <c r="N572" s="3" t="str">
        <f>IF(VLOOKUP($A572,DICO_Complet!A:R,12,FALSE)=0,"",VLOOKUP($A572,DICO_Complet!A:R,12,FALSE))</f>
        <v/>
      </c>
      <c r="O572" s="3" t="str">
        <f>IF(VLOOKUP($A572,DICO_Complet!A:R,13,FALSE)=0,"",VLOOKUP($A572,DICO_Complet!A:R,13,FALSE))</f>
        <v/>
      </c>
      <c r="P572" s="3" t="str">
        <f>IF(VLOOKUP($A572,DICO_Complet!A:R,14,FALSE)=0,"",VLOOKUP($A572,DICO_Complet!A:R,14,FALSE))</f>
        <v/>
      </c>
      <c r="Q572" s="3" t="str">
        <f>IF(VLOOKUP($A572,DICO_Complet!A:R,15,FALSE)=0,"",VLOOKUP($A572,DICO_Complet!A:R,15,FALSE))</f>
        <v/>
      </c>
      <c r="R572" s="3" t="str">
        <f>IF(VLOOKUP($A572,DICO_Complet!A:R,16,FALSE)=0,"",VLOOKUP($A572,DICO_Complet!A:R,16,FALSE))</f>
        <v/>
      </c>
      <c r="S572" s="3" t="str">
        <f>IF(VLOOKUP($A572,DICO_Complet!A:R,17,FALSE)=0,"",VLOOKUP($A572,DICO_Complet!A:R,17,FALSE))</f>
        <v/>
      </c>
      <c r="T572" s="3" t="str">
        <f>IF(VLOOKUP($A572,DICO_Complet!A:R,18,FALSE)=0,"",VLOOKUP($A572,DICO_Complet!A:R,18,FALSE))</f>
        <v/>
      </c>
    </row>
    <row r="573" spans="1:20">
      <c r="A573" s="29">
        <v>250528144015</v>
      </c>
      <c r="B573" s="30" t="str">
        <f>IF(ISNA(VLOOKUP(Tableau161920[[#This Row],[Référence]],MON_MSG!A:B,2,FALSE)),"N",IF($I573="Obsolete","N","O"))</f>
        <v>O</v>
      </c>
      <c r="C573" s="3" t="str">
        <f>VLOOKUP($A573,DICO_Complet!A:R,3,FALSE)</f>
        <v>Edition</v>
      </c>
      <c r="D573" s="3" t="str">
        <f>VLOOKUP($A573,DICO_Complet!A:R,4,FALSE)</f>
        <v>documentData</v>
      </c>
      <c r="E573" s="3" t="str">
        <f>VLOOKUP($A573,DICO_Complet!A:R,5,FALSE)</f>
        <v>documentContent</v>
      </c>
      <c r="F573" s="3" t="str">
        <f>VLOOKUP($A573,DICO_Complet!A:R,6,FALSE)</f>
        <v>Max3000Text</v>
      </c>
      <c r="G573" s="31" t="str">
        <f>VLOOKUP($A573,DICO_Complet!A:R,7,FALSE)</f>
        <v>DNS</v>
      </c>
      <c r="H573" s="31">
        <f>VLOOKUP($A573,DICO_Complet!A:R,8,FALSE)</f>
        <v>0</v>
      </c>
      <c r="I573" s="3" t="str">
        <f>IF(VLOOKUP($A573,DICO_Complet!A:R,9,FALSE)&lt;&gt;0,VLOOKUP($A573,DICO_Complet!A:R,9,FALSE),"")</f>
        <v/>
      </c>
      <c r="J573" s="3" t="str">
        <f>VLOOKUP($A573,DICO_Complet!A:R,10,FALSE)</f>
        <v>Document content</v>
      </c>
      <c r="K573" s="3" t="str">
        <f>IF(OR(ISNA(VLOOKUP(Tableau161920[[#This Row],[Référence]],MON_MSG!A:H,7,FALSE)),ISBLANK(VLOOKUP(Tableau161920[[#This Row],[Référence]],MON_MSG!A:H,7,FALSE))),"",VLOOKUP(Tableau161920[[#This Row],[Référence]],MON_MSG!A:H,7,FALSE))</f>
        <v/>
      </c>
      <c r="L573" s="3" t="str">
        <f>IF(OR(ISNA(VLOOKUP(Tableau161920[[#This Row],[Référence]],MON_MSG!A:I,8,FALSE)),ISBLANK(VLOOKUP(Tableau161920[[#This Row],[Référence]],MON_MSG!A:I,8,FALSE))),"",VLOOKUP(Tableau161920[[#This Row],[Référence]],MON_MSG!A:I,8,FALSE))</f>
        <v/>
      </c>
      <c r="M573" s="3" t="str">
        <f>IF(OR(ISNA(VLOOKUP(Tableau161920[[#This Row],[Référence]],MON_MSG!A:J,9,FALSE)),ISBLANK(VLOOKUP(Tableau161920[[#This Row],[Référence]],MON_MSG!A:J,9,FALSE))),"",VLOOKUP(Tableau161920[[#This Row],[Référence]],MON_MSG!A:J,9,FALSE))</f>
        <v/>
      </c>
      <c r="N573" s="3" t="str">
        <f>IF(VLOOKUP($A573,DICO_Complet!A:R,12,FALSE)=0,"",VLOOKUP($A573,DICO_Complet!A:R,12,FALSE))</f>
        <v/>
      </c>
      <c r="O573" s="3" t="str">
        <f>IF(VLOOKUP($A573,DICO_Complet!A:R,13,FALSE)=0,"",VLOOKUP($A573,DICO_Complet!A:R,13,FALSE))</f>
        <v/>
      </c>
      <c r="P573" s="3" t="str">
        <f>IF(VLOOKUP($A573,DICO_Complet!A:R,14,FALSE)=0,"",VLOOKUP($A573,DICO_Complet!A:R,14,FALSE))</f>
        <v/>
      </c>
      <c r="Q573" s="3" t="str">
        <f>IF(VLOOKUP($A573,DICO_Complet!A:R,15,FALSE)=0,"",VLOOKUP($A573,DICO_Complet!A:R,15,FALSE))</f>
        <v/>
      </c>
      <c r="R573" s="3" t="str">
        <f>IF(VLOOKUP($A573,DICO_Complet!A:R,16,FALSE)=0,"",VLOOKUP($A573,DICO_Complet!A:R,16,FALSE))</f>
        <v/>
      </c>
      <c r="S573" s="3" t="str">
        <f>IF(VLOOKUP($A573,DICO_Complet!A:R,17,FALSE)=0,"",VLOOKUP($A573,DICO_Complet!A:R,17,FALSE))</f>
        <v/>
      </c>
      <c r="T573" s="3" t="str">
        <f>IF(VLOOKUP($A573,DICO_Complet!A:R,18,FALSE)=0,"",VLOOKUP($A573,DICO_Complet!A:R,18,FALSE))</f>
        <v/>
      </c>
    </row>
    <row r="574" spans="1:20">
      <c r="A574" s="29">
        <v>250528144016</v>
      </c>
      <c r="B574" s="30" t="str">
        <f>IF(ISNA(VLOOKUP(Tableau161920[[#This Row],[Référence]],MON_MSG!A:B,2,FALSE)),"N",IF($I574="Obsolete","N","O"))</f>
        <v>O</v>
      </c>
      <c r="C574" s="3" t="str">
        <f>VLOOKUP($A574,DICO_Complet!A:R,3,FALSE)</f>
        <v>Edition</v>
      </c>
      <c r="D574" s="3" t="str">
        <f>VLOOKUP($A574,DICO_Complet!A:R,4,FALSE)</f>
        <v>documentData</v>
      </c>
      <c r="E574" s="3" t="str">
        <f>VLOOKUP($A574,DICO_Complet!A:R,5,FALSE)</f>
        <v>encodingMethod</v>
      </c>
      <c r="F574" s="3" t="str">
        <f>VLOOKUP($A574,DICO_Complet!A:R,6,FALSE)</f>
        <v>EncodingMethodCodeset</v>
      </c>
      <c r="G574" s="31" t="str">
        <f>VLOOKUP($A574,DICO_Complet!A:R,7,FALSE)</f>
        <v>DNS</v>
      </c>
      <c r="H574" s="31">
        <f>VLOOKUP($A574,DICO_Complet!A:R,8,FALSE)</f>
        <v>0</v>
      </c>
      <c r="I574" s="3" t="str">
        <f>IF(VLOOKUP($A574,DICO_Complet!A:R,9,FALSE)&lt;&gt;0,VLOOKUP($A574,DICO_Complet!A:R,9,FALSE),"")</f>
        <v/>
      </c>
      <c r="J574" s="3" t="str">
        <f>VLOOKUP($A574,DICO_Complet!A:R,10,FALSE)</f>
        <v>Encoding method</v>
      </c>
      <c r="K574" s="3" t="str">
        <f>IF(OR(ISNA(VLOOKUP(Tableau161920[[#This Row],[Référence]],MON_MSG!A:H,7,FALSE)),ISBLANK(VLOOKUP(Tableau161920[[#This Row],[Référence]],MON_MSG!A:H,7,FALSE))),"",VLOOKUP(Tableau161920[[#This Row],[Référence]],MON_MSG!A:H,7,FALSE))</f>
        <v/>
      </c>
      <c r="L574" s="3" t="str">
        <f>IF(OR(ISNA(VLOOKUP(Tableau161920[[#This Row],[Référence]],MON_MSG!A:I,8,FALSE)),ISBLANK(VLOOKUP(Tableau161920[[#This Row],[Référence]],MON_MSG!A:I,8,FALSE))),"",VLOOKUP(Tableau161920[[#This Row],[Référence]],MON_MSG!A:I,8,FALSE))</f>
        <v/>
      </c>
      <c r="M574" s="3" t="str">
        <f>IF(OR(ISNA(VLOOKUP(Tableau161920[[#This Row],[Référence]],MON_MSG!A:J,9,FALSE)),ISBLANK(VLOOKUP(Tableau161920[[#This Row],[Référence]],MON_MSG!A:J,9,FALSE))),"",VLOOKUP(Tableau161920[[#This Row],[Référence]],MON_MSG!A:J,9,FALSE))</f>
        <v/>
      </c>
      <c r="N574" s="3" t="str">
        <f>IF(VLOOKUP($A574,DICO_Complet!A:R,12,FALSE)=0,"",VLOOKUP($A574,DICO_Complet!A:R,12,FALSE))</f>
        <v/>
      </c>
      <c r="O574" s="3" t="str">
        <f>IF(VLOOKUP($A574,DICO_Complet!A:R,13,FALSE)=0,"",VLOOKUP($A574,DICO_Complet!A:R,13,FALSE))</f>
        <v/>
      </c>
      <c r="P574" s="3" t="str">
        <f>IF(VLOOKUP($A574,DICO_Complet!A:R,14,FALSE)=0,"",VLOOKUP($A574,DICO_Complet!A:R,14,FALSE))</f>
        <v/>
      </c>
      <c r="Q574" s="3" t="str">
        <f>IF(VLOOKUP($A574,DICO_Complet!A:R,15,FALSE)=0,"",VLOOKUP($A574,DICO_Complet!A:R,15,FALSE))</f>
        <v/>
      </c>
      <c r="R574" s="3" t="str">
        <f>IF(VLOOKUP($A574,DICO_Complet!A:R,16,FALSE)=0,"",VLOOKUP($A574,DICO_Complet!A:R,16,FALSE))</f>
        <v/>
      </c>
      <c r="S574" s="3" t="str">
        <f>IF(VLOOKUP($A574,DICO_Complet!A:R,17,FALSE)=0,"",VLOOKUP($A574,DICO_Complet!A:R,17,FALSE))</f>
        <v/>
      </c>
      <c r="T574" s="3" t="str">
        <f>IF(VLOOKUP($A574,DICO_Complet!A:R,18,FALSE)=0,"",VLOOKUP($A574,DICO_Complet!A:R,18,FALSE))</f>
        <v/>
      </c>
    </row>
    <row r="575" spans="1:20">
      <c r="A575" s="29">
        <v>250528144013</v>
      </c>
      <c r="B575" s="30" t="str">
        <f>IF(ISNA(VLOOKUP(Tableau161920[[#This Row],[Référence]],MON_MSG!A:B,2,FALSE)),"N",IF($I575="Obsolete","N","O"))</f>
        <v>O</v>
      </c>
      <c r="C575" s="3" t="str">
        <f>VLOOKUP($A575,DICO_Complet!A:R,3,FALSE)</f>
        <v>Edition</v>
      </c>
      <c r="D575" s="3" t="str">
        <f>VLOOKUP($A575,DICO_Complet!A:R,4,FALSE)</f>
        <v>documentDetails</v>
      </c>
      <c r="E575" s="3" t="str">
        <f>VLOOKUP($A575,DICO_Complet!A:R,5,FALSE)</f>
        <v>archiveFormat</v>
      </c>
      <c r="F575" s="3" t="str">
        <f>VLOOKUP($A575,DICO_Complet!A:R,6,FALSE)</f>
        <v>Max4Text</v>
      </c>
      <c r="G575" s="31" t="str">
        <f>VLOOKUP($A575,DICO_Complet!A:R,7,FALSE)</f>
        <v>DNS</v>
      </c>
      <c r="H575" s="31">
        <f>VLOOKUP($A575,DICO_Complet!A:R,8,FALSE)</f>
        <v>0</v>
      </c>
      <c r="I575" s="3" t="str">
        <f>IF(VLOOKUP($A575,DICO_Complet!A:R,9,FALSE)&lt;&gt;0,VLOOKUP($A575,DICO_Complet!A:R,9,FALSE),"")</f>
        <v/>
      </c>
      <c r="J575" s="3" t="str">
        <f>VLOOKUP($A575,DICO_Complet!A:R,10,FALSE)</f>
        <v>Document format type</v>
      </c>
      <c r="K575" s="3" t="str">
        <f>IF(OR(ISNA(VLOOKUP(Tableau161920[[#This Row],[Référence]],MON_MSG!A:H,7,FALSE)),ISBLANK(VLOOKUP(Tableau161920[[#This Row],[Référence]],MON_MSG!A:H,7,FALSE))),"",VLOOKUP(Tableau161920[[#This Row],[Référence]],MON_MSG!A:H,7,FALSE))</f>
        <v/>
      </c>
      <c r="L575" s="3" t="str">
        <f>IF(OR(ISNA(VLOOKUP(Tableau161920[[#This Row],[Référence]],MON_MSG!A:I,8,FALSE)),ISBLANK(VLOOKUP(Tableau161920[[#This Row],[Référence]],MON_MSG!A:I,8,FALSE))),"",VLOOKUP(Tableau161920[[#This Row],[Référence]],MON_MSG!A:I,8,FALSE))</f>
        <v/>
      </c>
      <c r="M575" s="3" t="str">
        <f>IF(OR(ISNA(VLOOKUP(Tableau161920[[#This Row],[Référence]],MON_MSG!A:J,9,FALSE)),ISBLANK(VLOOKUP(Tableau161920[[#This Row],[Référence]],MON_MSG!A:J,9,FALSE))),"",VLOOKUP(Tableau161920[[#This Row],[Référence]],MON_MSG!A:J,9,FALSE))</f>
        <v/>
      </c>
      <c r="N575" s="3" t="str">
        <f>IF(VLOOKUP($A575,DICO_Complet!A:R,12,FALSE)=0,"",VLOOKUP($A575,DICO_Complet!A:R,12,FALSE))</f>
        <v/>
      </c>
      <c r="O575" s="3" t="str">
        <f>IF(VLOOKUP($A575,DICO_Complet!A:R,13,FALSE)=0,"",VLOOKUP($A575,DICO_Complet!A:R,13,FALSE))</f>
        <v/>
      </c>
      <c r="P575" s="3" t="str">
        <f>IF(VLOOKUP($A575,DICO_Complet!A:R,14,FALSE)=0,"",VLOOKUP($A575,DICO_Complet!A:R,14,FALSE))</f>
        <v/>
      </c>
      <c r="Q575" s="3" t="str">
        <f>IF(VLOOKUP($A575,DICO_Complet!A:R,15,FALSE)=0,"",VLOOKUP($A575,DICO_Complet!A:R,15,FALSE))</f>
        <v/>
      </c>
      <c r="R575" s="3" t="str">
        <f>IF(VLOOKUP($A575,DICO_Complet!A:R,16,FALSE)=0,"",VLOOKUP($A575,DICO_Complet!A:R,16,FALSE))</f>
        <v/>
      </c>
      <c r="S575" s="3" t="str">
        <f>IF(VLOOKUP($A575,DICO_Complet!A:R,17,FALSE)=0,"",VLOOKUP($A575,DICO_Complet!A:R,17,FALSE))</f>
        <v/>
      </c>
      <c r="T575" s="3" t="str">
        <f>IF(VLOOKUP($A575,DICO_Complet!A:R,18,FALSE)=0,"",VLOOKUP($A575,DICO_Complet!A:R,18,FALSE))</f>
        <v/>
      </c>
    </row>
    <row r="576" spans="1:20">
      <c r="A576" s="29">
        <v>250528144010</v>
      </c>
      <c r="B576" s="30" t="str">
        <f>IF(ISNA(VLOOKUP(Tableau161920[[#This Row],[Référence]],MON_MSG!A:B,2,FALSE)),"N",IF($I576="Obsolete","N","O"))</f>
        <v>O</v>
      </c>
      <c r="C576" s="3" t="str">
        <f>VLOOKUP($A576,DICO_Complet!A:R,3,FALSE)</f>
        <v>Edition</v>
      </c>
      <c r="D576" s="3" t="str">
        <f>VLOOKUP($A576,DICO_Complet!A:R,4,FALSE)</f>
        <v>documentDetails</v>
      </c>
      <c r="E576" s="3" t="str">
        <f>VLOOKUP($A576,DICO_Complet!A:R,5,FALSE)</f>
        <v>attachedDate</v>
      </c>
      <c r="F576" s="3" t="str">
        <f>VLOOKUP($A576,DICO_Complet!A:R,6,FALSE)</f>
        <v>ISODateTime</v>
      </c>
      <c r="G576" s="31" t="str">
        <f>VLOOKUP($A576,DICO_Complet!A:R,7,FALSE)</f>
        <v>DNS</v>
      </c>
      <c r="H576" s="31">
        <f>VLOOKUP($A576,DICO_Complet!A:R,8,FALSE)</f>
        <v>0</v>
      </c>
      <c r="I576" s="3" t="str">
        <f>IF(VLOOKUP($A576,DICO_Complet!A:R,9,FALSE)&lt;&gt;0,VLOOKUP($A576,DICO_Complet!A:R,9,FALSE),"")</f>
        <v/>
      </c>
      <c r="J576" s="3" t="str">
        <f>VLOOKUP($A576,DICO_Complet!A:R,10,FALSE)</f>
        <v>Attachement date</v>
      </c>
      <c r="K576" s="3" t="str">
        <f>IF(OR(ISNA(VLOOKUP(Tableau161920[[#This Row],[Référence]],MON_MSG!A:H,7,FALSE)),ISBLANK(VLOOKUP(Tableau161920[[#This Row],[Référence]],MON_MSG!A:H,7,FALSE))),"",VLOOKUP(Tableau161920[[#This Row],[Référence]],MON_MSG!A:H,7,FALSE))</f>
        <v/>
      </c>
      <c r="L576" s="3" t="str">
        <f>IF(OR(ISNA(VLOOKUP(Tableau161920[[#This Row],[Référence]],MON_MSG!A:I,8,FALSE)),ISBLANK(VLOOKUP(Tableau161920[[#This Row],[Référence]],MON_MSG!A:I,8,FALSE))),"",VLOOKUP(Tableau161920[[#This Row],[Référence]],MON_MSG!A:I,8,FALSE))</f>
        <v/>
      </c>
      <c r="M576" s="3" t="str">
        <f>IF(OR(ISNA(VLOOKUP(Tableau161920[[#This Row],[Référence]],MON_MSG!A:J,9,FALSE)),ISBLANK(VLOOKUP(Tableau161920[[#This Row],[Référence]],MON_MSG!A:J,9,FALSE))),"",VLOOKUP(Tableau161920[[#This Row],[Référence]],MON_MSG!A:J,9,FALSE))</f>
        <v/>
      </c>
      <c r="N576" s="3" t="str">
        <f>IF(VLOOKUP($A576,DICO_Complet!A:R,12,FALSE)=0,"",VLOOKUP($A576,DICO_Complet!A:R,12,FALSE))</f>
        <v/>
      </c>
      <c r="O576" s="3" t="str">
        <f>IF(VLOOKUP($A576,DICO_Complet!A:R,13,FALSE)=0,"",VLOOKUP($A576,DICO_Complet!A:R,13,FALSE))</f>
        <v/>
      </c>
      <c r="P576" s="3" t="str">
        <f>IF(VLOOKUP($A576,DICO_Complet!A:R,14,FALSE)=0,"",VLOOKUP($A576,DICO_Complet!A:R,14,FALSE))</f>
        <v/>
      </c>
      <c r="Q576" s="3" t="str">
        <f>IF(VLOOKUP($A576,DICO_Complet!A:R,15,FALSE)=0,"",VLOOKUP($A576,DICO_Complet!A:R,15,FALSE))</f>
        <v/>
      </c>
      <c r="R576" s="3" t="str">
        <f>IF(VLOOKUP($A576,DICO_Complet!A:R,16,FALSE)=0,"",VLOOKUP($A576,DICO_Complet!A:R,16,FALSE))</f>
        <v/>
      </c>
      <c r="S576" s="3" t="str">
        <f>IF(VLOOKUP($A576,DICO_Complet!A:R,17,FALSE)=0,"",VLOOKUP($A576,DICO_Complet!A:R,17,FALSE))</f>
        <v/>
      </c>
      <c r="T576" s="3" t="str">
        <f>IF(VLOOKUP($A576,DICO_Complet!A:R,18,FALSE)=0,"",VLOOKUP($A576,DICO_Complet!A:R,18,FALSE))</f>
        <v/>
      </c>
    </row>
    <row r="577" spans="1:20">
      <c r="A577" s="29">
        <v>250528144011</v>
      </c>
      <c r="B577" s="30" t="str">
        <f>IF(ISNA(VLOOKUP(Tableau161920[[#This Row],[Référence]],MON_MSG!A:B,2,FALSE)),"N",IF($I577="Obsolete","N","O"))</f>
        <v>O</v>
      </c>
      <c r="C577" s="3" t="str">
        <f>VLOOKUP($A577,DICO_Complet!A:R,3,FALSE)</f>
        <v>Edition</v>
      </c>
      <c r="D577" s="3" t="str">
        <f>VLOOKUP($A577,DICO_Complet!A:R,4,FALSE)</f>
        <v>documentDetails</v>
      </c>
      <c r="E577" s="3" t="str">
        <f>VLOOKUP($A577,DICO_Complet!A:R,5,FALSE)</f>
        <v>attachedScreen</v>
      </c>
      <c r="F577" s="3" t="str">
        <f>VLOOKUP($A577,DICO_Complet!A:R,6,FALSE)</f>
        <v>Max19AlphaNumericText</v>
      </c>
      <c r="G577" s="31" t="str">
        <f>VLOOKUP($A577,DICO_Complet!A:R,7,FALSE)</f>
        <v>DNS</v>
      </c>
      <c r="H577" s="31">
        <f>VLOOKUP($A577,DICO_Complet!A:R,8,FALSE)</f>
        <v>0</v>
      </c>
      <c r="I577" s="3" t="str">
        <f>IF(VLOOKUP($A577,DICO_Complet!A:R,9,FALSE)&lt;&gt;0,VLOOKUP($A577,DICO_Complet!A:R,9,FALSE),"")</f>
        <v/>
      </c>
      <c r="J577" s="3" t="str">
        <f>VLOOKUP($A577,DICO_Complet!A:R,10,FALSE)</f>
        <v>Screen attached</v>
      </c>
      <c r="K577" s="3" t="str">
        <f>IF(OR(ISNA(VLOOKUP(Tableau161920[[#This Row],[Référence]],MON_MSG!A:H,7,FALSE)),ISBLANK(VLOOKUP(Tableau161920[[#This Row],[Référence]],MON_MSG!A:H,7,FALSE))),"",VLOOKUP(Tableau161920[[#This Row],[Référence]],MON_MSG!A:H,7,FALSE))</f>
        <v/>
      </c>
      <c r="L577" s="3" t="str">
        <f>IF(OR(ISNA(VLOOKUP(Tableau161920[[#This Row],[Référence]],MON_MSG!A:I,8,FALSE)),ISBLANK(VLOOKUP(Tableau161920[[#This Row],[Référence]],MON_MSG!A:I,8,FALSE))),"",VLOOKUP(Tableau161920[[#This Row],[Référence]],MON_MSG!A:I,8,FALSE))</f>
        <v/>
      </c>
      <c r="M577" s="3" t="str">
        <f>IF(OR(ISNA(VLOOKUP(Tableau161920[[#This Row],[Référence]],MON_MSG!A:J,9,FALSE)),ISBLANK(VLOOKUP(Tableau161920[[#This Row],[Référence]],MON_MSG!A:J,9,FALSE))),"",VLOOKUP(Tableau161920[[#This Row],[Référence]],MON_MSG!A:J,9,FALSE))</f>
        <v/>
      </c>
      <c r="N577" s="3" t="str">
        <f>IF(VLOOKUP($A577,DICO_Complet!A:R,12,FALSE)=0,"",VLOOKUP($A577,DICO_Complet!A:R,12,FALSE))</f>
        <v/>
      </c>
      <c r="O577" s="3" t="str">
        <f>IF(VLOOKUP($A577,DICO_Complet!A:R,13,FALSE)=0,"",VLOOKUP($A577,DICO_Complet!A:R,13,FALSE))</f>
        <v/>
      </c>
      <c r="P577" s="3" t="str">
        <f>IF(VLOOKUP($A577,DICO_Complet!A:R,14,FALSE)=0,"",VLOOKUP($A577,DICO_Complet!A:R,14,FALSE))</f>
        <v/>
      </c>
      <c r="Q577" s="3" t="str">
        <f>IF(VLOOKUP($A577,DICO_Complet!A:R,15,FALSE)=0,"",VLOOKUP($A577,DICO_Complet!A:R,15,FALSE))</f>
        <v/>
      </c>
      <c r="R577" s="3" t="str">
        <f>IF(VLOOKUP($A577,DICO_Complet!A:R,16,FALSE)=0,"",VLOOKUP($A577,DICO_Complet!A:R,16,FALSE))</f>
        <v/>
      </c>
      <c r="S577" s="3" t="str">
        <f>IF(VLOOKUP($A577,DICO_Complet!A:R,17,FALSE)=0,"",VLOOKUP($A577,DICO_Complet!A:R,17,FALSE))</f>
        <v/>
      </c>
      <c r="T577" s="3" t="str">
        <f>IF(VLOOKUP($A577,DICO_Complet!A:R,18,FALSE)=0,"",VLOOKUP($A577,DICO_Complet!A:R,18,FALSE))</f>
        <v/>
      </c>
    </row>
    <row r="578" spans="1:20">
      <c r="A578" s="29">
        <v>251210165220</v>
      </c>
      <c r="B578" s="30" t="str">
        <f>IF(ISNA(VLOOKUP(Tableau161920[[#This Row],[Référence]],MON_MSG!A:B,2,FALSE)),"N",IF($I578="Obsolete","N","O"))</f>
        <v>O</v>
      </c>
      <c r="C578" s="3" t="str">
        <f>VLOOKUP($A578,DICO_Complet!A:R,3,FALSE)</f>
        <v>Edition</v>
      </c>
      <c r="D578" s="3" t="str">
        <f>VLOOKUP($A578,DICO_Complet!A:R,4,FALSE)</f>
        <v>documentDetails</v>
      </c>
      <c r="E578" s="3" t="str">
        <f>VLOOKUP($A578,DICO_Complet!A:R,5,FALSE)</f>
        <v>dmsId</v>
      </c>
      <c r="F578" s="3" t="str">
        <f>VLOOKUP($A578,DICO_Complet!A:R,6,FALSE)</f>
        <v>Max255Text</v>
      </c>
      <c r="G578" s="31" t="str">
        <f>VLOOKUP($A578,DICO_Complet!A:R,7,FALSE)</f>
        <v>DNS</v>
      </c>
      <c r="H578" s="31">
        <f>VLOOKUP($A578,DICO_Complet!A:R,8,FALSE)</f>
        <v>0</v>
      </c>
      <c r="I578" s="3" t="str">
        <f>IF(VLOOKUP($A578,DICO_Complet!A:R,9,FALSE)&lt;&gt;0,VLOOKUP($A578,DICO_Complet!A:R,9,FALSE),"")</f>
        <v/>
      </c>
      <c r="J578" s="3" t="str">
        <f>VLOOKUP($A578,DICO_Complet!A:R,10,FALSE)</f>
        <v>Document Management System id</v>
      </c>
      <c r="K578" s="3" t="str">
        <f>IF(OR(ISNA(VLOOKUP(Tableau161920[[#This Row],[Référence]],MON_MSG!A:H,7,FALSE)),ISBLANK(VLOOKUP(Tableau161920[[#This Row],[Référence]],MON_MSG!A:H,7,FALSE))),"",VLOOKUP(Tableau161920[[#This Row],[Référence]],MON_MSG!A:H,7,FALSE))</f>
        <v/>
      </c>
      <c r="L578" s="3" t="str">
        <f>IF(OR(ISNA(VLOOKUP(Tableau161920[[#This Row],[Référence]],MON_MSG!A:I,8,FALSE)),ISBLANK(VLOOKUP(Tableau161920[[#This Row],[Référence]],MON_MSG!A:I,8,FALSE))),"",VLOOKUP(Tableau161920[[#This Row],[Référence]],MON_MSG!A:I,8,FALSE))</f>
        <v/>
      </c>
      <c r="M578" s="3" t="str">
        <f>IF(OR(ISNA(VLOOKUP(Tableau161920[[#This Row],[Référence]],MON_MSG!A:J,9,FALSE)),ISBLANK(VLOOKUP(Tableau161920[[#This Row],[Référence]],MON_MSG!A:J,9,FALSE))),"",VLOOKUP(Tableau161920[[#This Row],[Référence]],MON_MSG!A:J,9,FALSE))</f>
        <v/>
      </c>
      <c r="N578" s="3" t="str">
        <f>IF(VLOOKUP($A578,DICO_Complet!A:R,12,FALSE)=0,"",VLOOKUP($A578,DICO_Complet!A:R,12,FALSE))</f>
        <v/>
      </c>
      <c r="O578" s="3" t="str">
        <f>IF(VLOOKUP($A578,DICO_Complet!A:R,13,FALSE)=0,"",VLOOKUP($A578,DICO_Complet!A:R,13,FALSE))</f>
        <v/>
      </c>
      <c r="P578" s="3" t="str">
        <f>IF(VLOOKUP($A578,DICO_Complet!A:R,14,FALSE)=0,"",VLOOKUP($A578,DICO_Complet!A:R,14,FALSE))</f>
        <v/>
      </c>
      <c r="Q578" s="3" t="str">
        <f>IF(VLOOKUP($A578,DICO_Complet!A:R,15,FALSE)=0,"",VLOOKUP($A578,DICO_Complet!A:R,15,FALSE))</f>
        <v/>
      </c>
      <c r="R578" s="3" t="str">
        <f>IF(VLOOKUP($A578,DICO_Complet!A:R,16,FALSE)=0,"",VLOOKUP($A578,DICO_Complet!A:R,16,FALSE))</f>
        <v/>
      </c>
      <c r="S578" s="3" t="str">
        <f>IF(VLOOKUP($A578,DICO_Complet!A:R,17,FALSE)=0,"",VLOOKUP($A578,DICO_Complet!A:R,17,FALSE))</f>
        <v/>
      </c>
      <c r="T578" s="3" t="str">
        <f>IF(VLOOKUP($A578,DICO_Complet!A:R,18,FALSE)=0,"",VLOOKUP($A578,DICO_Complet!A:R,18,FALSE))</f>
        <v/>
      </c>
    </row>
    <row r="579" spans="1:20">
      <c r="A579" s="29">
        <v>250528102300</v>
      </c>
      <c r="B579" s="30" t="str">
        <f>IF(ISNA(VLOOKUP(Tableau161920[[#This Row],[Référence]],MON_MSG!A:B,2,FALSE)),"N",IF($I579="Obsolete","N","O"))</f>
        <v>O</v>
      </c>
      <c r="C579" s="3" t="str">
        <f>VLOOKUP($A579,DICO_Complet!A:R,3,FALSE)</f>
        <v>Edition</v>
      </c>
      <c r="D579" s="3" t="str">
        <f>VLOOKUP($A579,DICO_Complet!A:R,4,FALSE)</f>
        <v>documentDetails</v>
      </c>
      <c r="E579" s="3" t="str">
        <f>VLOOKUP($A579,DICO_Complet!A:R,5,FALSE)</f>
        <v>documentTypeCode</v>
      </c>
      <c r="F579" s="3" t="str">
        <f>VLOOKUP($A579,DICO_Complet!A:R,6,FALSE)</f>
        <v>Max8Text</v>
      </c>
      <c r="G579" s="31" t="str">
        <f>VLOOKUP($A579,DICO_Complet!A:R,7,FALSE)</f>
        <v>DNS</v>
      </c>
      <c r="H579" s="31">
        <f>VLOOKUP($A579,DICO_Complet!A:R,8,FALSE)</f>
        <v>0</v>
      </c>
      <c r="I579" s="3" t="str">
        <f>IF(VLOOKUP($A579,DICO_Complet!A:R,9,FALSE)&lt;&gt;0,VLOOKUP($A579,DICO_Complet!A:R,9,FALSE),"")</f>
        <v/>
      </c>
      <c r="J579" s="3" t="str">
        <f>VLOOKUP($A579,DICO_Complet!A:R,10,FALSE)</f>
        <v>Document type code</v>
      </c>
      <c r="K579" s="3" t="str">
        <f>IF(OR(ISNA(VLOOKUP(Tableau161920[[#This Row],[Référence]],MON_MSG!A:H,7,FALSE)),ISBLANK(VLOOKUP(Tableau161920[[#This Row],[Référence]],MON_MSG!A:H,7,FALSE))),"",VLOOKUP(Tableau161920[[#This Row],[Référence]],MON_MSG!A:H,7,FALSE))</f>
        <v/>
      </c>
      <c r="L579" s="3" t="str">
        <f>IF(OR(ISNA(VLOOKUP(Tableau161920[[#This Row],[Référence]],MON_MSG!A:I,8,FALSE)),ISBLANK(VLOOKUP(Tableau161920[[#This Row],[Référence]],MON_MSG!A:I,8,FALSE))),"",VLOOKUP(Tableau161920[[#This Row],[Référence]],MON_MSG!A:I,8,FALSE))</f>
        <v/>
      </c>
      <c r="M579" s="3" t="str">
        <f>IF(OR(ISNA(VLOOKUP(Tableau161920[[#This Row],[Référence]],MON_MSG!A:J,9,FALSE)),ISBLANK(VLOOKUP(Tableau161920[[#This Row],[Référence]],MON_MSG!A:J,9,FALSE))),"",VLOOKUP(Tableau161920[[#This Row],[Référence]],MON_MSG!A:J,9,FALSE))</f>
        <v/>
      </c>
      <c r="N579" s="3" t="str">
        <f>IF(VLOOKUP($A579,DICO_Complet!A:R,12,FALSE)=0,"",VLOOKUP($A579,DICO_Complet!A:R,12,FALSE))</f>
        <v/>
      </c>
      <c r="O579" s="3" t="str">
        <f>IF(VLOOKUP($A579,DICO_Complet!A:R,13,FALSE)=0,"",VLOOKUP($A579,DICO_Complet!A:R,13,FALSE))</f>
        <v/>
      </c>
      <c r="P579" s="3" t="str">
        <f>IF(VLOOKUP($A579,DICO_Complet!A:R,14,FALSE)=0,"",VLOOKUP($A579,DICO_Complet!A:R,14,FALSE))</f>
        <v/>
      </c>
      <c r="Q579" s="3" t="str">
        <f>IF(VLOOKUP($A579,DICO_Complet!A:R,15,FALSE)=0,"",VLOOKUP($A579,DICO_Complet!A:R,15,FALSE))</f>
        <v/>
      </c>
      <c r="R579" s="3" t="str">
        <f>IF(VLOOKUP($A579,DICO_Complet!A:R,16,FALSE)=0,"",VLOOKUP($A579,DICO_Complet!A:R,16,FALSE))</f>
        <v/>
      </c>
      <c r="S579" s="3" t="str">
        <f>IF(VLOOKUP($A579,DICO_Complet!A:R,17,FALSE)=0,"",VLOOKUP($A579,DICO_Complet!A:R,17,FALSE))</f>
        <v/>
      </c>
      <c r="T579" s="3" t="str">
        <f>IF(VLOOKUP($A579,DICO_Complet!A:R,18,FALSE)=0,"",VLOOKUP($A579,DICO_Complet!A:R,18,FALSE))</f>
        <v/>
      </c>
    </row>
    <row r="580" spans="1:20">
      <c r="A580" s="29">
        <v>260224145000</v>
      </c>
      <c r="B580" s="30" t="str">
        <f>IF(ISNA(VLOOKUP(Tableau161920[[#This Row],[Référence]],MON_MSG!A:B,2,FALSE)),"N",IF($I580="Obsolete","N","O"))</f>
        <v>O</v>
      </c>
      <c r="C580" s="3" t="str">
        <f>VLOOKUP($A580,DICO_Complet!A:R,3,FALSE)</f>
        <v>Edition</v>
      </c>
      <c r="D580" s="3" t="str">
        <f>VLOOKUP($A580,DICO_Complet!A:R,4,FALSE)</f>
        <v>documentDetails</v>
      </c>
      <c r="E580" s="3" t="str">
        <f>VLOOKUP($A580,DICO_Complet!A:R,5,FALSE)</f>
        <v>documentUuid</v>
      </c>
      <c r="F580" s="3" t="str">
        <f>VLOOKUP($A580,DICO_Complet!A:R,6,FALSE)</f>
        <v>UUIDType</v>
      </c>
      <c r="G580" s="31" t="str">
        <f>VLOOKUP($A580,DICO_Complet!A:R,7,FALSE)</f>
        <v>DNS</v>
      </c>
      <c r="H580" s="31">
        <f>VLOOKUP($A580,DICO_Complet!A:R,8,FALSE)</f>
        <v>0</v>
      </c>
      <c r="I580" s="3" t="str">
        <f>IF(VLOOKUP($A580,DICO_Complet!A:R,9,FALSE)&lt;&gt;0,VLOOKUP($A580,DICO_Complet!A:R,9,FALSE),"")</f>
        <v/>
      </c>
      <c r="J580" s="3" t="str">
        <f>VLOOKUP($A580,DICO_Complet!A:R,10,FALSE)</f>
        <v xml:space="preserve">Processor Document uuid </v>
      </c>
      <c r="K580" s="3" t="str">
        <f>IF(OR(ISNA(VLOOKUP(Tableau161920[[#This Row],[Référence]],MON_MSG!A:H,7,FALSE)),ISBLANK(VLOOKUP(Tableau161920[[#This Row],[Référence]],MON_MSG!A:H,7,FALSE))),"",VLOOKUP(Tableau161920[[#This Row],[Référence]],MON_MSG!A:H,7,FALSE))</f>
        <v/>
      </c>
      <c r="L580" s="3" t="str">
        <f>IF(OR(ISNA(VLOOKUP(Tableau161920[[#This Row],[Référence]],MON_MSG!A:I,8,FALSE)),ISBLANK(VLOOKUP(Tableau161920[[#This Row],[Référence]],MON_MSG!A:I,8,FALSE))),"",VLOOKUP(Tableau161920[[#This Row],[Référence]],MON_MSG!A:I,8,FALSE))</f>
        <v/>
      </c>
      <c r="M580" s="3" t="str">
        <f>IF(OR(ISNA(VLOOKUP(Tableau161920[[#This Row],[Référence]],MON_MSG!A:J,9,FALSE)),ISBLANK(VLOOKUP(Tableau161920[[#This Row],[Référence]],MON_MSG!A:J,9,FALSE))),"",VLOOKUP(Tableau161920[[#This Row],[Référence]],MON_MSG!A:J,9,FALSE))</f>
        <v/>
      </c>
      <c r="N580" s="3" t="str">
        <f>IF(VLOOKUP($A580,DICO_Complet!A:R,12,FALSE)=0,"",VLOOKUP($A580,DICO_Complet!A:R,12,FALSE))</f>
        <v/>
      </c>
      <c r="O580" s="3" t="str">
        <f>IF(VLOOKUP($A580,DICO_Complet!A:R,13,FALSE)=0,"",VLOOKUP($A580,DICO_Complet!A:R,13,FALSE))</f>
        <v/>
      </c>
      <c r="P580" s="3" t="str">
        <f>IF(VLOOKUP($A580,DICO_Complet!A:R,14,FALSE)=0,"",VLOOKUP($A580,DICO_Complet!A:R,14,FALSE))</f>
        <v/>
      </c>
      <c r="Q580" s="3" t="str">
        <f>IF(VLOOKUP($A580,DICO_Complet!A:R,15,FALSE)=0,"",VLOOKUP($A580,DICO_Complet!A:R,15,FALSE))</f>
        <v/>
      </c>
      <c r="R580" s="3" t="str">
        <f>IF(VLOOKUP($A580,DICO_Complet!A:R,16,FALSE)=0,"",VLOOKUP($A580,DICO_Complet!A:R,16,FALSE))</f>
        <v/>
      </c>
      <c r="S580" s="3" t="str">
        <f>IF(VLOOKUP($A580,DICO_Complet!A:R,17,FALSE)=0,"",VLOOKUP($A580,DICO_Complet!A:R,17,FALSE))</f>
        <v/>
      </c>
      <c r="T580" s="3" t="str">
        <f>IF(VLOOKUP($A580,DICO_Complet!A:R,18,FALSE)=0,"",VLOOKUP($A580,DICO_Complet!A:R,18,FALSE))</f>
        <v/>
      </c>
    </row>
    <row r="581" spans="1:20">
      <c r="A581" s="29">
        <v>250528144012</v>
      </c>
      <c r="B581" s="30" t="str">
        <f>IF(ISNA(VLOOKUP(Tableau161920[[#This Row],[Référence]],MON_MSG!A:B,2,FALSE)),"N",IF($I581="Obsolete","N","O"))</f>
        <v>O</v>
      </c>
      <c r="C581" s="3" t="str">
        <f>VLOOKUP($A581,DICO_Complet!A:R,3,FALSE)</f>
        <v>Edition</v>
      </c>
      <c r="D581" s="3" t="str">
        <f>VLOOKUP($A581,DICO_Complet!A:R,4,FALSE)</f>
        <v>documentDetails</v>
      </c>
      <c r="E581" s="3" t="str">
        <f>VLOOKUP($A581,DICO_Complet!A:R,5,FALSE)</f>
        <v>fileName</v>
      </c>
      <c r="F581" s="3" t="str">
        <f>VLOOKUP($A581,DICO_Complet!A:R,6,FALSE)</f>
        <v>Max255Text</v>
      </c>
      <c r="G581" s="31" t="str">
        <f>VLOOKUP($A581,DICO_Complet!A:R,7,FALSE)</f>
        <v>DNS</v>
      </c>
      <c r="H581" s="31">
        <f>VLOOKUP($A581,DICO_Complet!A:R,8,FALSE)</f>
        <v>0</v>
      </c>
      <c r="I581" s="3" t="str">
        <f>IF(VLOOKUP($A581,DICO_Complet!A:R,9,FALSE)&lt;&gt;0,VLOOKUP($A581,DICO_Complet!A:R,9,FALSE),"")</f>
        <v/>
      </c>
      <c r="J581" s="3" t="str">
        <f>VLOOKUP($A581,DICO_Complet!A:R,10,FALSE)</f>
        <v>Document name</v>
      </c>
      <c r="K581" s="3" t="str">
        <f>IF(OR(ISNA(VLOOKUP(Tableau161920[[#This Row],[Référence]],MON_MSG!A:H,7,FALSE)),ISBLANK(VLOOKUP(Tableau161920[[#This Row],[Référence]],MON_MSG!A:H,7,FALSE))),"",VLOOKUP(Tableau161920[[#This Row],[Référence]],MON_MSG!A:H,7,FALSE))</f>
        <v/>
      </c>
      <c r="L581" s="3" t="str">
        <f>IF(OR(ISNA(VLOOKUP(Tableau161920[[#This Row],[Référence]],MON_MSG!A:I,8,FALSE)),ISBLANK(VLOOKUP(Tableau161920[[#This Row],[Référence]],MON_MSG!A:I,8,FALSE))),"",VLOOKUP(Tableau161920[[#This Row],[Référence]],MON_MSG!A:I,8,FALSE))</f>
        <v/>
      </c>
      <c r="M581" s="3" t="str">
        <f>IF(OR(ISNA(VLOOKUP(Tableau161920[[#This Row],[Référence]],MON_MSG!A:J,9,FALSE)),ISBLANK(VLOOKUP(Tableau161920[[#This Row],[Référence]],MON_MSG!A:J,9,FALSE))),"",VLOOKUP(Tableau161920[[#This Row],[Référence]],MON_MSG!A:J,9,FALSE))</f>
        <v/>
      </c>
      <c r="N581" s="3" t="str">
        <f>IF(VLOOKUP($A581,DICO_Complet!A:R,12,FALSE)=0,"",VLOOKUP($A581,DICO_Complet!A:R,12,FALSE))</f>
        <v/>
      </c>
      <c r="O581" s="3" t="str">
        <f>IF(VLOOKUP($A581,DICO_Complet!A:R,13,FALSE)=0,"",VLOOKUP($A581,DICO_Complet!A:R,13,FALSE))</f>
        <v/>
      </c>
      <c r="P581" s="3" t="str">
        <f>IF(VLOOKUP($A581,DICO_Complet!A:R,14,FALSE)=0,"",VLOOKUP($A581,DICO_Complet!A:R,14,FALSE))</f>
        <v/>
      </c>
      <c r="Q581" s="3" t="str">
        <f>IF(VLOOKUP($A581,DICO_Complet!A:R,15,FALSE)=0,"",VLOOKUP($A581,DICO_Complet!A:R,15,FALSE))</f>
        <v/>
      </c>
      <c r="R581" s="3" t="str">
        <f>IF(VLOOKUP($A581,DICO_Complet!A:R,16,FALSE)=0,"",VLOOKUP($A581,DICO_Complet!A:R,16,FALSE))</f>
        <v/>
      </c>
      <c r="S581" s="3" t="str">
        <f>IF(VLOOKUP($A581,DICO_Complet!A:R,17,FALSE)=0,"",VLOOKUP($A581,DICO_Complet!A:R,17,FALSE))</f>
        <v/>
      </c>
      <c r="T581" s="3" t="str">
        <f>IF(VLOOKUP($A581,DICO_Complet!A:R,18,FALSE)=0,"",VLOOKUP($A581,DICO_Complet!A:R,18,FALSE))</f>
        <v/>
      </c>
    </row>
    <row r="582" spans="1:20">
      <c r="A582" s="29">
        <v>260224143800</v>
      </c>
      <c r="B582" s="30" t="str">
        <f>IF(ISNA(VLOOKUP(Tableau161920[[#This Row],[Référence]],MON_MSG!A:B,2,FALSE)),"N",IF($I582="Obsolete","N","O"))</f>
        <v>O</v>
      </c>
      <c r="C582" s="3" t="str">
        <f>VLOOKUP($A582,DICO_Complet!A:R,3,FALSE)</f>
        <v>Edition</v>
      </c>
      <c r="D582" s="3" t="str">
        <f>VLOOKUP($A582,DICO_Complet!A:R,4,FALSE)</f>
        <v>documentDetails</v>
      </c>
      <c r="E582" s="3" t="str">
        <f>VLOOKUP($A582,DICO_Complet!A:R,5,FALSE)</f>
        <v>fileSize</v>
      </c>
      <c r="F582" s="3" t="str">
        <f>VLOOKUP($A582,DICO_Complet!A:R,6,FALSE)</f>
        <v>Max19NumericText</v>
      </c>
      <c r="G582" s="31" t="str">
        <f>VLOOKUP($A582,DICO_Complet!A:R,7,FALSE)</f>
        <v>DNS</v>
      </c>
      <c r="H582" s="31">
        <f>VLOOKUP($A582,DICO_Complet!A:R,8,FALSE)</f>
        <v>0</v>
      </c>
      <c r="I582" s="3" t="str">
        <f>IF(VLOOKUP($A582,DICO_Complet!A:R,9,FALSE)&lt;&gt;0,VLOOKUP($A582,DICO_Complet!A:R,9,FALSE),"")</f>
        <v/>
      </c>
      <c r="J582" s="3" t="str">
        <f>VLOOKUP($A582,DICO_Complet!A:R,10,FALSE)</f>
        <v>Document size</v>
      </c>
      <c r="K582" s="3" t="str">
        <f>IF(OR(ISNA(VLOOKUP(Tableau161920[[#This Row],[Référence]],MON_MSG!A:H,7,FALSE)),ISBLANK(VLOOKUP(Tableau161920[[#This Row],[Référence]],MON_MSG!A:H,7,FALSE))),"",VLOOKUP(Tableau161920[[#This Row],[Référence]],MON_MSG!A:H,7,FALSE))</f>
        <v/>
      </c>
      <c r="L582" s="3" t="str">
        <f>IF(OR(ISNA(VLOOKUP(Tableau161920[[#This Row],[Référence]],MON_MSG!A:I,8,FALSE)),ISBLANK(VLOOKUP(Tableau161920[[#This Row],[Référence]],MON_MSG!A:I,8,FALSE))),"",VLOOKUP(Tableau161920[[#This Row],[Référence]],MON_MSG!A:I,8,FALSE))</f>
        <v/>
      </c>
      <c r="M582" s="3" t="str">
        <f>IF(OR(ISNA(VLOOKUP(Tableau161920[[#This Row],[Référence]],MON_MSG!A:J,9,FALSE)),ISBLANK(VLOOKUP(Tableau161920[[#This Row],[Référence]],MON_MSG!A:J,9,FALSE))),"",VLOOKUP(Tableau161920[[#This Row],[Référence]],MON_MSG!A:J,9,FALSE))</f>
        <v/>
      </c>
      <c r="N582" s="3" t="str">
        <f>IF(VLOOKUP($A582,DICO_Complet!A:R,12,FALSE)=0,"",VLOOKUP($A582,DICO_Complet!A:R,12,FALSE))</f>
        <v/>
      </c>
      <c r="O582" s="3" t="str">
        <f>IF(VLOOKUP($A582,DICO_Complet!A:R,13,FALSE)=0,"",VLOOKUP($A582,DICO_Complet!A:R,13,FALSE))</f>
        <v/>
      </c>
      <c r="P582" s="3" t="str">
        <f>IF(VLOOKUP($A582,DICO_Complet!A:R,14,FALSE)=0,"",VLOOKUP($A582,DICO_Complet!A:R,14,FALSE))</f>
        <v/>
      </c>
      <c r="Q582" s="3" t="str">
        <f>IF(VLOOKUP($A582,DICO_Complet!A:R,15,FALSE)=0,"",VLOOKUP($A582,DICO_Complet!A:R,15,FALSE))</f>
        <v/>
      </c>
      <c r="R582" s="3" t="str">
        <f>IF(VLOOKUP($A582,DICO_Complet!A:R,16,FALSE)=0,"",VLOOKUP($A582,DICO_Complet!A:R,16,FALSE))</f>
        <v/>
      </c>
      <c r="S582" s="3" t="str">
        <f>IF(VLOOKUP($A582,DICO_Complet!A:R,17,FALSE)=0,"",VLOOKUP($A582,DICO_Complet!A:R,17,FALSE))</f>
        <v/>
      </c>
      <c r="T582" s="3" t="str">
        <f>IF(VLOOKUP($A582,DICO_Complet!A:R,18,FALSE)=0,"",VLOOKUP($A582,DICO_Complet!A:R,18,FALSE))</f>
        <v/>
      </c>
    </row>
    <row r="583" spans="1:20">
      <c r="A583" s="29">
        <v>250528144020</v>
      </c>
      <c r="B583" s="30" t="str">
        <f>IF(ISNA(VLOOKUP(Tableau161920[[#This Row],[Référence]],MON_MSG!A:B,2,FALSE)),"N",IF($I583="Obsolete","N","O"))</f>
        <v>N</v>
      </c>
      <c r="C583" s="3" t="str">
        <f>VLOOKUP($A583,DICO_Complet!A:R,3,FALSE)</f>
        <v>Edition</v>
      </c>
      <c r="D583" s="3" t="str">
        <f>VLOOKUP($A583,DICO_Complet!A:R,4,FALSE)</f>
        <v>documentDetails</v>
      </c>
      <c r="E583" s="3" t="str">
        <f>VLOOKUP($A583,DICO_Complet!A:R,5,FALSE)</f>
        <v>keyId</v>
      </c>
      <c r="F583" s="3" t="str">
        <f>VLOOKUP($A583,DICO_Complet!A:R,6,FALSE)</f>
        <v>Max255Text</v>
      </c>
      <c r="G583" s="31" t="str">
        <f>VLOOKUP($A583,DICO_Complet!A:R,7,FALSE)</f>
        <v>DNS</v>
      </c>
      <c r="H583" s="31">
        <f>VLOOKUP($A583,DICO_Complet!A:R,8,FALSE)</f>
        <v>0</v>
      </c>
      <c r="I583" s="3" t="str">
        <f>IF(VLOOKUP($A583,DICO_Complet!A:R,9,FALSE)&lt;&gt;0,VLOOKUP($A583,DICO_Complet!A:R,9,FALSE),"")</f>
        <v>Obsolete</v>
      </c>
      <c r="J583" s="3" t="str">
        <f>VLOOKUP($A583,DICO_Complet!A:R,10,FALSE)</f>
        <v>Document key id</v>
      </c>
      <c r="K583" s="3" t="str">
        <f>IF(OR(ISNA(VLOOKUP(Tableau161920[[#This Row],[Référence]],MON_MSG!A:H,7,FALSE)),ISBLANK(VLOOKUP(Tableau161920[[#This Row],[Référence]],MON_MSG!A:H,7,FALSE))),"",VLOOKUP(Tableau161920[[#This Row],[Référence]],MON_MSG!A:H,7,FALSE))</f>
        <v/>
      </c>
      <c r="L583" s="3" t="str">
        <f>IF(OR(ISNA(VLOOKUP(Tableau161920[[#This Row],[Référence]],MON_MSG!A:I,8,FALSE)),ISBLANK(VLOOKUP(Tableau161920[[#This Row],[Référence]],MON_MSG!A:I,8,FALSE))),"",VLOOKUP(Tableau161920[[#This Row],[Référence]],MON_MSG!A:I,8,FALSE))</f>
        <v/>
      </c>
      <c r="M583" s="3" t="str">
        <f>IF(OR(ISNA(VLOOKUP(Tableau161920[[#This Row],[Référence]],MON_MSG!A:J,9,FALSE)),ISBLANK(VLOOKUP(Tableau161920[[#This Row],[Référence]],MON_MSG!A:J,9,FALSE))),"",VLOOKUP(Tableau161920[[#This Row],[Référence]],MON_MSG!A:J,9,FALSE))</f>
        <v/>
      </c>
      <c r="N583" s="3" t="str">
        <f>IF(VLOOKUP($A583,DICO_Complet!A:R,12,FALSE)=0,"",VLOOKUP($A583,DICO_Complet!A:R,12,FALSE))</f>
        <v/>
      </c>
      <c r="O583" s="3" t="str">
        <f>IF(VLOOKUP($A583,DICO_Complet!A:R,13,FALSE)=0,"",VLOOKUP($A583,DICO_Complet!A:R,13,FALSE))</f>
        <v/>
      </c>
      <c r="P583" s="3" t="str">
        <f>IF(VLOOKUP($A583,DICO_Complet!A:R,14,FALSE)=0,"",VLOOKUP($A583,DICO_Complet!A:R,14,FALSE))</f>
        <v/>
      </c>
      <c r="Q583" s="3" t="str">
        <f>IF(VLOOKUP($A583,DICO_Complet!A:R,15,FALSE)=0,"",VLOOKUP($A583,DICO_Complet!A:R,15,FALSE))</f>
        <v/>
      </c>
      <c r="R583" s="3" t="str">
        <f>IF(VLOOKUP($A583,DICO_Complet!A:R,16,FALSE)=0,"",VLOOKUP($A583,DICO_Complet!A:R,16,FALSE))</f>
        <v/>
      </c>
      <c r="S583" s="3" t="str">
        <f>IF(VLOOKUP($A583,DICO_Complet!A:R,17,FALSE)=0,"",VLOOKUP($A583,DICO_Complet!A:R,17,FALSE))</f>
        <v/>
      </c>
      <c r="T583" s="3" t="str">
        <f>IF(VLOOKUP($A583,DICO_Complet!A:R,18,FALSE)=0,"",VLOOKUP($A583,DICO_Complet!A:R,18,FALSE))</f>
        <v/>
      </c>
    </row>
    <row r="584" spans="1:20">
      <c r="A584" s="29">
        <v>250528144018</v>
      </c>
      <c r="B584" s="30" t="str">
        <f>IF(ISNA(VLOOKUP(Tableau161920[[#This Row],[Référence]],MON_MSG!A:B,2,FALSE)),"N",IF($I584="Obsolete","N","O"))</f>
        <v>O</v>
      </c>
      <c r="C584" s="3" t="str">
        <f>VLOOKUP($A584,DICO_Complet!A:R,3,FALSE)</f>
        <v>Edition</v>
      </c>
      <c r="D584" s="3" t="str">
        <f>VLOOKUP($A584,DICO_Complet!A:R,4,FALSE)</f>
        <v>documentDetails</v>
      </c>
      <c r="E584" s="3" t="str">
        <f>VLOOKUP($A584,DICO_Complet!A:R,5,FALSE)</f>
        <v>mimeType</v>
      </c>
      <c r="F584" s="3" t="str">
        <f>VLOOKUP($A584,DICO_Complet!A:R,6,FALSE)</f>
        <v>Max255Text</v>
      </c>
      <c r="G584" s="31" t="str">
        <f>VLOOKUP($A584,DICO_Complet!A:R,7,FALSE)</f>
        <v>DNS</v>
      </c>
      <c r="H584" s="31">
        <f>VLOOKUP($A584,DICO_Complet!A:R,8,FALSE)</f>
        <v>0</v>
      </c>
      <c r="I584" s="3" t="str">
        <f>IF(VLOOKUP($A584,DICO_Complet!A:R,9,FALSE)&lt;&gt;0,VLOOKUP($A584,DICO_Complet!A:R,9,FALSE),"")</f>
        <v/>
      </c>
      <c r="J584" s="3" t="str">
        <f>VLOOKUP($A584,DICO_Complet!A:R,10,FALSE)</f>
        <v>MIME type</v>
      </c>
      <c r="K584" s="3" t="str">
        <f>IF(OR(ISNA(VLOOKUP(Tableau161920[[#This Row],[Référence]],MON_MSG!A:H,7,FALSE)),ISBLANK(VLOOKUP(Tableau161920[[#This Row],[Référence]],MON_MSG!A:H,7,FALSE))),"",VLOOKUP(Tableau161920[[#This Row],[Référence]],MON_MSG!A:H,7,FALSE))</f>
        <v/>
      </c>
      <c r="L584" s="3" t="str">
        <f>IF(OR(ISNA(VLOOKUP(Tableau161920[[#This Row],[Référence]],MON_MSG!A:I,8,FALSE)),ISBLANK(VLOOKUP(Tableau161920[[#This Row],[Référence]],MON_MSG!A:I,8,FALSE))),"",VLOOKUP(Tableau161920[[#This Row],[Référence]],MON_MSG!A:I,8,FALSE))</f>
        <v/>
      </c>
      <c r="M584" s="3" t="str">
        <f>IF(OR(ISNA(VLOOKUP(Tableau161920[[#This Row],[Référence]],MON_MSG!A:J,9,FALSE)),ISBLANK(VLOOKUP(Tableau161920[[#This Row],[Référence]],MON_MSG!A:J,9,FALSE))),"",VLOOKUP(Tableau161920[[#This Row],[Référence]],MON_MSG!A:J,9,FALSE))</f>
        <v/>
      </c>
      <c r="N584" s="3" t="str">
        <f>IF(VLOOKUP($A584,DICO_Complet!A:R,12,FALSE)=0,"",VLOOKUP($A584,DICO_Complet!A:R,12,FALSE))</f>
        <v/>
      </c>
      <c r="O584" s="3" t="str">
        <f>IF(VLOOKUP($A584,DICO_Complet!A:R,13,FALSE)=0,"",VLOOKUP($A584,DICO_Complet!A:R,13,FALSE))</f>
        <v/>
      </c>
      <c r="P584" s="3" t="str">
        <f>IF(VLOOKUP($A584,DICO_Complet!A:R,14,FALSE)=0,"",VLOOKUP($A584,DICO_Complet!A:R,14,FALSE))</f>
        <v/>
      </c>
      <c r="Q584" s="3" t="str">
        <f>IF(VLOOKUP($A584,DICO_Complet!A:R,15,FALSE)=0,"",VLOOKUP($A584,DICO_Complet!A:R,15,FALSE))</f>
        <v/>
      </c>
      <c r="R584" s="3" t="str">
        <f>IF(VLOOKUP($A584,DICO_Complet!A:R,16,FALSE)=0,"",VLOOKUP($A584,DICO_Complet!A:R,16,FALSE))</f>
        <v/>
      </c>
      <c r="S584" s="3" t="str">
        <f>IF(VLOOKUP($A584,DICO_Complet!A:R,17,FALSE)=0,"",VLOOKUP($A584,DICO_Complet!A:R,17,FALSE))</f>
        <v/>
      </c>
      <c r="T584" s="3" t="str">
        <f>IF(VLOOKUP($A584,DICO_Complet!A:R,18,FALSE)=0,"",VLOOKUP($A584,DICO_Complet!A:R,18,FALSE))</f>
        <v/>
      </c>
    </row>
    <row r="585" spans="1:20">
      <c r="A585" s="29">
        <v>250528144019</v>
      </c>
      <c r="B585" s="30" t="str">
        <f>IF(ISNA(VLOOKUP(Tableau161920[[#This Row],[Référence]],MON_MSG!A:B,2,FALSE)),"N",IF($I585="Obsolete","N","O"))</f>
        <v>O</v>
      </c>
      <c r="C585" s="3" t="str">
        <f>VLOOKUP($A585,DICO_Complet!A:R,3,FALSE)</f>
        <v>Edition</v>
      </c>
      <c r="D585" s="3" t="str">
        <f>VLOOKUP($A585,DICO_Complet!A:R,4,FALSE)</f>
        <v>documentDetails</v>
      </c>
      <c r="E585" s="3" t="str">
        <f>VLOOKUP($A585,DICO_Complet!A:R,5,FALSE)</f>
        <v>typeLabel</v>
      </c>
      <c r="F585" s="3" t="str">
        <f>VLOOKUP($A585,DICO_Complet!A:R,6,FALSE)</f>
        <v>Max255Text</v>
      </c>
      <c r="G585" s="31" t="str">
        <f>VLOOKUP($A585,DICO_Complet!A:R,7,FALSE)</f>
        <v>DNS</v>
      </c>
      <c r="H585" s="31">
        <f>VLOOKUP($A585,DICO_Complet!A:R,8,FALSE)</f>
        <v>0</v>
      </c>
      <c r="I585" s="3" t="str">
        <f>IF(VLOOKUP($A585,DICO_Complet!A:R,9,FALSE)&lt;&gt;0,VLOOKUP($A585,DICO_Complet!A:R,9,FALSE),"")</f>
        <v/>
      </c>
      <c r="J585" s="3" t="str">
        <f>VLOOKUP($A585,DICO_Complet!A:R,10,FALSE)</f>
        <v xml:space="preserve">Document type label </v>
      </c>
      <c r="K585" s="3" t="str">
        <f>IF(OR(ISNA(VLOOKUP(Tableau161920[[#This Row],[Référence]],MON_MSG!A:H,7,FALSE)),ISBLANK(VLOOKUP(Tableau161920[[#This Row],[Référence]],MON_MSG!A:H,7,FALSE))),"",VLOOKUP(Tableau161920[[#This Row],[Référence]],MON_MSG!A:H,7,FALSE))</f>
        <v/>
      </c>
      <c r="L585" s="3" t="str">
        <f>IF(OR(ISNA(VLOOKUP(Tableau161920[[#This Row],[Référence]],MON_MSG!A:I,8,FALSE)),ISBLANK(VLOOKUP(Tableau161920[[#This Row],[Référence]],MON_MSG!A:I,8,FALSE))),"",VLOOKUP(Tableau161920[[#This Row],[Référence]],MON_MSG!A:I,8,FALSE))</f>
        <v/>
      </c>
      <c r="M585" s="3" t="str">
        <f>IF(OR(ISNA(VLOOKUP(Tableau161920[[#This Row],[Référence]],MON_MSG!A:J,9,FALSE)),ISBLANK(VLOOKUP(Tableau161920[[#This Row],[Référence]],MON_MSG!A:J,9,FALSE))),"",VLOOKUP(Tableau161920[[#This Row],[Référence]],MON_MSG!A:J,9,FALSE))</f>
        <v/>
      </c>
      <c r="N585" s="3" t="str">
        <f>IF(VLOOKUP($A585,DICO_Complet!A:R,12,FALSE)=0,"",VLOOKUP($A585,DICO_Complet!A:R,12,FALSE))</f>
        <v/>
      </c>
      <c r="O585" s="3" t="str">
        <f>IF(VLOOKUP($A585,DICO_Complet!A:R,13,FALSE)=0,"",VLOOKUP($A585,DICO_Complet!A:R,13,FALSE))</f>
        <v/>
      </c>
      <c r="P585" s="3" t="str">
        <f>IF(VLOOKUP($A585,DICO_Complet!A:R,14,FALSE)=0,"",VLOOKUP($A585,DICO_Complet!A:R,14,FALSE))</f>
        <v/>
      </c>
      <c r="Q585" s="3" t="str">
        <f>IF(VLOOKUP($A585,DICO_Complet!A:R,15,FALSE)=0,"",VLOOKUP($A585,DICO_Complet!A:R,15,FALSE))</f>
        <v/>
      </c>
      <c r="R585" s="3" t="str">
        <f>IF(VLOOKUP($A585,DICO_Complet!A:R,16,FALSE)=0,"",VLOOKUP($A585,DICO_Complet!A:R,16,FALSE))</f>
        <v/>
      </c>
      <c r="S585" s="3" t="str">
        <f>IF(VLOOKUP($A585,DICO_Complet!A:R,17,FALSE)=0,"",VLOOKUP($A585,DICO_Complet!A:R,17,FALSE))</f>
        <v/>
      </c>
      <c r="T585" s="3" t="str">
        <f>IF(VLOOKUP($A585,DICO_Complet!A:R,18,FALSE)=0,"",VLOOKUP($A585,DICO_Complet!A:R,18,FALSE))</f>
        <v/>
      </c>
    </row>
    <row r="586" spans="1:20">
      <c r="A586" s="29">
        <v>260422140500</v>
      </c>
      <c r="B586" s="30" t="str">
        <f>IF(ISNA(VLOOKUP(Tableau161920[[#This Row],[Référence]],MON_MSG!A:B,2,FALSE)),"N",IF($I586="Obsolete","N","O"))</f>
        <v>O</v>
      </c>
      <c r="C586" s="3" t="str">
        <f>VLOOKUP($A586,DICO_Complet!A:R,3,FALSE)</f>
        <v>Edition</v>
      </c>
      <c r="D586" s="3" t="str">
        <f>VLOOKUP($A586,DICO_Complet!A:R,4,FALSE)</f>
        <v>editionParameters</v>
      </c>
      <c r="E586" s="3" t="str">
        <f>VLOOKUP($A586,DICO_Complet!A:R,5,FALSE)</f>
        <v>additionalContent</v>
      </c>
      <c r="F586" s="3" t="str">
        <f>VLOOKUP($A586,DICO_Complet!A:R,6,FALSE)</f>
        <v>Max500Text</v>
      </c>
      <c r="G586" s="31" t="str">
        <f>VLOOKUP($A586,DICO_Complet!A:R,7,FALSE)</f>
        <v>DNS</v>
      </c>
      <c r="H586" s="31">
        <f>VLOOKUP($A586,DICO_Complet!A:R,8,FALSE)</f>
        <v>0</v>
      </c>
      <c r="I586" s="3" t="str">
        <f>IF(VLOOKUP($A586,DICO_Complet!A:R,9,FALSE)&lt;&gt;0,VLOOKUP($A586,DICO_Complet!A:R,9,FALSE),"")</f>
        <v/>
      </c>
      <c r="J586" s="3" t="str">
        <f>VLOOKUP($A586,DICO_Complet!A:R,10,FALSE)</f>
        <v>Free zone</v>
      </c>
      <c r="K586" s="3" t="str">
        <f>IF(OR(ISNA(VLOOKUP(Tableau161920[[#This Row],[Référence]],MON_MSG!A:H,7,FALSE)),ISBLANK(VLOOKUP(Tableau161920[[#This Row],[Référence]],MON_MSG!A:H,7,FALSE))),"",VLOOKUP(Tableau161920[[#This Row],[Référence]],MON_MSG!A:H,7,FALSE))</f>
        <v/>
      </c>
      <c r="L586" s="3" t="str">
        <f>IF(OR(ISNA(VLOOKUP(Tableau161920[[#This Row],[Référence]],MON_MSG!A:I,8,FALSE)),ISBLANK(VLOOKUP(Tableau161920[[#This Row],[Référence]],MON_MSG!A:I,8,FALSE))),"",VLOOKUP(Tableau161920[[#This Row],[Référence]],MON_MSG!A:I,8,FALSE))</f>
        <v/>
      </c>
      <c r="M586" s="3" t="str">
        <f>IF(OR(ISNA(VLOOKUP(Tableau161920[[#This Row],[Référence]],MON_MSG!A:J,9,FALSE)),ISBLANK(VLOOKUP(Tableau161920[[#This Row],[Référence]],MON_MSG!A:J,9,FALSE))),"",VLOOKUP(Tableau161920[[#This Row],[Référence]],MON_MSG!A:J,9,FALSE))</f>
        <v/>
      </c>
      <c r="N586" s="3" t="str">
        <f>IF(VLOOKUP($A586,DICO_Complet!A:R,12,FALSE)=0,"",VLOOKUP($A586,DICO_Complet!A:R,12,FALSE))</f>
        <v/>
      </c>
      <c r="O586" s="3" t="str">
        <f>IF(VLOOKUP($A586,DICO_Complet!A:R,13,FALSE)=0,"",VLOOKUP($A586,DICO_Complet!A:R,13,FALSE))</f>
        <v/>
      </c>
      <c r="P586" s="3" t="str">
        <f>IF(VLOOKUP($A586,DICO_Complet!A:R,14,FALSE)=0,"",VLOOKUP($A586,DICO_Complet!A:R,14,FALSE))</f>
        <v/>
      </c>
      <c r="Q586" s="3" t="str">
        <f>IF(VLOOKUP($A586,DICO_Complet!A:R,15,FALSE)=0,"",VLOOKUP($A586,DICO_Complet!A:R,15,FALSE))</f>
        <v/>
      </c>
      <c r="R586" s="3" t="str">
        <f>IF(VLOOKUP($A586,DICO_Complet!A:R,16,FALSE)=0,"",VLOOKUP($A586,DICO_Complet!A:R,16,FALSE))</f>
        <v/>
      </c>
      <c r="S586" s="3" t="str">
        <f>IF(VLOOKUP($A586,DICO_Complet!A:R,17,FALSE)=0,"",VLOOKUP($A586,DICO_Complet!A:R,17,FALSE))</f>
        <v/>
      </c>
      <c r="T586" s="3" t="str">
        <f>IF(VLOOKUP($A586,DICO_Complet!A:R,18,FALSE)=0,"",VLOOKUP($A586,DICO_Complet!A:R,18,FALSE))</f>
        <v/>
      </c>
    </row>
    <row r="587" spans="1:20">
      <c r="A587" s="29">
        <v>250528101900</v>
      </c>
      <c r="B587" s="30" t="str">
        <f>IF(ISNA(VLOOKUP(Tableau161920[[#This Row],[Référence]],MON_MSG!A:B,2,FALSE)),"N",IF($I587="Obsolete","N","O"))</f>
        <v>O</v>
      </c>
      <c r="C587" s="3" t="str">
        <f>VLOOKUP($A587,DICO_Complet!A:R,3,FALSE)</f>
        <v>Edition</v>
      </c>
      <c r="D587" s="3" t="str">
        <f>VLOOKUP($A587,DICO_Complet!A:R,4,FALSE)</f>
        <v>editionParameters</v>
      </c>
      <c r="E587" s="3" t="str">
        <f>VLOOKUP($A587,DICO_Complet!A:R,5,FALSE)</f>
        <v>additionalIdentificationData</v>
      </c>
      <c r="F587" s="3" t="str">
        <f>VLOOKUP($A587,DICO_Complet!A:R,6,FALSE)</f>
        <v>Max255Text</v>
      </c>
      <c r="G587" s="31" t="str">
        <f>VLOOKUP($A587,DICO_Complet!A:R,7,FALSE)</f>
        <v>DNS</v>
      </c>
      <c r="H587" s="31">
        <f>VLOOKUP($A587,DICO_Complet!A:R,8,FALSE)</f>
        <v>0</v>
      </c>
      <c r="I587" s="3" t="str">
        <f>IF(VLOOKUP($A587,DICO_Complet!A:R,9,FALSE)&lt;&gt;0,VLOOKUP($A587,DICO_Complet!A:R,9,FALSE),"")</f>
        <v/>
      </c>
      <c r="J587" s="3" t="str">
        <f>VLOOKUP($A587,DICO_Complet!A:R,10,FALSE)</f>
        <v>Additional identification data</v>
      </c>
      <c r="K587" s="3" t="str">
        <f>IF(OR(ISNA(VLOOKUP(Tableau161920[[#This Row],[Référence]],MON_MSG!A:H,7,FALSE)),ISBLANK(VLOOKUP(Tableau161920[[#This Row],[Référence]],MON_MSG!A:H,7,FALSE))),"",VLOOKUP(Tableau161920[[#This Row],[Référence]],MON_MSG!A:H,7,FALSE))</f>
        <v/>
      </c>
      <c r="L587" s="3" t="str">
        <f>IF(OR(ISNA(VLOOKUP(Tableau161920[[#This Row],[Référence]],MON_MSG!A:I,8,FALSE)),ISBLANK(VLOOKUP(Tableau161920[[#This Row],[Référence]],MON_MSG!A:I,8,FALSE))),"",VLOOKUP(Tableau161920[[#This Row],[Référence]],MON_MSG!A:I,8,FALSE))</f>
        <v/>
      </c>
      <c r="M587" s="3" t="str">
        <f>IF(OR(ISNA(VLOOKUP(Tableau161920[[#This Row],[Référence]],MON_MSG!A:J,9,FALSE)),ISBLANK(VLOOKUP(Tableau161920[[#This Row],[Référence]],MON_MSG!A:J,9,FALSE))),"",VLOOKUP(Tableau161920[[#This Row],[Référence]],MON_MSG!A:J,9,FALSE))</f>
        <v/>
      </c>
      <c r="N587" s="3" t="str">
        <f>IF(VLOOKUP($A587,DICO_Complet!A:R,12,FALSE)=0,"",VLOOKUP($A587,DICO_Complet!A:R,12,FALSE))</f>
        <v/>
      </c>
      <c r="O587" s="3" t="str">
        <f>IF(VLOOKUP($A587,DICO_Complet!A:R,13,FALSE)=0,"",VLOOKUP($A587,DICO_Complet!A:R,13,FALSE))</f>
        <v/>
      </c>
      <c r="P587" s="3" t="str">
        <f>IF(VLOOKUP($A587,DICO_Complet!A:R,14,FALSE)=0,"",VLOOKUP($A587,DICO_Complet!A:R,14,FALSE))</f>
        <v/>
      </c>
      <c r="Q587" s="3" t="str">
        <f>IF(VLOOKUP($A587,DICO_Complet!A:R,15,FALSE)=0,"",VLOOKUP($A587,DICO_Complet!A:R,15,FALSE))</f>
        <v/>
      </c>
      <c r="R587" s="3" t="str">
        <f>IF(VLOOKUP($A587,DICO_Complet!A:R,16,FALSE)=0,"",VLOOKUP($A587,DICO_Complet!A:R,16,FALSE))</f>
        <v/>
      </c>
      <c r="S587" s="3" t="str">
        <f>IF(VLOOKUP($A587,DICO_Complet!A:R,17,FALSE)=0,"",VLOOKUP($A587,DICO_Complet!A:R,17,FALSE))</f>
        <v/>
      </c>
      <c r="T587" s="3" t="str">
        <f>IF(VLOOKUP($A587,DICO_Complet!A:R,18,FALSE)=0,"",VLOOKUP($A587,DICO_Complet!A:R,18,FALSE))</f>
        <v/>
      </c>
    </row>
    <row r="588" spans="1:20">
      <c r="A588" s="29">
        <v>260528140700</v>
      </c>
      <c r="B588" s="30" t="str">
        <f>IF(ISNA(VLOOKUP(Tableau161920[[#This Row],[Référence]],MON_MSG!A:B,2,FALSE)),"N",IF($I588="Obsolete","N","O"))</f>
        <v>O</v>
      </c>
      <c r="C588" s="3" t="str">
        <f>VLOOKUP($A588,DICO_Complet!A:R,3,FALSE)</f>
        <v>Edition</v>
      </c>
      <c r="D588" s="3" t="str">
        <f>VLOOKUP($A588,DICO_Complet!A:R,4,FALSE)</f>
        <v>editionParameters</v>
      </c>
      <c r="E588" s="3" t="str">
        <f>VLOOKUP($A588,DICO_Complet!A:R,5,FALSE)</f>
        <v>annexTableColumn</v>
      </c>
      <c r="F588" s="3" t="str">
        <f>VLOOKUP($A588,DICO_Complet!A:R,6,FALSE)</f>
        <v>Max50Text</v>
      </c>
      <c r="G588" s="31" t="str">
        <f>VLOOKUP($A588,DICO_Complet!A:R,7,FALSE)</f>
        <v>DNS</v>
      </c>
      <c r="H588" s="31">
        <f>VLOOKUP($A588,DICO_Complet!A:R,8,FALSE)</f>
        <v>0</v>
      </c>
      <c r="I588" s="3" t="str">
        <f>IF(VLOOKUP($A588,DICO_Complet!A:R,9,FALSE)&lt;&gt;0,VLOOKUP($A588,DICO_Complet!A:R,9,FALSE),"")</f>
        <v/>
      </c>
      <c r="J588" s="3" t="str">
        <f>VLOOKUP($A588,DICO_Complet!A:R,10,FALSE)</f>
        <v>Column of the table annex</v>
      </c>
      <c r="K588" s="3" t="str">
        <f>IF(OR(ISNA(VLOOKUP(Tableau161920[[#This Row],[Référence]],MON_MSG!A:H,7,FALSE)),ISBLANK(VLOOKUP(Tableau161920[[#This Row],[Référence]],MON_MSG!A:H,7,FALSE))),"",VLOOKUP(Tableau161920[[#This Row],[Référence]],MON_MSG!A:H,7,FALSE))</f>
        <v/>
      </c>
      <c r="L588" s="3" t="str">
        <f>IF(OR(ISNA(VLOOKUP(Tableau161920[[#This Row],[Référence]],MON_MSG!A:I,8,FALSE)),ISBLANK(VLOOKUP(Tableau161920[[#This Row],[Référence]],MON_MSG!A:I,8,FALSE))),"",VLOOKUP(Tableau161920[[#This Row],[Référence]],MON_MSG!A:I,8,FALSE))</f>
        <v/>
      </c>
      <c r="M588" s="3" t="str">
        <f>IF(OR(ISNA(VLOOKUP(Tableau161920[[#This Row],[Référence]],MON_MSG!A:J,9,FALSE)),ISBLANK(VLOOKUP(Tableau161920[[#This Row],[Référence]],MON_MSG!A:J,9,FALSE))),"",VLOOKUP(Tableau161920[[#This Row],[Référence]],MON_MSG!A:J,9,FALSE))</f>
        <v/>
      </c>
      <c r="N588" s="3" t="str">
        <f>IF(VLOOKUP($A588,DICO_Complet!A:R,12,FALSE)=0,"",VLOOKUP($A588,DICO_Complet!A:R,12,FALSE))</f>
        <v/>
      </c>
      <c r="O588" s="3" t="str">
        <f>IF(VLOOKUP($A588,DICO_Complet!A:R,13,FALSE)=0,"",VLOOKUP($A588,DICO_Complet!A:R,13,FALSE))</f>
        <v/>
      </c>
      <c r="P588" s="3" t="str">
        <f>IF(VLOOKUP($A588,DICO_Complet!A:R,14,FALSE)=0,"",VLOOKUP($A588,DICO_Complet!A:R,14,FALSE))</f>
        <v/>
      </c>
      <c r="Q588" s="3" t="str">
        <f>IF(VLOOKUP($A588,DICO_Complet!A:R,15,FALSE)=0,"",VLOOKUP($A588,DICO_Complet!A:R,15,FALSE))</f>
        <v/>
      </c>
      <c r="R588" s="3" t="str">
        <f>IF(VLOOKUP($A588,DICO_Complet!A:R,16,FALSE)=0,"",VLOOKUP($A588,DICO_Complet!A:R,16,FALSE))</f>
        <v/>
      </c>
      <c r="S588" s="3" t="str">
        <f>IF(VLOOKUP($A588,DICO_Complet!A:R,17,FALSE)=0,"",VLOOKUP($A588,DICO_Complet!A:R,17,FALSE))</f>
        <v/>
      </c>
      <c r="T588" s="3" t="str">
        <f>IF(VLOOKUP($A588,DICO_Complet!A:R,18,FALSE)=0,"",VLOOKUP($A588,DICO_Complet!A:R,18,FALSE))</f>
        <v/>
      </c>
    </row>
    <row r="589" spans="1:20">
      <c r="A589" s="29">
        <v>260528140800</v>
      </c>
      <c r="B589" s="30" t="str">
        <f>IF(ISNA(VLOOKUP(Tableau161920[[#This Row],[Référence]],MON_MSG!A:B,2,FALSE)),"N",IF($I589="Obsolete","N","O"))</f>
        <v>O</v>
      </c>
      <c r="C589" s="3" t="str">
        <f>VLOOKUP($A589,DICO_Complet!A:R,3,FALSE)</f>
        <v>Edition</v>
      </c>
      <c r="D589" s="3" t="str">
        <f>VLOOKUP($A589,DICO_Complet!A:R,4,FALSE)</f>
        <v>editionParameters</v>
      </c>
      <c r="E589" s="3" t="str">
        <f>VLOOKUP($A589,DICO_Complet!A:R,5,FALSE)</f>
        <v>annexTableData</v>
      </c>
      <c r="F589" s="3" t="str">
        <f>VLOOKUP($A589,DICO_Complet!A:R,6,FALSE)</f>
        <v>Max50Text</v>
      </c>
      <c r="G589" s="31" t="str">
        <f>VLOOKUP($A589,DICO_Complet!A:R,7,FALSE)</f>
        <v>DNS</v>
      </c>
      <c r="H589" s="31">
        <f>VLOOKUP($A589,DICO_Complet!A:R,8,FALSE)</f>
        <v>0</v>
      </c>
      <c r="I589" s="3" t="str">
        <f>IF(VLOOKUP($A589,DICO_Complet!A:R,9,FALSE)&lt;&gt;0,VLOOKUP($A589,DICO_Complet!A:R,9,FALSE),"")</f>
        <v/>
      </c>
      <c r="J589" s="3" t="str">
        <f>VLOOKUP($A589,DICO_Complet!A:R,10,FALSE)</f>
        <v>Data of the table annex</v>
      </c>
      <c r="K589" s="3" t="str">
        <f>IF(OR(ISNA(VLOOKUP(Tableau161920[[#This Row],[Référence]],MON_MSG!A:H,7,FALSE)),ISBLANK(VLOOKUP(Tableau161920[[#This Row],[Référence]],MON_MSG!A:H,7,FALSE))),"",VLOOKUP(Tableau161920[[#This Row],[Référence]],MON_MSG!A:H,7,FALSE))</f>
        <v/>
      </c>
      <c r="L589" s="3" t="str">
        <f>IF(OR(ISNA(VLOOKUP(Tableau161920[[#This Row],[Référence]],MON_MSG!A:I,8,FALSE)),ISBLANK(VLOOKUP(Tableau161920[[#This Row],[Référence]],MON_MSG!A:I,8,FALSE))),"",VLOOKUP(Tableau161920[[#This Row],[Référence]],MON_MSG!A:I,8,FALSE))</f>
        <v/>
      </c>
      <c r="M589" s="3" t="str">
        <f>IF(OR(ISNA(VLOOKUP(Tableau161920[[#This Row],[Référence]],MON_MSG!A:J,9,FALSE)),ISBLANK(VLOOKUP(Tableau161920[[#This Row],[Référence]],MON_MSG!A:J,9,FALSE))),"",VLOOKUP(Tableau161920[[#This Row],[Référence]],MON_MSG!A:J,9,FALSE))</f>
        <v/>
      </c>
      <c r="N589" s="3" t="str">
        <f>IF(VLOOKUP($A589,DICO_Complet!A:R,12,FALSE)=0,"",VLOOKUP($A589,DICO_Complet!A:R,12,FALSE))</f>
        <v/>
      </c>
      <c r="O589" s="3" t="str">
        <f>IF(VLOOKUP($A589,DICO_Complet!A:R,13,FALSE)=0,"",VLOOKUP($A589,DICO_Complet!A:R,13,FALSE))</f>
        <v/>
      </c>
      <c r="P589" s="3" t="str">
        <f>IF(VLOOKUP($A589,DICO_Complet!A:R,14,FALSE)=0,"",VLOOKUP($A589,DICO_Complet!A:R,14,FALSE))</f>
        <v/>
      </c>
      <c r="Q589" s="3" t="str">
        <f>IF(VLOOKUP($A589,DICO_Complet!A:R,15,FALSE)=0,"",VLOOKUP($A589,DICO_Complet!A:R,15,FALSE))</f>
        <v/>
      </c>
      <c r="R589" s="3" t="str">
        <f>IF(VLOOKUP($A589,DICO_Complet!A:R,16,FALSE)=0,"",VLOOKUP($A589,DICO_Complet!A:R,16,FALSE))</f>
        <v/>
      </c>
      <c r="S589" s="3" t="str">
        <f>IF(VLOOKUP($A589,DICO_Complet!A:R,17,FALSE)=0,"",VLOOKUP($A589,DICO_Complet!A:R,17,FALSE))</f>
        <v/>
      </c>
      <c r="T589" s="3" t="str">
        <f>IF(VLOOKUP($A589,DICO_Complet!A:R,18,FALSE)=0,"",VLOOKUP($A589,DICO_Complet!A:R,18,FALSE))</f>
        <v/>
      </c>
    </row>
    <row r="590" spans="1:20">
      <c r="A590" s="29">
        <v>260528140500</v>
      </c>
      <c r="B590" s="30" t="str">
        <f>IF(ISNA(VLOOKUP(Tableau161920[[#This Row],[Référence]],MON_MSG!A:B,2,FALSE)),"N",IF($I590="Obsolete","N","O"))</f>
        <v>O</v>
      </c>
      <c r="C590" s="3" t="str">
        <f>VLOOKUP($A590,DICO_Complet!A:R,3,FALSE)</f>
        <v>Edition</v>
      </c>
      <c r="D590" s="3" t="str">
        <f>VLOOKUP($A590,DICO_Complet!A:R,4,FALSE)</f>
        <v>editionParameters</v>
      </c>
      <c r="E590" s="3" t="str">
        <f>VLOOKUP($A590,DICO_Complet!A:R,5,FALSE)</f>
        <v>annexTableName</v>
      </c>
      <c r="F590" s="3" t="str">
        <f>VLOOKUP($A590,DICO_Complet!A:R,6,FALSE)</f>
        <v>Max50Text</v>
      </c>
      <c r="G590" s="31" t="str">
        <f>VLOOKUP($A590,DICO_Complet!A:R,7,FALSE)</f>
        <v>DNS</v>
      </c>
      <c r="H590" s="31">
        <f>VLOOKUP($A590,DICO_Complet!A:R,8,FALSE)</f>
        <v>0</v>
      </c>
      <c r="I590" s="3" t="str">
        <f>IF(VLOOKUP($A590,DICO_Complet!A:R,9,FALSE)&lt;&gt;0,VLOOKUP($A590,DICO_Complet!A:R,9,FALSE),"")</f>
        <v/>
      </c>
      <c r="J590" s="3" t="str">
        <f>VLOOKUP($A590,DICO_Complet!A:R,10,FALSE)</f>
        <v>Name of the table annex</v>
      </c>
      <c r="K590" s="3" t="str">
        <f>IF(OR(ISNA(VLOOKUP(Tableau161920[[#This Row],[Référence]],MON_MSG!A:H,7,FALSE)),ISBLANK(VLOOKUP(Tableau161920[[#This Row],[Référence]],MON_MSG!A:H,7,FALSE))),"",VLOOKUP(Tableau161920[[#This Row],[Référence]],MON_MSG!A:H,7,FALSE))</f>
        <v/>
      </c>
      <c r="L590" s="3" t="str">
        <f>IF(OR(ISNA(VLOOKUP(Tableau161920[[#This Row],[Référence]],MON_MSG!A:I,8,FALSE)),ISBLANK(VLOOKUP(Tableau161920[[#This Row],[Référence]],MON_MSG!A:I,8,FALSE))),"",VLOOKUP(Tableau161920[[#This Row],[Référence]],MON_MSG!A:I,8,FALSE))</f>
        <v/>
      </c>
      <c r="M590" s="3" t="str">
        <f>IF(OR(ISNA(VLOOKUP(Tableau161920[[#This Row],[Référence]],MON_MSG!A:J,9,FALSE)),ISBLANK(VLOOKUP(Tableau161920[[#This Row],[Référence]],MON_MSG!A:J,9,FALSE))),"",VLOOKUP(Tableau161920[[#This Row],[Référence]],MON_MSG!A:J,9,FALSE))</f>
        <v/>
      </c>
      <c r="N590" s="3" t="str">
        <f>IF(VLOOKUP($A590,DICO_Complet!A:R,12,FALSE)=0,"",VLOOKUP($A590,DICO_Complet!A:R,12,FALSE))</f>
        <v/>
      </c>
      <c r="O590" s="3" t="str">
        <f>IF(VLOOKUP($A590,DICO_Complet!A:R,13,FALSE)=0,"",VLOOKUP($A590,DICO_Complet!A:R,13,FALSE))</f>
        <v/>
      </c>
      <c r="P590" s="3" t="str">
        <f>IF(VLOOKUP($A590,DICO_Complet!A:R,14,FALSE)=0,"",VLOOKUP($A590,DICO_Complet!A:R,14,FALSE))</f>
        <v/>
      </c>
      <c r="Q590" s="3" t="str">
        <f>IF(VLOOKUP($A590,DICO_Complet!A:R,15,FALSE)=0,"",VLOOKUP($A590,DICO_Complet!A:R,15,FALSE))</f>
        <v/>
      </c>
      <c r="R590" s="3" t="str">
        <f>IF(VLOOKUP($A590,DICO_Complet!A:R,16,FALSE)=0,"",VLOOKUP($A590,DICO_Complet!A:R,16,FALSE))</f>
        <v/>
      </c>
      <c r="S590" s="3" t="str">
        <f>IF(VLOOKUP($A590,DICO_Complet!A:R,17,FALSE)=0,"",VLOOKUP($A590,DICO_Complet!A:R,17,FALSE))</f>
        <v/>
      </c>
      <c r="T590" s="3" t="str">
        <f>IF(VLOOKUP($A590,DICO_Complet!A:R,18,FALSE)=0,"",VLOOKUP($A590,DICO_Complet!A:R,18,FALSE))</f>
        <v/>
      </c>
    </row>
    <row r="591" spans="1:20">
      <c r="A591" s="29">
        <v>250528104020</v>
      </c>
      <c r="B591" s="30" t="str">
        <f>IF(ISNA(VLOOKUP(Tableau161920[[#This Row],[Référence]],MON_MSG!A:B,2,FALSE)),"N",IF($I591="Obsolete","N","O"))</f>
        <v>O</v>
      </c>
      <c r="C591" s="3" t="str">
        <f>VLOOKUP($A591,DICO_Complet!A:R,3,FALSE)</f>
        <v>Edition</v>
      </c>
      <c r="D591" s="3" t="str">
        <f>VLOOKUP($A591,DICO_Complet!A:R,4,FALSE)</f>
        <v>editionParameters</v>
      </c>
      <c r="E591" s="3" t="str">
        <f>VLOOKUP($A591,DICO_Complet!A:R,5,FALSE)</f>
        <v>archivingCode</v>
      </c>
      <c r="F591" s="3" t="str">
        <f>VLOOKUP($A591,DICO_Complet!A:R,6,FALSE)</f>
        <v>ArchivingCodeCodeset</v>
      </c>
      <c r="G591" s="31" t="str">
        <f>VLOOKUP($A591,DICO_Complet!A:R,7,FALSE)</f>
        <v>DNS</v>
      </c>
      <c r="H591" s="31">
        <f>VLOOKUP($A591,DICO_Complet!A:R,8,FALSE)</f>
        <v>0</v>
      </c>
      <c r="I591" s="3" t="str">
        <f>IF(VLOOKUP($A591,DICO_Complet!A:R,9,FALSE)&lt;&gt;0,VLOOKUP($A591,DICO_Complet!A:R,9,FALSE),"")</f>
        <v/>
      </c>
      <c r="J591" s="3" t="str">
        <f>VLOOKUP($A591,DICO_Complet!A:R,10,FALSE)</f>
        <v xml:space="preserve">Archiving code </v>
      </c>
      <c r="K591" s="3" t="str">
        <f>IF(OR(ISNA(VLOOKUP(Tableau161920[[#This Row],[Référence]],MON_MSG!A:H,7,FALSE)),ISBLANK(VLOOKUP(Tableau161920[[#This Row],[Référence]],MON_MSG!A:H,7,FALSE))),"",VLOOKUP(Tableau161920[[#This Row],[Référence]],MON_MSG!A:H,7,FALSE))</f>
        <v/>
      </c>
      <c r="L591" s="3" t="str">
        <f>IF(OR(ISNA(VLOOKUP(Tableau161920[[#This Row],[Référence]],MON_MSG!A:I,8,FALSE)),ISBLANK(VLOOKUP(Tableau161920[[#This Row],[Référence]],MON_MSG!A:I,8,FALSE))),"",VLOOKUP(Tableau161920[[#This Row],[Référence]],MON_MSG!A:I,8,FALSE))</f>
        <v/>
      </c>
      <c r="M591" s="3" t="str">
        <f>IF(OR(ISNA(VLOOKUP(Tableau161920[[#This Row],[Référence]],MON_MSG!A:J,9,FALSE)),ISBLANK(VLOOKUP(Tableau161920[[#This Row],[Référence]],MON_MSG!A:J,9,FALSE))),"",VLOOKUP(Tableau161920[[#This Row],[Référence]],MON_MSG!A:J,9,FALSE))</f>
        <v/>
      </c>
      <c r="N591" s="3" t="str">
        <f>IF(VLOOKUP($A591,DICO_Complet!A:R,12,FALSE)=0,"",VLOOKUP($A591,DICO_Complet!A:R,12,FALSE))</f>
        <v/>
      </c>
      <c r="O591" s="3" t="str">
        <f>IF(VLOOKUP($A591,DICO_Complet!A:R,13,FALSE)=0,"",VLOOKUP($A591,DICO_Complet!A:R,13,FALSE))</f>
        <v/>
      </c>
      <c r="P591" s="3" t="str">
        <f>IF(VLOOKUP($A591,DICO_Complet!A:R,14,FALSE)=0,"",VLOOKUP($A591,DICO_Complet!A:R,14,FALSE))</f>
        <v/>
      </c>
      <c r="Q591" s="3" t="str">
        <f>IF(VLOOKUP($A591,DICO_Complet!A:R,15,FALSE)=0,"",VLOOKUP($A591,DICO_Complet!A:R,15,FALSE))</f>
        <v/>
      </c>
      <c r="R591" s="3" t="str">
        <f>IF(VLOOKUP($A591,DICO_Complet!A:R,16,FALSE)=0,"",VLOOKUP($A591,DICO_Complet!A:R,16,FALSE))</f>
        <v/>
      </c>
      <c r="S591" s="3" t="str">
        <f>IF(VLOOKUP($A591,DICO_Complet!A:R,17,FALSE)=0,"",VLOOKUP($A591,DICO_Complet!A:R,17,FALSE))</f>
        <v/>
      </c>
      <c r="T591" s="3" t="str">
        <f>IF(VLOOKUP($A591,DICO_Complet!A:R,18,FALSE)=0,"",VLOOKUP($A591,DICO_Complet!A:R,18,FALSE))</f>
        <v/>
      </c>
    </row>
    <row r="592" spans="1:20">
      <c r="A592" s="29">
        <v>250528103300</v>
      </c>
      <c r="B592" s="30" t="str">
        <f>IF(ISNA(VLOOKUP(Tableau161920[[#This Row],[Référence]],MON_MSG!A:B,2,FALSE)),"N",IF($I592="Obsolete","N","O"))</f>
        <v>O</v>
      </c>
      <c r="C592" s="3" t="str">
        <f>VLOOKUP($A592,DICO_Complet!A:R,3,FALSE)</f>
        <v>Edition</v>
      </c>
      <c r="D592" s="3" t="str">
        <f>VLOOKUP($A592,DICO_Complet!A:R,4,FALSE)</f>
        <v>editionParameters</v>
      </c>
      <c r="E592" s="3" t="str">
        <f>VLOOKUP($A592,DICO_Complet!A:R,5,FALSE)</f>
        <v>caseBankContact</v>
      </c>
      <c r="F592" s="3" t="str">
        <f>VLOOKUP($A592,DICO_Complet!A:R,6,FALSE)</f>
        <v>ContactType</v>
      </c>
      <c r="G592" s="31" t="str">
        <f>VLOOKUP($A592,DICO_Complet!A:R,7,FALSE)</f>
        <v>DNS</v>
      </c>
      <c r="H592" s="31">
        <f>VLOOKUP($A592,DICO_Complet!A:R,8,FALSE)</f>
        <v>0</v>
      </c>
      <c r="I592" s="3" t="str">
        <f>IF(VLOOKUP($A592,DICO_Complet!A:R,9,FALSE)&lt;&gt;0,VLOOKUP($A592,DICO_Complet!A:R,9,FALSE),"")</f>
        <v/>
      </c>
      <c r="J592" s="3" t="str">
        <f>VLOOKUP($A592,DICO_Complet!A:R,10,FALSE)</f>
        <v>Bank contact information</v>
      </c>
      <c r="K592" s="3" t="str">
        <f>IF(OR(ISNA(VLOOKUP(Tableau161920[[#This Row],[Référence]],MON_MSG!A:H,7,FALSE)),ISBLANK(VLOOKUP(Tableau161920[[#This Row],[Référence]],MON_MSG!A:H,7,FALSE))),"",VLOOKUP(Tableau161920[[#This Row],[Référence]],MON_MSG!A:H,7,FALSE))</f>
        <v/>
      </c>
      <c r="L592" s="3" t="str">
        <f>IF(OR(ISNA(VLOOKUP(Tableau161920[[#This Row],[Référence]],MON_MSG!A:I,8,FALSE)),ISBLANK(VLOOKUP(Tableau161920[[#This Row],[Référence]],MON_MSG!A:I,8,FALSE))),"",VLOOKUP(Tableau161920[[#This Row],[Référence]],MON_MSG!A:I,8,FALSE))</f>
        <v/>
      </c>
      <c r="M592" s="3" t="str">
        <f>IF(OR(ISNA(VLOOKUP(Tableau161920[[#This Row],[Référence]],MON_MSG!A:J,9,FALSE)),ISBLANK(VLOOKUP(Tableau161920[[#This Row],[Référence]],MON_MSG!A:J,9,FALSE))),"",VLOOKUP(Tableau161920[[#This Row],[Référence]],MON_MSG!A:J,9,FALSE))</f>
        <v/>
      </c>
      <c r="N592" s="3" t="str">
        <f>IF(VLOOKUP($A592,DICO_Complet!A:R,12,FALSE)=0,"",VLOOKUP($A592,DICO_Complet!A:R,12,FALSE))</f>
        <v/>
      </c>
      <c r="O592" s="3" t="str">
        <f>IF(VLOOKUP($A592,DICO_Complet!A:R,13,FALSE)=0,"",VLOOKUP($A592,DICO_Complet!A:R,13,FALSE))</f>
        <v/>
      </c>
      <c r="P592" s="3" t="str">
        <f>IF(VLOOKUP($A592,DICO_Complet!A:R,14,FALSE)=0,"",VLOOKUP($A592,DICO_Complet!A:R,14,FALSE))</f>
        <v/>
      </c>
      <c r="Q592" s="3" t="str">
        <f>IF(VLOOKUP($A592,DICO_Complet!A:R,15,FALSE)=0,"",VLOOKUP($A592,DICO_Complet!A:R,15,FALSE))</f>
        <v/>
      </c>
      <c r="R592" s="3" t="str">
        <f>IF(VLOOKUP($A592,DICO_Complet!A:R,16,FALSE)=0,"",VLOOKUP($A592,DICO_Complet!A:R,16,FALSE))</f>
        <v/>
      </c>
      <c r="S592" s="3" t="str">
        <f>IF(VLOOKUP($A592,DICO_Complet!A:R,17,FALSE)=0,"",VLOOKUP($A592,DICO_Complet!A:R,17,FALSE))</f>
        <v/>
      </c>
      <c r="T592" s="3" t="str">
        <f>IF(VLOOKUP($A592,DICO_Complet!A:R,18,FALSE)=0,"",VLOOKUP($A592,DICO_Complet!A:R,18,FALSE))</f>
        <v/>
      </c>
    </row>
    <row r="593" spans="1:20">
      <c r="A593" s="29">
        <v>250528103400</v>
      </c>
      <c r="B593" s="30" t="str">
        <f>IF(ISNA(VLOOKUP(Tableau161920[[#This Row],[Référence]],MON_MSG!A:B,2,FALSE)),"N",IF($I593="Obsolete","N","O"))</f>
        <v>O</v>
      </c>
      <c r="C593" s="3" t="str">
        <f>VLOOKUP($A593,DICO_Complet!A:R,3,FALSE)</f>
        <v>Edition</v>
      </c>
      <c r="D593" s="3" t="str">
        <f>VLOOKUP($A593,DICO_Complet!A:R,4,FALSE)</f>
        <v>editionParameters</v>
      </c>
      <c r="E593" s="3" t="str">
        <f>VLOOKUP($A593,DICO_Complet!A:R,5,FALSE)</f>
        <v>caseBankContactPostalAddress</v>
      </c>
      <c r="F593" s="3" t="str">
        <f>VLOOKUP($A593,DICO_Complet!A:R,6,FALSE)</f>
        <v>PostalAddressType</v>
      </c>
      <c r="G593" s="31" t="str">
        <f>VLOOKUP($A593,DICO_Complet!A:R,7,FALSE)</f>
        <v>DNS</v>
      </c>
      <c r="H593" s="31">
        <f>VLOOKUP($A593,DICO_Complet!A:R,8,FALSE)</f>
        <v>0</v>
      </c>
      <c r="I593" s="3" t="str">
        <f>IF(VLOOKUP($A593,DICO_Complet!A:R,9,FALSE)&lt;&gt;0,VLOOKUP($A593,DICO_Complet!A:R,9,FALSE),"")</f>
        <v/>
      </c>
      <c r="J593" s="3" t="str">
        <f>VLOOKUP($A593,DICO_Complet!A:R,10,FALSE)</f>
        <v>Adress of contact</v>
      </c>
      <c r="K593" s="3" t="str">
        <f>IF(OR(ISNA(VLOOKUP(Tableau161920[[#This Row],[Référence]],MON_MSG!A:H,7,FALSE)),ISBLANK(VLOOKUP(Tableau161920[[#This Row],[Référence]],MON_MSG!A:H,7,FALSE))),"",VLOOKUP(Tableau161920[[#This Row],[Référence]],MON_MSG!A:H,7,FALSE))</f>
        <v/>
      </c>
      <c r="L593" s="3" t="str">
        <f>IF(OR(ISNA(VLOOKUP(Tableau161920[[#This Row],[Référence]],MON_MSG!A:I,8,FALSE)),ISBLANK(VLOOKUP(Tableau161920[[#This Row],[Référence]],MON_MSG!A:I,8,FALSE))),"",VLOOKUP(Tableau161920[[#This Row],[Référence]],MON_MSG!A:I,8,FALSE))</f>
        <v/>
      </c>
      <c r="M593" s="3" t="str">
        <f>IF(OR(ISNA(VLOOKUP(Tableau161920[[#This Row],[Référence]],MON_MSG!A:J,9,FALSE)),ISBLANK(VLOOKUP(Tableau161920[[#This Row],[Référence]],MON_MSG!A:J,9,FALSE))),"",VLOOKUP(Tableau161920[[#This Row],[Référence]],MON_MSG!A:J,9,FALSE))</f>
        <v/>
      </c>
      <c r="N593" s="3" t="str">
        <f>IF(VLOOKUP($A593,DICO_Complet!A:R,12,FALSE)=0,"",VLOOKUP($A593,DICO_Complet!A:R,12,FALSE))</f>
        <v/>
      </c>
      <c r="O593" s="3" t="str">
        <f>IF(VLOOKUP($A593,DICO_Complet!A:R,13,FALSE)=0,"",VLOOKUP($A593,DICO_Complet!A:R,13,FALSE))</f>
        <v/>
      </c>
      <c r="P593" s="3" t="str">
        <f>IF(VLOOKUP($A593,DICO_Complet!A:R,14,FALSE)=0,"",VLOOKUP($A593,DICO_Complet!A:R,14,FALSE))</f>
        <v/>
      </c>
      <c r="Q593" s="3" t="str">
        <f>IF(VLOOKUP($A593,DICO_Complet!A:R,15,FALSE)=0,"",VLOOKUP($A593,DICO_Complet!A:R,15,FALSE))</f>
        <v/>
      </c>
      <c r="R593" s="3" t="str">
        <f>IF(VLOOKUP($A593,DICO_Complet!A:R,16,FALSE)=0,"",VLOOKUP($A593,DICO_Complet!A:R,16,FALSE))</f>
        <v/>
      </c>
      <c r="S593" s="3" t="str">
        <f>IF(VLOOKUP($A593,DICO_Complet!A:R,17,FALSE)=0,"",VLOOKUP($A593,DICO_Complet!A:R,17,FALSE))</f>
        <v/>
      </c>
      <c r="T593" s="3" t="str">
        <f>IF(VLOOKUP($A593,DICO_Complet!A:R,18,FALSE)=0,"",VLOOKUP($A593,DICO_Complet!A:R,18,FALSE))</f>
        <v/>
      </c>
    </row>
    <row r="594" spans="1:20">
      <c r="A594" s="29">
        <v>260422141300</v>
      </c>
      <c r="B594" s="30" t="str">
        <f>IF(ISNA(VLOOKUP(Tableau161920[[#This Row],[Référence]],MON_MSG!A:B,2,FALSE)),"N",IF($I594="Obsolete","N","O"))</f>
        <v>O</v>
      </c>
      <c r="C594" s="3" t="str">
        <f>VLOOKUP($A594,DICO_Complet!A:R,3,FALSE)</f>
        <v>Edition</v>
      </c>
      <c r="D594" s="3" t="str">
        <f>VLOOKUP($A594,DICO_Complet!A:R,4,FALSE)</f>
        <v>editionParameters</v>
      </c>
      <c r="E594" s="3" t="str">
        <f>VLOOKUP($A594,DICO_Complet!A:R,5,FALSE)</f>
        <v>chargebackReasonTitleFieldName</v>
      </c>
      <c r="F594" s="3" t="str">
        <f>VLOOKUP($A594,DICO_Complet!A:R,6,FALSE)</f>
        <v>Max50Text</v>
      </c>
      <c r="G594" s="31" t="str">
        <f>VLOOKUP($A594,DICO_Complet!A:R,7,FALSE)</f>
        <v>DNS</v>
      </c>
      <c r="H594" s="31">
        <f>VLOOKUP($A594,DICO_Complet!A:R,8,FALSE)</f>
        <v>0</v>
      </c>
      <c r="I594" s="3" t="str">
        <f>IF(VLOOKUP($A594,DICO_Complet!A:R,9,FALSE)&lt;&gt;0,VLOOKUP($A594,DICO_Complet!A:R,9,FALSE),"")</f>
        <v/>
      </c>
      <c r="J594" s="3" t="str">
        <f>VLOOKUP($A594,DICO_Complet!A:R,10,FALSE)</f>
        <v>Name of field title for chargeback reason</v>
      </c>
      <c r="K594" s="3" t="str">
        <f>IF(OR(ISNA(VLOOKUP(Tableau161920[[#This Row],[Référence]],MON_MSG!A:H,7,FALSE)),ISBLANK(VLOOKUP(Tableau161920[[#This Row],[Référence]],MON_MSG!A:H,7,FALSE))),"",VLOOKUP(Tableau161920[[#This Row],[Référence]],MON_MSG!A:H,7,FALSE))</f>
        <v/>
      </c>
      <c r="L594" s="3" t="str">
        <f>IF(OR(ISNA(VLOOKUP(Tableau161920[[#This Row],[Référence]],MON_MSG!A:I,8,FALSE)),ISBLANK(VLOOKUP(Tableau161920[[#This Row],[Référence]],MON_MSG!A:I,8,FALSE))),"",VLOOKUP(Tableau161920[[#This Row],[Référence]],MON_MSG!A:I,8,FALSE))</f>
        <v/>
      </c>
      <c r="M594" s="3" t="str">
        <f>IF(OR(ISNA(VLOOKUP(Tableau161920[[#This Row],[Référence]],MON_MSG!A:J,9,FALSE)),ISBLANK(VLOOKUP(Tableau161920[[#This Row],[Référence]],MON_MSG!A:J,9,FALSE))),"",VLOOKUP(Tableau161920[[#This Row],[Référence]],MON_MSG!A:J,9,FALSE))</f>
        <v/>
      </c>
      <c r="N594" s="3" t="str">
        <f>IF(VLOOKUP($A594,DICO_Complet!A:R,12,FALSE)=0,"",VLOOKUP($A594,DICO_Complet!A:R,12,FALSE))</f>
        <v/>
      </c>
      <c r="O594" s="3" t="str">
        <f>IF(VLOOKUP($A594,DICO_Complet!A:R,13,FALSE)=0,"",VLOOKUP($A594,DICO_Complet!A:R,13,FALSE))</f>
        <v/>
      </c>
      <c r="P594" s="3" t="str">
        <f>IF(VLOOKUP($A594,DICO_Complet!A:R,14,FALSE)=0,"",VLOOKUP($A594,DICO_Complet!A:R,14,FALSE))</f>
        <v/>
      </c>
      <c r="Q594" s="3" t="str">
        <f>IF(VLOOKUP($A594,DICO_Complet!A:R,15,FALSE)=0,"",VLOOKUP($A594,DICO_Complet!A:R,15,FALSE))</f>
        <v/>
      </c>
      <c r="R594" s="3" t="str">
        <f>IF(VLOOKUP($A594,DICO_Complet!A:R,16,FALSE)=0,"",VLOOKUP($A594,DICO_Complet!A:R,16,FALSE))</f>
        <v/>
      </c>
      <c r="S594" s="3" t="str">
        <f>IF(VLOOKUP($A594,DICO_Complet!A:R,17,FALSE)=0,"",VLOOKUP($A594,DICO_Complet!A:R,17,FALSE))</f>
        <v/>
      </c>
      <c r="T594" s="3" t="str">
        <f>IF(VLOOKUP($A594,DICO_Complet!A:R,18,FALSE)=0,"",VLOOKUP($A594,DICO_Complet!A:R,18,FALSE))</f>
        <v/>
      </c>
    </row>
    <row r="595" spans="1:20">
      <c r="A595" s="29">
        <v>260422141400</v>
      </c>
      <c r="B595" s="30" t="str">
        <f>IF(ISNA(VLOOKUP(Tableau161920[[#This Row],[Référence]],MON_MSG!A:B,2,FALSE)),"N",IF($I595="Obsolete","N","O"))</f>
        <v>O</v>
      </c>
      <c r="C595" s="3" t="str">
        <f>VLOOKUP($A595,DICO_Complet!A:R,3,FALSE)</f>
        <v>Edition</v>
      </c>
      <c r="D595" s="3" t="str">
        <f>VLOOKUP($A595,DICO_Complet!A:R,4,FALSE)</f>
        <v>editionParameters</v>
      </c>
      <c r="E595" s="3" t="str">
        <f>VLOOKUP($A595,DICO_Complet!A:R,5,FALSE)</f>
        <v>conclusionContent</v>
      </c>
      <c r="F595" s="3" t="str">
        <f>VLOOKUP($A595,DICO_Complet!A:R,6,FALSE)</f>
        <v>Max500Text</v>
      </c>
      <c r="G595" s="31" t="str">
        <f>VLOOKUP($A595,DICO_Complet!A:R,7,FALSE)</f>
        <v>DNS</v>
      </c>
      <c r="H595" s="31">
        <f>VLOOKUP($A595,DICO_Complet!A:R,8,FALSE)</f>
        <v>0</v>
      </c>
      <c r="I595" s="3" t="str">
        <f>IF(VLOOKUP($A595,DICO_Complet!A:R,9,FALSE)&lt;&gt;0,VLOOKUP($A595,DICO_Complet!A:R,9,FALSE),"")</f>
        <v/>
      </c>
      <c r="J595" s="3" t="str">
        <f>VLOOKUP($A595,DICO_Complet!A:R,10,FALSE)</f>
        <v>Conclusion zone</v>
      </c>
      <c r="K595" s="3" t="str">
        <f>IF(OR(ISNA(VLOOKUP(Tableau161920[[#This Row],[Référence]],MON_MSG!A:H,7,FALSE)),ISBLANK(VLOOKUP(Tableau161920[[#This Row],[Référence]],MON_MSG!A:H,7,FALSE))),"",VLOOKUP(Tableau161920[[#This Row],[Référence]],MON_MSG!A:H,7,FALSE))</f>
        <v/>
      </c>
      <c r="L595" s="3" t="str">
        <f>IF(OR(ISNA(VLOOKUP(Tableau161920[[#This Row],[Référence]],MON_MSG!A:I,8,FALSE)),ISBLANK(VLOOKUP(Tableau161920[[#This Row],[Référence]],MON_MSG!A:I,8,FALSE))),"",VLOOKUP(Tableau161920[[#This Row],[Référence]],MON_MSG!A:I,8,FALSE))</f>
        <v/>
      </c>
      <c r="M595" s="3" t="str">
        <f>IF(OR(ISNA(VLOOKUP(Tableau161920[[#This Row],[Référence]],MON_MSG!A:J,9,FALSE)),ISBLANK(VLOOKUP(Tableau161920[[#This Row],[Référence]],MON_MSG!A:J,9,FALSE))),"",VLOOKUP(Tableau161920[[#This Row],[Référence]],MON_MSG!A:J,9,FALSE))</f>
        <v/>
      </c>
      <c r="N595" s="3" t="str">
        <f>IF(VLOOKUP($A595,DICO_Complet!A:R,12,FALSE)=0,"",VLOOKUP($A595,DICO_Complet!A:R,12,FALSE))</f>
        <v/>
      </c>
      <c r="O595" s="3" t="str">
        <f>IF(VLOOKUP($A595,DICO_Complet!A:R,13,FALSE)=0,"",VLOOKUP($A595,DICO_Complet!A:R,13,FALSE))</f>
        <v/>
      </c>
      <c r="P595" s="3" t="str">
        <f>IF(VLOOKUP($A595,DICO_Complet!A:R,14,FALSE)=0,"",VLOOKUP($A595,DICO_Complet!A:R,14,FALSE))</f>
        <v/>
      </c>
      <c r="Q595" s="3" t="str">
        <f>IF(VLOOKUP($A595,DICO_Complet!A:R,15,FALSE)=0,"",VLOOKUP($A595,DICO_Complet!A:R,15,FALSE))</f>
        <v/>
      </c>
      <c r="R595" s="3" t="str">
        <f>IF(VLOOKUP($A595,DICO_Complet!A:R,16,FALSE)=0,"",VLOOKUP($A595,DICO_Complet!A:R,16,FALSE))</f>
        <v/>
      </c>
      <c r="S595" s="3" t="str">
        <f>IF(VLOOKUP($A595,DICO_Complet!A:R,17,FALSE)=0,"",VLOOKUP($A595,DICO_Complet!A:R,17,FALSE))</f>
        <v/>
      </c>
      <c r="T595" s="3" t="str">
        <f>IF(VLOOKUP($A595,DICO_Complet!A:R,18,FALSE)=0,"",VLOOKUP($A595,DICO_Complet!A:R,18,FALSE))</f>
        <v/>
      </c>
    </row>
    <row r="596" spans="1:20">
      <c r="A596" s="29">
        <v>250528104024</v>
      </c>
      <c r="B596" s="30" t="str">
        <f>IF(ISNA(VLOOKUP(Tableau161920[[#This Row],[Référence]],MON_MSG!A:B,2,FALSE)),"N",IF($I596="Obsolete","N","O"))</f>
        <v>O</v>
      </c>
      <c r="C596" s="3" t="str">
        <f>VLOOKUP($A596,DICO_Complet!A:R,3,FALSE)</f>
        <v>Edition</v>
      </c>
      <c r="D596" s="3" t="str">
        <f>VLOOKUP($A596,DICO_Complet!A:R,4,FALSE)</f>
        <v>editionParameters</v>
      </c>
      <c r="E596" s="3" t="str">
        <f>VLOOKUP($A596,DICO_Complet!A:R,5,FALSE)</f>
        <v>copiesNumber</v>
      </c>
      <c r="F596" s="3" t="str">
        <f>VLOOKUP($A596,DICO_Complet!A:R,6,FALSE)</f>
        <v>Max1NumericText</v>
      </c>
      <c r="G596" s="31" t="str">
        <f>VLOOKUP($A596,DICO_Complet!A:R,7,FALSE)</f>
        <v>DNS</v>
      </c>
      <c r="H596" s="31">
        <f>VLOOKUP($A596,DICO_Complet!A:R,8,FALSE)</f>
        <v>0</v>
      </c>
      <c r="I596" s="3" t="str">
        <f>IF(VLOOKUP($A596,DICO_Complet!A:R,9,FALSE)&lt;&gt;0,VLOOKUP($A596,DICO_Complet!A:R,9,FALSE),"")</f>
        <v/>
      </c>
      <c r="J596" s="3" t="str">
        <f>VLOOKUP($A596,DICO_Complet!A:R,10,FALSE)</f>
        <v>Number of copies</v>
      </c>
      <c r="K596" s="3" t="str">
        <f>IF(OR(ISNA(VLOOKUP(Tableau161920[[#This Row],[Référence]],MON_MSG!A:H,7,FALSE)),ISBLANK(VLOOKUP(Tableau161920[[#This Row],[Référence]],MON_MSG!A:H,7,FALSE))),"",VLOOKUP(Tableau161920[[#This Row],[Référence]],MON_MSG!A:H,7,FALSE))</f>
        <v/>
      </c>
      <c r="L596" s="3" t="str">
        <f>IF(OR(ISNA(VLOOKUP(Tableau161920[[#This Row],[Référence]],MON_MSG!A:I,8,FALSE)),ISBLANK(VLOOKUP(Tableau161920[[#This Row],[Référence]],MON_MSG!A:I,8,FALSE))),"",VLOOKUP(Tableau161920[[#This Row],[Référence]],MON_MSG!A:I,8,FALSE))</f>
        <v/>
      </c>
      <c r="M596" s="3" t="str">
        <f>IF(OR(ISNA(VLOOKUP(Tableau161920[[#This Row],[Référence]],MON_MSG!A:J,9,FALSE)),ISBLANK(VLOOKUP(Tableau161920[[#This Row],[Référence]],MON_MSG!A:J,9,FALSE))),"",VLOOKUP(Tableau161920[[#This Row],[Référence]],MON_MSG!A:J,9,FALSE))</f>
        <v/>
      </c>
      <c r="N596" s="3" t="str">
        <f>IF(VLOOKUP($A596,DICO_Complet!A:R,12,FALSE)=0,"",VLOOKUP($A596,DICO_Complet!A:R,12,FALSE))</f>
        <v/>
      </c>
      <c r="O596" s="3" t="str">
        <f>IF(VLOOKUP($A596,DICO_Complet!A:R,13,FALSE)=0,"",VLOOKUP($A596,DICO_Complet!A:R,13,FALSE))</f>
        <v/>
      </c>
      <c r="P596" s="3" t="str">
        <f>IF(VLOOKUP($A596,DICO_Complet!A:R,14,FALSE)=0,"",VLOOKUP($A596,DICO_Complet!A:R,14,FALSE))</f>
        <v/>
      </c>
      <c r="Q596" s="3" t="str">
        <f>IF(VLOOKUP($A596,DICO_Complet!A:R,15,FALSE)=0,"",VLOOKUP($A596,DICO_Complet!A:R,15,FALSE))</f>
        <v/>
      </c>
      <c r="R596" s="3" t="str">
        <f>IF(VLOOKUP($A596,DICO_Complet!A:R,16,FALSE)=0,"",VLOOKUP($A596,DICO_Complet!A:R,16,FALSE))</f>
        <v/>
      </c>
      <c r="S596" s="3" t="str">
        <f>IF(VLOOKUP($A596,DICO_Complet!A:R,17,FALSE)=0,"",VLOOKUP($A596,DICO_Complet!A:R,17,FALSE))</f>
        <v/>
      </c>
      <c r="T596" s="3" t="str">
        <f>IF(VLOOKUP($A596,DICO_Complet!A:R,18,FALSE)=0,"",VLOOKUP($A596,DICO_Complet!A:R,18,FALSE))</f>
        <v/>
      </c>
    </row>
    <row r="597" spans="1:20">
      <c r="A597" s="29">
        <v>250528104052</v>
      </c>
      <c r="B597" s="30" t="str">
        <f>IF(ISNA(VLOOKUP(Tableau161920[[#This Row],[Référence]],MON_MSG!A:B,2,FALSE)),"N",IF($I597="Obsolete","N","O"))</f>
        <v>O</v>
      </c>
      <c r="C597" s="3" t="str">
        <f>VLOOKUP($A597,DICO_Complet!A:R,3,FALSE)</f>
        <v>Edition</v>
      </c>
      <c r="D597" s="3" t="str">
        <f>VLOOKUP($A597,DICO_Complet!A:R,4,FALSE)</f>
        <v>editionParameters</v>
      </c>
      <c r="E597" s="3" t="str">
        <f>VLOOKUP($A597,DICO_Complet!A:R,5,FALSE)</f>
        <v>departmentHead</v>
      </c>
      <c r="F597" s="3" t="str">
        <f>VLOOKUP($A597,DICO_Complet!A:R,6,FALSE)</f>
        <v>Max50Text</v>
      </c>
      <c r="G597" s="31" t="str">
        <f>VLOOKUP($A597,DICO_Complet!A:R,7,FALSE)</f>
        <v>DNS</v>
      </c>
      <c r="H597" s="31">
        <f>VLOOKUP($A597,DICO_Complet!A:R,8,FALSE)</f>
        <v>0</v>
      </c>
      <c r="I597" s="3" t="str">
        <f>IF(VLOOKUP($A597,DICO_Complet!A:R,9,FALSE)&lt;&gt;0,VLOOKUP($A597,DICO_Complet!A:R,9,FALSE),"")</f>
        <v/>
      </c>
      <c r="J597" s="3" t="str">
        <f>VLOOKUP($A597,DICO_Complet!A:R,10,FALSE)</f>
        <v>Department head</v>
      </c>
      <c r="K597" s="3" t="str">
        <f>IF(OR(ISNA(VLOOKUP(Tableau161920[[#This Row],[Référence]],MON_MSG!A:H,7,FALSE)),ISBLANK(VLOOKUP(Tableau161920[[#This Row],[Référence]],MON_MSG!A:H,7,FALSE))),"",VLOOKUP(Tableau161920[[#This Row],[Référence]],MON_MSG!A:H,7,FALSE))</f>
        <v/>
      </c>
      <c r="L597" s="3" t="str">
        <f>IF(OR(ISNA(VLOOKUP(Tableau161920[[#This Row],[Référence]],MON_MSG!A:I,8,FALSE)),ISBLANK(VLOOKUP(Tableau161920[[#This Row],[Référence]],MON_MSG!A:I,8,FALSE))),"",VLOOKUP(Tableau161920[[#This Row],[Référence]],MON_MSG!A:I,8,FALSE))</f>
        <v/>
      </c>
      <c r="M597" s="3" t="str">
        <f>IF(OR(ISNA(VLOOKUP(Tableau161920[[#This Row],[Référence]],MON_MSG!A:J,9,FALSE)),ISBLANK(VLOOKUP(Tableau161920[[#This Row],[Référence]],MON_MSG!A:J,9,FALSE))),"",VLOOKUP(Tableau161920[[#This Row],[Référence]],MON_MSG!A:J,9,FALSE))</f>
        <v/>
      </c>
      <c r="N597" s="3" t="str">
        <f>IF(VLOOKUP($A597,DICO_Complet!A:R,12,FALSE)=0,"",VLOOKUP($A597,DICO_Complet!A:R,12,FALSE))</f>
        <v/>
      </c>
      <c r="O597" s="3" t="str">
        <f>IF(VLOOKUP($A597,DICO_Complet!A:R,13,FALSE)=0,"",VLOOKUP($A597,DICO_Complet!A:R,13,FALSE))</f>
        <v/>
      </c>
      <c r="P597" s="3" t="str">
        <f>IF(VLOOKUP($A597,DICO_Complet!A:R,14,FALSE)=0,"",VLOOKUP($A597,DICO_Complet!A:R,14,FALSE))</f>
        <v/>
      </c>
      <c r="Q597" s="3" t="str">
        <f>IF(VLOOKUP($A597,DICO_Complet!A:R,15,FALSE)=0,"",VLOOKUP($A597,DICO_Complet!A:R,15,FALSE))</f>
        <v/>
      </c>
      <c r="R597" s="3" t="str">
        <f>IF(VLOOKUP($A597,DICO_Complet!A:R,16,FALSE)=0,"",VLOOKUP($A597,DICO_Complet!A:R,16,FALSE))</f>
        <v/>
      </c>
      <c r="S597" s="3" t="str">
        <f>IF(VLOOKUP($A597,DICO_Complet!A:R,17,FALSE)=0,"",VLOOKUP($A597,DICO_Complet!A:R,17,FALSE))</f>
        <v/>
      </c>
      <c r="T597" s="3" t="str">
        <f>IF(VLOOKUP($A597,DICO_Complet!A:R,18,FALSE)=0,"",VLOOKUP($A597,DICO_Complet!A:R,18,FALSE))</f>
        <v/>
      </c>
    </row>
    <row r="598" spans="1:20">
      <c r="A598" s="29">
        <v>250528104058</v>
      </c>
      <c r="B598" s="30" t="str">
        <f>IF(ISNA(VLOOKUP(Tableau161920[[#This Row],[Référence]],MON_MSG!A:B,2,FALSE)),"N",IF($I598="Obsolete","N","O"))</f>
        <v>O</v>
      </c>
      <c r="C598" s="3" t="str">
        <f>VLOOKUP($A598,DICO_Complet!A:R,3,FALSE)</f>
        <v>Edition</v>
      </c>
      <c r="D598" s="3" t="str">
        <f>VLOOKUP($A598,DICO_Complet!A:R,4,FALSE)</f>
        <v>editionParameters</v>
      </c>
      <c r="E598" s="3" t="str">
        <f>VLOOKUP($A598,DICO_Complet!A:R,5,FALSE)</f>
        <v>departmentHeadTitle</v>
      </c>
      <c r="F598" s="3" t="str">
        <f>VLOOKUP($A598,DICO_Complet!A:R,6,FALSE)</f>
        <v>Max70Text</v>
      </c>
      <c r="G598" s="31" t="str">
        <f>VLOOKUP($A598,DICO_Complet!A:R,7,FALSE)</f>
        <v>DNS</v>
      </c>
      <c r="H598" s="31">
        <f>VLOOKUP($A598,DICO_Complet!A:R,8,FALSE)</f>
        <v>0</v>
      </c>
      <c r="I598" s="3" t="str">
        <f>IF(VLOOKUP($A598,DICO_Complet!A:R,9,FALSE)&lt;&gt;0,VLOOKUP($A598,DICO_Complet!A:R,9,FALSE),"")</f>
        <v/>
      </c>
      <c r="J598" s="3" t="str">
        <f>VLOOKUP($A598,DICO_Complet!A:R,10,FALSE)</f>
        <v>Title of head department</v>
      </c>
      <c r="K598" s="3" t="str">
        <f>IF(OR(ISNA(VLOOKUP(Tableau161920[[#This Row],[Référence]],MON_MSG!A:H,7,FALSE)),ISBLANK(VLOOKUP(Tableau161920[[#This Row],[Référence]],MON_MSG!A:H,7,FALSE))),"",VLOOKUP(Tableau161920[[#This Row],[Référence]],MON_MSG!A:H,7,FALSE))</f>
        <v/>
      </c>
      <c r="L598" s="3" t="str">
        <f>IF(OR(ISNA(VLOOKUP(Tableau161920[[#This Row],[Référence]],MON_MSG!A:I,8,FALSE)),ISBLANK(VLOOKUP(Tableau161920[[#This Row],[Référence]],MON_MSG!A:I,8,FALSE))),"",VLOOKUP(Tableau161920[[#This Row],[Référence]],MON_MSG!A:I,8,FALSE))</f>
        <v/>
      </c>
      <c r="M598" s="3" t="str">
        <f>IF(OR(ISNA(VLOOKUP(Tableau161920[[#This Row],[Référence]],MON_MSG!A:J,9,FALSE)),ISBLANK(VLOOKUP(Tableau161920[[#This Row],[Référence]],MON_MSG!A:J,9,FALSE))),"",VLOOKUP(Tableau161920[[#This Row],[Référence]],MON_MSG!A:J,9,FALSE))</f>
        <v/>
      </c>
      <c r="N598" s="3" t="str">
        <f>IF(VLOOKUP($A598,DICO_Complet!A:R,12,FALSE)=0,"",VLOOKUP($A598,DICO_Complet!A:R,12,FALSE))</f>
        <v/>
      </c>
      <c r="O598" s="3" t="str">
        <f>IF(VLOOKUP($A598,DICO_Complet!A:R,13,FALSE)=0,"",VLOOKUP($A598,DICO_Complet!A:R,13,FALSE))</f>
        <v/>
      </c>
      <c r="P598" s="3" t="str">
        <f>IF(VLOOKUP($A598,DICO_Complet!A:R,14,FALSE)=0,"",VLOOKUP($A598,DICO_Complet!A:R,14,FALSE))</f>
        <v/>
      </c>
      <c r="Q598" s="3" t="str">
        <f>IF(VLOOKUP($A598,DICO_Complet!A:R,15,FALSE)=0,"",VLOOKUP($A598,DICO_Complet!A:R,15,FALSE))</f>
        <v/>
      </c>
      <c r="R598" s="3" t="str">
        <f>IF(VLOOKUP($A598,DICO_Complet!A:R,16,FALSE)=0,"",VLOOKUP($A598,DICO_Complet!A:R,16,FALSE))</f>
        <v/>
      </c>
      <c r="S598" s="3" t="str">
        <f>IF(VLOOKUP($A598,DICO_Complet!A:R,17,FALSE)=0,"",VLOOKUP($A598,DICO_Complet!A:R,17,FALSE))</f>
        <v/>
      </c>
      <c r="T598" s="3" t="str">
        <f>IF(VLOOKUP($A598,DICO_Complet!A:R,18,FALSE)=0,"",VLOOKUP($A598,DICO_Complet!A:R,18,FALSE))</f>
        <v/>
      </c>
    </row>
    <row r="599" spans="1:20">
      <c r="A599" s="29">
        <v>250528104027</v>
      </c>
      <c r="B599" s="30" t="str">
        <f>IF(ISNA(VLOOKUP(Tableau161920[[#This Row],[Référence]],MON_MSG!A:B,2,FALSE)),"N",IF($I599="Obsolete","N","O"))</f>
        <v>O</v>
      </c>
      <c r="C599" s="3" t="str">
        <f>VLOOKUP($A599,DICO_Complet!A:R,3,FALSE)</f>
        <v>Edition</v>
      </c>
      <c r="D599" s="3" t="str">
        <f>VLOOKUP($A599,DICO_Complet!A:R,4,FALSE)</f>
        <v>editionParameters</v>
      </c>
      <c r="E599" s="3" t="str">
        <f>VLOOKUP($A599,DICO_Complet!A:R,5,FALSE)</f>
        <v>departmentName</v>
      </c>
      <c r="F599" s="3" t="str">
        <f>VLOOKUP($A599,DICO_Complet!A:R,6,FALSE)</f>
        <v>Max255Text</v>
      </c>
      <c r="G599" s="31" t="str">
        <f>VLOOKUP($A599,DICO_Complet!A:R,7,FALSE)</f>
        <v>DNS</v>
      </c>
      <c r="H599" s="31">
        <f>VLOOKUP($A599,DICO_Complet!A:R,8,FALSE)</f>
        <v>0</v>
      </c>
      <c r="I599" s="3" t="str">
        <f>IF(VLOOKUP($A599,DICO_Complet!A:R,9,FALSE)&lt;&gt;0,VLOOKUP($A599,DICO_Complet!A:R,9,FALSE),"")</f>
        <v/>
      </c>
      <c r="J599" s="3" t="str">
        <f>VLOOKUP($A599,DICO_Complet!A:R,10,FALSE)</f>
        <v>Departement name</v>
      </c>
      <c r="K599" s="3" t="str">
        <f>IF(OR(ISNA(VLOOKUP(Tableau161920[[#This Row],[Référence]],MON_MSG!A:H,7,FALSE)),ISBLANK(VLOOKUP(Tableau161920[[#This Row],[Référence]],MON_MSG!A:H,7,FALSE))),"",VLOOKUP(Tableau161920[[#This Row],[Référence]],MON_MSG!A:H,7,FALSE))</f>
        <v/>
      </c>
      <c r="L599" s="3" t="str">
        <f>IF(OR(ISNA(VLOOKUP(Tableau161920[[#This Row],[Référence]],MON_MSG!A:I,8,FALSE)),ISBLANK(VLOOKUP(Tableau161920[[#This Row],[Référence]],MON_MSG!A:I,8,FALSE))),"",VLOOKUP(Tableau161920[[#This Row],[Référence]],MON_MSG!A:I,8,FALSE))</f>
        <v/>
      </c>
      <c r="M599" s="3" t="str">
        <f>IF(OR(ISNA(VLOOKUP(Tableau161920[[#This Row],[Référence]],MON_MSG!A:J,9,FALSE)),ISBLANK(VLOOKUP(Tableau161920[[#This Row],[Référence]],MON_MSG!A:J,9,FALSE))),"",VLOOKUP(Tableau161920[[#This Row],[Référence]],MON_MSG!A:J,9,FALSE))</f>
        <v/>
      </c>
      <c r="N599" s="3" t="str">
        <f>IF(VLOOKUP($A599,DICO_Complet!A:R,12,FALSE)=0,"",VLOOKUP($A599,DICO_Complet!A:R,12,FALSE))</f>
        <v/>
      </c>
      <c r="O599" s="3" t="str">
        <f>IF(VLOOKUP($A599,DICO_Complet!A:R,13,FALSE)=0,"",VLOOKUP($A599,DICO_Complet!A:R,13,FALSE))</f>
        <v/>
      </c>
      <c r="P599" s="3" t="str">
        <f>IF(VLOOKUP($A599,DICO_Complet!A:R,14,FALSE)=0,"",VLOOKUP($A599,DICO_Complet!A:R,14,FALSE))</f>
        <v/>
      </c>
      <c r="Q599" s="3" t="str">
        <f>IF(VLOOKUP($A599,DICO_Complet!A:R,15,FALSE)=0,"",VLOOKUP($A599,DICO_Complet!A:R,15,FALSE))</f>
        <v/>
      </c>
      <c r="R599" s="3" t="str">
        <f>IF(VLOOKUP($A599,DICO_Complet!A:R,16,FALSE)=0,"",VLOOKUP($A599,DICO_Complet!A:R,16,FALSE))</f>
        <v/>
      </c>
      <c r="S599" s="3" t="str">
        <f>IF(VLOOKUP($A599,DICO_Complet!A:R,17,FALSE)=0,"",VLOOKUP($A599,DICO_Complet!A:R,17,FALSE))</f>
        <v/>
      </c>
      <c r="T599" s="3" t="str">
        <f>IF(VLOOKUP($A599,DICO_Complet!A:R,18,FALSE)=0,"",VLOOKUP($A599,DICO_Complet!A:R,18,FALSE))</f>
        <v/>
      </c>
    </row>
    <row r="600" spans="1:20">
      <c r="A600" s="29">
        <v>260430094000</v>
      </c>
      <c r="B600" s="30" t="str">
        <f>IF(ISNA(VLOOKUP(Tableau161920[[#This Row],[Référence]],MON_MSG!A:B,2,FALSE)),"N",IF($I600="Obsolete","N","O"))</f>
        <v>O</v>
      </c>
      <c r="C600" s="3" t="str">
        <f>VLOOKUP($A600,DICO_Complet!A:R,3,FALSE)</f>
        <v>Edition</v>
      </c>
      <c r="D600" s="3" t="str">
        <f>VLOOKUP($A600,DICO_Complet!A:R,4,FALSE)</f>
        <v>editionParameters</v>
      </c>
      <c r="E600" s="3" t="str">
        <f>VLOOKUP($A600,DICO_Complet!A:R,5,FALSE)</f>
        <v>disputeLetterReason</v>
      </c>
      <c r="F600" s="3" t="str">
        <f>VLOOKUP($A600,DICO_Complet!A:R,6,FALSE)</f>
        <v>DisputeLetterReasonCodeset</v>
      </c>
      <c r="G600" s="31" t="str">
        <f>VLOOKUP($A600,DICO_Complet!A:R,7,FALSE)</f>
        <v>DNS</v>
      </c>
      <c r="H600" s="31">
        <f>VLOOKUP($A600,DICO_Complet!A:R,8,FALSE)</f>
        <v>0</v>
      </c>
      <c r="I600" s="3" t="str">
        <f>IF(VLOOKUP($A600,DICO_Complet!A:R,9,FALSE)&lt;&gt;0,VLOOKUP($A600,DICO_Complet!A:R,9,FALSE),"")</f>
        <v/>
      </c>
      <c r="J600" s="3" t="str">
        <f>VLOOKUP($A600,DICO_Complet!A:R,10,FALSE)</f>
        <v>Dispute letter reason</v>
      </c>
      <c r="K600" s="3" t="str">
        <f>IF(OR(ISNA(VLOOKUP(Tableau161920[[#This Row],[Référence]],MON_MSG!A:H,7,FALSE)),ISBLANK(VLOOKUP(Tableau161920[[#This Row],[Référence]],MON_MSG!A:H,7,FALSE))),"",VLOOKUP(Tableau161920[[#This Row],[Référence]],MON_MSG!A:H,7,FALSE))</f>
        <v/>
      </c>
      <c r="L600" s="3" t="str">
        <f>IF(OR(ISNA(VLOOKUP(Tableau161920[[#This Row],[Référence]],MON_MSG!A:I,8,FALSE)),ISBLANK(VLOOKUP(Tableau161920[[#This Row],[Référence]],MON_MSG!A:I,8,FALSE))),"",VLOOKUP(Tableau161920[[#This Row],[Référence]],MON_MSG!A:I,8,FALSE))</f>
        <v/>
      </c>
      <c r="M600" s="3" t="str">
        <f>IF(OR(ISNA(VLOOKUP(Tableau161920[[#This Row],[Référence]],MON_MSG!A:J,9,FALSE)),ISBLANK(VLOOKUP(Tableau161920[[#This Row],[Référence]],MON_MSG!A:J,9,FALSE))),"",VLOOKUP(Tableau161920[[#This Row],[Référence]],MON_MSG!A:J,9,FALSE))</f>
        <v/>
      </c>
      <c r="N600" s="3" t="str">
        <f>IF(VLOOKUP($A600,DICO_Complet!A:R,12,FALSE)=0,"",VLOOKUP($A600,DICO_Complet!A:R,12,FALSE))</f>
        <v/>
      </c>
      <c r="O600" s="3" t="str">
        <f>IF(VLOOKUP($A600,DICO_Complet!A:R,13,FALSE)=0,"",VLOOKUP($A600,DICO_Complet!A:R,13,FALSE))</f>
        <v/>
      </c>
      <c r="P600" s="3" t="str">
        <f>IF(VLOOKUP($A600,DICO_Complet!A:R,14,FALSE)=0,"",VLOOKUP($A600,DICO_Complet!A:R,14,FALSE))</f>
        <v/>
      </c>
      <c r="Q600" s="3" t="str">
        <f>IF(VLOOKUP($A600,DICO_Complet!A:R,15,FALSE)=0,"",VLOOKUP($A600,DICO_Complet!A:R,15,FALSE))</f>
        <v/>
      </c>
      <c r="R600" s="3" t="str">
        <f>IF(VLOOKUP($A600,DICO_Complet!A:R,16,FALSE)=0,"",VLOOKUP($A600,DICO_Complet!A:R,16,FALSE))</f>
        <v/>
      </c>
      <c r="S600" s="3" t="str">
        <f>IF(VLOOKUP($A600,DICO_Complet!A:R,17,FALSE)=0,"",VLOOKUP($A600,DICO_Complet!A:R,17,FALSE))</f>
        <v/>
      </c>
      <c r="T600" s="3" t="str">
        <f>IF(VLOOKUP($A600,DICO_Complet!A:R,18,FALSE)=0,"",VLOOKUP($A600,DICO_Complet!A:R,18,FALSE))</f>
        <v/>
      </c>
    </row>
    <row r="601" spans="1:20">
      <c r="A601" s="29">
        <v>260423103600</v>
      </c>
      <c r="B601" s="30" t="str">
        <f>IF(ISNA(VLOOKUP(Tableau161920[[#This Row],[Référence]],MON_MSG!A:B,2,FALSE)),"N",IF($I601="Obsolete","N","O"))</f>
        <v>O</v>
      </c>
      <c r="C601" s="3" t="str">
        <f>VLOOKUP($A601,DICO_Complet!A:R,3,FALSE)</f>
        <v>Edition</v>
      </c>
      <c r="D601" s="3" t="str">
        <f>VLOOKUP($A601,DICO_Complet!A:R,4,FALSE)</f>
        <v>editionParameters</v>
      </c>
      <c r="E601" s="3" t="str">
        <f>VLOOKUP($A601,DICO_Complet!A:R,5,FALSE)</f>
        <v>disputePaymentNature</v>
      </c>
      <c r="F601" s="3" t="str">
        <f>VLOOKUP($A601,DICO_Complet!A:R,6,FALSE)</f>
        <v>MainServiceCodeset</v>
      </c>
      <c r="G601" s="31" t="str">
        <f>VLOOKUP($A601,DICO_Complet!A:R,7,FALSE)</f>
        <v>DNS</v>
      </c>
      <c r="H601" s="31">
        <f>VLOOKUP($A601,DICO_Complet!A:R,8,FALSE)</f>
        <v>0</v>
      </c>
      <c r="I601" s="3" t="str">
        <f>IF(VLOOKUP($A601,DICO_Complet!A:R,9,FALSE)&lt;&gt;0,VLOOKUP($A601,DICO_Complet!A:R,9,FALSE),"")</f>
        <v/>
      </c>
      <c r="J601" s="3" t="str">
        <f>VLOOKUP($A601,DICO_Complet!A:R,10,FALSE)</f>
        <v>Dispute Payment Nature</v>
      </c>
      <c r="K601" s="3" t="str">
        <f>IF(OR(ISNA(VLOOKUP(Tableau161920[[#This Row],[Référence]],MON_MSG!A:H,7,FALSE)),ISBLANK(VLOOKUP(Tableau161920[[#This Row],[Référence]],MON_MSG!A:H,7,FALSE))),"",VLOOKUP(Tableau161920[[#This Row],[Référence]],MON_MSG!A:H,7,FALSE))</f>
        <v/>
      </c>
      <c r="L601" s="3" t="str">
        <f>IF(OR(ISNA(VLOOKUP(Tableau161920[[#This Row],[Référence]],MON_MSG!A:I,8,FALSE)),ISBLANK(VLOOKUP(Tableau161920[[#This Row],[Référence]],MON_MSG!A:I,8,FALSE))),"",VLOOKUP(Tableau161920[[#This Row],[Référence]],MON_MSG!A:I,8,FALSE))</f>
        <v/>
      </c>
      <c r="M601" s="3" t="str">
        <f>IF(OR(ISNA(VLOOKUP(Tableau161920[[#This Row],[Référence]],MON_MSG!A:J,9,FALSE)),ISBLANK(VLOOKUP(Tableau161920[[#This Row],[Référence]],MON_MSG!A:J,9,FALSE))),"",VLOOKUP(Tableau161920[[#This Row],[Référence]],MON_MSG!A:J,9,FALSE))</f>
        <v/>
      </c>
      <c r="N601" s="3" t="str">
        <f>IF(VLOOKUP($A601,DICO_Complet!A:R,12,FALSE)=0,"",VLOOKUP($A601,DICO_Complet!A:R,12,FALSE))</f>
        <v/>
      </c>
      <c r="O601" s="3" t="str">
        <f>IF(VLOOKUP($A601,DICO_Complet!A:R,13,FALSE)=0,"",VLOOKUP($A601,DICO_Complet!A:R,13,FALSE))</f>
        <v/>
      </c>
      <c r="P601" s="3" t="str">
        <f>IF(VLOOKUP($A601,DICO_Complet!A:R,14,FALSE)=0,"",VLOOKUP($A601,DICO_Complet!A:R,14,FALSE))</f>
        <v/>
      </c>
      <c r="Q601" s="3" t="str">
        <f>IF(VLOOKUP($A601,DICO_Complet!A:R,15,FALSE)=0,"",VLOOKUP($A601,DICO_Complet!A:R,15,FALSE))</f>
        <v/>
      </c>
      <c r="R601" s="3" t="str">
        <f>IF(VLOOKUP($A601,DICO_Complet!A:R,16,FALSE)=0,"",VLOOKUP($A601,DICO_Complet!A:R,16,FALSE))</f>
        <v/>
      </c>
      <c r="S601" s="3" t="str">
        <f>IF(VLOOKUP($A601,DICO_Complet!A:R,17,FALSE)=0,"",VLOOKUP($A601,DICO_Complet!A:R,17,FALSE))</f>
        <v/>
      </c>
      <c r="T601" s="3" t="str">
        <f>IF(VLOOKUP($A601,DICO_Complet!A:R,18,FALSE)=0,"",VLOOKUP($A601,DICO_Complet!A:R,18,FALSE))</f>
        <v/>
      </c>
    </row>
    <row r="602" spans="1:20">
      <c r="A602" s="29">
        <v>250528102400</v>
      </c>
      <c r="B602" s="30" t="str">
        <f>IF(ISNA(VLOOKUP(Tableau161920[[#This Row],[Référence]],MON_MSG!A:B,2,FALSE)),"N",IF($I602="Obsolete","N","O"))</f>
        <v>O</v>
      </c>
      <c r="C602" s="3" t="str">
        <f>VLOOKUP($A602,DICO_Complet!A:R,3,FALSE)</f>
        <v>Edition</v>
      </c>
      <c r="D602" s="3" t="str">
        <f>VLOOKUP($A602,DICO_Complet!A:R,4,FALSE)</f>
        <v>editionParameters</v>
      </c>
      <c r="E602" s="3" t="str">
        <f>VLOOKUP($A602,DICO_Complet!A:R,5,FALSE)</f>
        <v>documentTypeLabel</v>
      </c>
      <c r="F602" s="3" t="str">
        <f>VLOOKUP($A602,DICO_Complet!A:R,6,FALSE)</f>
        <v>Max255Text</v>
      </c>
      <c r="G602" s="31" t="str">
        <f>VLOOKUP($A602,DICO_Complet!A:R,7,FALSE)</f>
        <v>DNS</v>
      </c>
      <c r="H602" s="31">
        <f>VLOOKUP($A602,DICO_Complet!A:R,8,FALSE)</f>
        <v>0</v>
      </c>
      <c r="I602" s="3" t="str">
        <f>IF(VLOOKUP($A602,DICO_Complet!A:R,9,FALSE)&lt;&gt;0,VLOOKUP($A602,DICO_Complet!A:R,9,FALSE),"")</f>
        <v/>
      </c>
      <c r="J602" s="3" t="str">
        <f>VLOOKUP($A602,DICO_Complet!A:R,10,FALSE)</f>
        <v>Document type label</v>
      </c>
      <c r="K602" s="3" t="str">
        <f>IF(OR(ISNA(VLOOKUP(Tableau161920[[#This Row],[Référence]],MON_MSG!A:H,7,FALSE)),ISBLANK(VLOOKUP(Tableau161920[[#This Row],[Référence]],MON_MSG!A:H,7,FALSE))),"",VLOOKUP(Tableau161920[[#This Row],[Référence]],MON_MSG!A:H,7,FALSE))</f>
        <v/>
      </c>
      <c r="L602" s="3" t="str">
        <f>IF(OR(ISNA(VLOOKUP(Tableau161920[[#This Row],[Référence]],MON_MSG!A:I,8,FALSE)),ISBLANK(VLOOKUP(Tableau161920[[#This Row],[Référence]],MON_MSG!A:I,8,FALSE))),"",VLOOKUP(Tableau161920[[#This Row],[Référence]],MON_MSG!A:I,8,FALSE))</f>
        <v/>
      </c>
      <c r="M602" s="3" t="str">
        <f>IF(OR(ISNA(VLOOKUP(Tableau161920[[#This Row],[Référence]],MON_MSG!A:J,9,FALSE)),ISBLANK(VLOOKUP(Tableau161920[[#This Row],[Référence]],MON_MSG!A:J,9,FALSE))),"",VLOOKUP(Tableau161920[[#This Row],[Référence]],MON_MSG!A:J,9,FALSE))</f>
        <v/>
      </c>
      <c r="N602" s="3" t="str">
        <f>IF(VLOOKUP($A602,DICO_Complet!A:R,12,FALSE)=0,"",VLOOKUP($A602,DICO_Complet!A:R,12,FALSE))</f>
        <v/>
      </c>
      <c r="O602" s="3" t="str">
        <f>IF(VLOOKUP($A602,DICO_Complet!A:R,13,FALSE)=0,"",VLOOKUP($A602,DICO_Complet!A:R,13,FALSE))</f>
        <v/>
      </c>
      <c r="P602" s="3" t="str">
        <f>IF(VLOOKUP($A602,DICO_Complet!A:R,14,FALSE)=0,"",VLOOKUP($A602,DICO_Complet!A:R,14,FALSE))</f>
        <v/>
      </c>
      <c r="Q602" s="3" t="str">
        <f>IF(VLOOKUP($A602,DICO_Complet!A:R,15,FALSE)=0,"",VLOOKUP($A602,DICO_Complet!A:R,15,FALSE))</f>
        <v/>
      </c>
      <c r="R602" s="3" t="str">
        <f>IF(VLOOKUP($A602,DICO_Complet!A:R,16,FALSE)=0,"",VLOOKUP($A602,DICO_Complet!A:R,16,FALSE))</f>
        <v/>
      </c>
      <c r="S602" s="3" t="str">
        <f>IF(VLOOKUP($A602,DICO_Complet!A:R,17,FALSE)=0,"",VLOOKUP($A602,DICO_Complet!A:R,17,FALSE))</f>
        <v/>
      </c>
      <c r="T602" s="3" t="str">
        <f>IF(VLOOKUP($A602,DICO_Complet!A:R,18,FALSE)=0,"",VLOOKUP($A602,DICO_Complet!A:R,18,FALSE))</f>
        <v/>
      </c>
    </row>
    <row r="603" spans="1:20">
      <c r="A603" s="29">
        <v>250528104022</v>
      </c>
      <c r="B603" s="30" t="str">
        <f>IF(ISNA(VLOOKUP(Tableau161920[[#This Row],[Référence]],MON_MSG!A:B,2,FALSE)),"N",IF($I603="Obsolete","N","O"))</f>
        <v>O</v>
      </c>
      <c r="C603" s="3" t="str">
        <f>VLOOKUP($A603,DICO_Complet!A:R,3,FALSE)</f>
        <v>Edition</v>
      </c>
      <c r="D603" s="3" t="str">
        <f>VLOOKUP($A603,DICO_Complet!A:R,4,FALSE)</f>
        <v>editionParameters</v>
      </c>
      <c r="E603" s="3" t="str">
        <f>VLOOKUP($A603,DICO_Complet!A:R,5,FALSE)</f>
        <v>doubleSidedIndicator</v>
      </c>
      <c r="F603" s="3" t="str">
        <f>VLOOKUP($A603,DICO_Complet!A:R,6,FALSE)</f>
        <v>TrueFalseIndicator</v>
      </c>
      <c r="G603" s="31" t="str">
        <f>VLOOKUP($A603,DICO_Complet!A:R,7,FALSE)</f>
        <v>DNS</v>
      </c>
      <c r="H603" s="31">
        <f>VLOOKUP($A603,DICO_Complet!A:R,8,FALSE)</f>
        <v>0</v>
      </c>
      <c r="I603" s="3" t="str">
        <f>IF(VLOOKUP($A603,DICO_Complet!A:R,9,FALSE)&lt;&gt;0,VLOOKUP($A603,DICO_Complet!A:R,9,FALSE),"")</f>
        <v/>
      </c>
      <c r="J603" s="3" t="str">
        <f>VLOOKUP($A603,DICO_Complet!A:R,10,FALSE)</f>
        <v>Double sided indicator</v>
      </c>
      <c r="K603" s="3" t="str">
        <f>IF(OR(ISNA(VLOOKUP(Tableau161920[[#This Row],[Référence]],MON_MSG!A:H,7,FALSE)),ISBLANK(VLOOKUP(Tableau161920[[#This Row],[Référence]],MON_MSG!A:H,7,FALSE))),"",VLOOKUP(Tableau161920[[#This Row],[Référence]],MON_MSG!A:H,7,FALSE))</f>
        <v/>
      </c>
      <c r="L603" s="3" t="str">
        <f>IF(OR(ISNA(VLOOKUP(Tableau161920[[#This Row],[Référence]],MON_MSG!A:I,8,FALSE)),ISBLANK(VLOOKUP(Tableau161920[[#This Row],[Référence]],MON_MSG!A:I,8,FALSE))),"",VLOOKUP(Tableau161920[[#This Row],[Référence]],MON_MSG!A:I,8,FALSE))</f>
        <v/>
      </c>
      <c r="M603" s="3" t="str">
        <f>IF(OR(ISNA(VLOOKUP(Tableau161920[[#This Row],[Référence]],MON_MSG!A:J,9,FALSE)),ISBLANK(VLOOKUP(Tableau161920[[#This Row],[Référence]],MON_MSG!A:J,9,FALSE))),"",VLOOKUP(Tableau161920[[#This Row],[Référence]],MON_MSG!A:J,9,FALSE))</f>
        <v/>
      </c>
      <c r="N603" s="3" t="str">
        <f>IF(VLOOKUP($A603,DICO_Complet!A:R,12,FALSE)=0,"",VLOOKUP($A603,DICO_Complet!A:R,12,FALSE))</f>
        <v/>
      </c>
      <c r="O603" s="3" t="str">
        <f>IF(VLOOKUP($A603,DICO_Complet!A:R,13,FALSE)=0,"",VLOOKUP($A603,DICO_Complet!A:R,13,FALSE))</f>
        <v/>
      </c>
      <c r="P603" s="3" t="str">
        <f>IF(VLOOKUP($A603,DICO_Complet!A:R,14,FALSE)=0,"",VLOOKUP($A603,DICO_Complet!A:R,14,FALSE))</f>
        <v/>
      </c>
      <c r="Q603" s="3" t="str">
        <f>IF(VLOOKUP($A603,DICO_Complet!A:R,15,FALSE)=0,"",VLOOKUP($A603,DICO_Complet!A:R,15,FALSE))</f>
        <v/>
      </c>
      <c r="R603" s="3" t="str">
        <f>IF(VLOOKUP($A603,DICO_Complet!A:R,16,FALSE)=0,"",VLOOKUP($A603,DICO_Complet!A:R,16,FALSE))</f>
        <v/>
      </c>
      <c r="S603" s="3" t="str">
        <f>IF(VLOOKUP($A603,DICO_Complet!A:R,17,FALSE)=0,"",VLOOKUP($A603,DICO_Complet!A:R,17,FALSE))</f>
        <v/>
      </c>
      <c r="T603" s="3" t="str">
        <f>IF(VLOOKUP($A603,DICO_Complet!A:R,18,FALSE)=0,"",VLOOKUP($A603,DICO_Complet!A:R,18,FALSE))</f>
        <v/>
      </c>
    </row>
    <row r="604" spans="1:20">
      <c r="A604" s="29">
        <v>260422140600</v>
      </c>
      <c r="B604" s="30" t="str">
        <f>IF(ISNA(VLOOKUP(Tableau161920[[#This Row],[Référence]],MON_MSG!A:B,2,FALSE)),"N",IF($I604="Obsolete","N","O"))</f>
        <v>O</v>
      </c>
      <c r="C604" s="3" t="str">
        <f>VLOOKUP($A604,DICO_Complet!A:R,3,FALSE)</f>
        <v>Edition</v>
      </c>
      <c r="D604" s="3" t="str">
        <f>VLOOKUP($A604,DICO_Complet!A:R,4,FALSE)</f>
        <v>editionParameters</v>
      </c>
      <c r="E604" s="3" t="str">
        <f>VLOOKUP($A604,DICO_Complet!A:R,5,FALSE)</f>
        <v>emailComment</v>
      </c>
      <c r="F604" s="3" t="str">
        <f>VLOOKUP($A604,DICO_Complet!A:R,6,FALSE)</f>
        <v>Max500Text</v>
      </c>
      <c r="G604" s="31" t="str">
        <f>VLOOKUP($A604,DICO_Complet!A:R,7,FALSE)</f>
        <v>DNS</v>
      </c>
      <c r="H604" s="31">
        <f>VLOOKUP($A604,DICO_Complet!A:R,8,FALSE)</f>
        <v>0</v>
      </c>
      <c r="I604" s="3" t="str">
        <f>IF(VLOOKUP($A604,DICO_Complet!A:R,9,FALSE)&lt;&gt;0,VLOOKUP($A604,DICO_Complet!A:R,9,FALSE),"")</f>
        <v/>
      </c>
      <c r="J604" s="3" t="str">
        <f>VLOOKUP($A604,DICO_Complet!A:R,10,FALSE)</f>
        <v>Email comment</v>
      </c>
      <c r="K604" s="3" t="str">
        <f>IF(OR(ISNA(VLOOKUP(Tableau161920[[#This Row],[Référence]],MON_MSG!A:H,7,FALSE)),ISBLANK(VLOOKUP(Tableau161920[[#This Row],[Référence]],MON_MSG!A:H,7,FALSE))),"",VLOOKUP(Tableau161920[[#This Row],[Référence]],MON_MSG!A:H,7,FALSE))</f>
        <v/>
      </c>
      <c r="L604" s="3" t="str">
        <f>IF(OR(ISNA(VLOOKUP(Tableau161920[[#This Row],[Référence]],MON_MSG!A:I,8,FALSE)),ISBLANK(VLOOKUP(Tableau161920[[#This Row],[Référence]],MON_MSG!A:I,8,FALSE))),"",VLOOKUP(Tableau161920[[#This Row],[Référence]],MON_MSG!A:I,8,FALSE))</f>
        <v/>
      </c>
      <c r="M604" s="3" t="str">
        <f>IF(OR(ISNA(VLOOKUP(Tableau161920[[#This Row],[Référence]],MON_MSG!A:J,9,FALSE)),ISBLANK(VLOOKUP(Tableau161920[[#This Row],[Référence]],MON_MSG!A:J,9,FALSE))),"",VLOOKUP(Tableau161920[[#This Row],[Référence]],MON_MSG!A:J,9,FALSE))</f>
        <v/>
      </c>
      <c r="N604" s="3" t="str">
        <f>IF(VLOOKUP($A604,DICO_Complet!A:R,12,FALSE)=0,"",VLOOKUP($A604,DICO_Complet!A:R,12,FALSE))</f>
        <v/>
      </c>
      <c r="O604" s="3" t="str">
        <f>IF(VLOOKUP($A604,DICO_Complet!A:R,13,FALSE)=0,"",VLOOKUP($A604,DICO_Complet!A:R,13,FALSE))</f>
        <v/>
      </c>
      <c r="P604" s="3" t="str">
        <f>IF(VLOOKUP($A604,DICO_Complet!A:R,14,FALSE)=0,"",VLOOKUP($A604,DICO_Complet!A:R,14,FALSE))</f>
        <v/>
      </c>
      <c r="Q604" s="3" t="str">
        <f>IF(VLOOKUP($A604,DICO_Complet!A:R,15,FALSE)=0,"",VLOOKUP($A604,DICO_Complet!A:R,15,FALSE))</f>
        <v/>
      </c>
      <c r="R604" s="3" t="str">
        <f>IF(VLOOKUP($A604,DICO_Complet!A:R,16,FALSE)=0,"",VLOOKUP($A604,DICO_Complet!A:R,16,FALSE))</f>
        <v/>
      </c>
      <c r="S604" s="3" t="str">
        <f>IF(VLOOKUP($A604,DICO_Complet!A:R,17,FALSE)=0,"",VLOOKUP($A604,DICO_Complet!A:R,17,FALSE))</f>
        <v/>
      </c>
      <c r="T604" s="3" t="str">
        <f>IF(VLOOKUP($A604,DICO_Complet!A:R,18,FALSE)=0,"",VLOOKUP($A604,DICO_Complet!A:R,18,FALSE))</f>
        <v/>
      </c>
    </row>
    <row r="605" spans="1:20">
      <c r="A605" s="29">
        <v>250528144005</v>
      </c>
      <c r="B605" s="30" t="str">
        <f>IF(ISNA(VLOOKUP(Tableau161920[[#This Row],[Référence]],MON_MSG!A:B,2,FALSE)),"N",IF($I605="Obsolete","N","O"))</f>
        <v>O</v>
      </c>
      <c r="C605" s="3" t="str">
        <f>VLOOKUP($A605,DICO_Complet!A:R,3,FALSE)</f>
        <v>Edition</v>
      </c>
      <c r="D605" s="3" t="str">
        <f>VLOOKUP($A605,DICO_Complet!A:R,4,FALSE)</f>
        <v>editionParameters</v>
      </c>
      <c r="E605" s="3" t="str">
        <f>VLOOKUP($A605,DICO_Complet!A:R,5,FALSE)</f>
        <v>emailContent</v>
      </c>
      <c r="F605" s="3" t="str">
        <f>VLOOKUP($A605,DICO_Complet!A:R,6,FALSE)</f>
        <v>Max3000Text</v>
      </c>
      <c r="G605" s="31" t="str">
        <f>VLOOKUP($A605,DICO_Complet!A:R,7,FALSE)</f>
        <v>DNS</v>
      </c>
      <c r="H605" s="31">
        <f>VLOOKUP($A605,DICO_Complet!A:R,8,FALSE)</f>
        <v>0</v>
      </c>
      <c r="I605" s="3" t="str">
        <f>IF(VLOOKUP($A605,DICO_Complet!A:R,9,FALSE)&lt;&gt;0,VLOOKUP($A605,DICO_Complet!A:R,9,FALSE),"")</f>
        <v/>
      </c>
      <c r="J605" s="3" t="str">
        <f>VLOOKUP($A605,DICO_Complet!A:R,10,FALSE)</f>
        <v>Content of the email to send</v>
      </c>
      <c r="K605" s="3" t="str">
        <f>IF(OR(ISNA(VLOOKUP(Tableau161920[[#This Row],[Référence]],MON_MSG!A:H,7,FALSE)),ISBLANK(VLOOKUP(Tableau161920[[#This Row],[Référence]],MON_MSG!A:H,7,FALSE))),"",VLOOKUP(Tableau161920[[#This Row],[Référence]],MON_MSG!A:H,7,FALSE))</f>
        <v/>
      </c>
      <c r="L605" s="3" t="str">
        <f>IF(OR(ISNA(VLOOKUP(Tableau161920[[#This Row],[Référence]],MON_MSG!A:I,8,FALSE)),ISBLANK(VLOOKUP(Tableau161920[[#This Row],[Référence]],MON_MSG!A:I,8,FALSE))),"",VLOOKUP(Tableau161920[[#This Row],[Référence]],MON_MSG!A:I,8,FALSE))</f>
        <v/>
      </c>
      <c r="M605" s="3" t="str">
        <f>IF(OR(ISNA(VLOOKUP(Tableau161920[[#This Row],[Référence]],MON_MSG!A:J,9,FALSE)),ISBLANK(VLOOKUP(Tableau161920[[#This Row],[Référence]],MON_MSG!A:J,9,FALSE))),"",VLOOKUP(Tableau161920[[#This Row],[Référence]],MON_MSG!A:J,9,FALSE))</f>
        <v/>
      </c>
      <c r="N605" s="3" t="str">
        <f>IF(VLOOKUP($A605,DICO_Complet!A:R,12,FALSE)=0,"",VLOOKUP($A605,DICO_Complet!A:R,12,FALSE))</f>
        <v/>
      </c>
      <c r="O605" s="3" t="str">
        <f>IF(VLOOKUP($A605,DICO_Complet!A:R,13,FALSE)=0,"",VLOOKUP($A605,DICO_Complet!A:R,13,FALSE))</f>
        <v/>
      </c>
      <c r="P605" s="3" t="str">
        <f>IF(VLOOKUP($A605,DICO_Complet!A:R,14,FALSE)=0,"",VLOOKUP($A605,DICO_Complet!A:R,14,FALSE))</f>
        <v/>
      </c>
      <c r="Q605" s="3" t="str">
        <f>IF(VLOOKUP($A605,DICO_Complet!A:R,15,FALSE)=0,"",VLOOKUP($A605,DICO_Complet!A:R,15,FALSE))</f>
        <v/>
      </c>
      <c r="R605" s="3" t="str">
        <f>IF(VLOOKUP($A605,DICO_Complet!A:R,16,FALSE)=0,"",VLOOKUP($A605,DICO_Complet!A:R,16,FALSE))</f>
        <v/>
      </c>
      <c r="S605" s="3" t="str">
        <f>IF(VLOOKUP($A605,DICO_Complet!A:R,17,FALSE)=0,"",VLOOKUP($A605,DICO_Complet!A:R,17,FALSE))</f>
        <v/>
      </c>
      <c r="T605" s="3" t="str">
        <f>IF(VLOOKUP($A605,DICO_Complet!A:R,18,FALSE)=0,"",VLOOKUP($A605,DICO_Complet!A:R,18,FALSE))</f>
        <v/>
      </c>
    </row>
    <row r="606" spans="1:20">
      <c r="A606" s="29">
        <v>250528104026</v>
      </c>
      <c r="B606" s="30" t="str">
        <f>IF(ISNA(VLOOKUP(Tableau161920[[#This Row],[Référence]],MON_MSG!A:B,2,FALSE)),"N",IF($I606="Obsolete","N","O"))</f>
        <v>N</v>
      </c>
      <c r="C606" s="3" t="str">
        <f>VLOOKUP($A606,DICO_Complet!A:R,3,FALSE)</f>
        <v>Edition</v>
      </c>
      <c r="D606" s="3" t="str">
        <f>VLOOKUP($A606,DICO_Complet!A:R,4,FALSE)</f>
        <v>editionParameters</v>
      </c>
      <c r="E606" s="3" t="str">
        <f>VLOOKUP($A606,DICO_Complet!A:R,5,FALSE)</f>
        <v>emailHeader</v>
      </c>
      <c r="F606" s="3" t="str">
        <f>VLOOKUP($A606,DICO_Complet!A:R,6,FALSE)</f>
        <v>EmailHeaderType</v>
      </c>
      <c r="G606" s="31" t="str">
        <f>VLOOKUP($A606,DICO_Complet!A:R,7,FALSE)</f>
        <v>DSP</v>
      </c>
      <c r="H606" s="31">
        <f>VLOOKUP($A606,DICO_Complet!A:R,8,FALSE)</f>
        <v>0</v>
      </c>
      <c r="I606" s="3" t="str">
        <f>IF(VLOOKUP($A606,DICO_Complet!A:R,9,FALSE)&lt;&gt;0,VLOOKUP($A606,DICO_Complet!A:R,9,FALSE),"")</f>
        <v>Obsolete</v>
      </c>
      <c r="J606" s="3" t="str">
        <f>VLOOKUP($A606,DICO_Complet!A:R,10,FALSE)</f>
        <v>Email header</v>
      </c>
      <c r="K606" s="3" t="str">
        <f>IF(OR(ISNA(VLOOKUP(Tableau161920[[#This Row],[Référence]],MON_MSG!A:H,7,FALSE)),ISBLANK(VLOOKUP(Tableau161920[[#This Row],[Référence]],MON_MSG!A:H,7,FALSE))),"",VLOOKUP(Tableau161920[[#This Row],[Référence]],MON_MSG!A:H,7,FALSE))</f>
        <v/>
      </c>
      <c r="L606" s="3" t="str">
        <f>IF(OR(ISNA(VLOOKUP(Tableau161920[[#This Row],[Référence]],MON_MSG!A:I,8,FALSE)),ISBLANK(VLOOKUP(Tableau161920[[#This Row],[Référence]],MON_MSG!A:I,8,FALSE))),"",VLOOKUP(Tableau161920[[#This Row],[Référence]],MON_MSG!A:I,8,FALSE))</f>
        <v/>
      </c>
      <c r="M606" s="3" t="str">
        <f>IF(OR(ISNA(VLOOKUP(Tableau161920[[#This Row],[Référence]],MON_MSG!A:J,9,FALSE)),ISBLANK(VLOOKUP(Tableau161920[[#This Row],[Référence]],MON_MSG!A:J,9,FALSE))),"",VLOOKUP(Tableau161920[[#This Row],[Référence]],MON_MSG!A:J,9,FALSE))</f>
        <v/>
      </c>
      <c r="N606" s="3" t="str">
        <f>IF(VLOOKUP($A606,DICO_Complet!A:R,12,FALSE)=0,"",VLOOKUP($A606,DICO_Complet!A:R,12,FALSE))</f>
        <v/>
      </c>
      <c r="O606" s="3" t="str">
        <f>IF(VLOOKUP($A606,DICO_Complet!A:R,13,FALSE)=0,"",VLOOKUP($A606,DICO_Complet!A:R,13,FALSE))</f>
        <v/>
      </c>
      <c r="P606" s="3" t="str">
        <f>IF(VLOOKUP($A606,DICO_Complet!A:R,14,FALSE)=0,"",VLOOKUP($A606,DICO_Complet!A:R,14,FALSE))</f>
        <v/>
      </c>
      <c r="Q606" s="3" t="str">
        <f>IF(VLOOKUP($A606,DICO_Complet!A:R,15,FALSE)=0,"",VLOOKUP($A606,DICO_Complet!A:R,15,FALSE))</f>
        <v/>
      </c>
      <c r="R606" s="3" t="str">
        <f>IF(VLOOKUP($A606,DICO_Complet!A:R,16,FALSE)=0,"",VLOOKUP($A606,DICO_Complet!A:R,16,FALSE))</f>
        <v/>
      </c>
      <c r="S606" s="3" t="str">
        <f>IF(VLOOKUP($A606,DICO_Complet!A:R,17,FALSE)=0,"",VLOOKUP($A606,DICO_Complet!A:R,17,FALSE))</f>
        <v/>
      </c>
      <c r="T606" s="3" t="str">
        <f>IF(VLOOKUP($A606,DICO_Complet!A:R,18,FALSE)=0,"",VLOOKUP($A606,DICO_Complet!A:R,18,FALSE))</f>
        <v/>
      </c>
    </row>
    <row r="607" spans="1:20">
      <c r="A607" s="29">
        <v>260122114003</v>
      </c>
      <c r="B607" s="30" t="str">
        <f>IF(ISNA(VLOOKUP(Tableau161920[[#This Row],[Référence]],MON_MSG!A:B,2,FALSE)),"N",IF($I607="Obsolete","N","O"))</f>
        <v>O</v>
      </c>
      <c r="C607" s="3" t="str">
        <f>VLOOKUP($A607,DICO_Complet!A:R,3,FALSE)</f>
        <v>Edition</v>
      </c>
      <c r="D607" s="3" t="str">
        <f>VLOOKUP($A607,DICO_Complet!A:R,4,FALSE)</f>
        <v>editionParameters</v>
      </c>
      <c r="E607" s="3" t="str">
        <f>VLOOKUP($A607,DICO_Complet!A:R,5,FALSE)</f>
        <v>emailHeaderCc</v>
      </c>
      <c r="F607" s="3" t="str">
        <f>VLOOKUP($A607,DICO_Complet!A:R,6,FALSE)</f>
        <v>EmailAddressType</v>
      </c>
      <c r="G607" s="31" t="str">
        <f>VLOOKUP($A607,DICO_Complet!A:R,7,FALSE)</f>
        <v>DSP</v>
      </c>
      <c r="H607" s="31">
        <f>VLOOKUP($A607,DICO_Complet!A:R,8,FALSE)</f>
        <v>0</v>
      </c>
      <c r="I607" s="3" t="str">
        <f>IF(VLOOKUP($A607,DICO_Complet!A:R,9,FALSE)&lt;&gt;0,VLOOKUP($A607,DICO_Complet!A:R,9,FALSE),"")</f>
        <v/>
      </c>
      <c r="J607" s="3" t="str">
        <f>VLOOKUP($A607,DICO_Complet!A:R,10,FALSE)</f>
        <v>Email header Cc</v>
      </c>
      <c r="K607" s="3" t="str">
        <f>IF(OR(ISNA(VLOOKUP(Tableau161920[[#This Row],[Référence]],MON_MSG!A:H,7,FALSE)),ISBLANK(VLOOKUP(Tableau161920[[#This Row],[Référence]],MON_MSG!A:H,7,FALSE))),"",VLOOKUP(Tableau161920[[#This Row],[Référence]],MON_MSG!A:H,7,FALSE))</f>
        <v/>
      </c>
      <c r="L607" s="3" t="str">
        <f>IF(OR(ISNA(VLOOKUP(Tableau161920[[#This Row],[Référence]],MON_MSG!A:I,8,FALSE)),ISBLANK(VLOOKUP(Tableau161920[[#This Row],[Référence]],MON_MSG!A:I,8,FALSE))),"",VLOOKUP(Tableau161920[[#This Row],[Référence]],MON_MSG!A:I,8,FALSE))</f>
        <v/>
      </c>
      <c r="M607" s="3" t="str">
        <f>IF(OR(ISNA(VLOOKUP(Tableau161920[[#This Row],[Référence]],MON_MSG!A:J,9,FALSE)),ISBLANK(VLOOKUP(Tableau161920[[#This Row],[Référence]],MON_MSG!A:J,9,FALSE))),"",VLOOKUP(Tableau161920[[#This Row],[Référence]],MON_MSG!A:J,9,FALSE))</f>
        <v/>
      </c>
      <c r="N607" s="3" t="str">
        <f>IF(VLOOKUP($A607,DICO_Complet!A:R,12,FALSE)=0,"",VLOOKUP($A607,DICO_Complet!A:R,12,FALSE))</f>
        <v/>
      </c>
      <c r="O607" s="3" t="str">
        <f>IF(VLOOKUP($A607,DICO_Complet!A:R,13,FALSE)=0,"",VLOOKUP($A607,DICO_Complet!A:R,13,FALSE))</f>
        <v/>
      </c>
      <c r="P607" s="3" t="str">
        <f>IF(VLOOKUP($A607,DICO_Complet!A:R,14,FALSE)=0,"",VLOOKUP($A607,DICO_Complet!A:R,14,FALSE))</f>
        <v/>
      </c>
      <c r="Q607" s="3" t="str">
        <f>IF(VLOOKUP($A607,DICO_Complet!A:R,15,FALSE)=0,"",VLOOKUP($A607,DICO_Complet!A:R,15,FALSE))</f>
        <v/>
      </c>
      <c r="R607" s="3" t="str">
        <f>IF(VLOOKUP($A607,DICO_Complet!A:R,16,FALSE)=0,"",VLOOKUP($A607,DICO_Complet!A:R,16,FALSE))</f>
        <v/>
      </c>
      <c r="S607" s="3" t="str">
        <f>IF(VLOOKUP($A607,DICO_Complet!A:R,17,FALSE)=0,"",VLOOKUP($A607,DICO_Complet!A:R,17,FALSE))</f>
        <v/>
      </c>
      <c r="T607" s="3" t="str">
        <f>IF(VLOOKUP($A607,DICO_Complet!A:R,18,FALSE)=0,"",VLOOKUP($A607,DICO_Complet!A:R,18,FALSE))</f>
        <v/>
      </c>
    </row>
    <row r="608" spans="1:20">
      <c r="A608" s="29">
        <v>260122114004</v>
      </c>
      <c r="B608" s="30" t="str">
        <f>IF(ISNA(VLOOKUP(Tableau161920[[#This Row],[Référence]],MON_MSG!A:B,2,FALSE)),"N",IF($I608="Obsolete","N","O"))</f>
        <v>O</v>
      </c>
      <c r="C608" s="3" t="str">
        <f>VLOOKUP($A608,DICO_Complet!A:R,3,FALSE)</f>
        <v>Edition</v>
      </c>
      <c r="D608" s="3" t="str">
        <f>VLOOKUP($A608,DICO_Complet!A:R,4,FALSE)</f>
        <v>editionParameters</v>
      </c>
      <c r="E608" s="3" t="str">
        <f>VLOOKUP($A608,DICO_Complet!A:R,5,FALSE)</f>
        <v>emailHeaderCci</v>
      </c>
      <c r="F608" s="3" t="str">
        <f>VLOOKUP($A608,DICO_Complet!A:R,6,FALSE)</f>
        <v>EmailAddressType</v>
      </c>
      <c r="G608" s="31" t="str">
        <f>VLOOKUP($A608,DICO_Complet!A:R,7,FALSE)</f>
        <v>DSP</v>
      </c>
      <c r="H608" s="31">
        <f>VLOOKUP($A608,DICO_Complet!A:R,8,FALSE)</f>
        <v>0</v>
      </c>
      <c r="I608" s="3" t="str">
        <f>IF(VLOOKUP($A608,DICO_Complet!A:R,9,FALSE)&lt;&gt;0,VLOOKUP($A608,DICO_Complet!A:R,9,FALSE),"")</f>
        <v/>
      </c>
      <c r="J608" s="3" t="str">
        <f>VLOOKUP($A608,DICO_Complet!A:R,10,FALSE)</f>
        <v>Email header Cci</v>
      </c>
      <c r="K608" s="3" t="str">
        <f>IF(OR(ISNA(VLOOKUP(Tableau161920[[#This Row],[Référence]],MON_MSG!A:H,7,FALSE)),ISBLANK(VLOOKUP(Tableau161920[[#This Row],[Référence]],MON_MSG!A:H,7,FALSE))),"",VLOOKUP(Tableau161920[[#This Row],[Référence]],MON_MSG!A:H,7,FALSE))</f>
        <v/>
      </c>
      <c r="L608" s="3" t="str">
        <f>IF(OR(ISNA(VLOOKUP(Tableau161920[[#This Row],[Référence]],MON_MSG!A:I,8,FALSE)),ISBLANK(VLOOKUP(Tableau161920[[#This Row],[Référence]],MON_MSG!A:I,8,FALSE))),"",VLOOKUP(Tableau161920[[#This Row],[Référence]],MON_MSG!A:I,8,FALSE))</f>
        <v/>
      </c>
      <c r="M608" s="3" t="str">
        <f>IF(OR(ISNA(VLOOKUP(Tableau161920[[#This Row],[Référence]],MON_MSG!A:J,9,FALSE)),ISBLANK(VLOOKUP(Tableau161920[[#This Row],[Référence]],MON_MSG!A:J,9,FALSE))),"",VLOOKUP(Tableau161920[[#This Row],[Référence]],MON_MSG!A:J,9,FALSE))</f>
        <v/>
      </c>
      <c r="N608" s="3" t="str">
        <f>IF(VLOOKUP($A608,DICO_Complet!A:R,12,FALSE)=0,"",VLOOKUP($A608,DICO_Complet!A:R,12,FALSE))</f>
        <v/>
      </c>
      <c r="O608" s="3" t="str">
        <f>IF(VLOOKUP($A608,DICO_Complet!A:R,13,FALSE)=0,"",VLOOKUP($A608,DICO_Complet!A:R,13,FALSE))</f>
        <v/>
      </c>
      <c r="P608" s="3" t="str">
        <f>IF(VLOOKUP($A608,DICO_Complet!A:R,14,FALSE)=0,"",VLOOKUP($A608,DICO_Complet!A:R,14,FALSE))</f>
        <v/>
      </c>
      <c r="Q608" s="3" t="str">
        <f>IF(VLOOKUP($A608,DICO_Complet!A:R,15,FALSE)=0,"",VLOOKUP($A608,DICO_Complet!A:R,15,FALSE))</f>
        <v/>
      </c>
      <c r="R608" s="3" t="str">
        <f>IF(VLOOKUP($A608,DICO_Complet!A:R,16,FALSE)=0,"",VLOOKUP($A608,DICO_Complet!A:R,16,FALSE))</f>
        <v/>
      </c>
      <c r="S608" s="3" t="str">
        <f>IF(VLOOKUP($A608,DICO_Complet!A:R,17,FALSE)=0,"",VLOOKUP($A608,DICO_Complet!A:R,17,FALSE))</f>
        <v/>
      </c>
      <c r="T608" s="3" t="str">
        <f>IF(VLOOKUP($A608,DICO_Complet!A:R,18,FALSE)=0,"",VLOOKUP($A608,DICO_Complet!A:R,18,FALSE))</f>
        <v/>
      </c>
    </row>
    <row r="609" spans="1:20">
      <c r="A609" s="29">
        <v>260122114005</v>
      </c>
      <c r="B609" s="30" t="str">
        <f>IF(ISNA(VLOOKUP(Tableau161920[[#This Row],[Référence]],MON_MSG!A:B,2,FALSE)),"N",IF($I609="Obsolete","N","O"))</f>
        <v>O</v>
      </c>
      <c r="C609" s="3" t="str">
        <f>VLOOKUP($A609,DICO_Complet!A:R,3,FALSE)</f>
        <v>Edition</v>
      </c>
      <c r="D609" s="3" t="str">
        <f>VLOOKUP($A609,DICO_Complet!A:R,4,FALSE)</f>
        <v>editionParameters</v>
      </c>
      <c r="E609" s="3" t="str">
        <f>VLOOKUP($A609,DICO_Complet!A:R,5,FALSE)</f>
        <v>emailHeaderDate</v>
      </c>
      <c r="F609" s="3" t="str">
        <f>VLOOKUP($A609,DICO_Complet!A:R,6,FALSE)</f>
        <v>ISODateTime</v>
      </c>
      <c r="G609" s="31" t="str">
        <f>VLOOKUP($A609,DICO_Complet!A:R,7,FALSE)</f>
        <v>DNS</v>
      </c>
      <c r="H609" s="31">
        <f>VLOOKUP($A609,DICO_Complet!A:R,8,FALSE)</f>
        <v>0</v>
      </c>
      <c r="I609" s="3" t="str">
        <f>IF(VLOOKUP($A609,DICO_Complet!A:R,9,FALSE)&lt;&gt;0,VLOOKUP($A609,DICO_Complet!A:R,9,FALSE),"")</f>
        <v/>
      </c>
      <c r="J609" s="3" t="str">
        <f>VLOOKUP($A609,DICO_Complet!A:R,10,FALSE)</f>
        <v xml:space="preserve">Email header Date </v>
      </c>
      <c r="K609" s="3" t="str">
        <f>IF(OR(ISNA(VLOOKUP(Tableau161920[[#This Row],[Référence]],MON_MSG!A:H,7,FALSE)),ISBLANK(VLOOKUP(Tableau161920[[#This Row],[Référence]],MON_MSG!A:H,7,FALSE))),"",VLOOKUP(Tableau161920[[#This Row],[Référence]],MON_MSG!A:H,7,FALSE))</f>
        <v/>
      </c>
      <c r="L609" s="3" t="str">
        <f>IF(OR(ISNA(VLOOKUP(Tableau161920[[#This Row],[Référence]],MON_MSG!A:I,8,FALSE)),ISBLANK(VLOOKUP(Tableau161920[[#This Row],[Référence]],MON_MSG!A:I,8,FALSE))),"",VLOOKUP(Tableau161920[[#This Row],[Référence]],MON_MSG!A:I,8,FALSE))</f>
        <v/>
      </c>
      <c r="M609" s="3" t="str">
        <f>IF(OR(ISNA(VLOOKUP(Tableau161920[[#This Row],[Référence]],MON_MSG!A:J,9,FALSE)),ISBLANK(VLOOKUP(Tableau161920[[#This Row],[Référence]],MON_MSG!A:J,9,FALSE))),"",VLOOKUP(Tableau161920[[#This Row],[Référence]],MON_MSG!A:J,9,FALSE))</f>
        <v/>
      </c>
      <c r="N609" s="3" t="str">
        <f>IF(VLOOKUP($A609,DICO_Complet!A:R,12,FALSE)=0,"",VLOOKUP($A609,DICO_Complet!A:R,12,FALSE))</f>
        <v/>
      </c>
      <c r="O609" s="3" t="str">
        <f>IF(VLOOKUP($A609,DICO_Complet!A:R,13,FALSE)=0,"",VLOOKUP($A609,DICO_Complet!A:R,13,FALSE))</f>
        <v/>
      </c>
      <c r="P609" s="3" t="str">
        <f>IF(VLOOKUP($A609,DICO_Complet!A:R,14,FALSE)=0,"",VLOOKUP($A609,DICO_Complet!A:R,14,FALSE))</f>
        <v/>
      </c>
      <c r="Q609" s="3" t="str">
        <f>IF(VLOOKUP($A609,DICO_Complet!A:R,15,FALSE)=0,"",VLOOKUP($A609,DICO_Complet!A:R,15,FALSE))</f>
        <v/>
      </c>
      <c r="R609" s="3" t="str">
        <f>IF(VLOOKUP($A609,DICO_Complet!A:R,16,FALSE)=0,"",VLOOKUP($A609,DICO_Complet!A:R,16,FALSE))</f>
        <v/>
      </c>
      <c r="S609" s="3" t="str">
        <f>IF(VLOOKUP($A609,DICO_Complet!A:R,17,FALSE)=0,"",VLOOKUP($A609,DICO_Complet!A:R,17,FALSE))</f>
        <v/>
      </c>
      <c r="T609" s="3" t="str">
        <f>IF(VLOOKUP($A609,DICO_Complet!A:R,18,FALSE)=0,"",VLOOKUP($A609,DICO_Complet!A:R,18,FALSE))</f>
        <v/>
      </c>
    </row>
    <row r="610" spans="1:20">
      <c r="A610" s="29">
        <v>260122114001</v>
      </c>
      <c r="B610" s="30" t="str">
        <f>IF(ISNA(VLOOKUP(Tableau161920[[#This Row],[Référence]],MON_MSG!A:B,2,FALSE)),"N",IF($I610="Obsolete","N","O"))</f>
        <v>O</v>
      </c>
      <c r="C610" s="3" t="str">
        <f>VLOOKUP($A610,DICO_Complet!A:R,3,FALSE)</f>
        <v>Edition</v>
      </c>
      <c r="D610" s="3" t="str">
        <f>VLOOKUP($A610,DICO_Complet!A:R,4,FALSE)</f>
        <v>editionParameters</v>
      </c>
      <c r="E610" s="3" t="str">
        <f>VLOOKUP($A610,DICO_Complet!A:R,5,FALSE)</f>
        <v>emailHeaderFrom</v>
      </c>
      <c r="F610" s="3" t="str">
        <f>VLOOKUP($A610,DICO_Complet!A:R,6,FALSE)</f>
        <v>EmailAddressType</v>
      </c>
      <c r="G610" s="31" t="str">
        <f>VLOOKUP($A610,DICO_Complet!A:R,7,FALSE)</f>
        <v>DSP</v>
      </c>
      <c r="H610" s="31">
        <f>VLOOKUP($A610,DICO_Complet!A:R,8,FALSE)</f>
        <v>0</v>
      </c>
      <c r="I610" s="3" t="str">
        <f>IF(VLOOKUP($A610,DICO_Complet!A:R,9,FALSE)&lt;&gt;0,VLOOKUP($A610,DICO_Complet!A:R,9,FALSE),"")</f>
        <v/>
      </c>
      <c r="J610" s="3" t="str">
        <f>VLOOKUP($A610,DICO_Complet!A:R,10,FALSE)</f>
        <v>Email header From</v>
      </c>
      <c r="K610" s="3" t="str">
        <f>IF(OR(ISNA(VLOOKUP(Tableau161920[[#This Row],[Référence]],MON_MSG!A:H,7,FALSE)),ISBLANK(VLOOKUP(Tableau161920[[#This Row],[Référence]],MON_MSG!A:H,7,FALSE))),"",VLOOKUP(Tableau161920[[#This Row],[Référence]],MON_MSG!A:H,7,FALSE))</f>
        <v/>
      </c>
      <c r="L610" s="3" t="str">
        <f>IF(OR(ISNA(VLOOKUP(Tableau161920[[#This Row],[Référence]],MON_MSG!A:I,8,FALSE)),ISBLANK(VLOOKUP(Tableau161920[[#This Row],[Référence]],MON_MSG!A:I,8,FALSE))),"",VLOOKUP(Tableau161920[[#This Row],[Référence]],MON_MSG!A:I,8,FALSE))</f>
        <v/>
      </c>
      <c r="M610" s="3" t="str">
        <f>IF(OR(ISNA(VLOOKUP(Tableau161920[[#This Row],[Référence]],MON_MSG!A:J,9,FALSE)),ISBLANK(VLOOKUP(Tableau161920[[#This Row],[Référence]],MON_MSG!A:J,9,FALSE))),"",VLOOKUP(Tableau161920[[#This Row],[Référence]],MON_MSG!A:J,9,FALSE))</f>
        <v/>
      </c>
      <c r="N610" s="3" t="str">
        <f>IF(VLOOKUP($A610,DICO_Complet!A:R,12,FALSE)=0,"",VLOOKUP($A610,DICO_Complet!A:R,12,FALSE))</f>
        <v/>
      </c>
      <c r="O610" s="3" t="str">
        <f>IF(VLOOKUP($A610,DICO_Complet!A:R,13,FALSE)=0,"",VLOOKUP($A610,DICO_Complet!A:R,13,FALSE))</f>
        <v/>
      </c>
      <c r="P610" s="3" t="str">
        <f>IF(VLOOKUP($A610,DICO_Complet!A:R,14,FALSE)=0,"",VLOOKUP($A610,DICO_Complet!A:R,14,FALSE))</f>
        <v/>
      </c>
      <c r="Q610" s="3" t="str">
        <f>IF(VLOOKUP($A610,DICO_Complet!A:R,15,FALSE)=0,"",VLOOKUP($A610,DICO_Complet!A:R,15,FALSE))</f>
        <v/>
      </c>
      <c r="R610" s="3" t="str">
        <f>IF(VLOOKUP($A610,DICO_Complet!A:R,16,FALSE)=0,"",VLOOKUP($A610,DICO_Complet!A:R,16,FALSE))</f>
        <v/>
      </c>
      <c r="S610" s="3" t="str">
        <f>IF(VLOOKUP($A610,DICO_Complet!A:R,17,FALSE)=0,"",VLOOKUP($A610,DICO_Complet!A:R,17,FALSE))</f>
        <v/>
      </c>
      <c r="T610" s="3" t="str">
        <f>IF(VLOOKUP($A610,DICO_Complet!A:R,18,FALSE)=0,"",VLOOKUP($A610,DICO_Complet!A:R,18,FALSE))</f>
        <v/>
      </c>
    </row>
    <row r="611" spans="1:20">
      <c r="A611" s="29">
        <v>260122114002</v>
      </c>
      <c r="B611" s="30" t="str">
        <f>IF(ISNA(VLOOKUP(Tableau161920[[#This Row],[Référence]],MON_MSG!A:B,2,FALSE)),"N",IF($I611="Obsolete","N","O"))</f>
        <v>O</v>
      </c>
      <c r="C611" s="3" t="str">
        <f>VLOOKUP($A611,DICO_Complet!A:R,3,FALSE)</f>
        <v>Edition</v>
      </c>
      <c r="D611" s="3" t="str">
        <f>VLOOKUP($A611,DICO_Complet!A:R,4,FALSE)</f>
        <v>editionParameters</v>
      </c>
      <c r="E611" s="3" t="str">
        <f>VLOOKUP($A611,DICO_Complet!A:R,5,FALSE)</f>
        <v>emailHeaderObject</v>
      </c>
      <c r="F611" s="3" t="str">
        <f>VLOOKUP($A611,DICO_Complet!A:R,6,FALSE)</f>
        <v>Max1000Text</v>
      </c>
      <c r="G611" s="31" t="str">
        <f>VLOOKUP($A611,DICO_Complet!A:R,7,FALSE)</f>
        <v>DNS</v>
      </c>
      <c r="H611" s="31">
        <f>VLOOKUP($A611,DICO_Complet!A:R,8,FALSE)</f>
        <v>0</v>
      </c>
      <c r="I611" s="3" t="str">
        <f>IF(VLOOKUP($A611,DICO_Complet!A:R,9,FALSE)&lt;&gt;0,VLOOKUP($A611,DICO_Complet!A:R,9,FALSE),"")</f>
        <v/>
      </c>
      <c r="J611" s="3" t="str">
        <f>VLOOKUP($A611,DICO_Complet!A:R,10,FALSE)</f>
        <v>Email header Object</v>
      </c>
      <c r="K611" s="3" t="str">
        <f>IF(OR(ISNA(VLOOKUP(Tableau161920[[#This Row],[Référence]],MON_MSG!A:H,7,FALSE)),ISBLANK(VLOOKUP(Tableau161920[[#This Row],[Référence]],MON_MSG!A:H,7,FALSE))),"",VLOOKUP(Tableau161920[[#This Row],[Référence]],MON_MSG!A:H,7,FALSE))</f>
        <v/>
      </c>
      <c r="L611" s="3" t="str">
        <f>IF(OR(ISNA(VLOOKUP(Tableau161920[[#This Row],[Référence]],MON_MSG!A:I,8,FALSE)),ISBLANK(VLOOKUP(Tableau161920[[#This Row],[Référence]],MON_MSG!A:I,8,FALSE))),"",VLOOKUP(Tableau161920[[#This Row],[Référence]],MON_MSG!A:I,8,FALSE))</f>
        <v/>
      </c>
      <c r="M611" s="3" t="str">
        <f>IF(OR(ISNA(VLOOKUP(Tableau161920[[#This Row],[Référence]],MON_MSG!A:J,9,FALSE)),ISBLANK(VLOOKUP(Tableau161920[[#This Row],[Référence]],MON_MSG!A:J,9,FALSE))),"",VLOOKUP(Tableau161920[[#This Row],[Référence]],MON_MSG!A:J,9,FALSE))</f>
        <v/>
      </c>
      <c r="N611" s="3" t="str">
        <f>IF(VLOOKUP($A611,DICO_Complet!A:R,12,FALSE)=0,"",VLOOKUP($A611,DICO_Complet!A:R,12,FALSE))</f>
        <v/>
      </c>
      <c r="O611" s="3" t="str">
        <f>IF(VLOOKUP($A611,DICO_Complet!A:R,13,FALSE)=0,"",VLOOKUP($A611,DICO_Complet!A:R,13,FALSE))</f>
        <v/>
      </c>
      <c r="P611" s="3" t="str">
        <f>IF(VLOOKUP($A611,DICO_Complet!A:R,14,FALSE)=0,"",VLOOKUP($A611,DICO_Complet!A:R,14,FALSE))</f>
        <v/>
      </c>
      <c r="Q611" s="3" t="str">
        <f>IF(VLOOKUP($A611,DICO_Complet!A:R,15,FALSE)=0,"",VLOOKUP($A611,DICO_Complet!A:R,15,FALSE))</f>
        <v/>
      </c>
      <c r="R611" s="3" t="str">
        <f>IF(VLOOKUP($A611,DICO_Complet!A:R,16,FALSE)=0,"",VLOOKUP($A611,DICO_Complet!A:R,16,FALSE))</f>
        <v/>
      </c>
      <c r="S611" s="3" t="str">
        <f>IF(VLOOKUP($A611,DICO_Complet!A:R,17,FALSE)=0,"",VLOOKUP($A611,DICO_Complet!A:R,17,FALSE))</f>
        <v/>
      </c>
      <c r="T611" s="3" t="str">
        <f>IF(VLOOKUP($A611,DICO_Complet!A:R,18,FALSE)=0,"",VLOOKUP($A611,DICO_Complet!A:R,18,FALSE))</f>
        <v/>
      </c>
    </row>
    <row r="612" spans="1:20">
      <c r="A612" s="29">
        <v>260122114000</v>
      </c>
      <c r="B612" s="30" t="str">
        <f>IF(ISNA(VLOOKUP(Tableau161920[[#This Row],[Référence]],MON_MSG!A:B,2,FALSE)),"N",IF($I612="Obsolete","N","O"))</f>
        <v>O</v>
      </c>
      <c r="C612" s="3" t="str">
        <f>VLOOKUP($A612,DICO_Complet!A:R,3,FALSE)</f>
        <v>Edition</v>
      </c>
      <c r="D612" s="3" t="str">
        <f>VLOOKUP($A612,DICO_Complet!A:R,4,FALSE)</f>
        <v>editionParameters</v>
      </c>
      <c r="E612" s="3" t="str">
        <f>VLOOKUP($A612,DICO_Complet!A:R,5,FALSE)</f>
        <v>emailHeaderTo</v>
      </c>
      <c r="F612" s="3" t="str">
        <f>VLOOKUP($A612,DICO_Complet!A:R,6,FALSE)</f>
        <v>EmailAddressType</v>
      </c>
      <c r="G612" s="31" t="str">
        <f>VLOOKUP($A612,DICO_Complet!A:R,7,FALSE)</f>
        <v>DSP</v>
      </c>
      <c r="H612" s="31">
        <f>VLOOKUP($A612,DICO_Complet!A:R,8,FALSE)</f>
        <v>0</v>
      </c>
      <c r="I612" s="3" t="str">
        <f>IF(VLOOKUP($A612,DICO_Complet!A:R,9,FALSE)&lt;&gt;0,VLOOKUP($A612,DICO_Complet!A:R,9,FALSE),"")</f>
        <v/>
      </c>
      <c r="J612" s="3" t="str">
        <f>VLOOKUP($A612,DICO_Complet!A:R,10,FALSE)</f>
        <v>Email header To</v>
      </c>
      <c r="K612" s="3" t="str">
        <f>IF(OR(ISNA(VLOOKUP(Tableau161920[[#This Row],[Référence]],MON_MSG!A:H,7,FALSE)),ISBLANK(VLOOKUP(Tableau161920[[#This Row],[Référence]],MON_MSG!A:H,7,FALSE))),"",VLOOKUP(Tableau161920[[#This Row],[Référence]],MON_MSG!A:H,7,FALSE))</f>
        <v/>
      </c>
      <c r="L612" s="3" t="str">
        <f>IF(OR(ISNA(VLOOKUP(Tableau161920[[#This Row],[Référence]],MON_MSG!A:I,8,FALSE)),ISBLANK(VLOOKUP(Tableau161920[[#This Row],[Référence]],MON_MSG!A:I,8,FALSE))),"",VLOOKUP(Tableau161920[[#This Row],[Référence]],MON_MSG!A:I,8,FALSE))</f>
        <v/>
      </c>
      <c r="M612" s="3" t="str">
        <f>IF(OR(ISNA(VLOOKUP(Tableau161920[[#This Row],[Référence]],MON_MSG!A:J,9,FALSE)),ISBLANK(VLOOKUP(Tableau161920[[#This Row],[Référence]],MON_MSG!A:J,9,FALSE))),"",VLOOKUP(Tableau161920[[#This Row],[Référence]],MON_MSG!A:J,9,FALSE))</f>
        <v/>
      </c>
      <c r="N612" s="3" t="str">
        <f>IF(VLOOKUP($A612,DICO_Complet!A:R,12,FALSE)=0,"",VLOOKUP($A612,DICO_Complet!A:R,12,FALSE))</f>
        <v/>
      </c>
      <c r="O612" s="3" t="str">
        <f>IF(VLOOKUP($A612,DICO_Complet!A:R,13,FALSE)=0,"",VLOOKUP($A612,DICO_Complet!A:R,13,FALSE))</f>
        <v/>
      </c>
      <c r="P612" s="3" t="str">
        <f>IF(VLOOKUP($A612,DICO_Complet!A:R,14,FALSE)=0,"",VLOOKUP($A612,DICO_Complet!A:R,14,FALSE))</f>
        <v/>
      </c>
      <c r="Q612" s="3" t="str">
        <f>IF(VLOOKUP($A612,DICO_Complet!A:R,15,FALSE)=0,"",VLOOKUP($A612,DICO_Complet!A:R,15,FALSE))</f>
        <v/>
      </c>
      <c r="R612" s="3" t="str">
        <f>IF(VLOOKUP($A612,DICO_Complet!A:R,16,FALSE)=0,"",VLOOKUP($A612,DICO_Complet!A:R,16,FALSE))</f>
        <v/>
      </c>
      <c r="S612" s="3" t="str">
        <f>IF(VLOOKUP($A612,DICO_Complet!A:R,17,FALSE)=0,"",VLOOKUP($A612,DICO_Complet!A:R,17,FALSE))</f>
        <v/>
      </c>
      <c r="T612" s="3" t="str">
        <f>IF(VLOOKUP($A612,DICO_Complet!A:R,18,FALSE)=0,"",VLOOKUP($A612,DICO_Complet!A:R,18,FALSE))</f>
        <v/>
      </c>
    </row>
    <row r="613" spans="1:20">
      <c r="A613" s="29">
        <v>250528104023</v>
      </c>
      <c r="B613" s="30" t="str">
        <f>IF(ISNA(VLOOKUP(Tableau161920[[#This Row],[Référence]],MON_MSG!A:B,2,FALSE)),"N",IF($I613="Obsolete","N","O"))</f>
        <v>O</v>
      </c>
      <c r="C613" s="3" t="str">
        <f>VLOOKUP($A613,DICO_Complet!A:R,3,FALSE)</f>
        <v>Edition</v>
      </c>
      <c r="D613" s="3" t="str">
        <f>VLOOKUP($A613,DICO_Complet!A:R,4,FALSE)</f>
        <v>editionParameters</v>
      </c>
      <c r="E613" s="3" t="str">
        <f>VLOOKUP($A613,DICO_Complet!A:R,5,FALSE)</f>
        <v>emailIndicator</v>
      </c>
      <c r="F613" s="3" t="str">
        <f>VLOOKUP($A613,DICO_Complet!A:R,6,FALSE)</f>
        <v>TrueFalseIndicator</v>
      </c>
      <c r="G613" s="31" t="str">
        <f>VLOOKUP($A613,DICO_Complet!A:R,7,FALSE)</f>
        <v>DNS</v>
      </c>
      <c r="H613" s="31">
        <f>VLOOKUP($A613,DICO_Complet!A:R,8,FALSE)</f>
        <v>0</v>
      </c>
      <c r="I613" s="3" t="str">
        <f>IF(VLOOKUP($A613,DICO_Complet!A:R,9,FALSE)&lt;&gt;0,VLOOKUP($A613,DICO_Complet!A:R,9,FALSE),"")</f>
        <v/>
      </c>
      <c r="J613" s="3" t="str">
        <f>VLOOKUP($A613,DICO_Complet!A:R,10,FALSE)</f>
        <v>Email indicator</v>
      </c>
      <c r="K613" s="3" t="str">
        <f>IF(OR(ISNA(VLOOKUP(Tableau161920[[#This Row],[Référence]],MON_MSG!A:H,7,FALSE)),ISBLANK(VLOOKUP(Tableau161920[[#This Row],[Référence]],MON_MSG!A:H,7,FALSE))),"",VLOOKUP(Tableau161920[[#This Row],[Référence]],MON_MSG!A:H,7,FALSE))</f>
        <v/>
      </c>
      <c r="L613" s="3" t="str">
        <f>IF(OR(ISNA(VLOOKUP(Tableau161920[[#This Row],[Référence]],MON_MSG!A:I,8,FALSE)),ISBLANK(VLOOKUP(Tableau161920[[#This Row],[Référence]],MON_MSG!A:I,8,FALSE))),"",VLOOKUP(Tableau161920[[#This Row],[Référence]],MON_MSG!A:I,8,FALSE))</f>
        <v/>
      </c>
      <c r="M613" s="3" t="str">
        <f>IF(OR(ISNA(VLOOKUP(Tableau161920[[#This Row],[Référence]],MON_MSG!A:J,9,FALSE)),ISBLANK(VLOOKUP(Tableau161920[[#This Row],[Référence]],MON_MSG!A:J,9,FALSE))),"",VLOOKUP(Tableau161920[[#This Row],[Référence]],MON_MSG!A:J,9,FALSE))</f>
        <v/>
      </c>
      <c r="N613" s="3" t="str">
        <f>IF(VLOOKUP($A613,DICO_Complet!A:R,12,FALSE)=0,"",VLOOKUP($A613,DICO_Complet!A:R,12,FALSE))</f>
        <v/>
      </c>
      <c r="O613" s="3" t="str">
        <f>IF(VLOOKUP($A613,DICO_Complet!A:R,13,FALSE)=0,"",VLOOKUP($A613,DICO_Complet!A:R,13,FALSE))</f>
        <v/>
      </c>
      <c r="P613" s="3" t="str">
        <f>IF(VLOOKUP($A613,DICO_Complet!A:R,14,FALSE)=0,"",VLOOKUP($A613,DICO_Complet!A:R,14,FALSE))</f>
        <v/>
      </c>
      <c r="Q613" s="3" t="str">
        <f>IF(VLOOKUP($A613,DICO_Complet!A:R,15,FALSE)=0,"",VLOOKUP($A613,DICO_Complet!A:R,15,FALSE))</f>
        <v/>
      </c>
      <c r="R613" s="3" t="str">
        <f>IF(VLOOKUP($A613,DICO_Complet!A:R,16,FALSE)=0,"",VLOOKUP($A613,DICO_Complet!A:R,16,FALSE))</f>
        <v/>
      </c>
      <c r="S613" s="3" t="str">
        <f>IF(VLOOKUP($A613,DICO_Complet!A:R,17,FALSE)=0,"",VLOOKUP($A613,DICO_Complet!A:R,17,FALSE))</f>
        <v/>
      </c>
      <c r="T613" s="3" t="str">
        <f>IF(VLOOKUP($A613,DICO_Complet!A:R,18,FALSE)=0,"",VLOOKUP($A613,DICO_Complet!A:R,18,FALSE))</f>
        <v/>
      </c>
    </row>
    <row r="614" spans="1:20">
      <c r="A614" s="29">
        <v>260422140200</v>
      </c>
      <c r="B614" s="30" t="str">
        <f>IF(ISNA(VLOOKUP(Tableau161920[[#This Row],[Référence]],MON_MSG!A:B,2,FALSE)),"N",IF($I614="Obsolete","N","O"))</f>
        <v>O</v>
      </c>
      <c r="C614" s="3" t="str">
        <f>VLOOKUP($A614,DICO_Complet!A:R,3,FALSE)</f>
        <v>Edition</v>
      </c>
      <c r="D614" s="3" t="str">
        <f>VLOOKUP($A614,DICO_Complet!A:R,4,FALSE)</f>
        <v>editionParameters</v>
      </c>
      <c r="E614" s="3" t="str">
        <f>VLOOKUP($A614,DICO_Complet!A:R,5,FALSE)</f>
        <v>emailRecipientNature</v>
      </c>
      <c r="F614" s="3" t="str">
        <f>VLOOKUP($A614,DICO_Complet!A:R,6,FALSE)</f>
        <v>EmailRecipientNatureCodeset</v>
      </c>
      <c r="G614" s="31" t="str">
        <f>VLOOKUP($A614,DICO_Complet!A:R,7,FALSE)</f>
        <v>DNS</v>
      </c>
      <c r="H614" s="31">
        <f>VLOOKUP($A614,DICO_Complet!A:R,8,FALSE)</f>
        <v>0</v>
      </c>
      <c r="I614" s="3" t="str">
        <f>IF(VLOOKUP($A614,DICO_Complet!A:R,9,FALSE)&lt;&gt;0,VLOOKUP($A614,DICO_Complet!A:R,9,FALSE),"")</f>
        <v/>
      </c>
      <c r="J614" s="3" t="str">
        <f>VLOOKUP($A614,DICO_Complet!A:R,10,FALSE)</f>
        <v>Nature of the recipent owner the email</v>
      </c>
      <c r="K614" s="3" t="str">
        <f>IF(OR(ISNA(VLOOKUP(Tableau161920[[#This Row],[Référence]],MON_MSG!A:H,7,FALSE)),ISBLANK(VLOOKUP(Tableau161920[[#This Row],[Référence]],MON_MSG!A:H,7,FALSE))),"",VLOOKUP(Tableau161920[[#This Row],[Référence]],MON_MSG!A:H,7,FALSE))</f>
        <v/>
      </c>
      <c r="L614" s="3" t="str">
        <f>IF(OR(ISNA(VLOOKUP(Tableau161920[[#This Row],[Référence]],MON_MSG!A:I,8,FALSE)),ISBLANK(VLOOKUP(Tableau161920[[#This Row],[Référence]],MON_MSG!A:I,8,FALSE))),"",VLOOKUP(Tableau161920[[#This Row],[Référence]],MON_MSG!A:I,8,FALSE))</f>
        <v/>
      </c>
      <c r="M614" s="3" t="str">
        <f>IF(OR(ISNA(VLOOKUP(Tableau161920[[#This Row],[Référence]],MON_MSG!A:J,9,FALSE)),ISBLANK(VLOOKUP(Tableau161920[[#This Row],[Référence]],MON_MSG!A:J,9,FALSE))),"",VLOOKUP(Tableau161920[[#This Row],[Référence]],MON_MSG!A:J,9,FALSE))</f>
        <v/>
      </c>
      <c r="N614" s="3" t="str">
        <f>IF(VLOOKUP($A614,DICO_Complet!A:R,12,FALSE)=0,"",VLOOKUP($A614,DICO_Complet!A:R,12,FALSE))</f>
        <v/>
      </c>
      <c r="O614" s="3" t="str">
        <f>IF(VLOOKUP($A614,DICO_Complet!A:R,13,FALSE)=0,"",VLOOKUP($A614,DICO_Complet!A:R,13,FALSE))</f>
        <v/>
      </c>
      <c r="P614" s="3" t="str">
        <f>IF(VLOOKUP($A614,DICO_Complet!A:R,14,FALSE)=0,"",VLOOKUP($A614,DICO_Complet!A:R,14,FALSE))</f>
        <v/>
      </c>
      <c r="Q614" s="3" t="str">
        <f>IF(VLOOKUP($A614,DICO_Complet!A:R,15,FALSE)=0,"",VLOOKUP($A614,DICO_Complet!A:R,15,FALSE))</f>
        <v/>
      </c>
      <c r="R614" s="3" t="str">
        <f>IF(VLOOKUP($A614,DICO_Complet!A:R,16,FALSE)=0,"",VLOOKUP($A614,DICO_Complet!A:R,16,FALSE))</f>
        <v/>
      </c>
      <c r="S614" s="3" t="str">
        <f>IF(VLOOKUP($A614,DICO_Complet!A:R,17,FALSE)=0,"",VLOOKUP($A614,DICO_Complet!A:R,17,FALSE))</f>
        <v/>
      </c>
      <c r="T614" s="3" t="str">
        <f>IF(VLOOKUP($A614,DICO_Complet!A:R,18,FALSE)=0,"",VLOOKUP($A614,DICO_Complet!A:R,18,FALSE))</f>
        <v/>
      </c>
    </row>
    <row r="615" spans="1:20">
      <c r="A615" s="29">
        <v>250528144001</v>
      </c>
      <c r="B615" s="30" t="str">
        <f>IF(ISNA(VLOOKUP(Tableau161920[[#This Row],[Référence]],MON_MSG!A:B,2,FALSE)),"N",IF($I615="Obsolete","N","O"))</f>
        <v>O</v>
      </c>
      <c r="C615" s="3" t="str">
        <f>VLOOKUP($A615,DICO_Complet!A:R,3,FALSE)</f>
        <v>Edition</v>
      </c>
      <c r="D615" s="3" t="str">
        <f>VLOOKUP($A615,DICO_Complet!A:R,4,FALSE)</f>
        <v>editionParameters</v>
      </c>
      <c r="E615" s="3" t="str">
        <f>VLOOKUP($A615,DICO_Complet!A:R,5,FALSE)</f>
        <v>introductionContent</v>
      </c>
      <c r="F615" s="3" t="str">
        <f>VLOOKUP($A615,DICO_Complet!A:R,6,FALSE)</f>
        <v>Max500Text</v>
      </c>
      <c r="G615" s="31" t="str">
        <f>VLOOKUP($A615,DICO_Complet!A:R,7,FALSE)</f>
        <v>DNS</v>
      </c>
      <c r="H615" s="31">
        <f>VLOOKUP($A615,DICO_Complet!A:R,8,FALSE)</f>
        <v>0</v>
      </c>
      <c r="I615" s="3" t="str">
        <f>IF(VLOOKUP($A615,DICO_Complet!A:R,9,FALSE)&lt;&gt;0,VLOOKUP($A615,DICO_Complet!A:R,9,FALSE),"")</f>
        <v/>
      </c>
      <c r="J615" s="3" t="str">
        <f>VLOOKUP($A615,DICO_Complet!A:R,10,FALSE)</f>
        <v>Introduction zone</v>
      </c>
      <c r="K615" s="3" t="str">
        <f>IF(OR(ISNA(VLOOKUP(Tableau161920[[#This Row],[Référence]],MON_MSG!A:H,7,FALSE)),ISBLANK(VLOOKUP(Tableau161920[[#This Row],[Référence]],MON_MSG!A:H,7,FALSE))),"",VLOOKUP(Tableau161920[[#This Row],[Référence]],MON_MSG!A:H,7,FALSE))</f>
        <v/>
      </c>
      <c r="L615" s="3" t="str">
        <f>IF(OR(ISNA(VLOOKUP(Tableau161920[[#This Row],[Référence]],MON_MSG!A:I,8,FALSE)),ISBLANK(VLOOKUP(Tableau161920[[#This Row],[Référence]],MON_MSG!A:I,8,FALSE))),"",VLOOKUP(Tableau161920[[#This Row],[Référence]],MON_MSG!A:I,8,FALSE))</f>
        <v/>
      </c>
      <c r="M615" s="3" t="str">
        <f>IF(OR(ISNA(VLOOKUP(Tableau161920[[#This Row],[Référence]],MON_MSG!A:J,9,FALSE)),ISBLANK(VLOOKUP(Tableau161920[[#This Row],[Référence]],MON_MSG!A:J,9,FALSE))),"",VLOOKUP(Tableau161920[[#This Row],[Référence]],MON_MSG!A:J,9,FALSE))</f>
        <v/>
      </c>
      <c r="N615" s="3" t="str">
        <f>IF(VLOOKUP($A615,DICO_Complet!A:R,12,FALSE)=0,"",VLOOKUP($A615,DICO_Complet!A:R,12,FALSE))</f>
        <v/>
      </c>
      <c r="O615" s="3" t="str">
        <f>IF(VLOOKUP($A615,DICO_Complet!A:R,13,FALSE)=0,"",VLOOKUP($A615,DICO_Complet!A:R,13,FALSE))</f>
        <v/>
      </c>
      <c r="P615" s="3" t="str">
        <f>IF(VLOOKUP($A615,DICO_Complet!A:R,14,FALSE)=0,"",VLOOKUP($A615,DICO_Complet!A:R,14,FALSE))</f>
        <v/>
      </c>
      <c r="Q615" s="3" t="str">
        <f>IF(VLOOKUP($A615,DICO_Complet!A:R,15,FALSE)=0,"",VLOOKUP($A615,DICO_Complet!A:R,15,FALSE))</f>
        <v/>
      </c>
      <c r="R615" s="3" t="str">
        <f>IF(VLOOKUP($A615,DICO_Complet!A:R,16,FALSE)=0,"",VLOOKUP($A615,DICO_Complet!A:R,16,FALSE))</f>
        <v/>
      </c>
      <c r="S615" s="3" t="str">
        <f>IF(VLOOKUP($A615,DICO_Complet!A:R,17,FALSE)=0,"",VLOOKUP($A615,DICO_Complet!A:R,17,FALSE))</f>
        <v/>
      </c>
      <c r="T615" s="3" t="str">
        <f>IF(VLOOKUP($A615,DICO_Complet!A:R,18,FALSE)=0,"",VLOOKUP($A615,DICO_Complet!A:R,18,FALSE))</f>
        <v/>
      </c>
    </row>
    <row r="616" spans="1:20">
      <c r="A616" s="29">
        <v>260422141100</v>
      </c>
      <c r="B616" s="30" t="str">
        <f>IF(ISNA(VLOOKUP(Tableau161920[[#This Row],[Référence]],MON_MSG!A:B,2,FALSE)),"N",IF($I616="Obsolete","N","O"))</f>
        <v>O</v>
      </c>
      <c r="C616" s="3" t="str">
        <f>VLOOKUP($A616,DICO_Complet!A:R,3,FALSE)</f>
        <v>Edition</v>
      </c>
      <c r="D616" s="3" t="str">
        <f>VLOOKUP($A616,DICO_Complet!A:R,4,FALSE)</f>
        <v>editionParameters</v>
      </c>
      <c r="E616" s="3" t="str">
        <f>VLOOKUP($A616,DICO_Complet!A:R,5,FALSE)</f>
        <v>leaderInstitutionLetterheadEmail</v>
      </c>
      <c r="F616" s="3" t="str">
        <f>VLOOKUP($A616,DICO_Complet!A:R,6,FALSE)</f>
        <v>EmailAddressType</v>
      </c>
      <c r="G616" s="31" t="str">
        <f>VLOOKUP($A616,DICO_Complet!A:R,7,FALSE)</f>
        <v>DNS</v>
      </c>
      <c r="H616" s="31">
        <f>VLOOKUP($A616,DICO_Complet!A:R,8,FALSE)</f>
        <v>0</v>
      </c>
      <c r="I616" s="3" t="str">
        <f>IF(VLOOKUP($A616,DICO_Complet!A:R,9,FALSE)&lt;&gt;0,VLOOKUP($A616,DICO_Complet!A:R,9,FALSE),"")</f>
        <v/>
      </c>
      <c r="J616" s="3" t="str">
        <f>VLOOKUP($A616,DICO_Complet!A:R,10,FALSE)</f>
        <v>Letterhead</v>
      </c>
      <c r="K616" s="3" t="str">
        <f>IF(OR(ISNA(VLOOKUP(Tableau161920[[#This Row],[Référence]],MON_MSG!A:H,7,FALSE)),ISBLANK(VLOOKUP(Tableau161920[[#This Row],[Référence]],MON_MSG!A:H,7,FALSE))),"",VLOOKUP(Tableau161920[[#This Row],[Référence]],MON_MSG!A:H,7,FALSE))</f>
        <v/>
      </c>
      <c r="L616" s="3" t="str">
        <f>IF(OR(ISNA(VLOOKUP(Tableau161920[[#This Row],[Référence]],MON_MSG!A:I,8,FALSE)),ISBLANK(VLOOKUP(Tableau161920[[#This Row],[Référence]],MON_MSG!A:I,8,FALSE))),"",VLOOKUP(Tableau161920[[#This Row],[Référence]],MON_MSG!A:I,8,FALSE))</f>
        <v/>
      </c>
      <c r="M616" s="3" t="str">
        <f>IF(OR(ISNA(VLOOKUP(Tableau161920[[#This Row],[Référence]],MON_MSG!A:J,9,FALSE)),ISBLANK(VLOOKUP(Tableau161920[[#This Row],[Référence]],MON_MSG!A:J,9,FALSE))),"",VLOOKUP(Tableau161920[[#This Row],[Référence]],MON_MSG!A:J,9,FALSE))</f>
        <v/>
      </c>
      <c r="N616" s="3" t="str">
        <f>IF(VLOOKUP($A616,DICO_Complet!A:R,12,FALSE)=0,"",VLOOKUP($A616,DICO_Complet!A:R,12,FALSE))</f>
        <v/>
      </c>
      <c r="O616" s="3" t="str">
        <f>IF(VLOOKUP($A616,DICO_Complet!A:R,13,FALSE)=0,"",VLOOKUP($A616,DICO_Complet!A:R,13,FALSE))</f>
        <v/>
      </c>
      <c r="P616" s="3" t="str">
        <f>IF(VLOOKUP($A616,DICO_Complet!A:R,14,FALSE)=0,"",VLOOKUP($A616,DICO_Complet!A:R,14,FALSE))</f>
        <v/>
      </c>
      <c r="Q616" s="3" t="str">
        <f>IF(VLOOKUP($A616,DICO_Complet!A:R,15,FALSE)=0,"",VLOOKUP($A616,DICO_Complet!A:R,15,FALSE))</f>
        <v/>
      </c>
      <c r="R616" s="3" t="str">
        <f>IF(VLOOKUP($A616,DICO_Complet!A:R,16,FALSE)=0,"",VLOOKUP($A616,DICO_Complet!A:R,16,FALSE))</f>
        <v/>
      </c>
      <c r="S616" s="3" t="str">
        <f>IF(VLOOKUP($A616,DICO_Complet!A:R,17,FALSE)=0,"",VLOOKUP($A616,DICO_Complet!A:R,17,FALSE))</f>
        <v/>
      </c>
      <c r="T616" s="3" t="str">
        <f>IF(VLOOKUP($A616,DICO_Complet!A:R,18,FALSE)=0,"",VLOOKUP($A616,DICO_Complet!A:R,18,FALSE))</f>
        <v/>
      </c>
    </row>
    <row r="617" spans="1:20">
      <c r="A617" s="29">
        <v>250528104019</v>
      </c>
      <c r="B617" s="30" t="str">
        <f>IF(ISNA(VLOOKUP(Tableau161920[[#This Row],[Référence]],MON_MSG!A:B,2,FALSE)),"N",IF($I617="Obsolete","N","O"))</f>
        <v>O</v>
      </c>
      <c r="C617" s="3" t="str">
        <f>VLOOKUP($A617,DICO_Complet!A:R,3,FALSE)</f>
        <v>Edition</v>
      </c>
      <c r="D617" s="3" t="str">
        <f>VLOOKUP($A617,DICO_Complet!A:R,4,FALSE)</f>
        <v>editionParameters</v>
      </c>
      <c r="E617" s="3" t="str">
        <f>VLOOKUP($A617,DICO_Complet!A:R,5,FALSE)</f>
        <v>legalNoticesDisplayIndicator</v>
      </c>
      <c r="F617" s="3" t="str">
        <f>VLOOKUP($A617,DICO_Complet!A:R,6,FALSE)</f>
        <v>TrueFalseIndicator</v>
      </c>
      <c r="G617" s="31" t="str">
        <f>VLOOKUP($A617,DICO_Complet!A:R,7,FALSE)</f>
        <v>DNS</v>
      </c>
      <c r="H617" s="31">
        <f>VLOOKUP($A617,DICO_Complet!A:R,8,FALSE)</f>
        <v>0</v>
      </c>
      <c r="I617" s="3" t="str">
        <f>IF(VLOOKUP($A617,DICO_Complet!A:R,9,FALSE)&lt;&gt;0,VLOOKUP($A617,DICO_Complet!A:R,9,FALSE),"")</f>
        <v/>
      </c>
      <c r="J617" s="3" t="str">
        <f>VLOOKUP($A617,DICO_Complet!A:R,10,FALSE)</f>
        <v>Top of legal notices display</v>
      </c>
      <c r="K617" s="3" t="str">
        <f>IF(OR(ISNA(VLOOKUP(Tableau161920[[#This Row],[Référence]],MON_MSG!A:H,7,FALSE)),ISBLANK(VLOOKUP(Tableau161920[[#This Row],[Référence]],MON_MSG!A:H,7,FALSE))),"",VLOOKUP(Tableau161920[[#This Row],[Référence]],MON_MSG!A:H,7,FALSE))</f>
        <v/>
      </c>
      <c r="L617" s="3" t="str">
        <f>IF(OR(ISNA(VLOOKUP(Tableau161920[[#This Row],[Référence]],MON_MSG!A:I,8,FALSE)),ISBLANK(VLOOKUP(Tableau161920[[#This Row],[Référence]],MON_MSG!A:I,8,FALSE))),"",VLOOKUP(Tableau161920[[#This Row],[Référence]],MON_MSG!A:I,8,FALSE))</f>
        <v/>
      </c>
      <c r="M617" s="3" t="str">
        <f>IF(OR(ISNA(VLOOKUP(Tableau161920[[#This Row],[Référence]],MON_MSG!A:J,9,FALSE)),ISBLANK(VLOOKUP(Tableau161920[[#This Row],[Référence]],MON_MSG!A:J,9,FALSE))),"",VLOOKUP(Tableau161920[[#This Row],[Référence]],MON_MSG!A:J,9,FALSE))</f>
        <v/>
      </c>
      <c r="N617" s="3" t="str">
        <f>IF(VLOOKUP($A617,DICO_Complet!A:R,12,FALSE)=0,"",VLOOKUP($A617,DICO_Complet!A:R,12,FALSE))</f>
        <v/>
      </c>
      <c r="O617" s="3" t="str">
        <f>IF(VLOOKUP($A617,DICO_Complet!A:R,13,FALSE)=0,"",VLOOKUP($A617,DICO_Complet!A:R,13,FALSE))</f>
        <v/>
      </c>
      <c r="P617" s="3" t="str">
        <f>IF(VLOOKUP($A617,DICO_Complet!A:R,14,FALSE)=0,"",VLOOKUP($A617,DICO_Complet!A:R,14,FALSE))</f>
        <v/>
      </c>
      <c r="Q617" s="3" t="str">
        <f>IF(VLOOKUP($A617,DICO_Complet!A:R,15,FALSE)=0,"",VLOOKUP($A617,DICO_Complet!A:R,15,FALSE))</f>
        <v/>
      </c>
      <c r="R617" s="3" t="str">
        <f>IF(VLOOKUP($A617,DICO_Complet!A:R,16,FALSE)=0,"",VLOOKUP($A617,DICO_Complet!A:R,16,FALSE))</f>
        <v/>
      </c>
      <c r="S617" s="3" t="str">
        <f>IF(VLOOKUP($A617,DICO_Complet!A:R,17,FALSE)=0,"",VLOOKUP($A617,DICO_Complet!A:R,17,FALSE))</f>
        <v/>
      </c>
      <c r="T617" s="3" t="str">
        <f>IF(VLOOKUP($A617,DICO_Complet!A:R,18,FALSE)=0,"",VLOOKUP($A617,DICO_Complet!A:R,18,FALSE))</f>
        <v/>
      </c>
    </row>
    <row r="618" spans="1:20">
      <c r="A618" s="29">
        <v>260422141200</v>
      </c>
      <c r="B618" s="30" t="str">
        <f>IF(ISNA(VLOOKUP(Tableau161920[[#This Row],[Référence]],MON_MSG!A:B,2,FALSE)),"N",IF($I618="Obsolete","N","O"))</f>
        <v>O</v>
      </c>
      <c r="C618" s="3" t="str">
        <f>VLOOKUP($A618,DICO_Complet!A:R,3,FALSE)</f>
        <v>Edition</v>
      </c>
      <c r="D618" s="3" t="str">
        <f>VLOOKUP($A618,DICO_Complet!A:R,4,FALSE)</f>
        <v>editionParameters</v>
      </c>
      <c r="E618" s="3" t="str">
        <f>VLOOKUP($A618,DICO_Complet!A:R,5,FALSE)</f>
        <v>letterObject</v>
      </c>
      <c r="F618" s="3" t="str">
        <f>VLOOKUP($A618,DICO_Complet!A:R,6,FALSE)</f>
        <v>Max200Text</v>
      </c>
      <c r="G618" s="31" t="str">
        <f>VLOOKUP($A618,DICO_Complet!A:R,7,FALSE)</f>
        <v>DNS</v>
      </c>
      <c r="H618" s="31">
        <f>VLOOKUP($A618,DICO_Complet!A:R,8,FALSE)</f>
        <v>0</v>
      </c>
      <c r="I618" s="3" t="str">
        <f>IF(VLOOKUP($A618,DICO_Complet!A:R,9,FALSE)&lt;&gt;0,VLOOKUP($A618,DICO_Complet!A:R,9,FALSE),"")</f>
        <v/>
      </c>
      <c r="J618" s="3" t="str">
        <f>VLOOKUP($A618,DICO_Complet!A:R,10,FALSE)</f>
        <v>Letter Object</v>
      </c>
      <c r="K618" s="3" t="str">
        <f>IF(OR(ISNA(VLOOKUP(Tableau161920[[#This Row],[Référence]],MON_MSG!A:H,7,FALSE)),ISBLANK(VLOOKUP(Tableau161920[[#This Row],[Référence]],MON_MSG!A:H,7,FALSE))),"",VLOOKUP(Tableau161920[[#This Row],[Référence]],MON_MSG!A:H,7,FALSE))</f>
        <v/>
      </c>
      <c r="L618" s="3" t="str">
        <f>IF(OR(ISNA(VLOOKUP(Tableau161920[[#This Row],[Référence]],MON_MSG!A:I,8,FALSE)),ISBLANK(VLOOKUP(Tableau161920[[#This Row],[Référence]],MON_MSG!A:I,8,FALSE))),"",VLOOKUP(Tableau161920[[#This Row],[Référence]],MON_MSG!A:I,8,FALSE))</f>
        <v/>
      </c>
      <c r="M618" s="3" t="str">
        <f>IF(OR(ISNA(VLOOKUP(Tableau161920[[#This Row],[Référence]],MON_MSG!A:J,9,FALSE)),ISBLANK(VLOOKUP(Tableau161920[[#This Row],[Référence]],MON_MSG!A:J,9,FALSE))),"",VLOOKUP(Tableau161920[[#This Row],[Référence]],MON_MSG!A:J,9,FALSE))</f>
        <v/>
      </c>
      <c r="N618" s="3" t="str">
        <f>IF(VLOOKUP($A618,DICO_Complet!A:R,12,FALSE)=0,"",VLOOKUP($A618,DICO_Complet!A:R,12,FALSE))</f>
        <v/>
      </c>
      <c r="O618" s="3" t="str">
        <f>IF(VLOOKUP($A618,DICO_Complet!A:R,13,FALSE)=0,"",VLOOKUP($A618,DICO_Complet!A:R,13,FALSE))</f>
        <v/>
      </c>
      <c r="P618" s="3" t="str">
        <f>IF(VLOOKUP($A618,DICO_Complet!A:R,14,FALSE)=0,"",VLOOKUP($A618,DICO_Complet!A:R,14,FALSE))</f>
        <v/>
      </c>
      <c r="Q618" s="3" t="str">
        <f>IF(VLOOKUP($A618,DICO_Complet!A:R,15,FALSE)=0,"",VLOOKUP($A618,DICO_Complet!A:R,15,FALSE))</f>
        <v/>
      </c>
      <c r="R618" s="3" t="str">
        <f>IF(VLOOKUP($A618,DICO_Complet!A:R,16,FALSE)=0,"",VLOOKUP($A618,DICO_Complet!A:R,16,FALSE))</f>
        <v/>
      </c>
      <c r="S618" s="3" t="str">
        <f>IF(VLOOKUP($A618,DICO_Complet!A:R,17,FALSE)=0,"",VLOOKUP($A618,DICO_Complet!A:R,17,FALSE))</f>
        <v/>
      </c>
      <c r="T618" s="3" t="str">
        <f>IF(VLOOKUP($A618,DICO_Complet!A:R,18,FALSE)=0,"",VLOOKUP($A618,DICO_Complet!A:R,18,FALSE))</f>
        <v/>
      </c>
    </row>
    <row r="619" spans="1:20">
      <c r="A619" s="29">
        <v>250528104018</v>
      </c>
      <c r="B619" s="30" t="str">
        <f>IF(ISNA(VLOOKUP(Tableau161920[[#This Row],[Référence]],MON_MSG!A:B,2,FALSE)),"N",IF($I619="Obsolete","N","O"))</f>
        <v>O</v>
      </c>
      <c r="C619" s="3" t="str">
        <f>VLOOKUP($A619,DICO_Complet!A:R,3,FALSE)</f>
        <v>Edition</v>
      </c>
      <c r="D619" s="3" t="str">
        <f>VLOOKUP($A619,DICO_Complet!A:R,4,FALSE)</f>
        <v>editionParameters</v>
      </c>
      <c r="E619" s="3" t="str">
        <f>VLOOKUP($A619,DICO_Complet!A:R,5,FALSE)</f>
        <v>logoDisplayIndicator</v>
      </c>
      <c r="F619" s="3" t="str">
        <f>VLOOKUP($A619,DICO_Complet!A:R,6,FALSE)</f>
        <v>TrueFalseIndicator</v>
      </c>
      <c r="G619" s="31" t="str">
        <f>VLOOKUP($A619,DICO_Complet!A:R,7,FALSE)</f>
        <v>DNS</v>
      </c>
      <c r="H619" s="31">
        <f>VLOOKUP($A619,DICO_Complet!A:R,8,FALSE)</f>
        <v>0</v>
      </c>
      <c r="I619" s="3" t="str">
        <f>IF(VLOOKUP($A619,DICO_Complet!A:R,9,FALSE)&lt;&gt;0,VLOOKUP($A619,DICO_Complet!A:R,9,FALSE),"")</f>
        <v/>
      </c>
      <c r="J619" s="3" t="str">
        <f>VLOOKUP($A619,DICO_Complet!A:R,10,FALSE)</f>
        <v>top of logo display</v>
      </c>
      <c r="K619" s="3" t="str">
        <f>IF(OR(ISNA(VLOOKUP(Tableau161920[[#This Row],[Référence]],MON_MSG!A:H,7,FALSE)),ISBLANK(VLOOKUP(Tableau161920[[#This Row],[Référence]],MON_MSG!A:H,7,FALSE))),"",VLOOKUP(Tableau161920[[#This Row],[Référence]],MON_MSG!A:H,7,FALSE))</f>
        <v/>
      </c>
      <c r="L619" s="3" t="str">
        <f>IF(OR(ISNA(VLOOKUP(Tableau161920[[#This Row],[Référence]],MON_MSG!A:I,8,FALSE)),ISBLANK(VLOOKUP(Tableau161920[[#This Row],[Référence]],MON_MSG!A:I,8,FALSE))),"",VLOOKUP(Tableau161920[[#This Row],[Référence]],MON_MSG!A:I,8,FALSE))</f>
        <v/>
      </c>
      <c r="M619" s="3" t="str">
        <f>IF(OR(ISNA(VLOOKUP(Tableau161920[[#This Row],[Référence]],MON_MSG!A:J,9,FALSE)),ISBLANK(VLOOKUP(Tableau161920[[#This Row],[Référence]],MON_MSG!A:J,9,FALSE))),"",VLOOKUP(Tableau161920[[#This Row],[Référence]],MON_MSG!A:J,9,FALSE))</f>
        <v/>
      </c>
      <c r="N619" s="3" t="str">
        <f>IF(VLOOKUP($A619,DICO_Complet!A:R,12,FALSE)=0,"",VLOOKUP($A619,DICO_Complet!A:R,12,FALSE))</f>
        <v/>
      </c>
      <c r="O619" s="3" t="str">
        <f>IF(VLOOKUP($A619,DICO_Complet!A:R,13,FALSE)=0,"",VLOOKUP($A619,DICO_Complet!A:R,13,FALSE))</f>
        <v/>
      </c>
      <c r="P619" s="3" t="str">
        <f>IF(VLOOKUP($A619,DICO_Complet!A:R,14,FALSE)=0,"",VLOOKUP($A619,DICO_Complet!A:R,14,FALSE))</f>
        <v/>
      </c>
      <c r="Q619" s="3" t="str">
        <f>IF(VLOOKUP($A619,DICO_Complet!A:R,15,FALSE)=0,"",VLOOKUP($A619,DICO_Complet!A:R,15,FALSE))</f>
        <v/>
      </c>
      <c r="R619" s="3" t="str">
        <f>IF(VLOOKUP($A619,DICO_Complet!A:R,16,FALSE)=0,"",VLOOKUP($A619,DICO_Complet!A:R,16,FALSE))</f>
        <v/>
      </c>
      <c r="S619" s="3" t="str">
        <f>IF(VLOOKUP($A619,DICO_Complet!A:R,17,FALSE)=0,"",VLOOKUP($A619,DICO_Complet!A:R,17,FALSE))</f>
        <v/>
      </c>
      <c r="T619" s="3" t="str">
        <f>IF(VLOOKUP($A619,DICO_Complet!A:R,18,FALSE)=0,"",VLOOKUP($A619,DICO_Complet!A:R,18,FALSE))</f>
        <v/>
      </c>
    </row>
    <row r="620" spans="1:20">
      <c r="A620" s="29">
        <v>260313162800</v>
      </c>
      <c r="B620" s="30" t="str">
        <f>IF(ISNA(VLOOKUP(Tableau161920[[#This Row],[Référence]],MON_MSG!A:B,2,FALSE)),"N",IF($I620="Obsolete","N","O"))</f>
        <v>O</v>
      </c>
      <c r="C620" s="3" t="str">
        <f>VLOOKUP($A620,DICO_Complet!A:R,3,FALSE)</f>
        <v>Edition</v>
      </c>
      <c r="D620" s="3" t="str">
        <f>VLOOKUP($A620,DICO_Complet!A:R,4,FALSE)</f>
        <v>editionParameters</v>
      </c>
      <c r="E620" s="3" t="str">
        <f>VLOOKUP($A620,DICO_Complet!A:R,5,FALSE)</f>
        <v>mailBrand</v>
      </c>
      <c r="F620" s="3" t="str">
        <f>VLOOKUP($A620,DICO_Complet!A:R,6,FALSE)</f>
        <v>Max5AlphaNumericText</v>
      </c>
      <c r="G620" s="31" t="str">
        <f>VLOOKUP($A620,DICO_Complet!A:R,7,FALSE)</f>
        <v>DNS</v>
      </c>
      <c r="H620" s="31">
        <f>VLOOKUP($A620,DICO_Complet!A:R,8,FALSE)</f>
        <v>0</v>
      </c>
      <c r="I620" s="3" t="str">
        <f>IF(VLOOKUP($A620,DICO_Complet!A:R,9,FALSE)&lt;&gt;0,VLOOKUP($A620,DICO_Complet!A:R,9,FALSE),"")</f>
        <v/>
      </c>
      <c r="J620" s="3" t="str">
        <f>VLOOKUP($A620,DICO_Complet!A:R,10,FALSE)</f>
        <v>Reference of mail brand used in this edition.</v>
      </c>
      <c r="K620" s="3" t="str">
        <f>IF(OR(ISNA(VLOOKUP(Tableau161920[[#This Row],[Référence]],MON_MSG!A:H,7,FALSE)),ISBLANK(VLOOKUP(Tableau161920[[#This Row],[Référence]],MON_MSG!A:H,7,FALSE))),"",VLOOKUP(Tableau161920[[#This Row],[Référence]],MON_MSG!A:H,7,FALSE))</f>
        <v/>
      </c>
      <c r="L620" s="3" t="str">
        <f>IF(OR(ISNA(VLOOKUP(Tableau161920[[#This Row],[Référence]],MON_MSG!A:I,8,FALSE)),ISBLANK(VLOOKUP(Tableau161920[[#This Row],[Référence]],MON_MSG!A:I,8,FALSE))),"",VLOOKUP(Tableau161920[[#This Row],[Référence]],MON_MSG!A:I,8,FALSE))</f>
        <v/>
      </c>
      <c r="M620" s="3" t="str">
        <f>IF(OR(ISNA(VLOOKUP(Tableau161920[[#This Row],[Référence]],MON_MSG!A:J,9,FALSE)),ISBLANK(VLOOKUP(Tableau161920[[#This Row],[Référence]],MON_MSG!A:J,9,FALSE))),"",VLOOKUP(Tableau161920[[#This Row],[Référence]],MON_MSG!A:J,9,FALSE))</f>
        <v/>
      </c>
      <c r="N620" s="3" t="str">
        <f>IF(VLOOKUP($A620,DICO_Complet!A:R,12,FALSE)=0,"",VLOOKUP($A620,DICO_Complet!A:R,12,FALSE))</f>
        <v/>
      </c>
      <c r="O620" s="3" t="str">
        <f>IF(VLOOKUP($A620,DICO_Complet!A:R,13,FALSE)=0,"",VLOOKUP($A620,DICO_Complet!A:R,13,FALSE))</f>
        <v/>
      </c>
      <c r="P620" s="3" t="str">
        <f>IF(VLOOKUP($A620,DICO_Complet!A:R,14,FALSE)=0,"",VLOOKUP($A620,DICO_Complet!A:R,14,FALSE))</f>
        <v/>
      </c>
      <c r="Q620" s="3" t="str">
        <f>IF(VLOOKUP($A620,DICO_Complet!A:R,15,FALSE)=0,"",VLOOKUP($A620,DICO_Complet!A:R,15,FALSE))</f>
        <v/>
      </c>
      <c r="R620" s="3" t="str">
        <f>IF(VLOOKUP($A620,DICO_Complet!A:R,16,FALSE)=0,"",VLOOKUP($A620,DICO_Complet!A:R,16,FALSE))</f>
        <v/>
      </c>
      <c r="S620" s="3" t="str">
        <f>IF(VLOOKUP($A620,DICO_Complet!A:R,17,FALSE)=0,"",VLOOKUP($A620,DICO_Complet!A:R,17,FALSE))</f>
        <v/>
      </c>
      <c r="T620" s="3" t="str">
        <f>IF(VLOOKUP($A620,DICO_Complet!A:R,18,FALSE)=0,"",VLOOKUP($A620,DICO_Complet!A:R,18,FALSE))</f>
        <v/>
      </c>
    </row>
    <row r="621" spans="1:20">
      <c r="A621" s="29">
        <v>250528104005</v>
      </c>
      <c r="B621" s="30" t="str">
        <f>IF(ISNA(VLOOKUP(Tableau161920[[#This Row],[Référence]],MON_MSG!A:B,2,FALSE)),"N",IF($I621="Obsolete","N","O"))</f>
        <v>O</v>
      </c>
      <c r="C621" s="3" t="str">
        <f>VLOOKUP($A621,DICO_Complet!A:R,3,FALSE)</f>
        <v>Edition</v>
      </c>
      <c r="D621" s="3" t="str">
        <f>VLOOKUP($A621,DICO_Complet!A:R,4,FALSE)</f>
        <v>editionParameters</v>
      </c>
      <c r="E621" s="3" t="str">
        <f>VLOOKUP($A621,DICO_Complet!A:R,5,FALSE)</f>
        <v>mailComment</v>
      </c>
      <c r="F621" s="3" t="str">
        <f>VLOOKUP($A621,DICO_Complet!A:R,6,FALSE)</f>
        <v>Max3000Text</v>
      </c>
      <c r="G621" s="31" t="str">
        <f>VLOOKUP($A621,DICO_Complet!A:R,7,FALSE)</f>
        <v>DNS</v>
      </c>
      <c r="H621" s="31">
        <f>VLOOKUP($A621,DICO_Complet!A:R,8,FALSE)</f>
        <v>0</v>
      </c>
      <c r="I621" s="3" t="str">
        <f>IF(VLOOKUP($A621,DICO_Complet!A:R,9,FALSE)&lt;&gt;0,VLOOKUP($A621,DICO_Complet!A:R,9,FALSE),"")</f>
        <v/>
      </c>
      <c r="J621" s="3" t="str">
        <f>VLOOKUP($A621,DICO_Complet!A:R,10,FALSE)</f>
        <v>Mail commentaire</v>
      </c>
      <c r="K621" s="3" t="str">
        <f>IF(OR(ISNA(VLOOKUP(Tableau161920[[#This Row],[Référence]],MON_MSG!A:H,7,FALSE)),ISBLANK(VLOOKUP(Tableau161920[[#This Row],[Référence]],MON_MSG!A:H,7,FALSE))),"",VLOOKUP(Tableau161920[[#This Row],[Référence]],MON_MSG!A:H,7,FALSE))</f>
        <v/>
      </c>
      <c r="L621" s="3" t="str">
        <f>IF(OR(ISNA(VLOOKUP(Tableau161920[[#This Row],[Référence]],MON_MSG!A:I,8,FALSE)),ISBLANK(VLOOKUP(Tableau161920[[#This Row],[Référence]],MON_MSG!A:I,8,FALSE))),"",VLOOKUP(Tableau161920[[#This Row],[Référence]],MON_MSG!A:I,8,FALSE))</f>
        <v/>
      </c>
      <c r="M621" s="3" t="str">
        <f>IF(OR(ISNA(VLOOKUP(Tableau161920[[#This Row],[Référence]],MON_MSG!A:J,9,FALSE)),ISBLANK(VLOOKUP(Tableau161920[[#This Row],[Référence]],MON_MSG!A:J,9,FALSE))),"",VLOOKUP(Tableau161920[[#This Row],[Référence]],MON_MSG!A:J,9,FALSE))</f>
        <v/>
      </c>
      <c r="N621" s="3" t="str">
        <f>IF(VLOOKUP($A621,DICO_Complet!A:R,12,FALSE)=0,"",VLOOKUP($A621,DICO_Complet!A:R,12,FALSE))</f>
        <v/>
      </c>
      <c r="O621" s="3" t="str">
        <f>IF(VLOOKUP($A621,DICO_Complet!A:R,13,FALSE)=0,"",VLOOKUP($A621,DICO_Complet!A:R,13,FALSE))</f>
        <v/>
      </c>
      <c r="P621" s="3" t="str">
        <f>IF(VLOOKUP($A621,DICO_Complet!A:R,14,FALSE)=0,"",VLOOKUP($A621,DICO_Complet!A:R,14,FALSE))</f>
        <v/>
      </c>
      <c r="Q621" s="3" t="str">
        <f>IF(VLOOKUP($A621,DICO_Complet!A:R,15,FALSE)=0,"",VLOOKUP($A621,DICO_Complet!A:R,15,FALSE))</f>
        <v/>
      </c>
      <c r="R621" s="3" t="str">
        <f>IF(VLOOKUP($A621,DICO_Complet!A:R,16,FALSE)=0,"",VLOOKUP($A621,DICO_Complet!A:R,16,FALSE))</f>
        <v/>
      </c>
      <c r="S621" s="3" t="str">
        <f>IF(VLOOKUP($A621,DICO_Complet!A:R,17,FALSE)=0,"",VLOOKUP($A621,DICO_Complet!A:R,17,FALSE))</f>
        <v/>
      </c>
      <c r="T621" s="3" t="str">
        <f>IF(VLOOKUP($A621,DICO_Complet!A:R,18,FALSE)=0,"",VLOOKUP($A621,DICO_Complet!A:R,18,FALSE))</f>
        <v/>
      </c>
    </row>
    <row r="622" spans="1:20">
      <c r="A622" s="29">
        <v>250528104013</v>
      </c>
      <c r="B622" s="30" t="str">
        <f>IF(ISNA(VLOOKUP(Tableau161920[[#This Row],[Référence]],MON_MSG!A:B,2,FALSE)),"N",IF($I622="Obsolete","N","O"))</f>
        <v>O</v>
      </c>
      <c r="C622" s="3" t="str">
        <f>VLOOKUP($A622,DICO_Complet!A:R,3,FALSE)</f>
        <v>Edition</v>
      </c>
      <c r="D622" s="3" t="str">
        <f>VLOOKUP($A622,DICO_Complet!A:R,4,FALSE)</f>
        <v>editionParameters</v>
      </c>
      <c r="E622" s="3" t="str">
        <f>VLOOKUP($A622,DICO_Complet!A:R,5,FALSE)</f>
        <v>mailContentPartOne</v>
      </c>
      <c r="F622" s="3" t="str">
        <f>VLOOKUP($A622,DICO_Complet!A:R,6,FALSE)</f>
        <v>Max3000Text</v>
      </c>
      <c r="G622" s="31" t="str">
        <f>VLOOKUP($A622,DICO_Complet!A:R,7,FALSE)</f>
        <v>DNS</v>
      </c>
      <c r="H622" s="31">
        <f>VLOOKUP($A622,DICO_Complet!A:R,8,FALSE)</f>
        <v>0</v>
      </c>
      <c r="I622" s="3" t="str">
        <f>IF(VLOOKUP($A622,DICO_Complet!A:R,9,FALSE)&lt;&gt;0,VLOOKUP($A622,DICO_Complet!A:R,9,FALSE),"")</f>
        <v/>
      </c>
      <c r="J622" s="3" t="str">
        <f>VLOOKUP($A622,DICO_Complet!A:R,10,FALSE)</f>
        <v>Mail content partie one</v>
      </c>
      <c r="K622" s="3" t="str">
        <f>IF(OR(ISNA(VLOOKUP(Tableau161920[[#This Row],[Référence]],MON_MSG!A:H,7,FALSE)),ISBLANK(VLOOKUP(Tableau161920[[#This Row],[Référence]],MON_MSG!A:H,7,FALSE))),"",VLOOKUP(Tableau161920[[#This Row],[Référence]],MON_MSG!A:H,7,FALSE))</f>
        <v/>
      </c>
      <c r="L622" s="3" t="str">
        <f>IF(OR(ISNA(VLOOKUP(Tableau161920[[#This Row],[Référence]],MON_MSG!A:I,8,FALSE)),ISBLANK(VLOOKUP(Tableau161920[[#This Row],[Référence]],MON_MSG!A:I,8,FALSE))),"",VLOOKUP(Tableau161920[[#This Row],[Référence]],MON_MSG!A:I,8,FALSE))</f>
        <v/>
      </c>
      <c r="M622" s="3" t="str">
        <f>IF(OR(ISNA(VLOOKUP(Tableau161920[[#This Row],[Référence]],MON_MSG!A:J,9,FALSE)),ISBLANK(VLOOKUP(Tableau161920[[#This Row],[Référence]],MON_MSG!A:J,9,FALSE))),"",VLOOKUP(Tableau161920[[#This Row],[Référence]],MON_MSG!A:J,9,FALSE))</f>
        <v/>
      </c>
      <c r="N622" s="3" t="str">
        <f>IF(VLOOKUP($A622,DICO_Complet!A:R,12,FALSE)=0,"",VLOOKUP($A622,DICO_Complet!A:R,12,FALSE))</f>
        <v/>
      </c>
      <c r="O622" s="3" t="str">
        <f>IF(VLOOKUP($A622,DICO_Complet!A:R,13,FALSE)=0,"",VLOOKUP($A622,DICO_Complet!A:R,13,FALSE))</f>
        <v/>
      </c>
      <c r="P622" s="3" t="str">
        <f>IF(VLOOKUP($A622,DICO_Complet!A:R,14,FALSE)=0,"",VLOOKUP($A622,DICO_Complet!A:R,14,FALSE))</f>
        <v/>
      </c>
      <c r="Q622" s="3" t="str">
        <f>IF(VLOOKUP($A622,DICO_Complet!A:R,15,FALSE)=0,"",VLOOKUP($A622,DICO_Complet!A:R,15,FALSE))</f>
        <v/>
      </c>
      <c r="R622" s="3" t="str">
        <f>IF(VLOOKUP($A622,DICO_Complet!A:R,16,FALSE)=0,"",VLOOKUP($A622,DICO_Complet!A:R,16,FALSE))</f>
        <v/>
      </c>
      <c r="S622" s="3" t="str">
        <f>IF(VLOOKUP($A622,DICO_Complet!A:R,17,FALSE)=0,"",VLOOKUP($A622,DICO_Complet!A:R,17,FALSE))</f>
        <v/>
      </c>
      <c r="T622" s="3" t="str">
        <f>IF(VLOOKUP($A622,DICO_Complet!A:R,18,FALSE)=0,"",VLOOKUP($A622,DICO_Complet!A:R,18,FALSE))</f>
        <v/>
      </c>
    </row>
    <row r="623" spans="1:20">
      <c r="A623" s="29">
        <v>250528104014</v>
      </c>
      <c r="B623" s="30" t="str">
        <f>IF(ISNA(VLOOKUP(Tableau161920[[#This Row],[Référence]],MON_MSG!A:B,2,FALSE)),"N",IF($I623="Obsolete","N","O"))</f>
        <v>O</v>
      </c>
      <c r="C623" s="3" t="str">
        <f>VLOOKUP($A623,DICO_Complet!A:R,3,FALSE)</f>
        <v>Edition</v>
      </c>
      <c r="D623" s="3" t="str">
        <f>VLOOKUP($A623,DICO_Complet!A:R,4,FALSE)</f>
        <v>editionParameters</v>
      </c>
      <c r="E623" s="3" t="str">
        <f>VLOOKUP($A623,DICO_Complet!A:R,5,FALSE)</f>
        <v>mailContentPartTwo</v>
      </c>
      <c r="F623" s="3" t="str">
        <f>VLOOKUP($A623,DICO_Complet!A:R,6,FALSE)</f>
        <v>Max3000Text</v>
      </c>
      <c r="G623" s="31" t="str">
        <f>VLOOKUP($A623,DICO_Complet!A:R,7,FALSE)</f>
        <v>DNS</v>
      </c>
      <c r="H623" s="31">
        <f>VLOOKUP($A623,DICO_Complet!A:R,8,FALSE)</f>
        <v>0</v>
      </c>
      <c r="I623" s="3" t="str">
        <f>IF(VLOOKUP($A623,DICO_Complet!A:R,9,FALSE)&lt;&gt;0,VLOOKUP($A623,DICO_Complet!A:R,9,FALSE),"")</f>
        <v/>
      </c>
      <c r="J623" s="3" t="str">
        <f>VLOOKUP($A623,DICO_Complet!A:R,10,FALSE)</f>
        <v>Mail content partie two</v>
      </c>
      <c r="K623" s="3" t="str">
        <f>IF(OR(ISNA(VLOOKUP(Tableau161920[[#This Row],[Référence]],MON_MSG!A:H,7,FALSE)),ISBLANK(VLOOKUP(Tableau161920[[#This Row],[Référence]],MON_MSG!A:H,7,FALSE))),"",VLOOKUP(Tableau161920[[#This Row],[Référence]],MON_MSG!A:H,7,FALSE))</f>
        <v/>
      </c>
      <c r="L623" s="3" t="str">
        <f>IF(OR(ISNA(VLOOKUP(Tableau161920[[#This Row],[Référence]],MON_MSG!A:I,8,FALSE)),ISBLANK(VLOOKUP(Tableau161920[[#This Row],[Référence]],MON_MSG!A:I,8,FALSE))),"",VLOOKUP(Tableau161920[[#This Row],[Référence]],MON_MSG!A:I,8,FALSE))</f>
        <v/>
      </c>
      <c r="M623" s="3" t="str">
        <f>IF(OR(ISNA(VLOOKUP(Tableau161920[[#This Row],[Référence]],MON_MSG!A:J,9,FALSE)),ISBLANK(VLOOKUP(Tableau161920[[#This Row],[Référence]],MON_MSG!A:J,9,FALSE))),"",VLOOKUP(Tableau161920[[#This Row],[Référence]],MON_MSG!A:J,9,FALSE))</f>
        <v/>
      </c>
      <c r="N623" s="3" t="str">
        <f>IF(VLOOKUP($A623,DICO_Complet!A:R,12,FALSE)=0,"",VLOOKUP($A623,DICO_Complet!A:R,12,FALSE))</f>
        <v/>
      </c>
      <c r="O623" s="3" t="str">
        <f>IF(VLOOKUP($A623,DICO_Complet!A:R,13,FALSE)=0,"",VLOOKUP($A623,DICO_Complet!A:R,13,FALSE))</f>
        <v/>
      </c>
      <c r="P623" s="3" t="str">
        <f>IF(VLOOKUP($A623,DICO_Complet!A:R,14,FALSE)=0,"",VLOOKUP($A623,DICO_Complet!A:R,14,FALSE))</f>
        <v/>
      </c>
      <c r="Q623" s="3" t="str">
        <f>IF(VLOOKUP($A623,DICO_Complet!A:R,15,FALSE)=0,"",VLOOKUP($A623,DICO_Complet!A:R,15,FALSE))</f>
        <v/>
      </c>
      <c r="R623" s="3" t="str">
        <f>IF(VLOOKUP($A623,DICO_Complet!A:R,16,FALSE)=0,"",VLOOKUP($A623,DICO_Complet!A:R,16,FALSE))</f>
        <v/>
      </c>
      <c r="S623" s="3" t="str">
        <f>IF(VLOOKUP($A623,DICO_Complet!A:R,17,FALSE)=0,"",VLOOKUP($A623,DICO_Complet!A:R,17,FALSE))</f>
        <v/>
      </c>
      <c r="T623" s="3" t="str">
        <f>IF(VLOOKUP($A623,DICO_Complet!A:R,18,FALSE)=0,"",VLOOKUP($A623,DICO_Complet!A:R,18,FALSE))</f>
        <v/>
      </c>
    </row>
    <row r="624" spans="1:20">
      <c r="A624" s="29">
        <v>251027112327</v>
      </c>
      <c r="B624" s="30" t="str">
        <f>IF(ISNA(VLOOKUP(Tableau161920[[#This Row],[Référence]],MON_MSG!A:B,2,FALSE)),"N",IF($I624="Obsolete","N","O"))</f>
        <v>O</v>
      </c>
      <c r="C624" s="3" t="str">
        <f>VLOOKUP($A624,DICO_Complet!A:R,3,FALSE)</f>
        <v>Edition</v>
      </c>
      <c r="D624" s="3" t="str">
        <f>VLOOKUP($A624,DICO_Complet!A:R,4,FALSE)</f>
        <v>editionParameters</v>
      </c>
      <c r="E624" s="3" t="str">
        <f>VLOOKUP($A624,DICO_Complet!A:R,5,FALSE)</f>
        <v>mailDateTime</v>
      </c>
      <c r="F624" s="3" t="str">
        <f>VLOOKUP($A624,DICO_Complet!A:R,6,FALSE)</f>
        <v>ISODateTime</v>
      </c>
      <c r="G624" s="31" t="str">
        <f>VLOOKUP($A624,DICO_Complet!A:R,7,FALSE)</f>
        <v>DNS</v>
      </c>
      <c r="H624" s="31">
        <f>VLOOKUP($A624,DICO_Complet!A:R,8,FALSE)</f>
        <v>0</v>
      </c>
      <c r="I624" s="3" t="str">
        <f>IF(VLOOKUP($A624,DICO_Complet!A:R,9,FALSE)&lt;&gt;0,VLOOKUP($A624,DICO_Complet!A:R,9,FALSE),"")</f>
        <v/>
      </c>
      <c r="J624" s="3" t="str">
        <f>VLOOKUP($A624,DICO_Complet!A:R,10,FALSE)</f>
        <v>Mail Date Time</v>
      </c>
      <c r="K624" s="3" t="str">
        <f>IF(OR(ISNA(VLOOKUP(Tableau161920[[#This Row],[Référence]],MON_MSG!A:H,7,FALSE)),ISBLANK(VLOOKUP(Tableau161920[[#This Row],[Référence]],MON_MSG!A:H,7,FALSE))),"",VLOOKUP(Tableau161920[[#This Row],[Référence]],MON_MSG!A:H,7,FALSE))</f>
        <v/>
      </c>
      <c r="L624" s="3" t="str">
        <f>IF(OR(ISNA(VLOOKUP(Tableau161920[[#This Row],[Référence]],MON_MSG!A:I,8,FALSE)),ISBLANK(VLOOKUP(Tableau161920[[#This Row],[Référence]],MON_MSG!A:I,8,FALSE))),"",VLOOKUP(Tableau161920[[#This Row],[Référence]],MON_MSG!A:I,8,FALSE))</f>
        <v/>
      </c>
      <c r="M624" s="3" t="str">
        <f>IF(OR(ISNA(VLOOKUP(Tableau161920[[#This Row],[Référence]],MON_MSG!A:J,9,FALSE)),ISBLANK(VLOOKUP(Tableau161920[[#This Row],[Référence]],MON_MSG!A:J,9,FALSE))),"",VLOOKUP(Tableau161920[[#This Row],[Référence]],MON_MSG!A:J,9,FALSE))</f>
        <v/>
      </c>
      <c r="N624" s="3" t="str">
        <f>IF(VLOOKUP($A624,DICO_Complet!A:R,12,FALSE)=0,"",VLOOKUP($A624,DICO_Complet!A:R,12,FALSE))</f>
        <v/>
      </c>
      <c r="O624" s="3" t="str">
        <f>IF(VLOOKUP($A624,DICO_Complet!A:R,13,FALSE)=0,"",VLOOKUP($A624,DICO_Complet!A:R,13,FALSE))</f>
        <v/>
      </c>
      <c r="P624" s="3" t="str">
        <f>IF(VLOOKUP($A624,DICO_Complet!A:R,14,FALSE)=0,"",VLOOKUP($A624,DICO_Complet!A:R,14,FALSE))</f>
        <v/>
      </c>
      <c r="Q624" s="3" t="str">
        <f>IF(VLOOKUP($A624,DICO_Complet!A:R,15,FALSE)=0,"",VLOOKUP($A624,DICO_Complet!A:R,15,FALSE))</f>
        <v/>
      </c>
      <c r="R624" s="3" t="str">
        <f>IF(VLOOKUP($A624,DICO_Complet!A:R,16,FALSE)=0,"",VLOOKUP($A624,DICO_Complet!A:R,16,FALSE))</f>
        <v/>
      </c>
      <c r="S624" s="3" t="str">
        <f>IF(VLOOKUP($A624,DICO_Complet!A:R,17,FALSE)=0,"",VLOOKUP($A624,DICO_Complet!A:R,17,FALSE))</f>
        <v/>
      </c>
      <c r="T624" s="3" t="str">
        <f>IF(VLOOKUP($A624,DICO_Complet!A:R,18,FALSE)=0,"",VLOOKUP($A624,DICO_Complet!A:R,18,FALSE))</f>
        <v/>
      </c>
    </row>
    <row r="625" spans="1:20">
      <c r="A625" s="29">
        <v>250528101400</v>
      </c>
      <c r="B625" s="30" t="str">
        <f>IF(ISNA(VLOOKUP(Tableau161920[[#This Row],[Référence]],MON_MSG!A:B,2,FALSE)),"N",IF($I625="Obsolete","N","O"))</f>
        <v>O</v>
      </c>
      <c r="C625" s="3" t="str">
        <f>VLOOKUP($A625,DICO_Complet!A:R,3,FALSE)</f>
        <v>Edition</v>
      </c>
      <c r="D625" s="3" t="str">
        <f>VLOOKUP($A625,DICO_Complet!A:R,4,FALSE)</f>
        <v>editionParameters</v>
      </c>
      <c r="E625" s="3" t="str">
        <f>VLOOKUP($A625,DICO_Complet!A:R,5,FALSE)</f>
        <v>mailSendingIndicator</v>
      </c>
      <c r="F625" s="3" t="str">
        <f>VLOOKUP($A625,DICO_Complet!A:R,6,FALSE)</f>
        <v>TrueFalseIndicator</v>
      </c>
      <c r="G625" s="31" t="str">
        <f>VLOOKUP($A625,DICO_Complet!A:R,7,FALSE)</f>
        <v>DNS</v>
      </c>
      <c r="H625" s="31">
        <f>VLOOKUP($A625,DICO_Complet!A:R,8,FALSE)</f>
        <v>0</v>
      </c>
      <c r="I625" s="3" t="str">
        <f>IF(VLOOKUP($A625,DICO_Complet!A:R,9,FALSE)&lt;&gt;0,VLOOKUP($A625,DICO_Complet!A:R,9,FALSE),"")</f>
        <v/>
      </c>
      <c r="J625" s="3" t="str">
        <f>VLOOKUP($A625,DICO_Complet!A:R,10,FALSE)</f>
        <v>Mail sending top</v>
      </c>
      <c r="K625" s="3" t="str">
        <f>IF(OR(ISNA(VLOOKUP(Tableau161920[[#This Row],[Référence]],MON_MSG!A:H,7,FALSE)),ISBLANK(VLOOKUP(Tableau161920[[#This Row],[Référence]],MON_MSG!A:H,7,FALSE))),"",VLOOKUP(Tableau161920[[#This Row],[Référence]],MON_MSG!A:H,7,FALSE))</f>
        <v/>
      </c>
      <c r="L625" s="3" t="str">
        <f>IF(OR(ISNA(VLOOKUP(Tableau161920[[#This Row],[Référence]],MON_MSG!A:I,8,FALSE)),ISBLANK(VLOOKUP(Tableau161920[[#This Row],[Référence]],MON_MSG!A:I,8,FALSE))),"",VLOOKUP(Tableau161920[[#This Row],[Référence]],MON_MSG!A:I,8,FALSE))</f>
        <v/>
      </c>
      <c r="M625" s="3" t="str">
        <f>IF(OR(ISNA(VLOOKUP(Tableau161920[[#This Row],[Référence]],MON_MSG!A:J,9,FALSE)),ISBLANK(VLOOKUP(Tableau161920[[#This Row],[Référence]],MON_MSG!A:J,9,FALSE))),"",VLOOKUP(Tableau161920[[#This Row],[Référence]],MON_MSG!A:J,9,FALSE))</f>
        <v/>
      </c>
      <c r="N625" s="3" t="str">
        <f>IF(VLOOKUP($A625,DICO_Complet!A:R,12,FALSE)=0,"",VLOOKUP($A625,DICO_Complet!A:R,12,FALSE))</f>
        <v/>
      </c>
      <c r="O625" s="3" t="str">
        <f>IF(VLOOKUP($A625,DICO_Complet!A:R,13,FALSE)=0,"",VLOOKUP($A625,DICO_Complet!A:R,13,FALSE))</f>
        <v/>
      </c>
      <c r="P625" s="3" t="str">
        <f>IF(VLOOKUP($A625,DICO_Complet!A:R,14,FALSE)=0,"",VLOOKUP($A625,DICO_Complet!A:R,14,FALSE))</f>
        <v/>
      </c>
      <c r="Q625" s="3" t="str">
        <f>IF(VLOOKUP($A625,DICO_Complet!A:R,15,FALSE)=0,"",VLOOKUP($A625,DICO_Complet!A:R,15,FALSE))</f>
        <v/>
      </c>
      <c r="R625" s="3" t="str">
        <f>IF(VLOOKUP($A625,DICO_Complet!A:R,16,FALSE)=0,"",VLOOKUP($A625,DICO_Complet!A:R,16,FALSE))</f>
        <v/>
      </c>
      <c r="S625" s="3" t="str">
        <f>IF(VLOOKUP($A625,DICO_Complet!A:R,17,FALSE)=0,"",VLOOKUP($A625,DICO_Complet!A:R,17,FALSE))</f>
        <v/>
      </c>
      <c r="T625" s="3" t="str">
        <f>IF(VLOOKUP($A625,DICO_Complet!A:R,18,FALSE)=0,"",VLOOKUP($A625,DICO_Complet!A:R,18,FALSE))</f>
        <v/>
      </c>
    </row>
    <row r="626" spans="1:20">
      <c r="A626" s="29">
        <v>260422140800</v>
      </c>
      <c r="B626" s="30" t="str">
        <f>IF(ISNA(VLOOKUP(Tableau161920[[#This Row],[Référence]],MON_MSG!A:B,2,FALSE)),"N",IF($I626="Obsolete","N","O"))</f>
        <v>O</v>
      </c>
      <c r="C626" s="3" t="str">
        <f>VLOOKUP($A626,DICO_Complet!A:R,3,FALSE)</f>
        <v>Edition</v>
      </c>
      <c r="D626" s="3" t="str">
        <f>VLOOKUP($A626,DICO_Complet!A:R,4,FALSE)</f>
        <v>editionParameters</v>
      </c>
      <c r="E626" s="3" t="str">
        <f>VLOOKUP($A626,DICO_Complet!A:R,5,FALSE)</f>
        <v>maxProofReceiptDate</v>
      </c>
      <c r="F626" s="3" t="str">
        <f>VLOOKUP($A626,DICO_Complet!A:R,6,FALSE)</f>
        <v>ISODate</v>
      </c>
      <c r="G626" s="31" t="str">
        <f>VLOOKUP($A626,DICO_Complet!A:R,7,FALSE)</f>
        <v>DNS</v>
      </c>
      <c r="H626" s="31">
        <f>VLOOKUP($A626,DICO_Complet!A:R,8,FALSE)</f>
        <v>0</v>
      </c>
      <c r="I626" s="3" t="str">
        <f>IF(VLOOKUP($A626,DICO_Complet!A:R,9,FALSE)&lt;&gt;0,VLOOKUP($A626,DICO_Complet!A:R,9,FALSE),"")</f>
        <v/>
      </c>
      <c r="J626" s="3" t="str">
        <f>VLOOKUP($A626,DICO_Complet!A:R,10,FALSE)</f>
        <v>Final date for receipt of supporting documents</v>
      </c>
      <c r="K626" s="3" t="str">
        <f>IF(OR(ISNA(VLOOKUP(Tableau161920[[#This Row],[Référence]],MON_MSG!A:H,7,FALSE)),ISBLANK(VLOOKUP(Tableau161920[[#This Row],[Référence]],MON_MSG!A:H,7,FALSE))),"",VLOOKUP(Tableau161920[[#This Row],[Référence]],MON_MSG!A:H,7,FALSE))</f>
        <v/>
      </c>
      <c r="L626" s="3" t="str">
        <f>IF(OR(ISNA(VLOOKUP(Tableau161920[[#This Row],[Référence]],MON_MSG!A:I,8,FALSE)),ISBLANK(VLOOKUP(Tableau161920[[#This Row],[Référence]],MON_MSG!A:I,8,FALSE))),"",VLOOKUP(Tableau161920[[#This Row],[Référence]],MON_MSG!A:I,8,FALSE))</f>
        <v/>
      </c>
      <c r="M626" s="3" t="str">
        <f>IF(OR(ISNA(VLOOKUP(Tableau161920[[#This Row],[Référence]],MON_MSG!A:J,9,FALSE)),ISBLANK(VLOOKUP(Tableau161920[[#This Row],[Référence]],MON_MSG!A:J,9,FALSE))),"",VLOOKUP(Tableau161920[[#This Row],[Référence]],MON_MSG!A:J,9,FALSE))</f>
        <v/>
      </c>
      <c r="N626" s="3" t="str">
        <f>IF(VLOOKUP($A626,DICO_Complet!A:R,12,FALSE)=0,"",VLOOKUP($A626,DICO_Complet!A:R,12,FALSE))</f>
        <v/>
      </c>
      <c r="O626" s="3" t="str">
        <f>IF(VLOOKUP($A626,DICO_Complet!A:R,13,FALSE)=0,"",VLOOKUP($A626,DICO_Complet!A:R,13,FALSE))</f>
        <v/>
      </c>
      <c r="P626" s="3" t="str">
        <f>IF(VLOOKUP($A626,DICO_Complet!A:R,14,FALSE)=0,"",VLOOKUP($A626,DICO_Complet!A:R,14,FALSE))</f>
        <v/>
      </c>
      <c r="Q626" s="3" t="str">
        <f>IF(VLOOKUP($A626,DICO_Complet!A:R,15,FALSE)=0,"",VLOOKUP($A626,DICO_Complet!A:R,15,FALSE))</f>
        <v/>
      </c>
      <c r="R626" s="3" t="str">
        <f>IF(VLOOKUP($A626,DICO_Complet!A:R,16,FALSE)=0,"",VLOOKUP($A626,DICO_Complet!A:R,16,FALSE))</f>
        <v/>
      </c>
      <c r="S626" s="3" t="str">
        <f>IF(VLOOKUP($A626,DICO_Complet!A:R,17,FALSE)=0,"",VLOOKUP($A626,DICO_Complet!A:R,17,FALSE))</f>
        <v/>
      </c>
      <c r="T626" s="3" t="str">
        <f>IF(VLOOKUP($A626,DICO_Complet!A:R,18,FALSE)=0,"",VLOOKUP($A626,DICO_Complet!A:R,18,FALSE))</f>
        <v/>
      </c>
    </row>
    <row r="627" spans="1:20">
      <c r="A627" s="29">
        <v>250528101600</v>
      </c>
      <c r="B627" s="30" t="str">
        <f>IF(ISNA(VLOOKUP(Tableau161920[[#This Row],[Référence]],MON_MSG!A:B,2,FALSE)),"N",IF($I627="Obsolete","N","O"))</f>
        <v>O</v>
      </c>
      <c r="C627" s="3" t="str">
        <f>VLOOKUP($A627,DICO_Complet!A:R,3,FALSE)</f>
        <v>Edition</v>
      </c>
      <c r="D627" s="3" t="str">
        <f>VLOOKUP($A627,DICO_Complet!A:R,4,FALSE)</f>
        <v>editionParameters</v>
      </c>
      <c r="E627" s="3" t="str">
        <f>VLOOKUP($A627,DICO_Complet!A:R,5,FALSE)</f>
        <v>modelId</v>
      </c>
      <c r="F627" s="3" t="str">
        <f>VLOOKUP($A627,DICO_Complet!A:R,6,FALSE)</f>
        <v>Max10AlphaNumericText</v>
      </c>
      <c r="G627" s="31" t="str">
        <f>VLOOKUP($A627,DICO_Complet!A:R,7,FALSE)</f>
        <v>DNS</v>
      </c>
      <c r="H627" s="31">
        <f>VLOOKUP($A627,DICO_Complet!A:R,8,FALSE)</f>
        <v>0</v>
      </c>
      <c r="I627" s="3" t="str">
        <f>IF(VLOOKUP($A627,DICO_Complet!A:R,9,FALSE)&lt;&gt;0,VLOOKUP($A627,DICO_Complet!A:R,9,FALSE),"")</f>
        <v/>
      </c>
      <c r="J627" s="3" t="str">
        <f>VLOOKUP($A627,DICO_Complet!A:R,10,FALSE)</f>
        <v>Model identification</v>
      </c>
      <c r="K627" s="3" t="str">
        <f>IF(OR(ISNA(VLOOKUP(Tableau161920[[#This Row],[Référence]],MON_MSG!A:H,7,FALSE)),ISBLANK(VLOOKUP(Tableau161920[[#This Row],[Référence]],MON_MSG!A:H,7,FALSE))),"",VLOOKUP(Tableau161920[[#This Row],[Référence]],MON_MSG!A:H,7,FALSE))</f>
        <v/>
      </c>
      <c r="L627" s="3" t="str">
        <f>IF(OR(ISNA(VLOOKUP(Tableau161920[[#This Row],[Référence]],MON_MSG!A:I,8,FALSE)),ISBLANK(VLOOKUP(Tableau161920[[#This Row],[Référence]],MON_MSG!A:I,8,FALSE))),"",VLOOKUP(Tableau161920[[#This Row],[Référence]],MON_MSG!A:I,8,FALSE))</f>
        <v/>
      </c>
      <c r="M627" s="3" t="str">
        <f>IF(OR(ISNA(VLOOKUP(Tableau161920[[#This Row],[Référence]],MON_MSG!A:J,9,FALSE)),ISBLANK(VLOOKUP(Tableau161920[[#This Row],[Référence]],MON_MSG!A:J,9,FALSE))),"",VLOOKUP(Tableau161920[[#This Row],[Référence]],MON_MSG!A:J,9,FALSE))</f>
        <v/>
      </c>
      <c r="N627" s="3" t="str">
        <f>IF(VLOOKUP($A627,DICO_Complet!A:R,12,FALSE)=0,"",VLOOKUP($A627,DICO_Complet!A:R,12,FALSE))</f>
        <v/>
      </c>
      <c r="O627" s="3" t="str">
        <f>IF(VLOOKUP($A627,DICO_Complet!A:R,13,FALSE)=0,"",VLOOKUP($A627,DICO_Complet!A:R,13,FALSE))</f>
        <v/>
      </c>
      <c r="P627" s="3" t="str">
        <f>IF(VLOOKUP($A627,DICO_Complet!A:R,14,FALSE)=0,"",VLOOKUP($A627,DICO_Complet!A:R,14,FALSE))</f>
        <v/>
      </c>
      <c r="Q627" s="3" t="str">
        <f>IF(VLOOKUP($A627,DICO_Complet!A:R,15,FALSE)=0,"",VLOOKUP($A627,DICO_Complet!A:R,15,FALSE))</f>
        <v/>
      </c>
      <c r="R627" s="3" t="str">
        <f>IF(VLOOKUP($A627,DICO_Complet!A:R,16,FALSE)=0,"",VLOOKUP($A627,DICO_Complet!A:R,16,FALSE))</f>
        <v/>
      </c>
      <c r="S627" s="3" t="str">
        <f>IF(VLOOKUP($A627,DICO_Complet!A:R,17,FALSE)=0,"",VLOOKUP($A627,DICO_Complet!A:R,17,FALSE))</f>
        <v/>
      </c>
      <c r="T627" s="3" t="str">
        <f>IF(VLOOKUP($A627,DICO_Complet!A:R,18,FALSE)=0,"",VLOOKUP($A627,DICO_Complet!A:R,18,FALSE))</f>
        <v/>
      </c>
    </row>
    <row r="628" spans="1:20">
      <c r="A628" s="29">
        <v>250528101650</v>
      </c>
      <c r="B628" s="30" t="str">
        <f>IF(ISNA(VLOOKUP(Tableau161920[[#This Row],[Référence]],MON_MSG!A:B,2,FALSE)),"N",IF($I628="Obsolete","N","O"))</f>
        <v>O</v>
      </c>
      <c r="C628" s="3" t="str">
        <f>VLOOKUP($A628,DICO_Complet!A:R,3,FALSE)</f>
        <v>Edition</v>
      </c>
      <c r="D628" s="3" t="str">
        <f>VLOOKUP($A628,DICO_Complet!A:R,4,FALSE)</f>
        <v>editionParameters</v>
      </c>
      <c r="E628" s="3" t="str">
        <f>VLOOKUP($A628,DICO_Complet!A:R,5,FALSE)</f>
        <v>modelLabel</v>
      </c>
      <c r="F628" s="3" t="str">
        <f>VLOOKUP($A628,DICO_Complet!A:R,6,FALSE)</f>
        <v>Max200Text</v>
      </c>
      <c r="G628" s="31" t="str">
        <f>VLOOKUP($A628,DICO_Complet!A:R,7,FALSE)</f>
        <v>DNS</v>
      </c>
      <c r="H628" s="31">
        <f>VLOOKUP($A628,DICO_Complet!A:R,8,FALSE)</f>
        <v>0</v>
      </c>
      <c r="I628" s="3" t="str">
        <f>IF(VLOOKUP($A628,DICO_Complet!A:R,9,FALSE)&lt;&gt;0,VLOOKUP($A628,DICO_Complet!A:R,9,FALSE),"")</f>
        <v/>
      </c>
      <c r="J628" s="3" t="str">
        <f>VLOOKUP($A628,DICO_Complet!A:R,10,FALSE)</f>
        <v>Model label</v>
      </c>
      <c r="K628" s="3" t="str">
        <f>IF(OR(ISNA(VLOOKUP(Tableau161920[[#This Row],[Référence]],MON_MSG!A:H,7,FALSE)),ISBLANK(VLOOKUP(Tableau161920[[#This Row],[Référence]],MON_MSG!A:H,7,FALSE))),"",VLOOKUP(Tableau161920[[#This Row],[Référence]],MON_MSG!A:H,7,FALSE))</f>
        <v/>
      </c>
      <c r="L628" s="3" t="str">
        <f>IF(OR(ISNA(VLOOKUP(Tableau161920[[#This Row],[Référence]],MON_MSG!A:I,8,FALSE)),ISBLANK(VLOOKUP(Tableau161920[[#This Row],[Référence]],MON_MSG!A:I,8,FALSE))),"",VLOOKUP(Tableau161920[[#This Row],[Référence]],MON_MSG!A:I,8,FALSE))</f>
        <v/>
      </c>
      <c r="M628" s="3" t="str">
        <f>IF(OR(ISNA(VLOOKUP(Tableau161920[[#This Row],[Référence]],MON_MSG!A:J,9,FALSE)),ISBLANK(VLOOKUP(Tableau161920[[#This Row],[Référence]],MON_MSG!A:J,9,FALSE))),"",VLOOKUP(Tableau161920[[#This Row],[Référence]],MON_MSG!A:J,9,FALSE))</f>
        <v/>
      </c>
      <c r="N628" s="3" t="str">
        <f>IF(VLOOKUP($A628,DICO_Complet!A:R,12,FALSE)=0,"",VLOOKUP($A628,DICO_Complet!A:R,12,FALSE))</f>
        <v/>
      </c>
      <c r="O628" s="3" t="str">
        <f>IF(VLOOKUP($A628,DICO_Complet!A:R,13,FALSE)=0,"",VLOOKUP($A628,DICO_Complet!A:R,13,FALSE))</f>
        <v/>
      </c>
      <c r="P628" s="3" t="str">
        <f>IF(VLOOKUP($A628,DICO_Complet!A:R,14,FALSE)=0,"",VLOOKUP($A628,DICO_Complet!A:R,14,FALSE))</f>
        <v/>
      </c>
      <c r="Q628" s="3" t="str">
        <f>IF(VLOOKUP($A628,DICO_Complet!A:R,15,FALSE)=0,"",VLOOKUP($A628,DICO_Complet!A:R,15,FALSE))</f>
        <v/>
      </c>
      <c r="R628" s="3" t="str">
        <f>IF(VLOOKUP($A628,DICO_Complet!A:R,16,FALSE)=0,"",VLOOKUP($A628,DICO_Complet!A:R,16,FALSE))</f>
        <v/>
      </c>
      <c r="S628" s="3" t="str">
        <f>IF(VLOOKUP($A628,DICO_Complet!A:R,17,FALSE)=0,"",VLOOKUP($A628,DICO_Complet!A:R,17,FALSE))</f>
        <v/>
      </c>
      <c r="T628" s="3" t="str">
        <f>IF(VLOOKUP($A628,DICO_Complet!A:R,18,FALSE)=0,"",VLOOKUP($A628,DICO_Complet!A:R,18,FALSE))</f>
        <v/>
      </c>
    </row>
    <row r="629" spans="1:20">
      <c r="A629" s="29">
        <v>250528104031</v>
      </c>
      <c r="B629" s="30" t="str">
        <f>IF(ISNA(VLOOKUP(Tableau161920[[#This Row],[Référence]],MON_MSG!A:B,2,FALSE)),"N",IF($I629="Obsolete","N","O"))</f>
        <v>O</v>
      </c>
      <c r="C629" s="3" t="str">
        <f>VLOOKUP($A629,DICO_Complet!A:R,3,FALSE)</f>
        <v>Edition</v>
      </c>
      <c r="D629" s="3" t="str">
        <f>VLOOKUP($A629,DICO_Complet!A:R,4,FALSE)</f>
        <v>editionParameters</v>
      </c>
      <c r="E629" s="3" t="str">
        <f>VLOOKUP($A629,DICO_Complet!A:R,5,FALSE)</f>
        <v>nonRefundReasonEditionCode</v>
      </c>
      <c r="F629" s="3" t="str">
        <f>VLOOKUP($A629,DICO_Complet!A:R,6,FALSE)</f>
        <v>Max10AlphaNumericText</v>
      </c>
      <c r="G629" s="31" t="str">
        <f>VLOOKUP($A629,DICO_Complet!A:R,7,FALSE)</f>
        <v>DNS</v>
      </c>
      <c r="H629" s="31">
        <f>VLOOKUP($A629,DICO_Complet!A:R,8,FALSE)</f>
        <v>0</v>
      </c>
      <c r="I629" s="3" t="str">
        <f>IF(VLOOKUP($A629,DICO_Complet!A:R,9,FALSE)&lt;&gt;0,VLOOKUP($A629,DICO_Complet!A:R,9,FALSE),"")</f>
        <v/>
      </c>
      <c r="J629" s="3" t="str">
        <f>VLOOKUP($A629,DICO_Complet!A:R,10,FALSE)</f>
        <v>Editique code related to the reason of the nonrefund of the dispute</v>
      </c>
      <c r="K629" s="3" t="str">
        <f>IF(OR(ISNA(VLOOKUP(Tableau161920[[#This Row],[Référence]],MON_MSG!A:H,7,FALSE)),ISBLANK(VLOOKUP(Tableau161920[[#This Row],[Référence]],MON_MSG!A:H,7,FALSE))),"",VLOOKUP(Tableau161920[[#This Row],[Référence]],MON_MSG!A:H,7,FALSE))</f>
        <v/>
      </c>
      <c r="L629" s="3" t="str">
        <f>IF(OR(ISNA(VLOOKUP(Tableau161920[[#This Row],[Référence]],MON_MSG!A:I,8,FALSE)),ISBLANK(VLOOKUP(Tableau161920[[#This Row],[Référence]],MON_MSG!A:I,8,FALSE))),"",VLOOKUP(Tableau161920[[#This Row],[Référence]],MON_MSG!A:I,8,FALSE))</f>
        <v/>
      </c>
      <c r="M629" s="3" t="str">
        <f>IF(OR(ISNA(VLOOKUP(Tableau161920[[#This Row],[Référence]],MON_MSG!A:J,9,FALSE)),ISBLANK(VLOOKUP(Tableau161920[[#This Row],[Référence]],MON_MSG!A:J,9,FALSE))),"",VLOOKUP(Tableau161920[[#This Row],[Référence]],MON_MSG!A:J,9,FALSE))</f>
        <v/>
      </c>
      <c r="N629" s="3" t="str">
        <f>IF(VLOOKUP($A629,DICO_Complet!A:R,12,FALSE)=0,"",VLOOKUP($A629,DICO_Complet!A:R,12,FALSE))</f>
        <v/>
      </c>
      <c r="O629" s="3" t="str">
        <f>IF(VLOOKUP($A629,DICO_Complet!A:R,13,FALSE)=0,"",VLOOKUP($A629,DICO_Complet!A:R,13,FALSE))</f>
        <v/>
      </c>
      <c r="P629" s="3" t="str">
        <f>IF(VLOOKUP($A629,DICO_Complet!A:R,14,FALSE)=0,"",VLOOKUP($A629,DICO_Complet!A:R,14,FALSE))</f>
        <v/>
      </c>
      <c r="Q629" s="3" t="str">
        <f>IF(VLOOKUP($A629,DICO_Complet!A:R,15,FALSE)=0,"",VLOOKUP($A629,DICO_Complet!A:R,15,FALSE))</f>
        <v/>
      </c>
      <c r="R629" s="3" t="str">
        <f>IF(VLOOKUP($A629,DICO_Complet!A:R,16,FALSE)=0,"",VLOOKUP($A629,DICO_Complet!A:R,16,FALSE))</f>
        <v/>
      </c>
      <c r="S629" s="3" t="str">
        <f>IF(VLOOKUP($A629,DICO_Complet!A:R,17,FALSE)=0,"",VLOOKUP($A629,DICO_Complet!A:R,17,FALSE))</f>
        <v/>
      </c>
      <c r="T629" s="3" t="str">
        <f>IF(VLOOKUP($A629,DICO_Complet!A:R,18,FALSE)=0,"",VLOOKUP($A629,DICO_Complet!A:R,18,FALSE))</f>
        <v/>
      </c>
    </row>
    <row r="630" spans="1:20">
      <c r="A630" s="29">
        <v>250528103900</v>
      </c>
      <c r="B630" s="30" t="str">
        <f>IF(ISNA(VLOOKUP(Tableau161920[[#This Row],[Référence]],MON_MSG!A:B,2,FALSE)),"N",IF($I630="Obsolete","N","O"))</f>
        <v>O</v>
      </c>
      <c r="C630" s="3" t="str">
        <f>VLOOKUP($A630,DICO_Complet!A:R,3,FALSE)</f>
        <v>Edition</v>
      </c>
      <c r="D630" s="3" t="str">
        <f>VLOOKUP($A630,DICO_Complet!A:R,4,FALSE)</f>
        <v>editionParameters</v>
      </c>
      <c r="E630" s="3" t="str">
        <f>VLOOKUP($A630,DICO_Complet!A:R,5,FALSE)</f>
        <v>peerBankContact</v>
      </c>
      <c r="F630" s="3" t="str">
        <f>VLOOKUP($A630,DICO_Complet!A:R,6,FALSE)</f>
        <v>ContactType</v>
      </c>
      <c r="G630" s="31" t="str">
        <f>VLOOKUP($A630,DICO_Complet!A:R,7,FALSE)</f>
        <v>DNS</v>
      </c>
      <c r="H630" s="31">
        <f>VLOOKUP($A630,DICO_Complet!A:R,8,FALSE)</f>
        <v>0</v>
      </c>
      <c r="I630" s="3" t="str">
        <f>IF(VLOOKUP($A630,DICO_Complet!A:R,9,FALSE)&lt;&gt;0,VLOOKUP($A630,DICO_Complet!A:R,9,FALSE),"")</f>
        <v/>
      </c>
      <c r="J630" s="3" t="str">
        <f>VLOOKUP($A630,DICO_Complet!A:R,10,FALSE)</f>
        <v>Peer bank contact information</v>
      </c>
      <c r="K630" s="3" t="str">
        <f>IF(OR(ISNA(VLOOKUP(Tableau161920[[#This Row],[Référence]],MON_MSG!A:H,7,FALSE)),ISBLANK(VLOOKUP(Tableau161920[[#This Row],[Référence]],MON_MSG!A:H,7,FALSE))),"",VLOOKUP(Tableau161920[[#This Row],[Référence]],MON_MSG!A:H,7,FALSE))</f>
        <v/>
      </c>
      <c r="L630" s="3" t="str">
        <f>IF(OR(ISNA(VLOOKUP(Tableau161920[[#This Row],[Référence]],MON_MSG!A:I,8,FALSE)),ISBLANK(VLOOKUP(Tableau161920[[#This Row],[Référence]],MON_MSG!A:I,8,FALSE))),"",VLOOKUP(Tableau161920[[#This Row],[Référence]],MON_MSG!A:I,8,FALSE))</f>
        <v/>
      </c>
      <c r="M630" s="3" t="str">
        <f>IF(OR(ISNA(VLOOKUP(Tableau161920[[#This Row],[Référence]],MON_MSG!A:J,9,FALSE)),ISBLANK(VLOOKUP(Tableau161920[[#This Row],[Référence]],MON_MSG!A:J,9,FALSE))),"",VLOOKUP(Tableau161920[[#This Row],[Référence]],MON_MSG!A:J,9,FALSE))</f>
        <v/>
      </c>
      <c r="N630" s="3" t="str">
        <f>IF(VLOOKUP($A630,DICO_Complet!A:R,12,FALSE)=0,"",VLOOKUP($A630,DICO_Complet!A:R,12,FALSE))</f>
        <v/>
      </c>
      <c r="O630" s="3" t="str">
        <f>IF(VLOOKUP($A630,DICO_Complet!A:R,13,FALSE)=0,"",VLOOKUP($A630,DICO_Complet!A:R,13,FALSE))</f>
        <v/>
      </c>
      <c r="P630" s="3" t="str">
        <f>IF(VLOOKUP($A630,DICO_Complet!A:R,14,FALSE)=0,"",VLOOKUP($A630,DICO_Complet!A:R,14,FALSE))</f>
        <v/>
      </c>
      <c r="Q630" s="3" t="str">
        <f>IF(VLOOKUP($A630,DICO_Complet!A:R,15,FALSE)=0,"",VLOOKUP($A630,DICO_Complet!A:R,15,FALSE))</f>
        <v/>
      </c>
      <c r="R630" s="3" t="str">
        <f>IF(VLOOKUP($A630,DICO_Complet!A:R,16,FALSE)=0,"",VLOOKUP($A630,DICO_Complet!A:R,16,FALSE))</f>
        <v/>
      </c>
      <c r="S630" s="3" t="str">
        <f>IF(VLOOKUP($A630,DICO_Complet!A:R,17,FALSE)=0,"",VLOOKUP($A630,DICO_Complet!A:R,17,FALSE))</f>
        <v/>
      </c>
      <c r="T630" s="3" t="str">
        <f>IF(VLOOKUP($A630,DICO_Complet!A:R,18,FALSE)=0,"",VLOOKUP($A630,DICO_Complet!A:R,18,FALSE))</f>
        <v/>
      </c>
    </row>
    <row r="631" spans="1:20">
      <c r="A631" s="29">
        <v>250617104200</v>
      </c>
      <c r="B631" s="30" t="str">
        <f>IF(ISNA(VLOOKUP(Tableau161920[[#This Row],[Référence]],MON_MSG!A:B,2,FALSE)),"N",IF($I631="Obsolete","N","O"))</f>
        <v>O</v>
      </c>
      <c r="C631" s="3" t="str">
        <f>VLOOKUP($A631,DICO_Complet!A:R,3,FALSE)</f>
        <v>Edition</v>
      </c>
      <c r="D631" s="3" t="str">
        <f>VLOOKUP($A631,DICO_Complet!A:R,4,FALSE)</f>
        <v>editionParameters</v>
      </c>
      <c r="E631" s="3" t="str">
        <f>VLOOKUP($A631,DICO_Complet!A:R,5,FALSE)</f>
        <v>peerInstitutionId</v>
      </c>
      <c r="F631" s="3" t="str">
        <f>VLOOKUP($A631,DICO_Complet!A:R,6,FALSE)</f>
        <v>Max35Text</v>
      </c>
      <c r="G631" s="31" t="str">
        <f>VLOOKUP($A631,DICO_Complet!A:R,7,FALSE)</f>
        <v>DNS</v>
      </c>
      <c r="H631" s="31">
        <f>VLOOKUP($A631,DICO_Complet!A:R,8,FALSE)</f>
        <v>0</v>
      </c>
      <c r="I631" s="3" t="str">
        <f>IF(VLOOKUP($A631,DICO_Complet!A:R,9,FALSE)&lt;&gt;0,VLOOKUP($A631,DICO_Complet!A:R,9,FALSE),"")</f>
        <v/>
      </c>
      <c r="J631" s="3" t="str">
        <f>VLOOKUP($A631,DICO_Complet!A:R,10,FALSE)</f>
        <v>Peer Institution Id</v>
      </c>
      <c r="K631" s="3" t="str">
        <f>IF(OR(ISNA(VLOOKUP(Tableau161920[[#This Row],[Référence]],MON_MSG!A:H,7,FALSE)),ISBLANK(VLOOKUP(Tableau161920[[#This Row],[Référence]],MON_MSG!A:H,7,FALSE))),"",VLOOKUP(Tableau161920[[#This Row],[Référence]],MON_MSG!A:H,7,FALSE))</f>
        <v/>
      </c>
      <c r="L631" s="3" t="str">
        <f>IF(OR(ISNA(VLOOKUP(Tableau161920[[#This Row],[Référence]],MON_MSG!A:I,8,FALSE)),ISBLANK(VLOOKUP(Tableau161920[[#This Row],[Référence]],MON_MSG!A:I,8,FALSE))),"",VLOOKUP(Tableau161920[[#This Row],[Référence]],MON_MSG!A:I,8,FALSE))</f>
        <v/>
      </c>
      <c r="M631" s="3" t="str">
        <f>IF(OR(ISNA(VLOOKUP(Tableau161920[[#This Row],[Référence]],MON_MSG!A:J,9,FALSE)),ISBLANK(VLOOKUP(Tableau161920[[#This Row],[Référence]],MON_MSG!A:J,9,FALSE))),"",VLOOKUP(Tableau161920[[#This Row],[Référence]],MON_MSG!A:J,9,FALSE))</f>
        <v/>
      </c>
      <c r="N631" s="3" t="str">
        <f>IF(VLOOKUP($A631,DICO_Complet!A:R,12,FALSE)=0,"",VLOOKUP($A631,DICO_Complet!A:R,12,FALSE))</f>
        <v/>
      </c>
      <c r="O631" s="3" t="str">
        <f>IF(VLOOKUP($A631,DICO_Complet!A:R,13,FALSE)=0,"",VLOOKUP($A631,DICO_Complet!A:R,13,FALSE))</f>
        <v/>
      </c>
      <c r="P631" s="3" t="str">
        <f>IF(VLOOKUP($A631,DICO_Complet!A:R,14,FALSE)=0,"",VLOOKUP($A631,DICO_Complet!A:R,14,FALSE))</f>
        <v/>
      </c>
      <c r="Q631" s="3" t="str">
        <f>IF(VLOOKUP($A631,DICO_Complet!A:R,15,FALSE)=0,"",VLOOKUP($A631,DICO_Complet!A:R,15,FALSE))</f>
        <v/>
      </c>
      <c r="R631" s="3" t="str">
        <f>IF(VLOOKUP($A631,DICO_Complet!A:R,16,FALSE)=0,"",VLOOKUP($A631,DICO_Complet!A:R,16,FALSE))</f>
        <v/>
      </c>
      <c r="S631" s="3" t="str">
        <f>IF(VLOOKUP($A631,DICO_Complet!A:R,17,FALSE)=0,"",VLOOKUP($A631,DICO_Complet!A:R,17,FALSE))</f>
        <v/>
      </c>
      <c r="T631" s="3" t="str">
        <f>IF(VLOOKUP($A631,DICO_Complet!A:R,18,FALSE)=0,"",VLOOKUP($A631,DICO_Complet!A:R,18,FALSE))</f>
        <v/>
      </c>
    </row>
    <row r="632" spans="1:20">
      <c r="A632" s="29">
        <v>260422140400</v>
      </c>
      <c r="B632" s="30" t="str">
        <f>IF(ISNA(VLOOKUP(Tableau161920[[#This Row],[Référence]],MON_MSG!A:B,2,FALSE)),"N",IF($I632="Obsolete","N","O"))</f>
        <v>O</v>
      </c>
      <c r="C632" s="3" t="str">
        <f>VLOOKUP($A632,DICO_Complet!A:R,3,FALSE)</f>
        <v>Edition</v>
      </c>
      <c r="D632" s="3" t="str">
        <f>VLOOKUP($A632,DICO_Complet!A:R,4,FALSE)</f>
        <v>editionParameters</v>
      </c>
      <c r="E632" s="3" t="str">
        <f>VLOOKUP($A632,DICO_Complet!A:R,5,FALSE)</f>
        <v>peerServiceAddress</v>
      </c>
      <c r="F632" s="3" t="str">
        <f>VLOOKUP($A632,DICO_Complet!A:R,6,FALSE)</f>
        <v>PostalAddressType</v>
      </c>
      <c r="G632" s="31" t="str">
        <f>VLOOKUP($A632,DICO_Complet!A:R,7,FALSE)</f>
        <v>DNS</v>
      </c>
      <c r="H632" s="31">
        <f>VLOOKUP($A632,DICO_Complet!A:R,8,FALSE)</f>
        <v>0</v>
      </c>
      <c r="I632" s="3" t="str">
        <f>IF(VLOOKUP($A632,DICO_Complet!A:R,9,FALSE)&lt;&gt;0,VLOOKUP($A632,DICO_Complet!A:R,9,FALSE),"")</f>
        <v/>
      </c>
      <c r="J632" s="3" t="str">
        <f>VLOOKUP($A632,DICO_Complet!A:R,10,FALSE)</f>
        <v>Peer bank contact information</v>
      </c>
      <c r="K632" s="3" t="str">
        <f>IF(OR(ISNA(VLOOKUP(Tableau161920[[#This Row],[Référence]],MON_MSG!A:H,7,FALSE)),ISBLANK(VLOOKUP(Tableau161920[[#This Row],[Référence]],MON_MSG!A:H,7,FALSE))),"",VLOOKUP(Tableau161920[[#This Row],[Référence]],MON_MSG!A:H,7,FALSE))</f>
        <v/>
      </c>
      <c r="L632" s="3" t="str">
        <f>IF(OR(ISNA(VLOOKUP(Tableau161920[[#This Row],[Référence]],MON_MSG!A:I,8,FALSE)),ISBLANK(VLOOKUP(Tableau161920[[#This Row],[Référence]],MON_MSG!A:I,8,FALSE))),"",VLOOKUP(Tableau161920[[#This Row],[Référence]],MON_MSG!A:I,8,FALSE))</f>
        <v/>
      </c>
      <c r="M632" s="3" t="str">
        <f>IF(OR(ISNA(VLOOKUP(Tableau161920[[#This Row],[Référence]],MON_MSG!A:J,9,FALSE)),ISBLANK(VLOOKUP(Tableau161920[[#This Row],[Référence]],MON_MSG!A:J,9,FALSE))),"",VLOOKUP(Tableau161920[[#This Row],[Référence]],MON_MSG!A:J,9,FALSE))</f>
        <v/>
      </c>
      <c r="N632" s="3" t="str">
        <f>IF(VLOOKUP($A632,DICO_Complet!A:R,12,FALSE)=0,"",VLOOKUP($A632,DICO_Complet!A:R,12,FALSE))</f>
        <v/>
      </c>
      <c r="O632" s="3" t="str">
        <f>IF(VLOOKUP($A632,DICO_Complet!A:R,13,FALSE)=0,"",VLOOKUP($A632,DICO_Complet!A:R,13,FALSE))</f>
        <v/>
      </c>
      <c r="P632" s="3" t="str">
        <f>IF(VLOOKUP($A632,DICO_Complet!A:R,14,FALSE)=0,"",VLOOKUP($A632,DICO_Complet!A:R,14,FALSE))</f>
        <v/>
      </c>
      <c r="Q632" s="3" t="str">
        <f>IF(VLOOKUP($A632,DICO_Complet!A:R,15,FALSE)=0,"",VLOOKUP($A632,DICO_Complet!A:R,15,FALSE))</f>
        <v/>
      </c>
      <c r="R632" s="3" t="str">
        <f>IF(VLOOKUP($A632,DICO_Complet!A:R,16,FALSE)=0,"",VLOOKUP($A632,DICO_Complet!A:R,16,FALSE))</f>
        <v/>
      </c>
      <c r="S632" s="3" t="str">
        <f>IF(VLOOKUP($A632,DICO_Complet!A:R,17,FALSE)=0,"",VLOOKUP($A632,DICO_Complet!A:R,17,FALSE))</f>
        <v/>
      </c>
      <c r="T632" s="3" t="str">
        <f>IF(VLOOKUP($A632,DICO_Complet!A:R,18,FALSE)=0,"",VLOOKUP($A632,DICO_Complet!A:R,18,FALSE))</f>
        <v/>
      </c>
    </row>
    <row r="633" spans="1:20">
      <c r="A633" s="29">
        <v>250528104016</v>
      </c>
      <c r="B633" s="30" t="str">
        <f>IF(ISNA(VLOOKUP(Tableau161920[[#This Row],[Référence]],MON_MSG!A:B,2,FALSE)),"N",IF($I633="Obsolete","N","O"))</f>
        <v>O</v>
      </c>
      <c r="C633" s="3" t="str">
        <f>VLOOKUP($A633,DICO_Complet!A:R,3,FALSE)</f>
        <v>Edition</v>
      </c>
      <c r="D633" s="3" t="str">
        <f>VLOOKUP($A633,DICO_Complet!A:R,4,FALSE)</f>
        <v>editionParameters</v>
      </c>
      <c r="E633" s="3" t="str">
        <f>VLOOKUP($A633,DICO_Complet!A:R,5,FALSE)</f>
        <v>postageOption</v>
      </c>
      <c r="F633" s="3" t="str">
        <f>VLOOKUP($A633,DICO_Complet!A:R,6,FALSE)</f>
        <v>PostageOptionCodeset</v>
      </c>
      <c r="G633" s="31" t="str">
        <f>VLOOKUP($A633,DICO_Complet!A:R,7,FALSE)</f>
        <v>DNS</v>
      </c>
      <c r="H633" s="31">
        <f>VLOOKUP($A633,DICO_Complet!A:R,8,FALSE)</f>
        <v>0</v>
      </c>
      <c r="I633" s="3" t="str">
        <f>IF(VLOOKUP($A633,DICO_Complet!A:R,9,FALSE)&lt;&gt;0,VLOOKUP($A633,DICO_Complet!A:R,9,FALSE),"")</f>
        <v/>
      </c>
      <c r="J633" s="3" t="str">
        <f>VLOOKUP($A633,DICO_Complet!A:R,10,FALSE)</f>
        <v>Type of postage</v>
      </c>
      <c r="K633" s="3" t="str">
        <f>IF(OR(ISNA(VLOOKUP(Tableau161920[[#This Row],[Référence]],MON_MSG!A:H,7,FALSE)),ISBLANK(VLOOKUP(Tableau161920[[#This Row],[Référence]],MON_MSG!A:H,7,FALSE))),"",VLOOKUP(Tableau161920[[#This Row],[Référence]],MON_MSG!A:H,7,FALSE))</f>
        <v/>
      </c>
      <c r="L633" s="3" t="str">
        <f>IF(OR(ISNA(VLOOKUP(Tableau161920[[#This Row],[Référence]],MON_MSG!A:I,8,FALSE)),ISBLANK(VLOOKUP(Tableau161920[[#This Row],[Référence]],MON_MSG!A:I,8,FALSE))),"",VLOOKUP(Tableau161920[[#This Row],[Référence]],MON_MSG!A:I,8,FALSE))</f>
        <v/>
      </c>
      <c r="M633" s="3" t="str">
        <f>IF(OR(ISNA(VLOOKUP(Tableau161920[[#This Row],[Référence]],MON_MSG!A:J,9,FALSE)),ISBLANK(VLOOKUP(Tableau161920[[#This Row],[Référence]],MON_MSG!A:J,9,FALSE))),"",VLOOKUP(Tableau161920[[#This Row],[Référence]],MON_MSG!A:J,9,FALSE))</f>
        <v/>
      </c>
      <c r="N633" s="3" t="str">
        <f>IF(VLOOKUP($A633,DICO_Complet!A:R,12,FALSE)=0,"",VLOOKUP($A633,DICO_Complet!A:R,12,FALSE))</f>
        <v/>
      </c>
      <c r="O633" s="3" t="str">
        <f>IF(VLOOKUP($A633,DICO_Complet!A:R,13,FALSE)=0,"",VLOOKUP($A633,DICO_Complet!A:R,13,FALSE))</f>
        <v/>
      </c>
      <c r="P633" s="3" t="str">
        <f>IF(VLOOKUP($A633,DICO_Complet!A:R,14,FALSE)=0,"",VLOOKUP($A633,DICO_Complet!A:R,14,FALSE))</f>
        <v/>
      </c>
      <c r="Q633" s="3" t="str">
        <f>IF(VLOOKUP($A633,DICO_Complet!A:R,15,FALSE)=0,"",VLOOKUP($A633,DICO_Complet!A:R,15,FALSE))</f>
        <v/>
      </c>
      <c r="R633" s="3" t="str">
        <f>IF(VLOOKUP($A633,DICO_Complet!A:R,16,FALSE)=0,"",VLOOKUP($A633,DICO_Complet!A:R,16,FALSE))</f>
        <v/>
      </c>
      <c r="S633" s="3" t="str">
        <f>IF(VLOOKUP($A633,DICO_Complet!A:R,17,FALSE)=0,"",VLOOKUP($A633,DICO_Complet!A:R,17,FALSE))</f>
        <v/>
      </c>
      <c r="T633" s="3" t="str">
        <f>IF(VLOOKUP($A633,DICO_Complet!A:R,18,FALSE)=0,"",VLOOKUP($A633,DICO_Complet!A:R,18,FALSE))</f>
        <v/>
      </c>
    </row>
    <row r="634" spans="1:20">
      <c r="A634" s="29">
        <v>250528104012</v>
      </c>
      <c r="B634" s="30" t="str">
        <f>IF(ISNA(VLOOKUP(Tableau161920[[#This Row],[Référence]],MON_MSG!A:B,2,FALSE)),"N",IF($I634="Obsolete","N","O"))</f>
        <v>O</v>
      </c>
      <c r="C634" s="3" t="str">
        <f>VLOOKUP($A634,DICO_Complet!A:R,3,FALSE)</f>
        <v>Edition</v>
      </c>
      <c r="D634" s="3" t="str">
        <f>VLOOKUP($A634,DICO_Complet!A:R,4,FALSE)</f>
        <v>editionParameters</v>
      </c>
      <c r="E634" s="3" t="str">
        <f>VLOOKUP($A634,DICO_Complet!A:R,5,FALSE)</f>
        <v>postScriptum</v>
      </c>
      <c r="F634" s="3" t="str">
        <f>VLOOKUP($A634,DICO_Complet!A:R,6,FALSE)</f>
        <v>Max3000Text</v>
      </c>
      <c r="G634" s="31" t="str">
        <f>VLOOKUP($A634,DICO_Complet!A:R,7,FALSE)</f>
        <v>DNS</v>
      </c>
      <c r="H634" s="31">
        <f>VLOOKUP($A634,DICO_Complet!A:R,8,FALSE)</f>
        <v>0</v>
      </c>
      <c r="I634" s="3" t="str">
        <f>IF(VLOOKUP($A634,DICO_Complet!A:R,9,FALSE)&lt;&gt;0,VLOOKUP($A634,DICO_Complet!A:R,9,FALSE),"")</f>
        <v/>
      </c>
      <c r="J634" s="3" t="str">
        <f>VLOOKUP($A634,DICO_Complet!A:R,10,FALSE)</f>
        <v>Mail post-scriptum</v>
      </c>
      <c r="K634" s="3" t="str">
        <f>IF(OR(ISNA(VLOOKUP(Tableau161920[[#This Row],[Référence]],MON_MSG!A:H,7,FALSE)),ISBLANK(VLOOKUP(Tableau161920[[#This Row],[Référence]],MON_MSG!A:H,7,FALSE))),"",VLOOKUP(Tableau161920[[#This Row],[Référence]],MON_MSG!A:H,7,FALSE))</f>
        <v/>
      </c>
      <c r="L634" s="3" t="str">
        <f>IF(OR(ISNA(VLOOKUP(Tableau161920[[#This Row],[Référence]],MON_MSG!A:I,8,FALSE)),ISBLANK(VLOOKUP(Tableau161920[[#This Row],[Référence]],MON_MSG!A:I,8,FALSE))),"",VLOOKUP(Tableau161920[[#This Row],[Référence]],MON_MSG!A:I,8,FALSE))</f>
        <v/>
      </c>
      <c r="M634" s="3" t="str">
        <f>IF(OR(ISNA(VLOOKUP(Tableau161920[[#This Row],[Référence]],MON_MSG!A:J,9,FALSE)),ISBLANK(VLOOKUP(Tableau161920[[#This Row],[Référence]],MON_MSG!A:J,9,FALSE))),"",VLOOKUP(Tableau161920[[#This Row],[Référence]],MON_MSG!A:J,9,FALSE))</f>
        <v/>
      </c>
      <c r="N634" s="3" t="str">
        <f>IF(VLOOKUP($A634,DICO_Complet!A:R,12,FALSE)=0,"",VLOOKUP($A634,DICO_Complet!A:R,12,FALSE))</f>
        <v/>
      </c>
      <c r="O634" s="3" t="str">
        <f>IF(VLOOKUP($A634,DICO_Complet!A:R,13,FALSE)=0,"",VLOOKUP($A634,DICO_Complet!A:R,13,FALSE))</f>
        <v/>
      </c>
      <c r="P634" s="3" t="str">
        <f>IF(VLOOKUP($A634,DICO_Complet!A:R,14,FALSE)=0,"",VLOOKUP($A634,DICO_Complet!A:R,14,FALSE))</f>
        <v/>
      </c>
      <c r="Q634" s="3" t="str">
        <f>IF(VLOOKUP($A634,DICO_Complet!A:R,15,FALSE)=0,"",VLOOKUP($A634,DICO_Complet!A:R,15,FALSE))</f>
        <v/>
      </c>
      <c r="R634" s="3" t="str">
        <f>IF(VLOOKUP($A634,DICO_Complet!A:R,16,FALSE)=0,"",VLOOKUP($A634,DICO_Complet!A:R,16,FALSE))</f>
        <v/>
      </c>
      <c r="S634" s="3" t="str">
        <f>IF(VLOOKUP($A634,DICO_Complet!A:R,17,FALSE)=0,"",VLOOKUP($A634,DICO_Complet!A:R,17,FALSE))</f>
        <v/>
      </c>
      <c r="T634" s="3" t="str">
        <f>IF(VLOOKUP($A634,DICO_Complet!A:R,18,FALSE)=0,"",VLOOKUP($A634,DICO_Complet!A:R,18,FALSE))</f>
        <v/>
      </c>
    </row>
    <row r="635" spans="1:20">
      <c r="A635" s="29">
        <v>250528104021</v>
      </c>
      <c r="B635" s="30" t="str">
        <f>IF(ISNA(VLOOKUP(Tableau161920[[#This Row],[Référence]],MON_MSG!A:B,2,FALSE)),"N",IF($I635="Obsolete","N","O"))</f>
        <v>O</v>
      </c>
      <c r="C635" s="3" t="str">
        <f>VLOOKUP($A635,DICO_Complet!A:R,3,FALSE)</f>
        <v>Edition</v>
      </c>
      <c r="D635" s="3" t="str">
        <f>VLOOKUP($A635,DICO_Complet!A:R,4,FALSE)</f>
        <v>editionParameters</v>
      </c>
      <c r="E635" s="3" t="str">
        <f>VLOOKUP($A635,DICO_Complet!A:R,5,FALSE)</f>
        <v>prepayedEnvelopeModelCode</v>
      </c>
      <c r="F635" s="3" t="str">
        <f>VLOOKUP($A635,DICO_Complet!A:R,6,FALSE)</f>
        <v>Max14Text</v>
      </c>
      <c r="G635" s="31" t="str">
        <f>VLOOKUP($A635,DICO_Complet!A:R,7,FALSE)</f>
        <v>DNS</v>
      </c>
      <c r="H635" s="31">
        <f>VLOOKUP($A635,DICO_Complet!A:R,8,FALSE)</f>
        <v>0</v>
      </c>
      <c r="I635" s="3" t="str">
        <f>IF(VLOOKUP($A635,DICO_Complet!A:R,9,FALSE)&lt;&gt;0,VLOOKUP($A635,DICO_Complet!A:R,9,FALSE),"")</f>
        <v/>
      </c>
      <c r="J635" s="3" t="str">
        <f>VLOOKUP($A635,DICO_Complet!A:R,10,FALSE)</f>
        <v>Pre-payed envelope Id</v>
      </c>
      <c r="K635" s="3" t="str">
        <f>IF(OR(ISNA(VLOOKUP(Tableau161920[[#This Row],[Référence]],MON_MSG!A:H,7,FALSE)),ISBLANK(VLOOKUP(Tableau161920[[#This Row],[Référence]],MON_MSG!A:H,7,FALSE))),"",VLOOKUP(Tableau161920[[#This Row],[Référence]],MON_MSG!A:H,7,FALSE))</f>
        <v/>
      </c>
      <c r="L635" s="3" t="str">
        <f>IF(OR(ISNA(VLOOKUP(Tableau161920[[#This Row],[Référence]],MON_MSG!A:I,8,FALSE)),ISBLANK(VLOOKUP(Tableau161920[[#This Row],[Référence]],MON_MSG!A:I,8,FALSE))),"",VLOOKUP(Tableau161920[[#This Row],[Référence]],MON_MSG!A:I,8,FALSE))</f>
        <v/>
      </c>
      <c r="M635" s="3" t="str">
        <f>IF(OR(ISNA(VLOOKUP(Tableau161920[[#This Row],[Référence]],MON_MSG!A:J,9,FALSE)),ISBLANK(VLOOKUP(Tableau161920[[#This Row],[Référence]],MON_MSG!A:J,9,FALSE))),"",VLOOKUP(Tableau161920[[#This Row],[Référence]],MON_MSG!A:J,9,FALSE))</f>
        <v/>
      </c>
      <c r="N635" s="3" t="str">
        <f>IF(VLOOKUP($A635,DICO_Complet!A:R,12,FALSE)=0,"",VLOOKUP($A635,DICO_Complet!A:R,12,FALSE))</f>
        <v/>
      </c>
      <c r="O635" s="3" t="str">
        <f>IF(VLOOKUP($A635,DICO_Complet!A:R,13,FALSE)=0,"",VLOOKUP($A635,DICO_Complet!A:R,13,FALSE))</f>
        <v/>
      </c>
      <c r="P635" s="3" t="str">
        <f>IF(VLOOKUP($A635,DICO_Complet!A:R,14,FALSE)=0,"",VLOOKUP($A635,DICO_Complet!A:R,14,FALSE))</f>
        <v/>
      </c>
      <c r="Q635" s="3" t="str">
        <f>IF(VLOOKUP($A635,DICO_Complet!A:R,15,FALSE)=0,"",VLOOKUP($A635,DICO_Complet!A:R,15,FALSE))</f>
        <v/>
      </c>
      <c r="R635" s="3" t="str">
        <f>IF(VLOOKUP($A635,DICO_Complet!A:R,16,FALSE)=0,"",VLOOKUP($A635,DICO_Complet!A:R,16,FALSE))</f>
        <v/>
      </c>
      <c r="S635" s="3" t="str">
        <f>IF(VLOOKUP($A635,DICO_Complet!A:R,17,FALSE)=0,"",VLOOKUP($A635,DICO_Complet!A:R,17,FALSE))</f>
        <v/>
      </c>
      <c r="T635" s="3" t="str">
        <f>IF(VLOOKUP($A635,DICO_Complet!A:R,18,FALSE)=0,"",VLOOKUP($A635,DICO_Complet!A:R,18,FALSE))</f>
        <v/>
      </c>
    </row>
    <row r="636" spans="1:20">
      <c r="A636" s="29">
        <v>260422140900</v>
      </c>
      <c r="B636" s="30" t="str">
        <f>IF(ISNA(VLOOKUP(Tableau161920[[#This Row],[Référence]],MON_MSG!A:B,2,FALSE)),"N",IF($I636="Obsolete","N","O"))</f>
        <v>O</v>
      </c>
      <c r="C636" s="3" t="str">
        <f>VLOOKUP($A636,DICO_Complet!A:R,3,FALSE)</f>
        <v>Edition</v>
      </c>
      <c r="D636" s="3" t="str">
        <f>VLOOKUP($A636,DICO_Complet!A:R,4,FALSE)</f>
        <v>editionParameters</v>
      </c>
      <c r="E636" s="3" t="str">
        <f>VLOOKUP($A636,DICO_Complet!A:R,5,FALSE)</f>
        <v>previousLetterDate</v>
      </c>
      <c r="F636" s="3" t="str">
        <f>VLOOKUP($A636,DICO_Complet!A:R,6,FALSE)</f>
        <v>ISODate</v>
      </c>
      <c r="G636" s="31" t="str">
        <f>VLOOKUP($A636,DICO_Complet!A:R,7,FALSE)</f>
        <v>DNS</v>
      </c>
      <c r="H636" s="31">
        <f>VLOOKUP($A636,DICO_Complet!A:R,8,FALSE)</f>
        <v>0</v>
      </c>
      <c r="I636" s="3" t="str">
        <f>IF(VLOOKUP($A636,DICO_Complet!A:R,9,FALSE)&lt;&gt;0,VLOOKUP($A636,DICO_Complet!A:R,9,FALSE),"")</f>
        <v/>
      </c>
      <c r="J636" s="3" t="str">
        <f>VLOOKUP($A636,DICO_Complet!A:R,10,FALSE)</f>
        <v>Date of previous letter</v>
      </c>
      <c r="K636" s="3" t="str">
        <f>IF(OR(ISNA(VLOOKUP(Tableau161920[[#This Row],[Référence]],MON_MSG!A:H,7,FALSE)),ISBLANK(VLOOKUP(Tableau161920[[#This Row],[Référence]],MON_MSG!A:H,7,FALSE))),"",VLOOKUP(Tableau161920[[#This Row],[Référence]],MON_MSG!A:H,7,FALSE))</f>
        <v/>
      </c>
      <c r="L636" s="3" t="str">
        <f>IF(OR(ISNA(VLOOKUP(Tableau161920[[#This Row],[Référence]],MON_MSG!A:I,8,FALSE)),ISBLANK(VLOOKUP(Tableau161920[[#This Row],[Référence]],MON_MSG!A:I,8,FALSE))),"",VLOOKUP(Tableau161920[[#This Row],[Référence]],MON_MSG!A:I,8,FALSE))</f>
        <v/>
      </c>
      <c r="M636" s="3" t="str">
        <f>IF(OR(ISNA(VLOOKUP(Tableau161920[[#This Row],[Référence]],MON_MSG!A:J,9,FALSE)),ISBLANK(VLOOKUP(Tableau161920[[#This Row],[Référence]],MON_MSG!A:J,9,FALSE))),"",VLOOKUP(Tableau161920[[#This Row],[Référence]],MON_MSG!A:J,9,FALSE))</f>
        <v/>
      </c>
      <c r="N636" s="3" t="str">
        <f>IF(VLOOKUP($A636,DICO_Complet!A:R,12,FALSE)=0,"",VLOOKUP($A636,DICO_Complet!A:R,12,FALSE))</f>
        <v/>
      </c>
      <c r="O636" s="3" t="str">
        <f>IF(VLOOKUP($A636,DICO_Complet!A:R,13,FALSE)=0,"",VLOOKUP($A636,DICO_Complet!A:R,13,FALSE))</f>
        <v/>
      </c>
      <c r="P636" s="3" t="str">
        <f>IF(VLOOKUP($A636,DICO_Complet!A:R,14,FALSE)=0,"",VLOOKUP($A636,DICO_Complet!A:R,14,FALSE))</f>
        <v/>
      </c>
      <c r="Q636" s="3" t="str">
        <f>IF(VLOOKUP($A636,DICO_Complet!A:R,15,FALSE)=0,"",VLOOKUP($A636,DICO_Complet!A:R,15,FALSE))</f>
        <v/>
      </c>
      <c r="R636" s="3" t="str">
        <f>IF(VLOOKUP($A636,DICO_Complet!A:R,16,FALSE)=0,"",VLOOKUP($A636,DICO_Complet!A:R,16,FALSE))</f>
        <v/>
      </c>
      <c r="S636" s="3" t="str">
        <f>IF(VLOOKUP($A636,DICO_Complet!A:R,17,FALSE)=0,"",VLOOKUP($A636,DICO_Complet!A:R,17,FALSE))</f>
        <v/>
      </c>
      <c r="T636" s="3" t="str">
        <f>IF(VLOOKUP($A636,DICO_Complet!A:R,18,FALSE)=0,"",VLOOKUP($A636,DICO_Complet!A:R,18,FALSE))</f>
        <v/>
      </c>
    </row>
    <row r="637" spans="1:20">
      <c r="A637" s="29">
        <v>250528104017</v>
      </c>
      <c r="B637" s="30" t="str">
        <f>IF(ISNA(VLOOKUP(Tableau161920[[#This Row],[Référence]],MON_MSG!A:B,2,FALSE)),"N",IF($I637="Obsolete","N","O"))</f>
        <v>O</v>
      </c>
      <c r="C637" s="3" t="str">
        <f>VLOOKUP($A637,DICO_Complet!A:R,3,FALSE)</f>
        <v>Edition</v>
      </c>
      <c r="D637" s="3" t="str">
        <f>VLOOKUP($A637,DICO_Complet!A:R,4,FALSE)</f>
        <v>editionParameters</v>
      </c>
      <c r="E637" s="3" t="str">
        <f>VLOOKUP($A637,DICO_Complet!A:R,5,FALSE)</f>
        <v>recipientPostalAddress</v>
      </c>
      <c r="F637" s="3" t="str">
        <f>VLOOKUP($A637,DICO_Complet!A:R,6,FALSE)</f>
        <v>PostalAddressType</v>
      </c>
      <c r="G637" s="31" t="str">
        <f>VLOOKUP($A637,DICO_Complet!A:R,7,FALSE)</f>
        <v>DSP</v>
      </c>
      <c r="H637" s="31">
        <f>VLOOKUP($A637,DICO_Complet!A:R,8,FALSE)</f>
        <v>0</v>
      </c>
      <c r="I637" s="3" t="str">
        <f>IF(VLOOKUP($A637,DICO_Complet!A:R,9,FALSE)&lt;&gt;0,VLOOKUP($A637,DICO_Complet!A:R,9,FALSE),"")</f>
        <v/>
      </c>
      <c r="J637" s="3" t="str">
        <f>VLOOKUP($A637,DICO_Complet!A:R,10,FALSE)</f>
        <v>Postale adresse of mail recipient</v>
      </c>
      <c r="K637" s="3" t="str">
        <f>IF(OR(ISNA(VLOOKUP(Tableau161920[[#This Row],[Référence]],MON_MSG!A:H,7,FALSE)),ISBLANK(VLOOKUP(Tableau161920[[#This Row],[Référence]],MON_MSG!A:H,7,FALSE))),"",VLOOKUP(Tableau161920[[#This Row],[Référence]],MON_MSG!A:H,7,FALSE))</f>
        <v/>
      </c>
      <c r="L637" s="3" t="str">
        <f>IF(OR(ISNA(VLOOKUP(Tableau161920[[#This Row],[Référence]],MON_MSG!A:I,8,FALSE)),ISBLANK(VLOOKUP(Tableau161920[[#This Row],[Référence]],MON_MSG!A:I,8,FALSE))),"",VLOOKUP(Tableau161920[[#This Row],[Référence]],MON_MSG!A:I,8,FALSE))</f>
        <v/>
      </c>
      <c r="M637" s="3" t="str">
        <f>IF(OR(ISNA(VLOOKUP(Tableau161920[[#This Row],[Référence]],MON_MSG!A:J,9,FALSE)),ISBLANK(VLOOKUP(Tableau161920[[#This Row],[Référence]],MON_MSG!A:J,9,FALSE))),"",VLOOKUP(Tableau161920[[#This Row],[Référence]],MON_MSG!A:J,9,FALSE))</f>
        <v/>
      </c>
      <c r="N637" s="3" t="str">
        <f>IF(VLOOKUP($A637,DICO_Complet!A:R,12,FALSE)=0,"",VLOOKUP($A637,DICO_Complet!A:R,12,FALSE))</f>
        <v/>
      </c>
      <c r="O637" s="3" t="str">
        <f>IF(VLOOKUP($A637,DICO_Complet!A:R,13,FALSE)=0,"",VLOOKUP($A637,DICO_Complet!A:R,13,FALSE))</f>
        <v/>
      </c>
      <c r="P637" s="3" t="str">
        <f>IF(VLOOKUP($A637,DICO_Complet!A:R,14,FALSE)=0,"",VLOOKUP($A637,DICO_Complet!A:R,14,FALSE))</f>
        <v/>
      </c>
      <c r="Q637" s="3" t="str">
        <f>IF(VLOOKUP($A637,DICO_Complet!A:R,15,FALSE)=0,"",VLOOKUP($A637,DICO_Complet!A:R,15,FALSE))</f>
        <v/>
      </c>
      <c r="R637" s="3" t="str">
        <f>IF(VLOOKUP($A637,DICO_Complet!A:R,16,FALSE)=0,"",VLOOKUP($A637,DICO_Complet!A:R,16,FALSE))</f>
        <v/>
      </c>
      <c r="S637" s="3" t="str">
        <f>IF(VLOOKUP($A637,DICO_Complet!A:R,17,FALSE)=0,"",VLOOKUP($A637,DICO_Complet!A:R,17,FALSE))</f>
        <v/>
      </c>
      <c r="T637" s="3" t="str">
        <f>IF(VLOOKUP($A637,DICO_Complet!A:R,18,FALSE)=0,"",VLOOKUP($A637,DICO_Complet!A:R,18,FALSE))</f>
        <v/>
      </c>
    </row>
    <row r="638" spans="1:20">
      <c r="A638" s="29">
        <v>260422142700</v>
      </c>
      <c r="B638" s="30" t="str">
        <f>IF(ISNA(VLOOKUP(Tableau161920[[#This Row],[Référence]],MON_MSG!A:B,2,FALSE)),"N",IF($I638="Obsolete","N","O"))</f>
        <v>O</v>
      </c>
      <c r="C638" s="3" t="str">
        <f>VLOOKUP($A638,DICO_Complet!A:R,3,FALSE)</f>
        <v>Edition</v>
      </c>
      <c r="D638" s="3" t="str">
        <f>VLOOKUP($A638,DICO_Complet!A:R,4,FALSE)</f>
        <v>editionParameters</v>
      </c>
      <c r="E638" s="3" t="str">
        <f>VLOOKUP($A638,DICO_Complet!A:R,5,FALSE)</f>
        <v>requestDateTime</v>
      </c>
      <c r="F638" s="3" t="str">
        <f>VLOOKUP($A638,DICO_Complet!A:R,6,FALSE)</f>
        <v>ISODateTime</v>
      </c>
      <c r="G638" s="31" t="str">
        <f>VLOOKUP($A638,DICO_Complet!A:R,7,FALSE)</f>
        <v>DNS</v>
      </c>
      <c r="H638" s="31">
        <f>VLOOKUP($A638,DICO_Complet!A:R,8,FALSE)</f>
        <v>0</v>
      </c>
      <c r="I638" s="3" t="str">
        <f>IF(VLOOKUP($A638,DICO_Complet!A:R,9,FALSE)&lt;&gt;0,VLOOKUP($A638,DICO_Complet!A:R,9,FALSE),"")</f>
        <v/>
      </c>
      <c r="J638" s="3" t="str">
        <f>VLOOKUP($A638,DICO_Complet!A:R,10,FALSE)</f>
        <v>Letter request date time</v>
      </c>
      <c r="K638" s="3" t="str">
        <f>IF(OR(ISNA(VLOOKUP(Tableau161920[[#This Row],[Référence]],MON_MSG!A:H,7,FALSE)),ISBLANK(VLOOKUP(Tableau161920[[#This Row],[Référence]],MON_MSG!A:H,7,FALSE))),"",VLOOKUP(Tableau161920[[#This Row],[Référence]],MON_MSG!A:H,7,FALSE))</f>
        <v/>
      </c>
      <c r="L638" s="3" t="str">
        <f>IF(OR(ISNA(VLOOKUP(Tableau161920[[#This Row],[Référence]],MON_MSG!A:I,8,FALSE)),ISBLANK(VLOOKUP(Tableau161920[[#This Row],[Référence]],MON_MSG!A:I,8,FALSE))),"",VLOOKUP(Tableau161920[[#This Row],[Référence]],MON_MSG!A:I,8,FALSE))</f>
        <v/>
      </c>
      <c r="M638" s="3" t="str">
        <f>IF(OR(ISNA(VLOOKUP(Tableau161920[[#This Row],[Référence]],MON_MSG!A:J,9,FALSE)),ISBLANK(VLOOKUP(Tableau161920[[#This Row],[Référence]],MON_MSG!A:J,9,FALSE))),"",VLOOKUP(Tableau161920[[#This Row],[Référence]],MON_MSG!A:J,9,FALSE))</f>
        <v/>
      </c>
      <c r="N638" s="3" t="str">
        <f>IF(VLOOKUP($A638,DICO_Complet!A:R,12,FALSE)=0,"",VLOOKUP($A638,DICO_Complet!A:R,12,FALSE))</f>
        <v/>
      </c>
      <c r="O638" s="3" t="str">
        <f>IF(VLOOKUP($A638,DICO_Complet!A:R,13,FALSE)=0,"",VLOOKUP($A638,DICO_Complet!A:R,13,FALSE))</f>
        <v/>
      </c>
      <c r="P638" s="3" t="str">
        <f>IF(VLOOKUP($A638,DICO_Complet!A:R,14,FALSE)=0,"",VLOOKUP($A638,DICO_Complet!A:R,14,FALSE))</f>
        <v/>
      </c>
      <c r="Q638" s="3" t="str">
        <f>IF(VLOOKUP($A638,DICO_Complet!A:R,15,FALSE)=0,"",VLOOKUP($A638,DICO_Complet!A:R,15,FALSE))</f>
        <v/>
      </c>
      <c r="R638" s="3" t="str">
        <f>IF(VLOOKUP($A638,DICO_Complet!A:R,16,FALSE)=0,"",VLOOKUP($A638,DICO_Complet!A:R,16,FALSE))</f>
        <v/>
      </c>
      <c r="S638" s="3" t="str">
        <f>IF(VLOOKUP($A638,DICO_Complet!A:R,17,FALSE)=0,"",VLOOKUP($A638,DICO_Complet!A:R,17,FALSE))</f>
        <v/>
      </c>
      <c r="T638" s="3" t="str">
        <f>IF(VLOOKUP($A638,DICO_Complet!A:R,18,FALSE)=0,"",VLOOKUP($A638,DICO_Complet!A:R,18,FALSE))</f>
        <v/>
      </c>
    </row>
    <row r="639" spans="1:20">
      <c r="A639" s="29">
        <v>260526110000</v>
      </c>
      <c r="B639" s="30" t="str">
        <f>IF(ISNA(VLOOKUP(Tableau161920[[#This Row],[Référence]],MON_MSG!A:B,2,FALSE)),"N",IF($I639="Obsolete","N","O"))</f>
        <v>O</v>
      </c>
      <c r="C639" s="3" t="str">
        <f>VLOOKUP($A639,DICO_Complet!A:R,3,FALSE)</f>
        <v>Edition</v>
      </c>
      <c r="D639" s="3" t="str">
        <f>VLOOKUP($A639,DICO_Complet!A:R,4,FALSE)</f>
        <v>editionParameters</v>
      </c>
      <c r="E639" s="3" t="str">
        <f>VLOOKUP($A639,DICO_Complet!A:R,5,FALSE)</f>
        <v>requestDateTime</v>
      </c>
      <c r="F639" s="3" t="str">
        <f>VLOOKUP($A639,DICO_Complet!A:R,6,FALSE)</f>
        <v>ISODateTime</v>
      </c>
      <c r="G639" s="31" t="str">
        <f>VLOOKUP($A639,DICO_Complet!A:R,7,FALSE)</f>
        <v>DNS</v>
      </c>
      <c r="H639" s="31">
        <f>VLOOKUP($A639,DICO_Complet!A:R,8,FALSE)</f>
        <v>0</v>
      </c>
      <c r="I639" s="3" t="str">
        <f>IF(VLOOKUP($A639,DICO_Complet!A:R,9,FALSE)&lt;&gt;0,VLOOKUP($A639,DICO_Complet!A:R,9,FALSE),"")</f>
        <v/>
      </c>
      <c r="J639" s="3" t="str">
        <f>VLOOKUP($A639,DICO_Complet!A:R,10,FALSE)</f>
        <v>Edition request date time</v>
      </c>
      <c r="N639" s="3" t="str">
        <f>IF(VLOOKUP($A639,DICO_Complet!A:R,12,FALSE)=0,"",VLOOKUP($A639,DICO_Complet!A:R,12,FALSE))</f>
        <v/>
      </c>
      <c r="O639" s="3" t="str">
        <f>IF(VLOOKUP($A639,DICO_Complet!A:R,13,FALSE)=0,"",VLOOKUP($A639,DICO_Complet!A:R,13,FALSE))</f>
        <v/>
      </c>
      <c r="P639" s="3" t="str">
        <f>IF(VLOOKUP($A639,DICO_Complet!A:R,14,FALSE)=0,"",VLOOKUP($A639,DICO_Complet!A:R,14,FALSE))</f>
        <v/>
      </c>
      <c r="Q639" s="3" t="str">
        <f>IF(VLOOKUP($A639,DICO_Complet!A:R,15,FALSE)=0,"",VLOOKUP($A639,DICO_Complet!A:R,15,FALSE))</f>
        <v/>
      </c>
      <c r="R639" s="3" t="str">
        <f>IF(VLOOKUP($A639,DICO_Complet!A:R,16,FALSE)=0,"",VLOOKUP($A639,DICO_Complet!A:R,16,FALSE))</f>
        <v/>
      </c>
      <c r="S639" s="3" t="str">
        <f>IF(VLOOKUP($A639,DICO_Complet!A:R,17,FALSE)=0,"",VLOOKUP($A639,DICO_Complet!A:R,17,FALSE))</f>
        <v/>
      </c>
      <c r="T639" s="3" t="str">
        <f>IF(VLOOKUP($A639,DICO_Complet!A:R,18,FALSE)=0,"",VLOOKUP($A639,DICO_Complet!A:R,18,FALSE))</f>
        <v/>
      </c>
    </row>
    <row r="640" spans="1:20">
      <c r="A640" s="29">
        <v>260422140700</v>
      </c>
      <c r="B640" s="30" t="str">
        <f>IF(ISNA(VLOOKUP(Tableau161920[[#This Row],[Référence]],MON_MSG!A:B,2,FALSE)),"N",IF($I640="Obsolete","N","O"))</f>
        <v>O</v>
      </c>
      <c r="C640" s="3" t="str">
        <f>VLOOKUP($A640,DICO_Complet!A:R,3,FALSE)</f>
        <v>Edition</v>
      </c>
      <c r="D640" s="3" t="str">
        <f>VLOOKUP($A640,DICO_Complet!A:R,4,FALSE)</f>
        <v>editionParameters</v>
      </c>
      <c r="E640" s="3" t="str">
        <f>VLOOKUP($A640,DICO_Complet!A:R,5,FALSE)</f>
        <v>requestedElement</v>
      </c>
      <c r="F640" s="3" t="str">
        <f>VLOOKUP($A640,DICO_Complet!A:R,6,FALSE)</f>
        <v>RequestedElementCodeset</v>
      </c>
      <c r="G640" s="31" t="str">
        <f>VLOOKUP($A640,DICO_Complet!A:R,7,FALSE)</f>
        <v>DNS</v>
      </c>
      <c r="H640" s="31">
        <f>VLOOKUP($A640,DICO_Complet!A:R,8,FALSE)</f>
        <v>0</v>
      </c>
      <c r="I640" s="3" t="str">
        <f>IF(VLOOKUP($A640,DICO_Complet!A:R,9,FALSE)&lt;&gt;0,VLOOKUP($A640,DICO_Complet!A:R,9,FALSE),"")</f>
        <v/>
      </c>
      <c r="J640" s="3" t="str">
        <f>VLOOKUP($A640,DICO_Complet!A:R,10,FALSE)</f>
        <v>Requested element</v>
      </c>
      <c r="K640" s="3" t="str">
        <f>IF(OR(ISNA(VLOOKUP(Tableau161920[[#This Row],[Référence]],MON_MSG!A:H,7,FALSE)),ISBLANK(VLOOKUP(Tableau161920[[#This Row],[Référence]],MON_MSG!A:H,7,FALSE))),"",VLOOKUP(Tableau161920[[#This Row],[Référence]],MON_MSG!A:H,7,FALSE))</f>
        <v/>
      </c>
      <c r="L640" s="3" t="str">
        <f>IF(OR(ISNA(VLOOKUP(Tableau161920[[#This Row],[Référence]],MON_MSG!A:I,8,FALSE)),ISBLANK(VLOOKUP(Tableau161920[[#This Row],[Référence]],MON_MSG!A:I,8,FALSE))),"",VLOOKUP(Tableau161920[[#This Row],[Référence]],MON_MSG!A:I,8,FALSE))</f>
        <v/>
      </c>
      <c r="M640" s="3" t="str">
        <f>IF(OR(ISNA(VLOOKUP(Tableau161920[[#This Row],[Référence]],MON_MSG!A:J,9,FALSE)),ISBLANK(VLOOKUP(Tableau161920[[#This Row],[Référence]],MON_MSG!A:J,9,FALSE))),"",VLOOKUP(Tableau161920[[#This Row],[Référence]],MON_MSG!A:J,9,FALSE))</f>
        <v/>
      </c>
      <c r="N640" s="3" t="str">
        <f>IF(VLOOKUP($A640,DICO_Complet!A:R,12,FALSE)=0,"",VLOOKUP($A640,DICO_Complet!A:R,12,FALSE))</f>
        <v/>
      </c>
      <c r="O640" s="3" t="str">
        <f>IF(VLOOKUP($A640,DICO_Complet!A:R,13,FALSE)=0,"",VLOOKUP($A640,DICO_Complet!A:R,13,FALSE))</f>
        <v/>
      </c>
      <c r="P640" s="3" t="str">
        <f>IF(VLOOKUP($A640,DICO_Complet!A:R,14,FALSE)=0,"",VLOOKUP($A640,DICO_Complet!A:R,14,FALSE))</f>
        <v/>
      </c>
      <c r="Q640" s="3" t="str">
        <f>IF(VLOOKUP($A640,DICO_Complet!A:R,15,FALSE)=0,"",VLOOKUP($A640,DICO_Complet!A:R,15,FALSE))</f>
        <v/>
      </c>
      <c r="R640" s="3" t="str">
        <f>IF(VLOOKUP($A640,DICO_Complet!A:R,16,FALSE)=0,"",VLOOKUP($A640,DICO_Complet!A:R,16,FALSE))</f>
        <v/>
      </c>
      <c r="S640" s="3" t="str">
        <f>IF(VLOOKUP($A640,DICO_Complet!A:R,17,FALSE)=0,"",VLOOKUP($A640,DICO_Complet!A:R,17,FALSE))</f>
        <v/>
      </c>
      <c r="T640" s="3" t="str">
        <f>IF(VLOOKUP($A640,DICO_Complet!A:R,18,FALSE)=0,"",VLOOKUP($A640,DICO_Complet!A:R,18,FALSE))</f>
        <v/>
      </c>
    </row>
    <row r="641" spans="1:20">
      <c r="A641" s="29">
        <v>250528103700</v>
      </c>
      <c r="B641" s="30" t="str">
        <f>IF(ISNA(VLOOKUP(Tableau161920[[#This Row],[Référence]],MON_MSG!A:B,2,FALSE)),"N",IF($I641="Obsolete","N","O"))</f>
        <v>O</v>
      </c>
      <c r="C641" s="3" t="str">
        <f>VLOOKUP($A641,DICO_Complet!A:R,3,FALSE)</f>
        <v>Edition</v>
      </c>
      <c r="D641" s="3" t="str">
        <f>VLOOKUP($A641,DICO_Complet!A:R,4,FALSE)</f>
        <v>editionParameters</v>
      </c>
      <c r="E641" s="3" t="str">
        <f>VLOOKUP($A641,DICO_Complet!A:R,5,FALSE)</f>
        <v>responseTime</v>
      </c>
      <c r="F641" s="3" t="str">
        <f>VLOOKUP($A641,DICO_Complet!A:R,6,FALSE)</f>
        <v>Max250Text</v>
      </c>
      <c r="G641" s="31" t="str">
        <f>VLOOKUP($A641,DICO_Complet!A:R,7,FALSE)</f>
        <v>DNS</v>
      </c>
      <c r="H641" s="31">
        <f>VLOOKUP($A641,DICO_Complet!A:R,8,FALSE)</f>
        <v>0</v>
      </c>
      <c r="I641" s="3" t="str">
        <f>IF(VLOOKUP($A641,DICO_Complet!A:R,9,FALSE)&lt;&gt;0,VLOOKUP($A641,DICO_Complet!A:R,9,FALSE),"")</f>
        <v/>
      </c>
      <c r="J641" s="3" t="str">
        <f>VLOOKUP($A641,DICO_Complet!A:R,10,FALSE)</f>
        <v>Response time</v>
      </c>
      <c r="K641" s="3" t="str">
        <f>IF(OR(ISNA(VLOOKUP(Tableau161920[[#This Row],[Référence]],MON_MSG!A:H,7,FALSE)),ISBLANK(VLOOKUP(Tableau161920[[#This Row],[Référence]],MON_MSG!A:H,7,FALSE))),"",VLOOKUP(Tableau161920[[#This Row],[Référence]],MON_MSG!A:H,7,FALSE))</f>
        <v/>
      </c>
      <c r="L641" s="3" t="str">
        <f>IF(OR(ISNA(VLOOKUP(Tableau161920[[#This Row],[Référence]],MON_MSG!A:I,8,FALSE)),ISBLANK(VLOOKUP(Tableau161920[[#This Row],[Référence]],MON_MSG!A:I,8,FALSE))),"",VLOOKUP(Tableau161920[[#This Row],[Référence]],MON_MSG!A:I,8,FALSE))</f>
        <v/>
      </c>
      <c r="M641" s="3" t="str">
        <f>IF(OR(ISNA(VLOOKUP(Tableau161920[[#This Row],[Référence]],MON_MSG!A:J,9,FALSE)),ISBLANK(VLOOKUP(Tableau161920[[#This Row],[Référence]],MON_MSG!A:J,9,FALSE))),"",VLOOKUP(Tableau161920[[#This Row],[Référence]],MON_MSG!A:J,9,FALSE))</f>
        <v/>
      </c>
      <c r="N641" s="3" t="str">
        <f>IF(VLOOKUP($A641,DICO_Complet!A:R,12,FALSE)=0,"",VLOOKUP($A641,DICO_Complet!A:R,12,FALSE))</f>
        <v/>
      </c>
      <c r="O641" s="3" t="str">
        <f>IF(VLOOKUP($A641,DICO_Complet!A:R,13,FALSE)=0,"",VLOOKUP($A641,DICO_Complet!A:R,13,FALSE))</f>
        <v/>
      </c>
      <c r="P641" s="3" t="str">
        <f>IF(VLOOKUP($A641,DICO_Complet!A:R,14,FALSE)=0,"",VLOOKUP($A641,DICO_Complet!A:R,14,FALSE))</f>
        <v/>
      </c>
      <c r="Q641" s="3" t="str">
        <f>IF(VLOOKUP($A641,DICO_Complet!A:R,15,FALSE)=0,"",VLOOKUP($A641,DICO_Complet!A:R,15,FALSE))</f>
        <v/>
      </c>
      <c r="R641" s="3" t="str">
        <f>IF(VLOOKUP($A641,DICO_Complet!A:R,16,FALSE)=0,"",VLOOKUP($A641,DICO_Complet!A:R,16,FALSE))</f>
        <v/>
      </c>
      <c r="S641" s="3" t="str">
        <f>IF(VLOOKUP($A641,DICO_Complet!A:R,17,FALSE)=0,"",VLOOKUP($A641,DICO_Complet!A:R,17,FALSE))</f>
        <v/>
      </c>
      <c r="T641" s="3" t="str">
        <f>IF(VLOOKUP($A641,DICO_Complet!A:R,18,FALSE)=0,"",VLOOKUP($A641,DICO_Complet!A:R,18,FALSE))</f>
        <v/>
      </c>
    </row>
    <row r="642" spans="1:20">
      <c r="A642" s="29">
        <v>250528102450</v>
      </c>
      <c r="B642" s="30" t="str">
        <f>IF(ISNA(VLOOKUP(Tableau161920[[#This Row],[Référence]],MON_MSG!A:B,2,FALSE)),"N",IF($I642="Obsolete","N","O"))</f>
        <v>O</v>
      </c>
      <c r="C642" s="3" t="str">
        <f>VLOOKUP($A642,DICO_Complet!A:R,3,FALSE)</f>
        <v>Edition</v>
      </c>
      <c r="D642" s="3" t="str">
        <f>VLOOKUP($A642,DICO_Complet!A:R,4,FALSE)</f>
        <v>editionParameters</v>
      </c>
      <c r="E642" s="3" t="str">
        <f>VLOOKUP($A642,DICO_Complet!A:R,5,FALSE)</f>
        <v>serviceName</v>
      </c>
      <c r="F642" s="3" t="str">
        <f>VLOOKUP($A642,DICO_Complet!A:R,6,FALSE)</f>
        <v>Max255Text</v>
      </c>
      <c r="G642" s="31" t="str">
        <f>VLOOKUP($A642,DICO_Complet!A:R,7,FALSE)</f>
        <v>DNS</v>
      </c>
      <c r="H642" s="31">
        <f>VLOOKUP($A642,DICO_Complet!A:R,8,FALSE)</f>
        <v>0</v>
      </c>
      <c r="I642" s="3" t="str">
        <f>IF(VLOOKUP($A642,DICO_Complet!A:R,9,FALSE)&lt;&gt;0,VLOOKUP($A642,DICO_Complet!A:R,9,FALSE),"")</f>
        <v/>
      </c>
      <c r="J642" s="3" t="str">
        <f>VLOOKUP($A642,DICO_Complet!A:R,10,FALSE)</f>
        <v>Service name</v>
      </c>
      <c r="K642" s="3" t="str">
        <f>IF(OR(ISNA(VLOOKUP(Tableau161920[[#This Row],[Référence]],MON_MSG!A:H,7,FALSE)),ISBLANK(VLOOKUP(Tableau161920[[#This Row],[Référence]],MON_MSG!A:H,7,FALSE))),"",VLOOKUP(Tableau161920[[#This Row],[Référence]],MON_MSG!A:H,7,FALSE))</f>
        <v/>
      </c>
      <c r="L642" s="3" t="str">
        <f>IF(OR(ISNA(VLOOKUP(Tableau161920[[#This Row],[Référence]],MON_MSG!A:I,8,FALSE)),ISBLANK(VLOOKUP(Tableau161920[[#This Row],[Référence]],MON_MSG!A:I,8,FALSE))),"",VLOOKUP(Tableau161920[[#This Row],[Référence]],MON_MSG!A:I,8,FALSE))</f>
        <v/>
      </c>
      <c r="M642" s="3" t="str">
        <f>IF(OR(ISNA(VLOOKUP(Tableau161920[[#This Row],[Référence]],MON_MSG!A:J,9,FALSE)),ISBLANK(VLOOKUP(Tableau161920[[#This Row],[Référence]],MON_MSG!A:J,9,FALSE))),"",VLOOKUP(Tableau161920[[#This Row],[Référence]],MON_MSG!A:J,9,FALSE))</f>
        <v/>
      </c>
      <c r="N642" s="3" t="str">
        <f>IF(VLOOKUP($A642,DICO_Complet!A:R,12,FALSE)=0,"",VLOOKUP($A642,DICO_Complet!A:R,12,FALSE))</f>
        <v/>
      </c>
      <c r="O642" s="3" t="str">
        <f>IF(VLOOKUP($A642,DICO_Complet!A:R,13,FALSE)=0,"",VLOOKUP($A642,DICO_Complet!A:R,13,FALSE))</f>
        <v/>
      </c>
      <c r="P642" s="3" t="str">
        <f>IF(VLOOKUP($A642,DICO_Complet!A:R,14,FALSE)=0,"",VLOOKUP($A642,DICO_Complet!A:R,14,FALSE))</f>
        <v/>
      </c>
      <c r="Q642" s="3" t="str">
        <f>IF(VLOOKUP($A642,DICO_Complet!A:R,15,FALSE)=0,"",VLOOKUP($A642,DICO_Complet!A:R,15,FALSE))</f>
        <v/>
      </c>
      <c r="R642" s="3" t="str">
        <f>IF(VLOOKUP($A642,DICO_Complet!A:R,16,FALSE)=0,"",VLOOKUP($A642,DICO_Complet!A:R,16,FALSE))</f>
        <v/>
      </c>
      <c r="S642" s="3" t="str">
        <f>IF(VLOOKUP($A642,DICO_Complet!A:R,17,FALSE)=0,"",VLOOKUP($A642,DICO_Complet!A:R,17,FALSE))</f>
        <v/>
      </c>
      <c r="T642" s="3" t="str">
        <f>IF(VLOOKUP($A642,DICO_Complet!A:R,18,FALSE)=0,"",VLOOKUP($A642,DICO_Complet!A:R,18,FALSE))</f>
        <v/>
      </c>
    </row>
    <row r="643" spans="1:20">
      <c r="A643" s="29">
        <v>260422140300</v>
      </c>
      <c r="B643" s="30" t="str">
        <f>IF(ISNA(VLOOKUP(Tableau161920[[#This Row],[Référence]],MON_MSG!A:B,2,FALSE)),"N",IF($I643="Obsolete","N","O"))</f>
        <v>O</v>
      </c>
      <c r="C643" s="3" t="str">
        <f>VLOOKUP($A643,DICO_Complet!A:R,3,FALSE)</f>
        <v>Edition</v>
      </c>
      <c r="D643" s="3" t="str">
        <f>VLOOKUP($A643,DICO_Complet!A:R,4,FALSE)</f>
        <v>editionParameters</v>
      </c>
      <c r="E643" s="3" t="str">
        <f>VLOOKUP($A643,DICO_Complet!A:R,5,FALSE)</f>
        <v>serviceProviderBankContact</v>
      </c>
      <c r="F643" s="3" t="str">
        <f>VLOOKUP($A643,DICO_Complet!A:R,6,FALSE)</f>
        <v>ContactType</v>
      </c>
      <c r="G643" s="31" t="str">
        <f>VLOOKUP($A643,DICO_Complet!A:R,7,FALSE)</f>
        <v>DNS</v>
      </c>
      <c r="H643" s="31">
        <f>VLOOKUP($A643,DICO_Complet!A:R,8,FALSE)</f>
        <v>0</v>
      </c>
      <c r="I643" s="3" t="str">
        <f>IF(VLOOKUP($A643,DICO_Complet!A:R,9,FALSE)&lt;&gt;0,VLOOKUP($A643,DICO_Complet!A:R,9,FALSE),"")</f>
        <v/>
      </c>
      <c r="J643" s="3" t="str">
        <f>VLOOKUP($A643,DICO_Complet!A:R,10,FALSE)</f>
        <v>Contact information of the bank service provider</v>
      </c>
      <c r="K643" s="3" t="str">
        <f>IF(OR(ISNA(VLOOKUP(Tableau161920[[#This Row],[Référence]],MON_MSG!A:H,7,FALSE)),ISBLANK(VLOOKUP(Tableau161920[[#This Row],[Référence]],MON_MSG!A:H,7,FALSE))),"",VLOOKUP(Tableau161920[[#This Row],[Référence]],MON_MSG!A:H,7,FALSE))</f>
        <v/>
      </c>
      <c r="L643" s="3" t="str">
        <f>IF(OR(ISNA(VLOOKUP(Tableau161920[[#This Row],[Référence]],MON_MSG!A:I,8,FALSE)),ISBLANK(VLOOKUP(Tableau161920[[#This Row],[Référence]],MON_MSG!A:I,8,FALSE))),"",VLOOKUP(Tableau161920[[#This Row],[Référence]],MON_MSG!A:I,8,FALSE))</f>
        <v/>
      </c>
      <c r="M643" s="3" t="str">
        <f>IF(OR(ISNA(VLOOKUP(Tableau161920[[#This Row],[Référence]],MON_MSG!A:J,9,FALSE)),ISBLANK(VLOOKUP(Tableau161920[[#This Row],[Référence]],MON_MSG!A:J,9,FALSE))),"",VLOOKUP(Tableau161920[[#This Row],[Référence]],MON_MSG!A:J,9,FALSE))</f>
        <v/>
      </c>
      <c r="N643" s="3" t="str">
        <f>IF(VLOOKUP($A643,DICO_Complet!A:R,12,FALSE)=0,"",VLOOKUP($A643,DICO_Complet!A:R,12,FALSE))</f>
        <v/>
      </c>
      <c r="O643" s="3" t="str">
        <f>IF(VLOOKUP($A643,DICO_Complet!A:R,13,FALSE)=0,"",VLOOKUP($A643,DICO_Complet!A:R,13,FALSE))</f>
        <v/>
      </c>
      <c r="P643" s="3" t="str">
        <f>IF(VLOOKUP($A643,DICO_Complet!A:R,14,FALSE)=0,"",VLOOKUP($A643,DICO_Complet!A:R,14,FALSE))</f>
        <v/>
      </c>
      <c r="Q643" s="3" t="str">
        <f>IF(VLOOKUP($A643,DICO_Complet!A:R,15,FALSE)=0,"",VLOOKUP($A643,DICO_Complet!A:R,15,FALSE))</f>
        <v/>
      </c>
      <c r="R643" s="3" t="str">
        <f>IF(VLOOKUP($A643,DICO_Complet!A:R,16,FALSE)=0,"",VLOOKUP($A643,DICO_Complet!A:R,16,FALSE))</f>
        <v/>
      </c>
      <c r="S643" s="3" t="str">
        <f>IF(VLOOKUP($A643,DICO_Complet!A:R,17,FALSE)=0,"",VLOOKUP($A643,DICO_Complet!A:R,17,FALSE))</f>
        <v/>
      </c>
      <c r="T643" s="3" t="str">
        <f>IF(VLOOKUP($A643,DICO_Complet!A:R,18,FALSE)=0,"",VLOOKUP($A643,DICO_Complet!A:R,18,FALSE))</f>
        <v/>
      </c>
    </row>
    <row r="644" spans="1:20">
      <c r="A644" s="29">
        <v>260526131700</v>
      </c>
      <c r="B644" s="30" t="str">
        <f>IF(ISNA(VLOOKUP(Tableau161920[[#This Row],[Référence]],MON_MSG!A:B,2,FALSE)),"N",IF($I644="Obsolete","N","O"))</f>
        <v>O</v>
      </c>
      <c r="C644" s="3" t="str">
        <f>VLOOKUP($A644,DICO_Complet!A:R,3,FALSE)</f>
        <v>Edition</v>
      </c>
      <c r="D644" s="3" t="str">
        <f>VLOOKUP($A644,DICO_Complet!A:R,4,FALSE)</f>
        <v>editionParameters</v>
      </c>
      <c r="E644" s="3" t="str">
        <f>VLOOKUP($A644,DICO_Complet!A:R,5,FALSE)</f>
        <v>variant</v>
      </c>
      <c r="F644" s="3" t="str">
        <f>VLOOKUP($A644,DICO_Complet!A:R,6,FALSE)</f>
        <v>Max2Text</v>
      </c>
      <c r="G644" s="31" t="str">
        <f>VLOOKUP($A644,DICO_Complet!A:R,7,FALSE)</f>
        <v>DNS</v>
      </c>
      <c r="H644" s="31">
        <f>VLOOKUP($A644,DICO_Complet!A:R,8,FALSE)</f>
        <v>0</v>
      </c>
      <c r="I644" s="3" t="str">
        <f>IF(VLOOKUP($A644,DICO_Complet!A:R,9,FALSE)&lt;&gt;0,VLOOKUP($A644,DICO_Complet!A:R,9,FALSE),"")</f>
        <v/>
      </c>
      <c r="J644" s="3" t="str">
        <f>VLOOKUP($A644,DICO_Complet!A:R,10,FALSE)</f>
        <v>Defines the letter variant to be generated and allows adapting the layout and document subject</v>
      </c>
      <c r="K644" s="3" t="str">
        <f>IF(OR(ISNA(VLOOKUP(Tableau161920[[#This Row],[Référence]],MON_MSG!A:H,7,FALSE)),ISBLANK(VLOOKUP(Tableau161920[[#This Row],[Référence]],MON_MSG!A:H,7,FALSE))),"",VLOOKUP(Tableau161920[[#This Row],[Référence]],MON_MSG!A:H,7,FALSE))</f>
        <v/>
      </c>
      <c r="L644" s="3" t="str">
        <f>IF(OR(ISNA(VLOOKUP(Tableau161920[[#This Row],[Référence]],MON_MSG!A:I,8,FALSE)),ISBLANK(VLOOKUP(Tableau161920[[#This Row],[Référence]],MON_MSG!A:I,8,FALSE))),"",VLOOKUP(Tableau161920[[#This Row],[Référence]],MON_MSG!A:I,8,FALSE))</f>
        <v/>
      </c>
      <c r="M644" s="3" t="str">
        <f>IF(OR(ISNA(VLOOKUP(Tableau161920[[#This Row],[Référence]],MON_MSG!A:J,9,FALSE)),ISBLANK(VLOOKUP(Tableau161920[[#This Row],[Référence]],MON_MSG!A:J,9,FALSE))),"",VLOOKUP(Tableau161920[[#This Row],[Référence]],MON_MSG!A:J,9,FALSE))</f>
        <v/>
      </c>
      <c r="N644" s="3" t="str">
        <f>IF(VLOOKUP($A644,DICO_Complet!A:R,12,FALSE)=0,"",VLOOKUP($A644,DICO_Complet!A:R,12,FALSE))</f>
        <v/>
      </c>
      <c r="O644" s="3" t="str">
        <f>IF(VLOOKUP($A644,DICO_Complet!A:R,13,FALSE)=0,"",VLOOKUP($A644,DICO_Complet!A:R,13,FALSE))</f>
        <v/>
      </c>
      <c r="P644" s="3" t="str">
        <f>IF(VLOOKUP($A644,DICO_Complet!A:R,14,FALSE)=0,"",VLOOKUP($A644,DICO_Complet!A:R,14,FALSE))</f>
        <v/>
      </c>
      <c r="Q644" s="3" t="str">
        <f>IF(VLOOKUP($A644,DICO_Complet!A:R,15,FALSE)=0,"",VLOOKUP($A644,DICO_Complet!A:R,15,FALSE))</f>
        <v/>
      </c>
      <c r="R644" s="3" t="str">
        <f>IF(VLOOKUP($A644,DICO_Complet!A:R,16,FALSE)=0,"",VLOOKUP($A644,DICO_Complet!A:R,16,FALSE))</f>
        <v/>
      </c>
      <c r="S644" s="3" t="str">
        <f>IF(VLOOKUP($A644,DICO_Complet!A:R,17,FALSE)=0,"",VLOOKUP($A644,DICO_Complet!A:R,17,FALSE))</f>
        <v/>
      </c>
      <c r="T644" s="3" t="str">
        <f>IF(VLOOKUP($A644,DICO_Complet!A:R,18,FALSE)=0,"",VLOOKUP($A644,DICO_Complet!A:R,18,FALSE))</f>
        <v/>
      </c>
    </row>
    <row r="645" spans="1:20">
      <c r="A645" s="29">
        <v>260226092800</v>
      </c>
      <c r="B645" s="30" t="str">
        <f>IF(ISNA(VLOOKUP(Tableau161920[[#This Row],[Référence]],MON_MSG!A:B,2,FALSE)),"N",IF($I645="Obsolete","N","O"))</f>
        <v>O</v>
      </c>
      <c r="C645" s="3" t="str">
        <f>VLOOKUP($A645,DICO_Complet!A:R,3,FALSE)</f>
        <v>Environment</v>
      </c>
      <c r="D645" s="3" t="str">
        <f>VLOOKUP($A645,DICO_Complet!A:R,4,FALSE)</f>
        <v>accountOwner</v>
      </c>
      <c r="E645" s="3" t="str">
        <f>VLOOKUP($A645,DICO_Complet!A:R,5,FALSE)</f>
        <v>birthCountryCode</v>
      </c>
      <c r="F645" s="3" t="str">
        <f>VLOOKUP($A645,DICO_Complet!A:R,6,FALSE)</f>
        <v>ISO3NumericCountryCode</v>
      </c>
      <c r="G645" s="31" t="str">
        <f>VLOOKUP($A645,DICO_Complet!A:R,7,FALSE)</f>
        <v>DNS</v>
      </c>
      <c r="H645" s="31">
        <f>VLOOKUP($A645,DICO_Complet!A:R,8,FALSE)</f>
        <v>0</v>
      </c>
      <c r="I645" s="3" t="str">
        <f>IF(VLOOKUP($A645,DICO_Complet!A:R,9,FALSE)&lt;&gt;0,VLOOKUP($A645,DICO_Complet!A:R,9,FALSE),"")</f>
        <v/>
      </c>
      <c r="J645" s="3" t="str">
        <f>VLOOKUP($A645,DICO_Complet!A:R,10,FALSE)</f>
        <v>Account owner birth country code</v>
      </c>
      <c r="K645" s="3" t="str">
        <f>IF(OR(ISNA(VLOOKUP(Tableau161920[[#This Row],[Référence]],MON_MSG!A:H,7,FALSE)),ISBLANK(VLOOKUP(Tableau161920[[#This Row],[Référence]],MON_MSG!A:H,7,FALSE))),"",VLOOKUP(Tableau161920[[#This Row],[Référence]],MON_MSG!A:H,7,FALSE))</f>
        <v/>
      </c>
      <c r="L645" s="3" t="str">
        <f>IF(OR(ISNA(VLOOKUP(Tableau161920[[#This Row],[Référence]],MON_MSG!A:I,8,FALSE)),ISBLANK(VLOOKUP(Tableau161920[[#This Row],[Référence]],MON_MSG!A:I,8,FALSE))),"",VLOOKUP(Tableau161920[[#This Row],[Référence]],MON_MSG!A:I,8,FALSE))</f>
        <v/>
      </c>
      <c r="M645" s="3" t="str">
        <f>IF(OR(ISNA(VLOOKUP(Tableau161920[[#This Row],[Référence]],MON_MSG!A:J,9,FALSE)),ISBLANK(VLOOKUP(Tableau161920[[#This Row],[Référence]],MON_MSG!A:J,9,FALSE))),"",VLOOKUP(Tableau161920[[#This Row],[Référence]],MON_MSG!A:J,9,FALSE))</f>
        <v/>
      </c>
      <c r="N645" s="3" t="str">
        <f>IF(VLOOKUP($A645,DICO_Complet!A:R,12,FALSE)=0,"",VLOOKUP($A645,DICO_Complet!A:R,12,FALSE))</f>
        <v/>
      </c>
      <c r="O645" s="3" t="str">
        <f>IF(VLOOKUP($A645,DICO_Complet!A:R,13,FALSE)=0,"",VLOOKUP($A645,DICO_Complet!A:R,13,FALSE))</f>
        <v>118-4013</v>
      </c>
      <c r="P645" s="3" t="str">
        <f>IF(VLOOKUP($A645,DICO_Complet!A:R,14,FALSE)=0,"",VLOOKUP($A645,DICO_Complet!A:R,14,FALSE))</f>
        <v/>
      </c>
      <c r="Q645" s="3" t="str">
        <f>IF(VLOOKUP($A645,DICO_Complet!A:R,15,FALSE)=0,"",VLOOKUP($A645,DICO_Complet!A:R,15,FALSE))</f>
        <v/>
      </c>
      <c r="R645" s="3" t="str">
        <f>IF(VLOOKUP($A645,DICO_Complet!A:R,16,FALSE)=0,"",VLOOKUP($A645,DICO_Complet!A:R,16,FALSE))</f>
        <v>56.05.90</v>
      </c>
      <c r="S645" s="3" t="str">
        <f>IF(VLOOKUP($A645,DICO_Complet!A:R,17,FALSE)=0,"",VLOOKUP($A645,DICO_Complet!A:R,17,FALSE))</f>
        <v/>
      </c>
      <c r="T645" s="3" t="str">
        <f>IF(VLOOKUP($A645,DICO_Complet!A:R,18,FALSE)=0,"",VLOOKUP($A645,DICO_Complet!A:R,18,FALSE))</f>
        <v/>
      </c>
    </row>
    <row r="646" spans="1:20">
      <c r="A646" s="29">
        <v>260226093400</v>
      </c>
      <c r="B646" s="30" t="str">
        <f>IF(ISNA(VLOOKUP(Tableau161920[[#This Row],[Référence]],MON_MSG!A:B,2,FALSE)),"N",IF($I646="Obsolete","N","O"))</f>
        <v>O</v>
      </c>
      <c r="C646" s="3" t="str">
        <f>VLOOKUP($A646,DICO_Complet!A:R,3,FALSE)</f>
        <v>Environment</v>
      </c>
      <c r="D646" s="3" t="str">
        <f>VLOOKUP($A646,DICO_Complet!A:R,4,FALSE)</f>
        <v>accountOwner</v>
      </c>
      <c r="E646" s="3" t="str">
        <f>VLOOKUP($A646,DICO_Complet!A:R,5,FALSE)</f>
        <v>birthDate</v>
      </c>
      <c r="F646" s="3" t="str">
        <f>VLOOKUP($A646,DICO_Complet!A:R,6,FALSE)</f>
        <v>ISODate</v>
      </c>
      <c r="G646" s="31" t="str">
        <f>VLOOKUP($A646,DICO_Complet!A:R,7,FALSE)</f>
        <v>DSP</v>
      </c>
      <c r="H646" s="31">
        <f>VLOOKUP($A646,DICO_Complet!A:R,8,FALSE)</f>
        <v>0</v>
      </c>
      <c r="I646" s="3" t="str">
        <f>IF(VLOOKUP($A646,DICO_Complet!A:R,9,FALSE)&lt;&gt;0,VLOOKUP($A646,DICO_Complet!A:R,9,FALSE),"")</f>
        <v/>
      </c>
      <c r="J646" s="3" t="str">
        <f>VLOOKUP($A646,DICO_Complet!A:R,10,FALSE)</f>
        <v>Date of birth of account owner</v>
      </c>
      <c r="K646" s="3" t="str">
        <f>IF(OR(ISNA(VLOOKUP(Tableau161920[[#This Row],[Référence]],MON_MSG!A:H,7,FALSE)),ISBLANK(VLOOKUP(Tableau161920[[#This Row],[Référence]],MON_MSG!A:H,7,FALSE))),"",VLOOKUP(Tableau161920[[#This Row],[Référence]],MON_MSG!A:H,7,FALSE))</f>
        <v/>
      </c>
      <c r="L646" s="3" t="str">
        <f>IF(OR(ISNA(VLOOKUP(Tableau161920[[#This Row],[Référence]],MON_MSG!A:I,8,FALSE)),ISBLANK(VLOOKUP(Tableau161920[[#This Row],[Référence]],MON_MSG!A:I,8,FALSE))),"",VLOOKUP(Tableau161920[[#This Row],[Référence]],MON_MSG!A:I,8,FALSE))</f>
        <v/>
      </c>
      <c r="M646" s="3" t="str">
        <f>IF(OR(ISNA(VLOOKUP(Tableau161920[[#This Row],[Référence]],MON_MSG!A:J,9,FALSE)),ISBLANK(VLOOKUP(Tableau161920[[#This Row],[Référence]],MON_MSG!A:J,9,FALSE))),"",VLOOKUP(Tableau161920[[#This Row],[Référence]],MON_MSG!A:J,9,FALSE))</f>
        <v/>
      </c>
      <c r="N646" s="3" t="str">
        <f>IF(VLOOKUP($A646,DICO_Complet!A:R,12,FALSE)=0,"",VLOOKUP($A646,DICO_Complet!A:R,12,FALSE))</f>
        <v/>
      </c>
      <c r="O646" s="3" t="str">
        <f>IF(VLOOKUP($A646,DICO_Complet!A:R,13,FALSE)=0,"",VLOOKUP($A646,DICO_Complet!A:R,13,FALSE))</f>
        <v>118-4015</v>
      </c>
      <c r="P646" s="3" t="str">
        <f>IF(VLOOKUP($A646,DICO_Complet!A:R,14,FALSE)=0,"",VLOOKUP($A646,DICO_Complet!A:R,14,FALSE))</f>
        <v/>
      </c>
      <c r="Q646" s="3" t="str">
        <f>IF(VLOOKUP($A646,DICO_Complet!A:R,15,FALSE)=0,"",VLOOKUP($A646,DICO_Complet!A:R,15,FALSE))</f>
        <v/>
      </c>
      <c r="R646" s="3" t="str">
        <f>IF(VLOOKUP($A646,DICO_Complet!A:R,16,FALSE)=0,"",VLOOKUP($A646,DICO_Complet!A:R,16,FALSE))</f>
        <v>56.05.92</v>
      </c>
      <c r="S646" s="3" t="str">
        <f>IF(VLOOKUP($A646,DICO_Complet!A:R,17,FALSE)=0,"",VLOOKUP($A646,DICO_Complet!A:R,17,FALSE))</f>
        <v/>
      </c>
      <c r="T646" s="3" t="str">
        <f>IF(VLOOKUP($A646,DICO_Complet!A:R,18,FALSE)=0,"",VLOOKUP($A646,DICO_Complet!A:R,18,FALSE))</f>
        <v/>
      </c>
    </row>
    <row r="647" spans="1:20">
      <c r="A647" s="29">
        <v>250401135100</v>
      </c>
      <c r="B647" s="30" t="str">
        <f>IF(ISNA(VLOOKUP(Tableau161920[[#This Row],[Référence]],MON_MSG!A:B,2,FALSE)),"N",IF($I647="Obsolete","N","O"))</f>
        <v>O</v>
      </c>
      <c r="C647" s="3" t="str">
        <f>VLOOKUP($A647,DICO_Complet!A:R,3,FALSE)</f>
        <v>Environment</v>
      </c>
      <c r="D647" s="3" t="str">
        <f>VLOOKUP($A647,DICO_Complet!A:R,4,FALSE)</f>
        <v>acquirer</v>
      </c>
      <c r="E647" s="3" t="str">
        <f>VLOOKUP($A647,DICO_Complet!A:R,5,FALSE)</f>
        <v>acquirerName</v>
      </c>
      <c r="F647" s="3" t="str">
        <f>VLOOKUP($A647,DICO_Complet!A:R,6,FALSE)</f>
        <v>Max40Text</v>
      </c>
      <c r="G647" s="31" t="str">
        <f>VLOOKUP($A647,DICO_Complet!A:R,7,FALSE)</f>
        <v>DNS</v>
      </c>
      <c r="H647" s="31">
        <f>VLOOKUP($A647,DICO_Complet!A:R,8,FALSE)</f>
        <v>0</v>
      </c>
      <c r="I647" s="3" t="str">
        <f>IF(VLOOKUP($A647,DICO_Complet!A:R,9,FALSE)&lt;&gt;0,VLOOKUP($A647,DICO_Complet!A:R,9,FALSE),"")</f>
        <v/>
      </c>
      <c r="J647" s="3" t="str">
        <f>VLOOKUP($A647,DICO_Complet!A:R,10,FALSE)</f>
        <v>Acquirer Name</v>
      </c>
      <c r="K647" s="3" t="str">
        <f>IF(OR(ISNA(VLOOKUP(Tableau161920[[#This Row],[Référence]],MON_MSG!A:H,7,FALSE)),ISBLANK(VLOOKUP(Tableau161920[[#This Row],[Référence]],MON_MSG!A:H,7,FALSE))),"",VLOOKUP(Tableau161920[[#This Row],[Référence]],MON_MSG!A:H,7,FALSE))</f>
        <v/>
      </c>
      <c r="L647" s="3" t="str">
        <f>IF(OR(ISNA(VLOOKUP(Tableau161920[[#This Row],[Référence]],MON_MSG!A:I,8,FALSE)),ISBLANK(VLOOKUP(Tableau161920[[#This Row],[Référence]],MON_MSG!A:I,8,FALSE))),"",VLOOKUP(Tableau161920[[#This Row],[Référence]],MON_MSG!A:I,8,FALSE))</f>
        <v/>
      </c>
      <c r="M647" s="3" t="str">
        <f>IF(OR(ISNA(VLOOKUP(Tableau161920[[#This Row],[Référence]],MON_MSG!A:J,9,FALSE)),ISBLANK(VLOOKUP(Tableau161920[[#This Row],[Référence]],MON_MSG!A:J,9,FALSE))),"",VLOOKUP(Tableau161920[[#This Row],[Référence]],MON_MSG!A:J,9,FALSE))</f>
        <v/>
      </c>
      <c r="N647" s="3" t="str">
        <f>IF(VLOOKUP($A647,DICO_Complet!A:R,12,FALSE)=0,"",VLOOKUP($A647,DICO_Complet!A:R,12,FALSE))</f>
        <v/>
      </c>
      <c r="O647" s="3" t="str">
        <f>IF(VLOOKUP($A647,DICO_Complet!A:R,13,FALSE)=0,"",VLOOKUP($A647,DICO_Complet!A:R,13,FALSE))</f>
        <v>112-0022</v>
      </c>
      <c r="P647" s="3" t="str">
        <f>IF(VLOOKUP($A647,DICO_Complet!A:R,14,FALSE)=0,"",VLOOKUP($A647,DICO_Complet!A:R,14,FALSE))</f>
        <v/>
      </c>
      <c r="Q647" s="3" t="str">
        <f>IF(VLOOKUP($A647,DICO_Complet!A:R,15,FALSE)=0,"",VLOOKUP($A647,DICO_Complet!A:R,15,FALSE))</f>
        <v/>
      </c>
      <c r="R647" s="3" t="str">
        <f>IF(VLOOKUP($A647,DICO_Complet!A:R,16,FALSE)=0,"",VLOOKUP($A647,DICO_Complet!A:R,16,FALSE))</f>
        <v>field 34 Dataset ID 02 Tag C1</v>
      </c>
      <c r="S647" s="3" t="str">
        <f>IF(VLOOKUP($A647,DICO_Complet!A:R,17,FALSE)=0,"",VLOOKUP($A647,DICO_Complet!A:R,17,FALSE))</f>
        <v>N/A</v>
      </c>
      <c r="T647" s="3" t="str">
        <f>IF(VLOOKUP($A647,DICO_Complet!A:R,18,FALSE)=0,"",VLOOKUP($A647,DICO_Complet!A:R,18,FALSE))</f>
        <v/>
      </c>
    </row>
    <row r="648" spans="1:20">
      <c r="A648" s="29">
        <v>250617141811</v>
      </c>
      <c r="B648" s="30" t="str">
        <f>IF(ISNA(VLOOKUP(Tableau161920[[#This Row],[Référence]],MON_MSG!A:B,2,FALSE)),"N",IF($I648="Obsolete","N","O"))</f>
        <v>O</v>
      </c>
      <c r="C648" s="3" t="str">
        <f>VLOOKUP($A648,DICO_Complet!A:R,3,FALSE)</f>
        <v>Environment</v>
      </c>
      <c r="D648" s="3" t="str">
        <f>VLOOKUP($A648,DICO_Complet!A:R,4,FALSE)</f>
        <v>acquirer</v>
      </c>
      <c r="E648" s="3" t="str">
        <f>VLOOKUP($A648,DICO_Complet!A:R,5,FALSE)</f>
        <v>acquirerReferenceIdentification</v>
      </c>
      <c r="F648" s="3" t="str">
        <f>VLOOKUP($A648,DICO_Complet!A:R,6,FALSE)</f>
        <v>Max6Text</v>
      </c>
      <c r="G648" s="31" t="str">
        <f>VLOOKUP($A648,DICO_Complet!A:R,7,FALSE)</f>
        <v>DNS</v>
      </c>
      <c r="H648" s="31">
        <f>VLOOKUP($A648,DICO_Complet!A:R,8,FALSE)</f>
        <v>0</v>
      </c>
      <c r="I648" s="3" t="str">
        <f>IF(VLOOKUP($A648,DICO_Complet!A:R,9,FALSE)&lt;&gt;0,VLOOKUP($A648,DICO_Complet!A:R,9,FALSE),"")</f>
        <v/>
      </c>
      <c r="J648" s="3" t="str">
        <f>VLOOKUP($A648,DICO_Complet!A:R,10,FALSE)</f>
        <v>Acquirer Reference Identification</v>
      </c>
      <c r="K648" s="3" t="str">
        <f>IF(OR(ISNA(VLOOKUP(Tableau161920[[#This Row],[Référence]],MON_MSG!A:H,7,FALSE)),ISBLANK(VLOOKUP(Tableau161920[[#This Row],[Référence]],MON_MSG!A:H,7,FALSE))),"",VLOOKUP(Tableau161920[[#This Row],[Référence]],MON_MSG!A:H,7,FALSE))</f>
        <v/>
      </c>
      <c r="L648" s="3" t="str">
        <f>IF(OR(ISNA(VLOOKUP(Tableau161920[[#This Row],[Référence]],MON_MSG!A:I,8,FALSE)),ISBLANK(VLOOKUP(Tableau161920[[#This Row],[Référence]],MON_MSG!A:I,8,FALSE))),"",VLOOKUP(Tableau161920[[#This Row],[Référence]],MON_MSG!A:I,8,FALSE))</f>
        <v/>
      </c>
      <c r="M648" s="3" t="str">
        <f>IF(OR(ISNA(VLOOKUP(Tableau161920[[#This Row],[Référence]],MON_MSG!A:J,9,FALSE)),ISBLANK(VLOOKUP(Tableau161920[[#This Row],[Référence]],MON_MSG!A:J,9,FALSE))),"",VLOOKUP(Tableau161920[[#This Row],[Référence]],MON_MSG!A:J,9,FALSE))</f>
        <v/>
      </c>
      <c r="N648" s="3" t="str">
        <f>IF(VLOOKUP($A648,DICO_Complet!A:R,12,FALSE)=0,"",VLOOKUP($A648,DICO_Complet!A:R,12,FALSE))</f>
        <v>ISO32_p1</v>
      </c>
      <c r="O648" s="3" t="str">
        <f>IF(VLOOKUP($A648,DICO_Complet!A:R,13,FALSE)=0,"",VLOOKUP($A648,DICO_Complet!A:R,13,FALSE))</f>
        <v>032-p1</v>
      </c>
      <c r="P648" s="3" t="str">
        <f>IF(VLOOKUP($A648,DICO_Complet!A:R,14,FALSE)=0,"",VLOOKUP($A648,DICO_Complet!A:R,14,FALSE))</f>
        <v>032-p1</v>
      </c>
      <c r="Q648" s="3" t="str">
        <f>IF(VLOOKUP($A648,DICO_Complet!A:R,15,FALSE)=0,"",VLOOKUP($A648,DICO_Complet!A:R,15,FALSE))</f>
        <v>032-p1</v>
      </c>
      <c r="R648" s="3" t="str">
        <f>IF(VLOOKUP($A648,DICO_Complet!A:R,16,FALSE)=0,"",VLOOKUP($A648,DICO_Complet!A:R,16,FALSE))</f>
        <v/>
      </c>
      <c r="S648" s="3" t="str">
        <f>IF(VLOOKUP($A648,DICO_Complet!A:R,17,FALSE)=0,"",VLOOKUP($A648,DICO_Complet!A:R,17,FALSE))</f>
        <v/>
      </c>
      <c r="T648" s="3" t="str">
        <f>IF(VLOOKUP($A648,DICO_Complet!A:R,18,FALSE)=0,"",VLOOKUP($A648,DICO_Complet!A:R,18,FALSE))</f>
        <v/>
      </c>
    </row>
    <row r="649" spans="1:20">
      <c r="A649" s="29">
        <v>250418220108</v>
      </c>
      <c r="B649" s="30" t="str">
        <f>IF(ISNA(VLOOKUP(Tableau161920[[#This Row],[Référence]],MON_MSG!A:B,2,FALSE)),"N",IF($I649="Obsolete","N","O"))</f>
        <v>O</v>
      </c>
      <c r="C649" s="3" t="str">
        <f>VLOOKUP($A649,DICO_Complet!A:R,3,FALSE)</f>
        <v>Environment</v>
      </c>
      <c r="D649" s="3" t="str">
        <f>VLOOKUP($A649,DICO_Complet!A:R,4,FALSE)</f>
        <v>acquirer</v>
      </c>
      <c r="E649" s="3" t="str">
        <f>VLOOKUP($A649,DICO_Complet!A:R,5,FALSE)</f>
        <v>acquirerSettlementCurrency</v>
      </c>
      <c r="F649" s="3" t="str">
        <f>VLOOKUP($A649,DICO_Complet!A:R,6,FALSE)</f>
        <v>ISO3NumericCurrencyCode</v>
      </c>
      <c r="G649" s="31" t="str">
        <f>VLOOKUP($A649,DICO_Complet!A:R,7,FALSE)</f>
        <v>DNS</v>
      </c>
      <c r="H649" s="31">
        <f>VLOOKUP($A649,DICO_Complet!A:R,8,FALSE)</f>
        <v>0</v>
      </c>
      <c r="I649" s="3" t="str">
        <f>IF(VLOOKUP($A649,DICO_Complet!A:R,9,FALSE)&lt;&gt;0,VLOOKUP($A649,DICO_Complet!A:R,9,FALSE),"")</f>
        <v/>
      </c>
      <c r="J649" s="3" t="str">
        <f>VLOOKUP($A649,DICO_Complet!A:R,10,FALSE)</f>
        <v>Currency Code</v>
      </c>
      <c r="K649" s="3" t="str">
        <f>IF(OR(ISNA(VLOOKUP(Tableau161920[[#This Row],[Référence]],MON_MSG!A:H,7,FALSE)),ISBLANK(VLOOKUP(Tableau161920[[#This Row],[Référence]],MON_MSG!A:H,7,FALSE))),"",VLOOKUP(Tableau161920[[#This Row],[Référence]],MON_MSG!A:H,7,FALSE))</f>
        <v/>
      </c>
      <c r="L649" s="3" t="str">
        <f>IF(OR(ISNA(VLOOKUP(Tableau161920[[#This Row],[Référence]],MON_MSG!A:I,8,FALSE)),ISBLANK(VLOOKUP(Tableau161920[[#This Row],[Référence]],MON_MSG!A:I,8,FALSE))),"",VLOOKUP(Tableau161920[[#This Row],[Référence]],MON_MSG!A:I,8,FALSE))</f>
        <v/>
      </c>
      <c r="M649" s="3" t="str">
        <f>IF(OR(ISNA(VLOOKUP(Tableau161920[[#This Row],[Référence]],MON_MSG!A:J,9,FALSE)),ISBLANK(VLOOKUP(Tableau161920[[#This Row],[Référence]],MON_MSG!A:J,9,FALSE))),"",VLOOKUP(Tableau161920[[#This Row],[Référence]],MON_MSG!A:J,9,FALSE))</f>
        <v/>
      </c>
      <c r="N649" s="3" t="str">
        <f>IF(VLOOKUP($A649,DICO_Complet!A:R,12,FALSE)=0,"",VLOOKUP($A649,DICO_Complet!A:R,12,FALSE))</f>
        <v/>
      </c>
      <c r="O649" s="3" t="str">
        <f>IF(VLOOKUP($A649,DICO_Complet!A:R,13,FALSE)=0,"",VLOOKUP($A649,DICO_Complet!A:R,13,FALSE))</f>
        <v/>
      </c>
      <c r="P649" s="3" t="str">
        <f>IF(VLOOKUP($A649,DICO_Complet!A:R,14,FALSE)=0,"",VLOOKUP($A649,DICO_Complet!A:R,14,FALSE))</f>
        <v/>
      </c>
      <c r="Q649" s="3" t="str">
        <f>IF(VLOOKUP($A649,DICO_Complet!A:R,15,FALSE)=0,"",VLOOKUP($A649,DICO_Complet!A:R,15,FALSE))</f>
        <v/>
      </c>
      <c r="R649" s="3" t="str">
        <f>IF(VLOOKUP($A649,DICO_Complet!A:R,16,FALSE)=0,"",VLOOKUP($A649,DICO_Complet!A:R,16,FALSE))</f>
        <v/>
      </c>
      <c r="S649" s="3" t="str">
        <f>IF(VLOOKUP($A649,DICO_Complet!A:R,17,FALSE)=0,"",VLOOKUP($A649,DICO_Complet!A:R,17,FALSE))</f>
        <v/>
      </c>
      <c r="T649" s="3" t="str">
        <f>IF(VLOOKUP($A649,DICO_Complet!A:R,18,FALSE)=0,"",VLOOKUP($A649,DICO_Complet!A:R,18,FALSE))</f>
        <v>XXXX</v>
      </c>
    </row>
    <row r="650" spans="1:20">
      <c r="A650" s="29">
        <v>250708150900</v>
      </c>
      <c r="B650" s="30" t="str">
        <f>IF(ISNA(VLOOKUP(Tableau161920[[#This Row],[Référence]],MON_MSG!A:B,2,FALSE)),"N",IF($I650="Obsolete","N","O"))</f>
        <v>O</v>
      </c>
      <c r="C650" s="3" t="str">
        <f>VLOOKUP($A650,DICO_Complet!A:R,3,FALSE)</f>
        <v>Environment</v>
      </c>
      <c r="D650" s="3" t="str">
        <f>VLOOKUP($A650,DICO_Complet!A:R,4,FALSE)</f>
        <v>acquirer</v>
      </c>
      <c r="E650" s="3" t="str">
        <f>VLOOKUP($A650,DICO_Complet!A:R,5,FALSE)</f>
        <v>backOfficeEmailAddress</v>
      </c>
      <c r="F650" s="3" t="str">
        <f>VLOOKUP($A650,DICO_Complet!A:R,6,FALSE)</f>
        <v>EmailAddressType</v>
      </c>
      <c r="G650" s="31" t="str">
        <f>VLOOKUP($A650,DICO_Complet!A:R,7,FALSE)</f>
        <v>DNS</v>
      </c>
      <c r="H650" s="31">
        <f>VLOOKUP($A650,DICO_Complet!A:R,8,FALSE)</f>
        <v>0</v>
      </c>
      <c r="I650" s="3" t="str">
        <f>IF(VLOOKUP($A650,DICO_Complet!A:R,9,FALSE)&lt;&gt;0,VLOOKUP($A650,DICO_Complet!A:R,9,FALSE),"")</f>
        <v/>
      </c>
      <c r="J650" s="3" t="str">
        <f>VLOOKUP($A650,DICO_Complet!A:R,10,FALSE)</f>
        <v>Email address for merchant to contact back office</v>
      </c>
      <c r="K650" s="3" t="str">
        <f>IF(OR(ISNA(VLOOKUP(Tableau161920[[#This Row],[Référence]],MON_MSG!A:H,7,FALSE)),ISBLANK(VLOOKUP(Tableau161920[[#This Row],[Référence]],MON_MSG!A:H,7,FALSE))),"",VLOOKUP(Tableau161920[[#This Row],[Référence]],MON_MSG!A:H,7,FALSE))</f>
        <v/>
      </c>
      <c r="L650" s="3" t="str">
        <f>IF(OR(ISNA(VLOOKUP(Tableau161920[[#This Row],[Référence]],MON_MSG!A:I,8,FALSE)),ISBLANK(VLOOKUP(Tableau161920[[#This Row],[Référence]],MON_MSG!A:I,8,FALSE))),"",VLOOKUP(Tableau161920[[#This Row],[Référence]],MON_MSG!A:I,8,FALSE))</f>
        <v/>
      </c>
      <c r="M650" s="3" t="str">
        <f>IF(OR(ISNA(VLOOKUP(Tableau161920[[#This Row],[Référence]],MON_MSG!A:J,9,FALSE)),ISBLANK(VLOOKUP(Tableau161920[[#This Row],[Référence]],MON_MSG!A:J,9,FALSE))),"",VLOOKUP(Tableau161920[[#This Row],[Référence]],MON_MSG!A:J,9,FALSE))</f>
        <v/>
      </c>
      <c r="N650" s="3" t="str">
        <f>IF(VLOOKUP($A650,DICO_Complet!A:R,12,FALSE)=0,"",VLOOKUP($A650,DICO_Complet!A:R,12,FALSE))</f>
        <v/>
      </c>
      <c r="O650" s="3" t="str">
        <f>IF(VLOOKUP($A650,DICO_Complet!A:R,13,FALSE)=0,"",VLOOKUP($A650,DICO_Complet!A:R,13,FALSE))</f>
        <v/>
      </c>
      <c r="P650" s="3" t="str">
        <f>IF(VLOOKUP($A650,DICO_Complet!A:R,14,FALSE)=0,"",VLOOKUP($A650,DICO_Complet!A:R,14,FALSE))</f>
        <v/>
      </c>
      <c r="Q650" s="3" t="str">
        <f>IF(VLOOKUP($A650,DICO_Complet!A:R,15,FALSE)=0,"",VLOOKUP($A650,DICO_Complet!A:R,15,FALSE))</f>
        <v/>
      </c>
      <c r="R650" s="3" t="str">
        <f>IF(VLOOKUP($A650,DICO_Complet!A:R,16,FALSE)=0,"",VLOOKUP($A650,DICO_Complet!A:R,16,FALSE))</f>
        <v/>
      </c>
      <c r="S650" s="3" t="str">
        <f>IF(VLOOKUP($A650,DICO_Complet!A:R,17,FALSE)=0,"",VLOOKUP($A650,DICO_Complet!A:R,17,FALSE))</f>
        <v/>
      </c>
      <c r="T650" s="3" t="str">
        <f>IF(VLOOKUP($A650,DICO_Complet!A:R,18,FALSE)=0,"",VLOOKUP($A650,DICO_Complet!A:R,18,FALSE))</f>
        <v>COTLP4</v>
      </c>
    </row>
    <row r="651" spans="1:20">
      <c r="A651" s="29">
        <v>250418220110</v>
      </c>
      <c r="B651" s="30" t="str">
        <f>IF(ISNA(VLOOKUP(Tableau161920[[#This Row],[Référence]],MON_MSG!A:B,2,FALSE)),"N",IF($I651="Obsolete","N","O"))</f>
        <v>O</v>
      </c>
      <c r="C651" s="3" t="str">
        <f>VLOOKUP($A651,DICO_Complet!A:R,3,FALSE)</f>
        <v>Environment</v>
      </c>
      <c r="D651" s="3" t="str">
        <f>VLOOKUP($A651,DICO_Complet!A:R,4,FALSE)</f>
        <v>acquirer</v>
      </c>
      <c r="E651" s="3" t="str">
        <f>VLOOKUP($A651,DICO_Complet!A:R,5,FALSE)</f>
        <v>backOfficeFax</v>
      </c>
      <c r="F651" s="3" t="str">
        <f>VLOOKUP($A651,DICO_Complet!A:R,6,FALSE)</f>
        <v>PhoneNumberText</v>
      </c>
      <c r="G651" s="31" t="str">
        <f>VLOOKUP($A651,DICO_Complet!A:R,7,FALSE)</f>
        <v>DNS</v>
      </c>
      <c r="H651" s="31">
        <f>VLOOKUP($A651,DICO_Complet!A:R,8,FALSE)</f>
        <v>0</v>
      </c>
      <c r="I651" s="3" t="str">
        <f>IF(VLOOKUP($A651,DICO_Complet!A:R,9,FALSE)&lt;&gt;0,VLOOKUP($A651,DICO_Complet!A:R,9,FALSE),"")</f>
        <v/>
      </c>
      <c r="J651" s="3" t="str">
        <f>VLOOKUP($A651,DICO_Complet!A:R,10,FALSE)</f>
        <v>Fax machine number for merchant to contact back office</v>
      </c>
      <c r="K651" s="3" t="str">
        <f>IF(OR(ISNA(VLOOKUP(Tableau161920[[#This Row],[Référence]],MON_MSG!A:H,7,FALSE)),ISBLANK(VLOOKUP(Tableau161920[[#This Row],[Référence]],MON_MSG!A:H,7,FALSE))),"",VLOOKUP(Tableau161920[[#This Row],[Référence]],MON_MSG!A:H,7,FALSE))</f>
        <v/>
      </c>
      <c r="L651" s="3" t="str">
        <f>IF(OR(ISNA(VLOOKUP(Tableau161920[[#This Row],[Référence]],MON_MSG!A:I,8,FALSE)),ISBLANK(VLOOKUP(Tableau161920[[#This Row],[Référence]],MON_MSG!A:I,8,FALSE))),"",VLOOKUP(Tableau161920[[#This Row],[Référence]],MON_MSG!A:I,8,FALSE))</f>
        <v/>
      </c>
      <c r="M651" s="3" t="str">
        <f>IF(OR(ISNA(VLOOKUP(Tableau161920[[#This Row],[Référence]],MON_MSG!A:J,9,FALSE)),ISBLANK(VLOOKUP(Tableau161920[[#This Row],[Référence]],MON_MSG!A:J,9,FALSE))),"",VLOOKUP(Tableau161920[[#This Row],[Référence]],MON_MSG!A:J,9,FALSE))</f>
        <v/>
      </c>
      <c r="N651" s="3" t="str">
        <f>IF(VLOOKUP($A651,DICO_Complet!A:R,12,FALSE)=0,"",VLOOKUP($A651,DICO_Complet!A:R,12,FALSE))</f>
        <v/>
      </c>
      <c r="O651" s="3" t="str">
        <f>IF(VLOOKUP($A651,DICO_Complet!A:R,13,FALSE)=0,"",VLOOKUP($A651,DICO_Complet!A:R,13,FALSE))</f>
        <v/>
      </c>
      <c r="P651" s="3" t="str">
        <f>IF(VLOOKUP($A651,DICO_Complet!A:R,14,FALSE)=0,"",VLOOKUP($A651,DICO_Complet!A:R,14,FALSE))</f>
        <v/>
      </c>
      <c r="Q651" s="3" t="str">
        <f>IF(VLOOKUP($A651,DICO_Complet!A:R,15,FALSE)=0,"",VLOOKUP($A651,DICO_Complet!A:R,15,FALSE))</f>
        <v/>
      </c>
      <c r="R651" s="3" t="str">
        <f>IF(VLOOKUP($A651,DICO_Complet!A:R,16,FALSE)=0,"",VLOOKUP($A651,DICO_Complet!A:R,16,FALSE))</f>
        <v/>
      </c>
      <c r="S651" s="3" t="str">
        <f>IF(VLOOKUP($A651,DICO_Complet!A:R,17,FALSE)=0,"",VLOOKUP($A651,DICO_Complet!A:R,17,FALSE))</f>
        <v/>
      </c>
      <c r="T651" s="3" t="str">
        <f>IF(VLOOKUP($A651,DICO_Complet!A:R,18,FALSE)=0,"",VLOOKUP($A651,DICO_Complet!A:R,18,FALSE))</f>
        <v>COFAXS</v>
      </c>
    </row>
    <row r="652" spans="1:20">
      <c r="A652" s="29">
        <v>250418220111</v>
      </c>
      <c r="B652" s="30" t="str">
        <f>IF(ISNA(VLOOKUP(Tableau161920[[#This Row],[Référence]],MON_MSG!A:B,2,FALSE)),"N",IF($I652="Obsolete","N","O"))</f>
        <v>O</v>
      </c>
      <c r="C652" s="3" t="str">
        <f>VLOOKUP($A652,DICO_Complet!A:R,3,FALSE)</f>
        <v>Environment</v>
      </c>
      <c r="D652" s="3" t="str">
        <f>VLOOKUP($A652,DICO_Complet!A:R,4,FALSE)</f>
        <v>acquirer</v>
      </c>
      <c r="E652" s="3" t="str">
        <f>VLOOKUP($A652,DICO_Complet!A:R,5,FALSE)</f>
        <v>backOfficePhoneNumber</v>
      </c>
      <c r="F652" s="3" t="str">
        <f>VLOOKUP($A652,DICO_Complet!A:R,6,FALSE)</f>
        <v>PhoneNumberText</v>
      </c>
      <c r="G652" s="31" t="str">
        <f>VLOOKUP($A652,DICO_Complet!A:R,7,FALSE)</f>
        <v>DNS</v>
      </c>
      <c r="H652" s="31">
        <f>VLOOKUP($A652,DICO_Complet!A:R,8,FALSE)</f>
        <v>0</v>
      </c>
      <c r="I652" s="3" t="str">
        <f>IF(VLOOKUP($A652,DICO_Complet!A:R,9,FALSE)&lt;&gt;0,VLOOKUP($A652,DICO_Complet!A:R,9,FALSE),"")</f>
        <v/>
      </c>
      <c r="J652" s="3" t="str">
        <f>VLOOKUP($A652,DICO_Complet!A:R,10,FALSE)</f>
        <v>Phone number for merchant to contact back office</v>
      </c>
      <c r="K652" s="3" t="str">
        <f>IF(OR(ISNA(VLOOKUP(Tableau161920[[#This Row],[Référence]],MON_MSG!A:H,7,FALSE)),ISBLANK(VLOOKUP(Tableau161920[[#This Row],[Référence]],MON_MSG!A:H,7,FALSE))),"",VLOOKUP(Tableau161920[[#This Row],[Référence]],MON_MSG!A:H,7,FALSE))</f>
        <v/>
      </c>
      <c r="L652" s="3" t="str">
        <f>IF(OR(ISNA(VLOOKUP(Tableau161920[[#This Row],[Référence]],MON_MSG!A:I,8,FALSE)),ISBLANK(VLOOKUP(Tableau161920[[#This Row],[Référence]],MON_MSG!A:I,8,FALSE))),"",VLOOKUP(Tableau161920[[#This Row],[Référence]],MON_MSG!A:I,8,FALSE))</f>
        <v/>
      </c>
      <c r="M652" s="3" t="str">
        <f>IF(OR(ISNA(VLOOKUP(Tableau161920[[#This Row],[Référence]],MON_MSG!A:J,9,FALSE)),ISBLANK(VLOOKUP(Tableau161920[[#This Row],[Référence]],MON_MSG!A:J,9,FALSE))),"",VLOOKUP(Tableau161920[[#This Row],[Référence]],MON_MSG!A:J,9,FALSE))</f>
        <v/>
      </c>
      <c r="N652" s="3" t="str">
        <f>IF(VLOOKUP($A652,DICO_Complet!A:R,12,FALSE)=0,"",VLOOKUP($A652,DICO_Complet!A:R,12,FALSE))</f>
        <v/>
      </c>
      <c r="O652" s="3" t="str">
        <f>IF(VLOOKUP($A652,DICO_Complet!A:R,13,FALSE)=0,"",VLOOKUP($A652,DICO_Complet!A:R,13,FALSE))</f>
        <v/>
      </c>
      <c r="P652" s="3" t="str">
        <f>IF(VLOOKUP($A652,DICO_Complet!A:R,14,FALSE)=0,"",VLOOKUP($A652,DICO_Complet!A:R,14,FALSE))</f>
        <v/>
      </c>
      <c r="Q652" s="3" t="str">
        <f>IF(VLOOKUP($A652,DICO_Complet!A:R,15,FALSE)=0,"",VLOOKUP($A652,DICO_Complet!A:R,15,FALSE))</f>
        <v/>
      </c>
      <c r="R652" s="3" t="str">
        <f>IF(VLOOKUP($A652,DICO_Complet!A:R,16,FALSE)=0,"",VLOOKUP($A652,DICO_Complet!A:R,16,FALSE))</f>
        <v/>
      </c>
      <c r="S652" s="3" t="str">
        <f>IF(VLOOKUP($A652,DICO_Complet!A:R,17,FALSE)=0,"",VLOOKUP($A652,DICO_Complet!A:R,17,FALSE))</f>
        <v/>
      </c>
      <c r="T652" s="3" t="str">
        <f>IF(VLOOKUP($A652,DICO_Complet!A:R,18,FALSE)=0,"",VLOOKUP($A652,DICO_Complet!A:R,18,FALSE))</f>
        <v>COTLP4</v>
      </c>
    </row>
    <row r="653" spans="1:20">
      <c r="A653" s="29">
        <v>250729090100</v>
      </c>
      <c r="B653" s="30" t="str">
        <f>IF(ISNA(VLOOKUP(Tableau161920[[#This Row],[Référence]],MON_MSG!A:B,2,FALSE)),"N",IF($I653="Obsolete","N","O"))</f>
        <v>O</v>
      </c>
      <c r="C653" s="3" t="str">
        <f>VLOOKUP($A653,DICO_Complet!A:R,3,FALSE)</f>
        <v>Environment</v>
      </c>
      <c r="D653" s="3" t="str">
        <f>VLOOKUP($A653,DICO_Complet!A:R,4,FALSE)</f>
        <v>acquirer</v>
      </c>
      <c r="E653" s="3" t="str">
        <f>VLOOKUP($A653,DICO_Complet!A:R,5,FALSE)</f>
        <v>backOfficePostalAddress</v>
      </c>
      <c r="F653" s="3" t="str">
        <f>VLOOKUP($A653,DICO_Complet!A:R,6,FALSE)</f>
        <v>PostalAddressType</v>
      </c>
      <c r="G653" s="31" t="str">
        <f>VLOOKUP($A653,DICO_Complet!A:R,7,FALSE)</f>
        <v>DNS</v>
      </c>
      <c r="H653" s="31">
        <f>VLOOKUP($A653,DICO_Complet!A:R,8,FALSE)</f>
        <v>0</v>
      </c>
      <c r="I653" s="3" t="str">
        <f>IF(VLOOKUP($A653,DICO_Complet!A:R,9,FALSE)&lt;&gt;0,VLOOKUP($A653,DICO_Complet!A:R,9,FALSE),"")</f>
        <v/>
      </c>
      <c r="J653" s="3" t="str">
        <f>VLOOKUP($A653,DICO_Complet!A:R,10,FALSE)</f>
        <v xml:space="preserve">Postal address for merchant to contact back office </v>
      </c>
      <c r="K653" s="3" t="str">
        <f>IF(OR(ISNA(VLOOKUP(Tableau161920[[#This Row],[Référence]],MON_MSG!A:H,7,FALSE)),ISBLANK(VLOOKUP(Tableau161920[[#This Row],[Référence]],MON_MSG!A:H,7,FALSE))),"",VLOOKUP(Tableau161920[[#This Row],[Référence]],MON_MSG!A:H,7,FALSE))</f>
        <v/>
      </c>
      <c r="L653" s="3" t="str">
        <f>IF(OR(ISNA(VLOOKUP(Tableau161920[[#This Row],[Référence]],MON_MSG!A:I,8,FALSE)),ISBLANK(VLOOKUP(Tableau161920[[#This Row],[Référence]],MON_MSG!A:I,8,FALSE))),"",VLOOKUP(Tableau161920[[#This Row],[Référence]],MON_MSG!A:I,8,FALSE))</f>
        <v/>
      </c>
      <c r="M653" s="3" t="str">
        <f>IF(OR(ISNA(VLOOKUP(Tableau161920[[#This Row],[Référence]],MON_MSG!A:J,9,FALSE)),ISBLANK(VLOOKUP(Tableau161920[[#This Row],[Référence]],MON_MSG!A:J,9,FALSE))),"",VLOOKUP(Tableau161920[[#This Row],[Référence]],MON_MSG!A:J,9,FALSE))</f>
        <v/>
      </c>
      <c r="N653" s="3" t="str">
        <f>IF(VLOOKUP($A653,DICO_Complet!A:R,12,FALSE)=0,"",VLOOKUP($A653,DICO_Complet!A:R,12,FALSE))</f>
        <v/>
      </c>
      <c r="O653" s="3" t="str">
        <f>IF(VLOOKUP($A653,DICO_Complet!A:R,13,FALSE)=0,"",VLOOKUP($A653,DICO_Complet!A:R,13,FALSE))</f>
        <v/>
      </c>
      <c r="P653" s="3" t="str">
        <f>IF(VLOOKUP($A653,DICO_Complet!A:R,14,FALSE)=0,"",VLOOKUP($A653,DICO_Complet!A:R,14,FALSE))</f>
        <v/>
      </c>
      <c r="Q653" s="3" t="str">
        <f>IF(VLOOKUP($A653,DICO_Complet!A:R,15,FALSE)=0,"",VLOOKUP($A653,DICO_Complet!A:R,15,FALSE))</f>
        <v/>
      </c>
      <c r="R653" s="3" t="str">
        <f>IF(VLOOKUP($A653,DICO_Complet!A:R,16,FALSE)=0,"",VLOOKUP($A653,DICO_Complet!A:R,16,FALSE))</f>
        <v/>
      </c>
      <c r="S653" s="3" t="str">
        <f>IF(VLOOKUP($A653,DICO_Complet!A:R,17,FALSE)=0,"",VLOOKUP($A653,DICO_Complet!A:R,17,FALSE))</f>
        <v/>
      </c>
      <c r="T653" s="3" t="str">
        <f>IF(VLOOKUP($A653,DICO_Complet!A:R,18,FALSE)=0,"",VLOOKUP($A653,DICO_Complet!A:R,18,FALSE))</f>
        <v/>
      </c>
    </row>
    <row r="654" spans="1:20">
      <c r="A654" s="29">
        <v>250704194000</v>
      </c>
      <c r="B654" s="30" t="str">
        <f>IF(ISNA(VLOOKUP(Tableau161920[[#This Row],[Référence]],MON_MSG!A:B,2,FALSE)),"N",IF($I654="Obsolete","N","O"))</f>
        <v>O</v>
      </c>
      <c r="C654" s="3" t="str">
        <f>VLOOKUP($A654,DICO_Complet!A:R,3,FALSE)</f>
        <v>Environment</v>
      </c>
      <c r="D654" s="3" t="str">
        <f>VLOOKUP($A654,DICO_Complet!A:R,4,FALSE)</f>
        <v>acquirer</v>
      </c>
      <c r="E654" s="3" t="str">
        <f>VLOOKUP($A654,DICO_Complet!A:R,5,FALSE)</f>
        <v>countryName</v>
      </c>
      <c r="F654" s="3" t="str">
        <f>VLOOKUP($A654,DICO_Complet!A:R,6,FALSE)</f>
        <v>Max100Text</v>
      </c>
      <c r="G654" s="31" t="str">
        <f>VLOOKUP($A654,DICO_Complet!A:R,7,FALSE)</f>
        <v>DNS</v>
      </c>
      <c r="H654" s="31">
        <f>VLOOKUP($A654,DICO_Complet!A:R,8,FALSE)</f>
        <v>0</v>
      </c>
      <c r="I654" s="3" t="str">
        <f>IF(VLOOKUP($A654,DICO_Complet!A:R,9,FALSE)&lt;&gt;0,VLOOKUP($A654,DICO_Complet!A:R,9,FALSE),"")</f>
        <v/>
      </c>
      <c r="J654" s="3" t="str">
        <f>VLOOKUP($A654,DICO_Complet!A:R,10,FALSE)</f>
        <v>Official Country Name</v>
      </c>
      <c r="K654" s="3" t="str">
        <f>IF(OR(ISNA(VLOOKUP(Tableau161920[[#This Row],[Référence]],MON_MSG!A:H,7,FALSE)),ISBLANK(VLOOKUP(Tableau161920[[#This Row],[Référence]],MON_MSG!A:H,7,FALSE))),"",VLOOKUP(Tableau161920[[#This Row],[Référence]],MON_MSG!A:H,7,FALSE))</f>
        <v/>
      </c>
      <c r="L654" s="3" t="str">
        <f>IF(OR(ISNA(VLOOKUP(Tableau161920[[#This Row],[Référence]],MON_MSG!A:I,8,FALSE)),ISBLANK(VLOOKUP(Tableau161920[[#This Row],[Référence]],MON_MSG!A:I,8,FALSE))),"",VLOOKUP(Tableau161920[[#This Row],[Référence]],MON_MSG!A:I,8,FALSE))</f>
        <v/>
      </c>
      <c r="M654" s="3" t="str">
        <f>IF(OR(ISNA(VLOOKUP(Tableau161920[[#This Row],[Référence]],MON_MSG!A:J,9,FALSE)),ISBLANK(VLOOKUP(Tableau161920[[#This Row],[Référence]],MON_MSG!A:J,9,FALSE))),"",VLOOKUP(Tableau161920[[#This Row],[Référence]],MON_MSG!A:J,9,FALSE))</f>
        <v/>
      </c>
      <c r="N654" s="3" t="str">
        <f>IF(VLOOKUP($A654,DICO_Complet!A:R,12,FALSE)=0,"",VLOOKUP($A654,DICO_Complet!A:R,12,FALSE))</f>
        <v/>
      </c>
      <c r="O654" s="3" t="str">
        <f>IF(VLOOKUP($A654,DICO_Complet!A:R,13,FALSE)=0,"",VLOOKUP($A654,DICO_Complet!A:R,13,FALSE))</f>
        <v/>
      </c>
      <c r="P654" s="3" t="str">
        <f>IF(VLOOKUP($A654,DICO_Complet!A:R,14,FALSE)=0,"",VLOOKUP($A654,DICO_Complet!A:R,14,FALSE))</f>
        <v/>
      </c>
      <c r="Q654" s="3" t="str">
        <f>IF(VLOOKUP($A654,DICO_Complet!A:R,15,FALSE)=0,"",VLOOKUP($A654,DICO_Complet!A:R,15,FALSE))</f>
        <v/>
      </c>
      <c r="R654" s="3" t="str">
        <f>IF(VLOOKUP($A654,DICO_Complet!A:R,16,FALSE)=0,"",VLOOKUP($A654,DICO_Complet!A:R,16,FALSE))</f>
        <v/>
      </c>
      <c r="S654" s="3" t="str">
        <f>IF(VLOOKUP($A654,DICO_Complet!A:R,17,FALSE)=0,"",VLOOKUP($A654,DICO_Complet!A:R,17,FALSE))</f>
        <v/>
      </c>
      <c r="T654" s="3" t="str">
        <f>IF(VLOOKUP($A654,DICO_Complet!A:R,18,FALSE)=0,"",VLOOKUP($A654,DICO_Complet!A:R,18,FALSE))</f>
        <v/>
      </c>
    </row>
    <row r="655" spans="1:20">
      <c r="A655" s="29">
        <v>251119185400</v>
      </c>
      <c r="B655" s="30" t="str">
        <f>IF(ISNA(VLOOKUP(Tableau161920[[#This Row],[Référence]],MON_MSG!A:B,2,FALSE)),"N",IF($I655="Obsolete","N","O"))</f>
        <v>O</v>
      </c>
      <c r="C655" s="3" t="str">
        <f>VLOOKUP($A655,DICO_Complet!A:R,3,FALSE)</f>
        <v>Environment</v>
      </c>
      <c r="D655" s="3" t="str">
        <f>VLOOKUP($A655,DICO_Complet!A:R,4,FALSE)</f>
        <v>acquirer</v>
      </c>
      <c r="E655" s="3" t="str">
        <f>VLOOKUP($A655,DICO_Complet!A:R,5,FALSE)</f>
        <v>countryReferenceTable</v>
      </c>
      <c r="F655" s="3" t="str">
        <f>VLOOKUP($A655,DICO_Complet!A:R,6,FALSE)</f>
        <v>CountryReferenceType</v>
      </c>
      <c r="G655" s="31" t="str">
        <f>VLOOKUP($A655,DICO_Complet!A:R,7,FALSE)</f>
        <v>DNS</v>
      </c>
      <c r="H655" s="31">
        <f>VLOOKUP($A655,DICO_Complet!A:R,8,FALSE)</f>
        <v>0</v>
      </c>
      <c r="I655" s="3" t="str">
        <f>IF(VLOOKUP($A655,DICO_Complet!A:R,9,FALSE)&lt;&gt;0,VLOOKUP($A655,DICO_Complet!A:R,9,FALSE),"")</f>
        <v/>
      </c>
      <c r="J655" s="3" t="str">
        <f>VLOOKUP($A655,DICO_Complet!A:R,10,FALSE)</f>
        <v>List of all country codes usable in the solution</v>
      </c>
      <c r="K655" s="3" t="str">
        <f>IF(OR(ISNA(VLOOKUP(Tableau161920[[#This Row],[Référence]],MON_MSG!A:H,7,FALSE)),ISBLANK(VLOOKUP(Tableau161920[[#This Row],[Référence]],MON_MSG!A:H,7,FALSE))),"",VLOOKUP(Tableau161920[[#This Row],[Référence]],MON_MSG!A:H,7,FALSE))</f>
        <v/>
      </c>
      <c r="L655" s="3" t="str">
        <f>IF(OR(ISNA(VLOOKUP(Tableau161920[[#This Row],[Référence]],MON_MSG!A:I,8,FALSE)),ISBLANK(VLOOKUP(Tableau161920[[#This Row],[Référence]],MON_MSG!A:I,8,FALSE))),"",VLOOKUP(Tableau161920[[#This Row],[Référence]],MON_MSG!A:I,8,FALSE))</f>
        <v/>
      </c>
      <c r="M655" s="3" t="str">
        <f>IF(OR(ISNA(VLOOKUP(Tableau161920[[#This Row],[Référence]],MON_MSG!A:J,9,FALSE)),ISBLANK(VLOOKUP(Tableau161920[[#This Row],[Référence]],MON_MSG!A:J,9,FALSE))),"",VLOOKUP(Tableau161920[[#This Row],[Référence]],MON_MSG!A:J,9,FALSE))</f>
        <v/>
      </c>
      <c r="N655" s="3" t="str">
        <f>IF(VLOOKUP($A655,DICO_Complet!A:R,12,FALSE)=0,"",VLOOKUP($A655,DICO_Complet!A:R,12,FALSE))</f>
        <v/>
      </c>
      <c r="O655" s="3" t="str">
        <f>IF(VLOOKUP($A655,DICO_Complet!A:R,13,FALSE)=0,"",VLOOKUP($A655,DICO_Complet!A:R,13,FALSE))</f>
        <v/>
      </c>
      <c r="P655" s="3" t="str">
        <f>IF(VLOOKUP($A655,DICO_Complet!A:R,14,FALSE)=0,"",VLOOKUP($A655,DICO_Complet!A:R,14,FALSE))</f>
        <v/>
      </c>
      <c r="Q655" s="3" t="str">
        <f>IF(VLOOKUP($A655,DICO_Complet!A:R,15,FALSE)=0,"",VLOOKUP($A655,DICO_Complet!A:R,15,FALSE))</f>
        <v/>
      </c>
      <c r="R655" s="3" t="str">
        <f>IF(VLOOKUP($A655,DICO_Complet!A:R,16,FALSE)=0,"",VLOOKUP($A655,DICO_Complet!A:R,16,FALSE))</f>
        <v/>
      </c>
      <c r="S655" s="3" t="str">
        <f>IF(VLOOKUP($A655,DICO_Complet!A:R,17,FALSE)=0,"",VLOOKUP($A655,DICO_Complet!A:R,17,FALSE))</f>
        <v/>
      </c>
      <c r="T655" s="3" t="str">
        <f>IF(VLOOKUP($A655,DICO_Complet!A:R,18,FALSE)=0,"",VLOOKUP($A655,DICO_Complet!A:R,18,FALSE))</f>
        <v/>
      </c>
    </row>
    <row r="656" spans="1:20">
      <c r="A656" s="29">
        <v>250704194200</v>
      </c>
      <c r="B656" s="30" t="str">
        <f>IF(ISNA(VLOOKUP(Tableau161920[[#This Row],[Référence]],MON_MSG!A:B,2,FALSE)),"N",IF($I656="Obsolete","N","O"))</f>
        <v>O</v>
      </c>
      <c r="C656" s="3" t="str">
        <f>VLOOKUP($A656,DICO_Complet!A:R,3,FALSE)</f>
        <v>Environment</v>
      </c>
      <c r="D656" s="3" t="str">
        <f>VLOOKUP($A656,DICO_Complet!A:R,4,FALSE)</f>
        <v>acquirer</v>
      </c>
      <c r="E656" s="3" t="str">
        <f>VLOOKUP($A656,DICO_Complet!A:R,5,FALSE)</f>
        <v>currencyName</v>
      </c>
      <c r="F656" s="3" t="str">
        <f>VLOOKUP($A656,DICO_Complet!A:R,6,FALSE)</f>
        <v>Max100Text</v>
      </c>
      <c r="G656" s="31" t="str">
        <f>VLOOKUP($A656,DICO_Complet!A:R,7,FALSE)</f>
        <v>DNS</v>
      </c>
      <c r="H656" s="31">
        <f>VLOOKUP($A656,DICO_Complet!A:R,8,FALSE)</f>
        <v>0</v>
      </c>
      <c r="I656" s="3" t="str">
        <f>IF(VLOOKUP($A656,DICO_Complet!A:R,9,FALSE)&lt;&gt;0,VLOOKUP($A656,DICO_Complet!A:R,9,FALSE),"")</f>
        <v/>
      </c>
      <c r="J656" s="3" t="str">
        <f>VLOOKUP($A656,DICO_Complet!A:R,10,FALSE)</f>
        <v>Official Currency Name</v>
      </c>
      <c r="K656" s="3" t="str">
        <f>IF(OR(ISNA(VLOOKUP(Tableau161920[[#This Row],[Référence]],MON_MSG!A:H,7,FALSE)),ISBLANK(VLOOKUP(Tableau161920[[#This Row],[Référence]],MON_MSG!A:H,7,FALSE))),"",VLOOKUP(Tableau161920[[#This Row],[Référence]],MON_MSG!A:H,7,FALSE))</f>
        <v/>
      </c>
      <c r="L656" s="3" t="str">
        <f>IF(OR(ISNA(VLOOKUP(Tableau161920[[#This Row],[Référence]],MON_MSG!A:I,8,FALSE)),ISBLANK(VLOOKUP(Tableau161920[[#This Row],[Référence]],MON_MSG!A:I,8,FALSE))),"",VLOOKUP(Tableau161920[[#This Row],[Référence]],MON_MSG!A:I,8,FALSE))</f>
        <v/>
      </c>
      <c r="M656" s="3" t="str">
        <f>IF(OR(ISNA(VLOOKUP(Tableau161920[[#This Row],[Référence]],MON_MSG!A:J,9,FALSE)),ISBLANK(VLOOKUP(Tableau161920[[#This Row],[Référence]],MON_MSG!A:J,9,FALSE))),"",VLOOKUP(Tableau161920[[#This Row],[Référence]],MON_MSG!A:J,9,FALSE))</f>
        <v/>
      </c>
      <c r="N656" s="3" t="str">
        <f>IF(VLOOKUP($A656,DICO_Complet!A:R,12,FALSE)=0,"",VLOOKUP($A656,DICO_Complet!A:R,12,FALSE))</f>
        <v/>
      </c>
      <c r="O656" s="3" t="str">
        <f>IF(VLOOKUP($A656,DICO_Complet!A:R,13,FALSE)=0,"",VLOOKUP($A656,DICO_Complet!A:R,13,FALSE))</f>
        <v/>
      </c>
      <c r="P656" s="3" t="str">
        <f>IF(VLOOKUP($A656,DICO_Complet!A:R,14,FALSE)=0,"",VLOOKUP($A656,DICO_Complet!A:R,14,FALSE))</f>
        <v/>
      </c>
      <c r="Q656" s="3" t="str">
        <f>IF(VLOOKUP($A656,DICO_Complet!A:R,15,FALSE)=0,"",VLOOKUP($A656,DICO_Complet!A:R,15,FALSE))</f>
        <v/>
      </c>
      <c r="R656" s="3" t="str">
        <f>IF(VLOOKUP($A656,DICO_Complet!A:R,16,FALSE)=0,"",VLOOKUP($A656,DICO_Complet!A:R,16,FALSE))</f>
        <v/>
      </c>
      <c r="S656" s="3" t="str">
        <f>IF(VLOOKUP($A656,DICO_Complet!A:R,17,FALSE)=0,"",VLOOKUP($A656,DICO_Complet!A:R,17,FALSE))</f>
        <v/>
      </c>
      <c r="T656" s="3" t="str">
        <f>IF(VLOOKUP($A656,DICO_Complet!A:R,18,FALSE)=0,"",VLOOKUP($A656,DICO_Complet!A:R,18,FALSE))</f>
        <v/>
      </c>
    </row>
    <row r="657" spans="1:20">
      <c r="A657" s="29">
        <v>260226094200</v>
      </c>
      <c r="B657" s="30" t="str">
        <f>IF(ISNA(VLOOKUP(Tableau161920[[#This Row],[Référence]],MON_MSG!A:B,2,FALSE)),"N",IF($I657="Obsolete","N","O"))</f>
        <v>O</v>
      </c>
      <c r="C657" s="3" t="str">
        <f>VLOOKUP($A657,DICO_Complet!A:R,3,FALSE)</f>
        <v>Environment</v>
      </c>
      <c r="D657" s="3" t="str">
        <f>VLOOKUP($A657,DICO_Complet!A:R,4,FALSE)</f>
        <v>acquirer</v>
      </c>
      <c r="E657" s="3" t="str">
        <f>VLOOKUP($A657,DICO_Complet!A:R,5,FALSE)</f>
        <v>fullPostalAddress</v>
      </c>
      <c r="F657" s="3" t="str">
        <f>VLOOKUP($A657,DICO_Complet!A:R,6,FALSE)</f>
        <v>PostalAddressType</v>
      </c>
      <c r="G657" s="31" t="str">
        <f>VLOOKUP($A657,DICO_Complet!A:R,7,FALSE)</f>
        <v>DNS</v>
      </c>
      <c r="H657" s="31">
        <f>VLOOKUP($A657,DICO_Complet!A:R,8,FALSE)</f>
        <v>0</v>
      </c>
      <c r="I657" s="3" t="str">
        <f>IF(VLOOKUP($A657,DICO_Complet!A:R,9,FALSE)&lt;&gt;0,VLOOKUP($A657,DICO_Complet!A:R,9,FALSE),"")</f>
        <v/>
      </c>
      <c r="J657" s="3" t="str">
        <f>VLOOKUP($A657,DICO_Complet!A:R,10,FALSE)</f>
        <v>Acquirer postal address</v>
      </c>
      <c r="K657" s="3" t="str">
        <f>IF(OR(ISNA(VLOOKUP(Tableau161920[[#This Row],[Référence]],MON_MSG!A:H,7,FALSE)),ISBLANK(VLOOKUP(Tableau161920[[#This Row],[Référence]],MON_MSG!A:H,7,FALSE))),"",VLOOKUP(Tableau161920[[#This Row],[Référence]],MON_MSG!A:H,7,FALSE))</f>
        <v/>
      </c>
      <c r="L657" s="3" t="str">
        <f>IF(OR(ISNA(VLOOKUP(Tableau161920[[#This Row],[Référence]],MON_MSG!A:I,8,FALSE)),ISBLANK(VLOOKUP(Tableau161920[[#This Row],[Référence]],MON_MSG!A:I,8,FALSE))),"",VLOOKUP(Tableau161920[[#This Row],[Référence]],MON_MSG!A:I,8,FALSE))</f>
        <v/>
      </c>
      <c r="M657" s="3" t="str">
        <f>IF(OR(ISNA(VLOOKUP(Tableau161920[[#This Row],[Référence]],MON_MSG!A:J,9,FALSE)),ISBLANK(VLOOKUP(Tableau161920[[#This Row],[Référence]],MON_MSG!A:J,9,FALSE))),"",VLOOKUP(Tableau161920[[#This Row],[Référence]],MON_MSG!A:J,9,FALSE))</f>
        <v/>
      </c>
      <c r="N657" s="3" t="str">
        <f>IF(VLOOKUP($A657,DICO_Complet!A:R,12,FALSE)=0,"",VLOOKUP($A657,DICO_Complet!A:R,12,FALSE))</f>
        <v/>
      </c>
      <c r="O657" s="3" t="str">
        <f>IF(VLOOKUP($A657,DICO_Complet!A:R,13,FALSE)=0,"",VLOOKUP($A657,DICO_Complet!A:R,13,FALSE))</f>
        <v xml:space="preserve">112-002x </v>
      </c>
      <c r="P657" s="3" t="str">
        <f>IF(VLOOKUP($A657,DICO_Complet!A:R,14,FALSE)=0,"",VLOOKUP($A657,DICO_Complet!A:R,14,FALSE))</f>
        <v/>
      </c>
      <c r="Q657" s="3" t="str">
        <f>IF(VLOOKUP($A657,DICO_Complet!A:R,15,FALSE)=0,"",VLOOKUP($A657,DICO_Complet!A:R,15,FALSE))</f>
        <v/>
      </c>
      <c r="R657" s="3" t="str">
        <f>IF(VLOOKUP($A657,DICO_Complet!A:R,16,FALSE)=0,"",VLOOKUP($A657,DICO_Complet!A:R,16,FALSE))</f>
        <v>field 34 Dataset ID 02 Tag C6</v>
      </c>
      <c r="S657" s="3" t="str">
        <f>IF(VLOOKUP($A657,DICO_Complet!A:R,17,FALSE)=0,"",VLOOKUP($A657,DICO_Complet!A:R,17,FALSE))</f>
        <v/>
      </c>
      <c r="T657" s="3" t="str">
        <f>IF(VLOOKUP($A657,DICO_Complet!A:R,18,FALSE)=0,"",VLOOKUP($A657,DICO_Complet!A:R,18,FALSE))</f>
        <v/>
      </c>
    </row>
    <row r="658" spans="1:20">
      <c r="A658" s="29">
        <v>250617141812</v>
      </c>
      <c r="B658" s="30" t="str">
        <f>IF(ISNA(VLOOKUP(Tableau161920[[#This Row],[Référence]],MON_MSG!A:B,2,FALSE)),"N",IF($I658="Obsolete","N","O"))</f>
        <v>O</v>
      </c>
      <c r="C658" s="3" t="str">
        <f>VLOOKUP($A658,DICO_Complet!A:R,3,FALSE)</f>
        <v>Environment</v>
      </c>
      <c r="D658" s="3" t="str">
        <f>VLOOKUP($A658,DICO_Complet!A:R,4,FALSE)</f>
        <v>acquirer</v>
      </c>
      <c r="E658" s="3" t="str">
        <f>VLOOKUP($A658,DICO_Complet!A:R,5,FALSE)</f>
        <v>institutionId</v>
      </c>
      <c r="F658" s="3" t="str">
        <f>VLOOKUP($A658,DICO_Complet!A:R,6,FALSE)</f>
        <v>Max5Text</v>
      </c>
      <c r="G658" s="31" t="str">
        <f>VLOOKUP($A658,DICO_Complet!A:R,7,FALSE)</f>
        <v>DNS</v>
      </c>
      <c r="H658" s="31">
        <f>VLOOKUP($A658,DICO_Complet!A:R,8,FALSE)</f>
        <v>0</v>
      </c>
      <c r="I658" s="3" t="str">
        <f>IF(VLOOKUP($A658,DICO_Complet!A:R,9,FALSE)&lt;&gt;0,VLOOKUP($A658,DICO_Complet!A:R,9,FALSE),"")</f>
        <v/>
      </c>
      <c r="J658" s="3" t="str">
        <f>VLOOKUP($A658,DICO_Complet!A:R,10,FALSE)</f>
        <v>Bank Institution Identifier</v>
      </c>
      <c r="K658" s="3" t="str">
        <f>IF(OR(ISNA(VLOOKUP(Tableau161920[[#This Row],[Référence]],MON_MSG!A:H,7,FALSE)),ISBLANK(VLOOKUP(Tableau161920[[#This Row],[Référence]],MON_MSG!A:H,7,FALSE))),"",VLOOKUP(Tableau161920[[#This Row],[Référence]],MON_MSG!A:H,7,FALSE))</f>
        <v/>
      </c>
      <c r="L658" s="3" t="str">
        <f>IF(OR(ISNA(VLOOKUP(Tableau161920[[#This Row],[Référence]],MON_MSG!A:I,8,FALSE)),ISBLANK(VLOOKUP(Tableau161920[[#This Row],[Référence]],MON_MSG!A:I,8,FALSE))),"",VLOOKUP(Tableau161920[[#This Row],[Référence]],MON_MSG!A:I,8,FALSE))</f>
        <v/>
      </c>
      <c r="M658" s="3" t="str">
        <f>IF(OR(ISNA(VLOOKUP(Tableau161920[[#This Row],[Référence]],MON_MSG!A:J,9,FALSE)),ISBLANK(VLOOKUP(Tableau161920[[#This Row],[Référence]],MON_MSG!A:J,9,FALSE))),"",VLOOKUP(Tableau161920[[#This Row],[Référence]],MON_MSG!A:J,9,FALSE))</f>
        <v/>
      </c>
      <c r="N658" s="3" t="str">
        <f>IF(VLOOKUP($A658,DICO_Complet!A:R,12,FALSE)=0,"",VLOOKUP($A658,DICO_Complet!A:R,12,FALSE))</f>
        <v>ISO32_p2</v>
      </c>
      <c r="O658" s="3" t="str">
        <f>IF(VLOOKUP($A658,DICO_Complet!A:R,13,FALSE)=0,"",VLOOKUP($A658,DICO_Complet!A:R,13,FALSE))</f>
        <v>032-p2</v>
      </c>
      <c r="P658" s="3" t="str">
        <f>IF(VLOOKUP($A658,DICO_Complet!A:R,14,FALSE)=0,"",VLOOKUP($A658,DICO_Complet!A:R,14,FALSE))</f>
        <v>032-p2</v>
      </c>
      <c r="Q658" s="3" t="str">
        <f>IF(VLOOKUP($A658,DICO_Complet!A:R,15,FALSE)=0,"",VLOOKUP($A658,DICO_Complet!A:R,15,FALSE))</f>
        <v>032-p2</v>
      </c>
      <c r="R658" s="3" t="str">
        <f>IF(VLOOKUP($A658,DICO_Complet!A:R,16,FALSE)=0,"",VLOOKUP($A658,DICO_Complet!A:R,16,FALSE))</f>
        <v/>
      </c>
      <c r="S658" s="3" t="str">
        <f>IF(VLOOKUP($A658,DICO_Complet!A:R,17,FALSE)=0,"",VLOOKUP($A658,DICO_Complet!A:R,17,FALSE))</f>
        <v/>
      </c>
      <c r="T658" s="3" t="str">
        <f>IF(VLOOKUP($A658,DICO_Complet!A:R,18,FALSE)=0,"",VLOOKUP($A658,DICO_Complet!A:R,18,FALSE))</f>
        <v/>
      </c>
    </row>
    <row r="659" spans="1:20">
      <c r="A659" s="29">
        <v>250704194400</v>
      </c>
      <c r="B659" s="30" t="str">
        <f>IF(ISNA(VLOOKUP(Tableau161920[[#This Row],[Référence]],MON_MSG!A:B,2,FALSE)),"N",IF($I659="Obsolete","N","O"))</f>
        <v>O</v>
      </c>
      <c r="C659" s="3" t="str">
        <f>VLOOKUP($A659,DICO_Complet!A:R,3,FALSE)</f>
        <v>Environment</v>
      </c>
      <c r="D659" s="3" t="str">
        <f>VLOOKUP($A659,DICO_Complet!A:R,4,FALSE)</f>
        <v>acquirer</v>
      </c>
      <c r="E659" s="3" t="str">
        <f>VLOOKUP($A659,DICO_Complet!A:R,5,FALSE)</f>
        <v>institutionName</v>
      </c>
      <c r="F659" s="3" t="str">
        <f>VLOOKUP($A659,DICO_Complet!A:R,6,FALSE)</f>
        <v>Max40Text</v>
      </c>
      <c r="G659" s="31" t="str">
        <f>VLOOKUP($A659,DICO_Complet!A:R,7,FALSE)</f>
        <v>DNS</v>
      </c>
      <c r="H659" s="31">
        <f>VLOOKUP($A659,DICO_Complet!A:R,8,FALSE)</f>
        <v>0</v>
      </c>
      <c r="I659" s="3" t="str">
        <f>IF(VLOOKUP($A659,DICO_Complet!A:R,9,FALSE)&lt;&gt;0,VLOOKUP($A659,DICO_Complet!A:R,9,FALSE),"")</f>
        <v/>
      </c>
      <c r="J659" s="3" t="str">
        <f>VLOOKUP($A659,DICO_Complet!A:R,10,FALSE)</f>
        <v>Institution Name</v>
      </c>
      <c r="K659" s="3" t="str">
        <f>IF(OR(ISNA(VLOOKUP(Tableau161920[[#This Row],[Référence]],MON_MSG!A:H,7,FALSE)),ISBLANK(VLOOKUP(Tableau161920[[#This Row],[Référence]],MON_MSG!A:H,7,FALSE))),"",VLOOKUP(Tableau161920[[#This Row],[Référence]],MON_MSG!A:H,7,FALSE))</f>
        <v/>
      </c>
      <c r="L659" s="3" t="str">
        <f>IF(OR(ISNA(VLOOKUP(Tableau161920[[#This Row],[Référence]],MON_MSG!A:I,8,FALSE)),ISBLANK(VLOOKUP(Tableau161920[[#This Row],[Référence]],MON_MSG!A:I,8,FALSE))),"",VLOOKUP(Tableau161920[[#This Row],[Référence]],MON_MSG!A:I,8,FALSE))</f>
        <v/>
      </c>
      <c r="M659" s="3" t="str">
        <f>IF(OR(ISNA(VLOOKUP(Tableau161920[[#This Row],[Référence]],MON_MSG!A:J,9,FALSE)),ISBLANK(VLOOKUP(Tableau161920[[#This Row],[Référence]],MON_MSG!A:J,9,FALSE))),"",VLOOKUP(Tableau161920[[#This Row],[Référence]],MON_MSG!A:J,9,FALSE))</f>
        <v/>
      </c>
      <c r="N659" s="3" t="str">
        <f>IF(VLOOKUP($A659,DICO_Complet!A:R,12,FALSE)=0,"",VLOOKUP($A659,DICO_Complet!A:R,12,FALSE))</f>
        <v/>
      </c>
      <c r="O659" s="3" t="str">
        <f>IF(VLOOKUP($A659,DICO_Complet!A:R,13,FALSE)=0,"",VLOOKUP($A659,DICO_Complet!A:R,13,FALSE))</f>
        <v/>
      </c>
      <c r="P659" s="3" t="str">
        <f>IF(VLOOKUP($A659,DICO_Complet!A:R,14,FALSE)=0,"",VLOOKUP($A659,DICO_Complet!A:R,14,FALSE))</f>
        <v/>
      </c>
      <c r="Q659" s="3" t="str">
        <f>IF(VLOOKUP($A659,DICO_Complet!A:R,15,FALSE)=0,"",VLOOKUP($A659,DICO_Complet!A:R,15,FALSE))</f>
        <v/>
      </c>
      <c r="R659" s="3" t="str">
        <f>IF(VLOOKUP($A659,DICO_Complet!A:R,16,FALSE)=0,"",VLOOKUP($A659,DICO_Complet!A:R,16,FALSE))</f>
        <v/>
      </c>
      <c r="S659" s="3" t="str">
        <f>IF(VLOOKUP($A659,DICO_Complet!A:R,17,FALSE)=0,"",VLOOKUP($A659,DICO_Complet!A:R,17,FALSE))</f>
        <v/>
      </c>
      <c r="T659" s="3" t="str">
        <f>IF(VLOOKUP($A659,DICO_Complet!A:R,18,FALSE)=0,"",VLOOKUP($A659,DICO_Complet!A:R,18,FALSE))</f>
        <v/>
      </c>
    </row>
    <row r="660" spans="1:20">
      <c r="A660" s="29">
        <v>250617141813</v>
      </c>
      <c r="B660" s="30" t="str">
        <f>IF(ISNA(VLOOKUP(Tableau161920[[#This Row],[Référence]],MON_MSG!A:B,2,FALSE)),"N",IF($I660="Obsolete","N","O"))</f>
        <v>O</v>
      </c>
      <c r="C660" s="3" t="str">
        <f>VLOOKUP($A660,DICO_Complet!A:R,3,FALSE)</f>
        <v>Environment</v>
      </c>
      <c r="D660" s="3" t="str">
        <f>VLOOKUP($A660,DICO_Complet!A:R,4,FALSE)</f>
        <v>acquirer</v>
      </c>
      <c r="E660" s="3" t="str">
        <f>VLOOKUP($A660,DICO_Complet!A:R,5,FALSE)</f>
        <v>leadInstitutionId</v>
      </c>
      <c r="F660" s="3" t="str">
        <f>VLOOKUP($A660,DICO_Complet!A:R,6,FALSE)</f>
        <v>Max5Text</v>
      </c>
      <c r="G660" s="31" t="str">
        <f>VLOOKUP($A660,DICO_Complet!A:R,7,FALSE)</f>
        <v>DNS</v>
      </c>
      <c r="H660" s="31">
        <f>VLOOKUP($A660,DICO_Complet!A:R,8,FALSE)</f>
        <v>0</v>
      </c>
      <c r="I660" s="3" t="str">
        <f>IF(VLOOKUP($A660,DICO_Complet!A:R,9,FALSE)&lt;&gt;0,VLOOKUP($A660,DICO_Complet!A:R,9,FALSE),"")</f>
        <v/>
      </c>
      <c r="J660" s="3" t="str">
        <f>VLOOKUP($A660,DICO_Complet!A:R,10,FALSE)</f>
        <v>Lead Bank Institution Identifier</v>
      </c>
      <c r="K660" s="3" t="str">
        <f>IF(OR(ISNA(VLOOKUP(Tableau161920[[#This Row],[Référence]],MON_MSG!A:H,7,FALSE)),ISBLANK(VLOOKUP(Tableau161920[[#This Row],[Référence]],MON_MSG!A:H,7,FALSE))),"",VLOOKUP(Tableau161920[[#This Row],[Référence]],MON_MSG!A:H,7,FALSE))</f>
        <v/>
      </c>
      <c r="L660" s="3" t="str">
        <f>IF(OR(ISNA(VLOOKUP(Tableau161920[[#This Row],[Référence]],MON_MSG!A:I,8,FALSE)),ISBLANK(VLOOKUP(Tableau161920[[#This Row],[Référence]],MON_MSG!A:I,8,FALSE))),"",VLOOKUP(Tableau161920[[#This Row],[Référence]],MON_MSG!A:I,8,FALSE))</f>
        <v/>
      </c>
      <c r="M660" s="3" t="str">
        <f>IF(OR(ISNA(VLOOKUP(Tableau161920[[#This Row],[Référence]],MON_MSG!A:J,9,FALSE)),ISBLANK(VLOOKUP(Tableau161920[[#This Row],[Référence]],MON_MSG!A:J,9,FALSE))),"",VLOOKUP(Tableau161920[[#This Row],[Référence]],MON_MSG!A:J,9,FALSE))</f>
        <v/>
      </c>
      <c r="N660" s="3" t="str">
        <f>IF(VLOOKUP($A660,DICO_Complet!A:R,12,FALSE)=0,"",VLOOKUP($A660,DICO_Complet!A:R,12,FALSE))</f>
        <v/>
      </c>
      <c r="O660" s="3" t="str">
        <f>IF(VLOOKUP($A660,DICO_Complet!A:R,13,FALSE)=0,"",VLOOKUP($A660,DICO_Complet!A:R,13,FALSE))</f>
        <v/>
      </c>
      <c r="P660" s="3" t="str">
        <f>IF(VLOOKUP($A660,DICO_Complet!A:R,14,FALSE)=0,"",VLOOKUP($A660,DICO_Complet!A:R,14,FALSE))</f>
        <v/>
      </c>
      <c r="Q660" s="3" t="str">
        <f>IF(VLOOKUP($A660,DICO_Complet!A:R,15,FALSE)=0,"",VLOOKUP($A660,DICO_Complet!A:R,15,FALSE))</f>
        <v/>
      </c>
      <c r="R660" s="3" t="str">
        <f>IF(VLOOKUP($A660,DICO_Complet!A:R,16,FALSE)=0,"",VLOOKUP($A660,DICO_Complet!A:R,16,FALSE))</f>
        <v/>
      </c>
      <c r="S660" s="3" t="str">
        <f>IF(VLOOKUP($A660,DICO_Complet!A:R,17,FALSE)=0,"",VLOOKUP($A660,DICO_Complet!A:R,17,FALSE))</f>
        <v/>
      </c>
      <c r="T660" s="3" t="str">
        <f>IF(VLOOKUP($A660,DICO_Complet!A:R,18,FALSE)=0,"",VLOOKUP($A660,DICO_Complet!A:R,18,FALSE))</f>
        <v/>
      </c>
    </row>
    <row r="661" spans="1:20">
      <c r="A661" s="29">
        <v>250704194500</v>
      </c>
      <c r="B661" s="30" t="str">
        <f>IF(ISNA(VLOOKUP(Tableau161920[[#This Row],[Référence]],MON_MSG!A:B,2,FALSE)),"N",IF($I661="Obsolete","N","O"))</f>
        <v>O</v>
      </c>
      <c r="C661" s="3" t="str">
        <f>VLOOKUP($A661,DICO_Complet!A:R,3,FALSE)</f>
        <v>Environment</v>
      </c>
      <c r="D661" s="3" t="str">
        <f>VLOOKUP($A661,DICO_Complet!A:R,4,FALSE)</f>
        <v>acquirer</v>
      </c>
      <c r="E661" s="3" t="str">
        <f>VLOOKUP($A661,DICO_Complet!A:R,5,FALSE)</f>
        <v>leadInstitutionName</v>
      </c>
      <c r="F661" s="3" t="str">
        <f>VLOOKUP($A661,DICO_Complet!A:R,6,FALSE)</f>
        <v>Max40Text</v>
      </c>
      <c r="G661" s="31" t="str">
        <f>VLOOKUP($A661,DICO_Complet!A:R,7,FALSE)</f>
        <v>DNS</v>
      </c>
      <c r="H661" s="31">
        <f>VLOOKUP($A661,DICO_Complet!A:R,8,FALSE)</f>
        <v>0</v>
      </c>
      <c r="I661" s="3" t="str">
        <f>IF(VLOOKUP($A661,DICO_Complet!A:R,9,FALSE)&lt;&gt;0,VLOOKUP($A661,DICO_Complet!A:R,9,FALSE),"")</f>
        <v/>
      </c>
      <c r="J661" s="3" t="str">
        <f>VLOOKUP($A661,DICO_Complet!A:R,10,FALSE)</f>
        <v>Lead Institution Code</v>
      </c>
      <c r="K661" s="3" t="str">
        <f>IF(OR(ISNA(VLOOKUP(Tableau161920[[#This Row],[Référence]],MON_MSG!A:H,7,FALSE)),ISBLANK(VLOOKUP(Tableau161920[[#This Row],[Référence]],MON_MSG!A:H,7,FALSE))),"",VLOOKUP(Tableau161920[[#This Row],[Référence]],MON_MSG!A:H,7,FALSE))</f>
        <v/>
      </c>
      <c r="L661" s="3" t="str">
        <f>IF(OR(ISNA(VLOOKUP(Tableau161920[[#This Row],[Référence]],MON_MSG!A:I,8,FALSE)),ISBLANK(VLOOKUP(Tableau161920[[#This Row],[Référence]],MON_MSG!A:I,8,FALSE))),"",VLOOKUP(Tableau161920[[#This Row],[Référence]],MON_MSG!A:I,8,FALSE))</f>
        <v/>
      </c>
      <c r="M661" s="3" t="str">
        <f>IF(OR(ISNA(VLOOKUP(Tableau161920[[#This Row],[Référence]],MON_MSG!A:J,9,FALSE)),ISBLANK(VLOOKUP(Tableau161920[[#This Row],[Référence]],MON_MSG!A:J,9,FALSE))),"",VLOOKUP(Tableau161920[[#This Row],[Référence]],MON_MSG!A:J,9,FALSE))</f>
        <v/>
      </c>
      <c r="N661" s="3" t="str">
        <f>IF(VLOOKUP($A661,DICO_Complet!A:R,12,FALSE)=0,"",VLOOKUP($A661,DICO_Complet!A:R,12,FALSE))</f>
        <v/>
      </c>
      <c r="O661" s="3" t="str">
        <f>IF(VLOOKUP($A661,DICO_Complet!A:R,13,FALSE)=0,"",VLOOKUP($A661,DICO_Complet!A:R,13,FALSE))</f>
        <v/>
      </c>
      <c r="P661" s="3" t="str">
        <f>IF(VLOOKUP($A661,DICO_Complet!A:R,14,FALSE)=0,"",VLOOKUP($A661,DICO_Complet!A:R,14,FALSE))</f>
        <v/>
      </c>
      <c r="Q661" s="3" t="str">
        <f>IF(VLOOKUP($A661,DICO_Complet!A:R,15,FALSE)=0,"",VLOOKUP($A661,DICO_Complet!A:R,15,FALSE))</f>
        <v/>
      </c>
      <c r="R661" s="3" t="str">
        <f>IF(VLOOKUP($A661,DICO_Complet!A:R,16,FALSE)=0,"",VLOOKUP($A661,DICO_Complet!A:R,16,FALSE))</f>
        <v/>
      </c>
      <c r="S661" s="3" t="str">
        <f>IF(VLOOKUP($A661,DICO_Complet!A:R,17,FALSE)=0,"",VLOOKUP($A661,DICO_Complet!A:R,17,FALSE))</f>
        <v/>
      </c>
      <c r="T661" s="3" t="str">
        <f>IF(VLOOKUP($A661,DICO_Complet!A:R,18,FALSE)=0,"",VLOOKUP($A661,DICO_Complet!A:R,18,FALSE))</f>
        <v/>
      </c>
    </row>
    <row r="662" spans="1:20">
      <c r="A662" s="29">
        <v>241112000071</v>
      </c>
      <c r="B662" s="30" t="str">
        <f>IF(ISNA(VLOOKUP(Tableau161920[[#This Row],[Référence]],MON_MSG!A:B,2,FALSE)),"N",IF($I662="Obsolete","N","O"))</f>
        <v>N</v>
      </c>
      <c r="C662" s="3" t="str">
        <f>VLOOKUP($A662,DICO_Complet!A:R,3,FALSE)</f>
        <v>Environment</v>
      </c>
      <c r="D662" s="3" t="str">
        <f>VLOOKUP($A662,DICO_Complet!A:R,4,FALSE)</f>
        <v>acquirer</v>
      </c>
      <c r="E662" s="3" t="str">
        <f>VLOOKUP($A662,DICO_Complet!A:R,5,FALSE)</f>
        <v>optionalServicesSupported</v>
      </c>
      <c r="F662" s="3" t="str">
        <f>VLOOKUP($A662,DICO_Complet!A:R,6,FALSE)</f>
        <v>OptionalServicesSupportedType</v>
      </c>
      <c r="G662" s="31" t="str">
        <f>VLOOKUP($A662,DICO_Complet!A:R,7,FALSE)</f>
        <v>DNS</v>
      </c>
      <c r="H662" s="31">
        <f>VLOOKUP($A662,DICO_Complet!A:R,8,FALSE)</f>
        <v>0</v>
      </c>
      <c r="I662" s="3" t="str">
        <f>IF(VLOOKUP($A662,DICO_Complet!A:R,9,FALSE)&lt;&gt;0,VLOOKUP($A662,DICO_Complet!A:R,9,FALSE),"")</f>
        <v>Obsolete</v>
      </c>
      <c r="J662" s="3" t="str">
        <f>VLOOKUP($A662,DICO_Complet!A:R,10,FALSE)</f>
        <v>Optional services supported (Acquirer domain)</v>
      </c>
      <c r="K662" s="3" t="str">
        <f>IF(OR(ISNA(VLOOKUP(Tableau161920[[#This Row],[Référence]],MON_MSG!A:H,7,FALSE)),ISBLANK(VLOOKUP(Tableau161920[[#This Row],[Référence]],MON_MSG!A:H,7,FALSE))),"",VLOOKUP(Tableau161920[[#This Row],[Référence]],MON_MSG!A:H,7,FALSE))</f>
        <v/>
      </c>
      <c r="L662" s="3" t="str">
        <f>IF(OR(ISNA(VLOOKUP(Tableau161920[[#This Row],[Référence]],MON_MSG!A:I,8,FALSE)),ISBLANK(VLOOKUP(Tableau161920[[#This Row],[Référence]],MON_MSG!A:I,8,FALSE))),"",VLOOKUP(Tableau161920[[#This Row],[Référence]],MON_MSG!A:I,8,FALSE))</f>
        <v/>
      </c>
      <c r="M662" s="3" t="str">
        <f>IF(OR(ISNA(VLOOKUP(Tableau161920[[#This Row],[Référence]],MON_MSG!A:J,9,FALSE)),ISBLANK(VLOOKUP(Tableau161920[[#This Row],[Référence]],MON_MSG!A:J,9,FALSE))),"",VLOOKUP(Tableau161920[[#This Row],[Référence]],MON_MSG!A:J,9,FALSE))</f>
        <v/>
      </c>
      <c r="N662" s="3" t="str">
        <f>IF(VLOOKUP($A662,DICO_Complet!A:R,12,FALSE)=0,"",VLOOKUP($A662,DICO_Complet!A:R,12,FALSE))</f>
        <v>RSB59_805</v>
      </c>
      <c r="O662" s="3" t="str">
        <f>IF(VLOOKUP($A662,DICO_Complet!A:R,13,FALSE)=0,"",VLOOKUP($A662,DICO_Complet!A:R,13,FALSE))</f>
        <v>059-0805</v>
      </c>
      <c r="P662" s="3" t="str">
        <f>IF(VLOOKUP($A662,DICO_Complet!A:R,14,FALSE)=0,"",VLOOKUP($A662,DICO_Complet!A:R,14,FALSE))</f>
        <v/>
      </c>
      <c r="Q662" s="3" t="str">
        <f>IF(VLOOKUP($A662,DICO_Complet!A:R,15,FALSE)=0,"",VLOOKUP($A662,DICO_Complet!A:R,15,FALSE))</f>
        <v>059-805</v>
      </c>
      <c r="R662" s="3" t="str">
        <f>IF(VLOOKUP($A662,DICO_Complet!A:R,16,FALSE)=0,"",VLOOKUP($A662,DICO_Complet!A:R,16,FALSE))</f>
        <v/>
      </c>
      <c r="S662" s="3" t="str">
        <f>IF(VLOOKUP($A662,DICO_Complet!A:R,17,FALSE)=0,"",VLOOKUP($A662,DICO_Complet!A:R,17,FALSE))</f>
        <v>DE 048 SE61, DE 048 SE22 SF02</v>
      </c>
      <c r="T662" s="3" t="str">
        <f>IF(VLOOKUP($A662,DICO_Complet!A:R,18,FALSE)=0,"",VLOOKUP($A662,DICO_Complet!A:R,18,FALSE))</f>
        <v/>
      </c>
    </row>
    <row r="663" spans="1:20">
      <c r="A663" s="29">
        <v>250528104001</v>
      </c>
      <c r="B663" s="30" t="str">
        <f>IF(ISNA(VLOOKUP(Tableau161920[[#This Row],[Référence]],MON_MSG!A:B,2,FALSE)),"N",IF($I663="Obsolete","N","O"))</f>
        <v>O</v>
      </c>
      <c r="C663" s="3" t="str">
        <f>VLOOKUP($A663,DICO_Complet!A:R,3,FALSE)</f>
        <v>Environment</v>
      </c>
      <c r="D663" s="3" t="str">
        <f>VLOOKUP($A663,DICO_Complet!A:R,4,FALSE)</f>
        <v>acquirer</v>
      </c>
      <c r="E663" s="3" t="str">
        <f>VLOOKUP($A663,DICO_Complet!A:R,5,FALSE)</f>
        <v>peerMainMemberInstitutionId</v>
      </c>
      <c r="F663" s="3" t="str">
        <f>VLOOKUP($A663,DICO_Complet!A:R,6,FALSE)</f>
        <v>Max5Text</v>
      </c>
      <c r="G663" s="31" t="str">
        <f>VLOOKUP($A663,DICO_Complet!A:R,7,FALSE)</f>
        <v>DNS</v>
      </c>
      <c r="H663" s="31">
        <f>VLOOKUP($A663,DICO_Complet!A:R,8,FALSE)</f>
        <v>0</v>
      </c>
      <c r="I663" s="3" t="str">
        <f>IF(VLOOKUP($A663,DICO_Complet!A:R,9,FALSE)&lt;&gt;0,VLOOKUP($A663,DICO_Complet!A:R,9,FALSE),"")</f>
        <v/>
      </c>
      <c r="J663" s="3" t="str">
        <f>VLOOKUP($A663,DICO_Complet!A:R,10,FALSE)</f>
        <v>Main member leader bank of peer banque (5char)</v>
      </c>
      <c r="K663" s="3" t="str">
        <f>IF(OR(ISNA(VLOOKUP(Tableau161920[[#This Row],[Référence]],MON_MSG!A:H,7,FALSE)),ISBLANK(VLOOKUP(Tableau161920[[#This Row],[Référence]],MON_MSG!A:H,7,FALSE))),"",VLOOKUP(Tableau161920[[#This Row],[Référence]],MON_MSG!A:H,7,FALSE))</f>
        <v/>
      </c>
      <c r="L663" s="3" t="str">
        <f>IF(OR(ISNA(VLOOKUP(Tableau161920[[#This Row],[Référence]],MON_MSG!A:I,8,FALSE)),ISBLANK(VLOOKUP(Tableau161920[[#This Row],[Référence]],MON_MSG!A:I,8,FALSE))),"",VLOOKUP(Tableau161920[[#This Row],[Référence]],MON_MSG!A:I,8,FALSE))</f>
        <v/>
      </c>
      <c r="M663" s="3" t="str">
        <f>IF(OR(ISNA(VLOOKUP(Tableau161920[[#This Row],[Référence]],MON_MSG!A:J,9,FALSE)),ISBLANK(VLOOKUP(Tableau161920[[#This Row],[Référence]],MON_MSG!A:J,9,FALSE))),"",VLOOKUP(Tableau161920[[#This Row],[Référence]],MON_MSG!A:J,9,FALSE))</f>
        <v/>
      </c>
      <c r="N663" s="3" t="str">
        <f>IF(VLOOKUP($A663,DICO_Complet!A:R,12,FALSE)=0,"",VLOOKUP($A663,DICO_Complet!A:R,12,FALSE))</f>
        <v/>
      </c>
      <c r="O663" s="3" t="str">
        <f>IF(VLOOKUP($A663,DICO_Complet!A:R,13,FALSE)=0,"",VLOOKUP($A663,DICO_Complet!A:R,13,FALSE))</f>
        <v/>
      </c>
      <c r="P663" s="3" t="str">
        <f>IF(VLOOKUP($A663,DICO_Complet!A:R,14,FALSE)=0,"",VLOOKUP($A663,DICO_Complet!A:R,14,FALSE))</f>
        <v/>
      </c>
      <c r="Q663" s="3" t="str">
        <f>IF(VLOOKUP($A663,DICO_Complet!A:R,15,FALSE)=0,"",VLOOKUP($A663,DICO_Complet!A:R,15,FALSE))</f>
        <v/>
      </c>
      <c r="R663" s="3" t="str">
        <f>IF(VLOOKUP($A663,DICO_Complet!A:R,16,FALSE)=0,"",VLOOKUP($A663,DICO_Complet!A:R,16,FALSE))</f>
        <v/>
      </c>
      <c r="S663" s="3" t="str">
        <f>IF(VLOOKUP($A663,DICO_Complet!A:R,17,FALSE)=0,"",VLOOKUP($A663,DICO_Complet!A:R,17,FALSE))</f>
        <v/>
      </c>
      <c r="T663" s="3" t="str">
        <f>IF(VLOOKUP($A663,DICO_Complet!A:R,18,FALSE)=0,"",VLOOKUP($A663,DICO_Complet!A:R,18,FALSE))</f>
        <v/>
      </c>
    </row>
    <row r="664" spans="1:20">
      <c r="A664" s="29">
        <v>250418220112</v>
      </c>
      <c r="B664" s="30" t="str">
        <f>IF(ISNA(VLOOKUP(Tableau161920[[#This Row],[Référence]],MON_MSG!A:B,2,FALSE)),"N",IF($I664="Obsolete","N","O"))</f>
        <v>O</v>
      </c>
      <c r="C664" s="3" t="str">
        <f>VLOOKUP($A664,DICO_Complet!A:R,3,FALSE)</f>
        <v>Environment</v>
      </c>
      <c r="D664" s="3" t="str">
        <f>VLOOKUP($A664,DICO_Complet!A:R,4,FALSE)</f>
        <v>acquirer</v>
      </c>
      <c r="E664" s="3" t="str">
        <f>VLOOKUP($A664,DICO_Complet!A:R,5,FALSE)</f>
        <v>postalAddress</v>
      </c>
      <c r="F664" s="3" t="str">
        <f>VLOOKUP($A664,DICO_Complet!A:R,6,FALSE)</f>
        <v>PostalAddressType</v>
      </c>
      <c r="G664" s="31" t="str">
        <f>VLOOKUP($A664,DICO_Complet!A:R,7,FALSE)</f>
        <v>DNS</v>
      </c>
      <c r="H664" s="31">
        <f>VLOOKUP($A664,DICO_Complet!A:R,8,FALSE)</f>
        <v>0</v>
      </c>
      <c r="I664" s="3" t="str">
        <f>IF(VLOOKUP($A664,DICO_Complet!A:R,9,FALSE)&lt;&gt;0,VLOOKUP($A664,DICO_Complet!A:R,9,FALSE),"")</f>
        <v/>
      </c>
      <c r="J664" s="3" t="str">
        <f>VLOOKUP($A664,DICO_Complet!A:R,10,FALSE)</f>
        <v>Acquiring institution postal address</v>
      </c>
      <c r="K664" s="3" t="str">
        <f>IF(OR(ISNA(VLOOKUP(Tableau161920[[#This Row],[Référence]],MON_MSG!A:H,7,FALSE)),ISBLANK(VLOOKUP(Tableau161920[[#This Row],[Référence]],MON_MSG!A:H,7,FALSE))),"",VLOOKUP(Tableau161920[[#This Row],[Référence]],MON_MSG!A:H,7,FALSE))</f>
        <v/>
      </c>
      <c r="L664" s="3" t="str">
        <f>IF(OR(ISNA(VLOOKUP(Tableau161920[[#This Row],[Référence]],MON_MSG!A:I,8,FALSE)),ISBLANK(VLOOKUP(Tableau161920[[#This Row],[Référence]],MON_MSG!A:I,8,FALSE))),"",VLOOKUP(Tableau161920[[#This Row],[Référence]],MON_MSG!A:I,8,FALSE))</f>
        <v/>
      </c>
      <c r="M664" s="3" t="str">
        <f>IF(OR(ISNA(VLOOKUP(Tableau161920[[#This Row],[Référence]],MON_MSG!A:J,9,FALSE)),ISBLANK(VLOOKUP(Tableau161920[[#This Row],[Référence]],MON_MSG!A:J,9,FALSE))),"",VLOOKUP(Tableau161920[[#This Row],[Référence]],MON_MSG!A:J,9,FALSE))</f>
        <v/>
      </c>
      <c r="N664" s="3" t="str">
        <f>IF(VLOOKUP($A664,DICO_Complet!A:R,12,FALSE)=0,"",VLOOKUP($A664,DICO_Complet!A:R,12,FALSE))</f>
        <v>ISO19</v>
      </c>
      <c r="O664" s="3" t="str">
        <f>IF(VLOOKUP($A664,DICO_Complet!A:R,13,FALSE)=0,"",VLOOKUP($A664,DICO_Complet!A:R,13,FALSE))</f>
        <v>019</v>
      </c>
      <c r="P664" s="3" t="str">
        <f>IF(VLOOKUP($A664,DICO_Complet!A:R,14,FALSE)=0,"",VLOOKUP($A664,DICO_Complet!A:R,14,FALSE))</f>
        <v/>
      </c>
      <c r="Q664" s="3" t="str">
        <f>IF(VLOOKUP($A664,DICO_Complet!A:R,15,FALSE)=0,"",VLOOKUP($A664,DICO_Complet!A:R,15,FALSE))</f>
        <v>prm-asc</v>
      </c>
      <c r="R664" s="3" t="str">
        <f>IF(VLOOKUP($A664,DICO_Complet!A:R,16,FALSE)=0,"",VLOOKUP($A664,DICO_Complet!A:R,16,FALSE))</f>
        <v/>
      </c>
      <c r="S664" s="3" t="str">
        <f>IF(VLOOKUP($A664,DICO_Complet!A:R,17,FALSE)=0,"",VLOOKUP($A664,DICO_Complet!A:R,17,FALSE))</f>
        <v/>
      </c>
      <c r="T664" s="3" t="str">
        <f>IF(VLOOKUP($A664,DICO_Complet!A:R,18,FALSE)=0,"",VLOOKUP($A664,DICO_Complet!A:R,18,FALSE))</f>
        <v>LIBO01</v>
      </c>
    </row>
    <row r="665" spans="1:20">
      <c r="A665" s="29">
        <v>251120121100</v>
      </c>
      <c r="B665" s="30" t="str">
        <f>IF(ISNA(VLOOKUP(Tableau161920[[#This Row],[Référence]],MON_MSG!A:B,2,FALSE)),"N",IF($I665="Obsolete","N","O"))</f>
        <v>O</v>
      </c>
      <c r="C665" s="3" t="str">
        <f>VLOOKUP($A665,DICO_Complet!A:R,3,FALSE)</f>
        <v>Environment</v>
      </c>
      <c r="D665" s="3" t="str">
        <f>VLOOKUP($A665,DICO_Complet!A:R,4,FALSE)</f>
        <v>acquirer</v>
      </c>
      <c r="E665" s="3" t="str">
        <f>VLOOKUP($A665,DICO_Complet!A:R,5,FALSE)</f>
        <v>serviceSupportedPartialApprovalIndicator</v>
      </c>
      <c r="F665" s="3" t="str">
        <f>VLOOKUP($A665,DICO_Complet!A:R,6,FALSE)</f>
        <v>TrueFalseIndicator</v>
      </c>
      <c r="G665" s="31" t="str">
        <f>VLOOKUP($A665,DICO_Complet!A:R,7,FALSE)</f>
        <v>DNS</v>
      </c>
      <c r="H665" s="31">
        <f>VLOOKUP($A665,DICO_Complet!A:R,8,FALSE)</f>
        <v>0</v>
      </c>
      <c r="I665" s="3" t="str">
        <f>IF(VLOOKUP($A665,DICO_Complet!A:R,9,FALSE)&lt;&gt;0,VLOOKUP($A665,DICO_Complet!A:R,9,FALSE),"")</f>
        <v/>
      </c>
      <c r="J665" s="3" t="str">
        <f>VLOOKUP($A665,DICO_Complet!A:R,10,FALSE)</f>
        <v>Acquirer Service supported : Partial Authorisation</v>
      </c>
      <c r="K665" s="3" t="str">
        <f>IF(OR(ISNA(VLOOKUP(Tableau161920[[#This Row],[Référence]],MON_MSG!A:H,7,FALSE)),ISBLANK(VLOOKUP(Tableau161920[[#This Row],[Référence]],MON_MSG!A:H,7,FALSE))),"",VLOOKUP(Tableau161920[[#This Row],[Référence]],MON_MSG!A:H,7,FALSE))</f>
        <v/>
      </c>
      <c r="L665" s="3" t="str">
        <f>IF(OR(ISNA(VLOOKUP(Tableau161920[[#This Row],[Référence]],MON_MSG!A:I,8,FALSE)),ISBLANK(VLOOKUP(Tableau161920[[#This Row],[Référence]],MON_MSG!A:I,8,FALSE))),"",VLOOKUP(Tableau161920[[#This Row],[Référence]],MON_MSG!A:I,8,FALSE))</f>
        <v/>
      </c>
      <c r="M665" s="3" t="str">
        <f>IF(OR(ISNA(VLOOKUP(Tableau161920[[#This Row],[Référence]],MON_MSG!A:J,9,FALSE)),ISBLANK(VLOOKUP(Tableau161920[[#This Row],[Référence]],MON_MSG!A:J,9,FALSE))),"",VLOOKUP(Tableau161920[[#This Row],[Référence]],MON_MSG!A:J,9,FALSE))</f>
        <v/>
      </c>
      <c r="N665" s="3" t="str">
        <f>IF(VLOOKUP($A665,DICO_Complet!A:R,12,FALSE)=0,"",VLOOKUP($A665,DICO_Complet!A:R,12,FALSE))</f>
        <v>RSB59_805-b1</v>
      </c>
      <c r="O665" s="3" t="str">
        <f>IF(VLOOKUP($A665,DICO_Complet!A:R,13,FALSE)=0,"",VLOOKUP($A665,DICO_Complet!A:R,13,FALSE))</f>
        <v>059-805-b1</v>
      </c>
      <c r="P665" s="3" t="str">
        <f>IF(VLOOKUP($A665,DICO_Complet!A:R,14,FALSE)=0,"",VLOOKUP($A665,DICO_Complet!A:R,14,FALSE))</f>
        <v/>
      </c>
      <c r="Q665" s="3" t="str">
        <f>IF(VLOOKUP($A665,DICO_Complet!A:R,15,FALSE)=0,"",VLOOKUP($A665,DICO_Complet!A:R,15,FALSE))</f>
        <v>059-805-b1</v>
      </c>
      <c r="R665" s="3" t="str">
        <f>IF(VLOOKUP($A665,DICO_Complet!A:R,16,FALSE)=0,"",VLOOKUP($A665,DICO_Complet!A:R,16,FALSE))</f>
        <v/>
      </c>
      <c r="S665" s="3" t="str">
        <f>IF(VLOOKUP($A665,DICO_Complet!A:R,17,FALSE)=0,"",VLOOKUP($A665,DICO_Complet!A:R,17,FALSE))</f>
        <v/>
      </c>
      <c r="T665" s="3" t="str">
        <f>IF(VLOOKUP($A665,DICO_Complet!A:R,18,FALSE)=0,"",VLOOKUP($A665,DICO_Complet!A:R,18,FALSE))</f>
        <v/>
      </c>
    </row>
    <row r="666" spans="1:20">
      <c r="A666" s="29">
        <v>251120121200</v>
      </c>
      <c r="B666" s="30" t="str">
        <f>IF(ISNA(VLOOKUP(Tableau161920[[#This Row],[Référence]],MON_MSG!A:B,2,FALSE)),"N",IF($I666="Obsolete","N","O"))</f>
        <v>O</v>
      </c>
      <c r="C666" s="3" t="str">
        <f>VLOOKUP($A666,DICO_Complet!A:R,3,FALSE)</f>
        <v>Environment</v>
      </c>
      <c r="D666" s="3" t="str">
        <f>VLOOKUP($A666,DICO_Complet!A:R,4,FALSE)</f>
        <v>acquirer</v>
      </c>
      <c r="E666" s="3" t="str">
        <f>VLOOKUP($A666,DICO_Complet!A:R,5,FALSE)</f>
        <v>serviceSupportedPurchaseApprovalIndicator</v>
      </c>
      <c r="F666" s="3" t="str">
        <f>VLOOKUP($A666,DICO_Complet!A:R,6,FALSE)</f>
        <v>TrueFalseIndicator</v>
      </c>
      <c r="G666" s="31" t="str">
        <f>VLOOKUP($A666,DICO_Complet!A:R,7,FALSE)</f>
        <v>DNS</v>
      </c>
      <c r="H666" s="31">
        <f>VLOOKUP($A666,DICO_Complet!A:R,8,FALSE)</f>
        <v>0</v>
      </c>
      <c r="I666" s="3" t="str">
        <f>IF(VLOOKUP($A666,DICO_Complet!A:R,9,FALSE)&lt;&gt;0,VLOOKUP($A666,DICO_Complet!A:R,9,FALSE),"")</f>
        <v/>
      </c>
      <c r="J666" s="3" t="str">
        <f>VLOOKUP($A666,DICO_Complet!A:R,10,FALSE)</f>
        <v xml:space="preserve">Acquirer Service supported : Partial Autorisation, partial with Cashback </v>
      </c>
      <c r="K666" s="3" t="str">
        <f>IF(OR(ISNA(VLOOKUP(Tableau161920[[#This Row],[Référence]],MON_MSG!A:H,7,FALSE)),ISBLANK(VLOOKUP(Tableau161920[[#This Row],[Référence]],MON_MSG!A:H,7,FALSE))),"",VLOOKUP(Tableau161920[[#This Row],[Référence]],MON_MSG!A:H,7,FALSE))</f>
        <v/>
      </c>
      <c r="L666" s="3" t="str">
        <f>IF(OR(ISNA(VLOOKUP(Tableau161920[[#This Row],[Référence]],MON_MSG!A:I,8,FALSE)),ISBLANK(VLOOKUP(Tableau161920[[#This Row],[Référence]],MON_MSG!A:I,8,FALSE))),"",VLOOKUP(Tableau161920[[#This Row],[Référence]],MON_MSG!A:I,8,FALSE))</f>
        <v/>
      </c>
      <c r="M666" s="3" t="str">
        <f>IF(OR(ISNA(VLOOKUP(Tableau161920[[#This Row],[Référence]],MON_MSG!A:J,9,FALSE)),ISBLANK(VLOOKUP(Tableau161920[[#This Row],[Référence]],MON_MSG!A:J,9,FALSE))),"",VLOOKUP(Tableau161920[[#This Row],[Référence]],MON_MSG!A:J,9,FALSE))</f>
        <v/>
      </c>
      <c r="N666" s="3" t="str">
        <f>IF(VLOOKUP($A666,DICO_Complet!A:R,12,FALSE)=0,"",VLOOKUP($A666,DICO_Complet!A:R,12,FALSE))</f>
        <v>RSB59_805-b2</v>
      </c>
      <c r="O666" s="3" t="str">
        <f>IF(VLOOKUP($A666,DICO_Complet!A:R,13,FALSE)=0,"",VLOOKUP($A666,DICO_Complet!A:R,13,FALSE))</f>
        <v>059-805-b2</v>
      </c>
      <c r="P666" s="3" t="str">
        <f>IF(VLOOKUP($A666,DICO_Complet!A:R,14,FALSE)=0,"",VLOOKUP($A666,DICO_Complet!A:R,14,FALSE))</f>
        <v/>
      </c>
      <c r="Q666" s="3" t="str">
        <f>IF(VLOOKUP($A666,DICO_Complet!A:R,15,FALSE)=0,"",VLOOKUP($A666,DICO_Complet!A:R,15,FALSE))</f>
        <v>059-805-b2</v>
      </c>
      <c r="R666" s="3" t="str">
        <f>IF(VLOOKUP($A666,DICO_Complet!A:R,16,FALSE)=0,"",VLOOKUP($A666,DICO_Complet!A:R,16,FALSE))</f>
        <v/>
      </c>
      <c r="S666" s="3" t="str">
        <f>IF(VLOOKUP($A666,DICO_Complet!A:R,17,FALSE)=0,"",VLOOKUP($A666,DICO_Complet!A:R,17,FALSE))</f>
        <v/>
      </c>
      <c r="T666" s="3" t="str">
        <f>IF(VLOOKUP($A666,DICO_Complet!A:R,18,FALSE)=0,"",VLOOKUP($A666,DICO_Complet!A:R,18,FALSE))</f>
        <v/>
      </c>
    </row>
    <row r="667" spans="1:20">
      <c r="A667" s="29">
        <v>251120121300</v>
      </c>
      <c r="B667" s="30" t="str">
        <f>IF(ISNA(VLOOKUP(Tableau161920[[#This Row],[Référence]],MON_MSG!A:B,2,FALSE)),"N",IF($I667="Obsolete","N","O"))</f>
        <v>O</v>
      </c>
      <c r="C667" s="3" t="str">
        <f>VLOOKUP($A667,DICO_Complet!A:R,3,FALSE)</f>
        <v>Environment</v>
      </c>
      <c r="D667" s="3" t="str">
        <f>VLOOKUP($A667,DICO_Complet!A:R,4,FALSE)</f>
        <v>acquirer</v>
      </c>
      <c r="E667" s="3" t="str">
        <f>VLOOKUP($A667,DICO_Complet!A:R,5,FALSE)</f>
        <v>serviceSupportedReversalIndicator</v>
      </c>
      <c r="F667" s="3" t="str">
        <f>VLOOKUP($A667,DICO_Complet!A:R,6,FALSE)</f>
        <v>TrueFalseIndicator</v>
      </c>
      <c r="G667" s="31" t="str">
        <f>VLOOKUP($A667,DICO_Complet!A:R,7,FALSE)</f>
        <v>DNS</v>
      </c>
      <c r="H667" s="31">
        <f>VLOOKUP($A667,DICO_Complet!A:R,8,FALSE)</f>
        <v>0</v>
      </c>
      <c r="I667" s="3" t="str">
        <f>IF(VLOOKUP($A667,DICO_Complet!A:R,9,FALSE)&lt;&gt;0,VLOOKUP($A667,DICO_Complet!A:R,9,FALSE),"")</f>
        <v/>
      </c>
      <c r="J667" s="3" t="str">
        <f>VLOOKUP($A667,DICO_Complet!A:R,10,FALSE)</f>
        <v>Acquirer Service supported : Reversal</v>
      </c>
      <c r="K667" s="3" t="str">
        <f>IF(OR(ISNA(VLOOKUP(Tableau161920[[#This Row],[Référence]],MON_MSG!A:H,7,FALSE)),ISBLANK(VLOOKUP(Tableau161920[[#This Row],[Référence]],MON_MSG!A:H,7,FALSE))),"",VLOOKUP(Tableau161920[[#This Row],[Référence]],MON_MSG!A:H,7,FALSE))</f>
        <v/>
      </c>
      <c r="L667" s="3" t="str">
        <f>IF(OR(ISNA(VLOOKUP(Tableau161920[[#This Row],[Référence]],MON_MSG!A:I,8,FALSE)),ISBLANK(VLOOKUP(Tableau161920[[#This Row],[Référence]],MON_MSG!A:I,8,FALSE))),"",VLOOKUP(Tableau161920[[#This Row],[Référence]],MON_MSG!A:I,8,FALSE))</f>
        <v/>
      </c>
      <c r="M667" s="3" t="str">
        <f>IF(OR(ISNA(VLOOKUP(Tableau161920[[#This Row],[Référence]],MON_MSG!A:J,9,FALSE)),ISBLANK(VLOOKUP(Tableau161920[[#This Row],[Référence]],MON_MSG!A:J,9,FALSE))),"",VLOOKUP(Tableau161920[[#This Row],[Référence]],MON_MSG!A:J,9,FALSE))</f>
        <v/>
      </c>
      <c r="N667" s="3" t="str">
        <f>IF(VLOOKUP($A667,DICO_Complet!A:R,12,FALSE)=0,"",VLOOKUP($A667,DICO_Complet!A:R,12,FALSE))</f>
        <v>RSB59_805-b3</v>
      </c>
      <c r="O667" s="3" t="str">
        <f>IF(VLOOKUP($A667,DICO_Complet!A:R,13,FALSE)=0,"",VLOOKUP($A667,DICO_Complet!A:R,13,FALSE))</f>
        <v>059-805-b3</v>
      </c>
      <c r="P667" s="3" t="str">
        <f>IF(VLOOKUP($A667,DICO_Complet!A:R,14,FALSE)=0,"",VLOOKUP($A667,DICO_Complet!A:R,14,FALSE))</f>
        <v/>
      </c>
      <c r="Q667" s="3" t="str">
        <f>IF(VLOOKUP($A667,DICO_Complet!A:R,15,FALSE)=0,"",VLOOKUP($A667,DICO_Complet!A:R,15,FALSE))</f>
        <v>059-805-b3</v>
      </c>
      <c r="R667" s="3" t="str">
        <f>IF(VLOOKUP($A667,DICO_Complet!A:R,16,FALSE)=0,"",VLOOKUP($A667,DICO_Complet!A:R,16,FALSE))</f>
        <v/>
      </c>
      <c r="S667" s="3" t="str">
        <f>IF(VLOOKUP($A667,DICO_Complet!A:R,17,FALSE)=0,"",VLOOKUP($A667,DICO_Complet!A:R,17,FALSE))</f>
        <v/>
      </c>
      <c r="T667" s="3" t="str">
        <f>IF(VLOOKUP($A667,DICO_Complet!A:R,18,FALSE)=0,"",VLOOKUP($A667,DICO_Complet!A:R,18,FALSE))</f>
        <v/>
      </c>
    </row>
    <row r="668" spans="1:20">
      <c r="A668" s="29">
        <v>251120121400</v>
      </c>
      <c r="B668" s="30" t="str">
        <f>IF(ISNA(VLOOKUP(Tableau161920[[#This Row],[Référence]],MON_MSG!A:B,2,FALSE)),"N",IF($I668="Obsolete","N","O"))</f>
        <v>O</v>
      </c>
      <c r="C668" s="3" t="str">
        <f>VLOOKUP($A668,DICO_Complet!A:R,3,FALSE)</f>
        <v>Environment</v>
      </c>
      <c r="D668" s="3" t="str">
        <f>VLOOKUP($A668,DICO_Complet!A:R,4,FALSE)</f>
        <v>acquirer</v>
      </c>
      <c r="E668" s="3" t="str">
        <f>VLOOKUP($A668,DICO_Complet!A:R,5,FALSE)</f>
        <v>serviceSupportedSingleTapIndicator</v>
      </c>
      <c r="F668" s="3" t="str">
        <f>VLOOKUP($A668,DICO_Complet!A:R,6,FALSE)</f>
        <v>TrueFalseIndicator</v>
      </c>
      <c r="G668" s="31" t="str">
        <f>VLOOKUP($A668,DICO_Complet!A:R,7,FALSE)</f>
        <v>DNS</v>
      </c>
      <c r="H668" s="31">
        <f>VLOOKUP($A668,DICO_Complet!A:R,8,FALSE)</f>
        <v>0</v>
      </c>
      <c r="I668" s="3" t="str">
        <f>IF(VLOOKUP($A668,DICO_Complet!A:R,9,FALSE)&lt;&gt;0,VLOOKUP($A668,DICO_Complet!A:R,9,FALSE),"")</f>
        <v/>
      </c>
      <c r="J668" s="3" t="str">
        <f>VLOOKUP($A668,DICO_Complet!A:R,10,FALSE)</f>
        <v>Acquirer Service supported : SingleTap</v>
      </c>
      <c r="K668" s="3" t="str">
        <f>IF(OR(ISNA(VLOOKUP(Tableau161920[[#This Row],[Référence]],MON_MSG!A:H,7,FALSE)),ISBLANK(VLOOKUP(Tableau161920[[#This Row],[Référence]],MON_MSG!A:H,7,FALSE))),"",VLOOKUP(Tableau161920[[#This Row],[Référence]],MON_MSG!A:H,7,FALSE))</f>
        <v/>
      </c>
      <c r="L668" s="3" t="str">
        <f>IF(OR(ISNA(VLOOKUP(Tableau161920[[#This Row],[Référence]],MON_MSG!A:I,8,FALSE)),ISBLANK(VLOOKUP(Tableau161920[[#This Row],[Référence]],MON_MSG!A:I,8,FALSE))),"",VLOOKUP(Tableau161920[[#This Row],[Référence]],MON_MSG!A:I,8,FALSE))</f>
        <v/>
      </c>
      <c r="M668" s="3" t="str">
        <f>IF(OR(ISNA(VLOOKUP(Tableau161920[[#This Row],[Référence]],MON_MSG!A:J,9,FALSE)),ISBLANK(VLOOKUP(Tableau161920[[#This Row],[Référence]],MON_MSG!A:J,9,FALSE))),"",VLOOKUP(Tableau161920[[#This Row],[Référence]],MON_MSG!A:J,9,FALSE))</f>
        <v/>
      </c>
      <c r="N668" s="3" t="str">
        <f>IF(VLOOKUP($A668,DICO_Complet!A:R,12,FALSE)=0,"",VLOOKUP($A668,DICO_Complet!A:R,12,FALSE))</f>
        <v>RSB59_805-b4</v>
      </c>
      <c r="O668" s="3" t="str">
        <f>IF(VLOOKUP($A668,DICO_Complet!A:R,13,FALSE)=0,"",VLOOKUP($A668,DICO_Complet!A:R,13,FALSE))</f>
        <v>059-805-b4</v>
      </c>
      <c r="P668" s="3" t="str">
        <f>IF(VLOOKUP($A668,DICO_Complet!A:R,14,FALSE)=0,"",VLOOKUP($A668,DICO_Complet!A:R,14,FALSE))</f>
        <v/>
      </c>
      <c r="Q668" s="3" t="str">
        <f>IF(VLOOKUP($A668,DICO_Complet!A:R,15,FALSE)=0,"",VLOOKUP($A668,DICO_Complet!A:R,15,FALSE))</f>
        <v>059-805-b4</v>
      </c>
      <c r="R668" s="3" t="str">
        <f>IF(VLOOKUP($A668,DICO_Complet!A:R,16,FALSE)=0,"",VLOOKUP($A668,DICO_Complet!A:R,16,FALSE))</f>
        <v/>
      </c>
      <c r="S668" s="3" t="str">
        <f>IF(VLOOKUP($A668,DICO_Complet!A:R,17,FALSE)=0,"",VLOOKUP($A668,DICO_Complet!A:R,17,FALSE))</f>
        <v/>
      </c>
      <c r="T668" s="3" t="str">
        <f>IF(VLOOKUP($A668,DICO_Complet!A:R,18,FALSE)=0,"",VLOOKUP($A668,DICO_Complet!A:R,18,FALSE))</f>
        <v/>
      </c>
    </row>
    <row r="669" spans="1:20">
      <c r="A669" s="29">
        <v>250617090055</v>
      </c>
      <c r="B669" s="30" t="str">
        <f>IF(ISNA(VLOOKUP(Tableau161920[[#This Row],[Référence]],MON_MSG!A:B,2,FALSE)),"N",IF($I669="Obsolete","N","O"))</f>
        <v>O</v>
      </c>
      <c r="C669" s="3" t="str">
        <f>VLOOKUP($A669,DICO_Complet!A:R,3,FALSE)</f>
        <v>Environment</v>
      </c>
      <c r="D669" s="3" t="str">
        <f>VLOOKUP($A669,DICO_Complet!A:R,4,FALSE)</f>
        <v>card</v>
      </c>
      <c r="E669" s="3" t="str">
        <f>VLOOKUP($A669,DICO_Complet!A:R,5,FALSE)</f>
        <v>activationDateTime</v>
      </c>
      <c r="F669" s="3" t="str">
        <f>VLOOKUP($A669,DICO_Complet!A:R,6,FALSE)</f>
        <v>ISODateTime</v>
      </c>
      <c r="G669" s="31" t="str">
        <f>VLOOKUP($A669,DICO_Complet!A:R,7,FALSE)</f>
        <v>DNS</v>
      </c>
      <c r="H669" s="31">
        <f>VLOOKUP($A669,DICO_Complet!A:R,8,FALSE)</f>
        <v>0</v>
      </c>
      <c r="I669" s="3" t="str">
        <f>IF(VLOOKUP($A669,DICO_Complet!A:R,9,FALSE)&lt;&gt;0,VLOOKUP($A669,DICO_Complet!A:R,9,FALSE),"")</f>
        <v/>
      </c>
      <c r="J669" s="3" t="str">
        <f>VLOOKUP($A669,DICO_Complet!A:R,10,FALSE)</f>
        <v>Activation date and time</v>
      </c>
      <c r="K669" s="3" t="str">
        <f>IF(OR(ISNA(VLOOKUP(Tableau161920[[#This Row],[Référence]],MON_MSG!A:H,7,FALSE)),ISBLANK(VLOOKUP(Tableau161920[[#This Row],[Référence]],MON_MSG!A:H,7,FALSE))),"",VLOOKUP(Tableau161920[[#This Row],[Référence]],MON_MSG!A:H,7,FALSE))</f>
        <v/>
      </c>
      <c r="L669" s="3" t="str">
        <f>IF(OR(ISNA(VLOOKUP(Tableau161920[[#This Row],[Référence]],MON_MSG!A:I,8,FALSE)),ISBLANK(VLOOKUP(Tableau161920[[#This Row],[Référence]],MON_MSG!A:I,8,FALSE))),"",VLOOKUP(Tableau161920[[#This Row],[Référence]],MON_MSG!A:I,8,FALSE))</f>
        <v/>
      </c>
      <c r="M669" s="3" t="str">
        <f>IF(OR(ISNA(VLOOKUP(Tableau161920[[#This Row],[Référence]],MON_MSG!A:J,9,FALSE)),ISBLANK(VLOOKUP(Tableau161920[[#This Row],[Référence]],MON_MSG!A:J,9,FALSE))),"",VLOOKUP(Tableau161920[[#This Row],[Référence]],MON_MSG!A:J,9,FALSE))</f>
        <v/>
      </c>
      <c r="N669" s="3" t="str">
        <f>IF(VLOOKUP($A669,DICO_Complet!A:R,12,FALSE)=0,"",VLOOKUP($A669,DICO_Complet!A:R,12,FALSE))</f>
        <v/>
      </c>
      <c r="O669" s="3" t="str">
        <f>IF(VLOOKUP($A669,DICO_Complet!A:R,13,FALSE)=0,"",VLOOKUP($A669,DICO_Complet!A:R,13,FALSE))</f>
        <v/>
      </c>
      <c r="P669" s="3" t="str">
        <f>IF(VLOOKUP($A669,DICO_Complet!A:R,14,FALSE)=0,"",VLOOKUP($A669,DICO_Complet!A:R,14,FALSE))</f>
        <v/>
      </c>
      <c r="Q669" s="3" t="str">
        <f>IF(VLOOKUP($A669,DICO_Complet!A:R,15,FALSE)=0,"",VLOOKUP($A669,DICO_Complet!A:R,15,FALSE))</f>
        <v/>
      </c>
      <c r="R669" s="3" t="str">
        <f>IF(VLOOKUP($A669,DICO_Complet!A:R,16,FALSE)=0,"",VLOOKUP($A669,DICO_Complet!A:R,16,FALSE))</f>
        <v/>
      </c>
      <c r="S669" s="3" t="str">
        <f>IF(VLOOKUP($A669,DICO_Complet!A:R,17,FALSE)=0,"",VLOOKUP($A669,DICO_Complet!A:R,17,FALSE))</f>
        <v/>
      </c>
      <c r="T669" s="3" t="str">
        <f>IF(VLOOKUP($A669,DICO_Complet!A:R,18,FALSE)=0,"",VLOOKUP($A669,DICO_Complet!A:R,18,FALSE))</f>
        <v/>
      </c>
    </row>
    <row r="670" spans="1:20">
      <c r="A670" s="29">
        <v>250617090109</v>
      </c>
      <c r="B670" s="30" t="str">
        <f>IF(ISNA(VLOOKUP(Tableau161920[[#This Row],[Référence]],MON_MSG!A:B,2,FALSE)),"N",IF($I670="Obsolete","N","O"))</f>
        <v>O</v>
      </c>
      <c r="C670" s="3" t="str">
        <f>VLOOKUP($A670,DICO_Complet!A:R,3,FALSE)</f>
        <v>Environment</v>
      </c>
      <c r="D670" s="3" t="str">
        <f>VLOOKUP($A670,DICO_Complet!A:R,4,FALSE)</f>
        <v>card</v>
      </c>
      <c r="E670" s="3" t="str">
        <f>VLOOKUP($A670,DICO_Complet!A:R,5,FALSE)</f>
        <v>alphaTestIndicator</v>
      </c>
      <c r="F670" s="3" t="str">
        <f>VLOOKUP($A670,DICO_Complet!A:R,6,FALSE)</f>
        <v>TrueFalseIndicator</v>
      </c>
      <c r="G670" s="31" t="str">
        <f>VLOOKUP($A670,DICO_Complet!A:R,7,FALSE)</f>
        <v>DNS</v>
      </c>
      <c r="H670" s="31">
        <f>VLOOKUP($A670,DICO_Complet!A:R,8,FALSE)</f>
        <v>0</v>
      </c>
      <c r="I670" s="3" t="str">
        <f>IF(VLOOKUP($A670,DICO_Complet!A:R,9,FALSE)&lt;&gt;0,VLOOKUP($A670,DICO_Complet!A:R,9,FALSE),"")</f>
        <v/>
      </c>
      <c r="J670" s="3" t="str">
        <f>VLOOKUP($A670,DICO_Complet!A:R,10,FALSE)</f>
        <v>Alpha test indicator</v>
      </c>
      <c r="K670" s="3" t="str">
        <f>IF(OR(ISNA(VLOOKUP(Tableau161920[[#This Row],[Référence]],MON_MSG!A:H,7,FALSE)),ISBLANK(VLOOKUP(Tableau161920[[#This Row],[Référence]],MON_MSG!A:H,7,FALSE))),"",VLOOKUP(Tableau161920[[#This Row],[Référence]],MON_MSG!A:H,7,FALSE))</f>
        <v/>
      </c>
      <c r="L670" s="3" t="str">
        <f>IF(OR(ISNA(VLOOKUP(Tableau161920[[#This Row],[Référence]],MON_MSG!A:I,8,FALSE)),ISBLANK(VLOOKUP(Tableau161920[[#This Row],[Référence]],MON_MSG!A:I,8,FALSE))),"",VLOOKUP(Tableau161920[[#This Row],[Référence]],MON_MSG!A:I,8,FALSE))</f>
        <v/>
      </c>
      <c r="M670" s="3" t="str">
        <f>IF(OR(ISNA(VLOOKUP(Tableau161920[[#This Row],[Référence]],MON_MSG!A:J,9,FALSE)),ISBLANK(VLOOKUP(Tableau161920[[#This Row],[Référence]],MON_MSG!A:J,9,FALSE))),"",VLOOKUP(Tableau161920[[#This Row],[Référence]],MON_MSG!A:J,9,FALSE))</f>
        <v/>
      </c>
      <c r="N670" s="3" t="str">
        <f>IF(VLOOKUP($A670,DICO_Complet!A:R,12,FALSE)=0,"",VLOOKUP($A670,DICO_Complet!A:R,12,FALSE))</f>
        <v/>
      </c>
      <c r="O670" s="3" t="str">
        <f>IF(VLOOKUP($A670,DICO_Complet!A:R,13,FALSE)=0,"",VLOOKUP($A670,DICO_Complet!A:R,13,FALSE))</f>
        <v/>
      </c>
      <c r="P670" s="3" t="str">
        <f>IF(VLOOKUP($A670,DICO_Complet!A:R,14,FALSE)=0,"",VLOOKUP($A670,DICO_Complet!A:R,14,FALSE))</f>
        <v/>
      </c>
      <c r="Q670" s="3" t="str">
        <f>IF(VLOOKUP($A670,DICO_Complet!A:R,15,FALSE)=0,"",VLOOKUP($A670,DICO_Complet!A:R,15,FALSE))</f>
        <v/>
      </c>
      <c r="R670" s="3" t="str">
        <f>IF(VLOOKUP($A670,DICO_Complet!A:R,16,FALSE)=0,"",VLOOKUP($A670,DICO_Complet!A:R,16,FALSE))</f>
        <v/>
      </c>
      <c r="S670" s="3" t="str">
        <f>IF(VLOOKUP($A670,DICO_Complet!A:R,17,FALSE)=0,"",VLOOKUP($A670,DICO_Complet!A:R,17,FALSE))</f>
        <v/>
      </c>
      <c r="T670" s="3" t="str">
        <f>IF(VLOOKUP($A670,DICO_Complet!A:R,18,FALSE)=0,"",VLOOKUP($A670,DICO_Complet!A:R,18,FALSE))</f>
        <v/>
      </c>
    </row>
    <row r="671" spans="1:20">
      <c r="A671" s="29">
        <v>241112000074</v>
      </c>
      <c r="B671" s="30" t="str">
        <f>IF(ISNA(VLOOKUP(Tableau161920[[#This Row],[Référence]],MON_MSG!A:B,2,FALSE)),"N",IF($I671="Obsolete","N","O"))</f>
        <v>O</v>
      </c>
      <c r="C671" s="3" t="str">
        <f>VLOOKUP($A671,DICO_Complet!A:R,3,FALSE)</f>
        <v>Environment</v>
      </c>
      <c r="D671" s="3" t="str">
        <f>VLOOKUP($A671,DICO_Complet!A:R,4,FALSE)</f>
        <v>card</v>
      </c>
      <c r="E671" s="3" t="str">
        <f>VLOOKUP($A671,DICO_Complet!A:R,5,FALSE)</f>
        <v>applicationId</v>
      </c>
      <c r="F671" s="3" t="str">
        <f>VLOOKUP($A671,DICO_Complet!A:R,6,FALSE)</f>
        <v>Min5Max16HexBinaryText</v>
      </c>
      <c r="G671" s="31" t="str">
        <f>VLOOKUP($A671,DICO_Complet!A:R,7,FALSE)</f>
        <v>DNS</v>
      </c>
      <c r="H671" s="31">
        <f>VLOOKUP($A671,DICO_Complet!A:R,8,FALSE)</f>
        <v>0</v>
      </c>
      <c r="I671" s="3" t="str">
        <f>IF(VLOOKUP($A671,DICO_Complet!A:R,9,FALSE)&lt;&gt;0,VLOOKUP($A671,DICO_Complet!A:R,9,FALSE),"")</f>
        <v/>
      </c>
      <c r="J671" s="3" t="str">
        <f>VLOOKUP($A671,DICO_Complet!A:R,10,FALSE)</f>
        <v>Application Identifier</v>
      </c>
      <c r="K671" s="3" t="str">
        <f>IF(OR(ISNA(VLOOKUP(Tableau161920[[#This Row],[Référence]],MON_MSG!A:H,7,FALSE)),ISBLANK(VLOOKUP(Tableau161920[[#This Row],[Référence]],MON_MSG!A:H,7,FALSE))),"",VLOOKUP(Tableau161920[[#This Row],[Référence]],MON_MSG!A:H,7,FALSE))</f>
        <v/>
      </c>
      <c r="L671" s="3" t="str">
        <f>IF(OR(ISNA(VLOOKUP(Tableau161920[[#This Row],[Référence]],MON_MSG!A:I,8,FALSE)),ISBLANK(VLOOKUP(Tableau161920[[#This Row],[Référence]],MON_MSG!A:I,8,FALSE))),"",VLOOKUP(Tableau161920[[#This Row],[Référence]],MON_MSG!A:I,8,FALSE))</f>
        <v/>
      </c>
      <c r="M671" s="3" t="str">
        <f>IF(OR(ISNA(VLOOKUP(Tableau161920[[#This Row],[Référence]],MON_MSG!A:J,9,FALSE)),ISBLANK(VLOOKUP(Tableau161920[[#This Row],[Référence]],MON_MSG!A:J,9,FALSE))),"",VLOOKUP(Tableau161920[[#This Row],[Référence]],MON_MSG!A:J,9,FALSE))</f>
        <v/>
      </c>
      <c r="N671" s="3" t="str">
        <f>IF(VLOOKUP($A671,DICO_Complet!A:R,12,FALSE)=0,"",VLOOKUP($A671,DICO_Complet!A:R,12,FALSE))</f>
        <v>RSB55_9F06</v>
      </c>
      <c r="O671" s="3" t="str">
        <f>IF(VLOOKUP($A671,DICO_Complet!A:R,13,FALSE)=0,"",VLOOKUP($A671,DICO_Complet!A:R,13,FALSE))</f>
        <v>055-9F06</v>
      </c>
      <c r="P671" s="3" t="str">
        <f>IF(VLOOKUP($A671,DICO_Complet!A:R,14,FALSE)=0,"",VLOOKUP($A671,DICO_Complet!A:R,14,FALSE))</f>
        <v>055-9F06</v>
      </c>
      <c r="Q671" s="3" t="str">
        <f>IF(VLOOKUP($A671,DICO_Complet!A:R,15,FALSE)=0,"",VLOOKUP($A671,DICO_Complet!A:R,15,FALSE))</f>
        <v>055-9F06</v>
      </c>
      <c r="R671" s="3" t="str">
        <f>IF(VLOOKUP($A671,DICO_Complet!A:R,16,FALSE)=0,"",VLOOKUP($A671,DICO_Complet!A:R,16,FALSE))</f>
        <v>field 104 Dataset ID 57 Tag 84</v>
      </c>
      <c r="S671" s="3" t="str">
        <f>IF(VLOOKUP($A671,DICO_Complet!A:R,17,FALSE)=0,"",VLOOKUP($A671,DICO_Complet!A:R,17,FALSE))</f>
        <v xml:space="preserve"> DE 112 SE 098</v>
      </c>
      <c r="T671" s="3" t="str">
        <f>IF(VLOOKUP($A671,DICO_Complet!A:R,18,FALSE)=0,"",VLOOKUP($A671,DICO_Complet!A:R,18,FALSE))</f>
        <v/>
      </c>
    </row>
    <row r="672" spans="1:20">
      <c r="A672" s="29">
        <v>241112000075</v>
      </c>
      <c r="B672" s="30" t="str">
        <f>IF(ISNA(VLOOKUP(Tableau161920[[#This Row],[Référence]],MON_MSG!A:B,2,FALSE)),"N",IF($I672="Obsolete","N","O"))</f>
        <v>O</v>
      </c>
      <c r="C672" s="3" t="str">
        <f>VLOOKUP($A672,DICO_Complet!A:R,3,FALSE)</f>
        <v>Environment</v>
      </c>
      <c r="D672" s="3" t="str">
        <f>VLOOKUP($A672,DICO_Complet!A:R,4,FALSE)</f>
        <v>card</v>
      </c>
      <c r="E672" s="3" t="str">
        <f>VLOOKUP($A672,DICO_Complet!A:R,5,FALSE)</f>
        <v>applicationInterchangeProfile</v>
      </c>
      <c r="F672" s="3" t="str">
        <f>VLOOKUP($A672,DICO_Complet!A:R,6,FALSE)</f>
        <v>Exact2HexBinaryText</v>
      </c>
      <c r="G672" s="31" t="str">
        <f>VLOOKUP($A672,DICO_Complet!A:R,7,FALSE)</f>
        <v>DNS</v>
      </c>
      <c r="H672" s="31">
        <f>VLOOKUP($A672,DICO_Complet!A:R,8,FALSE)</f>
        <v>0</v>
      </c>
      <c r="I672" s="3" t="str">
        <f>IF(VLOOKUP($A672,DICO_Complet!A:R,9,FALSE)&lt;&gt;0,VLOOKUP($A672,DICO_Complet!A:R,9,FALSE),"")</f>
        <v/>
      </c>
      <c r="J672" s="3" t="str">
        <f>VLOOKUP($A672,DICO_Complet!A:R,10,FALSE)</f>
        <v>Application Interchange Profile</v>
      </c>
      <c r="K672" s="3" t="str">
        <f>IF(OR(ISNA(VLOOKUP(Tableau161920[[#This Row],[Référence]],MON_MSG!A:H,7,FALSE)),ISBLANK(VLOOKUP(Tableau161920[[#This Row],[Référence]],MON_MSG!A:H,7,FALSE))),"",VLOOKUP(Tableau161920[[#This Row],[Référence]],MON_MSG!A:H,7,FALSE))</f>
        <v/>
      </c>
      <c r="L672" s="3" t="str">
        <f>IF(OR(ISNA(VLOOKUP(Tableau161920[[#This Row],[Référence]],MON_MSG!A:I,8,FALSE)),ISBLANK(VLOOKUP(Tableau161920[[#This Row],[Référence]],MON_MSG!A:I,8,FALSE))),"",VLOOKUP(Tableau161920[[#This Row],[Référence]],MON_MSG!A:I,8,FALSE))</f>
        <v/>
      </c>
      <c r="M672" s="3" t="str">
        <f>IF(OR(ISNA(VLOOKUP(Tableau161920[[#This Row],[Référence]],MON_MSG!A:J,9,FALSE)),ISBLANK(VLOOKUP(Tableau161920[[#This Row],[Référence]],MON_MSG!A:J,9,FALSE))),"",VLOOKUP(Tableau161920[[#This Row],[Référence]],MON_MSG!A:J,9,FALSE))</f>
        <v/>
      </c>
      <c r="N672" s="3" t="str">
        <f>IF(VLOOKUP($A672,DICO_Complet!A:R,12,FALSE)=0,"",VLOOKUP($A672,DICO_Complet!A:R,12,FALSE))</f>
        <v>RSB55_82</v>
      </c>
      <c r="O672" s="3" t="str">
        <f>IF(VLOOKUP($A672,DICO_Complet!A:R,13,FALSE)=0,"",VLOOKUP($A672,DICO_Complet!A:R,13,FALSE))</f>
        <v>055-0082</v>
      </c>
      <c r="P672" s="3" t="str">
        <f>IF(VLOOKUP($A672,DICO_Complet!A:R,14,FALSE)=0,"",VLOOKUP($A672,DICO_Complet!A:R,14,FALSE))</f>
        <v>055-0082</v>
      </c>
      <c r="Q672" s="3" t="str">
        <f>IF(VLOOKUP($A672,DICO_Complet!A:R,15,FALSE)=0,"",VLOOKUP($A672,DICO_Complet!A:R,15,FALSE))</f>
        <v>055-0082</v>
      </c>
      <c r="R672" s="3" t="str">
        <f>IF(VLOOKUP($A672,DICO_Complet!A:R,16,FALSE)=0,"",VLOOKUP($A672,DICO_Complet!A:R,16,FALSE))</f>
        <v/>
      </c>
      <c r="S672" s="3" t="str">
        <f>IF(VLOOKUP($A672,DICO_Complet!A:R,17,FALSE)=0,"",VLOOKUP($A672,DICO_Complet!A:R,17,FALSE))</f>
        <v/>
      </c>
      <c r="T672" s="3" t="str">
        <f>IF(VLOOKUP($A672,DICO_Complet!A:R,18,FALSE)=0,"",VLOOKUP($A672,DICO_Complet!A:R,18,FALSE))</f>
        <v/>
      </c>
    </row>
    <row r="673" spans="1:20">
      <c r="A673" s="29">
        <v>250414120600</v>
      </c>
      <c r="B673" s="30" t="str">
        <f>IF(ISNA(VLOOKUP(Tableau161920[[#This Row],[Référence]],MON_MSG!A:B,2,FALSE)),"N",IF($I673="Obsolete","N","O"))</f>
        <v>O</v>
      </c>
      <c r="C673" s="3" t="str">
        <f>VLOOKUP($A673,DICO_Complet!A:R,3,FALSE)</f>
        <v>Environment</v>
      </c>
      <c r="D673" s="3" t="str">
        <f>VLOOKUP($A673,DICO_Complet!A:R,4,FALSE)</f>
        <v>card</v>
      </c>
      <c r="E673" s="3" t="str">
        <f>VLOOKUP($A673,DICO_Complet!A:R,5,FALSE)</f>
        <v>applicationUsageControl</v>
      </c>
      <c r="F673" s="3" t="str">
        <f>VLOOKUP($A673,DICO_Complet!A:R,6,FALSE)</f>
        <v>Exact1HexBinaryText</v>
      </c>
      <c r="G673" s="31" t="str">
        <f>VLOOKUP($A673,DICO_Complet!A:R,7,FALSE)</f>
        <v>DNS</v>
      </c>
      <c r="H673" s="31">
        <f>VLOOKUP($A673,DICO_Complet!A:R,8,FALSE)</f>
        <v>0</v>
      </c>
      <c r="I673" s="3" t="str">
        <f>IF(VLOOKUP($A673,DICO_Complet!A:R,9,FALSE)&lt;&gt;0,VLOOKUP($A673,DICO_Complet!A:R,9,FALSE),"")</f>
        <v/>
      </c>
      <c r="J673" s="3" t="str">
        <f>VLOOKUP($A673,DICO_Complet!A:R,10,FALSE)</f>
        <v xml:space="preserve">application usage control </v>
      </c>
      <c r="K673" s="3" t="str">
        <f>IF(OR(ISNA(VLOOKUP(Tableau161920[[#This Row],[Référence]],MON_MSG!A:H,7,FALSE)),ISBLANK(VLOOKUP(Tableau161920[[#This Row],[Référence]],MON_MSG!A:H,7,FALSE))),"",VLOOKUP(Tableau161920[[#This Row],[Référence]],MON_MSG!A:H,7,FALSE))</f>
        <v/>
      </c>
      <c r="L673" s="3" t="str">
        <f>IF(OR(ISNA(VLOOKUP(Tableau161920[[#This Row],[Référence]],MON_MSG!A:I,8,FALSE)),ISBLANK(VLOOKUP(Tableau161920[[#This Row],[Référence]],MON_MSG!A:I,8,FALSE))),"",VLOOKUP(Tableau161920[[#This Row],[Référence]],MON_MSG!A:I,8,FALSE))</f>
        <v/>
      </c>
      <c r="M673" s="3" t="str">
        <f>IF(OR(ISNA(VLOOKUP(Tableau161920[[#This Row],[Référence]],MON_MSG!A:J,9,FALSE)),ISBLANK(VLOOKUP(Tableau161920[[#This Row],[Référence]],MON_MSG!A:J,9,FALSE))),"",VLOOKUP(Tableau161920[[#This Row],[Référence]],MON_MSG!A:J,9,FALSE))</f>
        <v/>
      </c>
      <c r="N673" s="3" t="str">
        <f>IF(VLOOKUP($A673,DICO_Complet!A:R,12,FALSE)=0,"",VLOOKUP($A673,DICO_Complet!A:R,12,FALSE))</f>
        <v/>
      </c>
      <c r="O673" s="3" t="str">
        <f>IF(VLOOKUP($A673,DICO_Complet!A:R,13,FALSE)=0,"",VLOOKUP($A673,DICO_Complet!A:R,13,FALSE))</f>
        <v/>
      </c>
      <c r="P673" s="3" t="str">
        <f>IF(VLOOKUP($A673,DICO_Complet!A:R,14,FALSE)=0,"",VLOOKUP($A673,DICO_Complet!A:R,14,FALSE))</f>
        <v>055-9F07</v>
      </c>
      <c r="Q673" s="3" t="str">
        <f>IF(VLOOKUP($A673,DICO_Complet!A:R,15,FALSE)=0,"",VLOOKUP($A673,DICO_Complet!A:R,15,FALSE))</f>
        <v/>
      </c>
      <c r="R673" s="3" t="str">
        <f>IF(VLOOKUP($A673,DICO_Complet!A:R,16,FALSE)=0,"",VLOOKUP($A673,DICO_Complet!A:R,16,FALSE))</f>
        <v/>
      </c>
      <c r="S673" s="3" t="str">
        <f>IF(VLOOKUP($A673,DICO_Complet!A:R,17,FALSE)=0,"",VLOOKUP($A673,DICO_Complet!A:R,17,FALSE))</f>
        <v/>
      </c>
      <c r="T673" s="3" t="str">
        <f>IF(VLOOKUP($A673,DICO_Complet!A:R,18,FALSE)=0,"",VLOOKUP($A673,DICO_Complet!A:R,18,FALSE))</f>
        <v/>
      </c>
    </row>
    <row r="674" spans="1:20">
      <c r="A674" s="29">
        <v>241112000077</v>
      </c>
      <c r="B674" s="30" t="str">
        <f>IF(ISNA(VLOOKUP(Tableau161920[[#This Row],[Référence]],MON_MSG!A:B,2,FALSE)),"N",IF($I674="Obsolete","N","O"))</f>
        <v>O</v>
      </c>
      <c r="C674" s="3" t="str">
        <f>VLOOKUP($A674,DICO_Complet!A:R,3,FALSE)</f>
        <v>Environment</v>
      </c>
      <c r="D674" s="3" t="str">
        <f>VLOOKUP($A674,DICO_Complet!A:R,4,FALSE)</f>
        <v>card</v>
      </c>
      <c r="E674" s="3" t="str">
        <f>VLOOKUP($A674,DICO_Complet!A:R,5,FALSE)</f>
        <v>billingAddress</v>
      </c>
      <c r="F674" s="3" t="str">
        <f>VLOOKUP($A674,DICO_Complet!A:R,6,FALSE)</f>
        <v>PostalAddressType</v>
      </c>
      <c r="G674" s="31" t="str">
        <f>VLOOKUP($A674,DICO_Complet!A:R,7,FALSE)</f>
        <v>DSP</v>
      </c>
      <c r="H674" s="31">
        <f>VLOOKUP($A674,DICO_Complet!A:R,8,FALSE)</f>
        <v>0</v>
      </c>
      <c r="I674" s="3" t="str">
        <f>IF(VLOOKUP($A674,DICO_Complet!A:R,9,FALSE)&lt;&gt;0,VLOOKUP($A674,DICO_Complet!A:R,9,FALSE),"")</f>
        <v/>
      </c>
      <c r="J674" s="3" t="str">
        <f>VLOOKUP($A674,DICO_Complet!A:R,10,FALSE)</f>
        <v xml:space="preserve">card's billing address </v>
      </c>
      <c r="K674" s="3" t="str">
        <f>IF(OR(ISNA(VLOOKUP(Tableau161920[[#This Row],[Référence]],MON_MSG!A:H,7,FALSE)),ISBLANK(VLOOKUP(Tableau161920[[#This Row],[Référence]],MON_MSG!A:H,7,FALSE))),"",VLOOKUP(Tableau161920[[#This Row],[Référence]],MON_MSG!A:H,7,FALSE))</f>
        <v/>
      </c>
      <c r="L674" s="3" t="str">
        <f>IF(OR(ISNA(VLOOKUP(Tableau161920[[#This Row],[Référence]],MON_MSG!A:I,8,FALSE)),ISBLANK(VLOOKUP(Tableau161920[[#This Row],[Référence]],MON_MSG!A:I,8,FALSE))),"",VLOOKUP(Tableau161920[[#This Row],[Référence]],MON_MSG!A:I,8,FALSE))</f>
        <v/>
      </c>
      <c r="M674" s="3" t="str">
        <f>IF(OR(ISNA(VLOOKUP(Tableau161920[[#This Row],[Référence]],MON_MSG!A:J,9,FALSE)),ISBLANK(VLOOKUP(Tableau161920[[#This Row],[Référence]],MON_MSG!A:J,9,FALSE))),"",VLOOKUP(Tableau161920[[#This Row],[Référence]],MON_MSG!A:J,9,FALSE))</f>
        <v/>
      </c>
      <c r="N674" s="3" t="str">
        <f>IF(VLOOKUP($A674,DICO_Complet!A:R,12,FALSE)=0,"",VLOOKUP($A674,DICO_Complet!A:R,12,FALSE))</f>
        <v/>
      </c>
      <c r="O674" s="3" t="str">
        <f>IF(VLOOKUP($A674,DICO_Complet!A:R,13,FALSE)=0,"",VLOOKUP($A674,DICO_Complet!A:R,13,FALSE))</f>
        <v/>
      </c>
      <c r="P674" s="3" t="str">
        <f>IF(VLOOKUP($A674,DICO_Complet!A:R,14,FALSE)=0,"",VLOOKUP($A674,DICO_Complet!A:R,14,FALSE))</f>
        <v/>
      </c>
      <c r="Q674" s="3" t="str">
        <f>IF(VLOOKUP($A674,DICO_Complet!A:R,15,FALSE)=0,"",VLOOKUP($A674,DICO_Complet!A:R,15,FALSE))</f>
        <v/>
      </c>
      <c r="R674" s="3" t="str">
        <f>IF(VLOOKUP($A674,DICO_Complet!A:R,16,FALSE)=0,"",VLOOKUP($A674,DICO_Complet!A:R,16,FALSE))</f>
        <v/>
      </c>
      <c r="S674" s="3" t="str">
        <f>IF(VLOOKUP($A674,DICO_Complet!A:R,17,FALSE)=0,"",VLOOKUP($A674,DICO_Complet!A:R,17,FALSE))</f>
        <v/>
      </c>
      <c r="T674" s="3" t="str">
        <f>IF(VLOOKUP($A674,DICO_Complet!A:R,18,FALSE)=0,"",VLOOKUP($A674,DICO_Complet!A:R,18,FALSE))</f>
        <v/>
      </c>
    </row>
    <row r="675" spans="1:20">
      <c r="A675" s="29">
        <v>250617090057</v>
      </c>
      <c r="B675" s="30" t="str">
        <f>IF(ISNA(VLOOKUP(Tableau161920[[#This Row],[Référence]],MON_MSG!A:B,2,FALSE)),"N",IF($I675="Obsolete","N","O"))</f>
        <v>N</v>
      </c>
      <c r="C675" s="3" t="str">
        <f>VLOOKUP($A675,DICO_Complet!A:R,3,FALSE)</f>
        <v>Environment</v>
      </c>
      <c r="D675" s="3" t="str">
        <f>VLOOKUP($A675,DICO_Complet!A:R,4,FALSE)</f>
        <v>card</v>
      </c>
      <c r="E675" s="3" t="str">
        <f>VLOOKUP($A675,DICO_Complet!A:R,5,FALSE)</f>
        <v>blockingDateTime</v>
      </c>
      <c r="F675" s="3" t="str">
        <f>VLOOKUP($A675,DICO_Complet!A:R,6,FALSE)</f>
        <v>ISODateTime</v>
      </c>
      <c r="G675" s="31" t="str">
        <f>VLOOKUP($A675,DICO_Complet!A:R,7,FALSE)</f>
        <v>DNS</v>
      </c>
      <c r="H675" s="31">
        <f>VLOOKUP($A675,DICO_Complet!A:R,8,FALSE)</f>
        <v>0</v>
      </c>
      <c r="I675" s="3" t="str">
        <f>IF(VLOOKUP($A675,DICO_Complet!A:R,9,FALSE)&lt;&gt;0,VLOOKUP($A675,DICO_Complet!A:R,9,FALSE),"")</f>
        <v>Obsolete</v>
      </c>
      <c r="J675" s="3" t="str">
        <f>VLOOKUP($A675,DICO_Complet!A:R,10,FALSE)</f>
        <v>Blocking date and time</v>
      </c>
      <c r="K675" s="3" t="str">
        <f>IF(OR(ISNA(VLOOKUP(Tableau161920[[#This Row],[Référence]],MON_MSG!A:H,7,FALSE)),ISBLANK(VLOOKUP(Tableau161920[[#This Row],[Référence]],MON_MSG!A:H,7,FALSE))),"",VLOOKUP(Tableau161920[[#This Row],[Référence]],MON_MSG!A:H,7,FALSE))</f>
        <v/>
      </c>
      <c r="L675" s="3" t="str">
        <f>IF(OR(ISNA(VLOOKUP(Tableau161920[[#This Row],[Référence]],MON_MSG!A:I,8,FALSE)),ISBLANK(VLOOKUP(Tableau161920[[#This Row],[Référence]],MON_MSG!A:I,8,FALSE))),"",VLOOKUP(Tableau161920[[#This Row],[Référence]],MON_MSG!A:I,8,FALSE))</f>
        <v/>
      </c>
      <c r="M675" s="3" t="str">
        <f>IF(OR(ISNA(VLOOKUP(Tableau161920[[#This Row],[Référence]],MON_MSG!A:J,9,FALSE)),ISBLANK(VLOOKUP(Tableau161920[[#This Row],[Référence]],MON_MSG!A:J,9,FALSE))),"",VLOOKUP(Tableau161920[[#This Row],[Référence]],MON_MSG!A:J,9,FALSE))</f>
        <v/>
      </c>
      <c r="N675" s="3" t="str">
        <f>IF(VLOOKUP($A675,DICO_Complet!A:R,12,FALSE)=0,"",VLOOKUP($A675,DICO_Complet!A:R,12,FALSE))</f>
        <v/>
      </c>
      <c r="O675" s="3" t="str">
        <f>IF(VLOOKUP($A675,DICO_Complet!A:R,13,FALSE)=0,"",VLOOKUP($A675,DICO_Complet!A:R,13,FALSE))</f>
        <v/>
      </c>
      <c r="P675" s="3" t="str">
        <f>IF(VLOOKUP($A675,DICO_Complet!A:R,14,FALSE)=0,"",VLOOKUP($A675,DICO_Complet!A:R,14,FALSE))</f>
        <v/>
      </c>
      <c r="Q675" s="3" t="str">
        <f>IF(VLOOKUP($A675,DICO_Complet!A:R,15,FALSE)=0,"",VLOOKUP($A675,DICO_Complet!A:R,15,FALSE))</f>
        <v/>
      </c>
      <c r="R675" s="3" t="str">
        <f>IF(VLOOKUP($A675,DICO_Complet!A:R,16,FALSE)=0,"",VLOOKUP($A675,DICO_Complet!A:R,16,FALSE))</f>
        <v/>
      </c>
      <c r="S675" s="3" t="str">
        <f>IF(VLOOKUP($A675,DICO_Complet!A:R,17,FALSE)=0,"",VLOOKUP($A675,DICO_Complet!A:R,17,FALSE))</f>
        <v/>
      </c>
      <c r="T675" s="3" t="str">
        <f>IF(VLOOKUP($A675,DICO_Complet!A:R,18,FALSE)=0,"",VLOOKUP($A675,DICO_Complet!A:R,18,FALSE))</f>
        <v/>
      </c>
    </row>
    <row r="676" spans="1:20">
      <c r="A676" s="29">
        <v>241112000078</v>
      </c>
      <c r="B676" s="30" t="str">
        <f>IF(ISNA(VLOOKUP(Tableau161920[[#This Row],[Référence]],MON_MSG!A:B,2,FALSE)),"N",IF($I676="Obsolete","N","O"))</f>
        <v>O</v>
      </c>
      <c r="C676" s="3" t="str">
        <f>VLOOKUP($A676,DICO_Complet!A:R,3,FALSE)</f>
        <v>Environment</v>
      </c>
      <c r="D676" s="3" t="str">
        <f>VLOOKUP($A676,DICO_Complet!A:R,4,FALSE)</f>
        <v>card</v>
      </c>
      <c r="E676" s="3" t="str">
        <f>VLOOKUP($A676,DICO_Complet!A:R,5,FALSE)</f>
        <v>cardApplication</v>
      </c>
      <c r="F676" s="3" t="str">
        <f>VLOOKUP($A676,DICO_Complet!A:R,6,FALSE)</f>
        <v>CardApplicationCodeset</v>
      </c>
      <c r="G676" s="31" t="str">
        <f>VLOOKUP($A676,DICO_Complet!A:R,7,FALSE)</f>
        <v>DNS</v>
      </c>
      <c r="H676" s="31">
        <f>VLOOKUP($A676,DICO_Complet!A:R,8,FALSE)</f>
        <v>0</v>
      </c>
      <c r="I676" s="3" t="str">
        <f>IF(VLOOKUP($A676,DICO_Complet!A:R,9,FALSE)&lt;&gt;0,VLOOKUP($A676,DICO_Complet!A:R,9,FALSE),"")</f>
        <v/>
      </c>
      <c r="J676" s="3" t="str">
        <f>VLOOKUP($A676,DICO_Complet!A:R,10,FALSE)</f>
        <v>Card Application Type</v>
      </c>
      <c r="K676" s="3" t="str">
        <f>IF(OR(ISNA(VLOOKUP(Tableau161920[[#This Row],[Référence]],MON_MSG!A:H,7,FALSE)),ISBLANK(VLOOKUP(Tableau161920[[#This Row],[Référence]],MON_MSG!A:H,7,FALSE))),"",VLOOKUP(Tableau161920[[#This Row],[Référence]],MON_MSG!A:H,7,FALSE))</f>
        <v/>
      </c>
      <c r="L676" s="3" t="str">
        <f>IF(OR(ISNA(VLOOKUP(Tableau161920[[#This Row],[Référence]],MON_MSG!A:I,8,FALSE)),ISBLANK(VLOOKUP(Tableau161920[[#This Row],[Référence]],MON_MSG!A:I,8,FALSE))),"",VLOOKUP(Tableau161920[[#This Row],[Référence]],MON_MSG!A:I,8,FALSE))</f>
        <v/>
      </c>
      <c r="M676" s="3" t="str">
        <f>IF(OR(ISNA(VLOOKUP(Tableau161920[[#This Row],[Référence]],MON_MSG!A:J,9,FALSE)),ISBLANK(VLOOKUP(Tableau161920[[#This Row],[Référence]],MON_MSG!A:J,9,FALSE))),"",VLOOKUP(Tableau161920[[#This Row],[Référence]],MON_MSG!A:J,9,FALSE))</f>
        <v/>
      </c>
      <c r="N676" s="3" t="str">
        <f>IF(VLOOKUP($A676,DICO_Complet!A:R,12,FALSE)=0,"",VLOOKUP($A676,DICO_Complet!A:R,12,FALSE))</f>
        <v>RSB55_DF81</v>
      </c>
      <c r="O676" s="3" t="str">
        <f>IF(VLOOKUP($A676,DICO_Complet!A:R,13,FALSE)=0,"",VLOOKUP($A676,DICO_Complet!A:R,13,FALSE))</f>
        <v>055-DF81</v>
      </c>
      <c r="P676" s="3" t="str">
        <f>IF(VLOOKUP($A676,DICO_Complet!A:R,14,FALSE)=0,"",VLOOKUP($A676,DICO_Complet!A:R,14,FALSE))</f>
        <v>055-DF73</v>
      </c>
      <c r="Q676" s="3" t="str">
        <f>IF(VLOOKUP($A676,DICO_Complet!A:R,15,FALSE)=0,"",VLOOKUP($A676,DICO_Complet!A:R,15,FALSE))</f>
        <v>055-DF81</v>
      </c>
      <c r="R676" s="3" t="str">
        <f>IF(VLOOKUP($A676,DICO_Complet!A:R,16,FALSE)=0,"",VLOOKUP($A676,DICO_Complet!A:R,16,FALSE))</f>
        <v/>
      </c>
      <c r="S676" s="3" t="str">
        <f>IF(VLOOKUP($A676,DICO_Complet!A:R,17,FALSE)=0,"",VLOOKUP($A676,DICO_Complet!A:R,17,FALSE))</f>
        <v>N/A</v>
      </c>
      <c r="T676" s="3" t="str">
        <f>IF(VLOOKUP($A676,DICO_Complet!A:R,18,FALSE)=0,"",VLOOKUP($A676,DICO_Complet!A:R,18,FALSE))</f>
        <v/>
      </c>
    </row>
    <row r="677" spans="1:20">
      <c r="A677" s="29">
        <v>241112000079</v>
      </c>
      <c r="B677" s="30" t="str">
        <f>IF(ISNA(VLOOKUP(Tableau161920[[#This Row],[Référence]],MON_MSG!A:B,2,FALSE)),"N",IF($I677="Obsolete","N","O"))</f>
        <v>O</v>
      </c>
      <c r="C677" s="3" t="str">
        <f>VLOOKUP($A677,DICO_Complet!A:R,3,FALSE)</f>
        <v>Environment</v>
      </c>
      <c r="D677" s="3" t="str">
        <f>VLOOKUP($A677,DICO_Complet!A:R,4,FALSE)</f>
        <v>card</v>
      </c>
      <c r="E677" s="3" t="str">
        <f>VLOOKUP($A677,DICO_Complet!A:R,5,FALSE)</f>
        <v>cardBrand</v>
      </c>
      <c r="F677" s="3" t="str">
        <f>VLOOKUP($A677,DICO_Complet!A:R,6,FALSE)</f>
        <v>BrandCodeset</v>
      </c>
      <c r="G677" s="31" t="str">
        <f>VLOOKUP($A677,DICO_Complet!A:R,7,FALSE)</f>
        <v>DNS</v>
      </c>
      <c r="H677" s="31">
        <f>VLOOKUP($A677,DICO_Complet!A:R,8,FALSE)</f>
        <v>0</v>
      </c>
      <c r="I677" s="3" t="str">
        <f>IF(VLOOKUP($A677,DICO_Complet!A:R,9,FALSE)&lt;&gt;0,VLOOKUP($A677,DICO_Complet!A:R,9,FALSE),"")</f>
        <v/>
      </c>
      <c r="J677" s="3" t="str">
        <f>VLOOKUP($A677,DICO_Complet!A:R,10,FALSE)</f>
        <v>Brand of the card (Scheme)</v>
      </c>
      <c r="K677" s="3" t="str">
        <f>IF(OR(ISNA(VLOOKUP(Tableau161920[[#This Row],[Référence]],MON_MSG!A:H,7,FALSE)),ISBLANK(VLOOKUP(Tableau161920[[#This Row],[Référence]],MON_MSG!A:H,7,FALSE))),"",VLOOKUP(Tableau161920[[#This Row],[Référence]],MON_MSG!A:H,7,FALSE))</f>
        <v/>
      </c>
      <c r="L677" s="3" t="str">
        <f>IF(OR(ISNA(VLOOKUP(Tableau161920[[#This Row],[Référence]],MON_MSG!A:I,8,FALSE)),ISBLANK(VLOOKUP(Tableau161920[[#This Row],[Référence]],MON_MSG!A:I,8,FALSE))),"",VLOOKUP(Tableau161920[[#This Row],[Référence]],MON_MSG!A:I,8,FALSE))</f>
        <v/>
      </c>
      <c r="M677" s="3" t="str">
        <f>IF(OR(ISNA(VLOOKUP(Tableau161920[[#This Row],[Référence]],MON_MSG!A:J,9,FALSE)),ISBLANK(VLOOKUP(Tableau161920[[#This Row],[Référence]],MON_MSG!A:J,9,FALSE))),"",VLOOKUP(Tableau161920[[#This Row],[Référence]],MON_MSG!A:J,9,FALSE))</f>
        <v/>
      </c>
      <c r="N677" s="3" t="str">
        <f>IF(VLOOKUP($A677,DICO_Complet!A:R,12,FALSE)=0,"",VLOOKUP($A677,DICO_Complet!A:R,12,FALSE))</f>
        <v>AUT103/RSB47_98_p1</v>
      </c>
      <c r="O677" s="3" t="str">
        <f>IF(VLOOKUP($A677,DICO_Complet!A:R,13,FALSE)=0,"",VLOOKUP($A677,DICO_Complet!A:R,13,FALSE))</f>
        <v>047-98-p1</v>
      </c>
      <c r="P677" s="3" t="str">
        <f>IF(VLOOKUP($A677,DICO_Complet!A:R,14,FALSE)=0,"",VLOOKUP($A677,DICO_Complet!A:R,14,FALSE))</f>
        <v>047-98-p1</v>
      </c>
      <c r="Q677" s="3" t="str">
        <f>IF(VLOOKUP($A677,DICO_Complet!A:R,15,FALSE)=0,"",VLOOKUP($A677,DICO_Complet!A:R,15,FALSE))</f>
        <v>047-98-p1</v>
      </c>
      <c r="R677" s="3" t="str">
        <f>IF(VLOOKUP($A677,DICO_Complet!A:R,16,FALSE)=0,"",VLOOKUP($A677,DICO_Complet!A:R,16,FALSE))</f>
        <v>N/A</v>
      </c>
      <c r="S677" s="3" t="str">
        <f>IF(VLOOKUP($A677,DICO_Complet!A:R,17,FALSE)=0,"",VLOOKUP($A677,DICO_Complet!A:R,17,FALSE))</f>
        <v>N/A</v>
      </c>
      <c r="T677" s="3" t="str">
        <f>IF(VLOOKUP($A677,DICO_Complet!A:R,18,FALSE)=0,"",VLOOKUP($A677,DICO_Complet!A:R,18,FALSE))</f>
        <v/>
      </c>
    </row>
    <row r="678" spans="1:20">
      <c r="A678" s="29">
        <v>250617090050</v>
      </c>
      <c r="B678" s="30" t="str">
        <f>IF(ISNA(VLOOKUP(Tableau161920[[#This Row],[Référence]],MON_MSG!A:B,2,FALSE)),"N",IF($I678="Obsolete","N","O"))</f>
        <v>O</v>
      </c>
      <c r="C678" s="3" t="str">
        <f>VLOOKUP($A678,DICO_Complet!A:R,3,FALSE)</f>
        <v>Environment</v>
      </c>
      <c r="D678" s="3" t="str">
        <f>VLOOKUP($A678,DICO_Complet!A:R,4,FALSE)</f>
        <v>card</v>
      </c>
      <c r="E678" s="3" t="str">
        <f>VLOOKUP($A678,DICO_Complet!A:R,5,FALSE)</f>
        <v>cardDebitType</v>
      </c>
      <c r="F678" s="3" t="str">
        <f>VLOOKUP($A678,DICO_Complet!A:R,6,FALSE)</f>
        <v>CardDebitTypeCodeset</v>
      </c>
      <c r="G678" s="31" t="str">
        <f>VLOOKUP($A678,DICO_Complet!A:R,7,FALSE)</f>
        <v>DNS</v>
      </c>
      <c r="H678" s="31">
        <f>VLOOKUP($A678,DICO_Complet!A:R,8,FALSE)</f>
        <v>0</v>
      </c>
      <c r="I678" s="3" t="str">
        <f>IF(VLOOKUP($A678,DICO_Complet!A:R,9,FALSE)&lt;&gt;0,VLOOKUP($A678,DICO_Complet!A:R,9,FALSE),"")</f>
        <v/>
      </c>
      <c r="J678" s="3" t="str">
        <f>VLOOKUP($A678,DICO_Complet!A:R,10,FALSE)</f>
        <v>Type of debit</v>
      </c>
      <c r="K678" s="3" t="str">
        <f>IF(OR(ISNA(VLOOKUP(Tableau161920[[#This Row],[Référence]],MON_MSG!A:H,7,FALSE)),ISBLANK(VLOOKUP(Tableau161920[[#This Row],[Référence]],MON_MSG!A:H,7,FALSE))),"",VLOOKUP(Tableau161920[[#This Row],[Référence]],MON_MSG!A:H,7,FALSE))</f>
        <v/>
      </c>
      <c r="L678" s="3" t="str">
        <f>IF(OR(ISNA(VLOOKUP(Tableau161920[[#This Row],[Référence]],MON_MSG!A:I,8,FALSE)),ISBLANK(VLOOKUP(Tableau161920[[#This Row],[Référence]],MON_MSG!A:I,8,FALSE))),"",VLOOKUP(Tableau161920[[#This Row],[Référence]],MON_MSG!A:I,8,FALSE))</f>
        <v/>
      </c>
      <c r="M678" s="3" t="str">
        <f>IF(OR(ISNA(VLOOKUP(Tableau161920[[#This Row],[Référence]],MON_MSG!A:J,9,FALSE)),ISBLANK(VLOOKUP(Tableau161920[[#This Row],[Référence]],MON_MSG!A:J,9,FALSE))),"",VLOOKUP(Tableau161920[[#This Row],[Référence]],MON_MSG!A:J,9,FALSE))</f>
        <v/>
      </c>
      <c r="N678" s="3" t="str">
        <f>IF(VLOOKUP($A678,DICO_Complet!A:R,12,FALSE)=0,"",VLOOKUP($A678,DICO_Complet!A:R,12,FALSE))</f>
        <v/>
      </c>
      <c r="O678" s="3" t="str">
        <f>IF(VLOOKUP($A678,DICO_Complet!A:R,13,FALSE)=0,"",VLOOKUP($A678,DICO_Complet!A:R,13,FALSE))</f>
        <v/>
      </c>
      <c r="P678" s="3" t="str">
        <f>IF(VLOOKUP($A678,DICO_Complet!A:R,14,FALSE)=0,"",VLOOKUP($A678,DICO_Complet!A:R,14,FALSE))</f>
        <v/>
      </c>
      <c r="Q678" s="3" t="str">
        <f>IF(VLOOKUP($A678,DICO_Complet!A:R,15,FALSE)=0,"",VLOOKUP($A678,DICO_Complet!A:R,15,FALSE))</f>
        <v/>
      </c>
      <c r="R678" s="3" t="str">
        <f>IF(VLOOKUP($A678,DICO_Complet!A:R,16,FALSE)=0,"",VLOOKUP($A678,DICO_Complet!A:R,16,FALSE))</f>
        <v/>
      </c>
      <c r="S678" s="3" t="str">
        <f>IF(VLOOKUP($A678,DICO_Complet!A:R,17,FALSE)=0,"",VLOOKUP($A678,DICO_Complet!A:R,17,FALSE))</f>
        <v/>
      </c>
      <c r="T678" s="3" t="str">
        <f>IF(VLOOKUP($A678,DICO_Complet!A:R,18,FALSE)=0,"",VLOOKUP($A678,DICO_Complet!A:R,18,FALSE))</f>
        <v/>
      </c>
    </row>
    <row r="679" spans="1:20">
      <c r="A679" s="29">
        <v>250410114309</v>
      </c>
      <c r="B679" s="30" t="str">
        <f>IF(ISNA(VLOOKUP(Tableau161920[[#This Row],[Référence]],MON_MSG!A:B,2,FALSE)),"N",IF($I679="Obsolete","N","O"))</f>
        <v>O</v>
      </c>
      <c r="C679" s="3" t="str">
        <f>VLOOKUP($A679,DICO_Complet!A:R,3,FALSE)</f>
        <v>Environment</v>
      </c>
      <c r="D679" s="3" t="str">
        <f>VLOOKUP($A679,DICO_Complet!A:R,4,FALSE)</f>
        <v>card</v>
      </c>
      <c r="E679" s="3" t="str">
        <f>VLOOKUP($A679,DICO_Complet!A:R,5,FALSE)</f>
        <v>cardDesignCode</v>
      </c>
      <c r="F679" s="3" t="str">
        <f>VLOOKUP($A679,DICO_Complet!A:R,6,FALSE)</f>
        <v>Max50Text</v>
      </c>
      <c r="G679" s="31" t="str">
        <f>VLOOKUP($A679,DICO_Complet!A:R,7,FALSE)</f>
        <v>DNS</v>
      </c>
      <c r="H679" s="31">
        <f>VLOOKUP($A679,DICO_Complet!A:R,8,FALSE)</f>
        <v>0</v>
      </c>
      <c r="I679" s="3" t="str">
        <f>IF(VLOOKUP($A679,DICO_Complet!A:R,9,FALSE)&lt;&gt;0,VLOOKUP($A679,DICO_Complet!A:R,9,FALSE),"")</f>
        <v/>
      </c>
      <c r="J679" s="3" t="str">
        <f>VLOOKUP($A679,DICO_Complet!A:R,10,FALSE)</f>
        <v>Card design code defined by the distribution</v>
      </c>
      <c r="K679" s="3" t="str">
        <f>IF(OR(ISNA(VLOOKUP(Tableau161920[[#This Row],[Référence]],MON_MSG!A:H,7,FALSE)),ISBLANK(VLOOKUP(Tableau161920[[#This Row],[Référence]],MON_MSG!A:H,7,FALSE))),"",VLOOKUP(Tableau161920[[#This Row],[Référence]],MON_MSG!A:H,7,FALSE))</f>
        <v/>
      </c>
      <c r="L679" s="3" t="str">
        <f>IF(OR(ISNA(VLOOKUP(Tableau161920[[#This Row],[Référence]],MON_MSG!A:I,8,FALSE)),ISBLANK(VLOOKUP(Tableau161920[[#This Row],[Référence]],MON_MSG!A:I,8,FALSE))),"",VLOOKUP(Tableau161920[[#This Row],[Référence]],MON_MSG!A:I,8,FALSE))</f>
        <v/>
      </c>
      <c r="M679" s="3" t="str">
        <f>IF(OR(ISNA(VLOOKUP(Tableau161920[[#This Row],[Référence]],MON_MSG!A:J,9,FALSE)),ISBLANK(VLOOKUP(Tableau161920[[#This Row],[Référence]],MON_MSG!A:J,9,FALSE))),"",VLOOKUP(Tableau161920[[#This Row],[Référence]],MON_MSG!A:J,9,FALSE))</f>
        <v/>
      </c>
      <c r="N679" s="3" t="str">
        <f>IF(VLOOKUP($A679,DICO_Complet!A:R,12,FALSE)=0,"",VLOOKUP($A679,DICO_Complet!A:R,12,FALSE))</f>
        <v/>
      </c>
      <c r="O679" s="3" t="str">
        <f>IF(VLOOKUP($A679,DICO_Complet!A:R,13,FALSE)=0,"",VLOOKUP($A679,DICO_Complet!A:R,13,FALSE))</f>
        <v/>
      </c>
      <c r="P679" s="3" t="str">
        <f>IF(VLOOKUP($A679,DICO_Complet!A:R,14,FALSE)=0,"",VLOOKUP($A679,DICO_Complet!A:R,14,FALSE))</f>
        <v/>
      </c>
      <c r="Q679" s="3" t="str">
        <f>IF(VLOOKUP($A679,DICO_Complet!A:R,15,FALSE)=0,"",VLOOKUP($A679,DICO_Complet!A:R,15,FALSE))</f>
        <v/>
      </c>
      <c r="R679" s="3" t="str">
        <f>IF(VLOOKUP($A679,DICO_Complet!A:R,16,FALSE)=0,"",VLOOKUP($A679,DICO_Complet!A:R,16,FALSE))</f>
        <v/>
      </c>
      <c r="S679" s="3" t="str">
        <f>IF(VLOOKUP($A679,DICO_Complet!A:R,17,FALSE)=0,"",VLOOKUP($A679,DICO_Complet!A:R,17,FALSE))</f>
        <v/>
      </c>
      <c r="T679" s="3" t="str">
        <f>IF(VLOOKUP($A679,DICO_Complet!A:R,18,FALSE)=0,"",VLOOKUP($A679,DICO_Complet!A:R,18,FALSE))</f>
        <v/>
      </c>
    </row>
    <row r="680" spans="1:20">
      <c r="A680" s="29">
        <v>250410114310</v>
      </c>
      <c r="B680" s="30" t="str">
        <f>IF(ISNA(VLOOKUP(Tableau161920[[#This Row],[Référence]],MON_MSG!A:B,2,FALSE)),"N",IF($I680="Obsolete","N","O"))</f>
        <v>O</v>
      </c>
      <c r="C680" s="3" t="str">
        <f>VLOOKUP($A680,DICO_Complet!A:R,3,FALSE)</f>
        <v>Environment</v>
      </c>
      <c r="D680" s="3" t="str">
        <f>VLOOKUP($A680,DICO_Complet!A:R,4,FALSE)</f>
        <v>card</v>
      </c>
      <c r="E680" s="3" t="str">
        <f>VLOOKUP($A680,DICO_Complet!A:R,5,FALSE)</f>
        <v>cardholderPictureId</v>
      </c>
      <c r="F680" s="3" t="str">
        <f>VLOOKUP($A680,DICO_Complet!A:R,6,FALSE)</f>
        <v>Max100Text</v>
      </c>
      <c r="G680" s="31" t="str">
        <f>VLOOKUP($A680,DICO_Complet!A:R,7,FALSE)</f>
        <v>DNS</v>
      </c>
      <c r="H680" s="31">
        <f>VLOOKUP($A680,DICO_Complet!A:R,8,FALSE)</f>
        <v>0</v>
      </c>
      <c r="I680" s="3" t="str">
        <f>IF(VLOOKUP($A680,DICO_Complet!A:R,9,FALSE)&lt;&gt;0,VLOOKUP($A680,DICO_Complet!A:R,9,FALSE),"")</f>
        <v/>
      </c>
      <c r="J680" s="3" t="str">
        <f>VLOOKUP($A680,DICO_Complet!A:R,10,FALSE)</f>
        <v>Distribution identifier of the card design picture for the cardholder - may be an URL</v>
      </c>
      <c r="K680" s="3" t="str">
        <f>IF(OR(ISNA(VLOOKUP(Tableau161920[[#This Row],[Référence]],MON_MSG!A:H,7,FALSE)),ISBLANK(VLOOKUP(Tableau161920[[#This Row],[Référence]],MON_MSG!A:H,7,FALSE))),"",VLOOKUP(Tableau161920[[#This Row],[Référence]],MON_MSG!A:H,7,FALSE))</f>
        <v/>
      </c>
      <c r="L680" s="3" t="str">
        <f>IF(OR(ISNA(VLOOKUP(Tableau161920[[#This Row],[Référence]],MON_MSG!A:I,8,FALSE)),ISBLANK(VLOOKUP(Tableau161920[[#This Row],[Référence]],MON_MSG!A:I,8,FALSE))),"",VLOOKUP(Tableau161920[[#This Row],[Référence]],MON_MSG!A:I,8,FALSE))</f>
        <v/>
      </c>
      <c r="M680" s="3" t="str">
        <f>IF(OR(ISNA(VLOOKUP(Tableau161920[[#This Row],[Référence]],MON_MSG!A:J,9,FALSE)),ISBLANK(VLOOKUP(Tableau161920[[#This Row],[Référence]],MON_MSG!A:J,9,FALSE))),"",VLOOKUP(Tableau161920[[#This Row],[Référence]],MON_MSG!A:J,9,FALSE))</f>
        <v/>
      </c>
      <c r="N680" s="3" t="str">
        <f>IF(VLOOKUP($A680,DICO_Complet!A:R,12,FALSE)=0,"",VLOOKUP($A680,DICO_Complet!A:R,12,FALSE))</f>
        <v/>
      </c>
      <c r="O680" s="3" t="str">
        <f>IF(VLOOKUP($A680,DICO_Complet!A:R,13,FALSE)=0,"",VLOOKUP($A680,DICO_Complet!A:R,13,FALSE))</f>
        <v/>
      </c>
      <c r="P680" s="3" t="str">
        <f>IF(VLOOKUP($A680,DICO_Complet!A:R,14,FALSE)=0,"",VLOOKUP($A680,DICO_Complet!A:R,14,FALSE))</f>
        <v/>
      </c>
      <c r="Q680" s="3" t="str">
        <f>IF(VLOOKUP($A680,DICO_Complet!A:R,15,FALSE)=0,"",VLOOKUP($A680,DICO_Complet!A:R,15,FALSE))</f>
        <v/>
      </c>
      <c r="R680" s="3" t="str">
        <f>IF(VLOOKUP($A680,DICO_Complet!A:R,16,FALSE)=0,"",VLOOKUP($A680,DICO_Complet!A:R,16,FALSE))</f>
        <v/>
      </c>
      <c r="S680" s="3" t="str">
        <f>IF(VLOOKUP($A680,DICO_Complet!A:R,17,FALSE)=0,"",VLOOKUP($A680,DICO_Complet!A:R,17,FALSE))</f>
        <v/>
      </c>
      <c r="T680" s="3" t="str">
        <f>IF(VLOOKUP($A680,DICO_Complet!A:R,18,FALSE)=0,"",VLOOKUP($A680,DICO_Complet!A:R,18,FALSE))</f>
        <v/>
      </c>
    </row>
    <row r="681" spans="1:20">
      <c r="A681" s="29">
        <v>250331114311</v>
      </c>
      <c r="B681" s="30" t="str">
        <f>IF(ISNA(VLOOKUP(Tableau161920[[#This Row],[Référence]],MON_MSG!A:B,2,FALSE)),"N",IF($I681="Obsolete","N","O"))</f>
        <v>O</v>
      </c>
      <c r="C681" s="3" t="str">
        <f>VLOOKUP($A681,DICO_Complet!A:R,3,FALSE)</f>
        <v>Environment</v>
      </c>
      <c r="D681" s="3" t="str">
        <f>VLOOKUP($A681,DICO_Complet!A:R,4,FALSE)</f>
        <v>card</v>
      </c>
      <c r="E681" s="3" t="str">
        <f>VLOOKUP($A681,DICO_Complet!A:R,5,FALSE)</f>
        <v>cardId</v>
      </c>
      <c r="F681" s="3" t="str">
        <f>VLOOKUP($A681,DICO_Complet!A:R,6,FALSE)</f>
        <v>UUIDType</v>
      </c>
      <c r="G681" s="31" t="str">
        <f>VLOOKUP($A681,DICO_Complet!A:R,7,FALSE)</f>
        <v>DNS</v>
      </c>
      <c r="H681" s="31">
        <f>VLOOKUP($A681,DICO_Complet!A:R,8,FALSE)</f>
        <v>0</v>
      </c>
      <c r="I681" s="3" t="str">
        <f>IF(VLOOKUP($A681,DICO_Complet!A:R,9,FALSE)&lt;&gt;0,VLOOKUP($A681,DICO_Complet!A:R,9,FALSE),"")</f>
        <v/>
      </c>
      <c r="J681" s="3" t="str">
        <f>VLOOKUP($A681,DICO_Complet!A:R,10,FALSE)</f>
        <v>Card identifier</v>
      </c>
      <c r="K681" s="3" t="str">
        <f>IF(OR(ISNA(VLOOKUP(Tableau161920[[#This Row],[Référence]],MON_MSG!A:H,7,FALSE)),ISBLANK(VLOOKUP(Tableau161920[[#This Row],[Référence]],MON_MSG!A:H,7,FALSE))),"",VLOOKUP(Tableau161920[[#This Row],[Référence]],MON_MSG!A:H,7,FALSE))</f>
        <v/>
      </c>
      <c r="L681" s="3" t="str">
        <f>IF(OR(ISNA(VLOOKUP(Tableau161920[[#This Row],[Référence]],MON_MSG!A:I,8,FALSE)),ISBLANK(VLOOKUP(Tableau161920[[#This Row],[Référence]],MON_MSG!A:I,8,FALSE))),"",VLOOKUP(Tableau161920[[#This Row],[Référence]],MON_MSG!A:I,8,FALSE))</f>
        <v/>
      </c>
      <c r="M681" s="3" t="str">
        <f>IF(OR(ISNA(VLOOKUP(Tableau161920[[#This Row],[Référence]],MON_MSG!A:J,9,FALSE)),ISBLANK(VLOOKUP(Tableau161920[[#This Row],[Référence]],MON_MSG!A:J,9,FALSE))),"",VLOOKUP(Tableau161920[[#This Row],[Référence]],MON_MSG!A:J,9,FALSE))</f>
        <v/>
      </c>
      <c r="N681" s="3" t="str">
        <f>IF(VLOOKUP($A681,DICO_Complet!A:R,12,FALSE)=0,"",VLOOKUP($A681,DICO_Complet!A:R,12,FALSE))</f>
        <v/>
      </c>
      <c r="O681" s="3" t="str">
        <f>IF(VLOOKUP($A681,DICO_Complet!A:R,13,FALSE)=0,"",VLOOKUP($A681,DICO_Complet!A:R,13,FALSE))</f>
        <v/>
      </c>
      <c r="P681" s="3" t="str">
        <f>IF(VLOOKUP($A681,DICO_Complet!A:R,14,FALSE)=0,"",VLOOKUP($A681,DICO_Complet!A:R,14,FALSE))</f>
        <v/>
      </c>
      <c r="Q681" s="3" t="str">
        <f>IF(VLOOKUP($A681,DICO_Complet!A:R,15,FALSE)=0,"",VLOOKUP($A681,DICO_Complet!A:R,15,FALSE))</f>
        <v/>
      </c>
      <c r="R681" s="3" t="str">
        <f>IF(VLOOKUP($A681,DICO_Complet!A:R,16,FALSE)=0,"",VLOOKUP($A681,DICO_Complet!A:R,16,FALSE))</f>
        <v/>
      </c>
      <c r="S681" s="3" t="str">
        <f>IF(VLOOKUP($A681,DICO_Complet!A:R,17,FALSE)=0,"",VLOOKUP($A681,DICO_Complet!A:R,17,FALSE))</f>
        <v/>
      </c>
      <c r="T681" s="3" t="str">
        <f>IF(VLOOKUP($A681,DICO_Complet!A:R,18,FALSE)=0,"",VLOOKUP($A681,DICO_Complet!A:R,18,FALSE))</f>
        <v/>
      </c>
    </row>
    <row r="682" spans="1:20">
      <c r="A682" s="29">
        <v>250214094350</v>
      </c>
      <c r="B682" s="30" t="str">
        <f>IF(ISNA(VLOOKUP(Tableau161920[[#This Row],[Référence]],MON_MSG!A:B,2,FALSE)),"N",IF($I682="Obsolete","N","O"))</f>
        <v>O</v>
      </c>
      <c r="C682" s="3" t="str">
        <f>VLOOKUP($A682,DICO_Complet!A:R,3,FALSE)</f>
        <v>Environment</v>
      </c>
      <c r="D682" s="3" t="str">
        <f>VLOOKUP($A682,DICO_Complet!A:R,4,FALSE)</f>
        <v>card</v>
      </c>
      <c r="E682" s="3" t="str">
        <f>VLOOKUP($A682,DICO_Complet!A:R,5,FALSE)</f>
        <v>cardIssuerCountryZone</v>
      </c>
      <c r="F682" s="3" t="str">
        <f>VLOOKUP($A682,DICO_Complet!A:R,6,FALSE)</f>
        <v>CountryZoneCodeset</v>
      </c>
      <c r="G682" s="31" t="str">
        <f>VLOOKUP($A682,DICO_Complet!A:R,7,FALSE)</f>
        <v>DNS</v>
      </c>
      <c r="H682" s="31">
        <f>VLOOKUP($A682,DICO_Complet!A:R,8,FALSE)</f>
        <v>0</v>
      </c>
      <c r="I682" s="3" t="str">
        <f>IF(VLOOKUP($A682,DICO_Complet!A:R,9,FALSE)&lt;&gt;0,VLOOKUP($A682,DICO_Complet!A:R,9,FALSE),"")</f>
        <v/>
      </c>
      <c r="J682" s="3" t="str">
        <f>VLOOKUP($A682,DICO_Complet!A:R,10,FALSE)</f>
        <v>Country zone of issuer</v>
      </c>
      <c r="K682" s="3" t="str">
        <f>IF(OR(ISNA(VLOOKUP(Tableau161920[[#This Row],[Référence]],MON_MSG!A:H,7,FALSE)),ISBLANK(VLOOKUP(Tableau161920[[#This Row],[Référence]],MON_MSG!A:H,7,FALSE))),"",VLOOKUP(Tableau161920[[#This Row],[Référence]],MON_MSG!A:H,7,FALSE))</f>
        <v/>
      </c>
      <c r="L682" s="3" t="str">
        <f>IF(OR(ISNA(VLOOKUP(Tableau161920[[#This Row],[Référence]],MON_MSG!A:I,8,FALSE)),ISBLANK(VLOOKUP(Tableau161920[[#This Row],[Référence]],MON_MSG!A:I,8,FALSE))),"",VLOOKUP(Tableau161920[[#This Row],[Référence]],MON_MSG!A:I,8,FALSE))</f>
        <v/>
      </c>
      <c r="M682" s="3" t="str">
        <f>IF(OR(ISNA(VLOOKUP(Tableau161920[[#This Row],[Référence]],MON_MSG!A:J,9,FALSE)),ISBLANK(VLOOKUP(Tableau161920[[#This Row],[Référence]],MON_MSG!A:J,9,FALSE))),"",VLOOKUP(Tableau161920[[#This Row],[Référence]],MON_MSG!A:J,9,FALSE))</f>
        <v/>
      </c>
      <c r="N682" s="3" t="str">
        <f>IF(VLOOKUP($A682,DICO_Complet!A:R,12,FALSE)=0,"",VLOOKUP($A682,DICO_Complet!A:R,12,FALSE))</f>
        <v>MFO6</v>
      </c>
      <c r="O682" s="3" t="str">
        <f>IF(VLOOKUP($A682,DICO_Complet!A:R,13,FALSE)=0,"",VLOOKUP($A682,DICO_Complet!A:R,13,FALSE))</f>
        <v/>
      </c>
      <c r="P682" s="3" t="str">
        <f>IF(VLOOKUP($A682,DICO_Complet!A:R,14,FALSE)=0,"",VLOOKUP($A682,DICO_Complet!A:R,14,FALSE))</f>
        <v/>
      </c>
      <c r="Q682" s="3" t="str">
        <f>IF(VLOOKUP($A682,DICO_Complet!A:R,15,FALSE)=0,"",VLOOKUP($A682,DICO_Complet!A:R,15,FALSE))</f>
        <v/>
      </c>
      <c r="R682" s="3" t="str">
        <f>IF(VLOOKUP($A682,DICO_Complet!A:R,16,FALSE)=0,"",VLOOKUP($A682,DICO_Complet!A:R,16,FALSE))</f>
        <v/>
      </c>
      <c r="S682" s="3" t="str">
        <f>IF(VLOOKUP($A682,DICO_Complet!A:R,17,FALSE)=0,"",VLOOKUP($A682,DICO_Complet!A:R,17,FALSE))</f>
        <v/>
      </c>
      <c r="T682" s="3" t="str">
        <f>IF(VLOOKUP($A682,DICO_Complet!A:R,18,FALSE)=0,"",VLOOKUP($A682,DICO_Complet!A:R,18,FALSE))</f>
        <v/>
      </c>
    </row>
    <row r="683" spans="1:20">
      <c r="A683" s="29">
        <v>241112000082</v>
      </c>
      <c r="B683" s="30" t="str">
        <f>IF(ISNA(VLOOKUP(Tableau161920[[#This Row],[Référence]],MON_MSG!A:B,2,FALSE)),"N",IF($I683="Obsolete","N","O"))</f>
        <v>O</v>
      </c>
      <c r="C683" s="3" t="str">
        <f>VLOOKUP($A683,DICO_Complet!A:R,3,FALSE)</f>
        <v>Environment</v>
      </c>
      <c r="D683" s="3" t="str">
        <f>VLOOKUP($A683,DICO_Complet!A:R,4,FALSE)</f>
        <v>card</v>
      </c>
      <c r="E683" s="3" t="str">
        <f>VLOOKUP($A683,DICO_Complet!A:R,5,FALSE)</f>
        <v>cardIssuerProductCode</v>
      </c>
      <c r="F683" s="3" t="str">
        <f>VLOOKUP($A683,DICO_Complet!A:R,6,FALSE)</f>
        <v>CardProductCodeCodeset</v>
      </c>
      <c r="G683" s="31" t="str">
        <f>VLOOKUP($A683,DICO_Complet!A:R,7,FALSE)</f>
        <v>DNS</v>
      </c>
      <c r="H683" s="31">
        <f>VLOOKUP($A683,DICO_Complet!A:R,8,FALSE)</f>
        <v>0</v>
      </c>
      <c r="I683" s="3" t="str">
        <f>IF(VLOOKUP($A683,DICO_Complet!A:R,9,FALSE)&lt;&gt;0,VLOOKUP($A683,DICO_Complet!A:R,9,FALSE),"")</f>
        <v/>
      </c>
      <c r="J683" s="3" t="str">
        <f>VLOOKUP($A683,DICO_Complet!A:R,10,FALSE)</f>
        <v>Product code of the issuer of the card</v>
      </c>
      <c r="K683" s="3" t="str">
        <f>IF(OR(ISNA(VLOOKUP(Tableau161920[[#This Row],[Référence]],MON_MSG!A:H,7,FALSE)),ISBLANK(VLOOKUP(Tableau161920[[#This Row],[Référence]],MON_MSG!A:H,7,FALSE))),"",VLOOKUP(Tableau161920[[#This Row],[Référence]],MON_MSG!A:H,7,FALSE))</f>
        <v/>
      </c>
      <c r="L683" s="3" t="str">
        <f>IF(OR(ISNA(VLOOKUP(Tableau161920[[#This Row],[Référence]],MON_MSG!A:I,8,FALSE)),ISBLANK(VLOOKUP(Tableau161920[[#This Row],[Référence]],MON_MSG!A:I,8,FALSE))),"",VLOOKUP(Tableau161920[[#This Row],[Référence]],MON_MSG!A:I,8,FALSE))</f>
        <v/>
      </c>
      <c r="M683" s="3" t="str">
        <f>IF(OR(ISNA(VLOOKUP(Tableau161920[[#This Row],[Référence]],MON_MSG!A:J,9,FALSE)),ISBLANK(VLOOKUP(Tableau161920[[#This Row],[Référence]],MON_MSG!A:J,9,FALSE))),"",VLOOKUP(Tableau161920[[#This Row],[Référence]],MON_MSG!A:J,9,FALSE))</f>
        <v/>
      </c>
      <c r="N683" s="3" t="str">
        <f>IF(VLOOKUP($A683,DICO_Complet!A:R,12,FALSE)=0,"",VLOOKUP($A683,DICO_Complet!A:R,12,FALSE))</f>
        <v>SICB1</v>
      </c>
      <c r="O683" s="3" t="str">
        <f>IF(VLOOKUP($A683,DICO_Complet!A:R,13,FALSE)=0,"",VLOOKUP($A683,DICO_Complet!A:R,13,FALSE))</f>
        <v/>
      </c>
      <c r="P683" s="3" t="str">
        <f>IF(VLOOKUP($A683,DICO_Complet!A:R,14,FALSE)=0,"",VLOOKUP($A683,DICO_Complet!A:R,14,FALSE))</f>
        <v/>
      </c>
      <c r="Q683" s="3" t="str">
        <f>IF(VLOOKUP($A683,DICO_Complet!A:R,15,FALSE)=0,"",VLOOKUP($A683,DICO_Complet!A:R,15,FALSE))</f>
        <v>N/A</v>
      </c>
      <c r="R683" s="3" t="str">
        <f>IF(VLOOKUP($A683,DICO_Complet!A:R,16,FALSE)=0,"",VLOOKUP($A683,DICO_Complet!A:R,16,FALSE))</f>
        <v/>
      </c>
      <c r="S683" s="3" t="str">
        <f>IF(VLOOKUP($A683,DICO_Complet!A:R,17,FALSE)=0,"",VLOOKUP($A683,DICO_Complet!A:R,17,FALSE))</f>
        <v/>
      </c>
      <c r="T683" s="3" t="str">
        <f>IF(VLOOKUP($A683,DICO_Complet!A:R,18,FALSE)=0,"",VLOOKUP($A683,DICO_Complet!A:R,18,FALSE))</f>
        <v/>
      </c>
    </row>
    <row r="684" spans="1:20">
      <c r="A684" s="29">
        <v>250528104057</v>
      </c>
      <c r="B684" s="30" t="str">
        <f>IF(ISNA(VLOOKUP(Tableau161920[[#This Row],[Référence]],MON_MSG!A:B,2,FALSE)),"N",IF($I684="Obsolete","N","O"))</f>
        <v>O</v>
      </c>
      <c r="C684" s="3" t="str">
        <f>VLOOKUP($A684,DICO_Complet!A:R,3,FALSE)</f>
        <v>Environment</v>
      </c>
      <c r="D684" s="3" t="str">
        <f>VLOOKUP($A684,DICO_Complet!A:R,4,FALSE)</f>
        <v>card</v>
      </c>
      <c r="E684" s="3" t="str">
        <f>VLOOKUP($A684,DICO_Complet!A:R,5,FALSE)</f>
        <v>cardLabel</v>
      </c>
      <c r="F684" s="3" t="str">
        <f>VLOOKUP($A684,DICO_Complet!A:R,6,FALSE)</f>
        <v>Max50AlphaNumericText</v>
      </c>
      <c r="G684" s="31" t="str">
        <f>VLOOKUP($A684,DICO_Complet!A:R,7,FALSE)</f>
        <v>DNS</v>
      </c>
      <c r="H684" s="31">
        <f>VLOOKUP($A684,DICO_Complet!A:R,8,FALSE)</f>
        <v>0</v>
      </c>
      <c r="I684" s="3" t="str">
        <f>IF(VLOOKUP($A684,DICO_Complet!A:R,9,FALSE)&lt;&gt;0,VLOOKUP($A684,DICO_Complet!A:R,9,FALSE),"")</f>
        <v/>
      </c>
      <c r="J684" s="3" t="str">
        <f>VLOOKUP($A684,DICO_Complet!A:R,10,FALSE)</f>
        <v>Card design (Facelia, Izicarte, Navegador)</v>
      </c>
      <c r="K684" s="3" t="str">
        <f>IF(OR(ISNA(VLOOKUP(Tableau161920[[#This Row],[Référence]],MON_MSG!A:H,7,FALSE)),ISBLANK(VLOOKUP(Tableau161920[[#This Row],[Référence]],MON_MSG!A:H,7,FALSE))),"",VLOOKUP(Tableau161920[[#This Row],[Référence]],MON_MSG!A:H,7,FALSE))</f>
        <v/>
      </c>
      <c r="L684" s="3" t="str">
        <f>IF(OR(ISNA(VLOOKUP(Tableau161920[[#This Row],[Référence]],MON_MSG!A:I,8,FALSE)),ISBLANK(VLOOKUP(Tableau161920[[#This Row],[Référence]],MON_MSG!A:I,8,FALSE))),"",VLOOKUP(Tableau161920[[#This Row],[Référence]],MON_MSG!A:I,8,FALSE))</f>
        <v/>
      </c>
      <c r="M684" s="3" t="str">
        <f>IF(OR(ISNA(VLOOKUP(Tableau161920[[#This Row],[Référence]],MON_MSG!A:J,9,FALSE)),ISBLANK(VLOOKUP(Tableau161920[[#This Row],[Référence]],MON_MSG!A:J,9,FALSE))),"",VLOOKUP(Tableau161920[[#This Row],[Référence]],MON_MSG!A:J,9,FALSE))</f>
        <v/>
      </c>
      <c r="N684" s="3" t="str">
        <f>IF(VLOOKUP($A684,DICO_Complet!A:R,12,FALSE)=0,"",VLOOKUP($A684,DICO_Complet!A:R,12,FALSE))</f>
        <v/>
      </c>
      <c r="O684" s="3" t="str">
        <f>IF(VLOOKUP($A684,DICO_Complet!A:R,13,FALSE)=0,"",VLOOKUP($A684,DICO_Complet!A:R,13,FALSE))</f>
        <v/>
      </c>
      <c r="P684" s="3" t="str">
        <f>IF(VLOOKUP($A684,DICO_Complet!A:R,14,FALSE)=0,"",VLOOKUP($A684,DICO_Complet!A:R,14,FALSE))</f>
        <v/>
      </c>
      <c r="Q684" s="3" t="str">
        <f>IF(VLOOKUP($A684,DICO_Complet!A:R,15,FALSE)=0,"",VLOOKUP($A684,DICO_Complet!A:R,15,FALSE))</f>
        <v/>
      </c>
      <c r="R684" s="3" t="str">
        <f>IF(VLOOKUP($A684,DICO_Complet!A:R,16,FALSE)=0,"",VLOOKUP($A684,DICO_Complet!A:R,16,FALSE))</f>
        <v/>
      </c>
      <c r="S684" s="3" t="str">
        <f>IF(VLOOKUP($A684,DICO_Complet!A:R,17,FALSE)=0,"",VLOOKUP($A684,DICO_Complet!A:R,17,FALSE))</f>
        <v/>
      </c>
      <c r="T684" s="3" t="str">
        <f>IF(VLOOKUP($A684,DICO_Complet!A:R,18,FALSE)=0,"",VLOOKUP($A684,DICO_Complet!A:R,18,FALSE))</f>
        <v/>
      </c>
    </row>
    <row r="685" spans="1:20">
      <c r="A685" s="29">
        <v>250528104055</v>
      </c>
      <c r="B685" s="30" t="str">
        <f>IF(ISNA(VLOOKUP(Tableau161920[[#This Row],[Référence]],MON_MSG!A:B,2,FALSE)),"N",IF($I685="Obsolete","N","O"))</f>
        <v>O</v>
      </c>
      <c r="C685" s="3" t="str">
        <f>VLOOKUP($A685,DICO_Complet!A:R,3,FALSE)</f>
        <v>Environment</v>
      </c>
      <c r="D685" s="3" t="str">
        <f>VLOOKUP($A685,DICO_Complet!A:R,4,FALSE)</f>
        <v>card</v>
      </c>
      <c r="E685" s="3" t="str">
        <f>VLOOKUP($A685,DICO_Complet!A:R,5,FALSE)</f>
        <v>cardProductClassLabel</v>
      </c>
      <c r="F685" s="3" t="str">
        <f>VLOOKUP($A685,DICO_Complet!A:R,6,FALSE)</f>
        <v>Max50Text</v>
      </c>
      <c r="G685" s="31" t="str">
        <f>VLOOKUP($A685,DICO_Complet!A:R,7,FALSE)</f>
        <v>DNS</v>
      </c>
      <c r="H685" s="31">
        <f>VLOOKUP($A685,DICO_Complet!A:R,8,FALSE)</f>
        <v>0</v>
      </c>
      <c r="I685" s="3" t="str">
        <f>IF(VLOOKUP($A685,DICO_Complet!A:R,9,FALSE)&lt;&gt;0,VLOOKUP($A685,DICO_Complet!A:R,9,FALSE),"")</f>
        <v/>
      </c>
      <c r="J685" s="3" t="str">
        <f>VLOOKUP($A685,DICO_Complet!A:R,10,FALSE)</f>
        <v>label of card product</v>
      </c>
      <c r="K685" s="3" t="str">
        <f>IF(OR(ISNA(VLOOKUP(Tableau161920[[#This Row],[Référence]],MON_MSG!A:H,7,FALSE)),ISBLANK(VLOOKUP(Tableau161920[[#This Row],[Référence]],MON_MSG!A:H,7,FALSE))),"",VLOOKUP(Tableau161920[[#This Row],[Référence]],MON_MSG!A:H,7,FALSE))</f>
        <v/>
      </c>
      <c r="L685" s="3" t="str">
        <f>IF(OR(ISNA(VLOOKUP(Tableau161920[[#This Row],[Référence]],MON_MSG!A:I,8,FALSE)),ISBLANK(VLOOKUP(Tableau161920[[#This Row],[Référence]],MON_MSG!A:I,8,FALSE))),"",VLOOKUP(Tableau161920[[#This Row],[Référence]],MON_MSG!A:I,8,FALSE))</f>
        <v/>
      </c>
      <c r="M685" s="3" t="str">
        <f>IF(OR(ISNA(VLOOKUP(Tableau161920[[#This Row],[Référence]],MON_MSG!A:J,9,FALSE)),ISBLANK(VLOOKUP(Tableau161920[[#This Row],[Référence]],MON_MSG!A:J,9,FALSE))),"",VLOOKUP(Tableau161920[[#This Row],[Référence]],MON_MSG!A:J,9,FALSE))</f>
        <v/>
      </c>
      <c r="N685" s="3" t="str">
        <f>IF(VLOOKUP($A685,DICO_Complet!A:R,12,FALSE)=0,"",VLOOKUP($A685,DICO_Complet!A:R,12,FALSE))</f>
        <v/>
      </c>
      <c r="O685" s="3" t="str">
        <f>IF(VLOOKUP($A685,DICO_Complet!A:R,13,FALSE)=0,"",VLOOKUP($A685,DICO_Complet!A:R,13,FALSE))</f>
        <v/>
      </c>
      <c r="P685" s="3" t="str">
        <f>IF(VLOOKUP($A685,DICO_Complet!A:R,14,FALSE)=0,"",VLOOKUP($A685,DICO_Complet!A:R,14,FALSE))</f>
        <v/>
      </c>
      <c r="Q685" s="3" t="str">
        <f>IF(VLOOKUP($A685,DICO_Complet!A:R,15,FALSE)=0,"",VLOOKUP($A685,DICO_Complet!A:R,15,FALSE))</f>
        <v/>
      </c>
      <c r="R685" s="3" t="str">
        <f>IF(VLOOKUP($A685,DICO_Complet!A:R,16,FALSE)=0,"",VLOOKUP($A685,DICO_Complet!A:R,16,FALSE))</f>
        <v/>
      </c>
      <c r="S685" s="3" t="str">
        <f>IF(VLOOKUP($A685,DICO_Complet!A:R,17,FALSE)=0,"",VLOOKUP($A685,DICO_Complet!A:R,17,FALSE))</f>
        <v/>
      </c>
      <c r="T685" s="3" t="str">
        <f>IF(VLOOKUP($A685,DICO_Complet!A:R,18,FALSE)=0,"",VLOOKUP($A685,DICO_Complet!A:R,18,FALSE))</f>
        <v/>
      </c>
    </row>
    <row r="686" spans="1:20">
      <c r="A686" s="29">
        <v>250617090049</v>
      </c>
      <c r="B686" s="30" t="str">
        <f>IF(ISNA(VLOOKUP(Tableau161920[[#This Row],[Référence]],MON_MSG!A:B,2,FALSE)),"N",IF($I686="Obsolete","N","O"))</f>
        <v>O</v>
      </c>
      <c r="C686" s="3" t="str">
        <f>VLOOKUP($A686,DICO_Complet!A:R,3,FALSE)</f>
        <v>Environment</v>
      </c>
      <c r="D686" s="3" t="str">
        <f>VLOOKUP($A686,DICO_Complet!A:R,4,FALSE)</f>
        <v>card</v>
      </c>
      <c r="E686" s="3" t="str">
        <f>VLOOKUP($A686,DICO_Complet!A:R,5,FALSE)</f>
        <v>cardProductType</v>
      </c>
      <c r="F686" s="3" t="str">
        <f>VLOOKUP($A686,DICO_Complet!A:R,6,FALSE)</f>
        <v>CardProductTypeCodeset</v>
      </c>
      <c r="G686" s="31" t="str">
        <f>VLOOKUP($A686,DICO_Complet!A:R,7,FALSE)</f>
        <v>DNS</v>
      </c>
      <c r="H686" s="31">
        <f>VLOOKUP($A686,DICO_Complet!A:R,8,FALSE)</f>
        <v>0</v>
      </c>
      <c r="I686" s="3" t="str">
        <f>IF(VLOOKUP($A686,DICO_Complet!A:R,9,FALSE)&lt;&gt;0,VLOOKUP($A686,DICO_Complet!A:R,9,FALSE),"")</f>
        <v/>
      </c>
      <c r="J686" s="3" t="str">
        <f>VLOOKUP($A686,DICO_Complet!A:R,10,FALSE)</f>
        <v>Product type</v>
      </c>
      <c r="K686" s="3" t="str">
        <f>IF(OR(ISNA(VLOOKUP(Tableau161920[[#This Row],[Référence]],MON_MSG!A:H,7,FALSE)),ISBLANK(VLOOKUP(Tableau161920[[#This Row],[Référence]],MON_MSG!A:H,7,FALSE))),"",VLOOKUP(Tableau161920[[#This Row],[Référence]],MON_MSG!A:H,7,FALSE))</f>
        <v/>
      </c>
      <c r="L686" s="3" t="str">
        <f>IF(OR(ISNA(VLOOKUP(Tableau161920[[#This Row],[Référence]],MON_MSG!A:I,8,FALSE)),ISBLANK(VLOOKUP(Tableau161920[[#This Row],[Référence]],MON_MSG!A:I,8,FALSE))),"",VLOOKUP(Tableau161920[[#This Row],[Référence]],MON_MSG!A:I,8,FALSE))</f>
        <v/>
      </c>
      <c r="M686" s="3" t="str">
        <f>IF(OR(ISNA(VLOOKUP(Tableau161920[[#This Row],[Référence]],MON_MSG!A:J,9,FALSE)),ISBLANK(VLOOKUP(Tableau161920[[#This Row],[Référence]],MON_MSG!A:J,9,FALSE))),"",VLOOKUP(Tableau161920[[#This Row],[Référence]],MON_MSG!A:J,9,FALSE))</f>
        <v/>
      </c>
      <c r="N686" s="3" t="str">
        <f>IF(VLOOKUP($A686,DICO_Complet!A:R,12,FALSE)=0,"",VLOOKUP($A686,DICO_Complet!A:R,12,FALSE))</f>
        <v/>
      </c>
      <c r="O686" s="3" t="str">
        <f>IF(VLOOKUP($A686,DICO_Complet!A:R,13,FALSE)=0,"",VLOOKUP($A686,DICO_Complet!A:R,13,FALSE))</f>
        <v/>
      </c>
      <c r="P686" s="3" t="str">
        <f>IF(VLOOKUP($A686,DICO_Complet!A:R,14,FALSE)=0,"",VLOOKUP($A686,DICO_Complet!A:R,14,FALSE))</f>
        <v/>
      </c>
      <c r="Q686" s="3" t="str">
        <f>IF(VLOOKUP($A686,DICO_Complet!A:R,15,FALSE)=0,"",VLOOKUP($A686,DICO_Complet!A:R,15,FALSE))</f>
        <v/>
      </c>
      <c r="R686" s="3" t="str">
        <f>IF(VLOOKUP($A686,DICO_Complet!A:R,16,FALSE)=0,"",VLOOKUP($A686,DICO_Complet!A:R,16,FALSE))</f>
        <v/>
      </c>
      <c r="S686" s="3" t="str">
        <f>IF(VLOOKUP($A686,DICO_Complet!A:R,17,FALSE)=0,"",VLOOKUP($A686,DICO_Complet!A:R,17,FALSE))</f>
        <v/>
      </c>
      <c r="T686" s="3" t="str">
        <f>IF(VLOOKUP($A686,DICO_Complet!A:R,18,FALSE)=0,"",VLOOKUP($A686,DICO_Complet!A:R,18,FALSE))</f>
        <v/>
      </c>
    </row>
    <row r="687" spans="1:20">
      <c r="A687" s="29">
        <v>250625100000</v>
      </c>
      <c r="B687" s="30" t="str">
        <f>IF(ISNA(VLOOKUP(Tableau161920[[#This Row],[Référence]],MON_MSG!A:B,2,FALSE)),"N",IF($I687="Obsolete","N","O"))</f>
        <v>O</v>
      </c>
      <c r="C687" s="3" t="str">
        <f>VLOOKUP($A687,DICO_Complet!A:R,3,FALSE)</f>
        <v>Environment</v>
      </c>
      <c r="D687" s="3" t="str">
        <f>VLOOKUP($A687,DICO_Complet!A:R,4,FALSE)</f>
        <v>card</v>
      </c>
      <c r="E687" s="3" t="str">
        <f>VLOOKUP($A687,DICO_Complet!A:R,5,FALSE)</f>
        <v>cardReplacementCode</v>
      </c>
      <c r="F687" s="3" t="str">
        <f>VLOOKUP($A687,DICO_Complet!A:R,6,FALSE)</f>
        <v>CardReplacementCodeset</v>
      </c>
      <c r="G687" s="31" t="str">
        <f>VLOOKUP($A687,DICO_Complet!A:R,7,FALSE)</f>
        <v>DNS</v>
      </c>
      <c r="H687" s="31">
        <f>VLOOKUP($A687,DICO_Complet!A:R,8,FALSE)</f>
        <v>0</v>
      </c>
      <c r="I687" s="3" t="str">
        <f>IF(VLOOKUP($A687,DICO_Complet!A:R,9,FALSE)&lt;&gt;0,VLOOKUP($A687,DICO_Complet!A:R,9,FALSE),"")</f>
        <v/>
      </c>
      <c r="J687" s="3" t="str">
        <f>VLOOKUP($A687,DICO_Complet!A:R,10,FALSE)</f>
        <v>Card replacement Code</v>
      </c>
      <c r="K687" s="3" t="str">
        <f>IF(OR(ISNA(VLOOKUP(Tableau161920[[#This Row],[Référence]],MON_MSG!A:H,7,FALSE)),ISBLANK(VLOOKUP(Tableau161920[[#This Row],[Référence]],MON_MSG!A:H,7,FALSE))),"",VLOOKUP(Tableau161920[[#This Row],[Référence]],MON_MSG!A:H,7,FALSE))</f>
        <v/>
      </c>
      <c r="L687" s="3" t="str">
        <f>IF(OR(ISNA(VLOOKUP(Tableau161920[[#This Row],[Référence]],MON_MSG!A:I,8,FALSE)),ISBLANK(VLOOKUP(Tableau161920[[#This Row],[Référence]],MON_MSG!A:I,8,FALSE))),"",VLOOKUP(Tableau161920[[#This Row],[Référence]],MON_MSG!A:I,8,FALSE))</f>
        <v/>
      </c>
      <c r="M687" s="3" t="str">
        <f>IF(OR(ISNA(VLOOKUP(Tableau161920[[#This Row],[Référence]],MON_MSG!A:J,9,FALSE)),ISBLANK(VLOOKUP(Tableau161920[[#This Row],[Référence]],MON_MSG!A:J,9,FALSE))),"",VLOOKUP(Tableau161920[[#This Row],[Référence]],MON_MSG!A:J,9,FALSE))</f>
        <v/>
      </c>
      <c r="N687" s="3" t="str">
        <f>IF(VLOOKUP($A687,DICO_Complet!A:R,12,FALSE)=0,"",VLOOKUP($A687,DICO_Complet!A:R,12,FALSE))</f>
        <v/>
      </c>
      <c r="O687" s="3" t="str">
        <f>IF(VLOOKUP($A687,DICO_Complet!A:R,13,FALSE)=0,"",VLOOKUP($A687,DICO_Complet!A:R,13,FALSE))</f>
        <v/>
      </c>
      <c r="P687" s="3" t="str">
        <f>IF(VLOOKUP($A687,DICO_Complet!A:R,14,FALSE)=0,"",VLOOKUP($A687,DICO_Complet!A:R,14,FALSE))</f>
        <v/>
      </c>
      <c r="Q687" s="3" t="str">
        <f>IF(VLOOKUP($A687,DICO_Complet!A:R,15,FALSE)=0,"",VLOOKUP($A687,DICO_Complet!A:R,15,FALSE))</f>
        <v/>
      </c>
      <c r="R687" s="3" t="str">
        <f>IF(VLOOKUP($A687,DICO_Complet!A:R,16,FALSE)=0,"",VLOOKUP($A687,DICO_Complet!A:R,16,FALSE))</f>
        <v/>
      </c>
      <c r="S687" s="3" t="str">
        <f>IF(VLOOKUP($A687,DICO_Complet!A:R,17,FALSE)=0,"",VLOOKUP($A687,DICO_Complet!A:R,17,FALSE))</f>
        <v/>
      </c>
      <c r="T687" s="3" t="str">
        <f>IF(VLOOKUP($A687,DICO_Complet!A:R,18,FALSE)=0,"",VLOOKUP($A687,DICO_Complet!A:R,18,FALSE))</f>
        <v/>
      </c>
    </row>
    <row r="688" spans="1:20">
      <c r="A688" s="29">
        <v>241112000080</v>
      </c>
      <c r="B688" s="30" t="str">
        <f>IF(ISNA(VLOOKUP(Tableau161920[[#This Row],[Référence]],MON_MSG!A:B,2,FALSE)),"N",IF($I688="Obsolete","N","O"))</f>
        <v>O</v>
      </c>
      <c r="C688" s="3" t="str">
        <f>VLOOKUP($A688,DICO_Complet!A:R,3,FALSE)</f>
        <v>Environment</v>
      </c>
      <c r="D688" s="3" t="str">
        <f>VLOOKUP($A688,DICO_Complet!A:R,4,FALSE)</f>
        <v>card</v>
      </c>
      <c r="E688" s="3" t="str">
        <f>VLOOKUP($A688,DICO_Complet!A:R,5,FALSE)</f>
        <v>cardSchemeProductCode</v>
      </c>
      <c r="F688" s="3" t="str">
        <f>VLOOKUP($A688,DICO_Complet!A:R,6,FALSE)</f>
        <v>Max9NumericText</v>
      </c>
      <c r="G688" s="31" t="str">
        <f>VLOOKUP($A688,DICO_Complet!A:R,7,FALSE)</f>
        <v>DNS</v>
      </c>
      <c r="H688" s="31">
        <f>VLOOKUP($A688,DICO_Complet!A:R,8,FALSE)</f>
        <v>0</v>
      </c>
      <c r="I688" s="3" t="str">
        <f>IF(VLOOKUP($A688,DICO_Complet!A:R,9,FALSE)&lt;&gt;0,VLOOKUP($A688,DICO_Complet!A:R,9,FALSE),"")</f>
        <v/>
      </c>
      <c r="J688" s="3" t="str">
        <f>VLOOKUP($A688,DICO_Complet!A:R,10,FALSE)</f>
        <v>Card Product (Scheme)</v>
      </c>
      <c r="K688" s="3" t="str">
        <f>IF(OR(ISNA(VLOOKUP(Tableau161920[[#This Row],[Référence]],MON_MSG!A:H,7,FALSE)),ISBLANK(VLOOKUP(Tableau161920[[#This Row],[Référence]],MON_MSG!A:H,7,FALSE))),"",VLOOKUP(Tableau161920[[#This Row],[Référence]],MON_MSG!A:H,7,FALSE))</f>
        <v/>
      </c>
      <c r="L688" s="3" t="str">
        <f>IF(OR(ISNA(VLOOKUP(Tableau161920[[#This Row],[Référence]],MON_MSG!A:I,8,FALSE)),ISBLANK(VLOOKUP(Tableau161920[[#This Row],[Référence]],MON_MSG!A:I,8,FALSE))),"",VLOOKUP(Tableau161920[[#This Row],[Référence]],MON_MSG!A:I,8,FALSE))</f>
        <v/>
      </c>
      <c r="M688" s="3" t="str">
        <f>IF(OR(ISNA(VLOOKUP(Tableau161920[[#This Row],[Référence]],MON_MSG!A:J,9,FALSE)),ISBLANK(VLOOKUP(Tableau161920[[#This Row],[Référence]],MON_MSG!A:J,9,FALSE))),"",VLOOKUP(Tableau161920[[#This Row],[Référence]],MON_MSG!A:J,9,FALSE))</f>
        <v/>
      </c>
      <c r="N688" s="3" t="str">
        <f>IF(VLOOKUP($A688,DICO_Complet!A:R,12,FALSE)=0,"",VLOOKUP($A688,DICO_Complet!A:R,12,FALSE))</f>
        <v>RSB47_98_p2</v>
      </c>
      <c r="O688" s="3" t="str">
        <f>IF(VLOOKUP($A688,DICO_Complet!A:R,13,FALSE)=0,"",VLOOKUP($A688,DICO_Complet!A:R,13,FALSE))</f>
        <v>047-98-p2</v>
      </c>
      <c r="P688" s="3" t="str">
        <f>IF(VLOOKUP($A688,DICO_Complet!A:R,14,FALSE)=0,"",VLOOKUP($A688,DICO_Complet!A:R,14,FALSE))</f>
        <v>047-98-p2</v>
      </c>
      <c r="Q688" s="3" t="str">
        <f>IF(VLOOKUP($A688,DICO_Complet!A:R,15,FALSE)=0,"",VLOOKUP($A688,DICO_Complet!A:R,15,FALSE))</f>
        <v>048-98-p2</v>
      </c>
      <c r="R688" s="3" t="str">
        <f>IF(VLOOKUP($A688,DICO_Complet!A:R,16,FALSE)=0,"",VLOOKUP($A688,DICO_Complet!A:R,16,FALSE))</f>
        <v/>
      </c>
      <c r="S688" s="3" t="str">
        <f>IF(VLOOKUP($A688,DICO_Complet!A:R,17,FALSE)=0,"",VLOOKUP($A688,DICO_Complet!A:R,17,FALSE))</f>
        <v>DE 063 SF1</v>
      </c>
      <c r="T688" s="3" t="str">
        <f>IF(VLOOKUP($A688,DICO_Complet!A:R,18,FALSE)=0,"",VLOOKUP($A688,DICO_Complet!A:R,18,FALSE))</f>
        <v/>
      </c>
    </row>
    <row r="689" spans="1:20">
      <c r="A689" s="29">
        <v>241112000083</v>
      </c>
      <c r="B689" s="30" t="str">
        <f>IF(ISNA(VLOOKUP(Tableau161920[[#This Row],[Référence]],MON_MSG!A:B,2,FALSE)),"N",IF($I689="Obsolete","N","O"))</f>
        <v>O</v>
      </c>
      <c r="C689" s="3" t="str">
        <f>VLOOKUP($A689,DICO_Complet!A:R,3,FALSE)</f>
        <v>Environment</v>
      </c>
      <c r="D689" s="3" t="str">
        <f>VLOOKUP($A689,DICO_Complet!A:R,4,FALSE)</f>
        <v>card</v>
      </c>
      <c r="E689" s="3" t="str">
        <f>VLOOKUP($A689,DICO_Complet!A:R,5,FALSE)</f>
        <v>cardSecurityCodeIndicator</v>
      </c>
      <c r="F689" s="3" t="str">
        <f>VLOOKUP($A689,DICO_Complet!A:R,6,FALSE)</f>
        <v>CardSecurityCodeIndicatorCodeset</v>
      </c>
      <c r="G689" s="31" t="str">
        <f>VLOOKUP($A689,DICO_Complet!A:R,7,FALSE)</f>
        <v>DNS</v>
      </c>
      <c r="H689" s="31">
        <f>VLOOKUP($A689,DICO_Complet!A:R,8,FALSE)</f>
        <v>0</v>
      </c>
      <c r="I689" s="3" t="str">
        <f>IF(VLOOKUP($A689,DICO_Complet!A:R,9,FALSE)&lt;&gt;0,VLOOKUP($A689,DICO_Complet!A:R,9,FALSE),"")</f>
        <v/>
      </c>
      <c r="J689" s="3" t="str">
        <f>VLOOKUP($A689,DICO_Complet!A:R,10,FALSE)</f>
        <v>Card type indicator</v>
      </c>
      <c r="K689" s="3" t="str">
        <f>IF(OR(ISNA(VLOOKUP(Tableau161920[[#This Row],[Référence]],MON_MSG!A:H,7,FALSE)),ISBLANK(VLOOKUP(Tableau161920[[#This Row],[Référence]],MON_MSG!A:H,7,FALSE))),"",VLOOKUP(Tableau161920[[#This Row],[Référence]],MON_MSG!A:H,7,FALSE))</f>
        <v/>
      </c>
      <c r="L689" s="3" t="str">
        <f>IF(OR(ISNA(VLOOKUP(Tableau161920[[#This Row],[Référence]],MON_MSG!A:I,8,FALSE)),ISBLANK(VLOOKUP(Tableau161920[[#This Row],[Référence]],MON_MSG!A:I,8,FALSE))),"",VLOOKUP(Tableau161920[[#This Row],[Référence]],MON_MSG!A:I,8,FALSE))</f>
        <v/>
      </c>
      <c r="M689" s="3" t="str">
        <f>IF(OR(ISNA(VLOOKUP(Tableau161920[[#This Row],[Référence]],MON_MSG!A:J,9,FALSE)),ISBLANK(VLOOKUP(Tableau161920[[#This Row],[Référence]],MON_MSG!A:J,9,FALSE))),"",VLOOKUP(Tableau161920[[#This Row],[Référence]],MON_MSG!A:J,9,FALSE))</f>
        <v/>
      </c>
      <c r="N689" s="3" t="str">
        <f>IF(VLOOKUP($A689,DICO_Complet!A:R,12,FALSE)=0,"",VLOOKUP($A689,DICO_Complet!A:R,12,FALSE))</f>
        <v>RSB57_18</v>
      </c>
      <c r="O689" s="3" t="str">
        <f>IF(VLOOKUP($A689,DICO_Complet!A:R,13,FALSE)=0,"",VLOOKUP($A689,DICO_Complet!A:R,13,FALSE))</f>
        <v>057-0018</v>
      </c>
      <c r="P689" s="3" t="str">
        <f>IF(VLOOKUP($A689,DICO_Complet!A:R,14,FALSE)=0,"",VLOOKUP($A689,DICO_Complet!A:R,14,FALSE))</f>
        <v/>
      </c>
      <c r="Q689" s="3" t="str">
        <f>IF(VLOOKUP($A689,DICO_Complet!A:R,15,FALSE)=0,"",VLOOKUP($A689,DICO_Complet!A:R,15,FALSE))</f>
        <v/>
      </c>
      <c r="R689" s="3" t="str">
        <f>IF(VLOOKUP($A689,DICO_Complet!A:R,16,FALSE)=0,"",VLOOKUP($A689,DICO_Complet!A:R,16,FALSE))</f>
        <v/>
      </c>
      <c r="S689" s="3" t="str">
        <f>IF(VLOOKUP($A689,DICO_Complet!A:R,17,FALSE)=0,"",VLOOKUP($A689,DICO_Complet!A:R,17,FALSE))</f>
        <v/>
      </c>
      <c r="T689" s="3" t="str">
        <f>IF(VLOOKUP($A689,DICO_Complet!A:R,18,FALSE)=0,"",VLOOKUP($A689,DICO_Complet!A:R,18,FALSE))</f>
        <v/>
      </c>
    </row>
    <row r="690" spans="1:20">
      <c r="A690" s="29">
        <v>241112000084</v>
      </c>
      <c r="B690" s="30" t="str">
        <f>IF(ISNA(VLOOKUP(Tableau161920[[#This Row],[Référence]],MON_MSG!A:B,2,FALSE)),"N",IF($I690="Obsolete","N","O"))</f>
        <v>O</v>
      </c>
      <c r="C690" s="3" t="str">
        <f>VLOOKUP($A690,DICO_Complet!A:R,3,FALSE)</f>
        <v>Environment</v>
      </c>
      <c r="D690" s="3" t="str">
        <f>VLOOKUP($A690,DICO_Complet!A:R,4,FALSE)</f>
        <v>card</v>
      </c>
      <c r="E690" s="3" t="str">
        <f>VLOOKUP($A690,DICO_Complet!A:R,5,FALSE)</f>
        <v>cardSequenceNumber</v>
      </c>
      <c r="F690" s="3" t="str">
        <f>VLOOKUP($A690,DICO_Complet!A:R,6,FALSE)</f>
        <v>Min2Max3NumericText</v>
      </c>
      <c r="G690" s="31" t="str">
        <f>VLOOKUP($A690,DICO_Complet!A:R,7,FALSE)</f>
        <v>DNS</v>
      </c>
      <c r="H690" s="31">
        <f>VLOOKUP($A690,DICO_Complet!A:R,8,FALSE)</f>
        <v>0</v>
      </c>
      <c r="I690" s="3" t="str">
        <f>IF(VLOOKUP($A690,DICO_Complet!A:R,9,FALSE)&lt;&gt;0,VLOOKUP($A690,DICO_Complet!A:R,9,FALSE),"")</f>
        <v/>
      </c>
      <c r="J690" s="3" t="str">
        <f>VLOOKUP($A690,DICO_Complet!A:R,10,FALSE)</f>
        <v>Card Sequence Number</v>
      </c>
      <c r="K690" s="3" t="str">
        <f>IF(OR(ISNA(VLOOKUP(Tableau161920[[#This Row],[Référence]],MON_MSG!A:H,7,FALSE)),ISBLANK(VLOOKUP(Tableau161920[[#This Row],[Référence]],MON_MSG!A:H,7,FALSE))),"",VLOOKUP(Tableau161920[[#This Row],[Référence]],MON_MSG!A:H,7,FALSE))</f>
        <v/>
      </c>
      <c r="L690" s="3" t="str">
        <f>IF(OR(ISNA(VLOOKUP(Tableau161920[[#This Row],[Référence]],MON_MSG!A:I,8,FALSE)),ISBLANK(VLOOKUP(Tableau161920[[#This Row],[Référence]],MON_MSG!A:I,8,FALSE))),"",VLOOKUP(Tableau161920[[#This Row],[Référence]],MON_MSG!A:I,8,FALSE))</f>
        <v/>
      </c>
      <c r="M690" s="3" t="str">
        <f>IF(OR(ISNA(VLOOKUP(Tableau161920[[#This Row],[Référence]],MON_MSG!A:J,9,FALSE)),ISBLANK(VLOOKUP(Tableau161920[[#This Row],[Référence]],MON_MSG!A:J,9,FALSE))),"",VLOOKUP(Tableau161920[[#This Row],[Référence]],MON_MSG!A:J,9,FALSE))</f>
        <v/>
      </c>
      <c r="N690" s="3" t="str">
        <f>IF(VLOOKUP($A690,DICO_Complet!A:R,12,FALSE)=0,"",VLOOKUP($A690,DICO_Complet!A:R,12,FALSE))</f>
        <v>ISO23</v>
      </c>
      <c r="O690" s="3" t="str">
        <f>IF(VLOOKUP($A690,DICO_Complet!A:R,13,FALSE)=0,"",VLOOKUP($A690,DICO_Complet!A:R,13,FALSE))</f>
        <v>023</v>
      </c>
      <c r="P690" s="3" t="str">
        <f>IF(VLOOKUP($A690,DICO_Complet!A:R,14,FALSE)=0,"",VLOOKUP($A690,DICO_Complet!A:R,14,FALSE))</f>
        <v>023</v>
      </c>
      <c r="Q690" s="3" t="str">
        <f>IF(VLOOKUP($A690,DICO_Complet!A:R,15,FALSE)=0,"",VLOOKUP($A690,DICO_Complet!A:R,15,FALSE))</f>
        <v>023</v>
      </c>
      <c r="R690" s="3" t="str">
        <f>IF(VLOOKUP($A690,DICO_Complet!A:R,16,FALSE)=0,"",VLOOKUP($A690,DICO_Complet!A:R,16,FALSE))</f>
        <v/>
      </c>
      <c r="S690" s="3" t="str">
        <f>IF(VLOOKUP($A690,DICO_Complet!A:R,17,FALSE)=0,"",VLOOKUP($A690,DICO_Complet!A:R,17,FALSE))</f>
        <v/>
      </c>
      <c r="T690" s="3" t="str">
        <f>IF(VLOOKUP($A690,DICO_Complet!A:R,18,FALSE)=0,"",VLOOKUP($A690,DICO_Complet!A:R,18,FALSE))</f>
        <v/>
      </c>
    </row>
    <row r="691" spans="1:20">
      <c r="A691" s="29">
        <v>250617090052</v>
      </c>
      <c r="B691" s="30" t="str">
        <f>IF(ISNA(VLOOKUP(Tableau161920[[#This Row],[Référence]],MON_MSG!A:B,2,FALSE)),"N",IF($I691="Obsolete","N","O"))</f>
        <v>O</v>
      </c>
      <c r="C691" s="3" t="str">
        <f>VLOOKUP($A691,DICO_Complet!A:R,3,FALSE)</f>
        <v>Environment</v>
      </c>
      <c r="D691" s="3" t="str">
        <f>VLOOKUP($A691,DICO_Complet!A:R,4,FALSE)</f>
        <v>card</v>
      </c>
      <c r="E691" s="3" t="str">
        <f>VLOOKUP($A691,DICO_Complet!A:R,5,FALSE)</f>
        <v>cardStatus</v>
      </c>
      <c r="F691" s="3" t="str">
        <f>VLOOKUP($A691,DICO_Complet!A:R,6,FALSE)</f>
        <v>CardStatusCodeset</v>
      </c>
      <c r="G691" s="31" t="str">
        <f>VLOOKUP($A691,DICO_Complet!A:R,7,FALSE)</f>
        <v>DNS</v>
      </c>
      <c r="H691" s="31">
        <f>VLOOKUP($A691,DICO_Complet!A:R,8,FALSE)</f>
        <v>0</v>
      </c>
      <c r="I691" s="3" t="str">
        <f>IF(VLOOKUP($A691,DICO_Complet!A:R,9,FALSE)&lt;&gt;0,VLOOKUP($A691,DICO_Complet!A:R,9,FALSE),"")</f>
        <v/>
      </c>
      <c r="J691" s="3" t="str">
        <f>VLOOKUP($A691,DICO_Complet!A:R,10,FALSE)</f>
        <v>Card status</v>
      </c>
      <c r="K691" s="3" t="str">
        <f>IF(OR(ISNA(VLOOKUP(Tableau161920[[#This Row],[Référence]],MON_MSG!A:H,7,FALSE)),ISBLANK(VLOOKUP(Tableau161920[[#This Row],[Référence]],MON_MSG!A:H,7,FALSE))),"",VLOOKUP(Tableau161920[[#This Row],[Référence]],MON_MSG!A:H,7,FALSE))</f>
        <v/>
      </c>
      <c r="L691" s="3" t="str">
        <f>IF(OR(ISNA(VLOOKUP(Tableau161920[[#This Row],[Référence]],MON_MSG!A:I,8,FALSE)),ISBLANK(VLOOKUP(Tableau161920[[#This Row],[Référence]],MON_MSG!A:I,8,FALSE))),"",VLOOKUP(Tableau161920[[#This Row],[Référence]],MON_MSG!A:I,8,FALSE))</f>
        <v/>
      </c>
      <c r="M691" s="3" t="str">
        <f>IF(OR(ISNA(VLOOKUP(Tableau161920[[#This Row],[Référence]],MON_MSG!A:J,9,FALSE)),ISBLANK(VLOOKUP(Tableau161920[[#This Row],[Référence]],MON_MSG!A:J,9,FALSE))),"",VLOOKUP(Tableau161920[[#This Row],[Référence]],MON_MSG!A:J,9,FALSE))</f>
        <v/>
      </c>
      <c r="N691" s="3" t="str">
        <f>IF(VLOOKUP($A691,DICO_Complet!A:R,12,FALSE)=0,"",VLOOKUP($A691,DICO_Complet!A:R,12,FALSE))</f>
        <v/>
      </c>
      <c r="O691" s="3" t="str">
        <f>IF(VLOOKUP($A691,DICO_Complet!A:R,13,FALSE)=0,"",VLOOKUP($A691,DICO_Complet!A:R,13,FALSE))</f>
        <v/>
      </c>
      <c r="P691" s="3" t="str">
        <f>IF(VLOOKUP($A691,DICO_Complet!A:R,14,FALSE)=0,"",VLOOKUP($A691,DICO_Complet!A:R,14,FALSE))</f>
        <v/>
      </c>
      <c r="Q691" s="3" t="str">
        <f>IF(VLOOKUP($A691,DICO_Complet!A:R,15,FALSE)=0,"",VLOOKUP($A691,DICO_Complet!A:R,15,FALSE))</f>
        <v/>
      </c>
      <c r="R691" s="3" t="str">
        <f>IF(VLOOKUP($A691,DICO_Complet!A:R,16,FALSE)=0,"",VLOOKUP($A691,DICO_Complet!A:R,16,FALSE))</f>
        <v/>
      </c>
      <c r="S691" s="3" t="str">
        <f>IF(VLOOKUP($A691,DICO_Complet!A:R,17,FALSE)=0,"",VLOOKUP($A691,DICO_Complet!A:R,17,FALSE))</f>
        <v/>
      </c>
      <c r="T691" s="3" t="str">
        <f>IF(VLOOKUP($A691,DICO_Complet!A:R,18,FALSE)=0,"",VLOOKUP($A691,DICO_Complet!A:R,18,FALSE))</f>
        <v/>
      </c>
    </row>
    <row r="692" spans="1:20">
      <c r="A692" s="29">
        <v>250617090051</v>
      </c>
      <c r="B692" s="30" t="str">
        <f>IF(ISNA(VLOOKUP(Tableau161920[[#This Row],[Référence]],MON_MSG!A:B,2,FALSE)),"N",IF($I692="Obsolete","N","O"))</f>
        <v>O</v>
      </c>
      <c r="C692" s="3" t="str">
        <f>VLOOKUP($A692,DICO_Complet!A:R,3,FALSE)</f>
        <v>Environment</v>
      </c>
      <c r="D692" s="3" t="str">
        <f>VLOOKUP($A692,DICO_Complet!A:R,4,FALSE)</f>
        <v>card</v>
      </c>
      <c r="E692" s="3" t="str">
        <f>VLOOKUP($A692,DICO_Complet!A:R,5,FALSE)</f>
        <v>cardSupportType</v>
      </c>
      <c r="F692" s="3" t="str">
        <f>VLOOKUP($A692,DICO_Complet!A:R,6,FALSE)</f>
        <v>CardSupportTypeCodeset</v>
      </c>
      <c r="G692" s="31" t="str">
        <f>VLOOKUP($A692,DICO_Complet!A:R,7,FALSE)</f>
        <v>DNS</v>
      </c>
      <c r="H692" s="31">
        <f>VLOOKUP($A692,DICO_Complet!A:R,8,FALSE)</f>
        <v>0</v>
      </c>
      <c r="I692" s="3" t="str">
        <f>IF(VLOOKUP($A692,DICO_Complet!A:R,9,FALSE)&lt;&gt;0,VLOOKUP($A692,DICO_Complet!A:R,9,FALSE),"")</f>
        <v/>
      </c>
      <c r="J692" s="3" t="str">
        <f>VLOOKUP($A692,DICO_Complet!A:R,10,FALSE)</f>
        <v>Card support type</v>
      </c>
      <c r="K692" s="3" t="str">
        <f>IF(OR(ISNA(VLOOKUP(Tableau161920[[#This Row],[Référence]],MON_MSG!A:H,7,FALSE)),ISBLANK(VLOOKUP(Tableau161920[[#This Row],[Référence]],MON_MSG!A:H,7,FALSE))),"",VLOOKUP(Tableau161920[[#This Row],[Référence]],MON_MSG!A:H,7,FALSE))</f>
        <v/>
      </c>
      <c r="L692" s="3" t="str">
        <f>IF(OR(ISNA(VLOOKUP(Tableau161920[[#This Row],[Référence]],MON_MSG!A:I,8,FALSE)),ISBLANK(VLOOKUP(Tableau161920[[#This Row],[Référence]],MON_MSG!A:I,8,FALSE))),"",VLOOKUP(Tableau161920[[#This Row],[Référence]],MON_MSG!A:I,8,FALSE))</f>
        <v/>
      </c>
      <c r="M692" s="3" t="str">
        <f>IF(OR(ISNA(VLOOKUP(Tableau161920[[#This Row],[Référence]],MON_MSG!A:J,9,FALSE)),ISBLANK(VLOOKUP(Tableau161920[[#This Row],[Référence]],MON_MSG!A:J,9,FALSE))),"",VLOOKUP(Tableau161920[[#This Row],[Référence]],MON_MSG!A:J,9,FALSE))</f>
        <v/>
      </c>
      <c r="N692" s="3" t="str">
        <f>IF(VLOOKUP($A692,DICO_Complet!A:R,12,FALSE)=0,"",VLOOKUP($A692,DICO_Complet!A:R,12,FALSE))</f>
        <v/>
      </c>
      <c r="O692" s="3" t="str">
        <f>IF(VLOOKUP($A692,DICO_Complet!A:R,13,FALSE)=0,"",VLOOKUP($A692,DICO_Complet!A:R,13,FALSE))</f>
        <v/>
      </c>
      <c r="P692" s="3" t="str">
        <f>IF(VLOOKUP($A692,DICO_Complet!A:R,14,FALSE)=0,"",VLOOKUP($A692,DICO_Complet!A:R,14,FALSE))</f>
        <v/>
      </c>
      <c r="Q692" s="3" t="str">
        <f>IF(VLOOKUP($A692,DICO_Complet!A:R,15,FALSE)=0,"",VLOOKUP($A692,DICO_Complet!A:R,15,FALSE))</f>
        <v/>
      </c>
      <c r="R692" s="3" t="str">
        <f>IF(VLOOKUP($A692,DICO_Complet!A:R,16,FALSE)=0,"",VLOOKUP($A692,DICO_Complet!A:R,16,FALSE))</f>
        <v/>
      </c>
      <c r="S692" s="3" t="str">
        <f>IF(VLOOKUP($A692,DICO_Complet!A:R,17,FALSE)=0,"",VLOOKUP($A692,DICO_Complet!A:R,17,FALSE))</f>
        <v/>
      </c>
      <c r="T692" s="3" t="str">
        <f>IF(VLOOKUP($A692,DICO_Complet!A:R,18,FALSE)=0,"",VLOOKUP($A692,DICO_Complet!A:R,18,FALSE))</f>
        <v/>
      </c>
    </row>
    <row r="693" spans="1:20">
      <c r="A693" s="29">
        <v>250617090053</v>
      </c>
      <c r="B693" s="30" t="str">
        <f>IF(ISNA(VLOOKUP(Tableau161920[[#This Row],[Référence]],MON_MSG!A:B,2,FALSE)),"N",IF($I693="Obsolete","N","O"))</f>
        <v>O</v>
      </c>
      <c r="C693" s="3" t="str">
        <f>VLOOKUP($A693,DICO_Complet!A:R,3,FALSE)</f>
        <v>Environment</v>
      </c>
      <c r="D693" s="3" t="str">
        <f>VLOOKUP($A693,DICO_Complet!A:R,4,FALSE)</f>
        <v>card</v>
      </c>
      <c r="E693" s="3" t="str">
        <f>VLOOKUP($A693,DICO_Complet!A:R,5,FALSE)</f>
        <v>cardType</v>
      </c>
      <c r="F693" s="3" t="str">
        <f>VLOOKUP($A693,DICO_Complet!A:R,6,FALSE)</f>
        <v>CardTypeCodeset</v>
      </c>
      <c r="G693" s="31" t="str">
        <f>VLOOKUP($A693,DICO_Complet!A:R,7,FALSE)</f>
        <v>DNS</v>
      </c>
      <c r="H693" s="31">
        <f>VLOOKUP($A693,DICO_Complet!A:R,8,FALSE)</f>
        <v>0</v>
      </c>
      <c r="I693" s="3" t="str">
        <f>IF(VLOOKUP($A693,DICO_Complet!A:R,9,FALSE)&lt;&gt;0,VLOOKUP($A693,DICO_Complet!A:R,9,FALSE),"")</f>
        <v/>
      </c>
      <c r="J693" s="3" t="str">
        <f>VLOOKUP($A693,DICO_Complet!A:R,10,FALSE)</f>
        <v>Card type</v>
      </c>
      <c r="K693" s="3" t="str">
        <f>IF(OR(ISNA(VLOOKUP(Tableau161920[[#This Row],[Référence]],MON_MSG!A:H,7,FALSE)),ISBLANK(VLOOKUP(Tableau161920[[#This Row],[Référence]],MON_MSG!A:H,7,FALSE))),"",VLOOKUP(Tableau161920[[#This Row],[Référence]],MON_MSG!A:H,7,FALSE))</f>
        <v/>
      </c>
      <c r="L693" s="3" t="str">
        <f>IF(OR(ISNA(VLOOKUP(Tableau161920[[#This Row],[Référence]],MON_MSG!A:I,8,FALSE)),ISBLANK(VLOOKUP(Tableau161920[[#This Row],[Référence]],MON_MSG!A:I,8,FALSE))),"",VLOOKUP(Tableau161920[[#This Row],[Référence]],MON_MSG!A:I,8,FALSE))</f>
        <v/>
      </c>
      <c r="M693" s="3" t="str">
        <f>IF(OR(ISNA(VLOOKUP(Tableau161920[[#This Row],[Référence]],MON_MSG!A:J,9,FALSE)),ISBLANK(VLOOKUP(Tableau161920[[#This Row],[Référence]],MON_MSG!A:J,9,FALSE))),"",VLOOKUP(Tableau161920[[#This Row],[Référence]],MON_MSG!A:J,9,FALSE))</f>
        <v/>
      </c>
      <c r="N693" s="3" t="str">
        <f>IF(VLOOKUP($A693,DICO_Complet!A:R,12,FALSE)=0,"",VLOOKUP($A693,DICO_Complet!A:R,12,FALSE))</f>
        <v/>
      </c>
      <c r="O693" s="3" t="str">
        <f>IF(VLOOKUP($A693,DICO_Complet!A:R,13,FALSE)=0,"",VLOOKUP($A693,DICO_Complet!A:R,13,FALSE))</f>
        <v/>
      </c>
      <c r="P693" s="3" t="str">
        <f>IF(VLOOKUP($A693,DICO_Complet!A:R,14,FALSE)=0,"",VLOOKUP($A693,DICO_Complet!A:R,14,FALSE))</f>
        <v/>
      </c>
      <c r="Q693" s="3" t="str">
        <f>IF(VLOOKUP($A693,DICO_Complet!A:R,15,FALSE)=0,"",VLOOKUP($A693,DICO_Complet!A:R,15,FALSE))</f>
        <v/>
      </c>
      <c r="R693" s="3" t="str">
        <f>IF(VLOOKUP($A693,DICO_Complet!A:R,16,FALSE)=0,"",VLOOKUP($A693,DICO_Complet!A:R,16,FALSE))</f>
        <v/>
      </c>
      <c r="S693" s="3" t="str">
        <f>IF(VLOOKUP($A693,DICO_Complet!A:R,17,FALSE)=0,"",VLOOKUP($A693,DICO_Complet!A:R,17,FALSE))</f>
        <v/>
      </c>
      <c r="T693" s="3" t="str">
        <f>IF(VLOOKUP($A693,DICO_Complet!A:R,18,FALSE)=0,"",VLOOKUP($A693,DICO_Complet!A:R,18,FALSE))</f>
        <v/>
      </c>
    </row>
    <row r="694" spans="1:20">
      <c r="A694" s="29">
        <v>250617090104</v>
      </c>
      <c r="B694" s="30" t="str">
        <f>IF(ISNA(VLOOKUP(Tableau161920[[#This Row],[Référence]],MON_MSG!A:B,2,FALSE)),"N",IF($I694="Obsolete","N","O"))</f>
        <v>O</v>
      </c>
      <c r="C694" s="3" t="str">
        <f>VLOOKUP($A694,DICO_Complet!A:R,3,FALSE)</f>
        <v>Environment</v>
      </c>
      <c r="D694" s="3" t="str">
        <f>VLOOKUP($A694,DICO_Complet!A:R,4,FALSE)</f>
        <v>card</v>
      </c>
      <c r="E694" s="3" t="str">
        <f>VLOOKUP($A694,DICO_Complet!A:R,5,FALSE)</f>
        <v>chainingCardId</v>
      </c>
      <c r="F694" s="3" t="str">
        <f>VLOOKUP($A694,DICO_Complet!A:R,6,FALSE)</f>
        <v>UUIDType</v>
      </c>
      <c r="G694" s="31" t="str">
        <f>VLOOKUP($A694,DICO_Complet!A:R,7,FALSE)</f>
        <v>DNS</v>
      </c>
      <c r="H694" s="31">
        <f>VLOOKUP($A694,DICO_Complet!A:R,8,FALSE)</f>
        <v>0</v>
      </c>
      <c r="I694" s="3" t="str">
        <f>IF(VLOOKUP($A694,DICO_Complet!A:R,9,FALSE)&lt;&gt;0,VLOOKUP($A694,DICO_Complet!A:R,9,FALSE),"")</f>
        <v/>
      </c>
      <c r="J694" s="3" t="str">
        <f>VLOOKUP($A694,DICO_Complet!A:R,10,FALSE)</f>
        <v>Card identifier of the chaining card</v>
      </c>
      <c r="K694" s="3" t="str">
        <f>IF(OR(ISNA(VLOOKUP(Tableau161920[[#This Row],[Référence]],MON_MSG!A:H,7,FALSE)),ISBLANK(VLOOKUP(Tableau161920[[#This Row],[Référence]],MON_MSG!A:H,7,FALSE))),"",VLOOKUP(Tableau161920[[#This Row],[Référence]],MON_MSG!A:H,7,FALSE))</f>
        <v/>
      </c>
      <c r="L694" s="3" t="str">
        <f>IF(OR(ISNA(VLOOKUP(Tableau161920[[#This Row],[Référence]],MON_MSG!A:I,8,FALSE)),ISBLANK(VLOOKUP(Tableau161920[[#This Row],[Référence]],MON_MSG!A:I,8,FALSE))),"",VLOOKUP(Tableau161920[[#This Row],[Référence]],MON_MSG!A:I,8,FALSE))</f>
        <v/>
      </c>
      <c r="M694" s="3" t="str">
        <f>IF(OR(ISNA(VLOOKUP(Tableau161920[[#This Row],[Référence]],MON_MSG!A:J,9,FALSE)),ISBLANK(VLOOKUP(Tableau161920[[#This Row],[Référence]],MON_MSG!A:J,9,FALSE))),"",VLOOKUP(Tableau161920[[#This Row],[Référence]],MON_MSG!A:J,9,FALSE))</f>
        <v/>
      </c>
      <c r="N694" s="3" t="str">
        <f>IF(VLOOKUP($A694,DICO_Complet!A:R,12,FALSE)=0,"",VLOOKUP($A694,DICO_Complet!A:R,12,FALSE))</f>
        <v/>
      </c>
      <c r="O694" s="3" t="str">
        <f>IF(VLOOKUP($A694,DICO_Complet!A:R,13,FALSE)=0,"",VLOOKUP($A694,DICO_Complet!A:R,13,FALSE))</f>
        <v/>
      </c>
      <c r="P694" s="3" t="str">
        <f>IF(VLOOKUP($A694,DICO_Complet!A:R,14,FALSE)=0,"",VLOOKUP($A694,DICO_Complet!A:R,14,FALSE))</f>
        <v/>
      </c>
      <c r="Q694" s="3" t="str">
        <f>IF(VLOOKUP($A694,DICO_Complet!A:R,15,FALSE)=0,"",VLOOKUP($A694,DICO_Complet!A:R,15,FALSE))</f>
        <v/>
      </c>
      <c r="R694" s="3" t="str">
        <f>IF(VLOOKUP($A694,DICO_Complet!A:R,16,FALSE)=0,"",VLOOKUP($A694,DICO_Complet!A:R,16,FALSE))</f>
        <v/>
      </c>
      <c r="S694" s="3" t="str">
        <f>IF(VLOOKUP($A694,DICO_Complet!A:R,17,FALSE)=0,"",VLOOKUP($A694,DICO_Complet!A:R,17,FALSE))</f>
        <v/>
      </c>
      <c r="T694" s="3" t="str">
        <f>IF(VLOOKUP($A694,DICO_Complet!A:R,18,FALSE)=0,"",VLOOKUP($A694,DICO_Complet!A:R,18,FALSE))</f>
        <v/>
      </c>
    </row>
    <row r="695" spans="1:20">
      <c r="A695" s="29">
        <v>250617090107</v>
      </c>
      <c r="B695" s="30" t="str">
        <f>IF(ISNA(VLOOKUP(Tableau161920[[#This Row],[Référence]],MON_MSG!A:B,2,FALSE)),"N",IF($I695="Obsolete","N","O"))</f>
        <v>O</v>
      </c>
      <c r="C695" s="3" t="str">
        <f>VLOOKUP($A695,DICO_Complet!A:R,3,FALSE)</f>
        <v>Environment</v>
      </c>
      <c r="D695" s="3" t="str">
        <f>VLOOKUP($A695,DICO_Complet!A:R,4,FALSE)</f>
        <v>card</v>
      </c>
      <c r="E695" s="3" t="str">
        <f>VLOOKUP($A695,DICO_Complet!A:R,5,FALSE)</f>
        <v>chainingCardSequenceNumber</v>
      </c>
      <c r="F695" s="3" t="str">
        <f>VLOOKUP($A695,DICO_Complet!A:R,6,FALSE)</f>
        <v>Min2Max3NumericText</v>
      </c>
      <c r="G695" s="31" t="str">
        <f>VLOOKUP($A695,DICO_Complet!A:R,7,FALSE)</f>
        <v>DNS</v>
      </c>
      <c r="H695" s="31">
        <f>VLOOKUP($A695,DICO_Complet!A:R,8,FALSE)</f>
        <v>0</v>
      </c>
      <c r="I695" s="3" t="str">
        <f>IF(VLOOKUP($A695,DICO_Complet!A:R,9,FALSE)&lt;&gt;0,VLOOKUP($A695,DICO_Complet!A:R,9,FALSE),"")</f>
        <v/>
      </c>
      <c r="J695" s="3" t="str">
        <f>VLOOKUP($A695,DICO_Complet!A:R,10,FALSE)</f>
        <v>Card Sequence Number of the chaining card</v>
      </c>
      <c r="K695" s="3" t="str">
        <f>IF(OR(ISNA(VLOOKUP(Tableau161920[[#This Row],[Référence]],MON_MSG!A:H,7,FALSE)),ISBLANK(VLOOKUP(Tableau161920[[#This Row],[Référence]],MON_MSG!A:H,7,FALSE))),"",VLOOKUP(Tableau161920[[#This Row],[Référence]],MON_MSG!A:H,7,FALSE))</f>
        <v/>
      </c>
      <c r="L695" s="3" t="str">
        <f>IF(OR(ISNA(VLOOKUP(Tableau161920[[#This Row],[Référence]],MON_MSG!A:I,8,FALSE)),ISBLANK(VLOOKUP(Tableau161920[[#This Row],[Référence]],MON_MSG!A:I,8,FALSE))),"",VLOOKUP(Tableau161920[[#This Row],[Référence]],MON_MSG!A:I,8,FALSE))</f>
        <v/>
      </c>
      <c r="M695" s="3" t="str">
        <f>IF(OR(ISNA(VLOOKUP(Tableau161920[[#This Row],[Référence]],MON_MSG!A:J,9,FALSE)),ISBLANK(VLOOKUP(Tableau161920[[#This Row],[Référence]],MON_MSG!A:J,9,FALSE))),"",VLOOKUP(Tableau161920[[#This Row],[Référence]],MON_MSG!A:J,9,FALSE))</f>
        <v/>
      </c>
      <c r="N695" s="3" t="str">
        <f>IF(VLOOKUP($A695,DICO_Complet!A:R,12,FALSE)=0,"",VLOOKUP($A695,DICO_Complet!A:R,12,FALSE))</f>
        <v/>
      </c>
      <c r="O695" s="3" t="str">
        <f>IF(VLOOKUP($A695,DICO_Complet!A:R,13,FALSE)=0,"",VLOOKUP($A695,DICO_Complet!A:R,13,FALSE))</f>
        <v/>
      </c>
      <c r="P695" s="3" t="str">
        <f>IF(VLOOKUP($A695,DICO_Complet!A:R,14,FALSE)=0,"",VLOOKUP($A695,DICO_Complet!A:R,14,FALSE))</f>
        <v/>
      </c>
      <c r="Q695" s="3" t="str">
        <f>IF(VLOOKUP($A695,DICO_Complet!A:R,15,FALSE)=0,"",VLOOKUP($A695,DICO_Complet!A:R,15,FALSE))</f>
        <v/>
      </c>
      <c r="R695" s="3" t="str">
        <f>IF(VLOOKUP($A695,DICO_Complet!A:R,16,FALSE)=0,"",VLOOKUP($A695,DICO_Complet!A:R,16,FALSE))</f>
        <v/>
      </c>
      <c r="S695" s="3" t="str">
        <f>IF(VLOOKUP($A695,DICO_Complet!A:R,17,FALSE)=0,"",VLOOKUP($A695,DICO_Complet!A:R,17,FALSE))</f>
        <v/>
      </c>
      <c r="T695" s="3" t="str">
        <f>IF(VLOOKUP($A695,DICO_Complet!A:R,18,FALSE)=0,"",VLOOKUP($A695,DICO_Complet!A:R,18,FALSE))</f>
        <v/>
      </c>
    </row>
    <row r="696" spans="1:20">
      <c r="A696" s="29">
        <v>250617090103</v>
      </c>
      <c r="B696" s="30" t="str">
        <f>IF(ISNA(VLOOKUP(Tableau161920[[#This Row],[Référence]],MON_MSG!A:B,2,FALSE)),"N",IF($I696="Obsolete","N","O"))</f>
        <v>O</v>
      </c>
      <c r="C696" s="3" t="str">
        <f>VLOOKUP($A696,DICO_Complet!A:R,3,FALSE)</f>
        <v>Environment</v>
      </c>
      <c r="D696" s="3" t="str">
        <f>VLOOKUP($A696,DICO_Complet!A:R,4,FALSE)</f>
        <v>card</v>
      </c>
      <c r="E696" s="3" t="str">
        <f>VLOOKUP($A696,DICO_Complet!A:R,5,FALSE)</f>
        <v>chainingEncryptedPrimaryAccountNumber</v>
      </c>
      <c r="F696" s="3" t="str">
        <f>VLOOKUP($A696,DICO_Complet!A:R,6,FALSE)</f>
        <v>Min8Max16HexBinaryText</v>
      </c>
      <c r="G696" s="31" t="str">
        <f>VLOOKUP($A696,DICO_Complet!A:R,7,FALSE)</f>
        <v>DNS</v>
      </c>
      <c r="H696" s="31">
        <f>VLOOKUP($A696,DICO_Complet!A:R,8,FALSE)</f>
        <v>0</v>
      </c>
      <c r="I696" s="3" t="str">
        <f>IF(VLOOKUP($A696,DICO_Complet!A:R,9,FALSE)&lt;&gt;0,VLOOKUP($A696,DICO_Complet!A:R,9,FALSE),"")</f>
        <v/>
      </c>
      <c r="J696" s="3" t="str">
        <f>VLOOKUP($A696,DICO_Complet!A:R,10,FALSE)</f>
        <v>Encrypted PAN of the chaining card</v>
      </c>
      <c r="K696" s="3" t="str">
        <f>IF(OR(ISNA(VLOOKUP(Tableau161920[[#This Row],[Référence]],MON_MSG!A:H,7,FALSE)),ISBLANK(VLOOKUP(Tableau161920[[#This Row],[Référence]],MON_MSG!A:H,7,FALSE))),"",VLOOKUP(Tableau161920[[#This Row],[Référence]],MON_MSG!A:H,7,FALSE))</f>
        <v/>
      </c>
      <c r="L696" s="3" t="str">
        <f>IF(OR(ISNA(VLOOKUP(Tableau161920[[#This Row],[Référence]],MON_MSG!A:I,8,FALSE)),ISBLANK(VLOOKUP(Tableau161920[[#This Row],[Référence]],MON_MSG!A:I,8,FALSE))),"",VLOOKUP(Tableau161920[[#This Row],[Référence]],MON_MSG!A:I,8,FALSE))</f>
        <v/>
      </c>
      <c r="M696" s="3" t="str">
        <f>IF(OR(ISNA(VLOOKUP(Tableau161920[[#This Row],[Référence]],MON_MSG!A:J,9,FALSE)),ISBLANK(VLOOKUP(Tableau161920[[#This Row],[Référence]],MON_MSG!A:J,9,FALSE))),"",VLOOKUP(Tableau161920[[#This Row],[Référence]],MON_MSG!A:J,9,FALSE))</f>
        <v/>
      </c>
      <c r="N696" s="3" t="str">
        <f>IF(VLOOKUP($A696,DICO_Complet!A:R,12,FALSE)=0,"",VLOOKUP($A696,DICO_Complet!A:R,12,FALSE))</f>
        <v/>
      </c>
      <c r="O696" s="3" t="str">
        <f>IF(VLOOKUP($A696,DICO_Complet!A:R,13,FALSE)=0,"",VLOOKUP($A696,DICO_Complet!A:R,13,FALSE))</f>
        <v/>
      </c>
      <c r="P696" s="3" t="str">
        <f>IF(VLOOKUP($A696,DICO_Complet!A:R,14,FALSE)=0,"",VLOOKUP($A696,DICO_Complet!A:R,14,FALSE))</f>
        <v/>
      </c>
      <c r="Q696" s="3" t="str">
        <f>IF(VLOOKUP($A696,DICO_Complet!A:R,15,FALSE)=0,"",VLOOKUP($A696,DICO_Complet!A:R,15,FALSE))</f>
        <v/>
      </c>
      <c r="R696" s="3" t="str">
        <f>IF(VLOOKUP($A696,DICO_Complet!A:R,16,FALSE)=0,"",VLOOKUP($A696,DICO_Complet!A:R,16,FALSE))</f>
        <v/>
      </c>
      <c r="S696" s="3" t="str">
        <f>IF(VLOOKUP($A696,DICO_Complet!A:R,17,FALSE)=0,"",VLOOKUP($A696,DICO_Complet!A:R,17,FALSE))</f>
        <v/>
      </c>
      <c r="T696" s="3" t="str">
        <f>IF(VLOOKUP($A696,DICO_Complet!A:R,18,FALSE)=0,"",VLOOKUP($A696,DICO_Complet!A:R,18,FALSE))</f>
        <v/>
      </c>
    </row>
    <row r="697" spans="1:20">
      <c r="A697" s="29">
        <v>250617090106</v>
      </c>
      <c r="B697" s="30" t="str">
        <f>IF(ISNA(VLOOKUP(Tableau161920[[#This Row],[Référence]],MON_MSG!A:B,2,FALSE)),"N",IF($I697="Obsolete","N","O"))</f>
        <v>O</v>
      </c>
      <c r="C697" s="3" t="str">
        <f>VLOOKUP($A697,DICO_Complet!A:R,3,FALSE)</f>
        <v>Environment</v>
      </c>
      <c r="D697" s="3" t="str">
        <f>VLOOKUP($A697,DICO_Complet!A:R,4,FALSE)</f>
        <v>card</v>
      </c>
      <c r="E697" s="3" t="str">
        <f>VLOOKUP($A697,DICO_Complet!A:R,5,FALSE)</f>
        <v>chainingExpiryDate</v>
      </c>
      <c r="F697" s="3" t="str">
        <f>VLOOKUP($A697,DICO_Complet!A:R,6,FALSE)</f>
        <v>ISOYearMonth</v>
      </c>
      <c r="G697" s="31" t="str">
        <f>VLOOKUP($A697,DICO_Complet!A:R,7,FALSE)</f>
        <v>DTI</v>
      </c>
      <c r="H697" s="31">
        <f>VLOOKUP($A697,DICO_Complet!A:R,8,FALSE)</f>
        <v>0</v>
      </c>
      <c r="I697" s="3" t="str">
        <f>IF(VLOOKUP($A697,DICO_Complet!A:R,9,FALSE)&lt;&gt;0,VLOOKUP($A697,DICO_Complet!A:R,9,FALSE),"")</f>
        <v/>
      </c>
      <c r="J697" s="3" t="str">
        <f>VLOOKUP($A697,DICO_Complet!A:R,10,FALSE)</f>
        <v>Expiry date of the chaining card</v>
      </c>
      <c r="K697" s="3" t="str">
        <f>IF(OR(ISNA(VLOOKUP(Tableau161920[[#This Row],[Référence]],MON_MSG!A:H,7,FALSE)),ISBLANK(VLOOKUP(Tableau161920[[#This Row],[Référence]],MON_MSG!A:H,7,FALSE))),"",VLOOKUP(Tableau161920[[#This Row],[Référence]],MON_MSG!A:H,7,FALSE))</f>
        <v/>
      </c>
      <c r="L697" s="3" t="str">
        <f>IF(OR(ISNA(VLOOKUP(Tableau161920[[#This Row],[Référence]],MON_MSG!A:I,8,FALSE)),ISBLANK(VLOOKUP(Tableau161920[[#This Row],[Référence]],MON_MSG!A:I,8,FALSE))),"",VLOOKUP(Tableau161920[[#This Row],[Référence]],MON_MSG!A:I,8,FALSE))</f>
        <v/>
      </c>
      <c r="M697" s="3" t="str">
        <f>IF(OR(ISNA(VLOOKUP(Tableau161920[[#This Row],[Référence]],MON_MSG!A:J,9,FALSE)),ISBLANK(VLOOKUP(Tableau161920[[#This Row],[Référence]],MON_MSG!A:J,9,FALSE))),"",VLOOKUP(Tableau161920[[#This Row],[Référence]],MON_MSG!A:J,9,FALSE))</f>
        <v/>
      </c>
      <c r="N697" s="3" t="str">
        <f>IF(VLOOKUP($A697,DICO_Complet!A:R,12,FALSE)=0,"",VLOOKUP($A697,DICO_Complet!A:R,12,FALSE))</f>
        <v/>
      </c>
      <c r="O697" s="3" t="str">
        <f>IF(VLOOKUP($A697,DICO_Complet!A:R,13,FALSE)=0,"",VLOOKUP($A697,DICO_Complet!A:R,13,FALSE))</f>
        <v/>
      </c>
      <c r="P697" s="3" t="str">
        <f>IF(VLOOKUP($A697,DICO_Complet!A:R,14,FALSE)=0,"",VLOOKUP($A697,DICO_Complet!A:R,14,FALSE))</f>
        <v/>
      </c>
      <c r="Q697" s="3" t="str">
        <f>IF(VLOOKUP($A697,DICO_Complet!A:R,15,FALSE)=0,"",VLOOKUP($A697,DICO_Complet!A:R,15,FALSE))</f>
        <v/>
      </c>
      <c r="R697" s="3" t="str">
        <f>IF(VLOOKUP($A697,DICO_Complet!A:R,16,FALSE)=0,"",VLOOKUP($A697,DICO_Complet!A:R,16,FALSE))</f>
        <v/>
      </c>
      <c r="S697" s="3" t="str">
        <f>IF(VLOOKUP($A697,DICO_Complet!A:R,17,FALSE)=0,"",VLOOKUP($A697,DICO_Complet!A:R,17,FALSE))</f>
        <v/>
      </c>
      <c r="T697" s="3" t="str">
        <f>IF(VLOOKUP($A697,DICO_Complet!A:R,18,FALSE)=0,"",VLOOKUP($A697,DICO_Complet!A:R,18,FALSE))</f>
        <v/>
      </c>
    </row>
    <row r="698" spans="1:20">
      <c r="A698" s="29">
        <v>250617090105</v>
      </c>
      <c r="B698" s="30" t="str">
        <f>IF(ISNA(VLOOKUP(Tableau161920[[#This Row],[Référence]],MON_MSG!A:B,2,FALSE)),"N",IF($I698="Obsolete","N","O"))</f>
        <v>O</v>
      </c>
      <c r="C698" s="3" t="str">
        <f>VLOOKUP($A698,DICO_Complet!A:R,3,FALSE)</f>
        <v>Environment</v>
      </c>
      <c r="D698" s="3" t="str">
        <f>VLOOKUP($A698,DICO_Complet!A:R,4,FALSE)</f>
        <v>card</v>
      </c>
      <c r="E698" s="3" t="str">
        <f>VLOOKUP($A698,DICO_Complet!A:R,5,FALSE)</f>
        <v>chainingMaskedPrimaryAccountNumber</v>
      </c>
      <c r="F698" s="3" t="str">
        <f>VLOOKUP($A698,DICO_Complet!A:R,6,FALSE)</f>
        <v>Max30Text</v>
      </c>
      <c r="G698" s="31" t="str">
        <f>VLOOKUP($A698,DICO_Complet!A:R,7,FALSE)</f>
        <v>DNS</v>
      </c>
      <c r="H698" s="31">
        <f>VLOOKUP($A698,DICO_Complet!A:R,8,FALSE)</f>
        <v>0</v>
      </c>
      <c r="I698" s="3" t="str">
        <f>IF(VLOOKUP($A698,DICO_Complet!A:R,9,FALSE)&lt;&gt;0,VLOOKUP($A698,DICO_Complet!A:R,9,FALSE),"")</f>
        <v/>
      </c>
      <c r="J698" s="3" t="str">
        <f>VLOOKUP($A698,DICO_Complet!A:R,10,FALSE)</f>
        <v>Masked Primary Account Number of the chaining card</v>
      </c>
      <c r="K698" s="3" t="str">
        <f>IF(OR(ISNA(VLOOKUP(Tableau161920[[#This Row],[Référence]],MON_MSG!A:H,7,FALSE)),ISBLANK(VLOOKUP(Tableau161920[[#This Row],[Référence]],MON_MSG!A:H,7,FALSE))),"",VLOOKUP(Tableau161920[[#This Row],[Référence]],MON_MSG!A:H,7,FALSE))</f>
        <v/>
      </c>
      <c r="L698" s="3" t="str">
        <f>IF(OR(ISNA(VLOOKUP(Tableau161920[[#This Row],[Référence]],MON_MSG!A:I,8,FALSE)),ISBLANK(VLOOKUP(Tableau161920[[#This Row],[Référence]],MON_MSG!A:I,8,FALSE))),"",VLOOKUP(Tableau161920[[#This Row],[Référence]],MON_MSG!A:I,8,FALSE))</f>
        <v/>
      </c>
      <c r="M698" s="3" t="str">
        <f>IF(OR(ISNA(VLOOKUP(Tableau161920[[#This Row],[Référence]],MON_MSG!A:J,9,FALSE)),ISBLANK(VLOOKUP(Tableau161920[[#This Row],[Référence]],MON_MSG!A:J,9,FALSE))),"",VLOOKUP(Tableau161920[[#This Row],[Référence]],MON_MSG!A:J,9,FALSE))</f>
        <v/>
      </c>
      <c r="N698" s="3" t="str">
        <f>IF(VLOOKUP($A698,DICO_Complet!A:R,12,FALSE)=0,"",VLOOKUP($A698,DICO_Complet!A:R,12,FALSE))</f>
        <v/>
      </c>
      <c r="O698" s="3" t="str">
        <f>IF(VLOOKUP($A698,DICO_Complet!A:R,13,FALSE)=0,"",VLOOKUP($A698,DICO_Complet!A:R,13,FALSE))</f>
        <v/>
      </c>
      <c r="P698" s="3" t="str">
        <f>IF(VLOOKUP($A698,DICO_Complet!A:R,14,FALSE)=0,"",VLOOKUP($A698,DICO_Complet!A:R,14,FALSE))</f>
        <v/>
      </c>
      <c r="Q698" s="3" t="str">
        <f>IF(VLOOKUP($A698,DICO_Complet!A:R,15,FALSE)=0,"",VLOOKUP($A698,DICO_Complet!A:R,15,FALSE))</f>
        <v/>
      </c>
      <c r="R698" s="3" t="str">
        <f>IF(VLOOKUP($A698,DICO_Complet!A:R,16,FALSE)=0,"",VLOOKUP($A698,DICO_Complet!A:R,16,FALSE))</f>
        <v/>
      </c>
      <c r="S698" s="3" t="str">
        <f>IF(VLOOKUP($A698,DICO_Complet!A:R,17,FALSE)=0,"",VLOOKUP($A698,DICO_Complet!A:R,17,FALSE))</f>
        <v/>
      </c>
      <c r="T698" s="3" t="str">
        <f>IF(VLOOKUP($A698,DICO_Complet!A:R,18,FALSE)=0,"",VLOOKUP($A698,DICO_Complet!A:R,18,FALSE))</f>
        <v/>
      </c>
    </row>
    <row r="699" spans="1:20">
      <c r="A699" s="29">
        <v>250617090108</v>
      </c>
      <c r="B699" s="30" t="str">
        <f>IF(ISNA(VLOOKUP(Tableau161920[[#This Row],[Référence]],MON_MSG!A:B,2,FALSE)),"N",IF($I699="Obsolete","N","O"))</f>
        <v>O</v>
      </c>
      <c r="C699" s="3" t="str">
        <f>VLOOKUP($A699,DICO_Complet!A:R,3,FALSE)</f>
        <v>Environment</v>
      </c>
      <c r="D699" s="3" t="str">
        <f>VLOOKUP($A699,DICO_Complet!A:R,4,FALSE)</f>
        <v>card</v>
      </c>
      <c r="E699" s="3" t="str">
        <f>VLOOKUP($A699,DICO_Complet!A:R,5,FALSE)</f>
        <v>chainingPersonalAccountNumberExternalInformation</v>
      </c>
      <c r="F699" s="3" t="str">
        <f>VLOOKUP($A699,DICO_Complet!A:R,6,FALSE)</f>
        <v>Max70Text</v>
      </c>
      <c r="G699" s="31" t="str">
        <f>VLOOKUP($A699,DICO_Complet!A:R,7,FALSE)</f>
        <v>DNS</v>
      </c>
      <c r="H699" s="31">
        <f>VLOOKUP($A699,DICO_Complet!A:R,8,FALSE)</f>
        <v>0</v>
      </c>
      <c r="I699" s="3" t="str">
        <f>IF(VLOOKUP($A699,DICO_Complet!A:R,9,FALSE)&lt;&gt;0,VLOOKUP($A699,DICO_Complet!A:R,9,FALSE),"")</f>
        <v/>
      </c>
      <c r="J699" s="3" t="str">
        <f>VLOOKUP($A699,DICO_Complet!A:R,10,FALSE)</f>
        <v>External information of the PAN</v>
      </c>
      <c r="K699" s="3" t="str">
        <f>IF(OR(ISNA(VLOOKUP(Tableau161920[[#This Row],[Référence]],MON_MSG!A:H,7,FALSE)),ISBLANK(VLOOKUP(Tableau161920[[#This Row],[Référence]],MON_MSG!A:H,7,FALSE))),"",VLOOKUP(Tableau161920[[#This Row],[Référence]],MON_MSG!A:H,7,FALSE))</f>
        <v/>
      </c>
      <c r="L699" s="3" t="str">
        <f>IF(OR(ISNA(VLOOKUP(Tableau161920[[#This Row],[Référence]],MON_MSG!A:I,8,FALSE)),ISBLANK(VLOOKUP(Tableau161920[[#This Row],[Référence]],MON_MSG!A:I,8,FALSE))),"",VLOOKUP(Tableau161920[[#This Row],[Référence]],MON_MSG!A:I,8,FALSE))</f>
        <v/>
      </c>
      <c r="M699" s="3" t="str">
        <f>IF(OR(ISNA(VLOOKUP(Tableau161920[[#This Row],[Référence]],MON_MSG!A:J,9,FALSE)),ISBLANK(VLOOKUP(Tableau161920[[#This Row],[Référence]],MON_MSG!A:J,9,FALSE))),"",VLOOKUP(Tableau161920[[#This Row],[Référence]],MON_MSG!A:J,9,FALSE))</f>
        <v/>
      </c>
      <c r="N699" s="3" t="str">
        <f>IF(VLOOKUP($A699,DICO_Complet!A:R,12,FALSE)=0,"",VLOOKUP($A699,DICO_Complet!A:R,12,FALSE))</f>
        <v/>
      </c>
      <c r="O699" s="3" t="str">
        <f>IF(VLOOKUP($A699,DICO_Complet!A:R,13,FALSE)=0,"",VLOOKUP($A699,DICO_Complet!A:R,13,FALSE))</f>
        <v/>
      </c>
      <c r="P699" s="3" t="str">
        <f>IF(VLOOKUP($A699,DICO_Complet!A:R,14,FALSE)=0,"",VLOOKUP($A699,DICO_Complet!A:R,14,FALSE))</f>
        <v/>
      </c>
      <c r="Q699" s="3" t="str">
        <f>IF(VLOOKUP($A699,DICO_Complet!A:R,15,FALSE)=0,"",VLOOKUP($A699,DICO_Complet!A:R,15,FALSE))</f>
        <v/>
      </c>
      <c r="R699" s="3" t="str">
        <f>IF(VLOOKUP($A699,DICO_Complet!A:R,16,FALSE)=0,"",VLOOKUP($A699,DICO_Complet!A:R,16,FALSE))</f>
        <v/>
      </c>
      <c r="S699" s="3" t="str">
        <f>IF(VLOOKUP($A699,DICO_Complet!A:R,17,FALSE)=0,"",VLOOKUP($A699,DICO_Complet!A:R,17,FALSE))</f>
        <v/>
      </c>
      <c r="T699" s="3" t="str">
        <f>IF(VLOOKUP($A699,DICO_Complet!A:R,18,FALSE)=0,"",VLOOKUP($A699,DICO_Complet!A:R,18,FALSE))</f>
        <v/>
      </c>
    </row>
    <row r="700" spans="1:20">
      <c r="A700" s="29">
        <v>250617090102</v>
      </c>
      <c r="B700" s="30" t="str">
        <f>IF(ISNA(VLOOKUP(Tableau161920[[#This Row],[Référence]],MON_MSG!A:B,2,FALSE)),"N",IF($I700="Obsolete","N","O"))</f>
        <v>O</v>
      </c>
      <c r="C700" s="3" t="str">
        <f>VLOOKUP($A700,DICO_Complet!A:R,3,FALSE)</f>
        <v>Environment</v>
      </c>
      <c r="D700" s="3" t="str">
        <f>VLOOKUP($A700,DICO_Complet!A:R,4,FALSE)</f>
        <v>card</v>
      </c>
      <c r="E700" s="3" t="str">
        <f>VLOOKUP($A700,DICO_Complet!A:R,5,FALSE)</f>
        <v>chainingTokenPrimaryAccountNumber</v>
      </c>
      <c r="F700" s="3" t="str">
        <f>VLOOKUP($A700,DICO_Complet!A:R,6,FALSE)</f>
        <v>UUIDType</v>
      </c>
      <c r="G700" s="31" t="str">
        <f>VLOOKUP($A700,DICO_Complet!A:R,7,FALSE)</f>
        <v>DNS</v>
      </c>
      <c r="H700" s="31">
        <f>VLOOKUP($A700,DICO_Complet!A:R,8,FALSE)</f>
        <v>0</v>
      </c>
      <c r="I700" s="3" t="str">
        <f>IF(VLOOKUP($A700,DICO_Complet!A:R,9,FALSE)&lt;&gt;0,VLOOKUP($A700,DICO_Complet!A:R,9,FALSE),"")</f>
        <v/>
      </c>
      <c r="J700" s="3" t="str">
        <f>VLOOKUP($A700,DICO_Complet!A:R,10,FALSE)</f>
        <v>Primary Account Number Token/ID of the chaining card</v>
      </c>
      <c r="K700" s="3" t="str">
        <f>IF(OR(ISNA(VLOOKUP(Tableau161920[[#This Row],[Référence]],MON_MSG!A:H,7,FALSE)),ISBLANK(VLOOKUP(Tableau161920[[#This Row],[Référence]],MON_MSG!A:H,7,FALSE))),"",VLOOKUP(Tableau161920[[#This Row],[Référence]],MON_MSG!A:H,7,FALSE))</f>
        <v/>
      </c>
      <c r="L700" s="3" t="str">
        <f>IF(OR(ISNA(VLOOKUP(Tableau161920[[#This Row],[Référence]],MON_MSG!A:I,8,FALSE)),ISBLANK(VLOOKUP(Tableau161920[[#This Row],[Référence]],MON_MSG!A:I,8,FALSE))),"",VLOOKUP(Tableau161920[[#This Row],[Référence]],MON_MSG!A:I,8,FALSE))</f>
        <v/>
      </c>
      <c r="M700" s="3" t="str">
        <f>IF(OR(ISNA(VLOOKUP(Tableau161920[[#This Row],[Référence]],MON_MSG!A:J,9,FALSE)),ISBLANK(VLOOKUP(Tableau161920[[#This Row],[Référence]],MON_MSG!A:J,9,FALSE))),"",VLOOKUP(Tableau161920[[#This Row],[Référence]],MON_MSG!A:J,9,FALSE))</f>
        <v/>
      </c>
      <c r="N700" s="3" t="str">
        <f>IF(VLOOKUP($A700,DICO_Complet!A:R,12,FALSE)=0,"",VLOOKUP($A700,DICO_Complet!A:R,12,FALSE))</f>
        <v/>
      </c>
      <c r="O700" s="3" t="str">
        <f>IF(VLOOKUP($A700,DICO_Complet!A:R,13,FALSE)=0,"",VLOOKUP($A700,DICO_Complet!A:R,13,FALSE))</f>
        <v/>
      </c>
      <c r="P700" s="3" t="str">
        <f>IF(VLOOKUP($A700,DICO_Complet!A:R,14,FALSE)=0,"",VLOOKUP($A700,DICO_Complet!A:R,14,FALSE))</f>
        <v/>
      </c>
      <c r="Q700" s="3" t="str">
        <f>IF(VLOOKUP($A700,DICO_Complet!A:R,15,FALSE)=0,"",VLOOKUP($A700,DICO_Complet!A:R,15,FALSE))</f>
        <v/>
      </c>
      <c r="R700" s="3" t="str">
        <f>IF(VLOOKUP($A700,DICO_Complet!A:R,16,FALSE)=0,"",VLOOKUP($A700,DICO_Complet!A:R,16,FALSE))</f>
        <v/>
      </c>
      <c r="S700" s="3" t="str">
        <f>IF(VLOOKUP($A700,DICO_Complet!A:R,17,FALSE)=0,"",VLOOKUP($A700,DICO_Complet!A:R,17,FALSE))</f>
        <v/>
      </c>
      <c r="T700" s="3" t="str">
        <f>IF(VLOOKUP($A700,DICO_Complet!A:R,18,FALSE)=0,"",VLOOKUP($A700,DICO_Complet!A:R,18,FALSE))</f>
        <v/>
      </c>
    </row>
    <row r="701" spans="1:20">
      <c r="A701" s="29">
        <v>260316110300</v>
      </c>
      <c r="B701" s="30" t="str">
        <f>IF(ISNA(VLOOKUP(Tableau161920[[#This Row],[Référence]],MON_MSG!A:B,2,FALSE)),"N",IF($I701="Obsolete","N","O"))</f>
        <v>O</v>
      </c>
      <c r="C701" s="3" t="str">
        <f>VLOOKUP($A701,DICO_Complet!A:R,3,FALSE)</f>
        <v>Environment</v>
      </c>
      <c r="D701" s="3" t="str">
        <f>VLOOKUP($A701,DICO_Complet!A:R,4,FALSE)</f>
        <v>card</v>
      </c>
      <c r="E701" s="3" t="str">
        <f>VLOOKUP($A701,DICO_Complet!A:R,5,FALSE)</f>
        <v>chipComponentCode</v>
      </c>
      <c r="F701" s="3" t="str">
        <f>VLOOKUP($A701,DICO_Complet!A:R,6,FALSE)</f>
        <v>Max10Text</v>
      </c>
      <c r="G701" s="31" t="str">
        <f>VLOOKUP($A701,DICO_Complet!A:R,7,FALSE)</f>
        <v>DNS</v>
      </c>
      <c r="H701" s="31">
        <f>VLOOKUP($A701,DICO_Complet!A:R,8,FALSE)</f>
        <v>0</v>
      </c>
      <c r="I701" s="3" t="str">
        <f>IF(VLOOKUP($A701,DICO_Complet!A:R,9,FALSE)&lt;&gt;0,VLOOKUP($A701,DICO_Complet!A:R,9,FALSE),"")</f>
        <v/>
      </c>
      <c r="J701" s="3" t="str">
        <f>VLOOKUP($A701,DICO_Complet!A:R,10,FALSE)</f>
        <v>Chip component code</v>
      </c>
      <c r="K701" s="3" t="str">
        <f>IF(OR(ISNA(VLOOKUP(Tableau161920[[#This Row],[Référence]],MON_MSG!A:H,7,FALSE)),ISBLANK(VLOOKUP(Tableau161920[[#This Row],[Référence]],MON_MSG!A:H,7,FALSE))),"",VLOOKUP(Tableau161920[[#This Row],[Référence]],MON_MSG!A:H,7,FALSE))</f>
        <v/>
      </c>
      <c r="L701" s="3" t="str">
        <f>IF(OR(ISNA(VLOOKUP(Tableau161920[[#This Row],[Référence]],MON_MSG!A:I,8,FALSE)),ISBLANK(VLOOKUP(Tableau161920[[#This Row],[Référence]],MON_MSG!A:I,8,FALSE))),"",VLOOKUP(Tableau161920[[#This Row],[Référence]],MON_MSG!A:I,8,FALSE))</f>
        <v/>
      </c>
      <c r="M701" s="3" t="str">
        <f>IF(OR(ISNA(VLOOKUP(Tableau161920[[#This Row],[Référence]],MON_MSG!A:J,9,FALSE)),ISBLANK(VLOOKUP(Tableau161920[[#This Row],[Référence]],MON_MSG!A:J,9,FALSE))),"",VLOOKUP(Tableau161920[[#This Row],[Référence]],MON_MSG!A:J,9,FALSE))</f>
        <v/>
      </c>
      <c r="N701" s="3" t="str">
        <f>IF(VLOOKUP($A701,DICO_Complet!A:R,12,FALSE)=0,"",VLOOKUP($A701,DICO_Complet!A:R,12,FALSE))</f>
        <v/>
      </c>
      <c r="O701" s="3" t="str">
        <f>IF(VLOOKUP($A701,DICO_Complet!A:R,13,FALSE)=0,"",VLOOKUP($A701,DICO_Complet!A:R,13,FALSE))</f>
        <v/>
      </c>
      <c r="P701" s="3" t="str">
        <f>IF(VLOOKUP($A701,DICO_Complet!A:R,14,FALSE)=0,"",VLOOKUP($A701,DICO_Complet!A:R,14,FALSE))</f>
        <v/>
      </c>
      <c r="Q701" s="3" t="str">
        <f>IF(VLOOKUP($A701,DICO_Complet!A:R,15,FALSE)=0,"",VLOOKUP($A701,DICO_Complet!A:R,15,FALSE))</f>
        <v/>
      </c>
      <c r="R701" s="3" t="str">
        <f>IF(VLOOKUP($A701,DICO_Complet!A:R,16,FALSE)=0,"",VLOOKUP($A701,DICO_Complet!A:R,16,FALSE))</f>
        <v/>
      </c>
      <c r="S701" s="3" t="str">
        <f>IF(VLOOKUP($A701,DICO_Complet!A:R,17,FALSE)=0,"",VLOOKUP($A701,DICO_Complet!A:R,17,FALSE))</f>
        <v/>
      </c>
      <c r="T701" s="3" t="str">
        <f>IF(VLOOKUP($A701,DICO_Complet!A:R,18,FALSE)=0,"",VLOOKUP($A701,DICO_Complet!A:R,18,FALSE))</f>
        <v/>
      </c>
    </row>
    <row r="702" spans="1:20">
      <c r="A702" s="29">
        <v>260316110700</v>
      </c>
      <c r="B702" s="30" t="str">
        <f>IF(ISNA(VLOOKUP(Tableau161920[[#This Row],[Référence]],MON_MSG!A:B,2,FALSE)),"N",IF($I702="Obsolete","N","O"))</f>
        <v>O</v>
      </c>
      <c r="C702" s="3" t="str">
        <f>VLOOKUP($A702,DICO_Complet!A:R,3,FALSE)</f>
        <v>Environment</v>
      </c>
      <c r="D702" s="3" t="str">
        <f>VLOOKUP($A702,DICO_Complet!A:R,4,FALSE)</f>
        <v>card</v>
      </c>
      <c r="E702" s="3" t="str">
        <f>VLOOKUP($A702,DICO_Complet!A:R,5,FALSE)</f>
        <v>chipMaskCode</v>
      </c>
      <c r="F702" s="3" t="str">
        <f>VLOOKUP($A702,DICO_Complet!A:R,6,FALSE)</f>
        <v>Max10Text</v>
      </c>
      <c r="G702" s="31" t="str">
        <f>VLOOKUP($A702,DICO_Complet!A:R,7,FALSE)</f>
        <v>DNS</v>
      </c>
      <c r="H702" s="31">
        <f>VLOOKUP($A702,DICO_Complet!A:R,8,FALSE)</f>
        <v>0</v>
      </c>
      <c r="I702" s="3" t="str">
        <f>IF(VLOOKUP($A702,DICO_Complet!A:R,9,FALSE)&lt;&gt;0,VLOOKUP($A702,DICO_Complet!A:R,9,FALSE),"")</f>
        <v/>
      </c>
      <c r="J702" s="3" t="str">
        <f>VLOOKUP($A702,DICO_Complet!A:R,10,FALSE)</f>
        <v>Code of the chip mask</v>
      </c>
      <c r="K702" s="3" t="str">
        <f>IF(OR(ISNA(VLOOKUP(Tableau161920[[#This Row],[Référence]],MON_MSG!A:H,7,FALSE)),ISBLANK(VLOOKUP(Tableau161920[[#This Row],[Référence]],MON_MSG!A:H,7,FALSE))),"",VLOOKUP(Tableau161920[[#This Row],[Référence]],MON_MSG!A:H,7,FALSE))</f>
        <v/>
      </c>
      <c r="L702" s="3" t="str">
        <f>IF(OR(ISNA(VLOOKUP(Tableau161920[[#This Row],[Référence]],MON_MSG!A:I,8,FALSE)),ISBLANK(VLOOKUP(Tableau161920[[#This Row],[Référence]],MON_MSG!A:I,8,FALSE))),"",VLOOKUP(Tableau161920[[#This Row],[Référence]],MON_MSG!A:I,8,FALSE))</f>
        <v/>
      </c>
      <c r="M702" s="3" t="str">
        <f>IF(OR(ISNA(VLOOKUP(Tableau161920[[#This Row],[Référence]],MON_MSG!A:J,9,FALSE)),ISBLANK(VLOOKUP(Tableau161920[[#This Row],[Référence]],MON_MSG!A:J,9,FALSE))),"",VLOOKUP(Tableau161920[[#This Row],[Référence]],MON_MSG!A:J,9,FALSE))</f>
        <v/>
      </c>
      <c r="N702" s="3" t="str">
        <f>IF(VLOOKUP($A702,DICO_Complet!A:R,12,FALSE)=0,"",VLOOKUP($A702,DICO_Complet!A:R,12,FALSE))</f>
        <v/>
      </c>
      <c r="O702" s="3" t="str">
        <f>IF(VLOOKUP($A702,DICO_Complet!A:R,13,FALSE)=0,"",VLOOKUP($A702,DICO_Complet!A:R,13,FALSE))</f>
        <v/>
      </c>
      <c r="P702" s="3" t="str">
        <f>IF(VLOOKUP($A702,DICO_Complet!A:R,14,FALSE)=0,"",VLOOKUP($A702,DICO_Complet!A:R,14,FALSE))</f>
        <v/>
      </c>
      <c r="Q702" s="3" t="str">
        <f>IF(VLOOKUP($A702,DICO_Complet!A:R,15,FALSE)=0,"",VLOOKUP($A702,DICO_Complet!A:R,15,FALSE))</f>
        <v/>
      </c>
      <c r="R702" s="3" t="str">
        <f>IF(VLOOKUP($A702,DICO_Complet!A:R,16,FALSE)=0,"",VLOOKUP($A702,DICO_Complet!A:R,16,FALSE))</f>
        <v/>
      </c>
      <c r="S702" s="3" t="str">
        <f>IF(VLOOKUP($A702,DICO_Complet!A:R,17,FALSE)=0,"",VLOOKUP($A702,DICO_Complet!A:R,17,FALSE))</f>
        <v/>
      </c>
      <c r="T702" s="3" t="str">
        <f>IF(VLOOKUP($A702,DICO_Complet!A:R,18,FALSE)=0,"",VLOOKUP($A702,DICO_Complet!A:R,18,FALSE))</f>
        <v/>
      </c>
    </row>
    <row r="703" spans="1:20">
      <c r="A703" s="29">
        <v>260316110900</v>
      </c>
      <c r="B703" s="30" t="str">
        <f>IF(ISNA(VLOOKUP(Tableau161920[[#This Row],[Référence]],MON_MSG!A:B,2,FALSE)),"N",IF($I703="Obsolete","N","O"))</f>
        <v>O</v>
      </c>
      <c r="C703" s="3" t="str">
        <f>VLOOKUP($A703,DICO_Complet!A:R,3,FALSE)</f>
        <v>Environment</v>
      </c>
      <c r="D703" s="3" t="str">
        <f>VLOOKUP($A703,DICO_Complet!A:R,4,FALSE)</f>
        <v>card</v>
      </c>
      <c r="E703" s="3" t="str">
        <f>VLOOKUP($A703,DICO_Complet!A:R,5,FALSE)</f>
        <v>chipProfileCode</v>
      </c>
      <c r="F703" s="3" t="str">
        <f>VLOOKUP($A703,DICO_Complet!A:R,6,FALSE)</f>
        <v>Max10Text</v>
      </c>
      <c r="G703" s="31" t="str">
        <f>VLOOKUP($A703,DICO_Complet!A:R,7,FALSE)</f>
        <v>DNS</v>
      </c>
      <c r="H703" s="31">
        <f>VLOOKUP($A703,DICO_Complet!A:R,8,FALSE)</f>
        <v>0</v>
      </c>
      <c r="I703" s="3" t="str">
        <f>IF(VLOOKUP($A703,DICO_Complet!A:R,9,FALSE)&lt;&gt;0,VLOOKUP($A703,DICO_Complet!A:R,9,FALSE),"")</f>
        <v/>
      </c>
      <c r="J703" s="3" t="str">
        <f>VLOOKUP($A703,DICO_Complet!A:R,10,FALSE)</f>
        <v>Chip profile</v>
      </c>
      <c r="K703" s="3" t="str">
        <f>IF(OR(ISNA(VLOOKUP(Tableau161920[[#This Row],[Référence]],MON_MSG!A:H,7,FALSE)),ISBLANK(VLOOKUP(Tableau161920[[#This Row],[Référence]],MON_MSG!A:H,7,FALSE))),"",VLOOKUP(Tableau161920[[#This Row],[Référence]],MON_MSG!A:H,7,FALSE))</f>
        <v/>
      </c>
      <c r="L703" s="3" t="str">
        <f>IF(OR(ISNA(VLOOKUP(Tableau161920[[#This Row],[Référence]],MON_MSG!A:I,8,FALSE)),ISBLANK(VLOOKUP(Tableau161920[[#This Row],[Référence]],MON_MSG!A:I,8,FALSE))),"",VLOOKUP(Tableau161920[[#This Row],[Référence]],MON_MSG!A:I,8,FALSE))</f>
        <v/>
      </c>
      <c r="M703" s="3" t="str">
        <f>IF(OR(ISNA(VLOOKUP(Tableau161920[[#This Row],[Référence]],MON_MSG!A:J,9,FALSE)),ISBLANK(VLOOKUP(Tableau161920[[#This Row],[Référence]],MON_MSG!A:J,9,FALSE))),"",VLOOKUP(Tableau161920[[#This Row],[Référence]],MON_MSG!A:J,9,FALSE))</f>
        <v/>
      </c>
      <c r="N703" s="3" t="str">
        <f>IF(VLOOKUP($A703,DICO_Complet!A:R,12,FALSE)=0,"",VLOOKUP($A703,DICO_Complet!A:R,12,FALSE))</f>
        <v/>
      </c>
      <c r="O703" s="3" t="str">
        <f>IF(VLOOKUP($A703,DICO_Complet!A:R,13,FALSE)=0,"",VLOOKUP($A703,DICO_Complet!A:R,13,FALSE))</f>
        <v/>
      </c>
      <c r="P703" s="3" t="str">
        <f>IF(VLOOKUP($A703,DICO_Complet!A:R,14,FALSE)=0,"",VLOOKUP($A703,DICO_Complet!A:R,14,FALSE))</f>
        <v/>
      </c>
      <c r="Q703" s="3" t="str">
        <f>IF(VLOOKUP($A703,DICO_Complet!A:R,15,FALSE)=0,"",VLOOKUP($A703,DICO_Complet!A:R,15,FALSE))</f>
        <v/>
      </c>
      <c r="R703" s="3" t="str">
        <f>IF(VLOOKUP($A703,DICO_Complet!A:R,16,FALSE)=0,"",VLOOKUP($A703,DICO_Complet!A:R,16,FALSE))</f>
        <v/>
      </c>
      <c r="S703" s="3" t="str">
        <f>IF(VLOOKUP($A703,DICO_Complet!A:R,17,FALSE)=0,"",VLOOKUP($A703,DICO_Complet!A:R,17,FALSE))</f>
        <v/>
      </c>
      <c r="T703" s="3" t="str">
        <f>IF(VLOOKUP($A703,DICO_Complet!A:R,18,FALSE)=0,"",VLOOKUP($A703,DICO_Complet!A:R,18,FALSE))</f>
        <v/>
      </c>
    </row>
    <row r="704" spans="1:20">
      <c r="A704" s="29">
        <v>260316111200</v>
      </c>
      <c r="B704" s="30" t="str">
        <f>IF(ISNA(VLOOKUP(Tableau161920[[#This Row],[Référence]],MON_MSG!A:B,2,FALSE)),"N",IF($I704="Obsolete","N","O"))</f>
        <v>O</v>
      </c>
      <c r="C704" s="3" t="str">
        <f>VLOOKUP($A704,DICO_Complet!A:R,3,FALSE)</f>
        <v>Environment</v>
      </c>
      <c r="D704" s="3" t="str">
        <f>VLOOKUP($A704,DICO_Complet!A:R,4,FALSE)</f>
        <v>card</v>
      </c>
      <c r="E704" s="3" t="str">
        <f>VLOOKUP($A704,DICO_Complet!A:R,5,FALSE)</f>
        <v>chipTechnology</v>
      </c>
      <c r="F704" s="3" t="str">
        <f>VLOOKUP($A704,DICO_Complet!A:R,6,FALSE)</f>
        <v>ChipTechnologyCodeset</v>
      </c>
      <c r="G704" s="31" t="str">
        <f>VLOOKUP($A704,DICO_Complet!A:R,7,FALSE)</f>
        <v>DNS</v>
      </c>
      <c r="H704" s="31">
        <f>VLOOKUP($A704,DICO_Complet!A:R,8,FALSE)</f>
        <v>0</v>
      </c>
      <c r="I704" s="3" t="str">
        <f>IF(VLOOKUP($A704,DICO_Complet!A:R,9,FALSE)&lt;&gt;0,VLOOKUP($A704,DICO_Complet!A:R,9,FALSE),"")</f>
        <v/>
      </c>
      <c r="J704" s="3" t="str">
        <f>VLOOKUP($A704,DICO_Complet!A:R,10,FALSE)</f>
        <v>Chip technology</v>
      </c>
      <c r="K704" s="3" t="str">
        <f>IF(OR(ISNA(VLOOKUP(Tableau161920[[#This Row],[Référence]],MON_MSG!A:H,7,FALSE)),ISBLANK(VLOOKUP(Tableau161920[[#This Row],[Référence]],MON_MSG!A:H,7,FALSE))),"",VLOOKUP(Tableau161920[[#This Row],[Référence]],MON_MSG!A:H,7,FALSE))</f>
        <v/>
      </c>
      <c r="L704" s="3" t="str">
        <f>IF(OR(ISNA(VLOOKUP(Tableau161920[[#This Row],[Référence]],MON_MSG!A:I,8,FALSE)),ISBLANK(VLOOKUP(Tableau161920[[#This Row],[Référence]],MON_MSG!A:I,8,FALSE))),"",VLOOKUP(Tableau161920[[#This Row],[Référence]],MON_MSG!A:I,8,FALSE))</f>
        <v/>
      </c>
      <c r="M704" s="3" t="str">
        <f>IF(OR(ISNA(VLOOKUP(Tableau161920[[#This Row],[Référence]],MON_MSG!A:J,9,FALSE)),ISBLANK(VLOOKUP(Tableau161920[[#This Row],[Référence]],MON_MSG!A:J,9,FALSE))),"",VLOOKUP(Tableau161920[[#This Row],[Référence]],MON_MSG!A:J,9,FALSE))</f>
        <v/>
      </c>
      <c r="N704" s="3" t="str">
        <f>IF(VLOOKUP($A704,DICO_Complet!A:R,12,FALSE)=0,"",VLOOKUP($A704,DICO_Complet!A:R,12,FALSE))</f>
        <v/>
      </c>
      <c r="O704" s="3" t="str">
        <f>IF(VLOOKUP($A704,DICO_Complet!A:R,13,FALSE)=0,"",VLOOKUP($A704,DICO_Complet!A:R,13,FALSE))</f>
        <v/>
      </c>
      <c r="P704" s="3" t="str">
        <f>IF(VLOOKUP($A704,DICO_Complet!A:R,14,FALSE)=0,"",VLOOKUP($A704,DICO_Complet!A:R,14,FALSE))</f>
        <v/>
      </c>
      <c r="Q704" s="3" t="str">
        <f>IF(VLOOKUP($A704,DICO_Complet!A:R,15,FALSE)=0,"",VLOOKUP($A704,DICO_Complet!A:R,15,FALSE))</f>
        <v/>
      </c>
      <c r="R704" s="3" t="str">
        <f>IF(VLOOKUP($A704,DICO_Complet!A:R,16,FALSE)=0,"",VLOOKUP($A704,DICO_Complet!A:R,16,FALSE))</f>
        <v/>
      </c>
      <c r="S704" s="3" t="str">
        <f>IF(VLOOKUP($A704,DICO_Complet!A:R,17,FALSE)=0,"",VLOOKUP($A704,DICO_Complet!A:R,17,FALSE))</f>
        <v/>
      </c>
      <c r="T704" s="3" t="str">
        <f>IF(VLOOKUP($A704,DICO_Complet!A:R,18,FALSE)=0,"",VLOOKUP($A704,DICO_Complet!A:R,18,FALSE))</f>
        <v/>
      </c>
    </row>
    <row r="705" spans="1:20">
      <c r="A705" s="29">
        <v>260316111600</v>
      </c>
      <c r="B705" s="30" t="str">
        <f>IF(ISNA(VLOOKUP(Tableau161920[[#This Row],[Référence]],MON_MSG!A:B,2,FALSE)),"N",IF($I705="Obsolete","N","O"))</f>
        <v>O</v>
      </c>
      <c r="C705" s="3" t="str">
        <f>VLOOKUP($A705,DICO_Complet!A:R,3,FALSE)</f>
        <v>Environment</v>
      </c>
      <c r="D705" s="3" t="str">
        <f>VLOOKUP($A705,DICO_Complet!A:R,4,FALSE)</f>
        <v>card</v>
      </c>
      <c r="E705" s="3" t="str">
        <f>VLOOKUP($A705,DICO_Complet!A:R,5,FALSE)</f>
        <v>chipVersion</v>
      </c>
      <c r="F705" s="3" t="str">
        <f>VLOOKUP($A705,DICO_Complet!A:R,6,FALSE)</f>
        <v>Max10Text</v>
      </c>
      <c r="G705" s="31" t="str">
        <f>VLOOKUP($A705,DICO_Complet!A:R,7,FALSE)</f>
        <v>DNS</v>
      </c>
      <c r="H705" s="31">
        <f>VLOOKUP($A705,DICO_Complet!A:R,8,FALSE)</f>
        <v>0</v>
      </c>
      <c r="I705" s="3" t="str">
        <f>IF(VLOOKUP($A705,DICO_Complet!A:R,9,FALSE)&lt;&gt;0,VLOOKUP($A705,DICO_Complet!A:R,9,FALSE),"")</f>
        <v/>
      </c>
      <c r="J705" s="3" t="str">
        <f>VLOOKUP($A705,DICO_Complet!A:R,10,FALSE)</f>
        <v>Version number of the chip</v>
      </c>
      <c r="K705" s="3" t="str">
        <f>IF(OR(ISNA(VLOOKUP(Tableau161920[[#This Row],[Référence]],MON_MSG!A:H,7,FALSE)),ISBLANK(VLOOKUP(Tableau161920[[#This Row],[Référence]],MON_MSG!A:H,7,FALSE))),"",VLOOKUP(Tableau161920[[#This Row],[Référence]],MON_MSG!A:H,7,FALSE))</f>
        <v/>
      </c>
      <c r="L705" s="3" t="str">
        <f>IF(OR(ISNA(VLOOKUP(Tableau161920[[#This Row],[Référence]],MON_MSG!A:I,8,FALSE)),ISBLANK(VLOOKUP(Tableau161920[[#This Row],[Référence]],MON_MSG!A:I,8,FALSE))),"",VLOOKUP(Tableau161920[[#This Row],[Référence]],MON_MSG!A:I,8,FALSE))</f>
        <v/>
      </c>
      <c r="M705" s="3" t="str">
        <f>IF(OR(ISNA(VLOOKUP(Tableau161920[[#This Row],[Référence]],MON_MSG!A:J,9,FALSE)),ISBLANK(VLOOKUP(Tableau161920[[#This Row],[Référence]],MON_MSG!A:J,9,FALSE))),"",VLOOKUP(Tableau161920[[#This Row],[Référence]],MON_MSG!A:J,9,FALSE))</f>
        <v/>
      </c>
      <c r="N705" s="3" t="str">
        <f>IF(VLOOKUP($A705,DICO_Complet!A:R,12,FALSE)=0,"",VLOOKUP($A705,DICO_Complet!A:R,12,FALSE))</f>
        <v/>
      </c>
      <c r="O705" s="3" t="str">
        <f>IF(VLOOKUP($A705,DICO_Complet!A:R,13,FALSE)=0,"",VLOOKUP($A705,DICO_Complet!A:R,13,FALSE))</f>
        <v/>
      </c>
      <c r="P705" s="3" t="str">
        <f>IF(VLOOKUP($A705,DICO_Complet!A:R,14,FALSE)=0,"",VLOOKUP($A705,DICO_Complet!A:R,14,FALSE))</f>
        <v/>
      </c>
      <c r="Q705" s="3" t="str">
        <f>IF(VLOOKUP($A705,DICO_Complet!A:R,15,FALSE)=0,"",VLOOKUP($A705,DICO_Complet!A:R,15,FALSE))</f>
        <v/>
      </c>
      <c r="R705" s="3" t="str">
        <f>IF(VLOOKUP($A705,DICO_Complet!A:R,16,FALSE)=0,"",VLOOKUP($A705,DICO_Complet!A:R,16,FALSE))</f>
        <v/>
      </c>
      <c r="S705" s="3" t="str">
        <f>IF(VLOOKUP($A705,DICO_Complet!A:R,17,FALSE)=0,"",VLOOKUP($A705,DICO_Complet!A:R,17,FALSE))</f>
        <v/>
      </c>
      <c r="T705" s="3" t="str">
        <f>IF(VLOOKUP($A705,DICO_Complet!A:R,18,FALSE)=0,"",VLOOKUP($A705,DICO_Complet!A:R,18,FALSE))</f>
        <v/>
      </c>
    </row>
    <row r="706" spans="1:20">
      <c r="A706" s="29">
        <v>250924181200</v>
      </c>
      <c r="B706" s="30" t="str">
        <f>IF(ISNA(VLOOKUP(Tableau161920[[#This Row],[Référence]],MON_MSG!A:B,2,FALSE)),"N",IF($I706="Obsolete","N","O"))</f>
        <v>O</v>
      </c>
      <c r="C706" s="3" t="str">
        <f>VLOOKUP($A706,DICO_Complet!A:R,3,FALSE)</f>
        <v>Environment</v>
      </c>
      <c r="D706" s="3" t="str">
        <f>VLOOKUP($A706,DICO_Complet!A:R,4,FALSE)</f>
        <v>card</v>
      </c>
      <c r="E706" s="3" t="str">
        <f>VLOOKUP($A706,DICO_Complet!A:R,5,FALSE)</f>
        <v>coBrandedScheme</v>
      </c>
      <c r="F706" s="3" t="str">
        <f>VLOOKUP($A706,DICO_Complet!A:R,6,FALSE)</f>
        <v>BrandCodeset</v>
      </c>
      <c r="G706" s="31" t="str">
        <f>VLOOKUP($A706,DICO_Complet!A:R,7,FALSE)</f>
        <v>DNS</v>
      </c>
      <c r="H706" s="31">
        <f>VLOOKUP($A706,DICO_Complet!A:R,8,FALSE)</f>
        <v>0</v>
      </c>
      <c r="I706" s="3" t="str">
        <f>IF(VLOOKUP($A706,DICO_Complet!A:R,9,FALSE)&lt;&gt;0,VLOOKUP($A706,DICO_Complet!A:R,9,FALSE),"")</f>
        <v/>
      </c>
      <c r="J706" s="3" t="str">
        <f>VLOOKUP($A706,DICO_Complet!A:R,10,FALSE)</f>
        <v>Other brand of the card</v>
      </c>
      <c r="K706" s="3" t="str">
        <f>IF(OR(ISNA(VLOOKUP(Tableau161920[[#This Row],[Référence]],MON_MSG!A:H,7,FALSE)),ISBLANK(VLOOKUP(Tableau161920[[#This Row],[Référence]],MON_MSG!A:H,7,FALSE))),"",VLOOKUP(Tableau161920[[#This Row],[Référence]],MON_MSG!A:H,7,FALSE))</f>
        <v/>
      </c>
      <c r="L706" s="3" t="str">
        <f>IF(OR(ISNA(VLOOKUP(Tableau161920[[#This Row],[Référence]],MON_MSG!A:I,8,FALSE)),ISBLANK(VLOOKUP(Tableau161920[[#This Row],[Référence]],MON_MSG!A:I,8,FALSE))),"",VLOOKUP(Tableau161920[[#This Row],[Référence]],MON_MSG!A:I,8,FALSE))</f>
        <v/>
      </c>
      <c r="M706" s="3" t="str">
        <f>IF(OR(ISNA(VLOOKUP(Tableau161920[[#This Row],[Référence]],MON_MSG!A:J,9,FALSE)),ISBLANK(VLOOKUP(Tableau161920[[#This Row],[Référence]],MON_MSG!A:J,9,FALSE))),"",VLOOKUP(Tableau161920[[#This Row],[Référence]],MON_MSG!A:J,9,FALSE))</f>
        <v/>
      </c>
      <c r="N706" s="3" t="str">
        <f>IF(VLOOKUP($A706,DICO_Complet!A:R,12,FALSE)=0,"",VLOOKUP($A706,DICO_Complet!A:R,12,FALSE))</f>
        <v/>
      </c>
      <c r="O706" s="3" t="str">
        <f>IF(VLOOKUP($A706,DICO_Complet!A:R,13,FALSE)=0,"",VLOOKUP($A706,DICO_Complet!A:R,13,FALSE))</f>
        <v/>
      </c>
      <c r="P706" s="3" t="str">
        <f>IF(VLOOKUP($A706,DICO_Complet!A:R,14,FALSE)=0,"",VLOOKUP($A706,DICO_Complet!A:R,14,FALSE))</f>
        <v/>
      </c>
      <c r="Q706" s="3" t="str">
        <f>IF(VLOOKUP($A706,DICO_Complet!A:R,15,FALSE)=0,"",VLOOKUP($A706,DICO_Complet!A:R,15,FALSE))</f>
        <v/>
      </c>
      <c r="R706" s="3" t="str">
        <f>IF(VLOOKUP($A706,DICO_Complet!A:R,16,FALSE)=0,"",VLOOKUP($A706,DICO_Complet!A:R,16,FALSE))</f>
        <v/>
      </c>
      <c r="S706" s="3" t="str">
        <f>IF(VLOOKUP($A706,DICO_Complet!A:R,17,FALSE)=0,"",VLOOKUP($A706,DICO_Complet!A:R,17,FALSE))</f>
        <v/>
      </c>
      <c r="T706" s="3" t="str">
        <f>IF(VLOOKUP($A706,DICO_Complet!A:R,18,FALSE)=0,"",VLOOKUP($A706,DICO_Complet!A:R,18,FALSE))</f>
        <v/>
      </c>
    </row>
    <row r="707" spans="1:20">
      <c r="A707" s="29">
        <v>250528104015</v>
      </c>
      <c r="B707" s="30" t="str">
        <f>IF(ISNA(VLOOKUP(Tableau161920[[#This Row],[Référence]],MON_MSG!A:B,2,FALSE)),"N",IF($I707="Obsolete","N","O"))</f>
        <v>O</v>
      </c>
      <c r="C707" s="3" t="str">
        <f>VLOOKUP($A707,DICO_Complet!A:R,3,FALSE)</f>
        <v>Environment</v>
      </c>
      <c r="D707" s="3" t="str">
        <f>VLOOKUP($A707,DICO_Complet!A:R,4,FALSE)</f>
        <v>card</v>
      </c>
      <c r="E707" s="3" t="str">
        <f>VLOOKUP($A707,DICO_Complet!A:R,5,FALSE)</f>
        <v>companyCode</v>
      </c>
      <c r="F707" s="3" t="str">
        <f>VLOOKUP($A707,DICO_Complet!A:R,6,FALSE)</f>
        <v>Max3AlphaNumericText</v>
      </c>
      <c r="G707" s="31" t="str">
        <f>VLOOKUP($A707,DICO_Complet!A:R,7,FALSE)</f>
        <v>DNS</v>
      </c>
      <c r="H707" s="31">
        <f>VLOOKUP($A707,DICO_Complet!A:R,8,FALSE)</f>
        <v>0</v>
      </c>
      <c r="I707" s="3" t="str">
        <f>IF(VLOOKUP($A707,DICO_Complet!A:R,9,FALSE)&lt;&gt;0,VLOOKUP($A707,DICO_Complet!A:R,9,FALSE),"")</f>
        <v/>
      </c>
      <c r="J707" s="3" t="str">
        <f>VLOOKUP($A707,DICO_Complet!A:R,10,FALSE)</f>
        <v xml:space="preserve">Company code </v>
      </c>
      <c r="K707" s="3" t="str">
        <f>IF(OR(ISNA(VLOOKUP(Tableau161920[[#This Row],[Référence]],MON_MSG!A:H,7,FALSE)),ISBLANK(VLOOKUP(Tableau161920[[#This Row],[Référence]],MON_MSG!A:H,7,FALSE))),"",VLOOKUP(Tableau161920[[#This Row],[Référence]],MON_MSG!A:H,7,FALSE))</f>
        <v/>
      </c>
      <c r="L707" s="3" t="str">
        <f>IF(OR(ISNA(VLOOKUP(Tableau161920[[#This Row],[Référence]],MON_MSG!A:I,8,FALSE)),ISBLANK(VLOOKUP(Tableau161920[[#This Row],[Référence]],MON_MSG!A:I,8,FALSE))),"",VLOOKUP(Tableau161920[[#This Row],[Référence]],MON_MSG!A:I,8,FALSE))</f>
        <v/>
      </c>
      <c r="M707" s="3" t="str">
        <f>IF(OR(ISNA(VLOOKUP(Tableau161920[[#This Row],[Référence]],MON_MSG!A:J,9,FALSE)),ISBLANK(VLOOKUP(Tableau161920[[#This Row],[Référence]],MON_MSG!A:J,9,FALSE))),"",VLOOKUP(Tableau161920[[#This Row],[Référence]],MON_MSG!A:J,9,FALSE))</f>
        <v/>
      </c>
      <c r="N707" s="3" t="str">
        <f>IF(VLOOKUP($A707,DICO_Complet!A:R,12,FALSE)=0,"",VLOOKUP($A707,DICO_Complet!A:R,12,FALSE))</f>
        <v/>
      </c>
      <c r="O707" s="3" t="str">
        <f>IF(VLOOKUP($A707,DICO_Complet!A:R,13,FALSE)=0,"",VLOOKUP($A707,DICO_Complet!A:R,13,FALSE))</f>
        <v/>
      </c>
      <c r="P707" s="3" t="str">
        <f>IF(VLOOKUP($A707,DICO_Complet!A:R,14,FALSE)=0,"",VLOOKUP($A707,DICO_Complet!A:R,14,FALSE))</f>
        <v/>
      </c>
      <c r="Q707" s="3" t="str">
        <f>IF(VLOOKUP($A707,DICO_Complet!A:R,15,FALSE)=0,"",VLOOKUP($A707,DICO_Complet!A:R,15,FALSE))</f>
        <v/>
      </c>
      <c r="R707" s="3" t="str">
        <f>IF(VLOOKUP($A707,DICO_Complet!A:R,16,FALSE)=0,"",VLOOKUP($A707,DICO_Complet!A:R,16,FALSE))</f>
        <v/>
      </c>
      <c r="S707" s="3" t="str">
        <f>IF(VLOOKUP($A707,DICO_Complet!A:R,17,FALSE)=0,"",VLOOKUP($A707,DICO_Complet!A:R,17,FALSE))</f>
        <v/>
      </c>
      <c r="T707" s="3" t="str">
        <f>IF(VLOOKUP($A707,DICO_Complet!A:R,18,FALSE)=0,"",VLOOKUP($A707,DICO_Complet!A:R,18,FALSE))</f>
        <v/>
      </c>
    </row>
    <row r="708" spans="1:20">
      <c r="A708" s="29">
        <v>241112000085</v>
      </c>
      <c r="B708" s="30" t="str">
        <f>IF(ISNA(VLOOKUP(Tableau161920[[#This Row],[Référence]],MON_MSG!A:B,2,FALSE)),"N",IF($I708="Obsolete","N","O"))</f>
        <v>O</v>
      </c>
      <c r="C708" s="3" t="str">
        <f>VLOOKUP($A708,DICO_Complet!A:R,3,FALSE)</f>
        <v>Environment</v>
      </c>
      <c r="D708" s="3" t="str">
        <f>VLOOKUP($A708,DICO_Complet!A:R,4,FALSE)</f>
        <v>card</v>
      </c>
      <c r="E708" s="3" t="str">
        <f>VLOOKUP($A708,DICO_Complet!A:R,5,FALSE)</f>
        <v>contactlessDevice</v>
      </c>
      <c r="F708" s="3" t="str">
        <f>VLOOKUP($A708,DICO_Complet!A:R,6,FALSE)</f>
        <v>Max35HexBinaryText</v>
      </c>
      <c r="G708" s="31" t="str">
        <f>VLOOKUP($A708,DICO_Complet!A:R,7,FALSE)</f>
        <v>DNS</v>
      </c>
      <c r="H708" s="31">
        <f>VLOOKUP($A708,DICO_Complet!A:R,8,FALSE)</f>
        <v>0</v>
      </c>
      <c r="I708" s="3" t="str">
        <f>IF(VLOOKUP($A708,DICO_Complet!A:R,9,FALSE)&lt;&gt;0,VLOOKUP($A708,DICO_Complet!A:R,9,FALSE),"")</f>
        <v/>
      </c>
      <c r="J708" s="3" t="str">
        <f>VLOOKUP($A708,DICO_Complet!A:R,10,FALSE)</f>
        <v>Contactless Device</v>
      </c>
      <c r="K708" s="3" t="str">
        <f>IF(OR(ISNA(VLOOKUP(Tableau161920[[#This Row],[Référence]],MON_MSG!A:H,7,FALSE)),ISBLANK(VLOOKUP(Tableau161920[[#This Row],[Référence]],MON_MSG!A:H,7,FALSE))),"",VLOOKUP(Tableau161920[[#This Row],[Référence]],MON_MSG!A:H,7,FALSE))</f>
        <v/>
      </c>
      <c r="L708" s="3" t="str">
        <f>IF(OR(ISNA(VLOOKUP(Tableau161920[[#This Row],[Référence]],MON_MSG!A:I,8,FALSE)),ISBLANK(VLOOKUP(Tableau161920[[#This Row],[Référence]],MON_MSG!A:I,8,FALSE))),"",VLOOKUP(Tableau161920[[#This Row],[Référence]],MON_MSG!A:I,8,FALSE))</f>
        <v/>
      </c>
      <c r="M708" s="3" t="str">
        <f>IF(OR(ISNA(VLOOKUP(Tableau161920[[#This Row],[Référence]],MON_MSG!A:J,9,FALSE)),ISBLANK(VLOOKUP(Tableau161920[[#This Row],[Référence]],MON_MSG!A:J,9,FALSE))),"",VLOOKUP(Tableau161920[[#This Row],[Référence]],MON_MSG!A:J,9,FALSE))</f>
        <v/>
      </c>
      <c r="N708" s="3" t="str">
        <f>IF(VLOOKUP($A708,DICO_Complet!A:R,12,FALSE)=0,"",VLOOKUP($A708,DICO_Complet!A:R,12,FALSE))</f>
        <v>RSB55_DF86</v>
      </c>
      <c r="O708" s="3" t="str">
        <f>IF(VLOOKUP($A708,DICO_Complet!A:R,13,FALSE)=0,"",VLOOKUP($A708,DICO_Complet!A:R,13,FALSE))</f>
        <v>055-DF86</v>
      </c>
      <c r="P708" s="3" t="str">
        <f>IF(VLOOKUP($A708,DICO_Complet!A:R,14,FALSE)=0,"",VLOOKUP($A708,DICO_Complet!A:R,14,FALSE))</f>
        <v>055-DF86</v>
      </c>
      <c r="Q708" s="3" t="str">
        <f>IF(VLOOKUP($A708,DICO_Complet!A:R,15,FALSE)=0,"",VLOOKUP($A708,DICO_Complet!A:R,15,FALSE))</f>
        <v>055-DF86</v>
      </c>
      <c r="R708" s="3" t="str">
        <f>IF(VLOOKUP($A708,DICO_Complet!A:R,16,FALSE)=0,"",VLOOKUP($A708,DICO_Complet!A:R,16,FALSE))</f>
        <v/>
      </c>
      <c r="S708" s="3" t="str">
        <f>IF(VLOOKUP($A708,DICO_Complet!A:R,17,FALSE)=0,"",VLOOKUP($A708,DICO_Complet!A:R,17,FALSE))</f>
        <v/>
      </c>
      <c r="T708" s="3" t="str">
        <f>IF(VLOOKUP($A708,DICO_Complet!A:R,18,FALSE)=0,"",VLOOKUP($A708,DICO_Complet!A:R,18,FALSE))</f>
        <v/>
      </c>
    </row>
    <row r="709" spans="1:20">
      <c r="A709" s="29">
        <v>250617090056</v>
      </c>
      <c r="B709" s="30" t="str">
        <f>IF(ISNA(VLOOKUP(Tableau161920[[#This Row],[Référence]],MON_MSG!A:B,2,FALSE)),"N",IF($I709="Obsolete","N","O"))</f>
        <v>O</v>
      </c>
      <c r="C709" s="3" t="str">
        <f>VLOOKUP($A709,DICO_Complet!A:R,3,FALSE)</f>
        <v>Environment</v>
      </c>
      <c r="D709" s="3" t="str">
        <f>VLOOKUP($A709,DICO_Complet!A:R,4,FALSE)</f>
        <v>card</v>
      </c>
      <c r="E709" s="3" t="str">
        <f>VLOOKUP($A709,DICO_Complet!A:R,5,FALSE)</f>
        <v>contactlessPresenceOnChipIndicator</v>
      </c>
      <c r="F709" s="3" t="str">
        <f>VLOOKUP($A709,DICO_Complet!A:R,6,FALSE)</f>
        <v>TrueFalseIndicator</v>
      </c>
      <c r="G709" s="31" t="str">
        <f>VLOOKUP($A709,DICO_Complet!A:R,7,FALSE)</f>
        <v>DNS</v>
      </c>
      <c r="H709" s="31">
        <f>VLOOKUP($A709,DICO_Complet!A:R,8,FALSE)</f>
        <v>0</v>
      </c>
      <c r="I709" s="3" t="str">
        <f>IF(VLOOKUP($A709,DICO_Complet!A:R,9,FALSE)&lt;&gt;0,VLOOKUP($A709,DICO_Complet!A:R,9,FALSE),"")</f>
        <v/>
      </c>
      <c r="J709" s="3" t="str">
        <f>VLOOKUP($A709,DICO_Complet!A:R,10,FALSE)</f>
        <v>Contactless presence on the chip</v>
      </c>
      <c r="K709" s="3" t="str">
        <f>IF(OR(ISNA(VLOOKUP(Tableau161920[[#This Row],[Référence]],MON_MSG!A:H,7,FALSE)),ISBLANK(VLOOKUP(Tableau161920[[#This Row],[Référence]],MON_MSG!A:H,7,FALSE))),"",VLOOKUP(Tableau161920[[#This Row],[Référence]],MON_MSG!A:H,7,FALSE))</f>
        <v/>
      </c>
      <c r="L709" s="3" t="str">
        <f>IF(OR(ISNA(VLOOKUP(Tableau161920[[#This Row],[Référence]],MON_MSG!A:I,8,FALSE)),ISBLANK(VLOOKUP(Tableau161920[[#This Row],[Référence]],MON_MSG!A:I,8,FALSE))),"",VLOOKUP(Tableau161920[[#This Row],[Référence]],MON_MSG!A:I,8,FALSE))</f>
        <v/>
      </c>
      <c r="M709" s="3" t="str">
        <f>IF(OR(ISNA(VLOOKUP(Tableau161920[[#This Row],[Référence]],MON_MSG!A:J,9,FALSE)),ISBLANK(VLOOKUP(Tableau161920[[#This Row],[Référence]],MON_MSG!A:J,9,FALSE))),"",VLOOKUP(Tableau161920[[#This Row],[Référence]],MON_MSG!A:J,9,FALSE))</f>
        <v/>
      </c>
      <c r="N709" s="3" t="str">
        <f>IF(VLOOKUP($A709,DICO_Complet!A:R,12,FALSE)=0,"",VLOOKUP($A709,DICO_Complet!A:R,12,FALSE))</f>
        <v/>
      </c>
      <c r="O709" s="3" t="str">
        <f>IF(VLOOKUP($A709,DICO_Complet!A:R,13,FALSE)=0,"",VLOOKUP($A709,DICO_Complet!A:R,13,FALSE))</f>
        <v/>
      </c>
      <c r="P709" s="3" t="str">
        <f>IF(VLOOKUP($A709,DICO_Complet!A:R,14,FALSE)=0,"",VLOOKUP($A709,DICO_Complet!A:R,14,FALSE))</f>
        <v/>
      </c>
      <c r="Q709" s="3" t="str">
        <f>IF(VLOOKUP($A709,DICO_Complet!A:R,15,FALSE)=0,"",VLOOKUP($A709,DICO_Complet!A:R,15,FALSE))</f>
        <v/>
      </c>
      <c r="R709" s="3" t="str">
        <f>IF(VLOOKUP($A709,DICO_Complet!A:R,16,FALSE)=0,"",VLOOKUP($A709,DICO_Complet!A:R,16,FALSE))</f>
        <v/>
      </c>
      <c r="S709" s="3" t="str">
        <f>IF(VLOOKUP($A709,DICO_Complet!A:R,17,FALSE)=0,"",VLOOKUP($A709,DICO_Complet!A:R,17,FALSE))</f>
        <v/>
      </c>
      <c r="T709" s="3" t="str">
        <f>IF(VLOOKUP($A709,DICO_Complet!A:R,18,FALSE)=0,"",VLOOKUP($A709,DICO_Complet!A:R,18,FALSE))</f>
        <v/>
      </c>
    </row>
    <row r="710" spans="1:20">
      <c r="A710" s="29">
        <v>241112000081</v>
      </c>
      <c r="B710" s="30" t="str">
        <f>IF(ISNA(VLOOKUP(Tableau161920[[#This Row],[Référence]],MON_MSG!A:B,2,FALSE)),"N",IF($I710="Obsolete","N","O"))</f>
        <v>O</v>
      </c>
      <c r="C710" s="3" t="str">
        <f>VLOOKUP($A710,DICO_Complet!A:R,3,FALSE)</f>
        <v>Environment</v>
      </c>
      <c r="D710" s="3" t="str">
        <f>VLOOKUP($A710,DICO_Complet!A:R,4,FALSE)</f>
        <v>card</v>
      </c>
      <c r="E710" s="3" t="str">
        <f>VLOOKUP($A710,DICO_Complet!A:R,5,FALSE)</f>
        <v>countryCode</v>
      </c>
      <c r="F710" s="3" t="str">
        <f>VLOOKUP($A710,DICO_Complet!A:R,6,FALSE)</f>
        <v>ISO3NumericCountryCode</v>
      </c>
      <c r="G710" s="31" t="str">
        <f>VLOOKUP($A710,DICO_Complet!A:R,7,FALSE)</f>
        <v>DNS</v>
      </c>
      <c r="H710" s="31">
        <f>VLOOKUP($A710,DICO_Complet!A:R,8,FALSE)</f>
        <v>0</v>
      </c>
      <c r="I710" s="3" t="str">
        <f>IF(VLOOKUP($A710,DICO_Complet!A:R,9,FALSE)&lt;&gt;0,VLOOKUP($A710,DICO_Complet!A:R,9,FALSE),"")</f>
        <v/>
      </c>
      <c r="J710" s="3" t="str">
        <f>VLOOKUP($A710,DICO_Complet!A:R,10,FALSE)</f>
        <v>Issuer Country code coding comply with ISO3166 standard</v>
      </c>
      <c r="K710" s="3" t="str">
        <f>IF(OR(ISNA(VLOOKUP(Tableau161920[[#This Row],[Référence]],MON_MSG!A:H,7,FALSE)),ISBLANK(VLOOKUP(Tableau161920[[#This Row],[Référence]],MON_MSG!A:H,7,FALSE))),"",VLOOKUP(Tableau161920[[#This Row],[Référence]],MON_MSG!A:H,7,FALSE))</f>
        <v/>
      </c>
      <c r="L710" s="3" t="str">
        <f>IF(OR(ISNA(VLOOKUP(Tableau161920[[#This Row],[Référence]],MON_MSG!A:I,8,FALSE)),ISBLANK(VLOOKUP(Tableau161920[[#This Row],[Référence]],MON_MSG!A:I,8,FALSE))),"",VLOOKUP(Tableau161920[[#This Row],[Référence]],MON_MSG!A:I,8,FALSE))</f>
        <v/>
      </c>
      <c r="M710" s="3" t="str">
        <f>IF(OR(ISNA(VLOOKUP(Tableau161920[[#This Row],[Référence]],MON_MSG!A:J,9,FALSE)),ISBLANK(VLOOKUP(Tableau161920[[#This Row],[Référence]],MON_MSG!A:J,9,FALSE))),"",VLOOKUP(Tableau161920[[#This Row],[Référence]],MON_MSG!A:J,9,FALSE))</f>
        <v/>
      </c>
      <c r="N710" s="3" t="str">
        <f>IF(VLOOKUP($A710,DICO_Complet!A:R,12,FALSE)=0,"",VLOOKUP($A710,DICO_Complet!A:R,12,FALSE))</f>
        <v>SICB2</v>
      </c>
      <c r="O710" s="3" t="str">
        <f>IF(VLOOKUP($A710,DICO_Complet!A:R,13,FALSE)=0,"",VLOOKUP($A710,DICO_Complet!A:R,13,FALSE))</f>
        <v/>
      </c>
      <c r="P710" s="3" t="str">
        <f>IF(VLOOKUP($A710,DICO_Complet!A:R,14,FALSE)=0,"",VLOOKUP($A710,DICO_Complet!A:R,14,FALSE))</f>
        <v/>
      </c>
      <c r="Q710" s="3" t="str">
        <f>IF(VLOOKUP($A710,DICO_Complet!A:R,15,FALSE)=0,"",VLOOKUP($A710,DICO_Complet!A:R,15,FALSE))</f>
        <v>N/A</v>
      </c>
      <c r="R710" s="3" t="str">
        <f>IF(VLOOKUP($A710,DICO_Complet!A:R,16,FALSE)=0,"",VLOOKUP($A710,DICO_Complet!A:R,16,FALSE))</f>
        <v/>
      </c>
      <c r="S710" s="3" t="str">
        <f>IF(VLOOKUP($A710,DICO_Complet!A:R,17,FALSE)=0,"",VLOOKUP($A710,DICO_Complet!A:R,17,FALSE))</f>
        <v/>
      </c>
      <c r="T710" s="3" t="str">
        <f>IF(VLOOKUP($A710,DICO_Complet!A:R,18,FALSE)=0,"",VLOOKUP($A710,DICO_Complet!A:R,18,FALSE))</f>
        <v/>
      </c>
    </row>
    <row r="711" spans="1:20">
      <c r="A711" s="29">
        <v>250617090110</v>
      </c>
      <c r="B711" s="30" t="str">
        <f>IF(ISNA(VLOOKUP(Tableau161920[[#This Row],[Référence]],MON_MSG!A:B,2,FALSE)),"N",IF($I711="Obsolete","N","O"))</f>
        <v>O</v>
      </c>
      <c r="C711" s="3" t="str">
        <f>VLOOKUP($A711,DICO_Complet!A:R,3,FALSE)</f>
        <v>Environment</v>
      </c>
      <c r="D711" s="3" t="str">
        <f>VLOOKUP($A711,DICO_Complet!A:R,4,FALSE)</f>
        <v>card</v>
      </c>
      <c r="E711" s="3" t="str">
        <f>VLOOKUP($A711,DICO_Complet!A:R,5,FALSE)</f>
        <v>creationDate</v>
      </c>
      <c r="F711" s="3" t="str">
        <f>VLOOKUP($A711,DICO_Complet!A:R,6,FALSE)</f>
        <v>ISODateTime</v>
      </c>
      <c r="G711" s="31" t="str">
        <f>VLOOKUP($A711,DICO_Complet!A:R,7,FALSE)</f>
        <v>DNS</v>
      </c>
      <c r="H711" s="31">
        <f>VLOOKUP($A711,DICO_Complet!A:R,8,FALSE)</f>
        <v>0</v>
      </c>
      <c r="I711" s="3" t="str">
        <f>IF(VLOOKUP($A711,DICO_Complet!A:R,9,FALSE)&lt;&gt;0,VLOOKUP($A711,DICO_Complet!A:R,9,FALSE),"")</f>
        <v/>
      </c>
      <c r="J711" s="3" t="str">
        <f>VLOOKUP($A711,DICO_Complet!A:R,10,FALSE)</f>
        <v>Card creation date</v>
      </c>
      <c r="K711" s="3" t="str">
        <f>IF(OR(ISNA(VLOOKUP(Tableau161920[[#This Row],[Référence]],MON_MSG!A:H,7,FALSE)),ISBLANK(VLOOKUP(Tableau161920[[#This Row],[Référence]],MON_MSG!A:H,7,FALSE))),"",VLOOKUP(Tableau161920[[#This Row],[Référence]],MON_MSG!A:H,7,FALSE))</f>
        <v/>
      </c>
      <c r="L711" s="3" t="str">
        <f>IF(OR(ISNA(VLOOKUP(Tableau161920[[#This Row],[Référence]],MON_MSG!A:I,8,FALSE)),ISBLANK(VLOOKUP(Tableau161920[[#This Row],[Référence]],MON_MSG!A:I,8,FALSE))),"",VLOOKUP(Tableau161920[[#This Row],[Référence]],MON_MSG!A:I,8,FALSE))</f>
        <v/>
      </c>
      <c r="M711" s="3" t="str">
        <f>IF(OR(ISNA(VLOOKUP(Tableau161920[[#This Row],[Référence]],MON_MSG!A:J,9,FALSE)),ISBLANK(VLOOKUP(Tableau161920[[#This Row],[Référence]],MON_MSG!A:J,9,FALSE))),"",VLOOKUP(Tableau161920[[#This Row],[Référence]],MON_MSG!A:J,9,FALSE))</f>
        <v/>
      </c>
      <c r="N711" s="3" t="str">
        <f>IF(VLOOKUP($A711,DICO_Complet!A:R,12,FALSE)=0,"",VLOOKUP($A711,DICO_Complet!A:R,12,FALSE))</f>
        <v/>
      </c>
      <c r="O711" s="3" t="str">
        <f>IF(VLOOKUP($A711,DICO_Complet!A:R,13,FALSE)=0,"",VLOOKUP($A711,DICO_Complet!A:R,13,FALSE))</f>
        <v/>
      </c>
      <c r="P711" s="3" t="str">
        <f>IF(VLOOKUP($A711,DICO_Complet!A:R,14,FALSE)=0,"",VLOOKUP($A711,DICO_Complet!A:R,14,FALSE))</f>
        <v/>
      </c>
      <c r="Q711" s="3" t="str">
        <f>IF(VLOOKUP($A711,DICO_Complet!A:R,15,FALSE)=0,"",VLOOKUP($A711,DICO_Complet!A:R,15,FALSE))</f>
        <v/>
      </c>
      <c r="R711" s="3" t="str">
        <f>IF(VLOOKUP($A711,DICO_Complet!A:R,16,FALSE)=0,"",VLOOKUP($A711,DICO_Complet!A:R,16,FALSE))</f>
        <v/>
      </c>
      <c r="S711" s="3" t="str">
        <f>IF(VLOOKUP($A711,DICO_Complet!A:R,17,FALSE)=0,"",VLOOKUP($A711,DICO_Complet!A:R,17,FALSE))</f>
        <v/>
      </c>
      <c r="T711" s="3" t="str">
        <f>IF(VLOOKUP($A711,DICO_Complet!A:R,18,FALSE)=0,"",VLOOKUP($A711,DICO_Complet!A:R,18,FALSE))</f>
        <v/>
      </c>
    </row>
    <row r="712" spans="1:20">
      <c r="A712" s="29">
        <v>260316111900</v>
      </c>
      <c r="B712" s="30" t="str">
        <f>IF(ISNA(VLOOKUP(Tableau161920[[#This Row],[Référence]],MON_MSG!A:B,2,FALSE)),"N",IF($I712="Obsolete","N","O"))</f>
        <v>O</v>
      </c>
      <c r="C712" s="3" t="str">
        <f>VLOOKUP($A712,DICO_Complet!A:R,3,FALSE)</f>
        <v>Environment</v>
      </c>
      <c r="D712" s="3" t="str">
        <f>VLOOKUP($A712,DICO_Complet!A:R,4,FALSE)</f>
        <v>card</v>
      </c>
      <c r="E712" s="3" t="str">
        <f>VLOOKUP($A712,DICO_Complet!A:R,5,FALSE)</f>
        <v>customisedLineCode</v>
      </c>
      <c r="F712" s="3" t="str">
        <f>VLOOKUP($A712,DICO_Complet!A:R,6,FALSE)</f>
        <v>CustomisedLineCodeset</v>
      </c>
      <c r="G712" s="31" t="str">
        <f>VLOOKUP($A712,DICO_Complet!A:R,7,FALSE)</f>
        <v>DNS</v>
      </c>
      <c r="H712" s="31">
        <f>VLOOKUP($A712,DICO_Complet!A:R,8,FALSE)</f>
        <v>0</v>
      </c>
      <c r="I712" s="3" t="str">
        <f>IF(VLOOKUP($A712,DICO_Complet!A:R,9,FALSE)&lt;&gt;0,VLOOKUP($A712,DICO_Complet!A:R,9,FALSE),"")</f>
        <v/>
      </c>
      <c r="J712" s="3" t="str">
        <f>VLOOKUP($A712,DICO_Complet!A:R,10,FALSE)</f>
        <v>Code identifying the type of customised line on a card</v>
      </c>
      <c r="K712" s="3" t="str">
        <f>IF(OR(ISNA(VLOOKUP(Tableau161920[[#This Row],[Référence]],MON_MSG!A:H,7,FALSE)),ISBLANK(VLOOKUP(Tableau161920[[#This Row],[Référence]],MON_MSG!A:H,7,FALSE))),"",VLOOKUP(Tableau161920[[#This Row],[Référence]],MON_MSG!A:H,7,FALSE))</f>
        <v/>
      </c>
      <c r="L712" s="3" t="str">
        <f>IF(OR(ISNA(VLOOKUP(Tableau161920[[#This Row],[Référence]],MON_MSG!A:I,8,FALSE)),ISBLANK(VLOOKUP(Tableau161920[[#This Row],[Référence]],MON_MSG!A:I,8,FALSE))),"",VLOOKUP(Tableau161920[[#This Row],[Référence]],MON_MSG!A:I,8,FALSE))</f>
        <v/>
      </c>
      <c r="M712" s="3" t="str">
        <f>IF(OR(ISNA(VLOOKUP(Tableau161920[[#This Row],[Référence]],MON_MSG!A:J,9,FALSE)),ISBLANK(VLOOKUP(Tableau161920[[#This Row],[Référence]],MON_MSG!A:J,9,FALSE))),"",VLOOKUP(Tableau161920[[#This Row],[Référence]],MON_MSG!A:J,9,FALSE))</f>
        <v/>
      </c>
      <c r="N712" s="3" t="str">
        <f>IF(VLOOKUP($A712,DICO_Complet!A:R,12,FALSE)=0,"",VLOOKUP($A712,DICO_Complet!A:R,12,FALSE))</f>
        <v/>
      </c>
      <c r="O712" s="3" t="str">
        <f>IF(VLOOKUP($A712,DICO_Complet!A:R,13,FALSE)=0,"",VLOOKUP($A712,DICO_Complet!A:R,13,FALSE))</f>
        <v/>
      </c>
      <c r="P712" s="3" t="str">
        <f>IF(VLOOKUP($A712,DICO_Complet!A:R,14,FALSE)=0,"",VLOOKUP($A712,DICO_Complet!A:R,14,FALSE))</f>
        <v/>
      </c>
      <c r="Q712" s="3" t="str">
        <f>IF(VLOOKUP($A712,DICO_Complet!A:R,15,FALSE)=0,"",VLOOKUP($A712,DICO_Complet!A:R,15,FALSE))</f>
        <v/>
      </c>
      <c r="R712" s="3" t="str">
        <f>IF(VLOOKUP($A712,DICO_Complet!A:R,16,FALSE)=0,"",VLOOKUP($A712,DICO_Complet!A:R,16,FALSE))</f>
        <v/>
      </c>
      <c r="S712" s="3" t="str">
        <f>IF(VLOOKUP($A712,DICO_Complet!A:R,17,FALSE)=0,"",VLOOKUP($A712,DICO_Complet!A:R,17,FALSE))</f>
        <v/>
      </c>
      <c r="T712" s="3" t="str">
        <f>IF(VLOOKUP($A712,DICO_Complet!A:R,18,FALSE)=0,"",VLOOKUP($A712,DICO_Complet!A:R,18,FALSE))</f>
        <v/>
      </c>
    </row>
    <row r="713" spans="1:20">
      <c r="A713" s="29">
        <v>260316112200</v>
      </c>
      <c r="B713" s="30" t="str">
        <f>IF(ISNA(VLOOKUP(Tableau161920[[#This Row],[Référence]],MON_MSG!A:B,2,FALSE)),"N",IF($I713="Obsolete","N","O"))</f>
        <v>O</v>
      </c>
      <c r="C713" s="3" t="str">
        <f>VLOOKUP($A713,DICO_Complet!A:R,3,FALSE)</f>
        <v>Environment</v>
      </c>
      <c r="D713" s="3" t="str">
        <f>VLOOKUP($A713,DICO_Complet!A:R,4,FALSE)</f>
        <v>card</v>
      </c>
      <c r="E713" s="3" t="str">
        <f>VLOOKUP($A713,DICO_Complet!A:R,5,FALSE)</f>
        <v>customisedLineIndex</v>
      </c>
      <c r="F713" s="3" t="str">
        <f>VLOOKUP($A713,DICO_Complet!A:R,6,FALSE)</f>
        <v>Exact1NumericText</v>
      </c>
      <c r="G713" s="31" t="str">
        <f>VLOOKUP($A713,DICO_Complet!A:R,7,FALSE)</f>
        <v>DNS</v>
      </c>
      <c r="H713" s="31">
        <f>VLOOKUP($A713,DICO_Complet!A:R,8,FALSE)</f>
        <v>0</v>
      </c>
      <c r="I713" s="3" t="str">
        <f>IF(VLOOKUP($A713,DICO_Complet!A:R,9,FALSE)&lt;&gt;0,VLOOKUP($A713,DICO_Complet!A:R,9,FALSE),"")</f>
        <v/>
      </c>
      <c r="J713" s="3" t="str">
        <f>VLOOKUP($A713,DICO_Complet!A:R,10,FALSE)</f>
        <v>Index of the customised line on a card</v>
      </c>
      <c r="K713" s="3" t="str">
        <f>IF(OR(ISNA(VLOOKUP(Tableau161920[[#This Row],[Référence]],MON_MSG!A:H,7,FALSE)),ISBLANK(VLOOKUP(Tableau161920[[#This Row],[Référence]],MON_MSG!A:H,7,FALSE))),"",VLOOKUP(Tableau161920[[#This Row],[Référence]],MON_MSG!A:H,7,FALSE))</f>
        <v/>
      </c>
      <c r="L713" s="3" t="str">
        <f>IF(OR(ISNA(VLOOKUP(Tableau161920[[#This Row],[Référence]],MON_MSG!A:I,8,FALSE)),ISBLANK(VLOOKUP(Tableau161920[[#This Row],[Référence]],MON_MSG!A:I,8,FALSE))),"",VLOOKUP(Tableau161920[[#This Row],[Référence]],MON_MSG!A:I,8,FALSE))</f>
        <v/>
      </c>
      <c r="M713" s="3" t="str">
        <f>IF(OR(ISNA(VLOOKUP(Tableau161920[[#This Row],[Référence]],MON_MSG!A:J,9,FALSE)),ISBLANK(VLOOKUP(Tableau161920[[#This Row],[Référence]],MON_MSG!A:J,9,FALSE))),"",VLOOKUP(Tableau161920[[#This Row],[Référence]],MON_MSG!A:J,9,FALSE))</f>
        <v/>
      </c>
      <c r="N713" s="3" t="str">
        <f>IF(VLOOKUP($A713,DICO_Complet!A:R,12,FALSE)=0,"",VLOOKUP($A713,DICO_Complet!A:R,12,FALSE))</f>
        <v/>
      </c>
      <c r="O713" s="3" t="str">
        <f>IF(VLOOKUP($A713,DICO_Complet!A:R,13,FALSE)=0,"",VLOOKUP($A713,DICO_Complet!A:R,13,FALSE))</f>
        <v/>
      </c>
      <c r="P713" s="3" t="str">
        <f>IF(VLOOKUP($A713,DICO_Complet!A:R,14,FALSE)=0,"",VLOOKUP($A713,DICO_Complet!A:R,14,FALSE))</f>
        <v/>
      </c>
      <c r="Q713" s="3" t="str">
        <f>IF(VLOOKUP($A713,DICO_Complet!A:R,15,FALSE)=0,"",VLOOKUP($A713,DICO_Complet!A:R,15,FALSE))</f>
        <v/>
      </c>
      <c r="R713" s="3" t="str">
        <f>IF(VLOOKUP($A713,DICO_Complet!A:R,16,FALSE)=0,"",VLOOKUP($A713,DICO_Complet!A:R,16,FALSE))</f>
        <v/>
      </c>
      <c r="S713" s="3" t="str">
        <f>IF(VLOOKUP($A713,DICO_Complet!A:R,17,FALSE)=0,"",VLOOKUP($A713,DICO_Complet!A:R,17,FALSE))</f>
        <v/>
      </c>
      <c r="T713" s="3" t="str">
        <f>IF(VLOOKUP($A713,DICO_Complet!A:R,18,FALSE)=0,"",VLOOKUP($A713,DICO_Complet!A:R,18,FALSE))</f>
        <v/>
      </c>
    </row>
    <row r="714" spans="1:20">
      <c r="A714" s="29">
        <v>260316112500</v>
      </c>
      <c r="B714" s="30" t="str">
        <f>IF(ISNA(VLOOKUP(Tableau161920[[#This Row],[Référence]],MON_MSG!A:B,2,FALSE)),"N",IF($I714="Obsolete","N","O"))</f>
        <v>O</v>
      </c>
      <c r="C714" s="3" t="str">
        <f>VLOOKUP($A714,DICO_Complet!A:R,3,FALSE)</f>
        <v>Environment</v>
      </c>
      <c r="D714" s="3" t="str">
        <f>VLOOKUP($A714,DICO_Complet!A:R,4,FALSE)</f>
        <v>card</v>
      </c>
      <c r="E714" s="3" t="str">
        <f>VLOOKUP($A714,DICO_Complet!A:R,5,FALSE)</f>
        <v>customisedLineText</v>
      </c>
      <c r="F714" s="3" t="str">
        <f>VLOOKUP($A714,DICO_Complet!A:R,6,FALSE)</f>
        <v>Max50Text</v>
      </c>
      <c r="G714" s="31" t="str">
        <f>VLOOKUP($A714,DICO_Complet!A:R,7,FALSE)</f>
        <v>DNS</v>
      </c>
      <c r="H714" s="31">
        <f>VLOOKUP($A714,DICO_Complet!A:R,8,FALSE)</f>
        <v>0</v>
      </c>
      <c r="I714" s="3" t="str">
        <f>IF(VLOOKUP($A714,DICO_Complet!A:R,9,FALSE)&lt;&gt;0,VLOOKUP($A714,DICO_Complet!A:R,9,FALSE),"")</f>
        <v/>
      </c>
      <c r="J714" s="3" t="str">
        <f>VLOOKUP($A714,DICO_Complet!A:R,10,FALSE)</f>
        <v>Text of the customised line on a card</v>
      </c>
      <c r="K714" s="3" t="str">
        <f>IF(OR(ISNA(VLOOKUP(Tableau161920[[#This Row],[Référence]],MON_MSG!A:H,7,FALSE)),ISBLANK(VLOOKUP(Tableau161920[[#This Row],[Référence]],MON_MSG!A:H,7,FALSE))),"",VLOOKUP(Tableau161920[[#This Row],[Référence]],MON_MSG!A:H,7,FALSE))</f>
        <v/>
      </c>
      <c r="L714" s="3" t="str">
        <f>IF(OR(ISNA(VLOOKUP(Tableau161920[[#This Row],[Référence]],MON_MSG!A:I,8,FALSE)),ISBLANK(VLOOKUP(Tableau161920[[#This Row],[Référence]],MON_MSG!A:I,8,FALSE))),"",VLOOKUP(Tableau161920[[#This Row],[Référence]],MON_MSG!A:I,8,FALSE))</f>
        <v/>
      </c>
      <c r="M714" s="3" t="str">
        <f>IF(OR(ISNA(VLOOKUP(Tableau161920[[#This Row],[Référence]],MON_MSG!A:J,9,FALSE)),ISBLANK(VLOOKUP(Tableau161920[[#This Row],[Référence]],MON_MSG!A:J,9,FALSE))),"",VLOOKUP(Tableau161920[[#This Row],[Référence]],MON_MSG!A:J,9,FALSE))</f>
        <v/>
      </c>
      <c r="N714" s="3" t="str">
        <f>IF(VLOOKUP($A714,DICO_Complet!A:R,12,FALSE)=0,"",VLOOKUP($A714,DICO_Complet!A:R,12,FALSE))</f>
        <v/>
      </c>
      <c r="O714" s="3" t="str">
        <f>IF(VLOOKUP($A714,DICO_Complet!A:R,13,FALSE)=0,"",VLOOKUP($A714,DICO_Complet!A:R,13,FALSE))</f>
        <v/>
      </c>
      <c r="P714" s="3" t="str">
        <f>IF(VLOOKUP($A714,DICO_Complet!A:R,14,FALSE)=0,"",VLOOKUP($A714,DICO_Complet!A:R,14,FALSE))</f>
        <v/>
      </c>
      <c r="Q714" s="3" t="str">
        <f>IF(VLOOKUP($A714,DICO_Complet!A:R,15,FALSE)=0,"",VLOOKUP($A714,DICO_Complet!A:R,15,FALSE))</f>
        <v/>
      </c>
      <c r="R714" s="3" t="str">
        <f>IF(VLOOKUP($A714,DICO_Complet!A:R,16,FALSE)=0,"",VLOOKUP($A714,DICO_Complet!A:R,16,FALSE))</f>
        <v/>
      </c>
      <c r="S714" s="3" t="str">
        <f>IF(VLOOKUP($A714,DICO_Complet!A:R,17,FALSE)=0,"",VLOOKUP($A714,DICO_Complet!A:R,17,FALSE))</f>
        <v/>
      </c>
      <c r="T714" s="3" t="str">
        <f>IF(VLOOKUP($A714,DICO_Complet!A:R,18,FALSE)=0,"",VLOOKUP($A714,DICO_Complet!A:R,18,FALSE))</f>
        <v/>
      </c>
    </row>
    <row r="715" spans="1:20">
      <c r="A715" s="29">
        <v>250331114314</v>
      </c>
      <c r="B715" s="30" t="str">
        <f>IF(ISNA(VLOOKUP(Tableau161920[[#This Row],[Référence]],MON_MSG!A:B,2,FALSE)),"N",IF($I715="Obsolete","N","O"))</f>
        <v>O</v>
      </c>
      <c r="C715" s="3" t="str">
        <f>VLOOKUP($A715,DICO_Complet!A:R,3,FALSE)</f>
        <v>Environment</v>
      </c>
      <c r="D715" s="3" t="str">
        <f>VLOOKUP($A715,DICO_Complet!A:R,4,FALSE)</f>
        <v>card</v>
      </c>
      <c r="E715" s="3" t="str">
        <f>VLOOKUP($A715,DICO_Complet!A:R,5,FALSE)</f>
        <v>designSubscriptionIndicator</v>
      </c>
      <c r="F715" s="3" t="str">
        <f>VLOOKUP($A715,DICO_Complet!A:R,6,FALSE)</f>
        <v>TrueFalseIndicator</v>
      </c>
      <c r="G715" s="31" t="str">
        <f>VLOOKUP($A715,DICO_Complet!A:R,7,FALSE)</f>
        <v>DNS</v>
      </c>
      <c r="H715" s="31">
        <f>VLOOKUP($A715,DICO_Complet!A:R,8,FALSE)</f>
        <v>0</v>
      </c>
      <c r="I715" s="3" t="str">
        <f>IF(VLOOKUP($A715,DICO_Complet!A:R,9,FALSE)&lt;&gt;0,VLOOKUP($A715,DICO_Complet!A:R,9,FALSE),"")</f>
        <v/>
      </c>
      <c r="J715" s="3" t="str">
        <f>VLOOKUP($A715,DICO_Complet!A:R,10,FALSE)</f>
        <v>Card design choice subscription indicator</v>
      </c>
      <c r="K715" s="3" t="str">
        <f>IF(OR(ISNA(VLOOKUP(Tableau161920[[#This Row],[Référence]],MON_MSG!A:H,7,FALSE)),ISBLANK(VLOOKUP(Tableau161920[[#This Row],[Référence]],MON_MSG!A:H,7,FALSE))),"",VLOOKUP(Tableau161920[[#This Row],[Référence]],MON_MSG!A:H,7,FALSE))</f>
        <v/>
      </c>
      <c r="L715" s="3" t="str">
        <f>IF(OR(ISNA(VLOOKUP(Tableau161920[[#This Row],[Référence]],MON_MSG!A:I,8,FALSE)),ISBLANK(VLOOKUP(Tableau161920[[#This Row],[Référence]],MON_MSG!A:I,8,FALSE))),"",VLOOKUP(Tableau161920[[#This Row],[Référence]],MON_MSG!A:I,8,FALSE))</f>
        <v/>
      </c>
      <c r="M715" s="3" t="str">
        <f>IF(OR(ISNA(VLOOKUP(Tableau161920[[#This Row],[Référence]],MON_MSG!A:J,9,FALSE)),ISBLANK(VLOOKUP(Tableau161920[[#This Row],[Référence]],MON_MSG!A:J,9,FALSE))),"",VLOOKUP(Tableau161920[[#This Row],[Référence]],MON_MSG!A:J,9,FALSE))</f>
        <v/>
      </c>
      <c r="N715" s="3" t="str">
        <f>IF(VLOOKUP($A715,DICO_Complet!A:R,12,FALSE)=0,"",VLOOKUP($A715,DICO_Complet!A:R,12,FALSE))</f>
        <v/>
      </c>
      <c r="O715" s="3" t="str">
        <f>IF(VLOOKUP($A715,DICO_Complet!A:R,13,FALSE)=0,"",VLOOKUP($A715,DICO_Complet!A:R,13,FALSE))</f>
        <v/>
      </c>
      <c r="P715" s="3" t="str">
        <f>IF(VLOOKUP($A715,DICO_Complet!A:R,14,FALSE)=0,"",VLOOKUP($A715,DICO_Complet!A:R,14,FALSE))</f>
        <v/>
      </c>
      <c r="Q715" s="3" t="str">
        <f>IF(VLOOKUP($A715,DICO_Complet!A:R,15,FALSE)=0,"",VLOOKUP($A715,DICO_Complet!A:R,15,FALSE))</f>
        <v/>
      </c>
      <c r="R715" s="3" t="str">
        <f>IF(VLOOKUP($A715,DICO_Complet!A:R,16,FALSE)=0,"",VLOOKUP($A715,DICO_Complet!A:R,16,FALSE))</f>
        <v/>
      </c>
      <c r="S715" s="3" t="str">
        <f>IF(VLOOKUP($A715,DICO_Complet!A:R,17,FALSE)=0,"",VLOOKUP($A715,DICO_Complet!A:R,17,FALSE))</f>
        <v/>
      </c>
      <c r="T715" s="3" t="str">
        <f>IF(VLOOKUP($A715,DICO_Complet!A:R,18,FALSE)=0,"",VLOOKUP($A715,DICO_Complet!A:R,18,FALSE))</f>
        <v/>
      </c>
    </row>
    <row r="716" spans="1:20">
      <c r="A716" s="29">
        <v>260417094200</v>
      </c>
      <c r="B716" s="30" t="str">
        <f>IF(ISNA(VLOOKUP(Tableau161920[[#This Row],[Référence]],MON_MSG!A:B,2,FALSE)),"N",IF($I716="Obsolete","N","O"))</f>
        <v>O</v>
      </c>
      <c r="C716" s="3" t="str">
        <f>VLOOKUP($A716,DICO_Complet!A:R,3,FALSE)</f>
        <v>Environment</v>
      </c>
      <c r="D716" s="3" t="str">
        <f>VLOOKUP($A716,DICO_Complet!A:R,4,FALSE)</f>
        <v>card</v>
      </c>
      <c r="E716" s="3" t="str">
        <f>VLOOKUP($A716,DICO_Complet!A:R,5,FALSE)</f>
        <v>dynamicCardSecurityCodeIndicator</v>
      </c>
      <c r="F716" s="3" t="str">
        <f>VLOOKUP($A716,DICO_Complet!A:R,6,FALSE)</f>
        <v>TrueFalseIndicator</v>
      </c>
      <c r="G716" s="31" t="str">
        <f>VLOOKUP($A716,DICO_Complet!A:R,7,FALSE)</f>
        <v>DNS</v>
      </c>
      <c r="H716" s="31">
        <f>VLOOKUP($A716,DICO_Complet!A:R,8,FALSE)</f>
        <v>0</v>
      </c>
      <c r="I716" s="3" t="str">
        <f>IF(VLOOKUP($A716,DICO_Complet!A:R,9,FALSE)&lt;&gt;0,VLOOKUP($A716,DICO_Complet!A:R,9,FALSE),"")</f>
        <v/>
      </c>
      <c r="J716" s="3" t="str">
        <f>VLOOKUP($A716,DICO_Complet!A:R,10,FALSE)</f>
        <v xml:space="preserve">Dynamic card security code indicator </v>
      </c>
      <c r="K716" s="3" t="str">
        <f>IF(OR(ISNA(VLOOKUP(Tableau161920[[#This Row],[Référence]],MON_MSG!A:H,7,FALSE)),ISBLANK(VLOOKUP(Tableau161920[[#This Row],[Référence]],MON_MSG!A:H,7,FALSE))),"",VLOOKUP(Tableau161920[[#This Row],[Référence]],MON_MSG!A:H,7,FALSE))</f>
        <v/>
      </c>
      <c r="L716" s="3" t="str">
        <f>IF(OR(ISNA(VLOOKUP(Tableau161920[[#This Row],[Référence]],MON_MSG!A:I,8,FALSE)),ISBLANK(VLOOKUP(Tableau161920[[#This Row],[Référence]],MON_MSG!A:I,8,FALSE))),"",VLOOKUP(Tableau161920[[#This Row],[Référence]],MON_MSG!A:I,8,FALSE))</f>
        <v/>
      </c>
      <c r="M716" s="3" t="str">
        <f>IF(OR(ISNA(VLOOKUP(Tableau161920[[#This Row],[Référence]],MON_MSG!A:J,9,FALSE)),ISBLANK(VLOOKUP(Tableau161920[[#This Row],[Référence]],MON_MSG!A:J,9,FALSE))),"",VLOOKUP(Tableau161920[[#This Row],[Référence]],MON_MSG!A:J,9,FALSE))</f>
        <v/>
      </c>
      <c r="N716" s="3" t="str">
        <f>IF(VLOOKUP($A716,DICO_Complet!A:R,12,FALSE)=0,"",VLOOKUP($A716,DICO_Complet!A:R,12,FALSE))</f>
        <v/>
      </c>
      <c r="O716" s="3" t="str">
        <f>IF(VLOOKUP($A716,DICO_Complet!A:R,13,FALSE)=0,"",VLOOKUP($A716,DICO_Complet!A:R,13,FALSE))</f>
        <v/>
      </c>
      <c r="P716" s="3" t="str">
        <f>IF(VLOOKUP($A716,DICO_Complet!A:R,14,FALSE)=0,"",VLOOKUP($A716,DICO_Complet!A:R,14,FALSE))</f>
        <v/>
      </c>
      <c r="Q716" s="3" t="str">
        <f>IF(VLOOKUP($A716,DICO_Complet!A:R,15,FALSE)=0,"",VLOOKUP($A716,DICO_Complet!A:R,15,FALSE))</f>
        <v/>
      </c>
      <c r="R716" s="3" t="str">
        <f>IF(VLOOKUP($A716,DICO_Complet!A:R,16,FALSE)=0,"",VLOOKUP($A716,DICO_Complet!A:R,16,FALSE))</f>
        <v/>
      </c>
      <c r="S716" s="3" t="str">
        <f>IF(VLOOKUP($A716,DICO_Complet!A:R,17,FALSE)=0,"",VLOOKUP($A716,DICO_Complet!A:R,17,FALSE))</f>
        <v/>
      </c>
      <c r="T716" s="3" t="str">
        <f>IF(VLOOKUP($A716,DICO_Complet!A:R,18,FALSE)=0,"",VLOOKUP($A716,DICO_Complet!A:R,18,FALSE))</f>
        <v/>
      </c>
    </row>
    <row r="717" spans="1:20">
      <c r="A717" s="29">
        <v>250410114302</v>
      </c>
      <c r="B717" s="30" t="str">
        <f>IF(ISNA(VLOOKUP(Tableau161920[[#This Row],[Référence]],MON_MSG!A:B,2,FALSE)),"N",IF($I717="Obsolete","N","O"))</f>
        <v>O</v>
      </c>
      <c r="C717" s="3" t="str">
        <f>VLOOKUP($A717,DICO_Complet!A:R,3,FALSE)</f>
        <v>Environment</v>
      </c>
      <c r="D717" s="3" t="str">
        <f>VLOOKUP($A717,DICO_Complet!A:R,4,FALSE)</f>
        <v>card</v>
      </c>
      <c r="E717" s="3" t="str">
        <f>VLOOKUP($A717,DICO_Complet!A:R,5,FALSE)</f>
        <v>embossedComplementaryData</v>
      </c>
      <c r="F717" s="3" t="str">
        <f>VLOOKUP($A717,DICO_Complet!A:R,6,FALSE)</f>
        <v>Max35Text</v>
      </c>
      <c r="G717" s="31" t="str">
        <f>VLOOKUP($A717,DICO_Complet!A:R,7,FALSE)</f>
        <v>DNS</v>
      </c>
      <c r="H717" s="31">
        <f>VLOOKUP($A717,DICO_Complet!A:R,8,FALSE)</f>
        <v>0</v>
      </c>
      <c r="I717" s="3" t="str">
        <f>IF(VLOOKUP($A717,DICO_Complet!A:R,9,FALSE)&lt;&gt;0,VLOOKUP($A717,DICO_Complet!A:R,9,FALSE),"")</f>
        <v/>
      </c>
      <c r="J717" s="3" t="str">
        <f>VLOOKUP($A717,DICO_Complet!A:R,10,FALSE)</f>
        <v>Complementary embossed zone label</v>
      </c>
      <c r="K717" s="3" t="str">
        <f>IF(OR(ISNA(VLOOKUP(Tableau161920[[#This Row],[Référence]],MON_MSG!A:H,7,FALSE)),ISBLANK(VLOOKUP(Tableau161920[[#This Row],[Référence]],MON_MSG!A:H,7,FALSE))),"",VLOOKUP(Tableau161920[[#This Row],[Référence]],MON_MSG!A:H,7,FALSE))</f>
        <v/>
      </c>
      <c r="L717" s="3" t="str">
        <f>IF(OR(ISNA(VLOOKUP(Tableau161920[[#This Row],[Référence]],MON_MSG!A:I,8,FALSE)),ISBLANK(VLOOKUP(Tableau161920[[#This Row],[Référence]],MON_MSG!A:I,8,FALSE))),"",VLOOKUP(Tableau161920[[#This Row],[Référence]],MON_MSG!A:I,8,FALSE))</f>
        <v/>
      </c>
      <c r="M717" s="3" t="str">
        <f>IF(OR(ISNA(VLOOKUP(Tableau161920[[#This Row],[Référence]],MON_MSG!A:J,9,FALSE)),ISBLANK(VLOOKUP(Tableau161920[[#This Row],[Référence]],MON_MSG!A:J,9,FALSE))),"",VLOOKUP(Tableau161920[[#This Row],[Référence]],MON_MSG!A:J,9,FALSE))</f>
        <v/>
      </c>
      <c r="N717" s="3" t="str">
        <f>IF(VLOOKUP($A717,DICO_Complet!A:R,12,FALSE)=0,"",VLOOKUP($A717,DICO_Complet!A:R,12,FALSE))</f>
        <v/>
      </c>
      <c r="O717" s="3" t="str">
        <f>IF(VLOOKUP($A717,DICO_Complet!A:R,13,FALSE)=0,"",VLOOKUP($A717,DICO_Complet!A:R,13,FALSE))</f>
        <v/>
      </c>
      <c r="P717" s="3" t="str">
        <f>IF(VLOOKUP($A717,DICO_Complet!A:R,14,FALSE)=0,"",VLOOKUP($A717,DICO_Complet!A:R,14,FALSE))</f>
        <v/>
      </c>
      <c r="Q717" s="3" t="str">
        <f>IF(VLOOKUP($A717,DICO_Complet!A:R,15,FALSE)=0,"",VLOOKUP($A717,DICO_Complet!A:R,15,FALSE))</f>
        <v/>
      </c>
      <c r="R717" s="3" t="str">
        <f>IF(VLOOKUP($A717,DICO_Complet!A:R,16,FALSE)=0,"",VLOOKUP($A717,DICO_Complet!A:R,16,FALSE))</f>
        <v/>
      </c>
      <c r="S717" s="3" t="str">
        <f>IF(VLOOKUP($A717,DICO_Complet!A:R,17,FALSE)=0,"",VLOOKUP($A717,DICO_Complet!A:R,17,FALSE))</f>
        <v/>
      </c>
      <c r="T717" s="3" t="str">
        <f>IF(VLOOKUP($A717,DICO_Complet!A:R,18,FALSE)=0,"",VLOOKUP($A717,DICO_Complet!A:R,18,FALSE))</f>
        <v/>
      </c>
    </row>
    <row r="718" spans="1:20">
      <c r="A718" s="29">
        <v>241112000086</v>
      </c>
      <c r="B718" s="30" t="str">
        <f>IF(ISNA(VLOOKUP(Tableau161920[[#This Row],[Référence]],MON_MSG!A:B,2,FALSE)),"N",IF($I718="Obsolete","N","O"))</f>
        <v>O</v>
      </c>
      <c r="C718" s="3" t="str">
        <f>VLOOKUP($A718,DICO_Complet!A:R,3,FALSE)</f>
        <v>Environment</v>
      </c>
      <c r="D718" s="3" t="str">
        <f>VLOOKUP($A718,DICO_Complet!A:R,4,FALSE)</f>
        <v>card</v>
      </c>
      <c r="E718" s="3" t="str">
        <f>VLOOKUP($A718,DICO_Complet!A:R,5,FALSE)</f>
        <v>embossedName</v>
      </c>
      <c r="F718" s="3" t="str">
        <f>VLOOKUP($A718,DICO_Complet!A:R,6,FALSE)</f>
        <v>Max45Text</v>
      </c>
      <c r="G718" s="31" t="str">
        <f>VLOOKUP($A718,DICO_Complet!A:R,7,FALSE)</f>
        <v>DTI</v>
      </c>
      <c r="H718" s="31">
        <f>VLOOKUP($A718,DICO_Complet!A:R,8,FALSE)</f>
        <v>0</v>
      </c>
      <c r="I718" s="3" t="str">
        <f>IF(VLOOKUP($A718,DICO_Complet!A:R,9,FALSE)&lt;&gt;0,VLOOKUP($A718,DICO_Complet!A:R,9,FALSE),"")</f>
        <v/>
      </c>
      <c r="J718" s="3" t="str">
        <f>VLOOKUP($A718,DICO_Complet!A:R,10,FALSE)</f>
        <v>card embossed name</v>
      </c>
      <c r="K718" s="3" t="str">
        <f>IF(OR(ISNA(VLOOKUP(Tableau161920[[#This Row],[Référence]],MON_MSG!A:H,7,FALSE)),ISBLANK(VLOOKUP(Tableau161920[[#This Row],[Référence]],MON_MSG!A:H,7,FALSE))),"",VLOOKUP(Tableau161920[[#This Row],[Référence]],MON_MSG!A:H,7,FALSE))</f>
        <v/>
      </c>
      <c r="L718" s="3" t="str">
        <f>IF(OR(ISNA(VLOOKUP(Tableau161920[[#This Row],[Référence]],MON_MSG!A:I,8,FALSE)),ISBLANK(VLOOKUP(Tableau161920[[#This Row],[Référence]],MON_MSG!A:I,8,FALSE))),"",VLOOKUP(Tableau161920[[#This Row],[Référence]],MON_MSG!A:I,8,FALSE))</f>
        <v/>
      </c>
      <c r="M718" s="3" t="str">
        <f>IF(OR(ISNA(VLOOKUP(Tableau161920[[#This Row],[Référence]],MON_MSG!A:J,9,FALSE)),ISBLANK(VLOOKUP(Tableau161920[[#This Row],[Référence]],MON_MSG!A:J,9,FALSE))),"",VLOOKUP(Tableau161920[[#This Row],[Référence]],MON_MSG!A:J,9,FALSE))</f>
        <v/>
      </c>
      <c r="N718" s="3" t="str">
        <f>IF(VLOOKUP($A718,DICO_Complet!A:R,12,FALSE)=0,"",VLOOKUP($A718,DICO_Complet!A:R,12,FALSE))</f>
        <v/>
      </c>
      <c r="O718" s="3" t="str">
        <f>IF(VLOOKUP($A718,DICO_Complet!A:R,13,FALSE)=0,"",VLOOKUP($A718,DICO_Complet!A:R,13,FALSE))</f>
        <v/>
      </c>
      <c r="P718" s="3" t="str">
        <f>IF(VLOOKUP($A718,DICO_Complet!A:R,14,FALSE)=0,"",VLOOKUP($A718,DICO_Complet!A:R,14,FALSE))</f>
        <v/>
      </c>
      <c r="Q718" s="3" t="str">
        <f>IF(VLOOKUP($A718,DICO_Complet!A:R,15,FALSE)=0,"",VLOOKUP($A718,DICO_Complet!A:R,15,FALSE))</f>
        <v/>
      </c>
      <c r="R718" s="3" t="str">
        <f>IF(VLOOKUP($A718,DICO_Complet!A:R,16,FALSE)=0,"",VLOOKUP($A718,DICO_Complet!A:R,16,FALSE))</f>
        <v/>
      </c>
      <c r="S718" s="3" t="str">
        <f>IF(VLOOKUP($A718,DICO_Complet!A:R,17,FALSE)=0,"",VLOOKUP($A718,DICO_Complet!A:R,17,FALSE))</f>
        <v/>
      </c>
      <c r="T718" s="3" t="str">
        <f>IF(VLOOKUP($A718,DICO_Complet!A:R,18,FALSE)=0,"",VLOOKUP($A718,DICO_Complet!A:R,18,FALSE))</f>
        <v/>
      </c>
    </row>
    <row r="719" spans="1:20">
      <c r="A719" s="29">
        <v>250410114301</v>
      </c>
      <c r="B719" s="30" t="str">
        <f>IF(ISNA(VLOOKUP(Tableau161920[[#This Row],[Référence]],MON_MSG!A:B,2,FALSE)),"N",IF($I719="Obsolete","N","O"))</f>
        <v>O</v>
      </c>
      <c r="C719" s="3" t="str">
        <f>VLOOKUP($A719,DICO_Complet!A:R,3,FALSE)</f>
        <v>Environment</v>
      </c>
      <c r="D719" s="3" t="str">
        <f>VLOOKUP($A719,DICO_Complet!A:R,4,FALSE)</f>
        <v>card</v>
      </c>
      <c r="E719" s="3" t="str">
        <f>VLOOKUP($A719,DICO_Complet!A:R,5,FALSE)</f>
        <v>embossedZone</v>
      </c>
      <c r="F719" s="3" t="str">
        <f>VLOOKUP($A719,DICO_Complet!A:R,6,FALSE)</f>
        <v>Max35Text</v>
      </c>
      <c r="G719" s="31" t="str">
        <f>VLOOKUP($A719,DICO_Complet!A:R,7,FALSE)</f>
        <v>DNS</v>
      </c>
      <c r="H719" s="31">
        <f>VLOOKUP($A719,DICO_Complet!A:R,8,FALSE)</f>
        <v>0</v>
      </c>
      <c r="I719" s="3" t="str">
        <f>IF(VLOOKUP($A719,DICO_Complet!A:R,9,FALSE)&lt;&gt;0,VLOOKUP($A719,DICO_Complet!A:R,9,FALSE),"")</f>
        <v/>
      </c>
      <c r="J719" s="3" t="str">
        <f>VLOOKUP($A719,DICO_Complet!A:R,10,FALSE)</f>
        <v>Card embossed zone label</v>
      </c>
      <c r="K719" s="3" t="str">
        <f>IF(OR(ISNA(VLOOKUP(Tableau161920[[#This Row],[Référence]],MON_MSG!A:H,7,FALSE)),ISBLANK(VLOOKUP(Tableau161920[[#This Row],[Référence]],MON_MSG!A:H,7,FALSE))),"",VLOOKUP(Tableau161920[[#This Row],[Référence]],MON_MSG!A:H,7,FALSE))</f>
        <v/>
      </c>
      <c r="L719" s="3" t="str">
        <f>IF(OR(ISNA(VLOOKUP(Tableau161920[[#This Row],[Référence]],MON_MSG!A:I,8,FALSE)),ISBLANK(VLOOKUP(Tableau161920[[#This Row],[Référence]],MON_MSG!A:I,8,FALSE))),"",VLOOKUP(Tableau161920[[#This Row],[Référence]],MON_MSG!A:I,8,FALSE))</f>
        <v/>
      </c>
      <c r="M719" s="3" t="str">
        <f>IF(OR(ISNA(VLOOKUP(Tableau161920[[#This Row],[Référence]],MON_MSG!A:J,9,FALSE)),ISBLANK(VLOOKUP(Tableau161920[[#This Row],[Référence]],MON_MSG!A:J,9,FALSE))),"",VLOOKUP(Tableau161920[[#This Row],[Référence]],MON_MSG!A:J,9,FALSE))</f>
        <v/>
      </c>
      <c r="N719" s="3" t="str">
        <f>IF(VLOOKUP($A719,DICO_Complet!A:R,12,FALSE)=0,"",VLOOKUP($A719,DICO_Complet!A:R,12,FALSE))</f>
        <v/>
      </c>
      <c r="O719" s="3" t="str">
        <f>IF(VLOOKUP($A719,DICO_Complet!A:R,13,FALSE)=0,"",VLOOKUP($A719,DICO_Complet!A:R,13,FALSE))</f>
        <v/>
      </c>
      <c r="P719" s="3" t="str">
        <f>IF(VLOOKUP($A719,DICO_Complet!A:R,14,FALSE)=0,"",VLOOKUP($A719,DICO_Complet!A:R,14,FALSE))</f>
        <v/>
      </c>
      <c r="Q719" s="3" t="str">
        <f>IF(VLOOKUP($A719,DICO_Complet!A:R,15,FALSE)=0,"",VLOOKUP($A719,DICO_Complet!A:R,15,FALSE))</f>
        <v/>
      </c>
      <c r="R719" s="3" t="str">
        <f>IF(VLOOKUP($A719,DICO_Complet!A:R,16,FALSE)=0,"",VLOOKUP($A719,DICO_Complet!A:R,16,FALSE))</f>
        <v/>
      </c>
      <c r="S719" s="3" t="str">
        <f>IF(VLOOKUP($A719,DICO_Complet!A:R,17,FALSE)=0,"",VLOOKUP($A719,DICO_Complet!A:R,17,FALSE))</f>
        <v/>
      </c>
      <c r="T719" s="3" t="str">
        <f>IF(VLOOKUP($A719,DICO_Complet!A:R,18,FALSE)=0,"",VLOOKUP($A719,DICO_Complet!A:R,18,FALSE))</f>
        <v/>
      </c>
    </row>
    <row r="720" spans="1:20">
      <c r="A720" s="29">
        <v>251027150002</v>
      </c>
      <c r="B720" s="30" t="str">
        <f>IF(ISNA(VLOOKUP(Tableau161920[[#This Row],[Référence]],MON_MSG!A:B,2,FALSE)),"N",IF($I720="Obsolete","N","O"))</f>
        <v>O</v>
      </c>
      <c r="C720" s="3" t="str">
        <f>VLOOKUP($A720,DICO_Complet!A:R,3,FALSE)</f>
        <v>Environment</v>
      </c>
      <c r="D720" s="3" t="str">
        <f>VLOOKUP($A720,DICO_Complet!A:R,4,FALSE)</f>
        <v>card</v>
      </c>
      <c r="E720" s="3" t="str">
        <f>VLOOKUP($A720,DICO_Complet!A:R,5,FALSE)</f>
        <v>emvImplementationCode</v>
      </c>
      <c r="F720" s="3" t="str">
        <f>VLOOKUP($A720,DICO_Complet!A:R,6,FALSE)</f>
        <v>EmvImplementationCodeset</v>
      </c>
      <c r="G720" s="31" t="str">
        <f>VLOOKUP($A720,DICO_Complet!A:R,7,FALSE)</f>
        <v>DNS</v>
      </c>
      <c r="H720" s="31">
        <f>VLOOKUP($A720,DICO_Complet!A:R,8,FALSE)</f>
        <v>0</v>
      </c>
      <c r="I720" s="3" t="str">
        <f>IF(VLOOKUP($A720,DICO_Complet!A:R,9,FALSE)&lt;&gt;0,VLOOKUP($A720,DICO_Complet!A:R,9,FALSE),"")</f>
        <v/>
      </c>
      <c r="J720" s="3" t="str">
        <f>VLOOKUP($A720,DICO_Complet!A:R,10,FALSE)</f>
        <v>Code identifying the EMV chip implementation</v>
      </c>
      <c r="K720" s="3" t="str">
        <f>IF(OR(ISNA(VLOOKUP(Tableau161920[[#This Row],[Référence]],MON_MSG!A:H,7,FALSE)),ISBLANK(VLOOKUP(Tableau161920[[#This Row],[Référence]],MON_MSG!A:H,7,FALSE))),"",VLOOKUP(Tableau161920[[#This Row],[Référence]],MON_MSG!A:H,7,FALSE))</f>
        <v/>
      </c>
      <c r="L720" s="3" t="str">
        <f>IF(OR(ISNA(VLOOKUP(Tableau161920[[#This Row],[Référence]],MON_MSG!A:I,8,FALSE)),ISBLANK(VLOOKUP(Tableau161920[[#This Row],[Référence]],MON_MSG!A:I,8,FALSE))),"",VLOOKUP(Tableau161920[[#This Row],[Référence]],MON_MSG!A:I,8,FALSE))</f>
        <v/>
      </c>
      <c r="M720" s="3" t="str">
        <f>IF(OR(ISNA(VLOOKUP(Tableau161920[[#This Row],[Référence]],MON_MSG!A:J,9,FALSE)),ISBLANK(VLOOKUP(Tableau161920[[#This Row],[Référence]],MON_MSG!A:J,9,FALSE))),"",VLOOKUP(Tableau161920[[#This Row],[Référence]],MON_MSG!A:J,9,FALSE))</f>
        <v/>
      </c>
      <c r="N720" s="3" t="str">
        <f>IF(VLOOKUP($A720,DICO_Complet!A:R,12,FALSE)=0,"",VLOOKUP($A720,DICO_Complet!A:R,12,FALSE))</f>
        <v/>
      </c>
      <c r="O720" s="3" t="str">
        <f>IF(VLOOKUP($A720,DICO_Complet!A:R,13,FALSE)=0,"",VLOOKUP($A720,DICO_Complet!A:R,13,FALSE))</f>
        <v/>
      </c>
      <c r="P720" s="3" t="str">
        <f>IF(VLOOKUP($A720,DICO_Complet!A:R,14,FALSE)=0,"",VLOOKUP($A720,DICO_Complet!A:R,14,FALSE))</f>
        <v/>
      </c>
      <c r="Q720" s="3" t="str">
        <f>IF(VLOOKUP($A720,DICO_Complet!A:R,15,FALSE)=0,"",VLOOKUP($A720,DICO_Complet!A:R,15,FALSE))</f>
        <v/>
      </c>
      <c r="R720" s="3" t="str">
        <f>IF(VLOOKUP($A720,DICO_Complet!A:R,16,FALSE)=0,"",VLOOKUP($A720,DICO_Complet!A:R,16,FALSE))</f>
        <v/>
      </c>
      <c r="S720" s="3" t="str">
        <f>IF(VLOOKUP($A720,DICO_Complet!A:R,17,FALSE)=0,"",VLOOKUP($A720,DICO_Complet!A:R,17,FALSE))</f>
        <v/>
      </c>
      <c r="T720" s="3" t="str">
        <f>IF(VLOOKUP($A720,DICO_Complet!A:R,18,FALSE)=0,"",VLOOKUP($A720,DICO_Complet!A:R,18,FALSE))</f>
        <v/>
      </c>
    </row>
    <row r="721" spans="1:20">
      <c r="A721" s="29">
        <v>241112000087</v>
      </c>
      <c r="B721" s="30" t="str">
        <f>IF(ISNA(VLOOKUP(Tableau161920[[#This Row],[Référence]],MON_MSG!A:B,2,FALSE)),"N",IF($I721="Obsolete","N","O"))</f>
        <v>O</v>
      </c>
      <c r="C721" s="3" t="str">
        <f>VLOOKUP($A721,DICO_Complet!A:R,3,FALSE)</f>
        <v>Environment</v>
      </c>
      <c r="D721" s="3" t="str">
        <f>VLOOKUP($A721,DICO_Complet!A:R,4,FALSE)</f>
        <v>card</v>
      </c>
      <c r="E721" s="3" t="str">
        <f>VLOOKUP($A721,DICO_Complet!A:R,5,FALSE)</f>
        <v>encryptedPrimaryAccountNumber</v>
      </c>
      <c r="F721" s="3" t="str">
        <f>VLOOKUP($A721,DICO_Complet!A:R,6,FALSE)</f>
        <v>JWECompact</v>
      </c>
      <c r="G721" s="31" t="str">
        <f>VLOOKUP($A721,DICO_Complet!A:R,7,FALSE)</f>
        <v>DNS</v>
      </c>
      <c r="H721" s="31">
        <f>VLOOKUP($A721,DICO_Complet!A:R,8,FALSE)</f>
        <v>0</v>
      </c>
      <c r="I721" s="3" t="str">
        <f>IF(VLOOKUP($A721,DICO_Complet!A:R,9,FALSE)&lt;&gt;0,VLOOKUP($A721,DICO_Complet!A:R,9,FALSE),"")</f>
        <v/>
      </c>
      <c r="J721" s="3" t="str">
        <f>VLOOKUP($A721,DICO_Complet!A:R,10,FALSE)</f>
        <v>encrypted pan</v>
      </c>
      <c r="K721" s="3" t="str">
        <f>IF(OR(ISNA(VLOOKUP(Tableau161920[[#This Row],[Référence]],MON_MSG!A:H,7,FALSE)),ISBLANK(VLOOKUP(Tableau161920[[#This Row],[Référence]],MON_MSG!A:H,7,FALSE))),"",VLOOKUP(Tableau161920[[#This Row],[Référence]],MON_MSG!A:H,7,FALSE))</f>
        <v/>
      </c>
      <c r="L721" s="3" t="str">
        <f>IF(OR(ISNA(VLOOKUP(Tableau161920[[#This Row],[Référence]],MON_MSG!A:I,8,FALSE)),ISBLANK(VLOOKUP(Tableau161920[[#This Row],[Référence]],MON_MSG!A:I,8,FALSE))),"",VLOOKUP(Tableau161920[[#This Row],[Référence]],MON_MSG!A:I,8,FALSE))</f>
        <v/>
      </c>
      <c r="M721" s="3" t="str">
        <f>IF(OR(ISNA(VLOOKUP(Tableau161920[[#This Row],[Référence]],MON_MSG!A:J,9,FALSE)),ISBLANK(VLOOKUP(Tableau161920[[#This Row],[Référence]],MON_MSG!A:J,9,FALSE))),"",VLOOKUP(Tableau161920[[#This Row],[Référence]],MON_MSG!A:J,9,FALSE))</f>
        <v/>
      </c>
      <c r="N721" s="3" t="str">
        <f>IF(VLOOKUP($A721,DICO_Complet!A:R,12,FALSE)=0,"",VLOOKUP($A721,DICO_Complet!A:R,12,FALSE))</f>
        <v/>
      </c>
      <c r="O721" s="3" t="str">
        <f>IF(VLOOKUP($A721,DICO_Complet!A:R,13,FALSE)=0,"",VLOOKUP($A721,DICO_Complet!A:R,13,FALSE))</f>
        <v/>
      </c>
      <c r="P721" s="3" t="str">
        <f>IF(VLOOKUP($A721,DICO_Complet!A:R,14,FALSE)=0,"",VLOOKUP($A721,DICO_Complet!A:R,14,FALSE))</f>
        <v/>
      </c>
      <c r="Q721" s="3" t="str">
        <f>IF(VLOOKUP($A721,DICO_Complet!A:R,15,FALSE)=0,"",VLOOKUP($A721,DICO_Complet!A:R,15,FALSE))</f>
        <v/>
      </c>
      <c r="R721" s="3" t="str">
        <f>IF(VLOOKUP($A721,DICO_Complet!A:R,16,FALSE)=0,"",VLOOKUP($A721,DICO_Complet!A:R,16,FALSE))</f>
        <v/>
      </c>
      <c r="S721" s="3" t="str">
        <f>IF(VLOOKUP($A721,DICO_Complet!A:R,17,FALSE)=0,"",VLOOKUP($A721,DICO_Complet!A:R,17,FALSE))</f>
        <v/>
      </c>
      <c r="T721" s="3" t="str">
        <f>IF(VLOOKUP($A721,DICO_Complet!A:R,18,FALSE)=0,"",VLOOKUP($A721,DICO_Complet!A:R,18,FALSE))</f>
        <v/>
      </c>
    </row>
    <row r="722" spans="1:20">
      <c r="A722" s="29">
        <v>260317094800</v>
      </c>
      <c r="B722" s="30" t="str">
        <f>IF(ISNA(VLOOKUP(Tableau161920[[#This Row],[Référence]],MON_MSG!A:B,2,FALSE)),"N",IF($I722="Obsolete","N","O"))</f>
        <v>O</v>
      </c>
      <c r="C722" s="3" t="str">
        <f>VLOOKUP($A722,DICO_Complet!A:R,3,FALSE)</f>
        <v>Environment</v>
      </c>
      <c r="D722" s="3" t="str">
        <f>VLOOKUP($A722,DICO_Complet!A:R,4,FALSE)</f>
        <v>card</v>
      </c>
      <c r="E722" s="3" t="str">
        <f>VLOOKUP($A722,DICO_Complet!A:R,5,FALSE)</f>
        <v>encryptedVirtualCardPrimaryAccountNumber</v>
      </c>
      <c r="F722" s="3" t="str">
        <f>VLOOKUP($A722,DICO_Complet!A:R,6,FALSE)</f>
        <v>JWECompact</v>
      </c>
      <c r="G722" s="31" t="str">
        <f>VLOOKUP($A722,DICO_Complet!A:R,7,FALSE)</f>
        <v>DNS</v>
      </c>
      <c r="H722" s="31" t="str">
        <f>VLOOKUP($A722,DICO_Complet!A:R,8,FALSE)</f>
        <v>DNS</v>
      </c>
      <c r="I722" s="3" t="str">
        <f>IF(VLOOKUP($A722,DICO_Complet!A:R,9,FALSE)&lt;&gt;0,VLOOKUP($A722,DICO_Complet!A:R,9,FALSE),"")</f>
        <v/>
      </c>
      <c r="J722" s="3" t="str">
        <f>VLOOKUP($A722,DICO_Complet!A:R,10,FALSE)</f>
        <v>Encrypted virtual card primary account number</v>
      </c>
      <c r="K722" s="3" t="str">
        <f>IF(OR(ISNA(VLOOKUP(Tableau161920[[#This Row],[Référence]],MON_MSG!A:H,7,FALSE)),ISBLANK(VLOOKUP(Tableau161920[[#This Row],[Référence]],MON_MSG!A:H,7,FALSE))),"",VLOOKUP(Tableau161920[[#This Row],[Référence]],MON_MSG!A:H,7,FALSE))</f>
        <v/>
      </c>
      <c r="L722" s="3" t="str">
        <f>IF(OR(ISNA(VLOOKUP(Tableau161920[[#This Row],[Référence]],MON_MSG!A:I,8,FALSE)),ISBLANK(VLOOKUP(Tableau161920[[#This Row],[Référence]],MON_MSG!A:I,8,FALSE))),"",VLOOKUP(Tableau161920[[#This Row],[Référence]],MON_MSG!A:I,8,FALSE))</f>
        <v/>
      </c>
      <c r="M722" s="3" t="str">
        <f>IF(OR(ISNA(VLOOKUP(Tableau161920[[#This Row],[Référence]],MON_MSG!A:J,9,FALSE)),ISBLANK(VLOOKUP(Tableau161920[[#This Row],[Référence]],MON_MSG!A:J,9,FALSE))),"",VLOOKUP(Tableau161920[[#This Row],[Référence]],MON_MSG!A:J,9,FALSE))</f>
        <v/>
      </c>
      <c r="N722" s="3" t="str">
        <f>IF(VLOOKUP($A722,DICO_Complet!A:R,12,FALSE)=0,"",VLOOKUP($A722,DICO_Complet!A:R,12,FALSE))</f>
        <v/>
      </c>
      <c r="O722" s="3" t="str">
        <f>IF(VLOOKUP($A722,DICO_Complet!A:R,13,FALSE)=0,"",VLOOKUP($A722,DICO_Complet!A:R,13,FALSE))</f>
        <v/>
      </c>
      <c r="P722" s="3" t="str">
        <f>IF(VLOOKUP($A722,DICO_Complet!A:R,14,FALSE)=0,"",VLOOKUP($A722,DICO_Complet!A:R,14,FALSE))</f>
        <v/>
      </c>
      <c r="Q722" s="3" t="str">
        <f>IF(VLOOKUP($A722,DICO_Complet!A:R,15,FALSE)=0,"",VLOOKUP($A722,DICO_Complet!A:R,15,FALSE))</f>
        <v/>
      </c>
      <c r="R722" s="3" t="str">
        <f>IF(VLOOKUP($A722,DICO_Complet!A:R,16,FALSE)=0,"",VLOOKUP($A722,DICO_Complet!A:R,16,FALSE))</f>
        <v/>
      </c>
      <c r="S722" s="3" t="str">
        <f>IF(VLOOKUP($A722,DICO_Complet!A:R,17,FALSE)=0,"",VLOOKUP($A722,DICO_Complet!A:R,17,FALSE))</f>
        <v/>
      </c>
      <c r="T722" s="3" t="str">
        <f>IF(VLOOKUP($A722,DICO_Complet!A:R,18,FALSE)=0,"",VLOOKUP($A722,DICO_Complet!A:R,18,FALSE))</f>
        <v/>
      </c>
    </row>
    <row r="723" spans="1:20">
      <c r="A723" s="29">
        <v>241112000088</v>
      </c>
      <c r="B723" s="30" t="str">
        <f>IF(ISNA(VLOOKUP(Tableau161920[[#This Row],[Référence]],MON_MSG!A:B,2,FALSE)),"N",IF($I723="Obsolete","N","O"))</f>
        <v>O</v>
      </c>
      <c r="C723" s="3" t="str">
        <f>VLOOKUP($A723,DICO_Complet!A:R,3,FALSE)</f>
        <v>Environment</v>
      </c>
      <c r="D723" s="3" t="str">
        <f>VLOOKUP($A723,DICO_Complet!A:R,4,FALSE)</f>
        <v>card</v>
      </c>
      <c r="E723" s="3" t="str">
        <f>VLOOKUP($A723,DICO_Complet!A:R,5,FALSE)</f>
        <v>expiryDate</v>
      </c>
      <c r="F723" s="3" t="str">
        <f>VLOOKUP($A723,DICO_Complet!A:R,6,FALSE)</f>
        <v>ISOYearMonth</v>
      </c>
      <c r="G723" s="31" t="str">
        <f>VLOOKUP($A723,DICO_Complet!A:R,7,FALSE)</f>
        <v>DTI</v>
      </c>
      <c r="H723" s="31">
        <f>VLOOKUP($A723,DICO_Complet!A:R,8,FALSE)</f>
        <v>0</v>
      </c>
      <c r="I723" s="3" t="str">
        <f>IF(VLOOKUP($A723,DICO_Complet!A:R,9,FALSE)&lt;&gt;0,VLOOKUP($A723,DICO_Complet!A:R,9,FALSE),"")</f>
        <v/>
      </c>
      <c r="J723" s="3" t="str">
        <f>VLOOKUP($A723,DICO_Complet!A:R,10,FALSE)</f>
        <v>Expiry date</v>
      </c>
      <c r="K723" s="3" t="str">
        <f>IF(OR(ISNA(VLOOKUP(Tableau161920[[#This Row],[Référence]],MON_MSG!A:H,7,FALSE)),ISBLANK(VLOOKUP(Tableau161920[[#This Row],[Référence]],MON_MSG!A:H,7,FALSE))),"",VLOOKUP(Tableau161920[[#This Row],[Référence]],MON_MSG!A:H,7,FALSE))</f>
        <v/>
      </c>
      <c r="L723" s="3" t="str">
        <f>IF(OR(ISNA(VLOOKUP(Tableau161920[[#This Row],[Référence]],MON_MSG!A:I,8,FALSE)),ISBLANK(VLOOKUP(Tableau161920[[#This Row],[Référence]],MON_MSG!A:I,8,FALSE))),"",VLOOKUP(Tableau161920[[#This Row],[Référence]],MON_MSG!A:I,8,FALSE))</f>
        <v/>
      </c>
      <c r="M723" s="3" t="str">
        <f>IF(OR(ISNA(VLOOKUP(Tableau161920[[#This Row],[Référence]],MON_MSG!A:J,9,FALSE)),ISBLANK(VLOOKUP(Tableau161920[[#This Row],[Référence]],MON_MSG!A:J,9,FALSE))),"",VLOOKUP(Tableau161920[[#This Row],[Référence]],MON_MSG!A:J,9,FALSE))</f>
        <v/>
      </c>
      <c r="N723" s="3" t="str">
        <f>IF(VLOOKUP($A723,DICO_Complet!A:R,12,FALSE)=0,"",VLOOKUP($A723,DICO_Complet!A:R,12,FALSE))</f>
        <v>ISO14</v>
      </c>
      <c r="O723" s="3" t="str">
        <f>IF(VLOOKUP($A723,DICO_Complet!A:R,13,FALSE)=0,"",VLOOKUP($A723,DICO_Complet!A:R,13,FALSE))</f>
        <v>014</v>
      </c>
      <c r="P723" s="3" t="str">
        <f>IF(VLOOKUP($A723,DICO_Complet!A:R,14,FALSE)=0,"",VLOOKUP($A723,DICO_Complet!A:R,14,FALSE))</f>
        <v>014</v>
      </c>
      <c r="Q723" s="3" t="str">
        <f>IF(VLOOKUP($A723,DICO_Complet!A:R,15,FALSE)=0,"",VLOOKUP($A723,DICO_Complet!A:R,15,FALSE))</f>
        <v>014</v>
      </c>
      <c r="R723" s="3" t="str">
        <f>IF(VLOOKUP($A723,DICO_Complet!A:R,16,FALSE)=0,"",VLOOKUP($A723,DICO_Complet!A:R,16,FALSE))</f>
        <v/>
      </c>
      <c r="S723" s="3" t="str">
        <f>IF(VLOOKUP($A723,DICO_Complet!A:R,17,FALSE)=0,"",VLOOKUP($A723,DICO_Complet!A:R,17,FALSE))</f>
        <v>DE 014</v>
      </c>
      <c r="T723" s="3" t="str">
        <f>IF(VLOOKUP($A723,DICO_Complet!A:R,18,FALSE)=0,"",VLOOKUP($A723,DICO_Complet!A:R,18,FALSE))</f>
        <v/>
      </c>
    </row>
    <row r="724" spans="1:20">
      <c r="A724" s="29">
        <v>250528104008</v>
      </c>
      <c r="B724" s="30" t="str">
        <f>IF(ISNA(VLOOKUP(Tableau161920[[#This Row],[Référence]],MON_MSG!A:B,2,FALSE)),"N",IF($I724="Obsolete","N","O"))</f>
        <v>O</v>
      </c>
      <c r="C724" s="3" t="str">
        <f>VLOOKUP($A724,DICO_Complet!A:R,3,FALSE)</f>
        <v>Environment</v>
      </c>
      <c r="D724" s="3" t="str">
        <f>VLOOKUP($A724,DICO_Complet!A:R,4,FALSE)</f>
        <v>card</v>
      </c>
      <c r="E724" s="3" t="str">
        <f>VLOOKUP($A724,DICO_Complet!A:R,5,FALSE)</f>
        <v>internalEntityId</v>
      </c>
      <c r="F724" s="3" t="str">
        <f>VLOOKUP($A724,DICO_Complet!A:R,6,FALSE)</f>
        <v>Max5AlphaNumericText</v>
      </c>
      <c r="G724" s="31" t="str">
        <f>VLOOKUP($A724,DICO_Complet!A:R,7,FALSE)</f>
        <v>DNS</v>
      </c>
      <c r="H724" s="31">
        <f>VLOOKUP($A724,DICO_Complet!A:R,8,FALSE)</f>
        <v>0</v>
      </c>
      <c r="I724" s="3" t="str">
        <f>IF(VLOOKUP($A724,DICO_Complet!A:R,9,FALSE)&lt;&gt;0,VLOOKUP($A724,DICO_Complet!A:R,9,FALSE),"")</f>
        <v/>
      </c>
      <c r="J724" s="3" t="str">
        <f>VLOOKUP($A724,DICO_Complet!A:R,10,FALSE)</f>
        <v>branch code</v>
      </c>
      <c r="K724" s="3" t="str">
        <f>IF(OR(ISNA(VLOOKUP(Tableau161920[[#This Row],[Référence]],MON_MSG!A:H,7,FALSE)),ISBLANK(VLOOKUP(Tableau161920[[#This Row],[Référence]],MON_MSG!A:H,7,FALSE))),"",VLOOKUP(Tableau161920[[#This Row],[Référence]],MON_MSG!A:H,7,FALSE))</f>
        <v/>
      </c>
      <c r="L724" s="3" t="str">
        <f>IF(OR(ISNA(VLOOKUP(Tableau161920[[#This Row],[Référence]],MON_MSG!A:I,8,FALSE)),ISBLANK(VLOOKUP(Tableau161920[[#This Row],[Référence]],MON_MSG!A:I,8,FALSE))),"",VLOOKUP(Tableau161920[[#This Row],[Référence]],MON_MSG!A:I,8,FALSE))</f>
        <v/>
      </c>
      <c r="M724" s="3" t="str">
        <f>IF(OR(ISNA(VLOOKUP(Tableau161920[[#This Row],[Référence]],MON_MSG!A:J,9,FALSE)),ISBLANK(VLOOKUP(Tableau161920[[#This Row],[Référence]],MON_MSG!A:J,9,FALSE))),"",VLOOKUP(Tableau161920[[#This Row],[Référence]],MON_MSG!A:J,9,FALSE))</f>
        <v/>
      </c>
      <c r="N724" s="3" t="str">
        <f>IF(VLOOKUP($A724,DICO_Complet!A:R,12,FALSE)=0,"",VLOOKUP($A724,DICO_Complet!A:R,12,FALSE))</f>
        <v/>
      </c>
      <c r="O724" s="3" t="str">
        <f>IF(VLOOKUP($A724,DICO_Complet!A:R,13,FALSE)=0,"",VLOOKUP($A724,DICO_Complet!A:R,13,FALSE))</f>
        <v/>
      </c>
      <c r="P724" s="3" t="str">
        <f>IF(VLOOKUP($A724,DICO_Complet!A:R,14,FALSE)=0,"",VLOOKUP($A724,DICO_Complet!A:R,14,FALSE))</f>
        <v/>
      </c>
      <c r="Q724" s="3" t="str">
        <f>IF(VLOOKUP($A724,DICO_Complet!A:R,15,FALSE)=0,"",VLOOKUP($A724,DICO_Complet!A:R,15,FALSE))</f>
        <v/>
      </c>
      <c r="R724" s="3" t="str">
        <f>IF(VLOOKUP($A724,DICO_Complet!A:R,16,FALSE)=0,"",VLOOKUP($A724,DICO_Complet!A:R,16,FALSE))</f>
        <v/>
      </c>
      <c r="S724" s="3" t="str">
        <f>IF(VLOOKUP($A724,DICO_Complet!A:R,17,FALSE)=0,"",VLOOKUP($A724,DICO_Complet!A:R,17,FALSE))</f>
        <v/>
      </c>
      <c r="T724" s="3" t="str">
        <f>IF(VLOOKUP($A724,DICO_Complet!A:R,18,FALSE)=0,"",VLOOKUP($A724,DICO_Complet!A:R,18,FALSE))</f>
        <v/>
      </c>
    </row>
    <row r="725" spans="1:20">
      <c r="A725" s="29">
        <v>251027175000</v>
      </c>
      <c r="B725" s="30" t="str">
        <f>IF(ISNA(VLOOKUP(Tableau161920[[#This Row],[Référence]],MON_MSG!A:B,2,FALSE)),"N",IF($I725="Obsolete","N","O"))</f>
        <v>O</v>
      </c>
      <c r="C725" s="3" t="str">
        <f>VLOOKUP($A725,DICO_Complet!A:R,3,FALSE)</f>
        <v>Environment</v>
      </c>
      <c r="D725" s="3" t="str">
        <f>VLOOKUP($A725,DICO_Complet!A:R,4,FALSE)</f>
        <v>card</v>
      </c>
      <c r="E725" s="3" t="str">
        <f>VLOOKUP($A725,DICO_Complet!A:R,5,FALSE)</f>
        <v>internalPanAlias</v>
      </c>
      <c r="F725" s="3" t="str">
        <f>VLOOKUP($A725,DICO_Complet!A:R,6,FALSE)</f>
        <v>Max19Text</v>
      </c>
      <c r="G725" s="31" t="str">
        <f>VLOOKUP($A725,DICO_Complet!A:R,7,FALSE)</f>
        <v>DNS</v>
      </c>
      <c r="H725" s="31">
        <f>VLOOKUP($A725,DICO_Complet!A:R,8,FALSE)</f>
        <v>0</v>
      </c>
      <c r="I725" s="3" t="str">
        <f>IF(VLOOKUP($A725,DICO_Complet!A:R,9,FALSE)&lt;&gt;0,VLOOKUP($A725,DICO_Complet!A:R,9,FALSE),"")</f>
        <v/>
      </c>
      <c r="J725" s="3" t="str">
        <f>VLOOKUP($A725,DICO_Complet!A:R,10,FALSE)</f>
        <v>Internal Pan Alias</v>
      </c>
      <c r="K725" s="3" t="str">
        <f>IF(OR(ISNA(VLOOKUP(Tableau161920[[#This Row],[Référence]],MON_MSG!A:H,7,FALSE)),ISBLANK(VLOOKUP(Tableau161920[[#This Row],[Référence]],MON_MSG!A:H,7,FALSE))),"",VLOOKUP(Tableau161920[[#This Row],[Référence]],MON_MSG!A:H,7,FALSE))</f>
        <v/>
      </c>
      <c r="L725" s="3" t="str">
        <f>IF(OR(ISNA(VLOOKUP(Tableau161920[[#This Row],[Référence]],MON_MSG!A:I,8,FALSE)),ISBLANK(VLOOKUP(Tableau161920[[#This Row],[Référence]],MON_MSG!A:I,8,FALSE))),"",VLOOKUP(Tableau161920[[#This Row],[Référence]],MON_MSG!A:I,8,FALSE))</f>
        <v/>
      </c>
      <c r="M725" s="3" t="str">
        <f>IF(OR(ISNA(VLOOKUP(Tableau161920[[#This Row],[Référence]],MON_MSG!A:J,9,FALSE)),ISBLANK(VLOOKUP(Tableau161920[[#This Row],[Référence]],MON_MSG!A:J,9,FALSE))),"",VLOOKUP(Tableau161920[[#This Row],[Référence]],MON_MSG!A:J,9,FALSE))</f>
        <v/>
      </c>
      <c r="N725" s="3" t="str">
        <f>IF(VLOOKUP($A725,DICO_Complet!A:R,12,FALSE)=0,"",VLOOKUP($A725,DICO_Complet!A:R,12,FALSE))</f>
        <v/>
      </c>
      <c r="O725" s="3" t="str">
        <f>IF(VLOOKUP($A725,DICO_Complet!A:R,13,FALSE)=0,"",VLOOKUP($A725,DICO_Complet!A:R,13,FALSE))</f>
        <v/>
      </c>
      <c r="P725" s="3" t="str">
        <f>IF(VLOOKUP($A725,DICO_Complet!A:R,14,FALSE)=0,"",VLOOKUP($A725,DICO_Complet!A:R,14,FALSE))</f>
        <v/>
      </c>
      <c r="Q725" s="3" t="str">
        <f>IF(VLOOKUP($A725,DICO_Complet!A:R,15,FALSE)=0,"",VLOOKUP($A725,DICO_Complet!A:R,15,FALSE))</f>
        <v/>
      </c>
      <c r="R725" s="3" t="str">
        <f>IF(VLOOKUP($A725,DICO_Complet!A:R,16,FALSE)=0,"",VLOOKUP($A725,DICO_Complet!A:R,16,FALSE))</f>
        <v/>
      </c>
      <c r="S725" s="3" t="str">
        <f>IF(VLOOKUP($A725,DICO_Complet!A:R,17,FALSE)=0,"",VLOOKUP($A725,DICO_Complet!A:R,17,FALSE))</f>
        <v/>
      </c>
      <c r="T725" s="3" t="str">
        <f>IF(VLOOKUP($A725,DICO_Complet!A:R,18,FALSE)=0,"",VLOOKUP($A725,DICO_Complet!A:R,18,FALSE))</f>
        <v/>
      </c>
    </row>
    <row r="726" spans="1:20">
      <c r="A726" s="29">
        <v>250528120900</v>
      </c>
      <c r="B726" s="30" t="str">
        <f>IF(ISNA(VLOOKUP(Tableau161920[[#This Row],[Référence]],MON_MSG!A:B,2,FALSE)),"N",IF($I726="Obsolete","N","O"))</f>
        <v>O</v>
      </c>
      <c r="C726" s="3" t="str">
        <f>VLOOKUP($A726,DICO_Complet!A:R,3,FALSE)</f>
        <v>Environment</v>
      </c>
      <c r="D726" s="3" t="str">
        <f>VLOOKUP($A726,DICO_Complet!A:R,4,FALSE)</f>
        <v>card</v>
      </c>
      <c r="E726" s="3" t="str">
        <f>VLOOKUP($A726,DICO_Complet!A:R,5,FALSE)</f>
        <v>issuerBIN</v>
      </c>
      <c r="F726" s="3" t="str">
        <f>VLOOKUP($A726,DICO_Complet!A:R,6,FALSE)</f>
        <v>Max15NumericText</v>
      </c>
      <c r="G726" s="31" t="str">
        <f>VLOOKUP($A726,DICO_Complet!A:R,7,FALSE)</f>
        <v>DNS</v>
      </c>
      <c r="H726" s="31">
        <f>VLOOKUP($A726,DICO_Complet!A:R,8,FALSE)</f>
        <v>0</v>
      </c>
      <c r="I726" s="3" t="str">
        <f>IF(VLOOKUP($A726,DICO_Complet!A:R,9,FALSE)&lt;&gt;0,VLOOKUP($A726,DICO_Complet!A:R,9,FALSE),"")</f>
        <v/>
      </c>
      <c r="J726" s="3" t="str">
        <f>VLOOKUP($A726,DICO_Complet!A:R,10,FALSE)</f>
        <v>Issuer BIN</v>
      </c>
      <c r="K726" s="3" t="str">
        <f>IF(OR(ISNA(VLOOKUP(Tableau161920[[#This Row],[Référence]],MON_MSG!A:H,7,FALSE)),ISBLANK(VLOOKUP(Tableau161920[[#This Row],[Référence]],MON_MSG!A:H,7,FALSE))),"",VLOOKUP(Tableau161920[[#This Row],[Référence]],MON_MSG!A:H,7,FALSE))</f>
        <v/>
      </c>
      <c r="L726" s="3" t="str">
        <f>IF(OR(ISNA(VLOOKUP(Tableau161920[[#This Row],[Référence]],MON_MSG!A:I,8,FALSE)),ISBLANK(VLOOKUP(Tableau161920[[#This Row],[Référence]],MON_MSG!A:I,8,FALSE))),"",VLOOKUP(Tableau161920[[#This Row],[Référence]],MON_MSG!A:I,8,FALSE))</f>
        <v/>
      </c>
      <c r="M726" s="3" t="str">
        <f>IF(OR(ISNA(VLOOKUP(Tableau161920[[#This Row],[Référence]],MON_MSG!A:J,9,FALSE)),ISBLANK(VLOOKUP(Tableau161920[[#This Row],[Référence]],MON_MSG!A:J,9,FALSE))),"",VLOOKUP(Tableau161920[[#This Row],[Référence]],MON_MSG!A:J,9,FALSE))</f>
        <v/>
      </c>
      <c r="N726" s="3" t="str">
        <f>IF(VLOOKUP($A726,DICO_Complet!A:R,12,FALSE)=0,"",VLOOKUP($A726,DICO_Complet!A:R,12,FALSE))</f>
        <v/>
      </c>
      <c r="O726" s="3" t="str">
        <f>IF(VLOOKUP($A726,DICO_Complet!A:R,13,FALSE)=0,"",VLOOKUP($A726,DICO_Complet!A:R,13,FALSE))</f>
        <v/>
      </c>
      <c r="P726" s="3" t="str">
        <f>IF(VLOOKUP($A726,DICO_Complet!A:R,14,FALSE)=0,"",VLOOKUP($A726,DICO_Complet!A:R,14,FALSE))</f>
        <v/>
      </c>
      <c r="Q726" s="3" t="str">
        <f>IF(VLOOKUP($A726,DICO_Complet!A:R,15,FALSE)=0,"",VLOOKUP($A726,DICO_Complet!A:R,15,FALSE))</f>
        <v/>
      </c>
      <c r="R726" s="3" t="str">
        <f>IF(VLOOKUP($A726,DICO_Complet!A:R,16,FALSE)=0,"",VLOOKUP($A726,DICO_Complet!A:R,16,FALSE))</f>
        <v/>
      </c>
      <c r="S726" s="3" t="str">
        <f>IF(VLOOKUP($A726,DICO_Complet!A:R,17,FALSE)=0,"",VLOOKUP($A726,DICO_Complet!A:R,17,FALSE))</f>
        <v/>
      </c>
      <c r="T726" s="3" t="str">
        <f>IF(VLOOKUP($A726,DICO_Complet!A:R,18,FALSE)=0,"",VLOOKUP($A726,DICO_Complet!A:R,18,FALSE))</f>
        <v/>
      </c>
    </row>
    <row r="727" spans="1:20">
      <c r="A727" s="29">
        <v>250328162300</v>
      </c>
      <c r="B727" s="30" t="str">
        <f>IF(ISNA(VLOOKUP(Tableau161920[[#This Row],[Référence]],MON_MSG!A:B,2,FALSE)),"N",IF($I727="Obsolete","N","O"))</f>
        <v>O</v>
      </c>
      <c r="C727" s="3" t="str">
        <f>VLOOKUP($A727,DICO_Complet!A:R,3,FALSE)</f>
        <v>Environment</v>
      </c>
      <c r="D727" s="3" t="str">
        <f>VLOOKUP($A727,DICO_Complet!A:R,4,FALSE)</f>
        <v>card</v>
      </c>
      <c r="E727" s="3" t="str">
        <f>VLOOKUP($A727,DICO_Complet!A:R,5,FALSE)</f>
        <v>issuerId</v>
      </c>
      <c r="F727" s="3" t="str">
        <f>VLOOKUP($A727,DICO_Complet!A:R,6,FALSE)</f>
        <v>Max11NumericText</v>
      </c>
      <c r="G727" s="31" t="str">
        <f>VLOOKUP($A727,DICO_Complet!A:R,7,FALSE)</f>
        <v>DNS</v>
      </c>
      <c r="H727" s="31">
        <f>VLOOKUP($A727,DICO_Complet!A:R,8,FALSE)</f>
        <v>0</v>
      </c>
      <c r="I727" s="3" t="str">
        <f>IF(VLOOKUP($A727,DICO_Complet!A:R,9,FALSE)&lt;&gt;0,VLOOKUP($A727,DICO_Complet!A:R,9,FALSE),"")</f>
        <v/>
      </c>
      <c r="J727" s="3" t="str">
        <f>VLOOKUP($A727,DICO_Complet!A:R,10,FALSE)</f>
        <v>issuer identification</v>
      </c>
      <c r="K727" s="3" t="str">
        <f>IF(OR(ISNA(VLOOKUP(Tableau161920[[#This Row],[Référence]],MON_MSG!A:H,7,FALSE)),ISBLANK(VLOOKUP(Tableau161920[[#This Row],[Référence]],MON_MSG!A:H,7,FALSE))),"",VLOOKUP(Tableau161920[[#This Row],[Référence]],MON_MSG!A:H,7,FALSE))</f>
        <v/>
      </c>
      <c r="L727" s="3" t="str">
        <f>IF(OR(ISNA(VLOOKUP(Tableau161920[[#This Row],[Référence]],MON_MSG!A:I,8,FALSE)),ISBLANK(VLOOKUP(Tableau161920[[#This Row],[Référence]],MON_MSG!A:I,8,FALSE))),"",VLOOKUP(Tableau161920[[#This Row],[Référence]],MON_MSG!A:I,8,FALSE))</f>
        <v/>
      </c>
      <c r="M727" s="3" t="str">
        <f>IF(OR(ISNA(VLOOKUP(Tableau161920[[#This Row],[Référence]],MON_MSG!A:J,9,FALSE)),ISBLANK(VLOOKUP(Tableau161920[[#This Row],[Référence]],MON_MSG!A:J,9,FALSE))),"",VLOOKUP(Tableau161920[[#This Row],[Référence]],MON_MSG!A:J,9,FALSE))</f>
        <v/>
      </c>
      <c r="N727" s="3" t="str">
        <f>IF(VLOOKUP($A727,DICO_Complet!A:R,12,FALSE)=0,"",VLOOKUP($A727,DICO_Complet!A:R,12,FALSE))</f>
        <v>MFO11</v>
      </c>
      <c r="O727" s="3" t="str">
        <f>IF(VLOOKUP($A727,DICO_Complet!A:R,13,FALSE)=0,"",VLOOKUP($A727,DICO_Complet!A:R,13,FALSE))</f>
        <v/>
      </c>
      <c r="P727" s="3" t="str">
        <f>IF(VLOOKUP($A727,DICO_Complet!A:R,14,FALSE)=0,"",VLOOKUP($A727,DICO_Complet!A:R,14,FALSE))</f>
        <v/>
      </c>
      <c r="Q727" s="3" t="str">
        <f>IF(VLOOKUP($A727,DICO_Complet!A:R,15,FALSE)=0,"",VLOOKUP($A727,DICO_Complet!A:R,15,FALSE))</f>
        <v/>
      </c>
      <c r="R727" s="3" t="str">
        <f>IF(VLOOKUP($A727,DICO_Complet!A:R,16,FALSE)=0,"",VLOOKUP($A727,DICO_Complet!A:R,16,FALSE))</f>
        <v/>
      </c>
      <c r="S727" s="3" t="str">
        <f>IF(VLOOKUP($A727,DICO_Complet!A:R,17,FALSE)=0,"",VLOOKUP($A727,DICO_Complet!A:R,17,FALSE))</f>
        <v/>
      </c>
      <c r="T727" s="3" t="str">
        <f>IF(VLOOKUP($A727,DICO_Complet!A:R,18,FALSE)=0,"",VLOOKUP($A727,DICO_Complet!A:R,18,FALSE))</f>
        <v/>
      </c>
    </row>
    <row r="728" spans="1:20">
      <c r="A728" s="29">
        <v>241112000076</v>
      </c>
      <c r="B728" s="30" t="str">
        <f>IF(ISNA(VLOOKUP(Tableau161920[[#This Row],[Référence]],MON_MSG!A:B,2,FALSE)),"N",IF($I728="Obsolete","N","O"))</f>
        <v>O</v>
      </c>
      <c r="C728" s="3" t="str">
        <f>VLOOKUP($A728,DICO_Complet!A:R,3,FALSE)</f>
        <v>Environment</v>
      </c>
      <c r="D728" s="3" t="str">
        <f>VLOOKUP($A728,DICO_Complet!A:R,4,FALSE)</f>
        <v>card</v>
      </c>
      <c r="E728" s="3" t="str">
        <f>VLOOKUP($A728,DICO_Complet!A:R,5,FALSE)</f>
        <v>issuerInstitutionId</v>
      </c>
      <c r="F728" s="3" t="str">
        <f>VLOOKUP($A728,DICO_Complet!A:R,6,FALSE)</f>
        <v>Max35Text</v>
      </c>
      <c r="G728" s="31" t="str">
        <f>VLOOKUP($A728,DICO_Complet!A:R,7,FALSE)</f>
        <v>DNS</v>
      </c>
      <c r="H728" s="31">
        <f>VLOOKUP($A728,DICO_Complet!A:R,8,FALSE)</f>
        <v>0</v>
      </c>
      <c r="I728" s="3" t="str">
        <f>IF(VLOOKUP($A728,DICO_Complet!A:R,9,FALSE)&lt;&gt;0,VLOOKUP($A728,DICO_Complet!A:R,9,FALSE),"")</f>
        <v/>
      </c>
      <c r="J728" s="3" t="str">
        <f>VLOOKUP($A728,DICO_Complet!A:R,10,FALSE)</f>
        <v>Issuer Bank Reference</v>
      </c>
      <c r="K728" s="3" t="str">
        <f>IF(OR(ISNA(VLOOKUP(Tableau161920[[#This Row],[Référence]],MON_MSG!A:H,7,FALSE)),ISBLANK(VLOOKUP(Tableau161920[[#This Row],[Référence]],MON_MSG!A:H,7,FALSE))),"",VLOOKUP(Tableau161920[[#This Row],[Référence]],MON_MSG!A:H,7,FALSE))</f>
        <v/>
      </c>
      <c r="L728" s="3" t="str">
        <f>IF(OR(ISNA(VLOOKUP(Tableau161920[[#This Row],[Référence]],MON_MSG!A:I,8,FALSE)),ISBLANK(VLOOKUP(Tableau161920[[#This Row],[Référence]],MON_MSG!A:I,8,FALSE))),"",VLOOKUP(Tableau161920[[#This Row],[Référence]],MON_MSG!A:I,8,FALSE))</f>
        <v/>
      </c>
      <c r="M728" s="3" t="str">
        <f>IF(OR(ISNA(VLOOKUP(Tableau161920[[#This Row],[Référence]],MON_MSG!A:J,9,FALSE)),ISBLANK(VLOOKUP(Tableau161920[[#This Row],[Référence]],MON_MSG!A:J,9,FALSE))),"",VLOOKUP(Tableau161920[[#This Row],[Référence]],MON_MSG!A:J,9,FALSE))</f>
        <v/>
      </c>
      <c r="N728" s="3" t="str">
        <f>IF(VLOOKUP($A728,DICO_Complet!A:R,12,FALSE)=0,"",VLOOKUP($A728,DICO_Complet!A:R,12,FALSE))</f>
        <v>AUT123</v>
      </c>
      <c r="O728" s="3" t="str">
        <f>IF(VLOOKUP($A728,DICO_Complet!A:R,13,FALSE)=0,"",VLOOKUP($A728,DICO_Complet!A:R,13,FALSE))</f>
        <v/>
      </c>
      <c r="P728" s="3" t="str">
        <f>IF(VLOOKUP($A728,DICO_Complet!A:R,14,FALSE)=0,"",VLOOKUP($A728,DICO_Complet!A:R,14,FALSE))</f>
        <v/>
      </c>
      <c r="Q728" s="3" t="str">
        <f>IF(VLOOKUP($A728,DICO_Complet!A:R,15,FALSE)=0,"",VLOOKUP($A728,DICO_Complet!A:R,15,FALSE))</f>
        <v/>
      </c>
      <c r="R728" s="3" t="str">
        <f>IF(VLOOKUP($A728,DICO_Complet!A:R,16,FALSE)=0,"",VLOOKUP($A728,DICO_Complet!A:R,16,FALSE))</f>
        <v/>
      </c>
      <c r="S728" s="3" t="str">
        <f>IF(VLOOKUP($A728,DICO_Complet!A:R,17,FALSE)=0,"",VLOOKUP($A728,DICO_Complet!A:R,17,FALSE))</f>
        <v/>
      </c>
      <c r="T728" s="3" t="str">
        <f>IF(VLOOKUP($A728,DICO_Complet!A:R,18,FALSE)=0,"",VLOOKUP($A728,DICO_Complet!A:R,18,FALSE))</f>
        <v/>
      </c>
    </row>
    <row r="729" spans="1:20">
      <c r="A729" s="29">
        <v>250528104053</v>
      </c>
      <c r="B729" s="30" t="str">
        <f>IF(ISNA(VLOOKUP(Tableau161920[[#This Row],[Référence]],MON_MSG!A:B,2,FALSE)),"N",IF($I729="Obsolete","N","O"))</f>
        <v>O</v>
      </c>
      <c r="C729" s="3" t="str">
        <f>VLOOKUP($A729,DICO_Complet!A:R,3,FALSE)</f>
        <v>Environment</v>
      </c>
      <c r="D729" s="3" t="str">
        <f>VLOOKUP($A729,DICO_Complet!A:R,4,FALSE)</f>
        <v>card</v>
      </c>
      <c r="E729" s="3" t="str">
        <f>VLOOKUP($A729,DICO_Complet!A:R,5,FALSE)</f>
        <v>issuerInstitutionLabel</v>
      </c>
      <c r="F729" s="3" t="str">
        <f>VLOOKUP($A729,DICO_Complet!A:R,6,FALSE)</f>
        <v>Max35Text</v>
      </c>
      <c r="G729" s="31" t="str">
        <f>VLOOKUP($A729,DICO_Complet!A:R,7,FALSE)</f>
        <v>DNS</v>
      </c>
      <c r="H729" s="31">
        <f>VLOOKUP($A729,DICO_Complet!A:R,8,FALSE)</f>
        <v>0</v>
      </c>
      <c r="I729" s="3" t="str">
        <f>IF(VLOOKUP($A729,DICO_Complet!A:R,9,FALSE)&lt;&gt;0,VLOOKUP($A729,DICO_Complet!A:R,9,FALSE),"")</f>
        <v/>
      </c>
      <c r="J729" s="3" t="str">
        <f>VLOOKUP($A729,DICO_Complet!A:R,10,FALSE)</f>
        <v>Label of cardholder institution</v>
      </c>
      <c r="K729" s="3" t="str">
        <f>IF(OR(ISNA(VLOOKUP(Tableau161920[[#This Row],[Référence]],MON_MSG!A:H,7,FALSE)),ISBLANK(VLOOKUP(Tableau161920[[#This Row],[Référence]],MON_MSG!A:H,7,FALSE))),"",VLOOKUP(Tableau161920[[#This Row],[Référence]],MON_MSG!A:H,7,FALSE))</f>
        <v/>
      </c>
      <c r="L729" s="3" t="str">
        <f>IF(OR(ISNA(VLOOKUP(Tableau161920[[#This Row],[Référence]],MON_MSG!A:I,8,FALSE)),ISBLANK(VLOOKUP(Tableau161920[[#This Row],[Référence]],MON_MSG!A:I,8,FALSE))),"",VLOOKUP(Tableau161920[[#This Row],[Référence]],MON_MSG!A:I,8,FALSE))</f>
        <v/>
      </c>
      <c r="M729" s="3" t="str">
        <f>IF(OR(ISNA(VLOOKUP(Tableau161920[[#This Row],[Référence]],MON_MSG!A:J,9,FALSE)),ISBLANK(VLOOKUP(Tableau161920[[#This Row],[Référence]],MON_MSG!A:J,9,FALSE))),"",VLOOKUP(Tableau161920[[#This Row],[Référence]],MON_MSG!A:J,9,FALSE))</f>
        <v/>
      </c>
      <c r="N729" s="3" t="str">
        <f>IF(VLOOKUP($A729,DICO_Complet!A:R,12,FALSE)=0,"",VLOOKUP($A729,DICO_Complet!A:R,12,FALSE))</f>
        <v/>
      </c>
      <c r="O729" s="3" t="str">
        <f>IF(VLOOKUP($A729,DICO_Complet!A:R,13,FALSE)=0,"",VLOOKUP($A729,DICO_Complet!A:R,13,FALSE))</f>
        <v/>
      </c>
      <c r="P729" s="3" t="str">
        <f>IF(VLOOKUP($A729,DICO_Complet!A:R,14,FALSE)=0,"",VLOOKUP($A729,DICO_Complet!A:R,14,FALSE))</f>
        <v/>
      </c>
      <c r="Q729" s="3" t="str">
        <f>IF(VLOOKUP($A729,DICO_Complet!A:R,15,FALSE)=0,"",VLOOKUP($A729,DICO_Complet!A:R,15,FALSE))</f>
        <v/>
      </c>
      <c r="R729" s="3" t="str">
        <f>IF(VLOOKUP($A729,DICO_Complet!A:R,16,FALSE)=0,"",VLOOKUP($A729,DICO_Complet!A:R,16,FALSE))</f>
        <v/>
      </c>
      <c r="S729" s="3" t="str">
        <f>IF(VLOOKUP($A729,DICO_Complet!A:R,17,FALSE)=0,"",VLOOKUP($A729,DICO_Complet!A:R,17,FALSE))</f>
        <v/>
      </c>
      <c r="T729" s="3" t="str">
        <f>IF(VLOOKUP($A729,DICO_Complet!A:R,18,FALSE)=0,"",VLOOKUP($A729,DICO_Complet!A:R,18,FALSE))</f>
        <v/>
      </c>
    </row>
    <row r="730" spans="1:20">
      <c r="A730" s="29">
        <v>250212182200</v>
      </c>
      <c r="B730" s="30" t="str">
        <f>IF(ISNA(VLOOKUP(Tableau161920[[#This Row],[Référence]],MON_MSG!A:B,2,FALSE)),"N",IF($I730="Obsolete","N","O"))</f>
        <v>O</v>
      </c>
      <c r="C730" s="3" t="str">
        <f>VLOOKUP($A730,DICO_Complet!A:R,3,FALSE)</f>
        <v>Environment</v>
      </c>
      <c r="D730" s="3" t="str">
        <f>VLOOKUP($A730,DICO_Complet!A:R,4,FALSE)</f>
        <v>card</v>
      </c>
      <c r="E730" s="3" t="str">
        <f>VLOOKUP($A730,DICO_Complet!A:R,5,FALSE)</f>
        <v>issuerLeaderInstitutionId</v>
      </c>
      <c r="F730" s="3" t="str">
        <f>VLOOKUP($A730,DICO_Complet!A:R,6,FALSE)</f>
        <v>Max35Text</v>
      </c>
      <c r="G730" s="31" t="str">
        <f>VLOOKUP($A730,DICO_Complet!A:R,7,FALSE)</f>
        <v>DNS</v>
      </c>
      <c r="H730" s="31">
        <f>VLOOKUP($A730,DICO_Complet!A:R,8,FALSE)</f>
        <v>0</v>
      </c>
      <c r="I730" s="3" t="str">
        <f>IF(VLOOKUP($A730,DICO_Complet!A:R,9,FALSE)&lt;&gt;0,VLOOKUP($A730,DICO_Complet!A:R,9,FALSE),"")</f>
        <v/>
      </c>
      <c r="J730" s="3" t="str">
        <f>VLOOKUP($A730,DICO_Complet!A:R,10,FALSE)</f>
        <v>Bank Leader of Issuer</v>
      </c>
      <c r="K730" s="3" t="str">
        <f>IF(OR(ISNA(VLOOKUP(Tableau161920[[#This Row],[Référence]],MON_MSG!A:H,7,FALSE)),ISBLANK(VLOOKUP(Tableau161920[[#This Row],[Référence]],MON_MSG!A:H,7,FALSE))),"",VLOOKUP(Tableau161920[[#This Row],[Référence]],MON_MSG!A:H,7,FALSE))</f>
        <v/>
      </c>
      <c r="L730" s="3" t="str">
        <f>IF(OR(ISNA(VLOOKUP(Tableau161920[[#This Row],[Référence]],MON_MSG!A:I,8,FALSE)),ISBLANK(VLOOKUP(Tableau161920[[#This Row],[Référence]],MON_MSG!A:I,8,FALSE))),"",VLOOKUP(Tableau161920[[#This Row],[Référence]],MON_MSG!A:I,8,FALSE))</f>
        <v/>
      </c>
      <c r="M730" s="3" t="str">
        <f>IF(OR(ISNA(VLOOKUP(Tableau161920[[#This Row],[Référence]],MON_MSG!A:J,9,FALSE)),ISBLANK(VLOOKUP(Tableau161920[[#This Row],[Référence]],MON_MSG!A:J,9,FALSE))),"",VLOOKUP(Tableau161920[[#This Row],[Référence]],MON_MSG!A:J,9,FALSE))</f>
        <v/>
      </c>
      <c r="N730" s="3" t="str">
        <f>IF(VLOOKUP($A730,DICO_Complet!A:R,12,FALSE)=0,"",VLOOKUP($A730,DICO_Complet!A:R,12,FALSE))</f>
        <v>MFO5</v>
      </c>
      <c r="O730" s="3" t="str">
        <f>IF(VLOOKUP($A730,DICO_Complet!A:R,13,FALSE)=0,"",VLOOKUP($A730,DICO_Complet!A:R,13,FALSE))</f>
        <v/>
      </c>
      <c r="P730" s="3" t="str">
        <f>IF(VLOOKUP($A730,DICO_Complet!A:R,14,FALSE)=0,"",VLOOKUP($A730,DICO_Complet!A:R,14,FALSE))</f>
        <v/>
      </c>
      <c r="Q730" s="3" t="str">
        <f>IF(VLOOKUP($A730,DICO_Complet!A:R,15,FALSE)=0,"",VLOOKUP($A730,DICO_Complet!A:R,15,FALSE))</f>
        <v/>
      </c>
      <c r="R730" s="3" t="str">
        <f>IF(VLOOKUP($A730,DICO_Complet!A:R,16,FALSE)=0,"",VLOOKUP($A730,DICO_Complet!A:R,16,FALSE))</f>
        <v/>
      </c>
      <c r="S730" s="3" t="str">
        <f>IF(VLOOKUP($A730,DICO_Complet!A:R,17,FALSE)=0,"",VLOOKUP($A730,DICO_Complet!A:R,17,FALSE))</f>
        <v/>
      </c>
      <c r="T730" s="3" t="str">
        <f>IF(VLOOKUP($A730,DICO_Complet!A:R,18,FALSE)=0,"",VLOOKUP($A730,DICO_Complet!A:R,18,FALSE))</f>
        <v/>
      </c>
    </row>
    <row r="731" spans="1:20">
      <c r="A731" s="29">
        <v>250528104056</v>
      </c>
      <c r="B731" s="30" t="str">
        <f>IF(ISNA(VLOOKUP(Tableau161920[[#This Row],[Référence]],MON_MSG!A:B,2,FALSE)),"N",IF($I731="Obsolete","N","O"))</f>
        <v>O</v>
      </c>
      <c r="C731" s="3" t="str">
        <f>VLOOKUP($A731,DICO_Complet!A:R,3,FALSE)</f>
        <v>Environment</v>
      </c>
      <c r="D731" s="3" t="str">
        <f>VLOOKUP($A731,DICO_Complet!A:R,4,FALSE)</f>
        <v>card</v>
      </c>
      <c r="E731" s="3" t="str">
        <f>VLOOKUP($A731,DICO_Complet!A:R,5,FALSE)</f>
        <v>issuerLeaderInstitutionLabel</v>
      </c>
      <c r="F731" s="3" t="str">
        <f>VLOOKUP($A731,DICO_Complet!A:R,6,FALSE)</f>
        <v>Max35Text</v>
      </c>
      <c r="G731" s="31" t="str">
        <f>VLOOKUP($A731,DICO_Complet!A:R,7,FALSE)</f>
        <v>DNS</v>
      </c>
      <c r="H731" s="31">
        <f>VLOOKUP($A731,DICO_Complet!A:R,8,FALSE)</f>
        <v>0</v>
      </c>
      <c r="I731" s="3" t="str">
        <f>IF(VLOOKUP($A731,DICO_Complet!A:R,9,FALSE)&lt;&gt;0,VLOOKUP($A731,DICO_Complet!A:R,9,FALSE),"")</f>
        <v/>
      </c>
      <c r="J731" s="3" t="str">
        <f>VLOOKUP($A731,DICO_Complet!A:R,10,FALSE)</f>
        <v>Leader institution  label</v>
      </c>
      <c r="K731" s="3" t="str">
        <f>IF(OR(ISNA(VLOOKUP(Tableau161920[[#This Row],[Référence]],MON_MSG!A:H,7,FALSE)),ISBLANK(VLOOKUP(Tableau161920[[#This Row],[Référence]],MON_MSG!A:H,7,FALSE))),"",VLOOKUP(Tableau161920[[#This Row],[Référence]],MON_MSG!A:H,7,FALSE))</f>
        <v/>
      </c>
      <c r="L731" s="3" t="str">
        <f>IF(OR(ISNA(VLOOKUP(Tableau161920[[#This Row],[Référence]],MON_MSG!A:I,8,FALSE)),ISBLANK(VLOOKUP(Tableau161920[[#This Row],[Référence]],MON_MSG!A:I,8,FALSE))),"",VLOOKUP(Tableau161920[[#This Row],[Référence]],MON_MSG!A:I,8,FALSE))</f>
        <v/>
      </c>
      <c r="M731" s="3" t="str">
        <f>IF(OR(ISNA(VLOOKUP(Tableau161920[[#This Row],[Référence]],MON_MSG!A:J,9,FALSE)),ISBLANK(VLOOKUP(Tableau161920[[#This Row],[Référence]],MON_MSG!A:J,9,FALSE))),"",VLOOKUP(Tableau161920[[#This Row],[Référence]],MON_MSG!A:J,9,FALSE))</f>
        <v/>
      </c>
      <c r="N731" s="3" t="str">
        <f>IF(VLOOKUP($A731,DICO_Complet!A:R,12,FALSE)=0,"",VLOOKUP($A731,DICO_Complet!A:R,12,FALSE))</f>
        <v/>
      </c>
      <c r="O731" s="3" t="str">
        <f>IF(VLOOKUP($A731,DICO_Complet!A:R,13,FALSE)=0,"",VLOOKUP($A731,DICO_Complet!A:R,13,FALSE))</f>
        <v/>
      </c>
      <c r="P731" s="3" t="str">
        <f>IF(VLOOKUP($A731,DICO_Complet!A:R,14,FALSE)=0,"",VLOOKUP($A731,DICO_Complet!A:R,14,FALSE))</f>
        <v/>
      </c>
      <c r="Q731" s="3" t="str">
        <f>IF(VLOOKUP($A731,DICO_Complet!A:R,15,FALSE)=0,"",VLOOKUP($A731,DICO_Complet!A:R,15,FALSE))</f>
        <v/>
      </c>
      <c r="R731" s="3" t="str">
        <f>IF(VLOOKUP($A731,DICO_Complet!A:R,16,FALSE)=0,"",VLOOKUP($A731,DICO_Complet!A:R,16,FALSE))</f>
        <v/>
      </c>
      <c r="S731" s="3" t="str">
        <f>IF(VLOOKUP($A731,DICO_Complet!A:R,17,FALSE)=0,"",VLOOKUP($A731,DICO_Complet!A:R,17,FALSE))</f>
        <v/>
      </c>
      <c r="T731" s="3" t="str">
        <f>IF(VLOOKUP($A731,DICO_Complet!A:R,18,FALSE)=0,"",VLOOKUP($A731,DICO_Complet!A:R,18,FALSE))</f>
        <v/>
      </c>
    </row>
    <row r="732" spans="1:20">
      <c r="A732" s="29">
        <v>250425100315</v>
      </c>
      <c r="B732" s="30" t="str">
        <f>IF(ISNA(VLOOKUP(Tableau161920[[#This Row],[Référence]],MON_MSG!A:B,2,FALSE)),"N",IF($I732="Obsolete","N","O"))</f>
        <v>O</v>
      </c>
      <c r="C732" s="3" t="str">
        <f>VLOOKUP($A732,DICO_Complet!A:R,3,FALSE)</f>
        <v>Environment</v>
      </c>
      <c r="D732" s="3" t="str">
        <f>VLOOKUP($A732,DICO_Complet!A:R,4,FALSE)</f>
        <v>card</v>
      </c>
      <c r="E732" s="3" t="str">
        <f>VLOOKUP($A732,DICO_Complet!A:R,5,FALSE)</f>
        <v>issuerScript</v>
      </c>
      <c r="F732" s="3" t="str">
        <f>VLOOKUP($A732,DICO_Complet!A:R,6,FALSE)</f>
        <v>Exact5HexBinaryText</v>
      </c>
      <c r="G732" s="31" t="str">
        <f>VLOOKUP($A732,DICO_Complet!A:R,7,FALSE)</f>
        <v>DNS</v>
      </c>
      <c r="H732" s="31">
        <f>VLOOKUP($A732,DICO_Complet!A:R,8,FALSE)</f>
        <v>0</v>
      </c>
      <c r="I732" s="3" t="str">
        <f>IF(VLOOKUP($A732,DICO_Complet!A:R,9,FALSE)&lt;&gt;0,VLOOKUP($A732,DICO_Complet!A:R,9,FALSE),"")</f>
        <v/>
      </c>
      <c r="J732" s="3" t="str">
        <f>VLOOKUP($A732,DICO_Complet!A:R,10,FALSE)</f>
        <v>issuer script results</v>
      </c>
      <c r="K732" s="3" t="str">
        <f>IF(OR(ISNA(VLOOKUP(Tableau161920[[#This Row],[Référence]],MON_MSG!A:H,7,FALSE)),ISBLANK(VLOOKUP(Tableau161920[[#This Row],[Référence]],MON_MSG!A:H,7,FALSE))),"",VLOOKUP(Tableau161920[[#This Row],[Référence]],MON_MSG!A:H,7,FALSE))</f>
        <v/>
      </c>
      <c r="L732" s="3" t="str">
        <f>IF(OR(ISNA(VLOOKUP(Tableau161920[[#This Row],[Référence]],MON_MSG!A:I,8,FALSE)),ISBLANK(VLOOKUP(Tableau161920[[#This Row],[Référence]],MON_MSG!A:I,8,FALSE))),"",VLOOKUP(Tableau161920[[#This Row],[Référence]],MON_MSG!A:I,8,FALSE))</f>
        <v/>
      </c>
      <c r="M732" s="3" t="str">
        <f>IF(OR(ISNA(VLOOKUP(Tableau161920[[#This Row],[Référence]],MON_MSG!A:J,9,FALSE)),ISBLANK(VLOOKUP(Tableau161920[[#This Row],[Référence]],MON_MSG!A:J,9,FALSE))),"",VLOOKUP(Tableau161920[[#This Row],[Référence]],MON_MSG!A:J,9,FALSE))</f>
        <v/>
      </c>
      <c r="N732" s="3" t="str">
        <f>IF(VLOOKUP($A732,DICO_Complet!A:R,12,FALSE)=0,"",VLOOKUP($A732,DICO_Complet!A:R,12,FALSE))</f>
        <v/>
      </c>
      <c r="O732" s="3" t="str">
        <f>IF(VLOOKUP($A732,DICO_Complet!A:R,13,FALSE)=0,"",VLOOKUP($A732,DICO_Complet!A:R,13,FALSE))</f>
        <v/>
      </c>
      <c r="P732" s="3" t="str">
        <f>IF(VLOOKUP($A732,DICO_Complet!A:R,14,FALSE)=0,"",VLOOKUP($A732,DICO_Complet!A:R,14,FALSE))</f>
        <v>055-FF00</v>
      </c>
      <c r="Q732" s="3" t="str">
        <f>IF(VLOOKUP($A732,DICO_Complet!A:R,15,FALSE)=0,"",VLOOKUP($A732,DICO_Complet!A:R,15,FALSE))</f>
        <v/>
      </c>
      <c r="R732" s="3" t="str">
        <f>IF(VLOOKUP($A732,DICO_Complet!A:R,16,FALSE)=0,"",VLOOKUP($A732,DICO_Complet!A:R,16,FALSE))</f>
        <v/>
      </c>
      <c r="S732" s="3" t="str">
        <f>IF(VLOOKUP($A732,DICO_Complet!A:R,17,FALSE)=0,"",VLOOKUP($A732,DICO_Complet!A:R,17,FALSE))</f>
        <v/>
      </c>
      <c r="T732" s="3" t="str">
        <f>IF(VLOOKUP($A732,DICO_Complet!A:R,18,FALSE)=0,"",VLOOKUP($A732,DICO_Complet!A:R,18,FALSE))</f>
        <v/>
      </c>
    </row>
    <row r="733" spans="1:20">
      <c r="A733" s="29">
        <v>251027150001</v>
      </c>
      <c r="B733" s="30" t="str">
        <f>IF(ISNA(VLOOKUP(Tableau161920[[#This Row],[Référence]],MON_MSG!A:B,2,FALSE)),"N",IF($I733="Obsolete","N","O"))</f>
        <v>O</v>
      </c>
      <c r="C733" s="3" t="str">
        <f>VLOOKUP($A733,DICO_Complet!A:R,3,FALSE)</f>
        <v>Environment</v>
      </c>
      <c r="D733" s="3" t="str">
        <f>VLOOKUP($A733,DICO_Complet!A:R,4,FALSE)</f>
        <v>card</v>
      </c>
      <c r="E733" s="3" t="str">
        <f>VLOOKUP($A733,DICO_Complet!A:R,5,FALSE)</f>
        <v>issuerScriptCampaignIdentifier</v>
      </c>
      <c r="F733" s="3" t="str">
        <f>VLOOKUP($A733,DICO_Complet!A:R,6,FALSE)</f>
        <v>Max11AlphaNumericText</v>
      </c>
      <c r="G733" s="31" t="str">
        <f>VLOOKUP($A733,DICO_Complet!A:R,7,FALSE)</f>
        <v>DNS</v>
      </c>
      <c r="H733" s="31">
        <f>VLOOKUP($A733,DICO_Complet!A:R,8,FALSE)</f>
        <v>0</v>
      </c>
      <c r="I733" s="3" t="str">
        <f>IF(VLOOKUP($A733,DICO_Complet!A:R,9,FALSE)&lt;&gt;0,VLOOKUP($A733,DICO_Complet!A:R,9,FALSE),"")</f>
        <v/>
      </c>
      <c r="J733" s="3" t="str">
        <f>VLOOKUP($A733,DICO_Complet!A:R,10,FALSE)</f>
        <v>Issuer script campaign identifier</v>
      </c>
      <c r="K733" s="3" t="str">
        <f>IF(OR(ISNA(VLOOKUP(Tableau161920[[#This Row],[Référence]],MON_MSG!A:H,7,FALSE)),ISBLANK(VLOOKUP(Tableau161920[[#This Row],[Référence]],MON_MSG!A:H,7,FALSE))),"",VLOOKUP(Tableau161920[[#This Row],[Référence]],MON_MSG!A:H,7,FALSE))</f>
        <v/>
      </c>
      <c r="L733" s="3" t="str">
        <f>IF(OR(ISNA(VLOOKUP(Tableau161920[[#This Row],[Référence]],MON_MSG!A:I,8,FALSE)),ISBLANK(VLOOKUP(Tableau161920[[#This Row],[Référence]],MON_MSG!A:I,8,FALSE))),"",VLOOKUP(Tableau161920[[#This Row],[Référence]],MON_MSG!A:I,8,FALSE))</f>
        <v/>
      </c>
      <c r="M733" s="3" t="str">
        <f>IF(OR(ISNA(VLOOKUP(Tableau161920[[#This Row],[Référence]],MON_MSG!A:J,9,FALSE)),ISBLANK(VLOOKUP(Tableau161920[[#This Row],[Référence]],MON_MSG!A:J,9,FALSE))),"",VLOOKUP(Tableau161920[[#This Row],[Référence]],MON_MSG!A:J,9,FALSE))</f>
        <v/>
      </c>
      <c r="N733" s="3" t="str">
        <f>IF(VLOOKUP($A733,DICO_Complet!A:R,12,FALSE)=0,"",VLOOKUP($A733,DICO_Complet!A:R,12,FALSE))</f>
        <v/>
      </c>
      <c r="O733" s="3" t="str">
        <f>IF(VLOOKUP($A733,DICO_Complet!A:R,13,FALSE)=0,"",VLOOKUP($A733,DICO_Complet!A:R,13,FALSE))</f>
        <v/>
      </c>
      <c r="P733" s="3" t="str">
        <f>IF(VLOOKUP($A733,DICO_Complet!A:R,14,FALSE)=0,"",VLOOKUP($A733,DICO_Complet!A:R,14,FALSE))</f>
        <v/>
      </c>
      <c r="Q733" s="3" t="str">
        <f>IF(VLOOKUP($A733,DICO_Complet!A:R,15,FALSE)=0,"",VLOOKUP($A733,DICO_Complet!A:R,15,FALSE))</f>
        <v/>
      </c>
      <c r="R733" s="3" t="str">
        <f>IF(VLOOKUP($A733,DICO_Complet!A:R,16,FALSE)=0,"",VLOOKUP($A733,DICO_Complet!A:R,16,FALSE))</f>
        <v/>
      </c>
      <c r="S733" s="3" t="str">
        <f>IF(VLOOKUP($A733,DICO_Complet!A:R,17,FALSE)=0,"",VLOOKUP($A733,DICO_Complet!A:R,17,FALSE))</f>
        <v/>
      </c>
      <c r="T733" s="3" t="str">
        <f>IF(VLOOKUP($A733,DICO_Complet!A:R,18,FALSE)=0,"",VLOOKUP($A733,DICO_Complet!A:R,18,FALSE))</f>
        <v/>
      </c>
    </row>
    <row r="734" spans="1:20">
      <c r="A734" s="29">
        <v>251027150005</v>
      </c>
      <c r="B734" s="30" t="str">
        <f>IF(ISNA(VLOOKUP(Tableau161920[[#This Row],[Référence]],MON_MSG!A:B,2,FALSE)),"N",IF($I734="Obsolete","N","O"))</f>
        <v>O</v>
      </c>
      <c r="C734" s="3" t="str">
        <f>VLOOKUP($A734,DICO_Complet!A:R,3,FALSE)</f>
        <v>Environment</v>
      </c>
      <c r="D734" s="3" t="str">
        <f>VLOOKUP($A734,DICO_Complet!A:R,4,FALSE)</f>
        <v>card</v>
      </c>
      <c r="E734" s="3" t="str">
        <f>VLOOKUP($A734,DICO_Complet!A:R,5,FALSE)</f>
        <v>issuerScriptCommands</v>
      </c>
      <c r="F734" s="3" t="str">
        <f>VLOOKUP($A734,DICO_Complet!A:R,6,FALSE)</f>
        <v>Max128HexBinaryText</v>
      </c>
      <c r="G734" s="31" t="str">
        <f>VLOOKUP($A734,DICO_Complet!A:R,7,FALSE)</f>
        <v>DNS</v>
      </c>
      <c r="H734" s="31">
        <f>VLOOKUP($A734,DICO_Complet!A:R,8,FALSE)</f>
        <v>0</v>
      </c>
      <c r="I734" s="3" t="str">
        <f>IF(VLOOKUP($A734,DICO_Complet!A:R,9,FALSE)&lt;&gt;0,VLOOKUP($A734,DICO_Complet!A:R,9,FALSE),"")</f>
        <v/>
      </c>
      <c r="J734" s="3" t="str">
        <f>VLOOKUP($A734,DICO_Complet!A:R,10,FALSE)</f>
        <v>Issuer EMV scripts commands</v>
      </c>
      <c r="K734" s="3" t="str">
        <f>IF(OR(ISNA(VLOOKUP(Tableau161920[[#This Row],[Référence]],MON_MSG!A:H,7,FALSE)),ISBLANK(VLOOKUP(Tableau161920[[#This Row],[Référence]],MON_MSG!A:H,7,FALSE))),"",VLOOKUP(Tableau161920[[#This Row],[Référence]],MON_MSG!A:H,7,FALSE))</f>
        <v/>
      </c>
      <c r="L734" s="3" t="str">
        <f>IF(OR(ISNA(VLOOKUP(Tableau161920[[#This Row],[Référence]],MON_MSG!A:I,8,FALSE)),ISBLANK(VLOOKUP(Tableau161920[[#This Row],[Référence]],MON_MSG!A:I,8,FALSE))),"",VLOOKUP(Tableau161920[[#This Row],[Référence]],MON_MSG!A:I,8,FALSE))</f>
        <v/>
      </c>
      <c r="M734" s="3" t="str">
        <f>IF(OR(ISNA(VLOOKUP(Tableau161920[[#This Row],[Référence]],MON_MSG!A:J,9,FALSE)),ISBLANK(VLOOKUP(Tableau161920[[#This Row],[Référence]],MON_MSG!A:J,9,FALSE))),"",VLOOKUP(Tableau161920[[#This Row],[Référence]],MON_MSG!A:J,9,FALSE))</f>
        <v/>
      </c>
      <c r="N734" s="3" t="str">
        <f>IF(VLOOKUP($A734,DICO_Complet!A:R,12,FALSE)=0,"",VLOOKUP($A734,DICO_Complet!A:R,12,FALSE))</f>
        <v/>
      </c>
      <c r="O734" s="3" t="str">
        <f>IF(VLOOKUP($A734,DICO_Complet!A:R,13,FALSE)=0,"",VLOOKUP($A734,DICO_Complet!A:R,13,FALSE))</f>
        <v/>
      </c>
      <c r="P734" s="3" t="str">
        <f>IF(VLOOKUP($A734,DICO_Complet!A:R,14,FALSE)=0,"",VLOOKUP($A734,DICO_Complet!A:R,14,FALSE))</f>
        <v/>
      </c>
      <c r="Q734" s="3" t="str">
        <f>IF(VLOOKUP($A734,DICO_Complet!A:R,15,FALSE)=0,"",VLOOKUP($A734,DICO_Complet!A:R,15,FALSE))</f>
        <v/>
      </c>
      <c r="R734" s="3" t="str">
        <f>IF(VLOOKUP($A734,DICO_Complet!A:R,16,FALSE)=0,"",VLOOKUP($A734,DICO_Complet!A:R,16,FALSE))</f>
        <v/>
      </c>
      <c r="S734" s="3" t="str">
        <f>IF(VLOOKUP($A734,DICO_Complet!A:R,17,FALSE)=0,"",VLOOKUP($A734,DICO_Complet!A:R,17,FALSE))</f>
        <v/>
      </c>
      <c r="T734" s="3" t="str">
        <f>IF(VLOOKUP($A734,DICO_Complet!A:R,18,FALSE)=0,"",VLOOKUP($A734,DICO_Complet!A:R,18,FALSE))</f>
        <v/>
      </c>
    </row>
    <row r="735" spans="1:20">
      <c r="A735" s="29">
        <v>251027150003</v>
      </c>
      <c r="B735" s="30" t="str">
        <f>IF(ISNA(VLOOKUP(Tableau161920[[#This Row],[Référence]],MON_MSG!A:B,2,FALSE)),"N",IF($I735="Obsolete","N","O"))</f>
        <v>O</v>
      </c>
      <c r="C735" s="3" t="str">
        <f>VLOOKUP($A735,DICO_Complet!A:R,3,FALSE)</f>
        <v>Environment</v>
      </c>
      <c r="D735" s="3" t="str">
        <f>VLOOKUP($A735,DICO_Complet!A:R,4,FALSE)</f>
        <v>card</v>
      </c>
      <c r="E735" s="3" t="str">
        <f>VLOOKUP($A735,DICO_Complet!A:R,5,FALSE)</f>
        <v>issuerScriptId</v>
      </c>
      <c r="F735" s="3" t="str">
        <f>VLOOKUP($A735,DICO_Complet!A:R,6,FALSE)</f>
        <v>Exact4HexBinaryText</v>
      </c>
      <c r="G735" s="31" t="str">
        <f>VLOOKUP($A735,DICO_Complet!A:R,7,FALSE)</f>
        <v>DNS</v>
      </c>
      <c r="H735" s="31">
        <f>VLOOKUP($A735,DICO_Complet!A:R,8,FALSE)</f>
        <v>0</v>
      </c>
      <c r="I735" s="3" t="str">
        <f>IF(VLOOKUP($A735,DICO_Complet!A:R,9,FALSE)&lt;&gt;0,VLOOKUP($A735,DICO_Complet!A:R,9,FALSE),"")</f>
        <v/>
      </c>
      <c r="J735" s="3" t="str">
        <f>VLOOKUP($A735,DICO_Complet!A:R,10,FALSE)</f>
        <v>Issuer EMV script identifier</v>
      </c>
      <c r="K735" s="3" t="str">
        <f>IF(OR(ISNA(VLOOKUP(Tableau161920[[#This Row],[Référence]],MON_MSG!A:H,7,FALSE)),ISBLANK(VLOOKUP(Tableau161920[[#This Row],[Référence]],MON_MSG!A:H,7,FALSE))),"",VLOOKUP(Tableau161920[[#This Row],[Référence]],MON_MSG!A:H,7,FALSE))</f>
        <v/>
      </c>
      <c r="L735" s="3" t="str">
        <f>IF(OR(ISNA(VLOOKUP(Tableau161920[[#This Row],[Référence]],MON_MSG!A:I,8,FALSE)),ISBLANK(VLOOKUP(Tableau161920[[#This Row],[Référence]],MON_MSG!A:I,8,FALSE))),"",VLOOKUP(Tableau161920[[#This Row],[Référence]],MON_MSG!A:I,8,FALSE))</f>
        <v/>
      </c>
      <c r="M735" s="3" t="str">
        <f>IF(OR(ISNA(VLOOKUP(Tableau161920[[#This Row],[Référence]],MON_MSG!A:J,9,FALSE)),ISBLANK(VLOOKUP(Tableau161920[[#This Row],[Référence]],MON_MSG!A:J,9,FALSE))),"",VLOOKUP(Tableau161920[[#This Row],[Référence]],MON_MSG!A:J,9,FALSE))</f>
        <v/>
      </c>
      <c r="N735" s="3" t="str">
        <f>IF(VLOOKUP($A735,DICO_Complet!A:R,12,FALSE)=0,"",VLOOKUP($A735,DICO_Complet!A:R,12,FALSE))</f>
        <v/>
      </c>
      <c r="O735" s="3" t="str">
        <f>IF(VLOOKUP($A735,DICO_Complet!A:R,13,FALSE)=0,"",VLOOKUP($A735,DICO_Complet!A:R,13,FALSE))</f>
        <v/>
      </c>
      <c r="P735" s="3" t="str">
        <f>IF(VLOOKUP($A735,DICO_Complet!A:R,14,FALSE)=0,"",VLOOKUP($A735,DICO_Complet!A:R,14,FALSE))</f>
        <v/>
      </c>
      <c r="Q735" s="3" t="str">
        <f>IF(VLOOKUP($A735,DICO_Complet!A:R,15,FALSE)=0,"",VLOOKUP($A735,DICO_Complet!A:R,15,FALSE))</f>
        <v/>
      </c>
      <c r="R735" s="3" t="str">
        <f>IF(VLOOKUP($A735,DICO_Complet!A:R,16,FALSE)=0,"",VLOOKUP($A735,DICO_Complet!A:R,16,FALSE))</f>
        <v/>
      </c>
      <c r="S735" s="3" t="str">
        <f>IF(VLOOKUP($A735,DICO_Complet!A:R,17,FALSE)=0,"",VLOOKUP($A735,DICO_Complet!A:R,17,FALSE))</f>
        <v/>
      </c>
      <c r="T735" s="3" t="str">
        <f>IF(VLOOKUP($A735,DICO_Complet!A:R,18,FALSE)=0,"",VLOOKUP($A735,DICO_Complet!A:R,18,FALSE))</f>
        <v/>
      </c>
    </row>
    <row r="736" spans="1:20">
      <c r="A736" s="29">
        <v>251027150006</v>
      </c>
      <c r="B736" s="30" t="str">
        <f>IF(ISNA(VLOOKUP(Tableau161920[[#This Row],[Référence]],MON_MSG!A:B,2,FALSE)),"N",IF($I736="Obsolete","N","O"))</f>
        <v>O</v>
      </c>
      <c r="C736" s="3" t="str">
        <f>VLOOKUP($A736,DICO_Complet!A:R,3,FALSE)</f>
        <v>Environment</v>
      </c>
      <c r="D736" s="3" t="str">
        <f>VLOOKUP($A736,DICO_Complet!A:R,4,FALSE)</f>
        <v>card</v>
      </c>
      <c r="E736" s="3" t="str">
        <f>VLOOKUP($A736,DICO_Complet!A:R,5,FALSE)</f>
        <v>issuerScriptModelId</v>
      </c>
      <c r="F736" s="3" t="str">
        <f>VLOOKUP($A736,DICO_Complet!A:R,6,FALSE)</f>
        <v>Max11AlphaNumericText</v>
      </c>
      <c r="G736" s="31" t="str">
        <f>VLOOKUP($A736,DICO_Complet!A:R,7,FALSE)</f>
        <v>DNS</v>
      </c>
      <c r="H736" s="31">
        <f>VLOOKUP($A736,DICO_Complet!A:R,8,FALSE)</f>
        <v>0</v>
      </c>
      <c r="I736" s="3" t="str">
        <f>IF(VLOOKUP($A736,DICO_Complet!A:R,9,FALSE)&lt;&gt;0,VLOOKUP($A736,DICO_Complet!A:R,9,FALSE),"")</f>
        <v/>
      </c>
      <c r="J736" s="3" t="str">
        <f>VLOOKUP($A736,DICO_Complet!A:R,10,FALSE)</f>
        <v>Model identifier of issuer EMV script</v>
      </c>
      <c r="K736" s="3" t="str">
        <f>IF(OR(ISNA(VLOOKUP(Tableau161920[[#This Row],[Référence]],MON_MSG!A:H,7,FALSE)),ISBLANK(VLOOKUP(Tableau161920[[#This Row],[Référence]],MON_MSG!A:H,7,FALSE))),"",VLOOKUP(Tableau161920[[#This Row],[Référence]],MON_MSG!A:H,7,FALSE))</f>
        <v/>
      </c>
      <c r="L736" s="3" t="str">
        <f>IF(OR(ISNA(VLOOKUP(Tableau161920[[#This Row],[Référence]],MON_MSG!A:I,8,FALSE)),ISBLANK(VLOOKUP(Tableau161920[[#This Row],[Référence]],MON_MSG!A:I,8,FALSE))),"",VLOOKUP(Tableau161920[[#This Row],[Référence]],MON_MSG!A:I,8,FALSE))</f>
        <v/>
      </c>
      <c r="M736" s="3" t="str">
        <f>IF(OR(ISNA(VLOOKUP(Tableau161920[[#This Row],[Référence]],MON_MSG!A:J,9,FALSE)),ISBLANK(VLOOKUP(Tableau161920[[#This Row],[Référence]],MON_MSG!A:J,9,FALSE))),"",VLOOKUP(Tableau161920[[#This Row],[Référence]],MON_MSG!A:J,9,FALSE))</f>
        <v/>
      </c>
      <c r="N736" s="3" t="str">
        <f>IF(VLOOKUP($A736,DICO_Complet!A:R,12,FALSE)=0,"",VLOOKUP($A736,DICO_Complet!A:R,12,FALSE))</f>
        <v/>
      </c>
      <c r="O736" s="3" t="str">
        <f>IF(VLOOKUP($A736,DICO_Complet!A:R,13,FALSE)=0,"",VLOOKUP($A736,DICO_Complet!A:R,13,FALSE))</f>
        <v/>
      </c>
      <c r="P736" s="3" t="str">
        <f>IF(VLOOKUP($A736,DICO_Complet!A:R,14,FALSE)=0,"",VLOOKUP($A736,DICO_Complet!A:R,14,FALSE))</f>
        <v/>
      </c>
      <c r="Q736" s="3" t="str">
        <f>IF(VLOOKUP($A736,DICO_Complet!A:R,15,FALSE)=0,"",VLOOKUP($A736,DICO_Complet!A:R,15,FALSE))</f>
        <v/>
      </c>
      <c r="R736" s="3" t="str">
        <f>IF(VLOOKUP($A736,DICO_Complet!A:R,16,FALSE)=0,"",VLOOKUP($A736,DICO_Complet!A:R,16,FALSE))</f>
        <v/>
      </c>
      <c r="S736" s="3" t="str">
        <f>IF(VLOOKUP($A736,DICO_Complet!A:R,17,FALSE)=0,"",VLOOKUP($A736,DICO_Complet!A:R,17,FALSE))</f>
        <v/>
      </c>
      <c r="T736" s="3" t="str">
        <f>IF(VLOOKUP($A736,DICO_Complet!A:R,18,FALSE)=0,"",VLOOKUP($A736,DICO_Complet!A:R,18,FALSE))</f>
        <v/>
      </c>
    </row>
    <row r="737" spans="1:20">
      <c r="A737" s="29">
        <v>251027150007</v>
      </c>
      <c r="B737" s="30" t="str">
        <f>IF(ISNA(VLOOKUP(Tableau161920[[#This Row],[Référence]],MON_MSG!A:B,2,FALSE)),"N",IF($I737="Obsolete","N","O"))</f>
        <v>O</v>
      </c>
      <c r="C737" s="3" t="str">
        <f>VLOOKUP($A737,DICO_Complet!A:R,3,FALSE)</f>
        <v>Environment</v>
      </c>
      <c r="D737" s="3" t="str">
        <f>VLOOKUP($A737,DICO_Complet!A:R,4,FALSE)</f>
        <v>card</v>
      </c>
      <c r="E737" s="3" t="str">
        <f>VLOOKUP($A737,DICO_Complet!A:R,5,FALSE)</f>
        <v>issuerScriptPriority</v>
      </c>
      <c r="F737" s="3" t="str">
        <f>VLOOKUP($A737,DICO_Complet!A:R,6,FALSE)</f>
        <v>Max3NumericText</v>
      </c>
      <c r="G737" s="31" t="str">
        <f>VLOOKUP($A737,DICO_Complet!A:R,7,FALSE)</f>
        <v>DNS</v>
      </c>
      <c r="H737" s="31">
        <f>VLOOKUP($A737,DICO_Complet!A:R,8,FALSE)</f>
        <v>0</v>
      </c>
      <c r="I737" s="3" t="str">
        <f>IF(VLOOKUP($A737,DICO_Complet!A:R,9,FALSE)&lt;&gt;0,VLOOKUP($A737,DICO_Complet!A:R,9,FALSE),"")</f>
        <v/>
      </c>
      <c r="J737" s="3" t="str">
        <f>VLOOKUP($A737,DICO_Complet!A:R,10,FALSE)</f>
        <v>Issuer script priority</v>
      </c>
      <c r="K737" s="3" t="str">
        <f>IF(OR(ISNA(VLOOKUP(Tableau161920[[#This Row],[Référence]],MON_MSG!A:H,7,FALSE)),ISBLANK(VLOOKUP(Tableau161920[[#This Row],[Référence]],MON_MSG!A:H,7,FALSE))),"",VLOOKUP(Tableau161920[[#This Row],[Référence]],MON_MSG!A:H,7,FALSE))</f>
        <v/>
      </c>
      <c r="L737" s="3" t="str">
        <f>IF(OR(ISNA(VLOOKUP(Tableau161920[[#This Row],[Référence]],MON_MSG!A:I,8,FALSE)),ISBLANK(VLOOKUP(Tableau161920[[#This Row],[Référence]],MON_MSG!A:I,8,FALSE))),"",VLOOKUP(Tableau161920[[#This Row],[Référence]],MON_MSG!A:I,8,FALSE))</f>
        <v/>
      </c>
      <c r="M737" s="3" t="str">
        <f>IF(OR(ISNA(VLOOKUP(Tableau161920[[#This Row],[Référence]],MON_MSG!A:J,9,FALSE)),ISBLANK(VLOOKUP(Tableau161920[[#This Row],[Référence]],MON_MSG!A:J,9,FALSE))),"",VLOOKUP(Tableau161920[[#This Row],[Référence]],MON_MSG!A:J,9,FALSE))</f>
        <v/>
      </c>
      <c r="N737" s="3" t="str">
        <f>IF(VLOOKUP($A737,DICO_Complet!A:R,12,FALSE)=0,"",VLOOKUP($A737,DICO_Complet!A:R,12,FALSE))</f>
        <v/>
      </c>
      <c r="O737" s="3" t="str">
        <f>IF(VLOOKUP($A737,DICO_Complet!A:R,13,FALSE)=0,"",VLOOKUP($A737,DICO_Complet!A:R,13,FALSE))</f>
        <v/>
      </c>
      <c r="P737" s="3" t="str">
        <f>IF(VLOOKUP($A737,DICO_Complet!A:R,14,FALSE)=0,"",VLOOKUP($A737,DICO_Complet!A:R,14,FALSE))</f>
        <v/>
      </c>
      <c r="Q737" s="3" t="str">
        <f>IF(VLOOKUP($A737,DICO_Complet!A:R,15,FALSE)=0,"",VLOOKUP($A737,DICO_Complet!A:R,15,FALSE))</f>
        <v/>
      </c>
      <c r="R737" s="3" t="str">
        <f>IF(VLOOKUP($A737,DICO_Complet!A:R,16,FALSE)=0,"",VLOOKUP($A737,DICO_Complet!A:R,16,FALSE))</f>
        <v/>
      </c>
      <c r="S737" s="3" t="str">
        <f>IF(VLOOKUP($A737,DICO_Complet!A:R,17,FALSE)=0,"",VLOOKUP($A737,DICO_Complet!A:R,17,FALSE))</f>
        <v/>
      </c>
      <c r="T737" s="3" t="str">
        <f>IF(VLOOKUP($A737,DICO_Complet!A:R,18,FALSE)=0,"",VLOOKUP($A737,DICO_Complet!A:R,18,FALSE))</f>
        <v/>
      </c>
    </row>
    <row r="738" spans="1:20">
      <c r="A738" s="29">
        <v>251027150004</v>
      </c>
      <c r="B738" s="30" t="str">
        <f>IF(ISNA(VLOOKUP(Tableau161920[[#This Row],[Référence]],MON_MSG!A:B,2,FALSE)),"N",IF($I738="Obsolete","N","O"))</f>
        <v>O</v>
      </c>
      <c r="C738" s="3" t="str">
        <f>VLOOKUP($A738,DICO_Complet!A:R,3,FALSE)</f>
        <v>Environment</v>
      </c>
      <c r="D738" s="3" t="str">
        <f>VLOOKUP($A738,DICO_Complet!A:R,4,FALSE)</f>
        <v>card</v>
      </c>
      <c r="E738" s="3" t="str">
        <f>VLOOKUP($A738,DICO_Complet!A:R,5,FALSE)</f>
        <v>issuerScriptReference</v>
      </c>
      <c r="F738" s="3" t="str">
        <f>VLOOKUP($A738,DICO_Complet!A:R,6,FALSE)</f>
        <v>Max35AlphaNumericText</v>
      </c>
      <c r="G738" s="31" t="str">
        <f>VLOOKUP($A738,DICO_Complet!A:R,7,FALSE)</f>
        <v>DNS</v>
      </c>
      <c r="H738" s="31">
        <f>VLOOKUP($A738,DICO_Complet!A:R,8,FALSE)</f>
        <v>0</v>
      </c>
      <c r="I738" s="3" t="str">
        <f>IF(VLOOKUP($A738,DICO_Complet!A:R,9,FALSE)&lt;&gt;0,VLOOKUP($A738,DICO_Complet!A:R,9,FALSE),"")</f>
        <v/>
      </c>
      <c r="J738" s="3" t="str">
        <f>VLOOKUP($A738,DICO_Complet!A:R,10,FALSE)</f>
        <v>Issuer reference of an EMV script</v>
      </c>
      <c r="K738" s="3" t="str">
        <f>IF(OR(ISNA(VLOOKUP(Tableau161920[[#This Row],[Référence]],MON_MSG!A:H,7,FALSE)),ISBLANK(VLOOKUP(Tableau161920[[#This Row],[Référence]],MON_MSG!A:H,7,FALSE))),"",VLOOKUP(Tableau161920[[#This Row],[Référence]],MON_MSG!A:H,7,FALSE))</f>
        <v/>
      </c>
      <c r="L738" s="3" t="str">
        <f>IF(OR(ISNA(VLOOKUP(Tableau161920[[#This Row],[Référence]],MON_MSG!A:I,8,FALSE)),ISBLANK(VLOOKUP(Tableau161920[[#This Row],[Référence]],MON_MSG!A:I,8,FALSE))),"",VLOOKUP(Tableau161920[[#This Row],[Référence]],MON_MSG!A:I,8,FALSE))</f>
        <v/>
      </c>
      <c r="M738" s="3" t="str">
        <f>IF(OR(ISNA(VLOOKUP(Tableau161920[[#This Row],[Référence]],MON_MSG!A:J,9,FALSE)),ISBLANK(VLOOKUP(Tableau161920[[#This Row],[Référence]],MON_MSG!A:J,9,FALSE))),"",VLOOKUP(Tableau161920[[#This Row],[Référence]],MON_MSG!A:J,9,FALSE))</f>
        <v/>
      </c>
      <c r="N738" s="3" t="str">
        <f>IF(VLOOKUP($A738,DICO_Complet!A:R,12,FALSE)=0,"",VLOOKUP($A738,DICO_Complet!A:R,12,FALSE))</f>
        <v/>
      </c>
      <c r="O738" s="3" t="str">
        <f>IF(VLOOKUP($A738,DICO_Complet!A:R,13,FALSE)=0,"",VLOOKUP($A738,DICO_Complet!A:R,13,FALSE))</f>
        <v/>
      </c>
      <c r="P738" s="3" t="str">
        <f>IF(VLOOKUP($A738,DICO_Complet!A:R,14,FALSE)=0,"",VLOOKUP($A738,DICO_Complet!A:R,14,FALSE))</f>
        <v/>
      </c>
      <c r="Q738" s="3" t="str">
        <f>IF(VLOOKUP($A738,DICO_Complet!A:R,15,FALSE)=0,"",VLOOKUP($A738,DICO_Complet!A:R,15,FALSE))</f>
        <v/>
      </c>
      <c r="R738" s="3" t="str">
        <f>IF(VLOOKUP($A738,DICO_Complet!A:R,16,FALSE)=0,"",VLOOKUP($A738,DICO_Complet!A:R,16,FALSE))</f>
        <v/>
      </c>
      <c r="S738" s="3" t="str">
        <f>IF(VLOOKUP($A738,DICO_Complet!A:R,17,FALSE)=0,"",VLOOKUP($A738,DICO_Complet!A:R,17,FALSE))</f>
        <v/>
      </c>
      <c r="T738" s="3" t="str">
        <f>IF(VLOOKUP($A738,DICO_Complet!A:R,18,FALSE)=0,"",VLOOKUP($A738,DICO_Complet!A:R,18,FALSE))</f>
        <v/>
      </c>
    </row>
    <row r="739" spans="1:20">
      <c r="A739" s="29">
        <v>251027150008</v>
      </c>
      <c r="B739" s="30" t="str">
        <f>IF(ISNA(VLOOKUP(Tableau161920[[#This Row],[Référence]],MON_MSG!A:B,2,FALSE)),"N",IF($I739="Obsolete","N","O"))</f>
        <v>O</v>
      </c>
      <c r="C739" s="3" t="str">
        <f>VLOOKUP($A739,DICO_Complet!A:R,3,FALSE)</f>
        <v>Environment</v>
      </c>
      <c r="D739" s="3" t="str">
        <f>VLOOKUP($A739,DICO_Complet!A:R,4,FALSE)</f>
        <v>card</v>
      </c>
      <c r="E739" s="3" t="str">
        <f>VLOOKUP($A739,DICO_Complet!A:R,5,FALSE)</f>
        <v>issuerScriptSendingCounter</v>
      </c>
      <c r="F739" s="3" t="str">
        <f>VLOOKUP($A739,DICO_Complet!A:R,6,FALSE)</f>
        <v>Max3NumericText</v>
      </c>
      <c r="G739" s="31" t="str">
        <f>VLOOKUP($A739,DICO_Complet!A:R,7,FALSE)</f>
        <v>DNS</v>
      </c>
      <c r="H739" s="31">
        <f>VLOOKUP($A739,DICO_Complet!A:R,8,FALSE)</f>
        <v>0</v>
      </c>
      <c r="I739" s="3" t="str">
        <f>IF(VLOOKUP($A739,DICO_Complet!A:R,9,FALSE)&lt;&gt;0,VLOOKUP($A739,DICO_Complet!A:R,9,FALSE),"")</f>
        <v/>
      </c>
      <c r="J739" s="3" t="str">
        <f>VLOOKUP($A739,DICO_Complet!A:R,10,FALSE)</f>
        <v>Issuer script sending counter</v>
      </c>
      <c r="K739" s="3" t="str">
        <f>IF(OR(ISNA(VLOOKUP(Tableau161920[[#This Row],[Référence]],MON_MSG!A:H,7,FALSE)),ISBLANK(VLOOKUP(Tableau161920[[#This Row],[Référence]],MON_MSG!A:H,7,FALSE))),"",VLOOKUP(Tableau161920[[#This Row],[Référence]],MON_MSG!A:H,7,FALSE))</f>
        <v/>
      </c>
      <c r="L739" s="3" t="str">
        <f>IF(OR(ISNA(VLOOKUP(Tableau161920[[#This Row],[Référence]],MON_MSG!A:I,8,FALSE)),ISBLANK(VLOOKUP(Tableau161920[[#This Row],[Référence]],MON_MSG!A:I,8,FALSE))),"",VLOOKUP(Tableau161920[[#This Row],[Référence]],MON_MSG!A:I,8,FALSE))</f>
        <v/>
      </c>
      <c r="M739" s="3" t="str">
        <f>IF(OR(ISNA(VLOOKUP(Tableau161920[[#This Row],[Référence]],MON_MSG!A:J,9,FALSE)),ISBLANK(VLOOKUP(Tableau161920[[#This Row],[Référence]],MON_MSG!A:J,9,FALSE))),"",VLOOKUP(Tableau161920[[#This Row],[Référence]],MON_MSG!A:J,9,FALSE))</f>
        <v/>
      </c>
      <c r="N739" s="3" t="str">
        <f>IF(VLOOKUP($A739,DICO_Complet!A:R,12,FALSE)=0,"",VLOOKUP($A739,DICO_Complet!A:R,12,FALSE))</f>
        <v/>
      </c>
      <c r="O739" s="3" t="str">
        <f>IF(VLOOKUP($A739,DICO_Complet!A:R,13,FALSE)=0,"",VLOOKUP($A739,DICO_Complet!A:R,13,FALSE))</f>
        <v/>
      </c>
      <c r="P739" s="3" t="str">
        <f>IF(VLOOKUP($A739,DICO_Complet!A:R,14,FALSE)=0,"",VLOOKUP($A739,DICO_Complet!A:R,14,FALSE))</f>
        <v/>
      </c>
      <c r="Q739" s="3" t="str">
        <f>IF(VLOOKUP($A739,DICO_Complet!A:R,15,FALSE)=0,"",VLOOKUP($A739,DICO_Complet!A:R,15,FALSE))</f>
        <v/>
      </c>
      <c r="R739" s="3" t="str">
        <f>IF(VLOOKUP($A739,DICO_Complet!A:R,16,FALSE)=0,"",VLOOKUP($A739,DICO_Complet!A:R,16,FALSE))</f>
        <v/>
      </c>
      <c r="S739" s="3" t="str">
        <f>IF(VLOOKUP($A739,DICO_Complet!A:R,17,FALSE)=0,"",VLOOKUP($A739,DICO_Complet!A:R,17,FALSE))</f>
        <v/>
      </c>
      <c r="T739" s="3" t="str">
        <f>IF(VLOOKUP($A739,DICO_Complet!A:R,18,FALSE)=0,"",VLOOKUP($A739,DICO_Complet!A:R,18,FALSE))</f>
        <v/>
      </c>
    </row>
    <row r="740" spans="1:20">
      <c r="A740" s="29">
        <v>251027150009</v>
      </c>
      <c r="B740" s="30" t="str">
        <f>IF(ISNA(VLOOKUP(Tableau161920[[#This Row],[Référence]],MON_MSG!A:B,2,FALSE)),"N",IF($I740="Obsolete","N","O"))</f>
        <v>O</v>
      </c>
      <c r="C740" s="3" t="str">
        <f>VLOOKUP($A740,DICO_Complet!A:R,3,FALSE)</f>
        <v>Environment</v>
      </c>
      <c r="D740" s="3" t="str">
        <f>VLOOKUP($A740,DICO_Complet!A:R,4,FALSE)</f>
        <v>card</v>
      </c>
      <c r="E740" s="3" t="str">
        <f>VLOOKUP($A740,DICO_Complet!A:R,5,FALSE)</f>
        <v>issuerScriptStatusCode</v>
      </c>
      <c r="F740" s="3" t="str">
        <f>VLOOKUP($A740,DICO_Complet!A:R,6,FALSE)</f>
        <v>IssuerScriptStatusCodeset</v>
      </c>
      <c r="G740" s="31" t="str">
        <f>VLOOKUP($A740,DICO_Complet!A:R,7,FALSE)</f>
        <v>DNS</v>
      </c>
      <c r="H740" s="31">
        <f>VLOOKUP($A740,DICO_Complet!A:R,8,FALSE)</f>
        <v>0</v>
      </c>
      <c r="I740" s="3" t="str">
        <f>IF(VLOOKUP($A740,DICO_Complet!A:R,9,FALSE)&lt;&gt;0,VLOOKUP($A740,DICO_Complet!A:R,9,FALSE),"")</f>
        <v/>
      </c>
      <c r="J740" s="3" t="str">
        <f>VLOOKUP($A740,DICO_Complet!A:R,10,FALSE)</f>
        <v>Issuer script sending status</v>
      </c>
      <c r="K740" s="3" t="str">
        <f>IF(OR(ISNA(VLOOKUP(Tableau161920[[#This Row],[Référence]],MON_MSG!A:H,7,FALSE)),ISBLANK(VLOOKUP(Tableau161920[[#This Row],[Référence]],MON_MSG!A:H,7,FALSE))),"",VLOOKUP(Tableau161920[[#This Row],[Référence]],MON_MSG!A:H,7,FALSE))</f>
        <v/>
      </c>
      <c r="L740" s="3" t="str">
        <f>IF(OR(ISNA(VLOOKUP(Tableau161920[[#This Row],[Référence]],MON_MSG!A:I,8,FALSE)),ISBLANK(VLOOKUP(Tableau161920[[#This Row],[Référence]],MON_MSG!A:I,8,FALSE))),"",VLOOKUP(Tableau161920[[#This Row],[Référence]],MON_MSG!A:I,8,FALSE))</f>
        <v/>
      </c>
      <c r="M740" s="3" t="str">
        <f>IF(OR(ISNA(VLOOKUP(Tableau161920[[#This Row],[Référence]],MON_MSG!A:J,9,FALSE)),ISBLANK(VLOOKUP(Tableau161920[[#This Row],[Référence]],MON_MSG!A:J,9,FALSE))),"",VLOOKUP(Tableau161920[[#This Row],[Référence]],MON_MSG!A:J,9,FALSE))</f>
        <v/>
      </c>
      <c r="N740" s="3" t="str">
        <f>IF(VLOOKUP($A740,DICO_Complet!A:R,12,FALSE)=0,"",VLOOKUP($A740,DICO_Complet!A:R,12,FALSE))</f>
        <v/>
      </c>
      <c r="O740" s="3" t="str">
        <f>IF(VLOOKUP($A740,DICO_Complet!A:R,13,FALSE)=0,"",VLOOKUP($A740,DICO_Complet!A:R,13,FALSE))</f>
        <v/>
      </c>
      <c r="P740" s="3" t="str">
        <f>IF(VLOOKUP($A740,DICO_Complet!A:R,14,FALSE)=0,"",VLOOKUP($A740,DICO_Complet!A:R,14,FALSE))</f>
        <v/>
      </c>
      <c r="Q740" s="3" t="str">
        <f>IF(VLOOKUP($A740,DICO_Complet!A:R,15,FALSE)=0,"",VLOOKUP($A740,DICO_Complet!A:R,15,FALSE))</f>
        <v/>
      </c>
      <c r="R740" s="3" t="str">
        <f>IF(VLOOKUP($A740,DICO_Complet!A:R,16,FALSE)=0,"",VLOOKUP($A740,DICO_Complet!A:R,16,FALSE))</f>
        <v/>
      </c>
      <c r="S740" s="3" t="str">
        <f>IF(VLOOKUP($A740,DICO_Complet!A:R,17,FALSE)=0,"",VLOOKUP($A740,DICO_Complet!A:R,17,FALSE))</f>
        <v/>
      </c>
      <c r="T740" s="3" t="str">
        <f>IF(VLOOKUP($A740,DICO_Complet!A:R,18,FALSE)=0,"",VLOOKUP($A740,DICO_Complet!A:R,18,FALSE))</f>
        <v/>
      </c>
    </row>
    <row r="741" spans="1:20">
      <c r="A741" s="29">
        <v>250528104025</v>
      </c>
      <c r="B741" s="30" t="str">
        <f>IF(ISNA(VLOOKUP(Tableau161920[[#This Row],[Référence]],MON_MSG!A:B,2,FALSE)),"N",IF($I741="Obsolete","N","O"))</f>
        <v>O</v>
      </c>
      <c r="C741" s="3" t="str">
        <f>VLOOKUP($A741,DICO_Complet!A:R,3,FALSE)</f>
        <v>Environment</v>
      </c>
      <c r="D741" s="3" t="str">
        <f>VLOOKUP($A741,DICO_Complet!A:R,4,FALSE)</f>
        <v>card</v>
      </c>
      <c r="E741" s="3" t="str">
        <f>VLOOKUP($A741,DICO_Complet!A:R,5,FALSE)</f>
        <v>leaderInstitutionAcronym</v>
      </c>
      <c r="F741" s="3" t="str">
        <f>VLOOKUP($A741,DICO_Complet!A:R,6,FALSE)</f>
        <v>Max6AlphaNumericText</v>
      </c>
      <c r="G741" s="31" t="str">
        <f>VLOOKUP($A741,DICO_Complet!A:R,7,FALSE)</f>
        <v>DNS</v>
      </c>
      <c r="H741" s="31">
        <f>VLOOKUP($A741,DICO_Complet!A:R,8,FALSE)</f>
        <v>0</v>
      </c>
      <c r="I741" s="3" t="str">
        <f>IF(VLOOKUP($A741,DICO_Complet!A:R,9,FALSE)&lt;&gt;0,VLOOKUP($A741,DICO_Complet!A:R,9,FALSE),"")</f>
        <v/>
      </c>
      <c r="J741" s="3" t="str">
        <f>VLOOKUP($A741,DICO_Complet!A:R,10,FALSE)</f>
        <v xml:space="preserve">Acronym of Leader institution </v>
      </c>
      <c r="K741" s="3" t="str">
        <f>IF(OR(ISNA(VLOOKUP(Tableau161920[[#This Row],[Référence]],MON_MSG!A:H,7,FALSE)),ISBLANK(VLOOKUP(Tableau161920[[#This Row],[Référence]],MON_MSG!A:H,7,FALSE))),"",VLOOKUP(Tableau161920[[#This Row],[Référence]],MON_MSG!A:H,7,FALSE))</f>
        <v/>
      </c>
      <c r="L741" s="3" t="str">
        <f>IF(OR(ISNA(VLOOKUP(Tableau161920[[#This Row],[Référence]],MON_MSG!A:I,8,FALSE)),ISBLANK(VLOOKUP(Tableau161920[[#This Row],[Référence]],MON_MSG!A:I,8,FALSE))),"",VLOOKUP(Tableau161920[[#This Row],[Référence]],MON_MSG!A:I,8,FALSE))</f>
        <v/>
      </c>
      <c r="M741" s="3" t="str">
        <f>IF(OR(ISNA(VLOOKUP(Tableau161920[[#This Row],[Référence]],MON_MSG!A:J,9,FALSE)),ISBLANK(VLOOKUP(Tableau161920[[#This Row],[Référence]],MON_MSG!A:J,9,FALSE))),"",VLOOKUP(Tableau161920[[#This Row],[Référence]],MON_MSG!A:J,9,FALSE))</f>
        <v/>
      </c>
      <c r="N741" s="3" t="str">
        <f>IF(VLOOKUP($A741,DICO_Complet!A:R,12,FALSE)=0,"",VLOOKUP($A741,DICO_Complet!A:R,12,FALSE))</f>
        <v/>
      </c>
      <c r="O741" s="3" t="str">
        <f>IF(VLOOKUP($A741,DICO_Complet!A:R,13,FALSE)=0,"",VLOOKUP($A741,DICO_Complet!A:R,13,FALSE))</f>
        <v/>
      </c>
      <c r="P741" s="3" t="str">
        <f>IF(VLOOKUP($A741,DICO_Complet!A:R,14,FALSE)=0,"",VLOOKUP($A741,DICO_Complet!A:R,14,FALSE))</f>
        <v/>
      </c>
      <c r="Q741" s="3" t="str">
        <f>IF(VLOOKUP($A741,DICO_Complet!A:R,15,FALSE)=0,"",VLOOKUP($A741,DICO_Complet!A:R,15,FALSE))</f>
        <v/>
      </c>
      <c r="R741" s="3" t="str">
        <f>IF(VLOOKUP($A741,DICO_Complet!A:R,16,FALSE)=0,"",VLOOKUP($A741,DICO_Complet!A:R,16,FALSE))</f>
        <v/>
      </c>
      <c r="S741" s="3" t="str">
        <f>IF(VLOOKUP($A741,DICO_Complet!A:R,17,FALSE)=0,"",VLOOKUP($A741,DICO_Complet!A:R,17,FALSE))</f>
        <v/>
      </c>
      <c r="T741" s="3" t="str">
        <f>IF(VLOOKUP($A741,DICO_Complet!A:R,18,FALSE)=0,"",VLOOKUP($A741,DICO_Complet!A:R,18,FALSE))</f>
        <v/>
      </c>
    </row>
    <row r="742" spans="1:20">
      <c r="A742" s="29">
        <v>250410114326</v>
      </c>
      <c r="B742" s="30" t="str">
        <f>IF(ISNA(VLOOKUP(Tableau161920[[#This Row],[Référence]],MON_MSG!A:B,2,FALSE)),"N",IF($I742="Obsolete","N","O"))</f>
        <v>O</v>
      </c>
      <c r="C742" s="3" t="str">
        <f>VLOOKUP($A742,DICO_Complet!A:R,3,FALSE)</f>
        <v>Environment</v>
      </c>
      <c r="D742" s="3" t="str">
        <f>VLOOKUP($A742,DICO_Complet!A:R,4,FALSE)</f>
        <v>card</v>
      </c>
      <c r="E742" s="3" t="str">
        <f>VLOOKUP($A742,DICO_Complet!A:R,5,FALSE)</f>
        <v>lostOrStolenDateTime</v>
      </c>
      <c r="F742" s="3" t="str">
        <f>VLOOKUP($A742,DICO_Complet!A:R,6,FALSE)</f>
        <v>ISODateTime</v>
      </c>
      <c r="G742" s="31" t="str">
        <f>VLOOKUP($A742,DICO_Complet!A:R,7,FALSE)</f>
        <v>DNS</v>
      </c>
      <c r="H742" s="31">
        <f>VLOOKUP($A742,DICO_Complet!A:R,8,FALSE)</f>
        <v>0</v>
      </c>
      <c r="I742" s="3" t="str">
        <f>IF(VLOOKUP($A742,DICO_Complet!A:R,9,FALSE)&lt;&gt;0,VLOOKUP($A742,DICO_Complet!A:R,9,FALSE),"")</f>
        <v/>
      </c>
      <c r="J742" s="3" t="str">
        <f>VLOOKUP($A742,DICO_Complet!A:R,10,FALSE)</f>
        <v>Card lost or stolen date and time</v>
      </c>
      <c r="K742" s="3" t="str">
        <f>IF(OR(ISNA(VLOOKUP(Tableau161920[[#This Row],[Référence]],MON_MSG!A:H,7,FALSE)),ISBLANK(VLOOKUP(Tableau161920[[#This Row],[Référence]],MON_MSG!A:H,7,FALSE))),"",VLOOKUP(Tableau161920[[#This Row],[Référence]],MON_MSG!A:H,7,FALSE))</f>
        <v/>
      </c>
      <c r="L742" s="3" t="str">
        <f>IF(OR(ISNA(VLOOKUP(Tableau161920[[#This Row],[Référence]],MON_MSG!A:I,8,FALSE)),ISBLANK(VLOOKUP(Tableau161920[[#This Row],[Référence]],MON_MSG!A:I,8,FALSE))),"",VLOOKUP(Tableau161920[[#This Row],[Référence]],MON_MSG!A:I,8,FALSE))</f>
        <v/>
      </c>
      <c r="M742" s="3" t="str">
        <f>IF(OR(ISNA(VLOOKUP(Tableau161920[[#This Row],[Référence]],MON_MSG!A:J,9,FALSE)),ISBLANK(VLOOKUP(Tableau161920[[#This Row],[Référence]],MON_MSG!A:J,9,FALSE))),"",VLOOKUP(Tableau161920[[#This Row],[Référence]],MON_MSG!A:J,9,FALSE))</f>
        <v/>
      </c>
      <c r="N742" s="3" t="str">
        <f>IF(VLOOKUP($A742,DICO_Complet!A:R,12,FALSE)=0,"",VLOOKUP($A742,DICO_Complet!A:R,12,FALSE))</f>
        <v/>
      </c>
      <c r="O742" s="3" t="str">
        <f>IF(VLOOKUP($A742,DICO_Complet!A:R,13,FALSE)=0,"",VLOOKUP($A742,DICO_Complet!A:R,13,FALSE))</f>
        <v>117-06</v>
      </c>
      <c r="P742" s="3" t="str">
        <f>IF(VLOOKUP($A742,DICO_Complet!A:R,14,FALSE)=0,"",VLOOKUP($A742,DICO_Complet!A:R,14,FALSE))</f>
        <v/>
      </c>
      <c r="Q742" s="3" t="str">
        <f>IF(VLOOKUP($A742,DICO_Complet!A:R,15,FALSE)=0,"",VLOOKUP($A742,DICO_Complet!A:R,15,FALSE))</f>
        <v/>
      </c>
      <c r="R742" s="3" t="str">
        <f>IF(VLOOKUP($A742,DICO_Complet!A:R,16,FALSE)=0,"",VLOOKUP($A742,DICO_Complet!A:R,16,FALSE))</f>
        <v/>
      </c>
      <c r="S742" s="3" t="str">
        <f>IF(VLOOKUP($A742,DICO_Complet!A:R,17,FALSE)=0,"",VLOOKUP($A742,DICO_Complet!A:R,17,FALSE))</f>
        <v/>
      </c>
      <c r="T742" s="3" t="str">
        <f>IF(VLOOKUP($A742,DICO_Complet!A:R,18,FALSE)=0,"",VLOOKUP($A742,DICO_Complet!A:R,18,FALSE))</f>
        <v/>
      </c>
    </row>
    <row r="743" spans="1:20">
      <c r="A743" s="29">
        <v>250528103100</v>
      </c>
      <c r="B743" s="30" t="str">
        <f>IF(ISNA(VLOOKUP(Tableau161920[[#This Row],[Référence]],MON_MSG!A:B,2,FALSE)),"N",IF($I743="Obsolete","N","O"))</f>
        <v>O</v>
      </c>
      <c r="C743" s="3" t="str">
        <f>VLOOKUP($A743,DICO_Complet!A:R,3,FALSE)</f>
        <v>Environment</v>
      </c>
      <c r="D743" s="3" t="str">
        <f>VLOOKUP($A743,DICO_Complet!A:R,4,FALSE)</f>
        <v>card</v>
      </c>
      <c r="E743" s="3" t="str">
        <f>VLOOKUP($A743,DICO_Complet!A:R,5,FALSE)</f>
        <v>mainMemberInstitutionId</v>
      </c>
      <c r="F743" s="3" t="str">
        <f>VLOOKUP($A743,DICO_Complet!A:R,6,FALSE)</f>
        <v>Max5Text</v>
      </c>
      <c r="G743" s="31" t="str">
        <f>VLOOKUP($A743,DICO_Complet!A:R,7,FALSE)</f>
        <v>DNS</v>
      </c>
      <c r="H743" s="31">
        <f>VLOOKUP($A743,DICO_Complet!A:R,8,FALSE)</f>
        <v>0</v>
      </c>
      <c r="I743" s="3" t="str">
        <f>IF(VLOOKUP($A743,DICO_Complet!A:R,9,FALSE)&lt;&gt;0,VLOOKUP($A743,DICO_Complet!A:R,9,FALSE),"")</f>
        <v/>
      </c>
      <c r="J743" s="3" t="str">
        <f>VLOOKUP($A743,DICO_Complet!A:R,10,FALSE)</f>
        <v>Main member leader bank of Issuer (5char)</v>
      </c>
      <c r="K743" s="3" t="str">
        <f>IF(OR(ISNA(VLOOKUP(Tableau161920[[#This Row],[Référence]],MON_MSG!A:H,7,FALSE)),ISBLANK(VLOOKUP(Tableau161920[[#This Row],[Référence]],MON_MSG!A:H,7,FALSE))),"",VLOOKUP(Tableau161920[[#This Row],[Référence]],MON_MSG!A:H,7,FALSE))</f>
        <v/>
      </c>
      <c r="L743" s="3" t="str">
        <f>IF(OR(ISNA(VLOOKUP(Tableau161920[[#This Row],[Référence]],MON_MSG!A:I,8,FALSE)),ISBLANK(VLOOKUP(Tableau161920[[#This Row],[Référence]],MON_MSG!A:I,8,FALSE))),"",VLOOKUP(Tableau161920[[#This Row],[Référence]],MON_MSG!A:I,8,FALSE))</f>
        <v/>
      </c>
      <c r="M743" s="3" t="str">
        <f>IF(OR(ISNA(VLOOKUP(Tableau161920[[#This Row],[Référence]],MON_MSG!A:J,9,FALSE)),ISBLANK(VLOOKUP(Tableau161920[[#This Row],[Référence]],MON_MSG!A:J,9,FALSE))),"",VLOOKUP(Tableau161920[[#This Row],[Référence]],MON_MSG!A:J,9,FALSE))</f>
        <v/>
      </c>
      <c r="N743" s="3" t="str">
        <f>IF(VLOOKUP($A743,DICO_Complet!A:R,12,FALSE)=0,"",VLOOKUP($A743,DICO_Complet!A:R,12,FALSE))</f>
        <v/>
      </c>
      <c r="O743" s="3" t="str">
        <f>IF(VLOOKUP($A743,DICO_Complet!A:R,13,FALSE)=0,"",VLOOKUP($A743,DICO_Complet!A:R,13,FALSE))</f>
        <v/>
      </c>
      <c r="P743" s="3" t="str">
        <f>IF(VLOOKUP($A743,DICO_Complet!A:R,14,FALSE)=0,"",VLOOKUP($A743,DICO_Complet!A:R,14,FALSE))</f>
        <v/>
      </c>
      <c r="Q743" s="3" t="str">
        <f>IF(VLOOKUP($A743,DICO_Complet!A:R,15,FALSE)=0,"",VLOOKUP($A743,DICO_Complet!A:R,15,FALSE))</f>
        <v/>
      </c>
      <c r="R743" s="3" t="str">
        <f>IF(VLOOKUP($A743,DICO_Complet!A:R,16,FALSE)=0,"",VLOOKUP($A743,DICO_Complet!A:R,16,FALSE))</f>
        <v/>
      </c>
      <c r="S743" s="3" t="str">
        <f>IF(VLOOKUP($A743,DICO_Complet!A:R,17,FALSE)=0,"",VLOOKUP($A743,DICO_Complet!A:R,17,FALSE))</f>
        <v/>
      </c>
      <c r="T743" s="3" t="str">
        <f>IF(VLOOKUP($A743,DICO_Complet!A:R,18,FALSE)=0,"",VLOOKUP($A743,DICO_Complet!A:R,18,FALSE))</f>
        <v/>
      </c>
    </row>
    <row r="744" spans="1:20">
      <c r="A744" s="29">
        <v>260316112900</v>
      </c>
      <c r="B744" s="30" t="str">
        <f>IF(ISNA(VLOOKUP(Tableau161920[[#This Row],[Référence]],MON_MSG!A:B,2,FALSE)),"N",IF($I744="Obsolete","N","O"))</f>
        <v>O</v>
      </c>
      <c r="C744" s="3" t="str">
        <f>VLOOKUP($A744,DICO_Complet!A:R,3,FALSE)</f>
        <v>Environment</v>
      </c>
      <c r="D744" s="3" t="str">
        <f>VLOOKUP($A744,DICO_Complet!A:R,4,FALSE)</f>
        <v>card</v>
      </c>
      <c r="E744" s="3" t="str">
        <f>VLOOKUP($A744,DICO_Complet!A:R,5,FALSE)</f>
        <v>manufacturingBackground</v>
      </c>
      <c r="F744" s="3" t="str">
        <f>VLOOKUP($A744,DICO_Complet!A:R,6,FALSE)</f>
        <v>Max10Text</v>
      </c>
      <c r="G744" s="31" t="str">
        <f>VLOOKUP($A744,DICO_Complet!A:R,7,FALSE)</f>
        <v>DNS</v>
      </c>
      <c r="H744" s="31">
        <f>VLOOKUP($A744,DICO_Complet!A:R,8,FALSE)</f>
        <v>0</v>
      </c>
      <c r="I744" s="3" t="str">
        <f>IF(VLOOKUP($A744,DICO_Complet!A:R,9,FALSE)&lt;&gt;0,VLOOKUP($A744,DICO_Complet!A:R,9,FALSE),"")</f>
        <v/>
      </c>
      <c r="J744" s="3" t="str">
        <f>VLOOKUP($A744,DICO_Complet!A:R,10,FALSE)</f>
        <v>Manufacturing background for the card</v>
      </c>
      <c r="K744" s="3" t="str">
        <f>IF(OR(ISNA(VLOOKUP(Tableau161920[[#This Row],[Référence]],MON_MSG!A:H,7,FALSE)),ISBLANK(VLOOKUP(Tableau161920[[#This Row],[Référence]],MON_MSG!A:H,7,FALSE))),"",VLOOKUP(Tableau161920[[#This Row],[Référence]],MON_MSG!A:H,7,FALSE))</f>
        <v/>
      </c>
      <c r="L744" s="3" t="str">
        <f>IF(OR(ISNA(VLOOKUP(Tableau161920[[#This Row],[Référence]],MON_MSG!A:I,8,FALSE)),ISBLANK(VLOOKUP(Tableau161920[[#This Row],[Référence]],MON_MSG!A:I,8,FALSE))),"",VLOOKUP(Tableau161920[[#This Row],[Référence]],MON_MSG!A:I,8,FALSE))</f>
        <v/>
      </c>
      <c r="M744" s="3" t="str">
        <f>IF(OR(ISNA(VLOOKUP(Tableau161920[[#This Row],[Référence]],MON_MSG!A:J,9,FALSE)),ISBLANK(VLOOKUP(Tableau161920[[#This Row],[Référence]],MON_MSG!A:J,9,FALSE))),"",VLOOKUP(Tableau161920[[#This Row],[Référence]],MON_MSG!A:J,9,FALSE))</f>
        <v/>
      </c>
      <c r="N744" s="3" t="str">
        <f>IF(VLOOKUP($A744,DICO_Complet!A:R,12,FALSE)=0,"",VLOOKUP($A744,DICO_Complet!A:R,12,FALSE))</f>
        <v/>
      </c>
      <c r="O744" s="3" t="str">
        <f>IF(VLOOKUP($A744,DICO_Complet!A:R,13,FALSE)=0,"",VLOOKUP($A744,DICO_Complet!A:R,13,FALSE))</f>
        <v/>
      </c>
      <c r="P744" s="3" t="str">
        <f>IF(VLOOKUP($A744,DICO_Complet!A:R,14,FALSE)=0,"",VLOOKUP($A744,DICO_Complet!A:R,14,FALSE))</f>
        <v/>
      </c>
      <c r="Q744" s="3" t="str">
        <f>IF(VLOOKUP($A744,DICO_Complet!A:R,15,FALSE)=0,"",VLOOKUP($A744,DICO_Complet!A:R,15,FALSE))</f>
        <v/>
      </c>
      <c r="R744" s="3" t="str">
        <f>IF(VLOOKUP($A744,DICO_Complet!A:R,16,FALSE)=0,"",VLOOKUP($A744,DICO_Complet!A:R,16,FALSE))</f>
        <v/>
      </c>
      <c r="S744" s="3" t="str">
        <f>IF(VLOOKUP($A744,DICO_Complet!A:R,17,FALSE)=0,"",VLOOKUP($A744,DICO_Complet!A:R,17,FALSE))</f>
        <v/>
      </c>
      <c r="T744" s="3" t="str">
        <f>IF(VLOOKUP($A744,DICO_Complet!A:R,18,FALSE)=0,"",VLOOKUP($A744,DICO_Complet!A:R,18,FALSE))</f>
        <v/>
      </c>
    </row>
    <row r="745" spans="1:20">
      <c r="A745" s="29">
        <v>250617090059</v>
      </c>
      <c r="B745" s="30" t="str">
        <f>IF(ISNA(VLOOKUP(Tableau161920[[#This Row],[Référence]],MON_MSG!A:B,2,FALSE)),"N",IF($I745="Obsolete","N","O"))</f>
        <v>O</v>
      </c>
      <c r="C745" s="3" t="str">
        <f>VLOOKUP($A745,DICO_Complet!A:R,3,FALSE)</f>
        <v>Environment</v>
      </c>
      <c r="D745" s="3" t="str">
        <f>VLOOKUP($A745,DICO_Complet!A:R,4,FALSE)</f>
        <v>card</v>
      </c>
      <c r="E745" s="3" t="str">
        <f>VLOOKUP($A745,DICO_Complet!A:R,5,FALSE)</f>
        <v>manufacturingReasonCode</v>
      </c>
      <c r="F745" s="3" t="str">
        <f>VLOOKUP($A745,DICO_Complet!A:R,6,FALSE)</f>
        <v>ManufacturingReasonCodeset</v>
      </c>
      <c r="G745" s="31" t="str">
        <f>VLOOKUP($A745,DICO_Complet!A:R,7,FALSE)</f>
        <v>DNS</v>
      </c>
      <c r="H745" s="31">
        <f>VLOOKUP($A745,DICO_Complet!A:R,8,FALSE)</f>
        <v>0</v>
      </c>
      <c r="I745" s="3" t="str">
        <f>IF(VLOOKUP($A745,DICO_Complet!A:R,9,FALSE)&lt;&gt;0,VLOOKUP($A745,DICO_Complet!A:R,9,FALSE),"")</f>
        <v/>
      </c>
      <c r="J745" s="3" t="str">
        <f>VLOOKUP($A745,DICO_Complet!A:R,10,FALSE)</f>
        <v>Manufacturing reason code</v>
      </c>
      <c r="K745" s="3" t="str">
        <f>IF(OR(ISNA(VLOOKUP(Tableau161920[[#This Row],[Référence]],MON_MSG!A:H,7,FALSE)),ISBLANK(VLOOKUP(Tableau161920[[#This Row],[Référence]],MON_MSG!A:H,7,FALSE))),"",VLOOKUP(Tableau161920[[#This Row],[Référence]],MON_MSG!A:H,7,FALSE))</f>
        <v/>
      </c>
      <c r="L745" s="3" t="str">
        <f>IF(OR(ISNA(VLOOKUP(Tableau161920[[#This Row],[Référence]],MON_MSG!A:I,8,FALSE)),ISBLANK(VLOOKUP(Tableau161920[[#This Row],[Référence]],MON_MSG!A:I,8,FALSE))),"",VLOOKUP(Tableau161920[[#This Row],[Référence]],MON_MSG!A:I,8,FALSE))</f>
        <v/>
      </c>
      <c r="M745" s="3" t="str">
        <f>IF(OR(ISNA(VLOOKUP(Tableau161920[[#This Row],[Référence]],MON_MSG!A:J,9,FALSE)),ISBLANK(VLOOKUP(Tableau161920[[#This Row],[Référence]],MON_MSG!A:J,9,FALSE))),"",VLOOKUP(Tableau161920[[#This Row],[Référence]],MON_MSG!A:J,9,FALSE))</f>
        <v/>
      </c>
      <c r="N745" s="3" t="str">
        <f>IF(VLOOKUP($A745,DICO_Complet!A:R,12,FALSE)=0,"",VLOOKUP($A745,DICO_Complet!A:R,12,FALSE))</f>
        <v/>
      </c>
      <c r="O745" s="3" t="str">
        <f>IF(VLOOKUP($A745,DICO_Complet!A:R,13,FALSE)=0,"",VLOOKUP($A745,DICO_Complet!A:R,13,FALSE))</f>
        <v/>
      </c>
      <c r="P745" s="3" t="str">
        <f>IF(VLOOKUP($A745,DICO_Complet!A:R,14,FALSE)=0,"",VLOOKUP($A745,DICO_Complet!A:R,14,FALSE))</f>
        <v/>
      </c>
      <c r="Q745" s="3" t="str">
        <f>IF(VLOOKUP($A745,DICO_Complet!A:R,15,FALSE)=0,"",VLOOKUP($A745,DICO_Complet!A:R,15,FALSE))</f>
        <v/>
      </c>
      <c r="R745" s="3" t="str">
        <f>IF(VLOOKUP($A745,DICO_Complet!A:R,16,FALSE)=0,"",VLOOKUP($A745,DICO_Complet!A:R,16,FALSE))</f>
        <v/>
      </c>
      <c r="S745" s="3" t="str">
        <f>IF(VLOOKUP($A745,DICO_Complet!A:R,17,FALSE)=0,"",VLOOKUP($A745,DICO_Complet!A:R,17,FALSE))</f>
        <v/>
      </c>
      <c r="T745" s="3" t="str">
        <f>IF(VLOOKUP($A745,DICO_Complet!A:R,18,FALSE)=0,"",VLOOKUP($A745,DICO_Complet!A:R,18,FALSE))</f>
        <v/>
      </c>
    </row>
    <row r="746" spans="1:20">
      <c r="A746" s="29">
        <v>250617090100</v>
      </c>
      <c r="B746" s="30" t="str">
        <f>IF(ISNA(VLOOKUP(Tableau161920[[#This Row],[Référence]],MON_MSG!A:B,2,FALSE)),"N",IF($I746="Obsolete","N","O"))</f>
        <v>O</v>
      </c>
      <c r="C746" s="3" t="str">
        <f>VLOOKUP($A746,DICO_Complet!A:R,3,FALSE)</f>
        <v>Environment</v>
      </c>
      <c r="D746" s="3" t="str">
        <f>VLOOKUP($A746,DICO_Complet!A:R,4,FALSE)</f>
        <v>card</v>
      </c>
      <c r="E746" s="3" t="str">
        <f>VLOOKUP($A746,DICO_Complet!A:R,5,FALSE)</f>
        <v>manufacturingRequestForecastDateTime</v>
      </c>
      <c r="F746" s="3" t="str">
        <f>VLOOKUP($A746,DICO_Complet!A:R,6,FALSE)</f>
        <v>ISODateTime</v>
      </c>
      <c r="G746" s="31" t="str">
        <f>VLOOKUP($A746,DICO_Complet!A:R,7,FALSE)</f>
        <v>DNS</v>
      </c>
      <c r="H746" s="31">
        <f>VLOOKUP($A746,DICO_Complet!A:R,8,FALSE)</f>
        <v>0</v>
      </c>
      <c r="I746" s="3" t="str">
        <f>IF(VLOOKUP($A746,DICO_Complet!A:R,9,FALSE)&lt;&gt;0,VLOOKUP($A746,DICO_Complet!A:R,9,FALSE),"")</f>
        <v/>
      </c>
      <c r="J746" s="3" t="str">
        <f>VLOOKUP($A746,DICO_Complet!A:R,10,FALSE)</f>
        <v>Forecasted manufacturing date and time</v>
      </c>
      <c r="K746" s="3" t="str">
        <f>IF(OR(ISNA(VLOOKUP(Tableau161920[[#This Row],[Référence]],MON_MSG!A:H,7,FALSE)),ISBLANK(VLOOKUP(Tableau161920[[#This Row],[Référence]],MON_MSG!A:H,7,FALSE))),"",VLOOKUP(Tableau161920[[#This Row],[Référence]],MON_MSG!A:H,7,FALSE))</f>
        <v/>
      </c>
      <c r="L746" s="3" t="str">
        <f>IF(OR(ISNA(VLOOKUP(Tableau161920[[#This Row],[Référence]],MON_MSG!A:I,8,FALSE)),ISBLANK(VLOOKUP(Tableau161920[[#This Row],[Référence]],MON_MSG!A:I,8,FALSE))),"",VLOOKUP(Tableau161920[[#This Row],[Référence]],MON_MSG!A:I,8,FALSE))</f>
        <v/>
      </c>
      <c r="M746" s="3" t="str">
        <f>IF(OR(ISNA(VLOOKUP(Tableau161920[[#This Row],[Référence]],MON_MSG!A:J,9,FALSE)),ISBLANK(VLOOKUP(Tableau161920[[#This Row],[Référence]],MON_MSG!A:J,9,FALSE))),"",VLOOKUP(Tableau161920[[#This Row],[Référence]],MON_MSG!A:J,9,FALSE))</f>
        <v/>
      </c>
      <c r="N746" s="3" t="str">
        <f>IF(VLOOKUP($A746,DICO_Complet!A:R,12,FALSE)=0,"",VLOOKUP($A746,DICO_Complet!A:R,12,FALSE))</f>
        <v/>
      </c>
      <c r="O746" s="3" t="str">
        <f>IF(VLOOKUP($A746,DICO_Complet!A:R,13,FALSE)=0,"",VLOOKUP($A746,DICO_Complet!A:R,13,FALSE))</f>
        <v/>
      </c>
      <c r="P746" s="3" t="str">
        <f>IF(VLOOKUP($A746,DICO_Complet!A:R,14,FALSE)=0,"",VLOOKUP($A746,DICO_Complet!A:R,14,FALSE))</f>
        <v/>
      </c>
      <c r="Q746" s="3" t="str">
        <f>IF(VLOOKUP($A746,DICO_Complet!A:R,15,FALSE)=0,"",VLOOKUP($A746,DICO_Complet!A:R,15,FALSE))</f>
        <v/>
      </c>
      <c r="R746" s="3" t="str">
        <f>IF(VLOOKUP($A746,DICO_Complet!A:R,16,FALSE)=0,"",VLOOKUP($A746,DICO_Complet!A:R,16,FALSE))</f>
        <v/>
      </c>
      <c r="S746" s="3" t="str">
        <f>IF(VLOOKUP($A746,DICO_Complet!A:R,17,FALSE)=0,"",VLOOKUP($A746,DICO_Complet!A:R,17,FALSE))</f>
        <v/>
      </c>
      <c r="T746" s="3" t="str">
        <f>IF(VLOOKUP($A746,DICO_Complet!A:R,18,FALSE)=0,"",VLOOKUP($A746,DICO_Complet!A:R,18,FALSE))</f>
        <v/>
      </c>
    </row>
    <row r="747" spans="1:20">
      <c r="A747" s="29">
        <v>250617090101</v>
      </c>
      <c r="B747" s="30" t="str">
        <f>IF(ISNA(VLOOKUP(Tableau161920[[#This Row],[Référence]],MON_MSG!A:B,2,FALSE)),"N",IF($I747="Obsolete","N","O"))</f>
        <v>O</v>
      </c>
      <c r="C747" s="3" t="str">
        <f>VLOOKUP($A747,DICO_Complet!A:R,3,FALSE)</f>
        <v>Environment</v>
      </c>
      <c r="D747" s="3" t="str">
        <f>VLOOKUP($A747,DICO_Complet!A:R,4,FALSE)</f>
        <v>card</v>
      </c>
      <c r="E747" s="3" t="str">
        <f>VLOOKUP($A747,DICO_Complet!A:R,5,FALSE)</f>
        <v>manufacturingRequestRealDateTime</v>
      </c>
      <c r="F747" s="3" t="str">
        <f>VLOOKUP($A747,DICO_Complet!A:R,6,FALSE)</f>
        <v>ISODateTime</v>
      </c>
      <c r="G747" s="31" t="str">
        <f>VLOOKUP($A747,DICO_Complet!A:R,7,FALSE)</f>
        <v>DNS</v>
      </c>
      <c r="H747" s="31">
        <f>VLOOKUP($A747,DICO_Complet!A:R,8,FALSE)</f>
        <v>0</v>
      </c>
      <c r="I747" s="3" t="str">
        <f>IF(VLOOKUP($A747,DICO_Complet!A:R,9,FALSE)&lt;&gt;0,VLOOKUP($A747,DICO_Complet!A:R,9,FALSE),"")</f>
        <v/>
      </c>
      <c r="J747" s="3" t="str">
        <f>VLOOKUP($A747,DICO_Complet!A:R,10,FALSE)</f>
        <v>Real manufacturing date and time</v>
      </c>
      <c r="K747" s="3" t="str">
        <f>IF(OR(ISNA(VLOOKUP(Tableau161920[[#This Row],[Référence]],MON_MSG!A:H,7,FALSE)),ISBLANK(VLOOKUP(Tableau161920[[#This Row],[Référence]],MON_MSG!A:H,7,FALSE))),"",VLOOKUP(Tableau161920[[#This Row],[Référence]],MON_MSG!A:H,7,FALSE))</f>
        <v/>
      </c>
      <c r="L747" s="3" t="str">
        <f>IF(OR(ISNA(VLOOKUP(Tableau161920[[#This Row],[Référence]],MON_MSG!A:I,8,FALSE)),ISBLANK(VLOOKUP(Tableau161920[[#This Row],[Référence]],MON_MSG!A:I,8,FALSE))),"",VLOOKUP(Tableau161920[[#This Row],[Référence]],MON_MSG!A:I,8,FALSE))</f>
        <v/>
      </c>
      <c r="M747" s="3" t="str">
        <f>IF(OR(ISNA(VLOOKUP(Tableau161920[[#This Row],[Référence]],MON_MSG!A:J,9,FALSE)),ISBLANK(VLOOKUP(Tableau161920[[#This Row],[Référence]],MON_MSG!A:J,9,FALSE))),"",VLOOKUP(Tableau161920[[#This Row],[Référence]],MON_MSG!A:J,9,FALSE))</f>
        <v/>
      </c>
      <c r="N747" s="3" t="str">
        <f>IF(VLOOKUP($A747,DICO_Complet!A:R,12,FALSE)=0,"",VLOOKUP($A747,DICO_Complet!A:R,12,FALSE))</f>
        <v/>
      </c>
      <c r="O747" s="3" t="str">
        <f>IF(VLOOKUP($A747,DICO_Complet!A:R,13,FALSE)=0,"",VLOOKUP($A747,DICO_Complet!A:R,13,FALSE))</f>
        <v/>
      </c>
      <c r="P747" s="3" t="str">
        <f>IF(VLOOKUP($A747,DICO_Complet!A:R,14,FALSE)=0,"",VLOOKUP($A747,DICO_Complet!A:R,14,FALSE))</f>
        <v/>
      </c>
      <c r="Q747" s="3" t="str">
        <f>IF(VLOOKUP($A747,DICO_Complet!A:R,15,FALSE)=0,"",VLOOKUP($A747,DICO_Complet!A:R,15,FALSE))</f>
        <v/>
      </c>
      <c r="R747" s="3" t="str">
        <f>IF(VLOOKUP($A747,DICO_Complet!A:R,16,FALSE)=0,"",VLOOKUP($A747,DICO_Complet!A:R,16,FALSE))</f>
        <v/>
      </c>
      <c r="S747" s="3" t="str">
        <f>IF(VLOOKUP($A747,DICO_Complet!A:R,17,FALSE)=0,"",VLOOKUP($A747,DICO_Complet!A:R,17,FALSE))</f>
        <v/>
      </c>
      <c r="T747" s="3" t="str">
        <f>IF(VLOOKUP($A747,DICO_Complet!A:R,18,FALSE)=0,"",VLOOKUP($A747,DICO_Complet!A:R,18,FALSE))</f>
        <v/>
      </c>
    </row>
    <row r="748" spans="1:20">
      <c r="A748" s="29">
        <v>250617090058</v>
      </c>
      <c r="B748" s="30" t="str">
        <f>IF(ISNA(VLOOKUP(Tableau161920[[#This Row],[Référence]],MON_MSG!A:B,2,FALSE)),"N",IF($I748="Obsolete","N","O"))</f>
        <v>O</v>
      </c>
      <c r="C748" s="3" t="str">
        <f>VLOOKUP($A748,DICO_Complet!A:R,3,FALSE)</f>
        <v>Environment</v>
      </c>
      <c r="D748" s="3" t="str">
        <f>VLOOKUP($A748,DICO_Complet!A:R,4,FALSE)</f>
        <v>card</v>
      </c>
      <c r="E748" s="3" t="str">
        <f>VLOOKUP($A748,DICO_Complet!A:R,5,FALSE)</f>
        <v>manufacturingStatus</v>
      </c>
      <c r="F748" s="3" t="str">
        <f>VLOOKUP($A748,DICO_Complet!A:R,6,FALSE)</f>
        <v>ManufacturingStatusCodeset</v>
      </c>
      <c r="G748" s="31" t="str">
        <f>VLOOKUP($A748,DICO_Complet!A:R,7,FALSE)</f>
        <v>DNS</v>
      </c>
      <c r="H748" s="31">
        <f>VLOOKUP($A748,DICO_Complet!A:R,8,FALSE)</f>
        <v>0</v>
      </c>
      <c r="I748" s="3" t="str">
        <f>IF(VLOOKUP($A748,DICO_Complet!A:R,9,FALSE)&lt;&gt;0,VLOOKUP($A748,DICO_Complet!A:R,9,FALSE),"")</f>
        <v/>
      </c>
      <c r="J748" s="3" t="str">
        <f>VLOOKUP($A748,DICO_Complet!A:R,10,FALSE)</f>
        <v>Manufacturing status</v>
      </c>
      <c r="K748" s="3" t="str">
        <f>IF(OR(ISNA(VLOOKUP(Tableau161920[[#This Row],[Référence]],MON_MSG!A:H,7,FALSE)),ISBLANK(VLOOKUP(Tableau161920[[#This Row],[Référence]],MON_MSG!A:H,7,FALSE))),"",VLOOKUP(Tableau161920[[#This Row],[Référence]],MON_MSG!A:H,7,FALSE))</f>
        <v/>
      </c>
      <c r="L748" s="3" t="str">
        <f>IF(OR(ISNA(VLOOKUP(Tableau161920[[#This Row],[Référence]],MON_MSG!A:I,8,FALSE)),ISBLANK(VLOOKUP(Tableau161920[[#This Row],[Référence]],MON_MSG!A:I,8,FALSE))),"",VLOOKUP(Tableau161920[[#This Row],[Référence]],MON_MSG!A:I,8,FALSE))</f>
        <v/>
      </c>
      <c r="M748" s="3" t="str">
        <f>IF(OR(ISNA(VLOOKUP(Tableau161920[[#This Row],[Référence]],MON_MSG!A:J,9,FALSE)),ISBLANK(VLOOKUP(Tableau161920[[#This Row],[Référence]],MON_MSG!A:J,9,FALSE))),"",VLOOKUP(Tableau161920[[#This Row],[Référence]],MON_MSG!A:J,9,FALSE))</f>
        <v/>
      </c>
      <c r="N748" s="3" t="str">
        <f>IF(VLOOKUP($A748,DICO_Complet!A:R,12,FALSE)=0,"",VLOOKUP($A748,DICO_Complet!A:R,12,FALSE))</f>
        <v/>
      </c>
      <c r="O748" s="3" t="str">
        <f>IF(VLOOKUP($A748,DICO_Complet!A:R,13,FALSE)=0,"",VLOOKUP($A748,DICO_Complet!A:R,13,FALSE))</f>
        <v/>
      </c>
      <c r="P748" s="3" t="str">
        <f>IF(VLOOKUP($A748,DICO_Complet!A:R,14,FALSE)=0,"",VLOOKUP($A748,DICO_Complet!A:R,14,FALSE))</f>
        <v/>
      </c>
      <c r="Q748" s="3" t="str">
        <f>IF(VLOOKUP($A748,DICO_Complet!A:R,15,FALSE)=0,"",VLOOKUP($A748,DICO_Complet!A:R,15,FALSE))</f>
        <v/>
      </c>
      <c r="R748" s="3" t="str">
        <f>IF(VLOOKUP($A748,DICO_Complet!A:R,16,FALSE)=0,"",VLOOKUP($A748,DICO_Complet!A:R,16,FALSE))</f>
        <v/>
      </c>
      <c r="S748" s="3" t="str">
        <f>IF(VLOOKUP($A748,DICO_Complet!A:R,17,FALSE)=0,"",VLOOKUP($A748,DICO_Complet!A:R,17,FALSE))</f>
        <v/>
      </c>
      <c r="T748" s="3" t="str">
        <f>IF(VLOOKUP($A748,DICO_Complet!A:R,18,FALSE)=0,"",VLOOKUP($A748,DICO_Complet!A:R,18,FALSE))</f>
        <v/>
      </c>
    </row>
    <row r="749" spans="1:20">
      <c r="A749" s="29">
        <v>250410114317</v>
      </c>
      <c r="B749" s="30" t="str">
        <f>IF(ISNA(VLOOKUP(Tableau161920[[#This Row],[Référence]],MON_MSG!A:B,2,FALSE)),"N",IF($I749="Obsolete","N","O"))</f>
        <v>O</v>
      </c>
      <c r="C749" s="3" t="str">
        <f>VLOOKUP($A749,DICO_Complet!A:R,3,FALSE)</f>
        <v>Environment</v>
      </c>
      <c r="D749" s="3" t="str">
        <f>VLOOKUP($A749,DICO_Complet!A:R,4,FALSE)</f>
        <v>card</v>
      </c>
      <c r="E749" s="3" t="str">
        <f>VLOOKUP($A749,DICO_Complet!A:R,5,FALSE)</f>
        <v>maskedPrimaryAccountNumber</v>
      </c>
      <c r="F749" s="3" t="str">
        <f>VLOOKUP($A749,DICO_Complet!A:R,6,FALSE)</f>
        <v>Max30Text</v>
      </c>
      <c r="G749" s="31" t="str">
        <f>VLOOKUP($A749,DICO_Complet!A:R,7,FALSE)</f>
        <v>DNS</v>
      </c>
      <c r="H749" s="31">
        <f>VLOOKUP($A749,DICO_Complet!A:R,8,FALSE)</f>
        <v>0</v>
      </c>
      <c r="I749" s="3" t="str">
        <f>IF(VLOOKUP($A749,DICO_Complet!A:R,9,FALSE)&lt;&gt;0,VLOOKUP($A749,DICO_Complet!A:R,9,FALSE),"")</f>
        <v/>
      </c>
      <c r="J749" s="3" t="str">
        <f>VLOOKUP($A749,DICO_Complet!A:R,10,FALSE)</f>
        <v>Masked Primary Account Number</v>
      </c>
      <c r="K749" s="3" t="str">
        <f>IF(OR(ISNA(VLOOKUP(Tableau161920[[#This Row],[Référence]],MON_MSG!A:H,7,FALSE)),ISBLANK(VLOOKUP(Tableau161920[[#This Row],[Référence]],MON_MSG!A:H,7,FALSE))),"",VLOOKUP(Tableau161920[[#This Row],[Référence]],MON_MSG!A:H,7,FALSE))</f>
        <v/>
      </c>
      <c r="L749" s="3" t="str">
        <f>IF(OR(ISNA(VLOOKUP(Tableau161920[[#This Row],[Référence]],MON_MSG!A:I,8,FALSE)),ISBLANK(VLOOKUP(Tableau161920[[#This Row],[Référence]],MON_MSG!A:I,8,FALSE))),"",VLOOKUP(Tableau161920[[#This Row],[Référence]],MON_MSG!A:I,8,FALSE))</f>
        <v/>
      </c>
      <c r="M749" s="3" t="str">
        <f>IF(OR(ISNA(VLOOKUP(Tableau161920[[#This Row],[Référence]],MON_MSG!A:J,9,FALSE)),ISBLANK(VLOOKUP(Tableau161920[[#This Row],[Référence]],MON_MSG!A:J,9,FALSE))),"",VLOOKUP(Tableau161920[[#This Row],[Référence]],MON_MSG!A:J,9,FALSE))</f>
        <v/>
      </c>
      <c r="N749" s="3" t="str">
        <f>IF(VLOOKUP($A749,DICO_Complet!A:R,12,FALSE)=0,"",VLOOKUP($A749,DICO_Complet!A:R,12,FALSE))</f>
        <v/>
      </c>
      <c r="O749" s="3" t="str">
        <f>IF(VLOOKUP($A749,DICO_Complet!A:R,13,FALSE)=0,"",VLOOKUP($A749,DICO_Complet!A:R,13,FALSE))</f>
        <v/>
      </c>
      <c r="P749" s="3" t="str">
        <f>IF(VLOOKUP($A749,DICO_Complet!A:R,14,FALSE)=0,"",VLOOKUP($A749,DICO_Complet!A:R,14,FALSE))</f>
        <v/>
      </c>
      <c r="Q749" s="3" t="str">
        <f>IF(VLOOKUP($A749,DICO_Complet!A:R,15,FALSE)=0,"",VLOOKUP($A749,DICO_Complet!A:R,15,FALSE))</f>
        <v/>
      </c>
      <c r="R749" s="3" t="str">
        <f>IF(VLOOKUP($A749,DICO_Complet!A:R,16,FALSE)=0,"",VLOOKUP($A749,DICO_Complet!A:R,16,FALSE))</f>
        <v/>
      </c>
      <c r="S749" s="3" t="str">
        <f>IF(VLOOKUP($A749,DICO_Complet!A:R,17,FALSE)=0,"",VLOOKUP($A749,DICO_Complet!A:R,17,FALSE))</f>
        <v/>
      </c>
      <c r="T749" s="3" t="str">
        <f>IF(VLOOKUP($A749,DICO_Complet!A:R,18,FALSE)=0,"",VLOOKUP($A749,DICO_Complet!A:R,18,FALSE))</f>
        <v/>
      </c>
    </row>
    <row r="750" spans="1:20">
      <c r="A750" s="29">
        <v>260420161500</v>
      </c>
      <c r="B750" s="30" t="str">
        <f>IF(ISNA(VLOOKUP(Tableau161920[[#This Row],[Référence]],MON_MSG!A:B,2,FALSE)),"N",IF($I750="Obsolete","N","O"))</f>
        <v>O</v>
      </c>
      <c r="C750" s="3" t="str">
        <f>VLOOKUP($A750,DICO_Complet!A:R,3,FALSE)</f>
        <v>Environment</v>
      </c>
      <c r="D750" s="3" t="str">
        <f>VLOOKUP($A750,DICO_Complet!A:R,4,FALSE)</f>
        <v>card</v>
      </c>
      <c r="E750" s="3" t="str">
        <f>VLOOKUP($A750,DICO_Complet!A:R,5,FALSE)</f>
        <v>maskedTrack1</v>
      </c>
      <c r="F750" s="3" t="str">
        <f>VLOOKUP($A750,DICO_Complet!A:R,6,FALSE)</f>
        <v>Max76Text</v>
      </c>
      <c r="G750" s="31" t="str">
        <f>VLOOKUP($A750,DICO_Complet!A:R,7,FALSE)</f>
        <v>DNS</v>
      </c>
      <c r="H750" s="31">
        <f>VLOOKUP($A750,DICO_Complet!A:R,8,FALSE)</f>
        <v>0</v>
      </c>
      <c r="I750" s="3" t="str">
        <f>IF(VLOOKUP($A750,DICO_Complet!A:R,9,FALSE)&lt;&gt;0,VLOOKUP($A750,DICO_Complet!A:R,9,FALSE),"")</f>
        <v/>
      </c>
      <c r="J750" s="3" t="str">
        <f>VLOOKUP($A750,DICO_Complet!A:R,10,FALSE)</f>
        <v>Track1 masked</v>
      </c>
      <c r="K750" s="3" t="str">
        <f>IF(OR(ISNA(VLOOKUP(Tableau161920[[#This Row],[Référence]],MON_MSG!A:H,7,FALSE)),ISBLANK(VLOOKUP(Tableau161920[[#This Row],[Référence]],MON_MSG!A:H,7,FALSE))),"",VLOOKUP(Tableau161920[[#This Row],[Référence]],MON_MSG!A:H,7,FALSE))</f>
        <v/>
      </c>
      <c r="L750" s="3" t="str">
        <f>IF(OR(ISNA(VLOOKUP(Tableau161920[[#This Row],[Référence]],MON_MSG!A:I,8,FALSE)),ISBLANK(VLOOKUP(Tableau161920[[#This Row],[Référence]],MON_MSG!A:I,8,FALSE))),"",VLOOKUP(Tableau161920[[#This Row],[Référence]],MON_MSG!A:I,8,FALSE))</f>
        <v/>
      </c>
      <c r="M750" s="3" t="str">
        <f>IF(OR(ISNA(VLOOKUP(Tableau161920[[#This Row],[Référence]],MON_MSG!A:J,9,FALSE)),ISBLANK(VLOOKUP(Tableau161920[[#This Row],[Référence]],MON_MSG!A:J,9,FALSE))),"",VLOOKUP(Tableau161920[[#This Row],[Référence]],MON_MSG!A:J,9,FALSE))</f>
        <v/>
      </c>
      <c r="N750" s="3" t="str">
        <f>IF(VLOOKUP($A750,DICO_Complet!A:R,12,FALSE)=0,"",VLOOKUP($A750,DICO_Complet!A:R,12,FALSE))</f>
        <v/>
      </c>
      <c r="O750" s="3" t="str">
        <f>IF(VLOOKUP($A750,DICO_Complet!A:R,13,FALSE)=0,"",VLOOKUP($A750,DICO_Complet!A:R,13,FALSE))</f>
        <v/>
      </c>
      <c r="P750" s="3" t="str">
        <f>IF(VLOOKUP($A750,DICO_Complet!A:R,14,FALSE)=0,"",VLOOKUP($A750,DICO_Complet!A:R,14,FALSE))</f>
        <v/>
      </c>
      <c r="Q750" s="3" t="str">
        <f>IF(VLOOKUP($A750,DICO_Complet!A:R,15,FALSE)=0,"",VLOOKUP($A750,DICO_Complet!A:R,15,FALSE))</f>
        <v/>
      </c>
      <c r="R750" s="3" t="str">
        <f>IF(VLOOKUP($A750,DICO_Complet!A:R,16,FALSE)=0,"",VLOOKUP($A750,DICO_Complet!A:R,16,FALSE))</f>
        <v/>
      </c>
      <c r="S750" s="3" t="str">
        <f>IF(VLOOKUP($A750,DICO_Complet!A:R,17,FALSE)=0,"",VLOOKUP($A750,DICO_Complet!A:R,17,FALSE))</f>
        <v/>
      </c>
      <c r="T750" s="3" t="str">
        <f>IF(VLOOKUP($A750,DICO_Complet!A:R,18,FALSE)=0,"",VLOOKUP($A750,DICO_Complet!A:R,18,FALSE))</f>
        <v/>
      </c>
    </row>
    <row r="751" spans="1:20">
      <c r="A751" s="29">
        <v>241112000098</v>
      </c>
      <c r="B751" s="30" t="str">
        <f>IF(ISNA(VLOOKUP(Tableau161920[[#This Row],[Référence]],MON_MSG!A:B,2,FALSE)),"N",IF($I751="Obsolete","N","O"))</f>
        <v>O</v>
      </c>
      <c r="C751" s="3" t="str">
        <f>VLOOKUP($A751,DICO_Complet!A:R,3,FALSE)</f>
        <v>Environment</v>
      </c>
      <c r="D751" s="3" t="str">
        <f>VLOOKUP($A751,DICO_Complet!A:R,4,FALSE)</f>
        <v>card</v>
      </c>
      <c r="E751" s="3" t="str">
        <f>VLOOKUP($A751,DICO_Complet!A:R,5,FALSE)</f>
        <v>maskedTrack2</v>
      </c>
      <c r="F751" s="3" t="str">
        <f>VLOOKUP($A751,DICO_Complet!A:R,6,FALSE)</f>
        <v>Max37Text</v>
      </c>
      <c r="G751" s="31" t="str">
        <f>VLOOKUP($A751,DICO_Complet!A:R,7,FALSE)</f>
        <v>DNS</v>
      </c>
      <c r="H751" s="31">
        <f>VLOOKUP($A751,DICO_Complet!A:R,8,FALSE)</f>
        <v>0</v>
      </c>
      <c r="I751" s="3" t="str">
        <f>IF(VLOOKUP($A751,DICO_Complet!A:R,9,FALSE)&lt;&gt;0,VLOOKUP($A751,DICO_Complet!A:R,9,FALSE),"")</f>
        <v/>
      </c>
      <c r="J751" s="3" t="str">
        <f>VLOOKUP($A751,DICO_Complet!A:R,10,FALSE)</f>
        <v>Track2 masked</v>
      </c>
      <c r="K751" s="3" t="str">
        <f>IF(OR(ISNA(VLOOKUP(Tableau161920[[#This Row],[Référence]],MON_MSG!A:H,7,FALSE)),ISBLANK(VLOOKUP(Tableau161920[[#This Row],[Référence]],MON_MSG!A:H,7,FALSE))),"",VLOOKUP(Tableau161920[[#This Row],[Référence]],MON_MSG!A:H,7,FALSE))</f>
        <v/>
      </c>
      <c r="L751" s="3" t="str">
        <f>IF(OR(ISNA(VLOOKUP(Tableau161920[[#This Row],[Référence]],MON_MSG!A:I,8,FALSE)),ISBLANK(VLOOKUP(Tableau161920[[#This Row],[Référence]],MON_MSG!A:I,8,FALSE))),"",VLOOKUP(Tableau161920[[#This Row],[Référence]],MON_MSG!A:I,8,FALSE))</f>
        <v/>
      </c>
      <c r="M751" s="3" t="str">
        <f>IF(OR(ISNA(VLOOKUP(Tableau161920[[#This Row],[Référence]],MON_MSG!A:J,9,FALSE)),ISBLANK(VLOOKUP(Tableau161920[[#This Row],[Référence]],MON_MSG!A:J,9,FALSE))),"",VLOOKUP(Tableau161920[[#This Row],[Référence]],MON_MSG!A:J,9,FALSE))</f>
        <v/>
      </c>
      <c r="N751" s="3" t="str">
        <f>IF(VLOOKUP($A751,DICO_Complet!A:R,12,FALSE)=0,"",VLOOKUP($A751,DICO_Complet!A:R,12,FALSE))</f>
        <v>ISO35</v>
      </c>
      <c r="O751" s="3" t="str">
        <f>IF(VLOOKUP($A751,DICO_Complet!A:R,13,FALSE)=0,"",VLOOKUP($A751,DICO_Complet!A:R,13,FALSE))</f>
        <v>035</v>
      </c>
      <c r="P751" s="3" t="str">
        <f>IF(VLOOKUP($A751,DICO_Complet!A:R,14,FALSE)=0,"",VLOOKUP($A751,DICO_Complet!A:R,14,FALSE))</f>
        <v>035</v>
      </c>
      <c r="Q751" s="3" t="str">
        <f>IF(VLOOKUP($A751,DICO_Complet!A:R,15,FALSE)=0,"",VLOOKUP($A751,DICO_Complet!A:R,15,FALSE))</f>
        <v/>
      </c>
      <c r="R751" s="3" t="str">
        <f>IF(VLOOKUP($A751,DICO_Complet!A:R,16,FALSE)=0,"",VLOOKUP($A751,DICO_Complet!A:R,16,FALSE))</f>
        <v/>
      </c>
      <c r="S751" s="3" t="str">
        <f>IF(VLOOKUP($A751,DICO_Complet!A:R,17,FALSE)=0,"",VLOOKUP($A751,DICO_Complet!A:R,17,FALSE))</f>
        <v/>
      </c>
      <c r="T751" s="3" t="str">
        <f>IF(VLOOKUP($A751,DICO_Complet!A:R,18,FALSE)=0,"",VLOOKUP($A751,DICO_Complet!A:R,18,FALSE))</f>
        <v/>
      </c>
    </row>
    <row r="752" spans="1:20">
      <c r="A752" s="29">
        <v>250724094500</v>
      </c>
      <c r="B752" s="30" t="str">
        <f>IF(ISNA(VLOOKUP(Tableau161920[[#This Row],[Référence]],MON_MSG!A:B,2,FALSE)),"N",IF($I752="Obsolete","N","O"))</f>
        <v>O</v>
      </c>
      <c r="C752" s="3" t="str">
        <f>VLOOKUP($A752,DICO_Complet!A:R,3,FALSE)</f>
        <v>Environment</v>
      </c>
      <c r="D752" s="3" t="str">
        <f>VLOOKUP($A752,DICO_Complet!A:R,4,FALSE)</f>
        <v>card</v>
      </c>
      <c r="E752" s="3" t="str">
        <f>VLOOKUP($A752,DICO_Complet!A:R,5,FALSE)</f>
        <v>maskedTrack2EquivalentData</v>
      </c>
      <c r="F752" s="3" t="str">
        <f>VLOOKUP($A752,DICO_Complet!A:R,6,FALSE)</f>
        <v>Max37Text</v>
      </c>
      <c r="G752" s="31" t="str">
        <f>VLOOKUP($A752,DICO_Complet!A:R,7,FALSE)</f>
        <v>DNS</v>
      </c>
      <c r="H752" s="31">
        <f>VLOOKUP($A752,DICO_Complet!A:R,8,FALSE)</f>
        <v>0</v>
      </c>
      <c r="I752" s="3" t="str">
        <f>IF(VLOOKUP($A752,DICO_Complet!A:R,9,FALSE)&lt;&gt;0,VLOOKUP($A752,DICO_Complet!A:R,9,FALSE),"")</f>
        <v/>
      </c>
      <c r="J752" s="3" t="str">
        <f>VLOOKUP($A752,DICO_Complet!A:R,10,FALSE)</f>
        <v>Track2 Equivalent Data  masked</v>
      </c>
      <c r="K752" s="3" t="str">
        <f>IF(OR(ISNA(VLOOKUP(Tableau161920[[#This Row],[Référence]],MON_MSG!A:H,7,FALSE)),ISBLANK(VLOOKUP(Tableau161920[[#This Row],[Référence]],MON_MSG!A:H,7,FALSE))),"",VLOOKUP(Tableau161920[[#This Row],[Référence]],MON_MSG!A:H,7,FALSE))</f>
        <v/>
      </c>
      <c r="L752" s="3" t="str">
        <f>IF(OR(ISNA(VLOOKUP(Tableau161920[[#This Row],[Référence]],MON_MSG!A:I,8,FALSE)),ISBLANK(VLOOKUP(Tableau161920[[#This Row],[Référence]],MON_MSG!A:I,8,FALSE))),"",VLOOKUP(Tableau161920[[#This Row],[Référence]],MON_MSG!A:I,8,FALSE))</f>
        <v/>
      </c>
      <c r="M752" s="3" t="str">
        <f>IF(OR(ISNA(VLOOKUP(Tableau161920[[#This Row],[Référence]],MON_MSG!A:J,9,FALSE)),ISBLANK(VLOOKUP(Tableau161920[[#This Row],[Référence]],MON_MSG!A:J,9,FALSE))),"",VLOOKUP(Tableau161920[[#This Row],[Référence]],MON_MSG!A:J,9,FALSE))</f>
        <v/>
      </c>
      <c r="N752" s="3" t="str">
        <f>IF(VLOOKUP($A752,DICO_Complet!A:R,12,FALSE)=0,"",VLOOKUP($A752,DICO_Complet!A:R,12,FALSE))</f>
        <v>RSB55_57</v>
      </c>
      <c r="O752" s="3" t="str">
        <f>IF(VLOOKUP($A752,DICO_Complet!A:R,13,FALSE)=0,"",VLOOKUP($A752,DICO_Complet!A:R,13,FALSE))</f>
        <v>055-0057</v>
      </c>
      <c r="P752" s="3" t="str">
        <f>IF(VLOOKUP($A752,DICO_Complet!A:R,14,FALSE)=0,"",VLOOKUP($A752,DICO_Complet!A:R,14,FALSE))</f>
        <v/>
      </c>
      <c r="Q752" s="3" t="str">
        <f>IF(VLOOKUP($A752,DICO_Complet!A:R,15,FALSE)=0,"",VLOOKUP($A752,DICO_Complet!A:R,15,FALSE))</f>
        <v>055-0057</v>
      </c>
      <c r="R752" s="3" t="str">
        <f>IF(VLOOKUP($A752,DICO_Complet!A:R,16,FALSE)=0,"",VLOOKUP($A752,DICO_Complet!A:R,16,FALSE))</f>
        <v/>
      </c>
      <c r="S752" s="3" t="str">
        <f>IF(VLOOKUP($A752,DICO_Complet!A:R,17,FALSE)=0,"",VLOOKUP($A752,DICO_Complet!A:R,17,FALSE))</f>
        <v/>
      </c>
      <c r="T752" s="3" t="str">
        <f>IF(VLOOKUP($A752,DICO_Complet!A:R,18,FALSE)=0,"",VLOOKUP($A752,DICO_Complet!A:R,18,FALSE))</f>
        <v/>
      </c>
    </row>
    <row r="753" spans="1:20">
      <c r="A753" s="29">
        <v>241112000089</v>
      </c>
      <c r="B753" s="30" t="str">
        <f>IF(ISNA(VLOOKUP(Tableau161920[[#This Row],[Référence]],MON_MSG!A:B,2,FALSE)),"N",IF($I753="Obsolete","N","O"))</f>
        <v>O</v>
      </c>
      <c r="C753" s="3" t="str">
        <f>VLOOKUP($A753,DICO_Complet!A:R,3,FALSE)</f>
        <v>Environment</v>
      </c>
      <c r="D753" s="3" t="str">
        <f>VLOOKUP($A753,DICO_Complet!A:R,4,FALSE)</f>
        <v>card</v>
      </c>
      <c r="E753" s="3" t="str">
        <f>VLOOKUP($A753,DICO_Complet!A:R,5,FALSE)</f>
        <v>mastercardProduct</v>
      </c>
      <c r="F753" s="3" t="str">
        <f>VLOOKUP($A753,DICO_Complet!A:R,6,FALSE)</f>
        <v>Exact3AlphaNumericText</v>
      </c>
      <c r="G753" s="31" t="str">
        <f>VLOOKUP($A753,DICO_Complet!A:R,7,FALSE)</f>
        <v>DNS</v>
      </c>
      <c r="H753" s="31">
        <f>VLOOKUP($A753,DICO_Complet!A:R,8,FALSE)</f>
        <v>0</v>
      </c>
      <c r="I753" s="3" t="str">
        <f>IF(VLOOKUP($A753,DICO_Complet!A:R,9,FALSE)&lt;&gt;0,VLOOKUP($A753,DICO_Complet!A:R,9,FALSE),"")</f>
        <v/>
      </c>
      <c r="J753" s="3" t="str">
        <f>VLOOKUP($A753,DICO_Complet!A:R,10,FALSE)</f>
        <v>Mastercard Product code given by routing engine</v>
      </c>
      <c r="K753" s="3" t="str">
        <f>IF(OR(ISNA(VLOOKUP(Tableau161920[[#This Row],[Référence]],MON_MSG!A:H,7,FALSE)),ISBLANK(VLOOKUP(Tableau161920[[#This Row],[Référence]],MON_MSG!A:H,7,FALSE))),"",VLOOKUP(Tableau161920[[#This Row],[Référence]],MON_MSG!A:H,7,FALSE))</f>
        <v/>
      </c>
      <c r="L753" s="3" t="str">
        <f>IF(OR(ISNA(VLOOKUP(Tableau161920[[#This Row],[Référence]],MON_MSG!A:I,8,FALSE)),ISBLANK(VLOOKUP(Tableau161920[[#This Row],[Référence]],MON_MSG!A:I,8,FALSE))),"",VLOOKUP(Tableau161920[[#This Row],[Référence]],MON_MSG!A:I,8,FALSE))</f>
        <v/>
      </c>
      <c r="M753" s="3" t="str">
        <f>IF(OR(ISNA(VLOOKUP(Tableau161920[[#This Row],[Référence]],MON_MSG!A:J,9,FALSE)),ISBLANK(VLOOKUP(Tableau161920[[#This Row],[Référence]],MON_MSG!A:J,9,FALSE))),"",VLOOKUP(Tableau161920[[#This Row],[Référence]],MON_MSG!A:J,9,FALSE))</f>
        <v/>
      </c>
      <c r="N753" s="3" t="str">
        <f>IF(VLOOKUP($A753,DICO_Complet!A:R,12,FALSE)=0,"",VLOOKUP($A753,DICO_Complet!A:R,12,FALSE))</f>
        <v>MPE2</v>
      </c>
      <c r="O753" s="3" t="str">
        <f>IF(VLOOKUP($A753,DICO_Complet!A:R,13,FALSE)=0,"",VLOOKUP($A753,DICO_Complet!A:R,13,FALSE))</f>
        <v/>
      </c>
      <c r="P753" s="3" t="str">
        <f>IF(VLOOKUP($A753,DICO_Complet!A:R,14,FALSE)=0,"",VLOOKUP($A753,DICO_Complet!A:R,14,FALSE))</f>
        <v/>
      </c>
      <c r="Q753" s="3" t="str">
        <f>IF(VLOOKUP($A753,DICO_Complet!A:R,15,FALSE)=0,"",VLOOKUP($A753,DICO_Complet!A:R,15,FALSE))</f>
        <v>N/A</v>
      </c>
      <c r="R753" s="3" t="str">
        <f>IF(VLOOKUP($A753,DICO_Complet!A:R,16,FALSE)=0,"",VLOOKUP($A753,DICO_Complet!A:R,16,FALSE))</f>
        <v/>
      </c>
      <c r="S753" s="3" t="str">
        <f>IF(VLOOKUP($A753,DICO_Complet!A:R,17,FALSE)=0,"",VLOOKUP($A753,DICO_Complet!A:R,17,FALSE))</f>
        <v/>
      </c>
      <c r="T753" s="3" t="str">
        <f>IF(VLOOKUP($A753,DICO_Complet!A:R,18,FALSE)=0,"",VLOOKUP($A753,DICO_Complet!A:R,18,FALSE))</f>
        <v/>
      </c>
    </row>
    <row r="754" spans="1:20">
      <c r="A754" s="29">
        <v>241112000090</v>
      </c>
      <c r="B754" s="30" t="str">
        <f>IF(ISNA(VLOOKUP(Tableau161920[[#This Row],[Référence]],MON_MSG!A:B,2,FALSE)),"N",IF($I754="Obsolete","N","O"))</f>
        <v>O</v>
      </c>
      <c r="C754" s="3" t="str">
        <f>VLOOKUP($A754,DICO_Complet!A:R,3,FALSE)</f>
        <v>Environment</v>
      </c>
      <c r="D754" s="3" t="str">
        <f>VLOOKUP($A754,DICO_Complet!A:R,4,FALSE)</f>
        <v>card</v>
      </c>
      <c r="E754" s="3" t="str">
        <f>VLOOKUP($A754,DICO_Complet!A:R,5,FALSE)</f>
        <v>mastercardProgram</v>
      </c>
      <c r="F754" s="3" t="str">
        <f>VLOOKUP($A754,DICO_Complet!A:R,6,FALSE)</f>
        <v>Exact3AlphaNumericText</v>
      </c>
      <c r="G754" s="31" t="str">
        <f>VLOOKUP($A754,DICO_Complet!A:R,7,FALSE)</f>
        <v>DNS</v>
      </c>
      <c r="H754" s="31">
        <f>VLOOKUP($A754,DICO_Complet!A:R,8,FALSE)</f>
        <v>0</v>
      </c>
      <c r="I754" s="3" t="str">
        <f>IF(VLOOKUP($A754,DICO_Complet!A:R,9,FALSE)&lt;&gt;0,VLOOKUP($A754,DICO_Complet!A:R,9,FALSE),"")</f>
        <v/>
      </c>
      <c r="J754" s="3" t="str">
        <f>VLOOKUP($A754,DICO_Complet!A:R,10,FALSE)</f>
        <v>Mastercard Program code given by routing engine</v>
      </c>
      <c r="K754" s="3" t="str">
        <f>IF(OR(ISNA(VLOOKUP(Tableau161920[[#This Row],[Référence]],MON_MSG!A:H,7,FALSE)),ISBLANK(VLOOKUP(Tableau161920[[#This Row],[Référence]],MON_MSG!A:H,7,FALSE))),"",VLOOKUP(Tableau161920[[#This Row],[Référence]],MON_MSG!A:H,7,FALSE))</f>
        <v/>
      </c>
      <c r="L754" s="3" t="str">
        <f>IF(OR(ISNA(VLOOKUP(Tableau161920[[#This Row],[Référence]],MON_MSG!A:I,8,FALSE)),ISBLANK(VLOOKUP(Tableau161920[[#This Row],[Référence]],MON_MSG!A:I,8,FALSE))),"",VLOOKUP(Tableau161920[[#This Row],[Référence]],MON_MSG!A:I,8,FALSE))</f>
        <v/>
      </c>
      <c r="M754" s="3" t="str">
        <f>IF(OR(ISNA(VLOOKUP(Tableau161920[[#This Row],[Référence]],MON_MSG!A:J,9,FALSE)),ISBLANK(VLOOKUP(Tableau161920[[#This Row],[Référence]],MON_MSG!A:J,9,FALSE))),"",VLOOKUP(Tableau161920[[#This Row],[Référence]],MON_MSG!A:J,9,FALSE))</f>
        <v/>
      </c>
      <c r="N754" s="3" t="str">
        <f>IF(VLOOKUP($A754,DICO_Complet!A:R,12,FALSE)=0,"",VLOOKUP($A754,DICO_Complet!A:R,12,FALSE))</f>
        <v>MPE1</v>
      </c>
      <c r="O754" s="3" t="str">
        <f>IF(VLOOKUP($A754,DICO_Complet!A:R,13,FALSE)=0,"",VLOOKUP($A754,DICO_Complet!A:R,13,FALSE))</f>
        <v/>
      </c>
      <c r="P754" s="3" t="str">
        <f>IF(VLOOKUP($A754,DICO_Complet!A:R,14,FALSE)=0,"",VLOOKUP($A754,DICO_Complet!A:R,14,FALSE))</f>
        <v/>
      </c>
      <c r="Q754" s="3" t="str">
        <f>IF(VLOOKUP($A754,DICO_Complet!A:R,15,FALSE)=0,"",VLOOKUP($A754,DICO_Complet!A:R,15,FALSE))</f>
        <v>N/A</v>
      </c>
      <c r="R754" s="3" t="str">
        <f>IF(VLOOKUP($A754,DICO_Complet!A:R,16,FALSE)=0,"",VLOOKUP($A754,DICO_Complet!A:R,16,FALSE))</f>
        <v/>
      </c>
      <c r="S754" s="3" t="str">
        <f>IF(VLOOKUP($A754,DICO_Complet!A:R,17,FALSE)=0,"",VLOOKUP($A754,DICO_Complet!A:R,17,FALSE))</f>
        <v/>
      </c>
      <c r="T754" s="3" t="str">
        <f>IF(VLOOKUP($A754,DICO_Complet!A:R,18,FALSE)=0,"",VLOOKUP($A754,DICO_Complet!A:R,18,FALSE))</f>
        <v/>
      </c>
    </row>
    <row r="755" spans="1:20">
      <c r="A755" s="29">
        <v>250528103710</v>
      </c>
      <c r="B755" s="30" t="str">
        <f>IF(ISNA(VLOOKUP(Tableau161920[[#This Row],[Référence]],MON_MSG!A:B,2,FALSE)),"N",IF($I755="Obsolete","N","O"))</f>
        <v>O</v>
      </c>
      <c r="C755" s="3" t="str">
        <f>VLOOKUP($A755,DICO_Complet!A:R,3,FALSE)</f>
        <v>Environment</v>
      </c>
      <c r="D755" s="3" t="str">
        <f>VLOOKUP($A755,DICO_Complet!A:R,4,FALSE)</f>
        <v>card</v>
      </c>
      <c r="E755" s="3" t="str">
        <f>VLOOKUP($A755,DICO_Complet!A:R,5,FALSE)</f>
        <v>oppositionDate</v>
      </c>
      <c r="F755" s="3" t="str">
        <f>VLOOKUP($A755,DICO_Complet!A:R,6,FALSE)</f>
        <v>ISODateTime</v>
      </c>
      <c r="G755" s="31" t="str">
        <f>VLOOKUP($A755,DICO_Complet!A:R,7,FALSE)</f>
        <v>DNS</v>
      </c>
      <c r="H755" s="31">
        <f>VLOOKUP($A755,DICO_Complet!A:R,8,FALSE)</f>
        <v>0</v>
      </c>
      <c r="I755" s="3" t="str">
        <f>IF(VLOOKUP($A755,DICO_Complet!A:R,9,FALSE)&lt;&gt;0,VLOOKUP($A755,DICO_Complet!A:R,9,FALSE),"")</f>
        <v/>
      </c>
      <c r="J755" s="3" t="str">
        <f>VLOOKUP($A755,DICO_Complet!A:R,10,FALSE)</f>
        <v>Opposition date</v>
      </c>
      <c r="K755" s="3" t="str">
        <f>IF(OR(ISNA(VLOOKUP(Tableau161920[[#This Row],[Référence]],MON_MSG!A:H,7,FALSE)),ISBLANK(VLOOKUP(Tableau161920[[#This Row],[Référence]],MON_MSG!A:H,7,FALSE))),"",VLOOKUP(Tableau161920[[#This Row],[Référence]],MON_MSG!A:H,7,FALSE))</f>
        <v/>
      </c>
      <c r="L755" s="3" t="str">
        <f>IF(OR(ISNA(VLOOKUP(Tableau161920[[#This Row],[Référence]],MON_MSG!A:I,8,FALSE)),ISBLANK(VLOOKUP(Tableau161920[[#This Row],[Référence]],MON_MSG!A:I,8,FALSE))),"",VLOOKUP(Tableau161920[[#This Row],[Référence]],MON_MSG!A:I,8,FALSE))</f>
        <v/>
      </c>
      <c r="M755" s="3" t="str">
        <f>IF(OR(ISNA(VLOOKUP(Tableau161920[[#This Row],[Référence]],MON_MSG!A:J,9,FALSE)),ISBLANK(VLOOKUP(Tableau161920[[#This Row],[Référence]],MON_MSG!A:J,9,FALSE))),"",VLOOKUP(Tableau161920[[#This Row],[Référence]],MON_MSG!A:J,9,FALSE))</f>
        <v/>
      </c>
      <c r="N755" s="3" t="str">
        <f>IF(VLOOKUP($A755,DICO_Complet!A:R,12,FALSE)=0,"",VLOOKUP($A755,DICO_Complet!A:R,12,FALSE))</f>
        <v/>
      </c>
      <c r="O755" s="3" t="str">
        <f>IF(VLOOKUP($A755,DICO_Complet!A:R,13,FALSE)=0,"",VLOOKUP($A755,DICO_Complet!A:R,13,FALSE))</f>
        <v>117-07</v>
      </c>
      <c r="P755" s="3" t="str">
        <f>IF(VLOOKUP($A755,DICO_Complet!A:R,14,FALSE)=0,"",VLOOKUP($A755,DICO_Complet!A:R,14,FALSE))</f>
        <v/>
      </c>
      <c r="Q755" s="3" t="str">
        <f>IF(VLOOKUP($A755,DICO_Complet!A:R,15,FALSE)=0,"",VLOOKUP($A755,DICO_Complet!A:R,15,FALSE))</f>
        <v/>
      </c>
      <c r="R755" s="3" t="str">
        <f>IF(VLOOKUP($A755,DICO_Complet!A:R,16,FALSE)=0,"",VLOOKUP($A755,DICO_Complet!A:R,16,FALSE))</f>
        <v/>
      </c>
      <c r="S755" s="3" t="str">
        <f>IF(VLOOKUP($A755,DICO_Complet!A:R,17,FALSE)=0,"",VLOOKUP($A755,DICO_Complet!A:R,17,FALSE))</f>
        <v/>
      </c>
      <c r="T755" s="3" t="str">
        <f>IF(VLOOKUP($A755,DICO_Complet!A:R,18,FALSE)=0,"",VLOOKUP($A755,DICO_Complet!A:R,18,FALSE))</f>
        <v/>
      </c>
    </row>
    <row r="756" spans="1:20">
      <c r="A756" s="29">
        <v>250925144600</v>
      </c>
      <c r="B756" s="30" t="str">
        <f>IF(ISNA(VLOOKUP(Tableau161920[[#This Row],[Référence]],MON_MSG!A:B,2,FALSE)),"N",IF($I756="Obsolete","N","O"))</f>
        <v>O</v>
      </c>
      <c r="C756" s="3" t="str">
        <f>VLOOKUP($A756,DICO_Complet!A:R,3,FALSE)</f>
        <v>Environment</v>
      </c>
      <c r="D756" s="3" t="str">
        <f>VLOOKUP($A756,DICO_Complet!A:R,4,FALSE)</f>
        <v>card</v>
      </c>
      <c r="E756" s="3" t="str">
        <f>VLOOKUP($A756,DICO_Complet!A:R,5,FALSE)</f>
        <v>panFourLastDigits</v>
      </c>
      <c r="F756" s="3" t="str">
        <f>VLOOKUP($A756,DICO_Complet!A:R,6,FALSE)</f>
        <v>Exact4NumericText</v>
      </c>
      <c r="G756" s="31" t="str">
        <f>VLOOKUP($A756,DICO_Complet!A:R,7,FALSE)</f>
        <v>DNS</v>
      </c>
      <c r="H756" s="31">
        <f>VLOOKUP($A756,DICO_Complet!A:R,8,FALSE)</f>
        <v>0</v>
      </c>
      <c r="I756" s="3" t="str">
        <f>IF(VLOOKUP($A756,DICO_Complet!A:R,9,FALSE)&lt;&gt;0,VLOOKUP($A756,DICO_Complet!A:R,9,FALSE),"")</f>
        <v/>
      </c>
      <c r="J756" s="3" t="str">
        <f>VLOOKUP($A756,DICO_Complet!A:R,10,FALSE)</f>
        <v>Last four digits of the PAN</v>
      </c>
      <c r="K756" s="3" t="str">
        <f>IF(OR(ISNA(VLOOKUP(Tableau161920[[#This Row],[Référence]],MON_MSG!A:H,7,FALSE)),ISBLANK(VLOOKUP(Tableau161920[[#This Row],[Référence]],MON_MSG!A:H,7,FALSE))),"",VLOOKUP(Tableau161920[[#This Row],[Référence]],MON_MSG!A:H,7,FALSE))</f>
        <v/>
      </c>
      <c r="L756" s="3" t="str">
        <f>IF(OR(ISNA(VLOOKUP(Tableau161920[[#This Row],[Référence]],MON_MSG!A:I,8,FALSE)),ISBLANK(VLOOKUP(Tableau161920[[#This Row],[Référence]],MON_MSG!A:I,8,FALSE))),"",VLOOKUP(Tableau161920[[#This Row],[Référence]],MON_MSG!A:I,8,FALSE))</f>
        <v/>
      </c>
      <c r="M756" s="3" t="str">
        <f>IF(OR(ISNA(VLOOKUP(Tableau161920[[#This Row],[Référence]],MON_MSG!A:J,9,FALSE)),ISBLANK(VLOOKUP(Tableau161920[[#This Row],[Référence]],MON_MSG!A:J,9,FALSE))),"",VLOOKUP(Tableau161920[[#This Row],[Référence]],MON_MSG!A:J,9,FALSE))</f>
        <v/>
      </c>
      <c r="N756" s="3" t="str">
        <f>IF(VLOOKUP($A756,DICO_Complet!A:R,12,FALSE)=0,"",VLOOKUP($A756,DICO_Complet!A:R,12,FALSE))</f>
        <v>RSB105_10</v>
      </c>
      <c r="O756" s="3" t="str">
        <f>IF(VLOOKUP($A756,DICO_Complet!A:R,13,FALSE)=0,"",VLOOKUP($A756,DICO_Complet!A:R,13,FALSE))</f>
        <v>105-10</v>
      </c>
      <c r="P756" s="3" t="str">
        <f>IF(VLOOKUP($A756,DICO_Complet!A:R,14,FALSE)=0,"",VLOOKUP($A756,DICO_Complet!A:R,14,FALSE))</f>
        <v/>
      </c>
      <c r="Q756" s="3" t="str">
        <f>IF(VLOOKUP($A756,DICO_Complet!A:R,15,FALSE)=0,"",VLOOKUP($A756,DICO_Complet!A:R,15,FALSE))</f>
        <v/>
      </c>
      <c r="R756" s="3" t="str">
        <f>IF(VLOOKUP($A756,DICO_Complet!A:R,16,FALSE)=0,"",VLOOKUP($A756,DICO_Complet!A:R,16,FALSE))</f>
        <v/>
      </c>
      <c r="S756" s="3" t="str">
        <f>IF(VLOOKUP($A756,DICO_Complet!A:R,17,FALSE)=0,"",VLOOKUP($A756,DICO_Complet!A:R,17,FALSE))</f>
        <v/>
      </c>
      <c r="T756" s="3" t="str">
        <f>IF(VLOOKUP($A756,DICO_Complet!A:R,18,FALSE)=0,"",VLOOKUP($A756,DICO_Complet!A:R,18,FALSE))</f>
        <v/>
      </c>
    </row>
    <row r="757" spans="1:20">
      <c r="A757" s="29">
        <v>241112000091</v>
      </c>
      <c r="B757" s="30" t="str">
        <f>IF(ISNA(VLOOKUP(Tableau161920[[#This Row],[Référence]],MON_MSG!A:B,2,FALSE)),"N",IF($I757="Obsolete","N","O"))</f>
        <v>O</v>
      </c>
      <c r="C757" s="3" t="str">
        <f>VLOOKUP($A757,DICO_Complet!A:R,3,FALSE)</f>
        <v>Environment</v>
      </c>
      <c r="D757" s="3" t="str">
        <f>VLOOKUP($A757,DICO_Complet!A:R,4,FALSE)</f>
        <v>card</v>
      </c>
      <c r="E757" s="3" t="str">
        <f>VLOOKUP($A757,DICO_Complet!A:R,5,FALSE)</f>
        <v>paymentAccountReference</v>
      </c>
      <c r="F757" s="3" t="str">
        <f>VLOOKUP($A757,DICO_Complet!A:R,6,FALSE)</f>
        <v>Max29AlphaNumericText</v>
      </c>
      <c r="G757" s="31" t="str">
        <f>VLOOKUP($A757,DICO_Complet!A:R,7,FALSE)</f>
        <v>DNS</v>
      </c>
      <c r="H757" s="31">
        <f>VLOOKUP($A757,DICO_Complet!A:R,8,FALSE)</f>
        <v>0</v>
      </c>
      <c r="I757" s="3" t="str">
        <f>IF(VLOOKUP($A757,DICO_Complet!A:R,9,FALSE)&lt;&gt;0,VLOOKUP($A757,DICO_Complet!A:R,9,FALSE),"")</f>
        <v/>
      </c>
      <c r="J757" s="3" t="str">
        <f>VLOOKUP($A757,DICO_Complet!A:R,10,FALSE)</f>
        <v>Payment account reference</v>
      </c>
      <c r="K757" s="3" t="str">
        <f>IF(OR(ISNA(VLOOKUP(Tableau161920[[#This Row],[Référence]],MON_MSG!A:H,7,FALSE)),ISBLANK(VLOOKUP(Tableau161920[[#This Row],[Référence]],MON_MSG!A:H,7,FALSE))),"",VLOOKUP(Tableau161920[[#This Row],[Référence]],MON_MSG!A:H,7,FALSE))</f>
        <v/>
      </c>
      <c r="L757" s="3" t="str">
        <f>IF(OR(ISNA(VLOOKUP(Tableau161920[[#This Row],[Référence]],MON_MSG!A:I,8,FALSE)),ISBLANK(VLOOKUP(Tableau161920[[#This Row],[Référence]],MON_MSG!A:I,8,FALSE))),"",VLOOKUP(Tableau161920[[#This Row],[Référence]],MON_MSG!A:I,8,FALSE))</f>
        <v/>
      </c>
      <c r="M757" s="3" t="str">
        <f>IF(OR(ISNA(VLOOKUP(Tableau161920[[#This Row],[Référence]],MON_MSG!A:J,9,FALSE)),ISBLANK(VLOOKUP(Tableau161920[[#This Row],[Référence]],MON_MSG!A:J,9,FALSE))),"",VLOOKUP(Tableau161920[[#This Row],[Référence]],MON_MSG!A:J,9,FALSE))</f>
        <v/>
      </c>
      <c r="N757" s="3" t="str">
        <f>IF(VLOOKUP($A757,DICO_Complet!A:R,12,FALSE)=0,"",VLOOKUP($A757,DICO_Complet!A:R,12,FALSE))</f>
        <v>RSB57_56</v>
      </c>
      <c r="O757" s="3" t="str">
        <f>IF(VLOOKUP($A757,DICO_Complet!A:R,13,FALSE)=0,"",VLOOKUP($A757,DICO_Complet!A:R,13,FALSE))</f>
        <v>057-0056</v>
      </c>
      <c r="P757" s="3" t="str">
        <f>IF(VLOOKUP($A757,DICO_Complet!A:R,14,FALSE)=0,"",VLOOKUP($A757,DICO_Complet!A:R,14,FALSE))</f>
        <v/>
      </c>
      <c r="Q757" s="3" t="str">
        <f>IF(VLOOKUP($A757,DICO_Complet!A:R,15,FALSE)=0,"",VLOOKUP($A757,DICO_Complet!A:R,15,FALSE))</f>
        <v>056-0056</v>
      </c>
      <c r="R757" s="3" t="str">
        <f>IF(VLOOKUP($A757,DICO_Complet!A:R,16,FALSE)=0,"",VLOOKUP($A757,DICO_Complet!A:R,16,FALSE))</f>
        <v>field 56 Dataset ID 01 tag 01</v>
      </c>
      <c r="S757" s="3" t="str">
        <f>IF(VLOOKUP($A757,DICO_Complet!A:R,17,FALSE)=0,"",VLOOKUP($A757,DICO_Complet!A:R,17,FALSE))</f>
        <v>DE 056</v>
      </c>
      <c r="T757" s="3" t="str">
        <f>IF(VLOOKUP($A757,DICO_Complet!A:R,18,FALSE)=0,"",VLOOKUP($A757,DICO_Complet!A:R,18,FALSE))</f>
        <v/>
      </c>
    </row>
    <row r="758" spans="1:20">
      <c r="A758" s="29">
        <v>250410114308</v>
      </c>
      <c r="B758" s="30" t="str">
        <f>IF(ISNA(VLOOKUP(Tableau161920[[#This Row],[Référence]],MON_MSG!A:B,2,FALSE)),"N",IF($I758="Obsolete","N","O"))</f>
        <v>O</v>
      </c>
      <c r="C758" s="3" t="str">
        <f>VLOOKUP($A758,DICO_Complet!A:R,3,FALSE)</f>
        <v>Environment</v>
      </c>
      <c r="D758" s="3" t="str">
        <f>VLOOKUP($A758,DICO_Complet!A:R,4,FALSE)</f>
        <v>card</v>
      </c>
      <c r="E758" s="3" t="str">
        <f>VLOOKUP($A758,DICO_Complet!A:R,5,FALSE)</f>
        <v>personalAccountNumberExternalInformation</v>
      </c>
      <c r="F758" s="3" t="str">
        <f>VLOOKUP($A758,DICO_Complet!A:R,6,FALSE)</f>
        <v>Max70Text</v>
      </c>
      <c r="G758" s="31" t="str">
        <f>VLOOKUP($A758,DICO_Complet!A:R,7,FALSE)</f>
        <v>DNS</v>
      </c>
      <c r="H758" s="31">
        <f>VLOOKUP($A758,DICO_Complet!A:R,8,FALSE)</f>
        <v>0</v>
      </c>
      <c r="I758" s="3" t="str">
        <f>IF(VLOOKUP($A758,DICO_Complet!A:R,9,FALSE)&lt;&gt;0,VLOOKUP($A758,DICO_Complet!A:R,9,FALSE),"")</f>
        <v/>
      </c>
      <c r="J758" s="3" t="str">
        <f>VLOOKUP($A758,DICO_Complet!A:R,10,FALSE)</f>
        <v>External information of the PAN</v>
      </c>
      <c r="K758" s="3" t="str">
        <f>IF(OR(ISNA(VLOOKUP(Tableau161920[[#This Row],[Référence]],MON_MSG!A:H,7,FALSE)),ISBLANK(VLOOKUP(Tableau161920[[#This Row],[Référence]],MON_MSG!A:H,7,FALSE))),"",VLOOKUP(Tableau161920[[#This Row],[Référence]],MON_MSG!A:H,7,FALSE))</f>
        <v/>
      </c>
      <c r="L758" s="3" t="str">
        <f>IF(OR(ISNA(VLOOKUP(Tableau161920[[#This Row],[Référence]],MON_MSG!A:I,8,FALSE)),ISBLANK(VLOOKUP(Tableau161920[[#This Row],[Référence]],MON_MSG!A:I,8,FALSE))),"",VLOOKUP(Tableau161920[[#This Row],[Référence]],MON_MSG!A:I,8,FALSE))</f>
        <v/>
      </c>
      <c r="M758" s="3" t="str">
        <f>IF(OR(ISNA(VLOOKUP(Tableau161920[[#This Row],[Référence]],MON_MSG!A:J,9,FALSE)),ISBLANK(VLOOKUP(Tableau161920[[#This Row],[Référence]],MON_MSG!A:J,9,FALSE))),"",VLOOKUP(Tableau161920[[#This Row],[Référence]],MON_MSG!A:J,9,FALSE))</f>
        <v/>
      </c>
      <c r="N758" s="3" t="str">
        <f>IF(VLOOKUP($A758,DICO_Complet!A:R,12,FALSE)=0,"",VLOOKUP($A758,DICO_Complet!A:R,12,FALSE))</f>
        <v/>
      </c>
      <c r="O758" s="3" t="str">
        <f>IF(VLOOKUP($A758,DICO_Complet!A:R,13,FALSE)=0,"",VLOOKUP($A758,DICO_Complet!A:R,13,FALSE))</f>
        <v/>
      </c>
      <c r="P758" s="3" t="str">
        <f>IF(VLOOKUP($A758,DICO_Complet!A:R,14,FALSE)=0,"",VLOOKUP($A758,DICO_Complet!A:R,14,FALSE))</f>
        <v/>
      </c>
      <c r="Q758" s="3" t="str">
        <f>IF(VLOOKUP($A758,DICO_Complet!A:R,15,FALSE)=0,"",VLOOKUP($A758,DICO_Complet!A:R,15,FALSE))</f>
        <v/>
      </c>
      <c r="R758" s="3" t="str">
        <f>IF(VLOOKUP($A758,DICO_Complet!A:R,16,FALSE)=0,"",VLOOKUP($A758,DICO_Complet!A:R,16,FALSE))</f>
        <v/>
      </c>
      <c r="S758" s="3" t="str">
        <f>IF(VLOOKUP($A758,DICO_Complet!A:R,17,FALSE)=0,"",VLOOKUP($A758,DICO_Complet!A:R,17,FALSE))</f>
        <v/>
      </c>
      <c r="T758" s="3" t="str">
        <f>IF(VLOOKUP($A758,DICO_Complet!A:R,18,FALSE)=0,"",VLOOKUP($A758,DICO_Complet!A:R,18,FALSE))</f>
        <v/>
      </c>
    </row>
    <row r="759" spans="1:20">
      <c r="A759" s="29">
        <v>241112000092</v>
      </c>
      <c r="B759" s="30" t="str">
        <f>IF(ISNA(VLOOKUP(Tableau161920[[#This Row],[Référence]],MON_MSG!A:B,2,FALSE)),"N",IF($I759="Obsolete","N","O"))</f>
        <v>O</v>
      </c>
      <c r="C759" s="3" t="str">
        <f>VLOOKUP($A759,DICO_Complet!A:R,3,FALSE)</f>
        <v>Environment</v>
      </c>
      <c r="D759" s="3" t="str">
        <f>VLOOKUP($A759,DICO_Complet!A:R,4,FALSE)</f>
        <v>card</v>
      </c>
      <c r="E759" s="3" t="str">
        <f>VLOOKUP($A759,DICO_Complet!A:R,5,FALSE)</f>
        <v>primaryAccountNumber</v>
      </c>
      <c r="F759" s="3" t="str">
        <f>VLOOKUP($A759,DICO_Complet!A:R,6,FALSE)</f>
        <v>Max19NumericText</v>
      </c>
      <c r="G759" s="31" t="str">
        <f>VLOOKUP($A759,DICO_Complet!A:R,7,FALSE)</f>
        <v>DTI</v>
      </c>
      <c r="H759" s="31">
        <f>VLOOKUP($A759,DICO_Complet!A:R,8,FALSE)</f>
        <v>0</v>
      </c>
      <c r="I759" s="3" t="str">
        <f>IF(VLOOKUP($A759,DICO_Complet!A:R,9,FALSE)&lt;&gt;0,VLOOKUP($A759,DICO_Complet!A:R,9,FALSE),"")</f>
        <v/>
      </c>
      <c r="J759" s="3" t="str">
        <f>VLOOKUP($A759,DICO_Complet!A:R,10,FALSE)</f>
        <v>Primary Account Number</v>
      </c>
      <c r="K759" s="3" t="str">
        <f>IF(OR(ISNA(VLOOKUP(Tableau161920[[#This Row],[Référence]],MON_MSG!A:H,7,FALSE)),ISBLANK(VLOOKUP(Tableau161920[[#This Row],[Référence]],MON_MSG!A:H,7,FALSE))),"",VLOOKUP(Tableau161920[[#This Row],[Référence]],MON_MSG!A:H,7,FALSE))</f>
        <v/>
      </c>
      <c r="L759" s="3" t="str">
        <f>IF(OR(ISNA(VLOOKUP(Tableau161920[[#This Row],[Référence]],MON_MSG!A:I,8,FALSE)),ISBLANK(VLOOKUP(Tableau161920[[#This Row],[Référence]],MON_MSG!A:I,8,FALSE))),"",VLOOKUP(Tableau161920[[#This Row],[Référence]],MON_MSG!A:I,8,FALSE))</f>
        <v/>
      </c>
      <c r="M759" s="3" t="str">
        <f>IF(OR(ISNA(VLOOKUP(Tableau161920[[#This Row],[Référence]],MON_MSG!A:J,9,FALSE)),ISBLANK(VLOOKUP(Tableau161920[[#This Row],[Référence]],MON_MSG!A:J,9,FALSE))),"",VLOOKUP(Tableau161920[[#This Row],[Référence]],MON_MSG!A:J,9,FALSE))</f>
        <v/>
      </c>
      <c r="N759" s="3" t="str">
        <f>IF(VLOOKUP($A759,DICO_Complet!A:R,12,FALSE)=0,"",VLOOKUP($A759,DICO_Complet!A:R,12,FALSE))</f>
        <v>ISO2 / RSB105_11</v>
      </c>
      <c r="O759" s="3" t="str">
        <f>IF(VLOOKUP($A759,DICO_Complet!A:R,13,FALSE)=0,"",VLOOKUP($A759,DICO_Complet!A:R,13,FALSE))</f>
        <v>002;105-11</v>
      </c>
      <c r="P759" s="3" t="str">
        <f>IF(VLOOKUP($A759,DICO_Complet!A:R,14,FALSE)=0,"",VLOOKUP($A759,DICO_Complet!A:R,14,FALSE))</f>
        <v>002</v>
      </c>
      <c r="Q759" s="3" t="str">
        <f>IF(VLOOKUP($A759,DICO_Complet!A:R,15,FALSE)=0,"",VLOOKUP($A759,DICO_Complet!A:R,15,FALSE))</f>
        <v>002</v>
      </c>
      <c r="R759" s="3" t="str">
        <f>IF(VLOOKUP($A759,DICO_Complet!A:R,16,FALSE)=0,"",VLOOKUP($A759,DICO_Complet!A:R,16,FALSE))</f>
        <v>field 123, Usage 2, Dataset ID 68 Tag 04</v>
      </c>
      <c r="S759" s="3" t="str">
        <f>IF(VLOOKUP($A759,DICO_Complet!A:R,17,FALSE)=0,"",VLOOKUP($A759,DICO_Complet!A:R,17,FALSE))</f>
        <v/>
      </c>
      <c r="T759" s="3" t="str">
        <f>IF(VLOOKUP($A759,DICO_Complet!A:R,18,FALSE)=0,"",VLOOKUP($A759,DICO_Complet!A:R,18,FALSE))</f>
        <v/>
      </c>
    </row>
    <row r="760" spans="1:20">
      <c r="A760" s="29">
        <v>250423112000</v>
      </c>
      <c r="B760" s="30" t="str">
        <f>IF(ISNA(VLOOKUP(Tableau161920[[#This Row],[Référence]],MON_MSG!A:B,2,FALSE)),"N",IF($I760="Obsolete","N","O"))</f>
        <v>O</v>
      </c>
      <c r="C760" s="3" t="str">
        <f>VLOOKUP($A760,DICO_Complet!A:R,3,FALSE)</f>
        <v>Environment</v>
      </c>
      <c r="D760" s="3" t="str">
        <f>VLOOKUP($A760,DICO_Complet!A:R,4,FALSE)</f>
        <v>card</v>
      </c>
      <c r="E760" s="3" t="str">
        <f>VLOOKUP($A760,DICO_Complet!A:R,5,FALSE)</f>
        <v>primaryAccountNumberId</v>
      </c>
      <c r="F760" s="3" t="str">
        <f>VLOOKUP($A760,DICO_Complet!A:R,6,FALSE)</f>
        <v>UUIDType</v>
      </c>
      <c r="G760" s="31" t="str">
        <f>VLOOKUP($A760,DICO_Complet!A:R,7,FALSE)</f>
        <v>DNS</v>
      </c>
      <c r="H760" s="31">
        <f>VLOOKUP($A760,DICO_Complet!A:R,8,FALSE)</f>
        <v>0</v>
      </c>
      <c r="I760" s="3" t="str">
        <f>IF(VLOOKUP($A760,DICO_Complet!A:R,9,FALSE)&lt;&gt;0,VLOOKUP($A760,DICO_Complet!A:R,9,FALSE),"")</f>
        <v/>
      </c>
      <c r="J760" s="3" t="str">
        <f>VLOOKUP($A760,DICO_Complet!A:R,10,FALSE)</f>
        <v>Primary Account Number ID</v>
      </c>
      <c r="K760" s="3" t="str">
        <f>IF(OR(ISNA(VLOOKUP(Tableau161920[[#This Row],[Référence]],MON_MSG!A:H,7,FALSE)),ISBLANK(VLOOKUP(Tableau161920[[#This Row],[Référence]],MON_MSG!A:H,7,FALSE))),"",VLOOKUP(Tableau161920[[#This Row],[Référence]],MON_MSG!A:H,7,FALSE))</f>
        <v/>
      </c>
      <c r="L760" s="3" t="str">
        <f>IF(OR(ISNA(VLOOKUP(Tableau161920[[#This Row],[Référence]],MON_MSG!A:I,8,FALSE)),ISBLANK(VLOOKUP(Tableau161920[[#This Row],[Référence]],MON_MSG!A:I,8,FALSE))),"",VLOOKUP(Tableau161920[[#This Row],[Référence]],MON_MSG!A:I,8,FALSE))</f>
        <v/>
      </c>
      <c r="M760" s="3" t="str">
        <f>IF(OR(ISNA(VLOOKUP(Tableau161920[[#This Row],[Référence]],MON_MSG!A:J,9,FALSE)),ISBLANK(VLOOKUP(Tableau161920[[#This Row],[Référence]],MON_MSG!A:J,9,FALSE))),"",VLOOKUP(Tableau161920[[#This Row],[Référence]],MON_MSG!A:J,9,FALSE))</f>
        <v/>
      </c>
      <c r="N760" s="3" t="str">
        <f>IF(VLOOKUP($A760,DICO_Complet!A:R,12,FALSE)=0,"",VLOOKUP($A760,DICO_Complet!A:R,12,FALSE))</f>
        <v/>
      </c>
      <c r="O760" s="3" t="str">
        <f>IF(VLOOKUP($A760,DICO_Complet!A:R,13,FALSE)=0,"",VLOOKUP($A760,DICO_Complet!A:R,13,FALSE))</f>
        <v/>
      </c>
      <c r="P760" s="3" t="str">
        <f>IF(VLOOKUP($A760,DICO_Complet!A:R,14,FALSE)=0,"",VLOOKUP($A760,DICO_Complet!A:R,14,FALSE))</f>
        <v/>
      </c>
      <c r="Q760" s="3" t="str">
        <f>IF(VLOOKUP($A760,DICO_Complet!A:R,15,FALSE)=0,"",VLOOKUP($A760,DICO_Complet!A:R,15,FALSE))</f>
        <v/>
      </c>
      <c r="R760" s="3" t="str">
        <f>IF(VLOOKUP($A760,DICO_Complet!A:R,16,FALSE)=0,"",VLOOKUP($A760,DICO_Complet!A:R,16,FALSE))</f>
        <v/>
      </c>
      <c r="S760" s="3" t="str">
        <f>IF(VLOOKUP($A760,DICO_Complet!A:R,17,FALSE)=0,"",VLOOKUP($A760,DICO_Complet!A:R,17,FALSE))</f>
        <v/>
      </c>
      <c r="T760" s="3" t="str">
        <f>IF(VLOOKUP($A760,DICO_Complet!A:R,18,FALSE)=0,"",VLOOKUP($A760,DICO_Complet!A:R,18,FALSE))</f>
        <v/>
      </c>
    </row>
    <row r="761" spans="1:20">
      <c r="A761" s="29">
        <v>250709115500</v>
      </c>
      <c r="B761" s="30" t="str">
        <f>IF(ISNA(VLOOKUP(Tableau161920[[#This Row],[Référence]],MON_MSG!A:B,2,FALSE)),"N",IF($I761="Obsolete","N","O"))</f>
        <v>O</v>
      </c>
      <c r="C761" s="3" t="str">
        <f>VLOOKUP($A761,DICO_Complet!A:R,3,FALSE)</f>
        <v>Environment</v>
      </c>
      <c r="D761" s="3" t="str">
        <f>VLOOKUP($A761,DICO_Complet!A:R,4,FALSE)</f>
        <v>card</v>
      </c>
      <c r="E761" s="3" t="str">
        <f>VLOOKUP($A761,DICO_Complet!A:R,5,FALSE)</f>
        <v>primaryAccountNumberLength</v>
      </c>
      <c r="F761" s="3" t="str">
        <f>VLOOKUP($A761,DICO_Complet!A:R,6,FALSE)</f>
        <v>Max2NumericText</v>
      </c>
      <c r="G761" s="31" t="str">
        <f>VLOOKUP($A761,DICO_Complet!A:R,7,FALSE)</f>
        <v>DNS</v>
      </c>
      <c r="H761" s="31">
        <f>VLOOKUP($A761,DICO_Complet!A:R,8,FALSE)</f>
        <v>0</v>
      </c>
      <c r="I761" s="3" t="str">
        <f>IF(VLOOKUP($A761,DICO_Complet!A:R,9,FALSE)&lt;&gt;0,VLOOKUP($A761,DICO_Complet!A:R,9,FALSE),"")</f>
        <v/>
      </c>
      <c r="J761" s="3" t="str">
        <f>VLOOKUP($A761,DICO_Complet!A:R,10,FALSE)</f>
        <v>Pan Length</v>
      </c>
      <c r="K761" s="3" t="str">
        <f>IF(OR(ISNA(VLOOKUP(Tableau161920[[#This Row],[Référence]],MON_MSG!A:H,7,FALSE)),ISBLANK(VLOOKUP(Tableau161920[[#This Row],[Référence]],MON_MSG!A:H,7,FALSE))),"",VLOOKUP(Tableau161920[[#This Row],[Référence]],MON_MSG!A:H,7,FALSE))</f>
        <v/>
      </c>
      <c r="L761" s="3" t="str">
        <f>IF(OR(ISNA(VLOOKUP(Tableau161920[[#This Row],[Référence]],MON_MSG!A:I,8,FALSE)),ISBLANK(VLOOKUP(Tableau161920[[#This Row],[Référence]],MON_MSG!A:I,8,FALSE))),"",VLOOKUP(Tableau161920[[#This Row],[Référence]],MON_MSG!A:I,8,FALSE))</f>
        <v/>
      </c>
      <c r="M761" s="3" t="str">
        <f>IF(OR(ISNA(VLOOKUP(Tableau161920[[#This Row],[Référence]],MON_MSG!A:J,9,FALSE)),ISBLANK(VLOOKUP(Tableau161920[[#This Row],[Référence]],MON_MSG!A:J,9,FALSE))),"",VLOOKUP(Tableau161920[[#This Row],[Référence]],MON_MSG!A:J,9,FALSE))</f>
        <v/>
      </c>
      <c r="N761" s="3" t="str">
        <f>IF(VLOOKUP($A761,DICO_Complet!A:R,12,FALSE)=0,"",VLOOKUP($A761,DICO_Complet!A:R,12,FALSE))</f>
        <v/>
      </c>
      <c r="O761" s="3" t="str">
        <f>IF(VLOOKUP($A761,DICO_Complet!A:R,13,FALSE)=0,"",VLOOKUP($A761,DICO_Complet!A:R,13,FALSE))</f>
        <v/>
      </c>
      <c r="P761" s="3" t="str">
        <f>IF(VLOOKUP($A761,DICO_Complet!A:R,14,FALSE)=0,"",VLOOKUP($A761,DICO_Complet!A:R,14,FALSE))</f>
        <v/>
      </c>
      <c r="Q761" s="3" t="str">
        <f>IF(VLOOKUP($A761,DICO_Complet!A:R,15,FALSE)=0,"",VLOOKUP($A761,DICO_Complet!A:R,15,FALSE))</f>
        <v/>
      </c>
      <c r="R761" s="3" t="str">
        <f>IF(VLOOKUP($A761,DICO_Complet!A:R,16,FALSE)=0,"",VLOOKUP($A761,DICO_Complet!A:R,16,FALSE))</f>
        <v/>
      </c>
      <c r="S761" s="3" t="str">
        <f>IF(VLOOKUP($A761,DICO_Complet!A:R,17,FALSE)=0,"",VLOOKUP($A761,DICO_Complet!A:R,17,FALSE))</f>
        <v/>
      </c>
      <c r="T761" s="3" t="str">
        <f>IF(VLOOKUP($A761,DICO_Complet!A:R,18,FALSE)=0,"",VLOOKUP($A761,DICO_Complet!A:R,18,FALSE))</f>
        <v/>
      </c>
    </row>
    <row r="762" spans="1:20">
      <c r="A762" s="29">
        <v>250410114316</v>
      </c>
      <c r="B762" s="30" t="str">
        <f>IF(ISNA(VLOOKUP(Tableau161920[[#This Row],[Référence]],MON_MSG!A:B,2,FALSE)),"N",IF($I762="Obsolete","N","O"))</f>
        <v>O</v>
      </c>
      <c r="C762" s="3" t="str">
        <f>VLOOKUP($A762,DICO_Complet!A:R,3,FALSE)</f>
        <v>Environment</v>
      </c>
      <c r="D762" s="3" t="str">
        <f>VLOOKUP($A762,DICO_Complet!A:R,4,FALSE)</f>
        <v>card</v>
      </c>
      <c r="E762" s="3" t="str">
        <f>VLOOKUP($A762,DICO_Complet!A:R,5,FALSE)</f>
        <v>priorityRank</v>
      </c>
      <c r="F762" s="3" t="str">
        <f>VLOOKUP($A762,DICO_Complet!A:R,6,FALSE)</f>
        <v>Max999NumericText</v>
      </c>
      <c r="G762" s="31" t="str">
        <f>VLOOKUP($A762,DICO_Complet!A:R,7,FALSE)</f>
        <v>DNS</v>
      </c>
      <c r="H762" s="31">
        <f>VLOOKUP($A762,DICO_Complet!A:R,8,FALSE)</f>
        <v>0</v>
      </c>
      <c r="I762" s="3" t="str">
        <f>IF(VLOOKUP($A762,DICO_Complet!A:R,9,FALSE)&lt;&gt;0,VLOOKUP($A762,DICO_Complet!A:R,9,FALSE),"")</f>
        <v/>
      </c>
      <c r="J762" s="3" t="str">
        <f>VLOOKUP($A762,DICO_Complet!A:R,10,FALSE)</f>
        <v xml:space="preserve">Prioritisation rank </v>
      </c>
      <c r="K762" s="3" t="str">
        <f>IF(OR(ISNA(VLOOKUP(Tableau161920[[#This Row],[Référence]],MON_MSG!A:H,7,FALSE)),ISBLANK(VLOOKUP(Tableau161920[[#This Row],[Référence]],MON_MSG!A:H,7,FALSE))),"",VLOOKUP(Tableau161920[[#This Row],[Référence]],MON_MSG!A:H,7,FALSE))</f>
        <v/>
      </c>
      <c r="L762" s="3" t="str">
        <f>IF(OR(ISNA(VLOOKUP(Tableau161920[[#This Row],[Référence]],MON_MSG!A:I,8,FALSE)),ISBLANK(VLOOKUP(Tableau161920[[#This Row],[Référence]],MON_MSG!A:I,8,FALSE))),"",VLOOKUP(Tableau161920[[#This Row],[Référence]],MON_MSG!A:I,8,FALSE))</f>
        <v/>
      </c>
      <c r="M762" s="3" t="str">
        <f>IF(OR(ISNA(VLOOKUP(Tableau161920[[#This Row],[Référence]],MON_MSG!A:J,9,FALSE)),ISBLANK(VLOOKUP(Tableau161920[[#This Row],[Référence]],MON_MSG!A:J,9,FALSE))),"",VLOOKUP(Tableau161920[[#This Row],[Référence]],MON_MSG!A:J,9,FALSE))</f>
        <v/>
      </c>
      <c r="N762" s="3" t="str">
        <f>IF(VLOOKUP($A762,DICO_Complet!A:R,12,FALSE)=0,"",VLOOKUP($A762,DICO_Complet!A:R,12,FALSE))</f>
        <v/>
      </c>
      <c r="O762" s="3" t="str">
        <f>IF(VLOOKUP($A762,DICO_Complet!A:R,13,FALSE)=0,"",VLOOKUP($A762,DICO_Complet!A:R,13,FALSE))</f>
        <v/>
      </c>
      <c r="P762" s="3" t="str">
        <f>IF(VLOOKUP($A762,DICO_Complet!A:R,14,FALSE)=0,"",VLOOKUP($A762,DICO_Complet!A:R,14,FALSE))</f>
        <v/>
      </c>
      <c r="Q762" s="3" t="str">
        <f>IF(VLOOKUP($A762,DICO_Complet!A:R,15,FALSE)=0,"",VLOOKUP($A762,DICO_Complet!A:R,15,FALSE))</f>
        <v/>
      </c>
      <c r="R762" s="3" t="str">
        <f>IF(VLOOKUP($A762,DICO_Complet!A:R,16,FALSE)=0,"",VLOOKUP($A762,DICO_Complet!A:R,16,FALSE))</f>
        <v/>
      </c>
      <c r="S762" s="3" t="str">
        <f>IF(VLOOKUP($A762,DICO_Complet!A:R,17,FALSE)=0,"",VLOOKUP($A762,DICO_Complet!A:R,17,FALSE))</f>
        <v/>
      </c>
      <c r="T762" s="3" t="str">
        <f>IF(VLOOKUP($A762,DICO_Complet!A:R,18,FALSE)=0,"",VLOOKUP($A762,DICO_Complet!A:R,18,FALSE))</f>
        <v/>
      </c>
    </row>
    <row r="763" spans="1:20">
      <c r="A763" s="29">
        <v>241112000094</v>
      </c>
      <c r="B763" s="30" t="str">
        <f>IF(ISNA(VLOOKUP(Tableau161920[[#This Row],[Référence]],MON_MSG!A:B,2,FALSE)),"N",IF($I763="Obsolete","N","O"))</f>
        <v>O</v>
      </c>
      <c r="C763" s="3" t="str">
        <f>VLOOKUP($A763,DICO_Complet!A:R,3,FALSE)</f>
        <v>Environment</v>
      </c>
      <c r="D763" s="3" t="str">
        <f>VLOOKUP($A763,DICO_Complet!A:R,4,FALSE)</f>
        <v>card</v>
      </c>
      <c r="E763" s="3" t="str">
        <f>VLOOKUP($A763,DICO_Complet!A:R,5,FALSE)</f>
        <v>processorCardData</v>
      </c>
      <c r="F763" s="3" t="str">
        <f>VLOOKUP($A763,DICO_Complet!A:R,6,FALSE)</f>
        <v>ProcessorCardDataType</v>
      </c>
      <c r="G763" s="31" t="str">
        <f>VLOOKUP($A763,DICO_Complet!A:R,7,FALSE)</f>
        <v>DNS</v>
      </c>
      <c r="H763" s="31">
        <f>VLOOKUP($A763,DICO_Complet!A:R,8,FALSE)</f>
        <v>0</v>
      </c>
      <c r="I763" s="3" t="str">
        <f>IF(VLOOKUP($A763,DICO_Complet!A:R,9,FALSE)&lt;&gt;0,VLOOKUP($A763,DICO_Complet!A:R,9,FALSE),"")</f>
        <v/>
      </c>
      <c r="J763" s="3" t="str">
        <f>VLOOKUP($A763,DICO_Complet!A:R,10,FALSE)</f>
        <v xml:space="preserve">Usage of the card </v>
      </c>
      <c r="K763" s="3" t="str">
        <f>IF(OR(ISNA(VLOOKUP(Tableau161920[[#This Row],[Référence]],MON_MSG!A:H,7,FALSE)),ISBLANK(VLOOKUP(Tableau161920[[#This Row],[Référence]],MON_MSG!A:H,7,FALSE))),"",VLOOKUP(Tableau161920[[#This Row],[Référence]],MON_MSG!A:H,7,FALSE))</f>
        <v/>
      </c>
      <c r="L763" s="3" t="str">
        <f>IF(OR(ISNA(VLOOKUP(Tableau161920[[#This Row],[Référence]],MON_MSG!A:I,8,FALSE)),ISBLANK(VLOOKUP(Tableau161920[[#This Row],[Référence]],MON_MSG!A:I,8,FALSE))),"",VLOOKUP(Tableau161920[[#This Row],[Référence]],MON_MSG!A:I,8,FALSE))</f>
        <v/>
      </c>
      <c r="M763" s="3" t="str">
        <f>IF(OR(ISNA(VLOOKUP(Tableau161920[[#This Row],[Référence]],MON_MSG!A:J,9,FALSE)),ISBLANK(VLOOKUP(Tableau161920[[#This Row],[Référence]],MON_MSG!A:J,9,FALSE))),"",VLOOKUP(Tableau161920[[#This Row],[Référence]],MON_MSG!A:J,9,FALSE))</f>
        <v/>
      </c>
      <c r="N763" s="3" t="str">
        <f>IF(VLOOKUP($A763,DICO_Complet!A:R,12,FALSE)=0,"",VLOOKUP($A763,DICO_Complet!A:R,12,FALSE))</f>
        <v>AUT101 / AUT102</v>
      </c>
      <c r="O763" s="3" t="str">
        <f>IF(VLOOKUP($A763,DICO_Complet!A:R,13,FALSE)=0,"",VLOOKUP($A763,DICO_Complet!A:R,13,FALSE))</f>
        <v/>
      </c>
      <c r="P763" s="3" t="str">
        <f>IF(VLOOKUP($A763,DICO_Complet!A:R,14,FALSE)=0,"",VLOOKUP($A763,DICO_Complet!A:R,14,FALSE))</f>
        <v/>
      </c>
      <c r="Q763" s="3" t="str">
        <f>IF(VLOOKUP($A763,DICO_Complet!A:R,15,FALSE)=0,"",VLOOKUP($A763,DICO_Complet!A:R,15,FALSE))</f>
        <v/>
      </c>
      <c r="R763" s="3" t="str">
        <f>IF(VLOOKUP($A763,DICO_Complet!A:R,16,FALSE)=0,"",VLOOKUP($A763,DICO_Complet!A:R,16,FALSE))</f>
        <v/>
      </c>
      <c r="S763" s="3" t="str">
        <f>IF(VLOOKUP($A763,DICO_Complet!A:R,17,FALSE)=0,"",VLOOKUP($A763,DICO_Complet!A:R,17,FALSE))</f>
        <v/>
      </c>
      <c r="T763" s="3" t="str">
        <f>IF(VLOOKUP($A763,DICO_Complet!A:R,18,FALSE)=0,"",VLOOKUP($A763,DICO_Complet!A:R,18,FALSE))</f>
        <v/>
      </c>
    </row>
    <row r="764" spans="1:20">
      <c r="A764" s="29">
        <v>241112000095</v>
      </c>
      <c r="B764" s="30" t="str">
        <f>IF(ISNA(VLOOKUP(Tableau161920[[#This Row],[Référence]],MON_MSG!A:B,2,FALSE)),"N",IF($I764="Obsolete","N","O"))</f>
        <v>O</v>
      </c>
      <c r="C764" s="3" t="str">
        <f>VLOOKUP($A764,DICO_Complet!A:R,3,FALSE)</f>
        <v>Environment</v>
      </c>
      <c r="D764" s="3" t="str">
        <f>VLOOKUP($A764,DICO_Complet!A:R,4,FALSE)</f>
        <v>card</v>
      </c>
      <c r="E764" s="3" t="str">
        <f>VLOOKUP($A764,DICO_Complet!A:R,5,FALSE)</f>
        <v>processorIssuerData</v>
      </c>
      <c r="F764" s="3" t="str">
        <f>VLOOKUP($A764,DICO_Complet!A:R,6,FALSE)</f>
        <v>ProcessorIssuerDataType</v>
      </c>
      <c r="G764" s="31" t="str">
        <f>VLOOKUP($A764,DICO_Complet!A:R,7,FALSE)</f>
        <v>DNS</v>
      </c>
      <c r="H764" s="31">
        <f>VLOOKUP($A764,DICO_Complet!A:R,8,FALSE)</f>
        <v>0</v>
      </c>
      <c r="I764" s="3" t="str">
        <f>IF(VLOOKUP($A764,DICO_Complet!A:R,9,FALSE)&lt;&gt;0,VLOOKUP($A764,DICO_Complet!A:R,9,FALSE),"")</f>
        <v/>
      </c>
      <c r="J764" s="3" t="str">
        <f>VLOOKUP($A764,DICO_Complet!A:R,10,FALSE)</f>
        <v xml:space="preserve">Place of issuer </v>
      </c>
      <c r="K764" s="3" t="str">
        <f>IF(OR(ISNA(VLOOKUP(Tableau161920[[#This Row],[Référence]],MON_MSG!A:H,7,FALSE)),ISBLANK(VLOOKUP(Tableau161920[[#This Row],[Référence]],MON_MSG!A:H,7,FALSE))),"",VLOOKUP(Tableau161920[[#This Row],[Référence]],MON_MSG!A:H,7,FALSE))</f>
        <v/>
      </c>
      <c r="L764" s="3" t="str">
        <f>IF(OR(ISNA(VLOOKUP(Tableau161920[[#This Row],[Référence]],MON_MSG!A:I,8,FALSE)),ISBLANK(VLOOKUP(Tableau161920[[#This Row],[Référence]],MON_MSG!A:I,8,FALSE))),"",VLOOKUP(Tableau161920[[#This Row],[Référence]],MON_MSG!A:I,8,FALSE))</f>
        <v/>
      </c>
      <c r="M764" s="3" t="str">
        <f>IF(OR(ISNA(VLOOKUP(Tableau161920[[#This Row],[Référence]],MON_MSG!A:J,9,FALSE)),ISBLANK(VLOOKUP(Tableau161920[[#This Row],[Référence]],MON_MSG!A:J,9,FALSE))),"",VLOOKUP(Tableau161920[[#This Row],[Référence]],MON_MSG!A:J,9,FALSE))</f>
        <v/>
      </c>
      <c r="N764" s="3" t="str">
        <f>IF(VLOOKUP($A764,DICO_Complet!A:R,12,FALSE)=0,"",VLOOKUP($A764,DICO_Complet!A:R,12,FALSE))</f>
        <v>AUT105 / AUT106</v>
      </c>
      <c r="O764" s="3" t="str">
        <f>IF(VLOOKUP($A764,DICO_Complet!A:R,13,FALSE)=0,"",VLOOKUP($A764,DICO_Complet!A:R,13,FALSE))</f>
        <v/>
      </c>
      <c r="P764" s="3" t="str">
        <f>IF(VLOOKUP($A764,DICO_Complet!A:R,14,FALSE)=0,"",VLOOKUP($A764,DICO_Complet!A:R,14,FALSE))</f>
        <v/>
      </c>
      <c r="Q764" s="3" t="str">
        <f>IF(VLOOKUP($A764,DICO_Complet!A:R,15,FALSE)=0,"",VLOOKUP($A764,DICO_Complet!A:R,15,FALSE))</f>
        <v/>
      </c>
      <c r="R764" s="3" t="str">
        <f>IF(VLOOKUP($A764,DICO_Complet!A:R,16,FALSE)=0,"",VLOOKUP($A764,DICO_Complet!A:R,16,FALSE))</f>
        <v/>
      </c>
      <c r="S764" s="3" t="str">
        <f>IF(VLOOKUP($A764,DICO_Complet!A:R,17,FALSE)=0,"",VLOOKUP($A764,DICO_Complet!A:R,17,FALSE))</f>
        <v/>
      </c>
      <c r="T764" s="3" t="str">
        <f>IF(VLOOKUP($A764,DICO_Complet!A:R,18,FALSE)=0,"",VLOOKUP($A764,DICO_Complet!A:R,18,FALSE))</f>
        <v/>
      </c>
    </row>
    <row r="765" spans="1:20">
      <c r="A765" s="29">
        <v>250331114310</v>
      </c>
      <c r="B765" s="30" t="str">
        <f>IF(ISNA(VLOOKUP(Tableau161920[[#This Row],[Référence]],MON_MSG!A:B,2,FALSE)),"N",IF($I765="Obsolete","N","O"))</f>
        <v>O</v>
      </c>
      <c r="C765" s="3" t="str">
        <f>VLOOKUP($A765,DICO_Complet!A:R,3,FALSE)</f>
        <v>Environment</v>
      </c>
      <c r="D765" s="3" t="str">
        <f>VLOOKUP($A765,DICO_Complet!A:R,4,FALSE)</f>
        <v>card</v>
      </c>
      <c r="E765" s="3" t="str">
        <f>VLOOKUP($A765,DICO_Complet!A:R,5,FALSE)</f>
        <v>productCode</v>
      </c>
      <c r="F765" s="3" t="str">
        <f>VLOOKUP($A765,DICO_Complet!A:R,6,FALSE)</f>
        <v>Max50Text</v>
      </c>
      <c r="G765" s="31" t="str">
        <f>VLOOKUP($A765,DICO_Complet!A:R,7,FALSE)</f>
        <v>DNS</v>
      </c>
      <c r="H765" s="31">
        <f>VLOOKUP($A765,DICO_Complet!A:R,8,FALSE)</f>
        <v>0</v>
      </c>
      <c r="I765" s="3" t="str">
        <f>IF(VLOOKUP($A765,DICO_Complet!A:R,9,FALSE)&lt;&gt;0,VLOOKUP($A765,DICO_Complet!A:R,9,FALSE),"")</f>
        <v/>
      </c>
      <c r="J765" s="3" t="str">
        <f>VLOOKUP($A765,DICO_Complet!A:R,10,FALSE)</f>
        <v>Product Code</v>
      </c>
      <c r="K765" s="3" t="str">
        <f>IF(OR(ISNA(VLOOKUP(Tableau161920[[#This Row],[Référence]],MON_MSG!A:H,7,FALSE)),ISBLANK(VLOOKUP(Tableau161920[[#This Row],[Référence]],MON_MSG!A:H,7,FALSE))),"",VLOOKUP(Tableau161920[[#This Row],[Référence]],MON_MSG!A:H,7,FALSE))</f>
        <v/>
      </c>
      <c r="L765" s="3" t="str">
        <f>IF(OR(ISNA(VLOOKUP(Tableau161920[[#This Row],[Référence]],MON_MSG!A:I,8,FALSE)),ISBLANK(VLOOKUP(Tableau161920[[#This Row],[Référence]],MON_MSG!A:I,8,FALSE))),"",VLOOKUP(Tableau161920[[#This Row],[Référence]],MON_MSG!A:I,8,FALSE))</f>
        <v/>
      </c>
      <c r="M765" s="3" t="str">
        <f>IF(OR(ISNA(VLOOKUP(Tableau161920[[#This Row],[Référence]],MON_MSG!A:J,9,FALSE)),ISBLANK(VLOOKUP(Tableau161920[[#This Row],[Référence]],MON_MSG!A:J,9,FALSE))),"",VLOOKUP(Tableau161920[[#This Row],[Référence]],MON_MSG!A:J,9,FALSE))</f>
        <v/>
      </c>
      <c r="N765" s="3" t="str">
        <f>IF(VLOOKUP($A765,DICO_Complet!A:R,12,FALSE)=0,"",VLOOKUP($A765,DICO_Complet!A:R,12,FALSE))</f>
        <v/>
      </c>
      <c r="O765" s="3" t="str">
        <f>IF(VLOOKUP($A765,DICO_Complet!A:R,13,FALSE)=0,"",VLOOKUP($A765,DICO_Complet!A:R,13,FALSE))</f>
        <v/>
      </c>
      <c r="P765" s="3" t="str">
        <f>IF(VLOOKUP($A765,DICO_Complet!A:R,14,FALSE)=0,"",VLOOKUP($A765,DICO_Complet!A:R,14,FALSE))</f>
        <v/>
      </c>
      <c r="Q765" s="3" t="str">
        <f>IF(VLOOKUP($A765,DICO_Complet!A:R,15,FALSE)=0,"",VLOOKUP($A765,DICO_Complet!A:R,15,FALSE))</f>
        <v/>
      </c>
      <c r="R765" s="3" t="str">
        <f>IF(VLOOKUP($A765,DICO_Complet!A:R,16,FALSE)=0,"",VLOOKUP($A765,DICO_Complet!A:R,16,FALSE))</f>
        <v/>
      </c>
      <c r="S765" s="3" t="str">
        <f>IF(VLOOKUP($A765,DICO_Complet!A:R,17,FALSE)=0,"",VLOOKUP($A765,DICO_Complet!A:R,17,FALSE))</f>
        <v/>
      </c>
      <c r="T765" s="3" t="str">
        <f>IF(VLOOKUP($A765,DICO_Complet!A:R,18,FALSE)=0,"",VLOOKUP($A765,DICO_Complet!A:R,18,FALSE))</f>
        <v/>
      </c>
    </row>
    <row r="766" spans="1:20">
      <c r="A766" s="29">
        <v>250617090048</v>
      </c>
      <c r="B766" s="30" t="str">
        <f>IF(ISNA(VLOOKUP(Tableau161920[[#This Row],[Référence]],MON_MSG!A:B,2,FALSE)),"N",IF($I766="Obsolete","N","O"))</f>
        <v>O</v>
      </c>
      <c r="C766" s="3" t="str">
        <f>VLOOKUP($A766,DICO_Complet!A:R,3,FALSE)</f>
        <v>Environment</v>
      </c>
      <c r="D766" s="3" t="str">
        <f>VLOOKUP($A766,DICO_Complet!A:R,4,FALSE)</f>
        <v>card</v>
      </c>
      <c r="E766" s="3" t="str">
        <f>VLOOKUP($A766,DICO_Complet!A:R,5,FALSE)</f>
        <v>remanufacturingReasonCode</v>
      </c>
      <c r="F766" s="3" t="str">
        <f>VLOOKUP($A766,DICO_Complet!A:R,6,FALSE)</f>
        <v>RemanufacturingReasonCodeset</v>
      </c>
      <c r="G766" s="31" t="str">
        <f>VLOOKUP($A766,DICO_Complet!A:R,7,FALSE)</f>
        <v>DNS</v>
      </c>
      <c r="H766" s="31">
        <f>VLOOKUP($A766,DICO_Complet!A:R,8,FALSE)</f>
        <v>0</v>
      </c>
      <c r="I766" s="3" t="str">
        <f>IF(VLOOKUP($A766,DICO_Complet!A:R,9,FALSE)&lt;&gt;0,VLOOKUP($A766,DICO_Complet!A:R,9,FALSE),"")</f>
        <v/>
      </c>
      <c r="J766" s="3" t="str">
        <f>VLOOKUP($A766,DICO_Complet!A:R,10,FALSE)</f>
        <v>Remanufacturing reason code</v>
      </c>
      <c r="K766" s="3" t="str">
        <f>IF(OR(ISNA(VLOOKUP(Tableau161920[[#This Row],[Référence]],MON_MSG!A:H,7,FALSE)),ISBLANK(VLOOKUP(Tableau161920[[#This Row],[Référence]],MON_MSG!A:H,7,FALSE))),"",VLOOKUP(Tableau161920[[#This Row],[Référence]],MON_MSG!A:H,7,FALSE))</f>
        <v/>
      </c>
      <c r="L766" s="3" t="str">
        <f>IF(OR(ISNA(VLOOKUP(Tableau161920[[#This Row],[Référence]],MON_MSG!A:I,8,FALSE)),ISBLANK(VLOOKUP(Tableau161920[[#This Row],[Référence]],MON_MSG!A:I,8,FALSE))),"",VLOOKUP(Tableau161920[[#This Row],[Référence]],MON_MSG!A:I,8,FALSE))</f>
        <v/>
      </c>
      <c r="M766" s="3" t="str">
        <f>IF(OR(ISNA(VLOOKUP(Tableau161920[[#This Row],[Référence]],MON_MSG!A:J,9,FALSE)),ISBLANK(VLOOKUP(Tableau161920[[#This Row],[Référence]],MON_MSG!A:J,9,FALSE))),"",VLOOKUP(Tableau161920[[#This Row],[Référence]],MON_MSG!A:J,9,FALSE))</f>
        <v/>
      </c>
      <c r="N766" s="3" t="str">
        <f>IF(VLOOKUP($A766,DICO_Complet!A:R,12,FALSE)=0,"",VLOOKUP($A766,DICO_Complet!A:R,12,FALSE))</f>
        <v/>
      </c>
      <c r="O766" s="3" t="str">
        <f>IF(VLOOKUP($A766,DICO_Complet!A:R,13,FALSE)=0,"",VLOOKUP($A766,DICO_Complet!A:R,13,FALSE))</f>
        <v/>
      </c>
      <c r="P766" s="3" t="str">
        <f>IF(VLOOKUP($A766,DICO_Complet!A:R,14,FALSE)=0,"",VLOOKUP($A766,DICO_Complet!A:R,14,FALSE))</f>
        <v/>
      </c>
      <c r="Q766" s="3" t="str">
        <f>IF(VLOOKUP($A766,DICO_Complet!A:R,15,FALSE)=0,"",VLOOKUP($A766,DICO_Complet!A:R,15,FALSE))</f>
        <v/>
      </c>
      <c r="R766" s="3" t="str">
        <f>IF(VLOOKUP($A766,DICO_Complet!A:R,16,FALSE)=0,"",VLOOKUP($A766,DICO_Complet!A:R,16,FALSE))</f>
        <v/>
      </c>
      <c r="S766" s="3" t="str">
        <f>IF(VLOOKUP($A766,DICO_Complet!A:R,17,FALSE)=0,"",VLOOKUP($A766,DICO_Complet!A:R,17,FALSE))</f>
        <v/>
      </c>
      <c r="T766" s="3" t="str">
        <f>IF(VLOOKUP($A766,DICO_Complet!A:R,18,FALSE)=0,"",VLOOKUP($A766,DICO_Complet!A:R,18,FALSE))</f>
        <v/>
      </c>
    </row>
    <row r="767" spans="1:20">
      <c r="A767" s="29">
        <v>250617090054</v>
      </c>
      <c r="B767" s="30" t="str">
        <f>IF(ISNA(VLOOKUP(Tableau161920[[#This Row],[Référence]],MON_MSG!A:B,2,FALSE)),"N",IF($I767="Obsolete","N","O"))</f>
        <v>O</v>
      </c>
      <c r="C767" s="3" t="str">
        <f>VLOOKUP($A767,DICO_Complet!A:R,3,FALSE)</f>
        <v>Environment</v>
      </c>
      <c r="D767" s="3" t="str">
        <f>VLOOKUP($A767,DICO_Complet!A:R,4,FALSE)</f>
        <v>card</v>
      </c>
      <c r="E767" s="3" t="str">
        <f>VLOOKUP($A767,DICO_Complet!A:R,5,FALSE)</f>
        <v>replacementMaskedPrimaryAccountNumber</v>
      </c>
      <c r="F767" s="3" t="str">
        <f>VLOOKUP($A767,DICO_Complet!A:R,6,FALSE)</f>
        <v>Max30Text</v>
      </c>
      <c r="G767" s="31" t="str">
        <f>VLOOKUP($A767,DICO_Complet!A:R,7,FALSE)</f>
        <v>DNS</v>
      </c>
      <c r="H767" s="31">
        <f>VLOOKUP($A767,DICO_Complet!A:R,8,FALSE)</f>
        <v>0</v>
      </c>
      <c r="I767" s="3" t="str">
        <f>IF(VLOOKUP($A767,DICO_Complet!A:R,9,FALSE)&lt;&gt;0,VLOOKUP($A767,DICO_Complet!A:R,9,FALSE),"")</f>
        <v/>
      </c>
      <c r="J767" s="3" t="str">
        <f>VLOOKUP($A767,DICO_Complet!A:R,10,FALSE)</f>
        <v>Masked Primary Account Number of the replacement card</v>
      </c>
      <c r="K767" s="3" t="str">
        <f>IF(OR(ISNA(VLOOKUP(Tableau161920[[#This Row],[Référence]],MON_MSG!A:H,7,FALSE)),ISBLANK(VLOOKUP(Tableau161920[[#This Row],[Référence]],MON_MSG!A:H,7,FALSE))),"",VLOOKUP(Tableau161920[[#This Row],[Référence]],MON_MSG!A:H,7,FALSE))</f>
        <v/>
      </c>
      <c r="L767" s="3" t="str">
        <f>IF(OR(ISNA(VLOOKUP(Tableau161920[[#This Row],[Référence]],MON_MSG!A:I,8,FALSE)),ISBLANK(VLOOKUP(Tableau161920[[#This Row],[Référence]],MON_MSG!A:I,8,FALSE))),"",VLOOKUP(Tableau161920[[#This Row],[Référence]],MON_MSG!A:I,8,FALSE))</f>
        <v/>
      </c>
      <c r="M767" s="3" t="str">
        <f>IF(OR(ISNA(VLOOKUP(Tableau161920[[#This Row],[Référence]],MON_MSG!A:J,9,FALSE)),ISBLANK(VLOOKUP(Tableau161920[[#This Row],[Référence]],MON_MSG!A:J,9,FALSE))),"",VLOOKUP(Tableau161920[[#This Row],[Référence]],MON_MSG!A:J,9,FALSE))</f>
        <v/>
      </c>
      <c r="N767" s="3" t="str">
        <f>IF(VLOOKUP($A767,DICO_Complet!A:R,12,FALSE)=0,"",VLOOKUP($A767,DICO_Complet!A:R,12,FALSE))</f>
        <v/>
      </c>
      <c r="O767" s="3" t="str">
        <f>IF(VLOOKUP($A767,DICO_Complet!A:R,13,FALSE)=0,"",VLOOKUP($A767,DICO_Complet!A:R,13,FALSE))</f>
        <v/>
      </c>
      <c r="P767" s="3" t="str">
        <f>IF(VLOOKUP($A767,DICO_Complet!A:R,14,FALSE)=0,"",VLOOKUP($A767,DICO_Complet!A:R,14,FALSE))</f>
        <v/>
      </c>
      <c r="Q767" s="3" t="str">
        <f>IF(VLOOKUP($A767,DICO_Complet!A:R,15,FALSE)=0,"",VLOOKUP($A767,DICO_Complet!A:R,15,FALSE))</f>
        <v/>
      </c>
      <c r="R767" s="3" t="str">
        <f>IF(VLOOKUP($A767,DICO_Complet!A:R,16,FALSE)=0,"",VLOOKUP($A767,DICO_Complet!A:R,16,FALSE))</f>
        <v/>
      </c>
      <c r="S767" s="3" t="str">
        <f>IF(VLOOKUP($A767,DICO_Complet!A:R,17,FALSE)=0,"",VLOOKUP($A767,DICO_Complet!A:R,17,FALSE))</f>
        <v/>
      </c>
      <c r="T767" s="3" t="str">
        <f>IF(VLOOKUP($A767,DICO_Complet!A:R,18,FALSE)=0,"",VLOOKUP($A767,DICO_Complet!A:R,18,FALSE))</f>
        <v/>
      </c>
    </row>
    <row r="768" spans="1:20">
      <c r="A768" s="29">
        <v>260316113300</v>
      </c>
      <c r="B768" s="30" t="str">
        <f>IF(ISNA(VLOOKUP(Tableau161920[[#This Row],[Référence]],MON_MSG!A:B,2,FALSE)),"N",IF($I768="Obsolete","N","O"))</f>
        <v>O</v>
      </c>
      <c r="C768" s="3" t="str">
        <f>VLOOKUP($A768,DICO_Complet!A:R,3,FALSE)</f>
        <v>Environment</v>
      </c>
      <c r="D768" s="3" t="str">
        <f>VLOOKUP($A768,DICO_Complet!A:R,4,FALSE)</f>
        <v>card</v>
      </c>
      <c r="E768" s="3" t="str">
        <f>VLOOKUP($A768,DICO_Complet!A:R,5,FALSE)</f>
        <v>secretCodeMethod</v>
      </c>
      <c r="F768" s="3" t="str">
        <f>VLOOKUP($A768,DICO_Complet!A:R,6,FALSE)</f>
        <v>CardSecretCodeMethodCodeset</v>
      </c>
      <c r="G768" s="31" t="str">
        <f>VLOOKUP($A768,DICO_Complet!A:R,7,FALSE)</f>
        <v>DNS</v>
      </c>
      <c r="H768" s="31">
        <f>VLOOKUP($A768,DICO_Complet!A:R,8,FALSE)</f>
        <v>0</v>
      </c>
      <c r="I768" s="3" t="str">
        <f>IF(VLOOKUP($A768,DICO_Complet!A:R,9,FALSE)&lt;&gt;0,VLOOKUP($A768,DICO_Complet!A:R,9,FALSE),"")</f>
        <v/>
      </c>
      <c r="J768" s="3" t="str">
        <f>VLOOKUP($A768,DICO_Complet!A:R,10,FALSE)</f>
        <v>Secret code determination method</v>
      </c>
      <c r="K768" s="3" t="str">
        <f>IF(OR(ISNA(VLOOKUP(Tableau161920[[#This Row],[Référence]],MON_MSG!A:H,7,FALSE)),ISBLANK(VLOOKUP(Tableau161920[[#This Row],[Référence]],MON_MSG!A:H,7,FALSE))),"",VLOOKUP(Tableau161920[[#This Row],[Référence]],MON_MSG!A:H,7,FALSE))</f>
        <v/>
      </c>
      <c r="L768" s="3" t="str">
        <f>IF(OR(ISNA(VLOOKUP(Tableau161920[[#This Row],[Référence]],MON_MSG!A:I,8,FALSE)),ISBLANK(VLOOKUP(Tableau161920[[#This Row],[Référence]],MON_MSG!A:I,8,FALSE))),"",VLOOKUP(Tableau161920[[#This Row],[Référence]],MON_MSG!A:I,8,FALSE))</f>
        <v/>
      </c>
      <c r="M768" s="3" t="str">
        <f>IF(OR(ISNA(VLOOKUP(Tableau161920[[#This Row],[Référence]],MON_MSG!A:J,9,FALSE)),ISBLANK(VLOOKUP(Tableau161920[[#This Row],[Référence]],MON_MSG!A:J,9,FALSE))),"",VLOOKUP(Tableau161920[[#This Row],[Référence]],MON_MSG!A:J,9,FALSE))</f>
        <v/>
      </c>
      <c r="N768" s="3" t="str">
        <f>IF(VLOOKUP($A768,DICO_Complet!A:R,12,FALSE)=0,"",VLOOKUP($A768,DICO_Complet!A:R,12,FALSE))</f>
        <v/>
      </c>
      <c r="O768" s="3" t="str">
        <f>IF(VLOOKUP($A768,DICO_Complet!A:R,13,FALSE)=0,"",VLOOKUP($A768,DICO_Complet!A:R,13,FALSE))</f>
        <v/>
      </c>
      <c r="P768" s="3" t="str">
        <f>IF(VLOOKUP($A768,DICO_Complet!A:R,14,FALSE)=0,"",VLOOKUP($A768,DICO_Complet!A:R,14,FALSE))</f>
        <v/>
      </c>
      <c r="Q768" s="3" t="str">
        <f>IF(VLOOKUP($A768,DICO_Complet!A:R,15,FALSE)=0,"",VLOOKUP($A768,DICO_Complet!A:R,15,FALSE))</f>
        <v/>
      </c>
      <c r="R768" s="3" t="str">
        <f>IF(VLOOKUP($A768,DICO_Complet!A:R,16,FALSE)=0,"",VLOOKUP($A768,DICO_Complet!A:R,16,FALSE))</f>
        <v/>
      </c>
      <c r="S768" s="3" t="str">
        <f>IF(VLOOKUP($A768,DICO_Complet!A:R,17,FALSE)=0,"",VLOOKUP($A768,DICO_Complet!A:R,17,FALSE))</f>
        <v/>
      </c>
      <c r="T768" s="3" t="str">
        <f>IF(VLOOKUP($A768,DICO_Complet!A:R,18,FALSE)=0,"",VLOOKUP($A768,DICO_Complet!A:R,18,FALSE))</f>
        <v/>
      </c>
    </row>
    <row r="769" spans="1:20">
      <c r="A769" s="29">
        <v>250703160500</v>
      </c>
      <c r="B769" s="30" t="str">
        <f>IF(ISNA(VLOOKUP(Tableau161920[[#This Row],[Référence]],MON_MSG!A:B,2,FALSE)),"N",IF($I769="Obsolete","N","O"))</f>
        <v>O</v>
      </c>
      <c r="C769" s="3" t="str">
        <f>VLOOKUP($A769,DICO_Complet!A:R,3,FALSE)</f>
        <v>Environment</v>
      </c>
      <c r="D769" s="3" t="str">
        <f>VLOOKUP($A769,DICO_Complet!A:R,4,FALSE)</f>
        <v>card</v>
      </c>
      <c r="E769" s="3" t="str">
        <f>VLOOKUP($A769,DICO_Complet!A:R,5,FALSE)</f>
        <v>serviceCode</v>
      </c>
      <c r="F769" s="3" t="str">
        <f>VLOOKUP($A769,DICO_Complet!A:R,6,FALSE)</f>
        <v>Max3NumericText</v>
      </c>
      <c r="G769" s="31" t="str">
        <f>VLOOKUP($A769,DICO_Complet!A:R,7,FALSE)</f>
        <v>DTI</v>
      </c>
      <c r="H769" s="31">
        <f>VLOOKUP($A769,DICO_Complet!A:R,8,FALSE)</f>
        <v>0</v>
      </c>
      <c r="I769" s="3" t="str">
        <f>IF(VLOOKUP($A769,DICO_Complet!A:R,9,FALSE)&lt;&gt;0,VLOOKUP($A769,DICO_Complet!A:R,9,FALSE),"")</f>
        <v/>
      </c>
      <c r="J769" s="3" t="str">
        <f>VLOOKUP($A769,DICO_Complet!A:R,10,FALSE)</f>
        <v>Service Code</v>
      </c>
      <c r="K769" s="3" t="str">
        <f>IF(OR(ISNA(VLOOKUP(Tableau161920[[#This Row],[Référence]],MON_MSG!A:H,7,FALSE)),ISBLANK(VLOOKUP(Tableau161920[[#This Row],[Référence]],MON_MSG!A:H,7,FALSE))),"",VLOOKUP(Tableau161920[[#This Row],[Référence]],MON_MSG!A:H,7,FALSE))</f>
        <v/>
      </c>
      <c r="L769" s="3" t="str">
        <f>IF(OR(ISNA(VLOOKUP(Tableau161920[[#This Row],[Référence]],MON_MSG!A:I,8,FALSE)),ISBLANK(VLOOKUP(Tableau161920[[#This Row],[Référence]],MON_MSG!A:I,8,FALSE))),"",VLOOKUP(Tableau161920[[#This Row],[Référence]],MON_MSG!A:I,8,FALSE))</f>
        <v/>
      </c>
      <c r="M769" s="3" t="str">
        <f>IF(OR(ISNA(VLOOKUP(Tableau161920[[#This Row],[Référence]],MON_MSG!A:J,9,FALSE)),ISBLANK(VLOOKUP(Tableau161920[[#This Row],[Référence]],MON_MSG!A:J,9,FALSE))),"",VLOOKUP(Tableau161920[[#This Row],[Référence]],MON_MSG!A:J,9,FALSE))</f>
        <v/>
      </c>
      <c r="N769" s="3" t="str">
        <f>IF(VLOOKUP($A769,DICO_Complet!A:R,12,FALSE)=0,"",VLOOKUP($A769,DICO_Complet!A:R,12,FALSE))</f>
        <v/>
      </c>
      <c r="O769" s="3" t="str">
        <f>IF(VLOOKUP($A769,DICO_Complet!A:R,13,FALSE)=0,"",VLOOKUP($A769,DICO_Complet!A:R,13,FALSE))</f>
        <v/>
      </c>
      <c r="P769" s="3" t="str">
        <f>IF(VLOOKUP($A769,DICO_Complet!A:R,14,FALSE)=0,"",VLOOKUP($A769,DICO_Complet!A:R,14,FALSE))</f>
        <v>040</v>
      </c>
      <c r="Q769" s="3" t="str">
        <f>IF(VLOOKUP($A769,DICO_Complet!A:R,15,FALSE)=0,"",VLOOKUP($A769,DICO_Complet!A:R,15,FALSE))</f>
        <v/>
      </c>
      <c r="R769" s="3" t="str">
        <f>IF(VLOOKUP($A769,DICO_Complet!A:R,16,FALSE)=0,"",VLOOKUP($A769,DICO_Complet!A:R,16,FALSE))</f>
        <v/>
      </c>
      <c r="S769" s="3" t="str">
        <f>IF(VLOOKUP($A769,DICO_Complet!A:R,17,FALSE)=0,"",VLOOKUP($A769,DICO_Complet!A:R,17,FALSE))</f>
        <v/>
      </c>
      <c r="T769" s="3" t="str">
        <f>IF(VLOOKUP($A769,DICO_Complet!A:R,18,FALSE)=0,"",VLOOKUP($A769,DICO_Complet!A:R,18,FALSE))</f>
        <v/>
      </c>
    </row>
    <row r="770" spans="1:20">
      <c r="A770" s="29">
        <v>260316113700</v>
      </c>
      <c r="B770" s="30" t="str">
        <f>IF(ISNA(VLOOKUP(Tableau161920[[#This Row],[Référence]],MON_MSG!A:B,2,FALSE)),"N",IF($I770="Obsolete","N","O"))</f>
        <v>O</v>
      </c>
      <c r="C770" s="3" t="str">
        <f>VLOOKUP($A770,DICO_Complet!A:R,3,FALSE)</f>
        <v>Environment</v>
      </c>
      <c r="D770" s="3" t="str">
        <f>VLOOKUP($A770,DICO_Complet!A:R,4,FALSE)</f>
        <v>card</v>
      </c>
      <c r="E770" s="3" t="str">
        <f>VLOOKUP($A770,DICO_Complet!A:R,5,FALSE)</f>
        <v>standardBackground</v>
      </c>
      <c r="F770" s="3" t="str">
        <f>VLOOKUP($A770,DICO_Complet!A:R,6,FALSE)</f>
        <v>Max10Text</v>
      </c>
      <c r="G770" s="31" t="str">
        <f>VLOOKUP($A770,DICO_Complet!A:R,7,FALSE)</f>
        <v>DNS</v>
      </c>
      <c r="H770" s="31">
        <f>VLOOKUP($A770,DICO_Complet!A:R,8,FALSE)</f>
        <v>0</v>
      </c>
      <c r="I770" s="3" t="str">
        <f>IF(VLOOKUP($A770,DICO_Complet!A:R,9,FALSE)&lt;&gt;0,VLOOKUP($A770,DICO_Complet!A:R,9,FALSE),"")</f>
        <v/>
      </c>
      <c r="J770" s="3" t="str">
        <f>VLOOKUP($A770,DICO_Complet!A:R,10,FALSE)</f>
        <v>Standard background for the card</v>
      </c>
      <c r="K770" s="3" t="str">
        <f>IF(OR(ISNA(VLOOKUP(Tableau161920[[#This Row],[Référence]],MON_MSG!A:H,7,FALSE)),ISBLANK(VLOOKUP(Tableau161920[[#This Row],[Référence]],MON_MSG!A:H,7,FALSE))),"",VLOOKUP(Tableau161920[[#This Row],[Référence]],MON_MSG!A:H,7,FALSE))</f>
        <v/>
      </c>
      <c r="L770" s="3" t="str">
        <f>IF(OR(ISNA(VLOOKUP(Tableau161920[[#This Row],[Référence]],MON_MSG!A:I,8,FALSE)),ISBLANK(VLOOKUP(Tableau161920[[#This Row],[Référence]],MON_MSG!A:I,8,FALSE))),"",VLOOKUP(Tableau161920[[#This Row],[Référence]],MON_MSG!A:I,8,FALSE))</f>
        <v/>
      </c>
      <c r="M770" s="3" t="str">
        <f>IF(OR(ISNA(VLOOKUP(Tableau161920[[#This Row],[Référence]],MON_MSG!A:J,9,FALSE)),ISBLANK(VLOOKUP(Tableau161920[[#This Row],[Référence]],MON_MSG!A:J,9,FALSE))),"",VLOOKUP(Tableau161920[[#This Row],[Référence]],MON_MSG!A:J,9,FALSE))</f>
        <v/>
      </c>
      <c r="N770" s="3" t="str">
        <f>IF(VLOOKUP($A770,DICO_Complet!A:R,12,FALSE)=0,"",VLOOKUP($A770,DICO_Complet!A:R,12,FALSE))</f>
        <v/>
      </c>
      <c r="O770" s="3" t="str">
        <f>IF(VLOOKUP($A770,DICO_Complet!A:R,13,FALSE)=0,"",VLOOKUP($A770,DICO_Complet!A:R,13,FALSE))</f>
        <v/>
      </c>
      <c r="P770" s="3" t="str">
        <f>IF(VLOOKUP($A770,DICO_Complet!A:R,14,FALSE)=0,"",VLOOKUP($A770,DICO_Complet!A:R,14,FALSE))</f>
        <v/>
      </c>
      <c r="Q770" s="3" t="str">
        <f>IF(VLOOKUP($A770,DICO_Complet!A:R,15,FALSE)=0,"",VLOOKUP($A770,DICO_Complet!A:R,15,FALSE))</f>
        <v/>
      </c>
      <c r="R770" s="3" t="str">
        <f>IF(VLOOKUP($A770,DICO_Complet!A:R,16,FALSE)=0,"",VLOOKUP($A770,DICO_Complet!A:R,16,FALSE))</f>
        <v/>
      </c>
      <c r="S770" s="3" t="str">
        <f>IF(VLOOKUP($A770,DICO_Complet!A:R,17,FALSE)=0,"",VLOOKUP($A770,DICO_Complet!A:R,17,FALSE))</f>
        <v/>
      </c>
      <c r="T770" s="3" t="str">
        <f>IF(VLOOKUP($A770,DICO_Complet!A:R,18,FALSE)=0,"",VLOOKUP($A770,DICO_Complet!A:R,18,FALSE))</f>
        <v/>
      </c>
    </row>
    <row r="771" spans="1:20">
      <c r="A771" s="29">
        <v>250410114305</v>
      </c>
      <c r="B771" s="30" t="str">
        <f>IF(ISNA(VLOOKUP(Tableau161920[[#This Row],[Référence]],MON_MSG!A:B,2,FALSE)),"N",IF($I771="Obsolete","N","O"))</f>
        <v>O</v>
      </c>
      <c r="C771" s="3" t="str">
        <f>VLOOKUP($A771,DICO_Complet!A:R,3,FALSE)</f>
        <v>Environment</v>
      </c>
      <c r="D771" s="3" t="str">
        <f>VLOOKUP($A771,DICO_Complet!A:R,4,FALSE)</f>
        <v>card</v>
      </c>
      <c r="E771" s="3" t="str">
        <f>VLOOKUP($A771,DICO_Complet!A:R,5,FALSE)</f>
        <v>supplementZone1</v>
      </c>
      <c r="F771" s="3" t="str">
        <f>VLOOKUP($A771,DICO_Complet!A:R,6,FALSE)</f>
        <v>Max500Text</v>
      </c>
      <c r="G771" s="31" t="str">
        <f>VLOOKUP($A771,DICO_Complet!A:R,7,FALSE)</f>
        <v>DNS</v>
      </c>
      <c r="H771" s="31">
        <f>VLOOKUP($A771,DICO_Complet!A:R,8,FALSE)</f>
        <v>0</v>
      </c>
      <c r="I771" s="3" t="str">
        <f>IF(VLOOKUP($A771,DICO_Complet!A:R,9,FALSE)&lt;&gt;0,VLOOKUP($A771,DICO_Complet!A:R,9,FALSE),"")</f>
        <v/>
      </c>
      <c r="J771" s="3" t="str">
        <f>VLOOKUP($A771,DICO_Complet!A:R,10,FALSE)</f>
        <v>First supplementary information to be sent to the card manufacturer</v>
      </c>
      <c r="K771" s="3" t="str">
        <f>IF(OR(ISNA(VLOOKUP(Tableau161920[[#This Row],[Référence]],MON_MSG!A:H,7,FALSE)),ISBLANK(VLOOKUP(Tableau161920[[#This Row],[Référence]],MON_MSG!A:H,7,FALSE))),"",VLOOKUP(Tableau161920[[#This Row],[Référence]],MON_MSG!A:H,7,FALSE))</f>
        <v/>
      </c>
      <c r="L771" s="3" t="str">
        <f>IF(OR(ISNA(VLOOKUP(Tableau161920[[#This Row],[Référence]],MON_MSG!A:I,8,FALSE)),ISBLANK(VLOOKUP(Tableau161920[[#This Row],[Référence]],MON_MSG!A:I,8,FALSE))),"",VLOOKUP(Tableau161920[[#This Row],[Référence]],MON_MSG!A:I,8,FALSE))</f>
        <v/>
      </c>
      <c r="M771" s="3" t="str">
        <f>IF(OR(ISNA(VLOOKUP(Tableau161920[[#This Row],[Référence]],MON_MSG!A:J,9,FALSE)),ISBLANK(VLOOKUP(Tableau161920[[#This Row],[Référence]],MON_MSG!A:J,9,FALSE))),"",VLOOKUP(Tableau161920[[#This Row],[Référence]],MON_MSG!A:J,9,FALSE))</f>
        <v/>
      </c>
      <c r="N771" s="3" t="str">
        <f>IF(VLOOKUP($A771,DICO_Complet!A:R,12,FALSE)=0,"",VLOOKUP($A771,DICO_Complet!A:R,12,FALSE))</f>
        <v/>
      </c>
      <c r="O771" s="3" t="str">
        <f>IF(VLOOKUP($A771,DICO_Complet!A:R,13,FALSE)=0,"",VLOOKUP($A771,DICO_Complet!A:R,13,FALSE))</f>
        <v/>
      </c>
      <c r="P771" s="3" t="str">
        <f>IF(VLOOKUP($A771,DICO_Complet!A:R,14,FALSE)=0,"",VLOOKUP($A771,DICO_Complet!A:R,14,FALSE))</f>
        <v/>
      </c>
      <c r="Q771" s="3" t="str">
        <f>IF(VLOOKUP($A771,DICO_Complet!A:R,15,FALSE)=0,"",VLOOKUP($A771,DICO_Complet!A:R,15,FALSE))</f>
        <v/>
      </c>
      <c r="R771" s="3" t="str">
        <f>IF(VLOOKUP($A771,DICO_Complet!A:R,16,FALSE)=0,"",VLOOKUP($A771,DICO_Complet!A:R,16,FALSE))</f>
        <v/>
      </c>
      <c r="S771" s="3" t="str">
        <f>IF(VLOOKUP($A771,DICO_Complet!A:R,17,FALSE)=0,"",VLOOKUP($A771,DICO_Complet!A:R,17,FALSE))</f>
        <v/>
      </c>
      <c r="T771" s="3" t="str">
        <f>IF(VLOOKUP($A771,DICO_Complet!A:R,18,FALSE)=0,"",VLOOKUP($A771,DICO_Complet!A:R,18,FALSE))</f>
        <v/>
      </c>
    </row>
    <row r="772" spans="1:20">
      <c r="A772" s="29">
        <v>250410114306</v>
      </c>
      <c r="B772" s="30" t="str">
        <f>IF(ISNA(VLOOKUP(Tableau161920[[#This Row],[Référence]],MON_MSG!A:B,2,FALSE)),"N",IF($I772="Obsolete","N","O"))</f>
        <v>O</v>
      </c>
      <c r="C772" s="3" t="str">
        <f>VLOOKUP($A772,DICO_Complet!A:R,3,FALSE)</f>
        <v>Environment</v>
      </c>
      <c r="D772" s="3" t="str">
        <f>VLOOKUP($A772,DICO_Complet!A:R,4,FALSE)</f>
        <v>card</v>
      </c>
      <c r="E772" s="3" t="str">
        <f>VLOOKUP($A772,DICO_Complet!A:R,5,FALSE)</f>
        <v>supplementZone2</v>
      </c>
      <c r="F772" s="3" t="str">
        <f>VLOOKUP($A772,DICO_Complet!A:R,6,FALSE)</f>
        <v>Max500Text</v>
      </c>
      <c r="G772" s="31" t="str">
        <f>VLOOKUP($A772,DICO_Complet!A:R,7,FALSE)</f>
        <v>DNS</v>
      </c>
      <c r="H772" s="31">
        <f>VLOOKUP($A772,DICO_Complet!A:R,8,FALSE)</f>
        <v>0</v>
      </c>
      <c r="I772" s="3" t="str">
        <f>IF(VLOOKUP($A772,DICO_Complet!A:R,9,FALSE)&lt;&gt;0,VLOOKUP($A772,DICO_Complet!A:R,9,FALSE),"")</f>
        <v/>
      </c>
      <c r="J772" s="3" t="str">
        <f>VLOOKUP($A772,DICO_Complet!A:R,10,FALSE)</f>
        <v>Second supplementary information to be sent to the card manufacturer</v>
      </c>
      <c r="K772" s="3" t="str">
        <f>IF(OR(ISNA(VLOOKUP(Tableau161920[[#This Row],[Référence]],MON_MSG!A:H,7,FALSE)),ISBLANK(VLOOKUP(Tableau161920[[#This Row],[Référence]],MON_MSG!A:H,7,FALSE))),"",VLOOKUP(Tableau161920[[#This Row],[Référence]],MON_MSG!A:H,7,FALSE))</f>
        <v/>
      </c>
      <c r="L772" s="3" t="str">
        <f>IF(OR(ISNA(VLOOKUP(Tableau161920[[#This Row],[Référence]],MON_MSG!A:I,8,FALSE)),ISBLANK(VLOOKUP(Tableau161920[[#This Row],[Référence]],MON_MSG!A:I,8,FALSE))),"",VLOOKUP(Tableau161920[[#This Row],[Référence]],MON_MSG!A:I,8,FALSE))</f>
        <v/>
      </c>
      <c r="M772" s="3" t="str">
        <f>IF(OR(ISNA(VLOOKUP(Tableau161920[[#This Row],[Référence]],MON_MSG!A:J,9,FALSE)),ISBLANK(VLOOKUP(Tableau161920[[#This Row],[Référence]],MON_MSG!A:J,9,FALSE))),"",VLOOKUP(Tableau161920[[#This Row],[Référence]],MON_MSG!A:J,9,FALSE))</f>
        <v/>
      </c>
      <c r="N772" s="3" t="str">
        <f>IF(VLOOKUP($A772,DICO_Complet!A:R,12,FALSE)=0,"",VLOOKUP($A772,DICO_Complet!A:R,12,FALSE))</f>
        <v/>
      </c>
      <c r="O772" s="3" t="str">
        <f>IF(VLOOKUP($A772,DICO_Complet!A:R,13,FALSE)=0,"",VLOOKUP($A772,DICO_Complet!A:R,13,FALSE))</f>
        <v/>
      </c>
      <c r="P772" s="3" t="str">
        <f>IF(VLOOKUP($A772,DICO_Complet!A:R,14,FALSE)=0,"",VLOOKUP($A772,DICO_Complet!A:R,14,FALSE))</f>
        <v/>
      </c>
      <c r="Q772" s="3" t="str">
        <f>IF(VLOOKUP($A772,DICO_Complet!A:R,15,FALSE)=0,"",VLOOKUP($A772,DICO_Complet!A:R,15,FALSE))</f>
        <v/>
      </c>
      <c r="R772" s="3" t="str">
        <f>IF(VLOOKUP($A772,DICO_Complet!A:R,16,FALSE)=0,"",VLOOKUP($A772,DICO_Complet!A:R,16,FALSE))</f>
        <v/>
      </c>
      <c r="S772" s="3" t="str">
        <f>IF(VLOOKUP($A772,DICO_Complet!A:R,17,FALSE)=0,"",VLOOKUP($A772,DICO_Complet!A:R,17,FALSE))</f>
        <v/>
      </c>
      <c r="T772" s="3" t="str">
        <f>IF(VLOOKUP($A772,DICO_Complet!A:R,18,FALSE)=0,"",VLOOKUP($A772,DICO_Complet!A:R,18,FALSE))</f>
        <v/>
      </c>
    </row>
    <row r="773" spans="1:20">
      <c r="A773" s="29">
        <v>260316114200</v>
      </c>
      <c r="B773" s="30" t="str">
        <f>IF(ISNA(VLOOKUP(Tableau161920[[#This Row],[Référence]],MON_MSG!A:B,2,FALSE)),"N",IF($I773="Obsolete","N","O"))</f>
        <v>O</v>
      </c>
      <c r="C773" s="3" t="str">
        <f>VLOOKUP($A773,DICO_Complet!A:R,3,FALSE)</f>
        <v>Environment</v>
      </c>
      <c r="D773" s="3" t="str">
        <f>VLOOKUP($A773,DICO_Complet!A:R,4,FALSE)</f>
        <v>card</v>
      </c>
      <c r="E773" s="3" t="str">
        <f>VLOOKUP($A773,DICO_Complet!A:R,5,FALSE)</f>
        <v>technology</v>
      </c>
      <c r="F773" s="3" t="str">
        <f>VLOOKUP($A773,DICO_Complet!A:R,6,FALSE)</f>
        <v>Exact1Text</v>
      </c>
      <c r="G773" s="31" t="str">
        <f>VLOOKUP($A773,DICO_Complet!A:R,7,FALSE)</f>
        <v>DNS</v>
      </c>
      <c r="H773" s="31">
        <f>VLOOKUP($A773,DICO_Complet!A:R,8,FALSE)</f>
        <v>0</v>
      </c>
      <c r="I773" s="3" t="str">
        <f>IF(VLOOKUP($A773,DICO_Complet!A:R,9,FALSE)&lt;&gt;0,VLOOKUP($A773,DICO_Complet!A:R,9,FALSE),"")</f>
        <v/>
      </c>
      <c r="J773" s="3" t="str">
        <f>VLOOKUP($A773,DICO_Complet!A:R,10,FALSE)</f>
        <v>Technology present on the card</v>
      </c>
      <c r="K773" s="3" t="str">
        <f>IF(OR(ISNA(VLOOKUP(Tableau161920[[#This Row],[Référence]],MON_MSG!A:H,7,FALSE)),ISBLANK(VLOOKUP(Tableau161920[[#This Row],[Référence]],MON_MSG!A:H,7,FALSE))),"",VLOOKUP(Tableau161920[[#This Row],[Référence]],MON_MSG!A:H,7,FALSE))</f>
        <v/>
      </c>
      <c r="L773" s="3" t="str">
        <f>IF(OR(ISNA(VLOOKUP(Tableau161920[[#This Row],[Référence]],MON_MSG!A:I,8,FALSE)),ISBLANK(VLOOKUP(Tableau161920[[#This Row],[Référence]],MON_MSG!A:I,8,FALSE))),"",VLOOKUP(Tableau161920[[#This Row],[Référence]],MON_MSG!A:I,8,FALSE))</f>
        <v/>
      </c>
      <c r="M773" s="3" t="str">
        <f>IF(OR(ISNA(VLOOKUP(Tableau161920[[#This Row],[Référence]],MON_MSG!A:J,9,FALSE)),ISBLANK(VLOOKUP(Tableau161920[[#This Row],[Référence]],MON_MSG!A:J,9,FALSE))),"",VLOOKUP(Tableau161920[[#This Row],[Référence]],MON_MSG!A:J,9,FALSE))</f>
        <v/>
      </c>
      <c r="N773" s="3" t="str">
        <f>IF(VLOOKUP($A773,DICO_Complet!A:R,12,FALSE)=0,"",VLOOKUP($A773,DICO_Complet!A:R,12,FALSE))</f>
        <v/>
      </c>
      <c r="O773" s="3" t="str">
        <f>IF(VLOOKUP($A773,DICO_Complet!A:R,13,FALSE)=0,"",VLOOKUP($A773,DICO_Complet!A:R,13,FALSE))</f>
        <v/>
      </c>
      <c r="P773" s="3" t="str">
        <f>IF(VLOOKUP($A773,DICO_Complet!A:R,14,FALSE)=0,"",VLOOKUP($A773,DICO_Complet!A:R,14,FALSE))</f>
        <v/>
      </c>
      <c r="Q773" s="3" t="str">
        <f>IF(VLOOKUP($A773,DICO_Complet!A:R,15,FALSE)=0,"",VLOOKUP($A773,DICO_Complet!A:R,15,FALSE))</f>
        <v/>
      </c>
      <c r="R773" s="3" t="str">
        <f>IF(VLOOKUP($A773,DICO_Complet!A:R,16,FALSE)=0,"",VLOOKUP($A773,DICO_Complet!A:R,16,FALSE))</f>
        <v/>
      </c>
      <c r="S773" s="3" t="str">
        <f>IF(VLOOKUP($A773,DICO_Complet!A:R,17,FALSE)=0,"",VLOOKUP($A773,DICO_Complet!A:R,17,FALSE))</f>
        <v/>
      </c>
      <c r="T773" s="3" t="str">
        <f>IF(VLOOKUP($A773,DICO_Complet!A:R,18,FALSE)=0,"",VLOOKUP($A773,DICO_Complet!A:R,18,FALSE))</f>
        <v/>
      </c>
    </row>
    <row r="774" spans="1:20">
      <c r="A774" s="29">
        <v>241112000097</v>
      </c>
      <c r="B774" s="30" t="str">
        <f>IF(ISNA(VLOOKUP(Tableau161920[[#This Row],[Référence]],MON_MSG!A:B,2,FALSE)),"N",IF($I774="Obsolete","N","O"))</f>
        <v>O</v>
      </c>
      <c r="C774" s="3" t="str">
        <f>VLOOKUP($A774,DICO_Complet!A:R,3,FALSE)</f>
        <v>Environment</v>
      </c>
      <c r="D774" s="3" t="str">
        <f>VLOOKUP($A774,DICO_Complet!A:R,4,FALSE)</f>
        <v>card</v>
      </c>
      <c r="E774" s="3" t="str">
        <f>VLOOKUP($A774,DICO_Complet!A:R,5,FALSE)</f>
        <v>track1</v>
      </c>
      <c r="F774" s="3" t="str">
        <f>VLOOKUP($A774,DICO_Complet!A:R,6,FALSE)</f>
        <v>Max76Text</v>
      </c>
      <c r="G774" s="31" t="str">
        <f>VLOOKUP($A774,DICO_Complet!A:R,7,FALSE)</f>
        <v>DSI</v>
      </c>
      <c r="H774" s="31">
        <f>VLOOKUP($A774,DICO_Complet!A:R,8,FALSE)</f>
        <v>0</v>
      </c>
      <c r="I774" s="3" t="str">
        <f>IF(VLOOKUP($A774,DICO_Complet!A:R,9,FALSE)&lt;&gt;0,VLOOKUP($A774,DICO_Complet!A:R,9,FALSE),"")</f>
        <v/>
      </c>
      <c r="J774" s="3" t="str">
        <f>VLOOKUP($A774,DICO_Complet!A:R,10,FALSE)</f>
        <v>Track1 - Forbidden in Kafka messages</v>
      </c>
      <c r="K774" s="3" t="str">
        <f>IF(OR(ISNA(VLOOKUP(Tableau161920[[#This Row],[Référence]],MON_MSG!A:H,7,FALSE)),ISBLANK(VLOOKUP(Tableau161920[[#This Row],[Référence]],MON_MSG!A:H,7,FALSE))),"",VLOOKUP(Tableau161920[[#This Row],[Référence]],MON_MSG!A:H,7,FALSE))</f>
        <v/>
      </c>
      <c r="L774" s="3" t="str">
        <f>IF(OR(ISNA(VLOOKUP(Tableau161920[[#This Row],[Référence]],MON_MSG!A:I,8,FALSE)),ISBLANK(VLOOKUP(Tableau161920[[#This Row],[Référence]],MON_MSG!A:I,8,FALSE))),"",VLOOKUP(Tableau161920[[#This Row],[Référence]],MON_MSG!A:I,8,FALSE))</f>
        <v/>
      </c>
      <c r="M774" s="3" t="str">
        <f>IF(OR(ISNA(VLOOKUP(Tableau161920[[#This Row],[Référence]],MON_MSG!A:J,9,FALSE)),ISBLANK(VLOOKUP(Tableau161920[[#This Row],[Référence]],MON_MSG!A:J,9,FALSE))),"",VLOOKUP(Tableau161920[[#This Row],[Référence]],MON_MSG!A:J,9,FALSE))</f>
        <v/>
      </c>
      <c r="N774" s="3" t="str">
        <f>IF(VLOOKUP($A774,DICO_Complet!A:R,12,FALSE)=0,"",VLOOKUP($A774,DICO_Complet!A:R,12,FALSE))</f>
        <v>ISO45</v>
      </c>
      <c r="O774" s="3" t="str">
        <f>IF(VLOOKUP($A774,DICO_Complet!A:R,13,FALSE)=0,"",VLOOKUP($A774,DICO_Complet!A:R,13,FALSE))</f>
        <v>045</v>
      </c>
      <c r="P774" s="3" t="str">
        <f>IF(VLOOKUP($A774,DICO_Complet!A:R,14,FALSE)=0,"",VLOOKUP($A774,DICO_Complet!A:R,14,FALSE))</f>
        <v/>
      </c>
      <c r="Q774" s="3" t="str">
        <f>IF(VLOOKUP($A774,DICO_Complet!A:R,15,FALSE)=0,"",VLOOKUP($A774,DICO_Complet!A:R,15,FALSE))</f>
        <v/>
      </c>
      <c r="R774" s="3" t="str">
        <f>IF(VLOOKUP($A774,DICO_Complet!A:R,16,FALSE)=0,"",VLOOKUP($A774,DICO_Complet!A:R,16,FALSE))</f>
        <v/>
      </c>
      <c r="S774" s="3" t="str">
        <f>IF(VLOOKUP($A774,DICO_Complet!A:R,17,FALSE)=0,"",VLOOKUP($A774,DICO_Complet!A:R,17,FALSE))</f>
        <v/>
      </c>
      <c r="T774" s="3" t="str">
        <f>IF(VLOOKUP($A774,DICO_Complet!A:R,18,FALSE)=0,"",VLOOKUP($A774,DICO_Complet!A:R,18,FALSE))</f>
        <v/>
      </c>
    </row>
    <row r="775" spans="1:20">
      <c r="A775" s="29">
        <v>260317180000</v>
      </c>
      <c r="B775" s="30" t="str">
        <f>IF(ISNA(VLOOKUP(Tableau161920[[#This Row],[Référence]],MON_MSG!A:B,2,FALSE)),"N",IF($I775="Obsolete","N","O"))</f>
        <v>O</v>
      </c>
      <c r="C775" s="3" t="str">
        <f>VLOOKUP($A775,DICO_Complet!A:R,3,FALSE)</f>
        <v>Environment</v>
      </c>
      <c r="D775" s="3" t="str">
        <f>VLOOKUP($A775,DICO_Complet!A:R,4,FALSE)</f>
        <v>card</v>
      </c>
      <c r="E775" s="3" t="str">
        <f>VLOOKUP($A775,DICO_Complet!A:R,5,FALSE)</f>
        <v>track2</v>
      </c>
      <c r="F775" s="3" t="str">
        <f>VLOOKUP($A775,DICO_Complet!A:R,6,FALSE)</f>
        <v>Max37Text</v>
      </c>
      <c r="G775" s="31" t="str">
        <f>VLOOKUP($A775,DICO_Complet!A:R,7,FALSE)</f>
        <v>DSI</v>
      </c>
      <c r="H775" s="31" t="str">
        <f>VLOOKUP($A775,DICO_Complet!A:R,8,FALSE)</f>
        <v>Track2 masked</v>
      </c>
      <c r="I775" s="3" t="str">
        <f>IF(VLOOKUP($A775,DICO_Complet!A:R,9,FALSE)&lt;&gt;0,VLOOKUP($A775,DICO_Complet!A:R,9,FALSE),"")</f>
        <v/>
      </c>
      <c r="J775" s="3" t="str">
        <f>VLOOKUP($A775,DICO_Complet!A:R,10,FALSE)</f>
        <v>Track2 - Forbidden in Kafka messages</v>
      </c>
      <c r="K775" s="3" t="str">
        <f>IF(OR(ISNA(VLOOKUP(Tableau161920[[#This Row],[Référence]],MON_MSG!A:H,7,FALSE)),ISBLANK(VLOOKUP(Tableau161920[[#This Row],[Référence]],MON_MSG!A:H,7,FALSE))),"",VLOOKUP(Tableau161920[[#This Row],[Référence]],MON_MSG!A:H,7,FALSE))</f>
        <v/>
      </c>
      <c r="L775" s="3" t="str">
        <f>IF(OR(ISNA(VLOOKUP(Tableau161920[[#This Row],[Référence]],MON_MSG!A:I,8,FALSE)),ISBLANK(VLOOKUP(Tableau161920[[#This Row],[Référence]],MON_MSG!A:I,8,FALSE))),"",VLOOKUP(Tableau161920[[#This Row],[Référence]],MON_MSG!A:I,8,FALSE))</f>
        <v/>
      </c>
      <c r="M775" s="3" t="str">
        <f>IF(OR(ISNA(VLOOKUP(Tableau161920[[#This Row],[Référence]],MON_MSG!A:J,9,FALSE)),ISBLANK(VLOOKUP(Tableau161920[[#This Row],[Référence]],MON_MSG!A:J,9,FALSE))),"",VLOOKUP(Tableau161920[[#This Row],[Référence]],MON_MSG!A:J,9,FALSE))</f>
        <v/>
      </c>
      <c r="N775" s="3" t="str">
        <f>IF(VLOOKUP($A775,DICO_Complet!A:R,12,FALSE)=0,"",VLOOKUP($A775,DICO_Complet!A:R,12,FALSE))</f>
        <v>ISO35</v>
      </c>
      <c r="O775" s="3" t="str">
        <f>IF(VLOOKUP($A775,DICO_Complet!A:R,13,FALSE)=0,"",VLOOKUP($A775,DICO_Complet!A:R,13,FALSE))</f>
        <v>035</v>
      </c>
      <c r="P775" s="3" t="str">
        <f>IF(VLOOKUP($A775,DICO_Complet!A:R,14,FALSE)=0,"",VLOOKUP($A775,DICO_Complet!A:R,14,FALSE))</f>
        <v>035</v>
      </c>
      <c r="Q775" s="3" t="str">
        <f>IF(VLOOKUP($A775,DICO_Complet!A:R,15,FALSE)=0,"",VLOOKUP($A775,DICO_Complet!A:R,15,FALSE))</f>
        <v/>
      </c>
      <c r="R775" s="3" t="str">
        <f>IF(VLOOKUP($A775,DICO_Complet!A:R,16,FALSE)=0,"",VLOOKUP($A775,DICO_Complet!A:R,16,FALSE))</f>
        <v/>
      </c>
      <c r="S775" s="3" t="str">
        <f>IF(VLOOKUP($A775,DICO_Complet!A:R,17,FALSE)=0,"",VLOOKUP($A775,DICO_Complet!A:R,17,FALSE))</f>
        <v/>
      </c>
      <c r="T775" s="3" t="str">
        <f>IF(VLOOKUP($A775,DICO_Complet!A:R,18,FALSE)=0,"",VLOOKUP($A775,DICO_Complet!A:R,18,FALSE))</f>
        <v/>
      </c>
    </row>
    <row r="776" spans="1:20">
      <c r="A776" s="29">
        <v>260317180100</v>
      </c>
      <c r="B776" s="30" t="str">
        <f>IF(ISNA(VLOOKUP(Tableau161920[[#This Row],[Référence]],MON_MSG!A:B,2,FALSE)),"N",IF($I776="Obsolete","N","O"))</f>
        <v>O</v>
      </c>
      <c r="C776" s="3" t="str">
        <f>VLOOKUP($A776,DICO_Complet!A:R,3,FALSE)</f>
        <v>Environment</v>
      </c>
      <c r="D776" s="3" t="str">
        <f>VLOOKUP($A776,DICO_Complet!A:R,4,FALSE)</f>
        <v>card</v>
      </c>
      <c r="E776" s="3" t="str">
        <f>VLOOKUP($A776,DICO_Complet!A:R,5,FALSE)</f>
        <v>track2EquivalentData</v>
      </c>
      <c r="F776" s="3" t="str">
        <f>VLOOKUP($A776,DICO_Complet!A:R,6,FALSE)</f>
        <v>Max37Text</v>
      </c>
      <c r="G776" s="31" t="str">
        <f>VLOOKUP($A776,DICO_Complet!A:R,7,FALSE)</f>
        <v>DSI</v>
      </c>
      <c r="H776" s="31" t="str">
        <f>VLOOKUP($A776,DICO_Complet!A:R,8,FALSE)</f>
        <v>Track2 Equivalent Data  masked</v>
      </c>
      <c r="I776" s="3" t="str">
        <f>IF(VLOOKUP($A776,DICO_Complet!A:R,9,FALSE)&lt;&gt;0,VLOOKUP($A776,DICO_Complet!A:R,9,FALSE),"")</f>
        <v/>
      </c>
      <c r="J776" s="3" t="str">
        <f>VLOOKUP($A776,DICO_Complet!A:R,10,FALSE)</f>
        <v>Track2 Equivalent Data   - Forbidden in Kafka messages</v>
      </c>
      <c r="K776" s="3" t="str">
        <f>IF(OR(ISNA(VLOOKUP(Tableau161920[[#This Row],[Référence]],MON_MSG!A:H,7,FALSE)),ISBLANK(VLOOKUP(Tableau161920[[#This Row],[Référence]],MON_MSG!A:H,7,FALSE))),"",VLOOKUP(Tableau161920[[#This Row],[Référence]],MON_MSG!A:H,7,FALSE))</f>
        <v/>
      </c>
      <c r="L776" s="3" t="str">
        <f>IF(OR(ISNA(VLOOKUP(Tableau161920[[#This Row],[Référence]],MON_MSG!A:I,8,FALSE)),ISBLANK(VLOOKUP(Tableau161920[[#This Row],[Référence]],MON_MSG!A:I,8,FALSE))),"",VLOOKUP(Tableau161920[[#This Row],[Référence]],MON_MSG!A:I,8,FALSE))</f>
        <v/>
      </c>
      <c r="M776" s="3" t="str">
        <f>IF(OR(ISNA(VLOOKUP(Tableau161920[[#This Row],[Référence]],MON_MSG!A:J,9,FALSE)),ISBLANK(VLOOKUP(Tableau161920[[#This Row],[Référence]],MON_MSG!A:J,9,FALSE))),"",VLOOKUP(Tableau161920[[#This Row],[Référence]],MON_MSG!A:J,9,FALSE))</f>
        <v/>
      </c>
      <c r="N776" s="3" t="str">
        <f>IF(VLOOKUP($A776,DICO_Complet!A:R,12,FALSE)=0,"",VLOOKUP($A776,DICO_Complet!A:R,12,FALSE))</f>
        <v>RSB55_57</v>
      </c>
      <c r="O776" s="3" t="str">
        <f>IF(VLOOKUP($A776,DICO_Complet!A:R,13,FALSE)=0,"",VLOOKUP($A776,DICO_Complet!A:R,13,FALSE))</f>
        <v>055-0057</v>
      </c>
      <c r="P776" s="3" t="str">
        <f>IF(VLOOKUP($A776,DICO_Complet!A:R,14,FALSE)=0,"",VLOOKUP($A776,DICO_Complet!A:R,14,FALSE))</f>
        <v/>
      </c>
      <c r="Q776" s="3" t="str">
        <f>IF(VLOOKUP($A776,DICO_Complet!A:R,15,FALSE)=0,"",VLOOKUP($A776,DICO_Complet!A:R,15,FALSE))</f>
        <v>055-0057</v>
      </c>
      <c r="R776" s="3" t="str">
        <f>IF(VLOOKUP($A776,DICO_Complet!A:R,16,FALSE)=0,"",VLOOKUP($A776,DICO_Complet!A:R,16,FALSE))</f>
        <v/>
      </c>
      <c r="S776" s="3" t="str">
        <f>IF(VLOOKUP($A776,DICO_Complet!A:R,17,FALSE)=0,"",VLOOKUP($A776,DICO_Complet!A:R,17,FALSE))</f>
        <v/>
      </c>
      <c r="T776" s="3" t="str">
        <f>IF(VLOOKUP($A776,DICO_Complet!A:R,18,FALSE)=0,"",VLOOKUP($A776,DICO_Complet!A:R,18,FALSE))</f>
        <v/>
      </c>
    </row>
    <row r="777" spans="1:20">
      <c r="A777" s="29">
        <v>250901001207</v>
      </c>
      <c r="B777" s="30" t="str">
        <f>IF(ISNA(VLOOKUP(Tableau161920[[#This Row],[Référence]],MON_MSG!A:B,2,FALSE)),"N",IF($I777="Obsolete","N","O"))</f>
        <v>O</v>
      </c>
      <c r="C777" s="3" t="str">
        <f>VLOOKUP($A777,DICO_Complet!A:R,3,FALSE)</f>
        <v>Environment</v>
      </c>
      <c r="D777" s="3" t="str">
        <f>VLOOKUP($A777,DICO_Complet!A:R,4,FALSE)</f>
        <v>card</v>
      </c>
      <c r="E777" s="3" t="str">
        <f>VLOOKUP($A777,DICO_Complet!A:R,5,FALSE)</f>
        <v>virtualCardPrimaryAccountNumber</v>
      </c>
      <c r="F777" s="3" t="str">
        <f>VLOOKUP($A777,DICO_Complet!A:R,6,FALSE)</f>
        <v>Max19AlphaNumericText</v>
      </c>
      <c r="G777" s="31" t="str">
        <f>VLOOKUP($A777,DICO_Complet!A:R,7,FALSE)</f>
        <v>DTI</v>
      </c>
      <c r="H777" s="31">
        <f>VLOOKUP($A777,DICO_Complet!A:R,8,FALSE)</f>
        <v>0</v>
      </c>
      <c r="I777" s="3" t="str">
        <f>IF(VLOOKUP($A777,DICO_Complet!A:R,9,FALSE)&lt;&gt;0,VLOOKUP($A777,DICO_Complet!A:R,9,FALSE),"")</f>
        <v/>
      </c>
      <c r="J777" s="3" t="str">
        <f>VLOOKUP($A777,DICO_Complet!A:R,10,FALSE)</f>
        <v>Virtual card primary account number</v>
      </c>
      <c r="K777" s="3" t="str">
        <f>IF(OR(ISNA(VLOOKUP(Tableau161920[[#This Row],[Référence]],MON_MSG!A:H,7,FALSE)),ISBLANK(VLOOKUP(Tableau161920[[#This Row],[Référence]],MON_MSG!A:H,7,FALSE))),"",VLOOKUP(Tableau161920[[#This Row],[Référence]],MON_MSG!A:H,7,FALSE))</f>
        <v/>
      </c>
      <c r="L777" s="3" t="str">
        <f>IF(OR(ISNA(VLOOKUP(Tableau161920[[#This Row],[Référence]],MON_MSG!A:I,8,FALSE)),ISBLANK(VLOOKUP(Tableau161920[[#This Row],[Référence]],MON_MSG!A:I,8,FALSE))),"",VLOOKUP(Tableau161920[[#This Row],[Référence]],MON_MSG!A:I,8,FALSE))</f>
        <v/>
      </c>
      <c r="M777" s="3" t="str">
        <f>IF(OR(ISNA(VLOOKUP(Tableau161920[[#This Row],[Référence]],MON_MSG!A:J,9,FALSE)),ISBLANK(VLOOKUP(Tableau161920[[#This Row],[Référence]],MON_MSG!A:J,9,FALSE))),"",VLOOKUP(Tableau161920[[#This Row],[Référence]],MON_MSG!A:J,9,FALSE))</f>
        <v/>
      </c>
      <c r="N777" s="3" t="str">
        <f>IF(VLOOKUP($A777,DICO_Complet!A:R,12,FALSE)=0,"",VLOOKUP($A777,DICO_Complet!A:R,12,FALSE))</f>
        <v>RSB59_302</v>
      </c>
      <c r="O777" s="3" t="str">
        <f>IF(VLOOKUP($A777,DICO_Complet!A:R,13,FALSE)=0,"",VLOOKUP($A777,DICO_Complet!A:R,13,FALSE))</f>
        <v>059-302</v>
      </c>
      <c r="P777" s="3" t="str">
        <f>IF(VLOOKUP($A777,DICO_Complet!A:R,14,FALSE)=0,"",VLOOKUP($A777,DICO_Complet!A:R,14,FALSE))</f>
        <v/>
      </c>
      <c r="Q777" s="3" t="str">
        <f>IF(VLOOKUP($A777,DICO_Complet!A:R,15,FALSE)=0,"",VLOOKUP($A777,DICO_Complet!A:R,15,FALSE))</f>
        <v/>
      </c>
      <c r="R777" s="3" t="str">
        <f>IF(VLOOKUP($A777,DICO_Complet!A:R,16,FALSE)=0,"",VLOOKUP($A777,DICO_Complet!A:R,16,FALSE))</f>
        <v/>
      </c>
      <c r="S777" s="3" t="str">
        <f>IF(VLOOKUP($A777,DICO_Complet!A:R,17,FALSE)=0,"",VLOOKUP($A777,DICO_Complet!A:R,17,FALSE))</f>
        <v/>
      </c>
      <c r="T777" s="3" t="str">
        <f>IF(VLOOKUP($A777,DICO_Complet!A:R,18,FALSE)=0,"",VLOOKUP($A777,DICO_Complet!A:R,18,FALSE))</f>
        <v/>
      </c>
    </row>
    <row r="778" spans="1:20">
      <c r="A778" s="29">
        <v>250410114304</v>
      </c>
      <c r="B778" s="30" t="str">
        <f>IF(ISNA(VLOOKUP(Tableau161920[[#This Row],[Référence]],MON_MSG!A:B,2,FALSE)),"N",IF($I778="Obsolete","N","O"))</f>
        <v>O</v>
      </c>
      <c r="C778" s="3" t="str">
        <f>VLOOKUP($A778,DICO_Complet!A:R,3,FALSE)</f>
        <v>Environment</v>
      </c>
      <c r="D778" s="3" t="str">
        <f>VLOOKUP($A778,DICO_Complet!A:R,4,FALSE)</f>
        <v>cardAgreement</v>
      </c>
      <c r="E778" s="3" t="str">
        <f>VLOOKUP($A778,DICO_Complet!A:R,5,FALSE)</f>
        <v>additionalInformationZone</v>
      </c>
      <c r="F778" s="3" t="str">
        <f>VLOOKUP($A778,DICO_Complet!A:R,6,FALSE)</f>
        <v>Max200Text</v>
      </c>
      <c r="G778" s="31" t="str">
        <f>VLOOKUP($A778,DICO_Complet!A:R,7,FALSE)</f>
        <v>DNS</v>
      </c>
      <c r="H778" s="31">
        <f>VLOOKUP($A778,DICO_Complet!A:R,8,FALSE)</f>
        <v>0</v>
      </c>
      <c r="I778" s="3" t="str">
        <f>IF(VLOOKUP($A778,DICO_Complet!A:R,9,FALSE)&lt;&gt;0,VLOOKUP($A778,DICO_Complet!A:R,9,FALSE),"")</f>
        <v/>
      </c>
      <c r="J778" s="3" t="str">
        <f>VLOOKUP($A778,DICO_Complet!A:R,10,FALSE)</f>
        <v>Card agreement additional information zone</v>
      </c>
      <c r="K778" s="3" t="str">
        <f>IF(OR(ISNA(VLOOKUP(Tableau161920[[#This Row],[Référence]],MON_MSG!A:H,7,FALSE)),ISBLANK(VLOOKUP(Tableau161920[[#This Row],[Référence]],MON_MSG!A:H,7,FALSE))),"",VLOOKUP(Tableau161920[[#This Row],[Référence]],MON_MSG!A:H,7,FALSE))</f>
        <v/>
      </c>
      <c r="L778" s="3" t="str">
        <f>IF(OR(ISNA(VLOOKUP(Tableau161920[[#This Row],[Référence]],MON_MSG!A:I,8,FALSE)),ISBLANK(VLOOKUP(Tableau161920[[#This Row],[Référence]],MON_MSG!A:I,8,FALSE))),"",VLOOKUP(Tableau161920[[#This Row],[Référence]],MON_MSG!A:I,8,FALSE))</f>
        <v/>
      </c>
      <c r="M778" s="3" t="str">
        <f>IF(OR(ISNA(VLOOKUP(Tableau161920[[#This Row],[Référence]],MON_MSG!A:J,9,FALSE)),ISBLANK(VLOOKUP(Tableau161920[[#This Row],[Référence]],MON_MSG!A:J,9,FALSE))),"",VLOOKUP(Tableau161920[[#This Row],[Référence]],MON_MSG!A:J,9,FALSE))</f>
        <v/>
      </c>
      <c r="N778" s="3" t="str">
        <f>IF(VLOOKUP($A778,DICO_Complet!A:R,12,FALSE)=0,"",VLOOKUP($A778,DICO_Complet!A:R,12,FALSE))</f>
        <v/>
      </c>
      <c r="O778" s="3" t="str">
        <f>IF(VLOOKUP($A778,DICO_Complet!A:R,13,FALSE)=0,"",VLOOKUP($A778,DICO_Complet!A:R,13,FALSE))</f>
        <v/>
      </c>
      <c r="P778" s="3" t="str">
        <f>IF(VLOOKUP($A778,DICO_Complet!A:R,14,FALSE)=0,"",VLOOKUP($A778,DICO_Complet!A:R,14,FALSE))</f>
        <v/>
      </c>
      <c r="Q778" s="3" t="str">
        <f>IF(VLOOKUP($A778,DICO_Complet!A:R,15,FALSE)=0,"",VLOOKUP($A778,DICO_Complet!A:R,15,FALSE))</f>
        <v/>
      </c>
      <c r="R778" s="3" t="str">
        <f>IF(VLOOKUP($A778,DICO_Complet!A:R,16,FALSE)=0,"",VLOOKUP($A778,DICO_Complet!A:R,16,FALSE))</f>
        <v/>
      </c>
      <c r="S778" s="3" t="str">
        <f>IF(VLOOKUP($A778,DICO_Complet!A:R,17,FALSE)=0,"",VLOOKUP($A778,DICO_Complet!A:R,17,FALSE))</f>
        <v/>
      </c>
      <c r="T778" s="3" t="str">
        <f>IF(VLOOKUP($A778,DICO_Complet!A:R,18,FALSE)=0,"",VLOOKUP($A778,DICO_Complet!A:R,18,FALSE))</f>
        <v/>
      </c>
    </row>
    <row r="779" spans="1:20">
      <c r="A779" s="29">
        <v>250331114313</v>
      </c>
      <c r="B779" s="30" t="str">
        <f>IF(ISNA(VLOOKUP(Tableau161920[[#This Row],[Référence]],MON_MSG!A:B,2,FALSE)),"N",IF($I779="Obsolete","N","O"))</f>
        <v>O</v>
      </c>
      <c r="C779" s="3" t="str">
        <f>VLOOKUP($A779,DICO_Complet!A:R,3,FALSE)</f>
        <v>Environment</v>
      </c>
      <c r="D779" s="3" t="str">
        <f>VLOOKUP($A779,DICO_Complet!A:R,4,FALSE)</f>
        <v>cardAgreement</v>
      </c>
      <c r="E779" s="3" t="str">
        <f>VLOOKUP($A779,DICO_Complet!A:R,5,FALSE)</f>
        <v>cardAgreementAccountId</v>
      </c>
      <c r="F779" s="3" t="str">
        <f>VLOOKUP($A779,DICO_Complet!A:R,6,FALSE)</f>
        <v>Max36IdentifierText</v>
      </c>
      <c r="G779" s="31" t="str">
        <f>VLOOKUP($A779,DICO_Complet!A:R,7,FALSE)</f>
        <v>DSS</v>
      </c>
      <c r="H779" s="31">
        <f>VLOOKUP($A779,DICO_Complet!A:R,8,FALSE)</f>
        <v>0</v>
      </c>
      <c r="I779" s="3" t="str">
        <f>IF(VLOOKUP($A779,DICO_Complet!A:R,9,FALSE)&lt;&gt;0,VLOOKUP($A779,DICO_Complet!A:R,9,FALSE),"")</f>
        <v/>
      </c>
      <c r="J779" s="3" t="str">
        <f>VLOOKUP($A779,DICO_Complet!A:R,10,FALSE)</f>
        <v>Account Id linked to the card</v>
      </c>
      <c r="K779" s="3" t="str">
        <f>IF(OR(ISNA(VLOOKUP(Tableau161920[[#This Row],[Référence]],MON_MSG!A:H,7,FALSE)),ISBLANK(VLOOKUP(Tableau161920[[#This Row],[Référence]],MON_MSG!A:H,7,FALSE))),"",VLOOKUP(Tableau161920[[#This Row],[Référence]],MON_MSG!A:H,7,FALSE))</f>
        <v/>
      </c>
      <c r="L779" s="3" t="str">
        <f>IF(OR(ISNA(VLOOKUP(Tableau161920[[#This Row],[Référence]],MON_MSG!A:I,8,FALSE)),ISBLANK(VLOOKUP(Tableau161920[[#This Row],[Référence]],MON_MSG!A:I,8,FALSE))),"",VLOOKUP(Tableau161920[[#This Row],[Référence]],MON_MSG!A:I,8,FALSE))</f>
        <v/>
      </c>
      <c r="M779" s="3" t="str">
        <f>IF(OR(ISNA(VLOOKUP(Tableau161920[[#This Row],[Référence]],MON_MSG!A:J,9,FALSE)),ISBLANK(VLOOKUP(Tableau161920[[#This Row],[Référence]],MON_MSG!A:J,9,FALSE))),"",VLOOKUP(Tableau161920[[#This Row],[Référence]],MON_MSG!A:J,9,FALSE))</f>
        <v/>
      </c>
      <c r="N779" s="3" t="str">
        <f>IF(VLOOKUP($A779,DICO_Complet!A:R,12,FALSE)=0,"",VLOOKUP($A779,DICO_Complet!A:R,12,FALSE))</f>
        <v/>
      </c>
      <c r="O779" s="3" t="str">
        <f>IF(VLOOKUP($A779,DICO_Complet!A:R,13,FALSE)=0,"",VLOOKUP($A779,DICO_Complet!A:R,13,FALSE))</f>
        <v/>
      </c>
      <c r="P779" s="3" t="str">
        <f>IF(VLOOKUP($A779,DICO_Complet!A:R,14,FALSE)=0,"",VLOOKUP($A779,DICO_Complet!A:R,14,FALSE))</f>
        <v/>
      </c>
      <c r="Q779" s="3" t="str">
        <f>IF(VLOOKUP($A779,DICO_Complet!A:R,15,FALSE)=0,"",VLOOKUP($A779,DICO_Complet!A:R,15,FALSE))</f>
        <v/>
      </c>
      <c r="R779" s="3" t="str">
        <f>IF(VLOOKUP($A779,DICO_Complet!A:R,16,FALSE)=0,"",VLOOKUP($A779,DICO_Complet!A:R,16,FALSE))</f>
        <v/>
      </c>
      <c r="S779" s="3" t="str">
        <f>IF(VLOOKUP($A779,DICO_Complet!A:R,17,FALSE)=0,"",VLOOKUP($A779,DICO_Complet!A:R,17,FALSE))</f>
        <v/>
      </c>
      <c r="T779" s="3" t="str">
        <f>IF(VLOOKUP($A779,DICO_Complet!A:R,18,FALSE)=0,"",VLOOKUP($A779,DICO_Complet!A:R,18,FALSE))</f>
        <v/>
      </c>
    </row>
    <row r="780" spans="1:20">
      <c r="A780" s="29">
        <v>250727210100</v>
      </c>
      <c r="B780" s="30" t="str">
        <f>IF(ISNA(VLOOKUP(Tableau161920[[#This Row],[Référence]],MON_MSG!A:B,2,FALSE)),"N",IF($I780="Obsolete","N","O"))</f>
        <v>O</v>
      </c>
      <c r="C780" s="3" t="str">
        <f>VLOOKUP($A780,DICO_Complet!A:R,3,FALSE)</f>
        <v>Environment</v>
      </c>
      <c r="D780" s="3" t="str">
        <f>VLOOKUP($A780,DICO_Complet!A:R,4,FALSE)</f>
        <v>cardAgreement</v>
      </c>
      <c r="E780" s="3" t="str">
        <f>VLOOKUP($A780,DICO_Complet!A:R,5,FALSE)</f>
        <v>cardAgreementAccountNature</v>
      </c>
      <c r="F780" s="3" t="str">
        <f>VLOOKUP($A780,DICO_Complet!A:R,6,FALSE)</f>
        <v>AccountUsageCodeset</v>
      </c>
      <c r="G780" s="31" t="str">
        <f>VLOOKUP($A780,DICO_Complet!A:R,7,FALSE)</f>
        <v>DNS</v>
      </c>
      <c r="H780" s="31">
        <f>VLOOKUP($A780,DICO_Complet!A:R,8,FALSE)</f>
        <v>0</v>
      </c>
      <c r="I780" s="3" t="str">
        <f>IF(VLOOKUP($A780,DICO_Complet!A:R,9,FALSE)&lt;&gt;0,VLOOKUP($A780,DICO_Complet!A:R,9,FALSE),"")</f>
        <v/>
      </c>
      <c r="J780" s="3" t="str">
        <f>VLOOKUP($A780,DICO_Complet!A:R,10,FALSE)</f>
        <v>Nature of the account linked to the card</v>
      </c>
      <c r="K780" s="3" t="str">
        <f>IF(OR(ISNA(VLOOKUP(Tableau161920[[#This Row],[Référence]],MON_MSG!A:H,7,FALSE)),ISBLANK(VLOOKUP(Tableau161920[[#This Row],[Référence]],MON_MSG!A:H,7,FALSE))),"",VLOOKUP(Tableau161920[[#This Row],[Référence]],MON_MSG!A:H,7,FALSE))</f>
        <v/>
      </c>
      <c r="L780" s="3" t="str">
        <f>IF(OR(ISNA(VLOOKUP(Tableau161920[[#This Row],[Référence]],MON_MSG!A:I,8,FALSE)),ISBLANK(VLOOKUP(Tableau161920[[#This Row],[Référence]],MON_MSG!A:I,8,FALSE))),"",VLOOKUP(Tableau161920[[#This Row],[Référence]],MON_MSG!A:I,8,FALSE))</f>
        <v/>
      </c>
      <c r="M780" s="3" t="str">
        <f>IF(OR(ISNA(VLOOKUP(Tableau161920[[#This Row],[Référence]],MON_MSG!A:J,9,FALSE)),ISBLANK(VLOOKUP(Tableau161920[[#This Row],[Référence]],MON_MSG!A:J,9,FALSE))),"",VLOOKUP(Tableau161920[[#This Row],[Référence]],MON_MSG!A:J,9,FALSE))</f>
        <v/>
      </c>
      <c r="N780" s="3" t="str">
        <f>IF(VLOOKUP($A780,DICO_Complet!A:R,12,FALSE)=0,"",VLOOKUP($A780,DICO_Complet!A:R,12,FALSE))</f>
        <v/>
      </c>
      <c r="O780" s="3" t="str">
        <f>IF(VLOOKUP($A780,DICO_Complet!A:R,13,FALSE)=0,"",VLOOKUP($A780,DICO_Complet!A:R,13,FALSE))</f>
        <v/>
      </c>
      <c r="P780" s="3" t="str">
        <f>IF(VLOOKUP($A780,DICO_Complet!A:R,14,FALSE)=0,"",VLOOKUP($A780,DICO_Complet!A:R,14,FALSE))</f>
        <v/>
      </c>
      <c r="Q780" s="3" t="str">
        <f>IF(VLOOKUP($A780,DICO_Complet!A:R,15,FALSE)=0,"",VLOOKUP($A780,DICO_Complet!A:R,15,FALSE))</f>
        <v/>
      </c>
      <c r="R780" s="3" t="str">
        <f>IF(VLOOKUP($A780,DICO_Complet!A:R,16,FALSE)=0,"",VLOOKUP($A780,DICO_Complet!A:R,16,FALSE))</f>
        <v/>
      </c>
      <c r="S780" s="3" t="str">
        <f>IF(VLOOKUP($A780,DICO_Complet!A:R,17,FALSE)=0,"",VLOOKUP($A780,DICO_Complet!A:R,17,FALSE))</f>
        <v/>
      </c>
      <c r="T780" s="3" t="str">
        <f>IF(VLOOKUP($A780,DICO_Complet!A:R,18,FALSE)=0,"",VLOOKUP($A780,DICO_Complet!A:R,18,FALSE))</f>
        <v/>
      </c>
    </row>
    <row r="781" spans="1:20">
      <c r="A781" s="29">
        <v>250331114312</v>
      </c>
      <c r="B781" s="30" t="str">
        <f>IF(ISNA(VLOOKUP(Tableau161920[[#This Row],[Référence]],MON_MSG!A:B,2,FALSE)),"N",IF($I781="Obsolete","N","O"))</f>
        <v>O</v>
      </c>
      <c r="C781" s="3" t="str">
        <f>VLOOKUP($A781,DICO_Complet!A:R,3,FALSE)</f>
        <v>Environment</v>
      </c>
      <c r="D781" s="3" t="str">
        <f>VLOOKUP($A781,DICO_Complet!A:R,4,FALSE)</f>
        <v>cardAgreement</v>
      </c>
      <c r="E781" s="3" t="str">
        <f>VLOOKUP($A781,DICO_Complet!A:R,5,FALSE)</f>
        <v>cardAgreementEntityId</v>
      </c>
      <c r="F781" s="3" t="str">
        <f>VLOOKUP($A781,DICO_Complet!A:R,6,FALSE)</f>
        <v>Max36Text</v>
      </c>
      <c r="G781" s="31" t="str">
        <f>VLOOKUP($A781,DICO_Complet!A:R,7,FALSE)</f>
        <v>DNS</v>
      </c>
      <c r="H781" s="31">
        <f>VLOOKUP($A781,DICO_Complet!A:R,8,FALSE)</f>
        <v>0</v>
      </c>
      <c r="I781" s="3" t="str">
        <f>IF(VLOOKUP($A781,DICO_Complet!A:R,9,FALSE)&lt;&gt;0,VLOOKUP($A781,DICO_Complet!A:R,9,FALSE),"")</f>
        <v/>
      </c>
      <c r="J781" s="3" t="str">
        <f>VLOOKUP($A781,DICO_Complet!A:R,10,FALSE)</f>
        <v>Card agreement entity Id</v>
      </c>
      <c r="K781" s="3" t="str">
        <f>IF(OR(ISNA(VLOOKUP(Tableau161920[[#This Row],[Référence]],MON_MSG!A:H,7,FALSE)),ISBLANK(VLOOKUP(Tableau161920[[#This Row],[Référence]],MON_MSG!A:H,7,FALSE))),"",VLOOKUP(Tableau161920[[#This Row],[Référence]],MON_MSG!A:H,7,FALSE))</f>
        <v/>
      </c>
      <c r="L781" s="3" t="str">
        <f>IF(OR(ISNA(VLOOKUP(Tableau161920[[#This Row],[Référence]],MON_MSG!A:I,8,FALSE)),ISBLANK(VLOOKUP(Tableau161920[[#This Row],[Référence]],MON_MSG!A:I,8,FALSE))),"",VLOOKUP(Tableau161920[[#This Row],[Référence]],MON_MSG!A:I,8,FALSE))</f>
        <v/>
      </c>
      <c r="M781" s="3" t="str">
        <f>IF(OR(ISNA(VLOOKUP(Tableau161920[[#This Row],[Référence]],MON_MSG!A:J,9,FALSE)),ISBLANK(VLOOKUP(Tableau161920[[#This Row],[Référence]],MON_MSG!A:J,9,FALSE))),"",VLOOKUP(Tableau161920[[#This Row],[Référence]],MON_MSG!A:J,9,FALSE))</f>
        <v/>
      </c>
      <c r="N781" s="3" t="str">
        <f>IF(VLOOKUP($A781,DICO_Complet!A:R,12,FALSE)=0,"",VLOOKUP($A781,DICO_Complet!A:R,12,FALSE))</f>
        <v/>
      </c>
      <c r="O781" s="3" t="str">
        <f>IF(VLOOKUP($A781,DICO_Complet!A:R,13,FALSE)=0,"",VLOOKUP($A781,DICO_Complet!A:R,13,FALSE))</f>
        <v/>
      </c>
      <c r="P781" s="3" t="str">
        <f>IF(VLOOKUP($A781,DICO_Complet!A:R,14,FALSE)=0,"",VLOOKUP($A781,DICO_Complet!A:R,14,FALSE))</f>
        <v/>
      </c>
      <c r="Q781" s="3" t="str">
        <f>IF(VLOOKUP($A781,DICO_Complet!A:R,15,FALSE)=0,"",VLOOKUP($A781,DICO_Complet!A:R,15,FALSE))</f>
        <v/>
      </c>
      <c r="R781" s="3" t="str">
        <f>IF(VLOOKUP($A781,DICO_Complet!A:R,16,FALSE)=0,"",VLOOKUP($A781,DICO_Complet!A:R,16,FALSE))</f>
        <v/>
      </c>
      <c r="S781" s="3" t="str">
        <f>IF(VLOOKUP($A781,DICO_Complet!A:R,17,FALSE)=0,"",VLOOKUP($A781,DICO_Complet!A:R,17,FALSE))</f>
        <v/>
      </c>
      <c r="T781" s="3" t="str">
        <f>IF(VLOOKUP($A781,DICO_Complet!A:R,18,FALSE)=0,"",VLOOKUP($A781,DICO_Complet!A:R,18,FALSE))</f>
        <v/>
      </c>
    </row>
    <row r="782" spans="1:20">
      <c r="A782" s="29">
        <v>250428141300</v>
      </c>
      <c r="B782" s="30" t="str">
        <f>IF(ISNA(VLOOKUP(Tableau161920[[#This Row],[Référence]],MON_MSG!A:B,2,FALSE)),"N",IF($I782="Obsolete","N","O"))</f>
        <v>O</v>
      </c>
      <c r="C782" s="3" t="str">
        <f>VLOOKUP($A782,DICO_Complet!A:R,3,FALSE)</f>
        <v>Environment</v>
      </c>
      <c r="D782" s="3" t="str">
        <f>VLOOKUP($A782,DICO_Complet!A:R,4,FALSE)</f>
        <v>cardAgreement</v>
      </c>
      <c r="E782" s="3" t="str">
        <f>VLOOKUP($A782,DICO_Complet!A:R,5,FALSE)</f>
        <v>cardAgreementEntityName</v>
      </c>
      <c r="F782" s="3" t="str">
        <f>VLOOKUP($A782,DICO_Complet!A:R,6,FALSE)</f>
        <v>Max256Text</v>
      </c>
      <c r="G782" s="31" t="str">
        <f>VLOOKUP($A782,DICO_Complet!A:R,7,FALSE)</f>
        <v>DNS</v>
      </c>
      <c r="H782" s="31">
        <f>VLOOKUP($A782,DICO_Complet!A:R,8,FALSE)</f>
        <v>0</v>
      </c>
      <c r="I782" s="3" t="str">
        <f>IF(VLOOKUP($A782,DICO_Complet!A:R,9,FALSE)&lt;&gt;0,VLOOKUP($A782,DICO_Complet!A:R,9,FALSE),"")</f>
        <v/>
      </c>
      <c r="J782" s="3" t="str">
        <f>VLOOKUP($A782,DICO_Complet!A:R,10,FALSE)</f>
        <v>Card agreement entity name</v>
      </c>
      <c r="K782" s="3" t="str">
        <f>IF(OR(ISNA(VLOOKUP(Tableau161920[[#This Row],[Référence]],MON_MSG!A:H,7,FALSE)),ISBLANK(VLOOKUP(Tableau161920[[#This Row],[Référence]],MON_MSG!A:H,7,FALSE))),"",VLOOKUP(Tableau161920[[#This Row],[Référence]],MON_MSG!A:H,7,FALSE))</f>
        <v/>
      </c>
      <c r="L782" s="3" t="str">
        <f>IF(OR(ISNA(VLOOKUP(Tableau161920[[#This Row],[Référence]],MON_MSG!A:I,8,FALSE)),ISBLANK(VLOOKUP(Tableau161920[[#This Row],[Référence]],MON_MSG!A:I,8,FALSE))),"",VLOOKUP(Tableau161920[[#This Row],[Référence]],MON_MSG!A:I,8,FALSE))</f>
        <v/>
      </c>
      <c r="M782" s="3" t="str">
        <f>IF(OR(ISNA(VLOOKUP(Tableau161920[[#This Row],[Référence]],MON_MSG!A:J,9,FALSE)),ISBLANK(VLOOKUP(Tableau161920[[#This Row],[Référence]],MON_MSG!A:J,9,FALSE))),"",VLOOKUP(Tableau161920[[#This Row],[Référence]],MON_MSG!A:J,9,FALSE))</f>
        <v/>
      </c>
      <c r="N782" s="3" t="str">
        <f>IF(VLOOKUP($A782,DICO_Complet!A:R,12,FALSE)=0,"",VLOOKUP($A782,DICO_Complet!A:R,12,FALSE))</f>
        <v/>
      </c>
      <c r="O782" s="3" t="str">
        <f>IF(VLOOKUP($A782,DICO_Complet!A:R,13,FALSE)=0,"",VLOOKUP($A782,DICO_Complet!A:R,13,FALSE))</f>
        <v/>
      </c>
      <c r="P782" s="3" t="str">
        <f>IF(VLOOKUP($A782,DICO_Complet!A:R,14,FALSE)=0,"",VLOOKUP($A782,DICO_Complet!A:R,14,FALSE))</f>
        <v/>
      </c>
      <c r="Q782" s="3" t="str">
        <f>IF(VLOOKUP($A782,DICO_Complet!A:R,15,FALSE)=0,"",VLOOKUP($A782,DICO_Complet!A:R,15,FALSE))</f>
        <v/>
      </c>
      <c r="R782" s="3" t="str">
        <f>IF(VLOOKUP($A782,DICO_Complet!A:R,16,FALSE)=0,"",VLOOKUP($A782,DICO_Complet!A:R,16,FALSE))</f>
        <v/>
      </c>
      <c r="S782" s="3" t="str">
        <f>IF(VLOOKUP($A782,DICO_Complet!A:R,17,FALSE)=0,"",VLOOKUP($A782,DICO_Complet!A:R,17,FALSE))</f>
        <v/>
      </c>
      <c r="T782" s="3" t="str">
        <f>IF(VLOOKUP($A782,DICO_Complet!A:R,18,FALSE)=0,"",VLOOKUP($A782,DICO_Complet!A:R,18,FALSE))</f>
        <v/>
      </c>
    </row>
    <row r="783" spans="1:20">
      <c r="A783" s="29">
        <v>250708120000</v>
      </c>
      <c r="B783" s="30" t="str">
        <f>IF(ISNA(VLOOKUP(Tableau161920[[#This Row],[Référence]],MON_MSG!A:B,2,FALSE)),"N",IF($I783="Obsolete","N","O"))</f>
        <v>O</v>
      </c>
      <c r="C783" s="3" t="str">
        <f>VLOOKUP($A783,DICO_Complet!A:R,3,FALSE)</f>
        <v>Environment</v>
      </c>
      <c r="D783" s="3" t="str">
        <f>VLOOKUP($A783,DICO_Complet!A:R,4,FALSE)</f>
        <v>cardAgreement</v>
      </c>
      <c r="E783" s="3" t="str">
        <f>VLOOKUP($A783,DICO_Complet!A:R,5,FALSE)</f>
        <v>cardAgreementEntityPostalAddress</v>
      </c>
      <c r="F783" s="3" t="str">
        <f>VLOOKUP($A783,DICO_Complet!A:R,6,FALSE)</f>
        <v>PostalAddressType</v>
      </c>
      <c r="G783" s="31" t="str">
        <f>VLOOKUP($A783,DICO_Complet!A:R,7,FALSE)</f>
        <v>DNS</v>
      </c>
      <c r="H783" s="31">
        <f>VLOOKUP($A783,DICO_Complet!A:R,8,FALSE)</f>
        <v>0</v>
      </c>
      <c r="I783" s="3" t="str">
        <f>IF(VLOOKUP($A783,DICO_Complet!A:R,9,FALSE)&lt;&gt;0,VLOOKUP($A783,DICO_Complet!A:R,9,FALSE),"")</f>
        <v/>
      </c>
      <c r="J783" s="3" t="str">
        <f>VLOOKUP($A783,DICO_Complet!A:R,10,FALSE)</f>
        <v xml:space="preserve">Postal address of the card agreement entity (or branch) </v>
      </c>
      <c r="K783" s="3" t="str">
        <f>IF(OR(ISNA(VLOOKUP(Tableau161920[[#This Row],[Référence]],MON_MSG!A:H,7,FALSE)),ISBLANK(VLOOKUP(Tableau161920[[#This Row],[Référence]],MON_MSG!A:H,7,FALSE))),"",VLOOKUP(Tableau161920[[#This Row],[Référence]],MON_MSG!A:H,7,FALSE))</f>
        <v/>
      </c>
      <c r="L783" s="3" t="str">
        <f>IF(OR(ISNA(VLOOKUP(Tableau161920[[#This Row],[Référence]],MON_MSG!A:I,8,FALSE)),ISBLANK(VLOOKUP(Tableau161920[[#This Row],[Référence]],MON_MSG!A:I,8,FALSE))),"",VLOOKUP(Tableau161920[[#This Row],[Référence]],MON_MSG!A:I,8,FALSE))</f>
        <v/>
      </c>
      <c r="M783" s="3" t="str">
        <f>IF(OR(ISNA(VLOOKUP(Tableau161920[[#This Row],[Référence]],MON_MSG!A:J,9,FALSE)),ISBLANK(VLOOKUP(Tableau161920[[#This Row],[Référence]],MON_MSG!A:J,9,FALSE))),"",VLOOKUP(Tableau161920[[#This Row],[Référence]],MON_MSG!A:J,9,FALSE))</f>
        <v/>
      </c>
      <c r="N783" s="3" t="str">
        <f>IF(VLOOKUP($A783,DICO_Complet!A:R,12,FALSE)=0,"",VLOOKUP($A783,DICO_Complet!A:R,12,FALSE))</f>
        <v/>
      </c>
      <c r="O783" s="3" t="str">
        <f>IF(VLOOKUP($A783,DICO_Complet!A:R,13,FALSE)=0,"",VLOOKUP($A783,DICO_Complet!A:R,13,FALSE))</f>
        <v/>
      </c>
      <c r="P783" s="3" t="str">
        <f>IF(VLOOKUP($A783,DICO_Complet!A:R,14,FALSE)=0,"",VLOOKUP($A783,DICO_Complet!A:R,14,FALSE))</f>
        <v/>
      </c>
      <c r="Q783" s="3" t="str">
        <f>IF(VLOOKUP($A783,DICO_Complet!A:R,15,FALSE)=0,"",VLOOKUP($A783,DICO_Complet!A:R,15,FALSE))</f>
        <v/>
      </c>
      <c r="R783" s="3" t="str">
        <f>IF(VLOOKUP($A783,DICO_Complet!A:R,16,FALSE)=0,"",VLOOKUP($A783,DICO_Complet!A:R,16,FALSE))</f>
        <v/>
      </c>
      <c r="S783" s="3" t="str">
        <f>IF(VLOOKUP($A783,DICO_Complet!A:R,17,FALSE)=0,"",VLOOKUP($A783,DICO_Complet!A:R,17,FALSE))</f>
        <v/>
      </c>
      <c r="T783" s="3" t="str">
        <f>IF(VLOOKUP($A783,DICO_Complet!A:R,18,FALSE)=0,"",VLOOKUP($A783,DICO_Complet!A:R,18,FALSE))</f>
        <v/>
      </c>
    </row>
    <row r="784" spans="1:20">
      <c r="A784" s="29">
        <v>250331114300</v>
      </c>
      <c r="B784" s="30" t="str">
        <f>IF(ISNA(VLOOKUP(Tableau161920[[#This Row],[Référence]],MON_MSG!A:B,2,FALSE)),"N",IF($I784="Obsolete","N","O"))</f>
        <v>O</v>
      </c>
      <c r="C784" s="3" t="str">
        <f>VLOOKUP($A784,DICO_Complet!A:R,3,FALSE)</f>
        <v>Environment</v>
      </c>
      <c r="D784" s="3" t="str">
        <f>VLOOKUP($A784,DICO_Complet!A:R,4,FALSE)</f>
        <v>cardAgreement</v>
      </c>
      <c r="E784" s="3" t="str">
        <f>VLOOKUP($A784,DICO_Complet!A:R,5,FALSE)</f>
        <v>cardAgreementId</v>
      </c>
      <c r="F784" s="3" t="str">
        <f>VLOOKUP($A784,DICO_Complet!A:R,6,FALSE)</f>
        <v>Max36IdentifierText</v>
      </c>
      <c r="G784" s="31" t="str">
        <f>VLOOKUP($A784,DICO_Complet!A:R,7,FALSE)</f>
        <v>DNS</v>
      </c>
      <c r="H784" s="31">
        <f>VLOOKUP($A784,DICO_Complet!A:R,8,FALSE)</f>
        <v>0</v>
      </c>
      <c r="I784" s="3" t="str">
        <f>IF(VLOOKUP($A784,DICO_Complet!A:R,9,FALSE)&lt;&gt;0,VLOOKUP($A784,DICO_Complet!A:R,9,FALSE),"")</f>
        <v/>
      </c>
      <c r="J784" s="3" t="str">
        <f>VLOOKUP($A784,DICO_Complet!A:R,10,FALSE)</f>
        <v>Card agreement Id</v>
      </c>
      <c r="K784" s="3" t="str">
        <f>IF(OR(ISNA(VLOOKUP(Tableau161920[[#This Row],[Référence]],MON_MSG!A:H,7,FALSE)),ISBLANK(VLOOKUP(Tableau161920[[#This Row],[Référence]],MON_MSG!A:H,7,FALSE))),"",VLOOKUP(Tableau161920[[#This Row],[Référence]],MON_MSG!A:H,7,FALSE))</f>
        <v/>
      </c>
      <c r="L784" s="3" t="str">
        <f>IF(OR(ISNA(VLOOKUP(Tableau161920[[#This Row],[Référence]],MON_MSG!A:I,8,FALSE)),ISBLANK(VLOOKUP(Tableau161920[[#This Row],[Référence]],MON_MSG!A:I,8,FALSE))),"",VLOOKUP(Tableau161920[[#This Row],[Référence]],MON_MSG!A:I,8,FALSE))</f>
        <v/>
      </c>
      <c r="M784" s="3" t="str">
        <f>IF(OR(ISNA(VLOOKUP(Tableau161920[[#This Row],[Référence]],MON_MSG!A:J,9,FALSE)),ISBLANK(VLOOKUP(Tableau161920[[#This Row],[Référence]],MON_MSG!A:J,9,FALSE))),"",VLOOKUP(Tableau161920[[#This Row],[Référence]],MON_MSG!A:J,9,FALSE))</f>
        <v/>
      </c>
      <c r="N784" s="3" t="str">
        <f>IF(VLOOKUP($A784,DICO_Complet!A:R,12,FALSE)=0,"",VLOOKUP($A784,DICO_Complet!A:R,12,FALSE))</f>
        <v/>
      </c>
      <c r="O784" s="3" t="str">
        <f>IF(VLOOKUP($A784,DICO_Complet!A:R,13,FALSE)=0,"",VLOOKUP($A784,DICO_Complet!A:R,13,FALSE))</f>
        <v/>
      </c>
      <c r="P784" s="3" t="str">
        <f>IF(VLOOKUP($A784,DICO_Complet!A:R,14,FALSE)=0,"",VLOOKUP($A784,DICO_Complet!A:R,14,FALSE))</f>
        <v/>
      </c>
      <c r="Q784" s="3" t="str">
        <f>IF(VLOOKUP($A784,DICO_Complet!A:R,15,FALSE)=0,"",VLOOKUP($A784,DICO_Complet!A:R,15,FALSE))</f>
        <v/>
      </c>
      <c r="R784" s="3" t="str">
        <f>IF(VLOOKUP($A784,DICO_Complet!A:R,16,FALSE)=0,"",VLOOKUP($A784,DICO_Complet!A:R,16,FALSE))</f>
        <v/>
      </c>
      <c r="S784" s="3" t="str">
        <f>IF(VLOOKUP($A784,DICO_Complet!A:R,17,FALSE)=0,"",VLOOKUP($A784,DICO_Complet!A:R,17,FALSE))</f>
        <v/>
      </c>
      <c r="T784" s="3" t="str">
        <f>IF(VLOOKUP($A784,DICO_Complet!A:R,18,FALSE)=0,"",VLOOKUP($A784,DICO_Complet!A:R,18,FALSE))</f>
        <v/>
      </c>
    </row>
    <row r="785" spans="1:20">
      <c r="A785" s="29">
        <v>250617090006</v>
      </c>
      <c r="B785" s="30" t="str">
        <f>IF(ISNA(VLOOKUP(Tableau161920[[#This Row],[Référence]],MON_MSG!A:B,2,FALSE)),"N",IF($I785="Obsolete","N","O"))</f>
        <v>O</v>
      </c>
      <c r="C785" s="3" t="str">
        <f>VLOOKUP($A785,DICO_Complet!A:R,3,FALSE)</f>
        <v>Environment</v>
      </c>
      <c r="D785" s="3" t="str">
        <f>VLOOKUP($A785,DICO_Complet!A:R,4,FALSE)</f>
        <v>cardAgreement</v>
      </c>
      <c r="E785" s="3" t="str">
        <f>VLOOKUP($A785,DICO_Complet!A:R,5,FALSE)</f>
        <v>cardAgreementStatus</v>
      </c>
      <c r="F785" s="3" t="str">
        <f>VLOOKUP($A785,DICO_Complet!A:R,6,FALSE)</f>
        <v>CardAgreementStatusCodeset</v>
      </c>
      <c r="G785" s="31" t="str">
        <f>VLOOKUP($A785,DICO_Complet!A:R,7,FALSE)</f>
        <v>DNS</v>
      </c>
      <c r="H785" s="31">
        <f>VLOOKUP($A785,DICO_Complet!A:R,8,FALSE)</f>
        <v>0</v>
      </c>
      <c r="I785" s="3" t="str">
        <f>IF(VLOOKUP($A785,DICO_Complet!A:R,9,FALSE)&lt;&gt;0,VLOOKUP($A785,DICO_Complet!A:R,9,FALSE),"")</f>
        <v/>
      </c>
      <c r="J785" s="3" t="str">
        <f>VLOOKUP($A785,DICO_Complet!A:R,10,FALSE)</f>
        <v>Status of Card Agreement</v>
      </c>
      <c r="K785" s="3" t="str">
        <f>IF(OR(ISNA(VLOOKUP(Tableau161920[[#This Row],[Référence]],MON_MSG!A:H,7,FALSE)),ISBLANK(VLOOKUP(Tableau161920[[#This Row],[Référence]],MON_MSG!A:H,7,FALSE))),"",VLOOKUP(Tableau161920[[#This Row],[Référence]],MON_MSG!A:H,7,FALSE))</f>
        <v/>
      </c>
      <c r="L785" s="3" t="str">
        <f>IF(OR(ISNA(VLOOKUP(Tableau161920[[#This Row],[Référence]],MON_MSG!A:I,8,FALSE)),ISBLANK(VLOOKUP(Tableau161920[[#This Row],[Référence]],MON_MSG!A:I,8,FALSE))),"",VLOOKUP(Tableau161920[[#This Row],[Référence]],MON_MSG!A:I,8,FALSE))</f>
        <v/>
      </c>
      <c r="M785" s="3" t="str">
        <f>IF(OR(ISNA(VLOOKUP(Tableau161920[[#This Row],[Référence]],MON_MSG!A:J,9,FALSE)),ISBLANK(VLOOKUP(Tableau161920[[#This Row],[Référence]],MON_MSG!A:J,9,FALSE))),"",VLOOKUP(Tableau161920[[#This Row],[Référence]],MON_MSG!A:J,9,FALSE))</f>
        <v/>
      </c>
      <c r="N785" s="3" t="str">
        <f>IF(VLOOKUP($A785,DICO_Complet!A:R,12,FALSE)=0,"",VLOOKUP($A785,DICO_Complet!A:R,12,FALSE))</f>
        <v/>
      </c>
      <c r="O785" s="3" t="str">
        <f>IF(VLOOKUP($A785,DICO_Complet!A:R,13,FALSE)=0,"",VLOOKUP($A785,DICO_Complet!A:R,13,FALSE))</f>
        <v/>
      </c>
      <c r="P785" s="3" t="str">
        <f>IF(VLOOKUP($A785,DICO_Complet!A:R,14,FALSE)=0,"",VLOOKUP($A785,DICO_Complet!A:R,14,FALSE))</f>
        <v/>
      </c>
      <c r="Q785" s="3" t="str">
        <f>IF(VLOOKUP($A785,DICO_Complet!A:R,15,FALSE)=0,"",VLOOKUP($A785,DICO_Complet!A:R,15,FALSE))</f>
        <v/>
      </c>
      <c r="R785" s="3" t="str">
        <f>IF(VLOOKUP($A785,DICO_Complet!A:R,16,FALSE)=0,"",VLOOKUP($A785,DICO_Complet!A:R,16,FALSE))</f>
        <v/>
      </c>
      <c r="S785" s="3" t="str">
        <f>IF(VLOOKUP($A785,DICO_Complet!A:R,17,FALSE)=0,"",VLOOKUP($A785,DICO_Complet!A:R,17,FALSE))</f>
        <v/>
      </c>
      <c r="T785" s="3" t="str">
        <f>IF(VLOOKUP($A785,DICO_Complet!A:R,18,FALSE)=0,"",VLOOKUP($A785,DICO_Complet!A:R,18,FALSE))</f>
        <v/>
      </c>
    </row>
    <row r="786" spans="1:20">
      <c r="A786" s="29">
        <v>250617090007</v>
      </c>
      <c r="B786" s="30" t="str">
        <f>IF(ISNA(VLOOKUP(Tableau161920[[#This Row],[Référence]],MON_MSG!A:B,2,FALSE)),"N",IF($I786="Obsolete","N","O"))</f>
        <v>O</v>
      </c>
      <c r="C786" s="3" t="str">
        <f>VLOOKUP($A786,DICO_Complet!A:R,3,FALSE)</f>
        <v>Environment</v>
      </c>
      <c r="D786" s="3" t="str">
        <f>VLOOKUP($A786,DICO_Complet!A:R,4,FALSE)</f>
        <v>cardAgreement</v>
      </c>
      <c r="E786" s="3" t="str">
        <f>VLOOKUP($A786,DICO_Complet!A:R,5,FALSE)</f>
        <v>chainingCardAgreementId</v>
      </c>
      <c r="F786" s="3" t="str">
        <f>VLOOKUP($A786,DICO_Complet!A:R,6,FALSE)</f>
        <v>Max36IdentifierText</v>
      </c>
      <c r="G786" s="31" t="str">
        <f>VLOOKUP($A786,DICO_Complet!A:R,7,FALSE)</f>
        <v>DNS</v>
      </c>
      <c r="H786" s="31">
        <f>VLOOKUP($A786,DICO_Complet!A:R,8,FALSE)</f>
        <v>0</v>
      </c>
      <c r="I786" s="3" t="str">
        <f>IF(VLOOKUP($A786,DICO_Complet!A:R,9,FALSE)&lt;&gt;0,VLOOKUP($A786,DICO_Complet!A:R,9,FALSE),"")</f>
        <v/>
      </c>
      <c r="J786" s="3" t="str">
        <f>VLOOKUP($A786,DICO_Complet!A:R,10,FALSE)</f>
        <v>Card agreement identifier of the parent card</v>
      </c>
      <c r="K786" s="3" t="str">
        <f>IF(OR(ISNA(VLOOKUP(Tableau161920[[#This Row],[Référence]],MON_MSG!A:H,7,FALSE)),ISBLANK(VLOOKUP(Tableau161920[[#This Row],[Référence]],MON_MSG!A:H,7,FALSE))),"",VLOOKUP(Tableau161920[[#This Row],[Référence]],MON_MSG!A:H,7,FALSE))</f>
        <v/>
      </c>
      <c r="L786" s="3" t="str">
        <f>IF(OR(ISNA(VLOOKUP(Tableau161920[[#This Row],[Référence]],MON_MSG!A:I,8,FALSE)),ISBLANK(VLOOKUP(Tableau161920[[#This Row],[Référence]],MON_MSG!A:I,8,FALSE))),"",VLOOKUP(Tableau161920[[#This Row],[Référence]],MON_MSG!A:I,8,FALSE))</f>
        <v/>
      </c>
      <c r="M786" s="3" t="str">
        <f>IF(OR(ISNA(VLOOKUP(Tableau161920[[#This Row],[Référence]],MON_MSG!A:J,9,FALSE)),ISBLANK(VLOOKUP(Tableau161920[[#This Row],[Référence]],MON_MSG!A:J,9,FALSE))),"",VLOOKUP(Tableau161920[[#This Row],[Référence]],MON_MSG!A:J,9,FALSE))</f>
        <v/>
      </c>
      <c r="N786" s="3" t="str">
        <f>IF(VLOOKUP($A786,DICO_Complet!A:R,12,FALSE)=0,"",VLOOKUP($A786,DICO_Complet!A:R,12,FALSE))</f>
        <v/>
      </c>
      <c r="O786" s="3" t="str">
        <f>IF(VLOOKUP($A786,DICO_Complet!A:R,13,FALSE)=0,"",VLOOKUP($A786,DICO_Complet!A:R,13,FALSE))</f>
        <v/>
      </c>
      <c r="P786" s="3" t="str">
        <f>IF(VLOOKUP($A786,DICO_Complet!A:R,14,FALSE)=0,"",VLOOKUP($A786,DICO_Complet!A:R,14,FALSE))</f>
        <v/>
      </c>
      <c r="Q786" s="3" t="str">
        <f>IF(VLOOKUP($A786,DICO_Complet!A:R,15,FALSE)=0,"",VLOOKUP($A786,DICO_Complet!A:R,15,FALSE))</f>
        <v/>
      </c>
      <c r="R786" s="3" t="str">
        <f>IF(VLOOKUP($A786,DICO_Complet!A:R,16,FALSE)=0,"",VLOOKUP($A786,DICO_Complet!A:R,16,FALSE))</f>
        <v/>
      </c>
      <c r="S786" s="3" t="str">
        <f>IF(VLOOKUP($A786,DICO_Complet!A:R,17,FALSE)=0,"",VLOOKUP($A786,DICO_Complet!A:R,17,FALSE))</f>
        <v/>
      </c>
      <c r="T786" s="3" t="str">
        <f>IF(VLOOKUP($A786,DICO_Complet!A:R,18,FALSE)=0,"",VLOOKUP($A786,DICO_Complet!A:R,18,FALSE))</f>
        <v/>
      </c>
    </row>
    <row r="787" spans="1:20">
      <c r="A787" s="29">
        <v>250410114303</v>
      </c>
      <c r="B787" s="30" t="str">
        <f>IF(ISNA(VLOOKUP(Tableau161920[[#This Row],[Référence]],MON_MSG!A:B,2,FALSE)),"N",IF($I787="Obsolete","N","O"))</f>
        <v>O</v>
      </c>
      <c r="C787" s="3" t="str">
        <f>VLOOKUP($A787,DICO_Complet!A:R,3,FALSE)</f>
        <v>Environment</v>
      </c>
      <c r="D787" s="3" t="str">
        <f>VLOOKUP($A787,DICO_Complet!A:R,4,FALSE)</f>
        <v>cardAgreement</v>
      </c>
      <c r="E787" s="3" t="str">
        <f>VLOOKUP($A787,DICO_Complet!A:R,5,FALSE)</f>
        <v>deferredCalendarCode</v>
      </c>
      <c r="F787" s="3" t="str">
        <f>VLOOKUP($A787,DICO_Complet!A:R,6,FALSE)</f>
        <v>Max50Text</v>
      </c>
      <c r="G787" s="31" t="str">
        <f>VLOOKUP($A787,DICO_Complet!A:R,7,FALSE)</f>
        <v>DNS</v>
      </c>
      <c r="H787" s="31">
        <f>VLOOKUP($A787,DICO_Complet!A:R,8,FALSE)</f>
        <v>0</v>
      </c>
      <c r="I787" s="3" t="str">
        <f>IF(VLOOKUP($A787,DICO_Complet!A:R,9,FALSE)&lt;&gt;0,VLOOKUP($A787,DICO_Complet!A:R,9,FALSE),"")</f>
        <v/>
      </c>
      <c r="J787" s="3" t="str">
        <f>VLOOKUP($A787,DICO_Complet!A:R,10,FALSE)</f>
        <v>Deferred calendar code</v>
      </c>
      <c r="K787" s="3" t="str">
        <f>IF(OR(ISNA(VLOOKUP(Tableau161920[[#This Row],[Référence]],MON_MSG!A:H,7,FALSE)),ISBLANK(VLOOKUP(Tableau161920[[#This Row],[Référence]],MON_MSG!A:H,7,FALSE))),"",VLOOKUP(Tableau161920[[#This Row],[Référence]],MON_MSG!A:H,7,FALSE))</f>
        <v/>
      </c>
      <c r="L787" s="3" t="str">
        <f>IF(OR(ISNA(VLOOKUP(Tableau161920[[#This Row],[Référence]],MON_MSG!A:I,8,FALSE)),ISBLANK(VLOOKUP(Tableau161920[[#This Row],[Référence]],MON_MSG!A:I,8,FALSE))),"",VLOOKUP(Tableau161920[[#This Row],[Référence]],MON_MSG!A:I,8,FALSE))</f>
        <v/>
      </c>
      <c r="M787" s="3" t="str">
        <f>IF(OR(ISNA(VLOOKUP(Tableau161920[[#This Row],[Référence]],MON_MSG!A:J,9,FALSE)),ISBLANK(VLOOKUP(Tableau161920[[#This Row],[Référence]],MON_MSG!A:J,9,FALSE))),"",VLOOKUP(Tableau161920[[#This Row],[Référence]],MON_MSG!A:J,9,FALSE))</f>
        <v/>
      </c>
      <c r="N787" s="3" t="str">
        <f>IF(VLOOKUP($A787,DICO_Complet!A:R,12,FALSE)=0,"",VLOOKUP($A787,DICO_Complet!A:R,12,FALSE))</f>
        <v/>
      </c>
      <c r="O787" s="3" t="str">
        <f>IF(VLOOKUP($A787,DICO_Complet!A:R,13,FALSE)=0,"",VLOOKUP($A787,DICO_Complet!A:R,13,FALSE))</f>
        <v/>
      </c>
      <c r="P787" s="3" t="str">
        <f>IF(VLOOKUP($A787,DICO_Complet!A:R,14,FALSE)=0,"",VLOOKUP($A787,DICO_Complet!A:R,14,FALSE))</f>
        <v/>
      </c>
      <c r="Q787" s="3" t="str">
        <f>IF(VLOOKUP($A787,DICO_Complet!A:R,15,FALSE)=0,"",VLOOKUP($A787,DICO_Complet!A:R,15,FALSE))</f>
        <v/>
      </c>
      <c r="R787" s="3" t="str">
        <f>IF(VLOOKUP($A787,DICO_Complet!A:R,16,FALSE)=0,"",VLOOKUP($A787,DICO_Complet!A:R,16,FALSE))</f>
        <v/>
      </c>
      <c r="S787" s="3" t="str">
        <f>IF(VLOOKUP($A787,DICO_Complet!A:R,17,FALSE)=0,"",VLOOKUP($A787,DICO_Complet!A:R,17,FALSE))</f>
        <v/>
      </c>
      <c r="T787" s="3" t="str">
        <f>IF(VLOOKUP($A787,DICO_Complet!A:R,18,FALSE)=0,"",VLOOKUP($A787,DICO_Complet!A:R,18,FALSE))</f>
        <v/>
      </c>
    </row>
    <row r="788" spans="1:20">
      <c r="A788" s="29">
        <v>250617090001</v>
      </c>
      <c r="B788" s="30" t="str">
        <f>IF(ISNA(VLOOKUP(Tableau161920[[#This Row],[Référence]],MON_MSG!A:B,2,FALSE)),"N",IF($I788="Obsolete","N","O"))</f>
        <v>O</v>
      </c>
      <c r="C788" s="3" t="str">
        <f>VLOOKUP($A788,DICO_Complet!A:R,3,FALSE)</f>
        <v>Environment</v>
      </c>
      <c r="D788" s="3" t="str">
        <f>VLOOKUP($A788,DICO_Complet!A:R,4,FALSE)</f>
        <v>cardAgreement</v>
      </c>
      <c r="E788" s="3" t="str">
        <f>VLOOKUP($A788,DICO_Complet!A:R,5,FALSE)</f>
        <v>ownerCivility</v>
      </c>
      <c r="F788" s="3" t="str">
        <f>VLOOKUP($A788,DICO_Complet!A:R,6,FALSE)</f>
        <v>Max16Text</v>
      </c>
      <c r="G788" s="31" t="str">
        <f>VLOOKUP($A788,DICO_Complet!A:R,7,FALSE)</f>
        <v>DSP</v>
      </c>
      <c r="H788" s="31">
        <f>VLOOKUP($A788,DICO_Complet!A:R,8,FALSE)</f>
        <v>0</v>
      </c>
      <c r="I788" s="3" t="str">
        <f>IF(VLOOKUP($A788,DICO_Complet!A:R,9,FALSE)&lt;&gt;0,VLOOKUP($A788,DICO_Complet!A:R,9,FALSE),"")</f>
        <v/>
      </c>
      <c r="J788" s="3" t="str">
        <f>VLOOKUP($A788,DICO_Complet!A:R,10,FALSE)</f>
        <v>Civility of the owner</v>
      </c>
      <c r="K788" s="3" t="str">
        <f>IF(OR(ISNA(VLOOKUP(Tableau161920[[#This Row],[Référence]],MON_MSG!A:H,7,FALSE)),ISBLANK(VLOOKUP(Tableau161920[[#This Row],[Référence]],MON_MSG!A:H,7,FALSE))),"",VLOOKUP(Tableau161920[[#This Row],[Référence]],MON_MSG!A:H,7,FALSE))</f>
        <v/>
      </c>
      <c r="L788" s="3" t="str">
        <f>IF(OR(ISNA(VLOOKUP(Tableau161920[[#This Row],[Référence]],MON_MSG!A:I,8,FALSE)),ISBLANK(VLOOKUP(Tableau161920[[#This Row],[Référence]],MON_MSG!A:I,8,FALSE))),"",VLOOKUP(Tableau161920[[#This Row],[Référence]],MON_MSG!A:I,8,FALSE))</f>
        <v/>
      </c>
      <c r="M788" s="3" t="str">
        <f>IF(OR(ISNA(VLOOKUP(Tableau161920[[#This Row],[Référence]],MON_MSG!A:J,9,FALSE)),ISBLANK(VLOOKUP(Tableau161920[[#This Row],[Référence]],MON_MSG!A:J,9,FALSE))),"",VLOOKUP(Tableau161920[[#This Row],[Référence]],MON_MSG!A:J,9,FALSE))</f>
        <v/>
      </c>
      <c r="N788" s="3" t="str">
        <f>IF(VLOOKUP($A788,DICO_Complet!A:R,12,FALSE)=0,"",VLOOKUP($A788,DICO_Complet!A:R,12,FALSE))</f>
        <v/>
      </c>
      <c r="O788" s="3" t="str">
        <f>IF(VLOOKUP($A788,DICO_Complet!A:R,13,FALSE)=0,"",VLOOKUP($A788,DICO_Complet!A:R,13,FALSE))</f>
        <v/>
      </c>
      <c r="P788" s="3" t="str">
        <f>IF(VLOOKUP($A788,DICO_Complet!A:R,14,FALSE)=0,"",VLOOKUP($A788,DICO_Complet!A:R,14,FALSE))</f>
        <v/>
      </c>
      <c r="Q788" s="3" t="str">
        <f>IF(VLOOKUP($A788,DICO_Complet!A:R,15,FALSE)=0,"",VLOOKUP($A788,DICO_Complet!A:R,15,FALSE))</f>
        <v/>
      </c>
      <c r="R788" s="3" t="str">
        <f>IF(VLOOKUP($A788,DICO_Complet!A:R,16,FALSE)=0,"",VLOOKUP($A788,DICO_Complet!A:R,16,FALSE))</f>
        <v/>
      </c>
      <c r="S788" s="3" t="str">
        <f>IF(VLOOKUP($A788,DICO_Complet!A:R,17,FALSE)=0,"",VLOOKUP($A788,DICO_Complet!A:R,17,FALSE))</f>
        <v/>
      </c>
      <c r="T788" s="3" t="str">
        <f>IF(VLOOKUP($A788,DICO_Complet!A:R,18,FALSE)=0,"",VLOOKUP($A788,DICO_Complet!A:R,18,FALSE))</f>
        <v/>
      </c>
    </row>
    <row r="789" spans="1:20">
      <c r="A789" s="29">
        <v>250617090004</v>
      </c>
      <c r="B789" s="30" t="str">
        <f>IF(ISNA(VLOOKUP(Tableau161920[[#This Row],[Référence]],MON_MSG!A:B,2,FALSE)),"N",IF($I789="Obsolete","N","O"))</f>
        <v>O</v>
      </c>
      <c r="C789" s="3" t="str">
        <f>VLOOKUP($A789,DICO_Complet!A:R,3,FALSE)</f>
        <v>Environment</v>
      </c>
      <c r="D789" s="3" t="str">
        <f>VLOOKUP($A789,DICO_Complet!A:R,4,FALSE)</f>
        <v>cardAgreement</v>
      </c>
      <c r="E789" s="3" t="str">
        <f>VLOOKUP($A789,DICO_Complet!A:R,5,FALSE)</f>
        <v>ownerCompanyName</v>
      </c>
      <c r="F789" s="3" t="str">
        <f>VLOOKUP($A789,DICO_Complet!A:R,6,FALSE)</f>
        <v>Max50Text</v>
      </c>
      <c r="G789" s="31" t="str">
        <f>VLOOKUP($A789,DICO_Complet!A:R,7,FALSE)</f>
        <v>DNS</v>
      </c>
      <c r="H789" s="31">
        <f>VLOOKUP($A789,DICO_Complet!A:R,8,FALSE)</f>
        <v>0</v>
      </c>
      <c r="I789" s="3" t="str">
        <f>IF(VLOOKUP($A789,DICO_Complet!A:R,9,FALSE)&lt;&gt;0,VLOOKUP($A789,DICO_Complet!A:R,9,FALSE),"")</f>
        <v/>
      </c>
      <c r="J789" s="3" t="str">
        <f>VLOOKUP($A789,DICO_Complet!A:R,10,FALSE)</f>
        <v>Company Name</v>
      </c>
      <c r="K789" s="3" t="str">
        <f>IF(OR(ISNA(VLOOKUP(Tableau161920[[#This Row],[Référence]],MON_MSG!A:H,7,FALSE)),ISBLANK(VLOOKUP(Tableau161920[[#This Row],[Référence]],MON_MSG!A:H,7,FALSE))),"",VLOOKUP(Tableau161920[[#This Row],[Référence]],MON_MSG!A:H,7,FALSE))</f>
        <v/>
      </c>
      <c r="L789" s="3" t="str">
        <f>IF(OR(ISNA(VLOOKUP(Tableau161920[[#This Row],[Référence]],MON_MSG!A:I,8,FALSE)),ISBLANK(VLOOKUP(Tableau161920[[#This Row],[Référence]],MON_MSG!A:I,8,FALSE))),"",VLOOKUP(Tableau161920[[#This Row],[Référence]],MON_MSG!A:I,8,FALSE))</f>
        <v/>
      </c>
      <c r="M789" s="3" t="str">
        <f>IF(OR(ISNA(VLOOKUP(Tableau161920[[#This Row],[Référence]],MON_MSG!A:J,9,FALSE)),ISBLANK(VLOOKUP(Tableau161920[[#This Row],[Référence]],MON_MSG!A:J,9,FALSE))),"",VLOOKUP(Tableau161920[[#This Row],[Référence]],MON_MSG!A:J,9,FALSE))</f>
        <v/>
      </c>
      <c r="N789" s="3" t="str">
        <f>IF(VLOOKUP($A789,DICO_Complet!A:R,12,FALSE)=0,"",VLOOKUP($A789,DICO_Complet!A:R,12,FALSE))</f>
        <v/>
      </c>
      <c r="O789" s="3" t="str">
        <f>IF(VLOOKUP($A789,DICO_Complet!A:R,13,FALSE)=0,"",VLOOKUP($A789,DICO_Complet!A:R,13,FALSE))</f>
        <v/>
      </c>
      <c r="P789" s="3" t="str">
        <f>IF(VLOOKUP($A789,DICO_Complet!A:R,14,FALSE)=0,"",VLOOKUP($A789,DICO_Complet!A:R,14,FALSE))</f>
        <v/>
      </c>
      <c r="Q789" s="3" t="str">
        <f>IF(VLOOKUP($A789,DICO_Complet!A:R,15,FALSE)=0,"",VLOOKUP($A789,DICO_Complet!A:R,15,FALSE))</f>
        <v/>
      </c>
      <c r="R789" s="3" t="str">
        <f>IF(VLOOKUP($A789,DICO_Complet!A:R,16,FALSE)=0,"",VLOOKUP($A789,DICO_Complet!A:R,16,FALSE))</f>
        <v/>
      </c>
      <c r="S789" s="3" t="str">
        <f>IF(VLOOKUP($A789,DICO_Complet!A:R,17,FALSE)=0,"",VLOOKUP($A789,DICO_Complet!A:R,17,FALSE))</f>
        <v/>
      </c>
      <c r="T789" s="3" t="str">
        <f>IF(VLOOKUP($A789,DICO_Complet!A:R,18,FALSE)=0,"",VLOOKUP($A789,DICO_Complet!A:R,18,FALSE))</f>
        <v/>
      </c>
    </row>
    <row r="790" spans="1:20">
      <c r="A790" s="29">
        <v>250617090002</v>
      </c>
      <c r="B790" s="30" t="str">
        <f>IF(ISNA(VLOOKUP(Tableau161920[[#This Row],[Référence]],MON_MSG!A:B,2,FALSE)),"N",IF($I790="Obsolete","N","O"))</f>
        <v>O</v>
      </c>
      <c r="C790" s="3" t="str">
        <f>VLOOKUP($A790,DICO_Complet!A:R,3,FALSE)</f>
        <v>Environment</v>
      </c>
      <c r="D790" s="3" t="str">
        <f>VLOOKUP($A790,DICO_Complet!A:R,4,FALSE)</f>
        <v>cardAgreement</v>
      </c>
      <c r="E790" s="3" t="str">
        <f>VLOOKUP($A790,DICO_Complet!A:R,5,FALSE)</f>
        <v>ownerFirstName</v>
      </c>
      <c r="F790" s="3" t="str">
        <f>VLOOKUP($A790,DICO_Complet!A:R,6,FALSE)</f>
        <v>Max70Text</v>
      </c>
      <c r="G790" s="31" t="str">
        <f>VLOOKUP($A790,DICO_Complet!A:R,7,FALSE)</f>
        <v>DSP</v>
      </c>
      <c r="H790" s="31">
        <f>VLOOKUP($A790,DICO_Complet!A:R,8,FALSE)</f>
        <v>0</v>
      </c>
      <c r="I790" s="3" t="str">
        <f>IF(VLOOKUP($A790,DICO_Complet!A:R,9,FALSE)&lt;&gt;0,VLOOKUP($A790,DICO_Complet!A:R,9,FALSE),"")</f>
        <v/>
      </c>
      <c r="J790" s="3" t="str">
        <f>VLOOKUP($A790,DICO_Complet!A:R,10,FALSE)</f>
        <v>First name</v>
      </c>
      <c r="K790" s="3" t="str">
        <f>IF(OR(ISNA(VLOOKUP(Tableau161920[[#This Row],[Référence]],MON_MSG!A:H,7,FALSE)),ISBLANK(VLOOKUP(Tableau161920[[#This Row],[Référence]],MON_MSG!A:H,7,FALSE))),"",VLOOKUP(Tableau161920[[#This Row],[Référence]],MON_MSG!A:H,7,FALSE))</f>
        <v/>
      </c>
      <c r="L790" s="3" t="str">
        <f>IF(OR(ISNA(VLOOKUP(Tableau161920[[#This Row],[Référence]],MON_MSG!A:I,8,FALSE)),ISBLANK(VLOOKUP(Tableau161920[[#This Row],[Référence]],MON_MSG!A:I,8,FALSE))),"",VLOOKUP(Tableau161920[[#This Row],[Référence]],MON_MSG!A:I,8,FALSE))</f>
        <v/>
      </c>
      <c r="M790" s="3" t="str">
        <f>IF(OR(ISNA(VLOOKUP(Tableau161920[[#This Row],[Référence]],MON_MSG!A:J,9,FALSE)),ISBLANK(VLOOKUP(Tableau161920[[#This Row],[Référence]],MON_MSG!A:J,9,FALSE))),"",VLOOKUP(Tableau161920[[#This Row],[Référence]],MON_MSG!A:J,9,FALSE))</f>
        <v/>
      </c>
      <c r="N790" s="3" t="str">
        <f>IF(VLOOKUP($A790,DICO_Complet!A:R,12,FALSE)=0,"",VLOOKUP($A790,DICO_Complet!A:R,12,FALSE))</f>
        <v/>
      </c>
      <c r="O790" s="3" t="str">
        <f>IF(VLOOKUP($A790,DICO_Complet!A:R,13,FALSE)=0,"",VLOOKUP($A790,DICO_Complet!A:R,13,FALSE))</f>
        <v/>
      </c>
      <c r="P790" s="3" t="str">
        <f>IF(VLOOKUP($A790,DICO_Complet!A:R,14,FALSE)=0,"",VLOOKUP($A790,DICO_Complet!A:R,14,FALSE))</f>
        <v/>
      </c>
      <c r="Q790" s="3" t="str">
        <f>IF(VLOOKUP($A790,DICO_Complet!A:R,15,FALSE)=0,"",VLOOKUP($A790,DICO_Complet!A:R,15,FALSE))</f>
        <v/>
      </c>
      <c r="R790" s="3" t="str">
        <f>IF(VLOOKUP($A790,DICO_Complet!A:R,16,FALSE)=0,"",VLOOKUP($A790,DICO_Complet!A:R,16,FALSE))</f>
        <v/>
      </c>
      <c r="S790" s="3" t="str">
        <f>IF(VLOOKUP($A790,DICO_Complet!A:R,17,FALSE)=0,"",VLOOKUP($A790,DICO_Complet!A:R,17,FALSE))</f>
        <v/>
      </c>
      <c r="T790" s="3" t="str">
        <f>IF(VLOOKUP($A790,DICO_Complet!A:R,18,FALSE)=0,"",VLOOKUP($A790,DICO_Complet!A:R,18,FALSE))</f>
        <v/>
      </c>
    </row>
    <row r="791" spans="1:20">
      <c r="A791" s="29">
        <v>250617090000</v>
      </c>
      <c r="B791" s="30" t="str">
        <f>IF(ISNA(VLOOKUP(Tableau161920[[#This Row],[Référence]],MON_MSG!A:B,2,FALSE)),"N",IF($I791="Obsolete","N","O"))</f>
        <v>O</v>
      </c>
      <c r="C791" s="3" t="str">
        <f>VLOOKUP($A791,DICO_Complet!A:R,3,FALSE)</f>
        <v>Environment</v>
      </c>
      <c r="D791" s="3" t="str">
        <f>VLOOKUP($A791,DICO_Complet!A:R,4,FALSE)</f>
        <v>cardAgreement</v>
      </c>
      <c r="E791" s="3" t="str">
        <f>VLOOKUP($A791,DICO_Complet!A:R,5,FALSE)</f>
        <v>ownerId</v>
      </c>
      <c r="F791" s="3" t="str">
        <f>VLOOKUP($A791,DICO_Complet!A:R,6,FALSE)</f>
        <v>Max36IdentifierText</v>
      </c>
      <c r="G791" s="31" t="str">
        <f>VLOOKUP($A791,DICO_Complet!A:R,7,FALSE)</f>
        <v>DNS</v>
      </c>
      <c r="H791" s="31">
        <f>VLOOKUP($A791,DICO_Complet!A:R,8,FALSE)</f>
        <v>0</v>
      </c>
      <c r="I791" s="3" t="str">
        <f>IF(VLOOKUP($A791,DICO_Complet!A:R,9,FALSE)&lt;&gt;0,VLOOKUP($A791,DICO_Complet!A:R,9,FALSE),"")</f>
        <v/>
      </c>
      <c r="J791" s="3" t="str">
        <f>VLOOKUP($A791,DICO_Complet!A:R,10,FALSE)</f>
        <v>Card agreement owner id</v>
      </c>
      <c r="K791" s="3" t="str">
        <f>IF(OR(ISNA(VLOOKUP(Tableau161920[[#This Row],[Référence]],MON_MSG!A:H,7,FALSE)),ISBLANK(VLOOKUP(Tableau161920[[#This Row],[Référence]],MON_MSG!A:H,7,FALSE))),"",VLOOKUP(Tableau161920[[#This Row],[Référence]],MON_MSG!A:H,7,FALSE))</f>
        <v/>
      </c>
      <c r="L791" s="3" t="str">
        <f>IF(OR(ISNA(VLOOKUP(Tableau161920[[#This Row],[Référence]],MON_MSG!A:I,8,FALSE)),ISBLANK(VLOOKUP(Tableau161920[[#This Row],[Référence]],MON_MSG!A:I,8,FALSE))),"",VLOOKUP(Tableau161920[[#This Row],[Référence]],MON_MSG!A:I,8,FALSE))</f>
        <v/>
      </c>
      <c r="M791" s="3" t="str">
        <f>IF(OR(ISNA(VLOOKUP(Tableau161920[[#This Row],[Référence]],MON_MSG!A:J,9,FALSE)),ISBLANK(VLOOKUP(Tableau161920[[#This Row],[Référence]],MON_MSG!A:J,9,FALSE))),"",VLOOKUP(Tableau161920[[#This Row],[Référence]],MON_MSG!A:J,9,FALSE))</f>
        <v/>
      </c>
      <c r="N791" s="3" t="str">
        <f>IF(VLOOKUP($A791,DICO_Complet!A:R,12,FALSE)=0,"",VLOOKUP($A791,DICO_Complet!A:R,12,FALSE))</f>
        <v/>
      </c>
      <c r="O791" s="3" t="str">
        <f>IF(VLOOKUP($A791,DICO_Complet!A:R,13,FALSE)=0,"",VLOOKUP($A791,DICO_Complet!A:R,13,FALSE))</f>
        <v/>
      </c>
      <c r="P791" s="3" t="str">
        <f>IF(VLOOKUP($A791,DICO_Complet!A:R,14,FALSE)=0,"",VLOOKUP($A791,DICO_Complet!A:R,14,FALSE))</f>
        <v/>
      </c>
      <c r="Q791" s="3" t="str">
        <f>IF(VLOOKUP($A791,DICO_Complet!A:R,15,FALSE)=0,"",VLOOKUP($A791,DICO_Complet!A:R,15,FALSE))</f>
        <v/>
      </c>
      <c r="R791" s="3" t="str">
        <f>IF(VLOOKUP($A791,DICO_Complet!A:R,16,FALSE)=0,"",VLOOKUP($A791,DICO_Complet!A:R,16,FALSE))</f>
        <v/>
      </c>
      <c r="S791" s="3" t="str">
        <f>IF(VLOOKUP($A791,DICO_Complet!A:R,17,FALSE)=0,"",VLOOKUP($A791,DICO_Complet!A:R,17,FALSE))</f>
        <v/>
      </c>
      <c r="T791" s="3" t="str">
        <f>IF(VLOOKUP($A791,DICO_Complet!A:R,18,FALSE)=0,"",VLOOKUP($A791,DICO_Complet!A:R,18,FALSE))</f>
        <v/>
      </c>
    </row>
    <row r="792" spans="1:20">
      <c r="A792" s="29">
        <v>250617090003</v>
      </c>
      <c r="B792" s="30" t="str">
        <f>IF(ISNA(VLOOKUP(Tableau161920[[#This Row],[Référence]],MON_MSG!A:B,2,FALSE)),"N",IF($I792="Obsolete","N","O"))</f>
        <v>O</v>
      </c>
      <c r="C792" s="3" t="str">
        <f>VLOOKUP($A792,DICO_Complet!A:R,3,FALSE)</f>
        <v>Environment</v>
      </c>
      <c r="D792" s="3" t="str">
        <f>VLOOKUP($A792,DICO_Complet!A:R,4,FALSE)</f>
        <v>cardAgreement</v>
      </c>
      <c r="E792" s="3" t="str">
        <f>VLOOKUP($A792,DICO_Complet!A:R,5,FALSE)</f>
        <v>ownerLastName</v>
      </c>
      <c r="F792" s="3" t="str">
        <f>VLOOKUP($A792,DICO_Complet!A:R,6,FALSE)</f>
        <v>Max70Text</v>
      </c>
      <c r="G792" s="31" t="str">
        <f>VLOOKUP($A792,DICO_Complet!A:R,7,FALSE)</f>
        <v>DSP</v>
      </c>
      <c r="H792" s="31">
        <f>VLOOKUP($A792,DICO_Complet!A:R,8,FALSE)</f>
        <v>0</v>
      </c>
      <c r="I792" s="3" t="str">
        <f>IF(VLOOKUP($A792,DICO_Complet!A:R,9,FALSE)&lt;&gt;0,VLOOKUP($A792,DICO_Complet!A:R,9,FALSE),"")</f>
        <v/>
      </c>
      <c r="J792" s="3" t="str">
        <f>VLOOKUP($A792,DICO_Complet!A:R,10,FALSE)</f>
        <v>Last name</v>
      </c>
      <c r="K792" s="3" t="str">
        <f>IF(OR(ISNA(VLOOKUP(Tableau161920[[#This Row],[Référence]],MON_MSG!A:H,7,FALSE)),ISBLANK(VLOOKUP(Tableau161920[[#This Row],[Référence]],MON_MSG!A:H,7,FALSE))),"",VLOOKUP(Tableau161920[[#This Row],[Référence]],MON_MSG!A:H,7,FALSE))</f>
        <v/>
      </c>
      <c r="L792" s="3" t="str">
        <f>IF(OR(ISNA(VLOOKUP(Tableau161920[[#This Row],[Référence]],MON_MSG!A:I,8,FALSE)),ISBLANK(VLOOKUP(Tableau161920[[#This Row],[Référence]],MON_MSG!A:I,8,FALSE))),"",VLOOKUP(Tableau161920[[#This Row],[Référence]],MON_MSG!A:I,8,FALSE))</f>
        <v/>
      </c>
      <c r="M792" s="3" t="str">
        <f>IF(OR(ISNA(VLOOKUP(Tableau161920[[#This Row],[Référence]],MON_MSG!A:J,9,FALSE)),ISBLANK(VLOOKUP(Tableau161920[[#This Row],[Référence]],MON_MSG!A:J,9,FALSE))),"",VLOOKUP(Tableau161920[[#This Row],[Référence]],MON_MSG!A:J,9,FALSE))</f>
        <v/>
      </c>
      <c r="N792" s="3" t="str">
        <f>IF(VLOOKUP($A792,DICO_Complet!A:R,12,FALSE)=0,"",VLOOKUP($A792,DICO_Complet!A:R,12,FALSE))</f>
        <v/>
      </c>
      <c r="O792" s="3" t="str">
        <f>IF(VLOOKUP($A792,DICO_Complet!A:R,13,FALSE)=0,"",VLOOKUP($A792,DICO_Complet!A:R,13,FALSE))</f>
        <v/>
      </c>
      <c r="P792" s="3" t="str">
        <f>IF(VLOOKUP($A792,DICO_Complet!A:R,14,FALSE)=0,"",VLOOKUP($A792,DICO_Complet!A:R,14,FALSE))</f>
        <v/>
      </c>
      <c r="Q792" s="3" t="str">
        <f>IF(VLOOKUP($A792,DICO_Complet!A:R,15,FALSE)=0,"",VLOOKUP($A792,DICO_Complet!A:R,15,FALSE))</f>
        <v/>
      </c>
      <c r="R792" s="3" t="str">
        <f>IF(VLOOKUP($A792,DICO_Complet!A:R,16,FALSE)=0,"",VLOOKUP($A792,DICO_Complet!A:R,16,FALSE))</f>
        <v/>
      </c>
      <c r="S792" s="3" t="str">
        <f>IF(VLOOKUP($A792,DICO_Complet!A:R,17,FALSE)=0,"",VLOOKUP($A792,DICO_Complet!A:R,17,FALSE))</f>
        <v/>
      </c>
      <c r="T792" s="3" t="str">
        <f>IF(VLOOKUP($A792,DICO_Complet!A:R,18,FALSE)=0,"",VLOOKUP($A792,DICO_Complet!A:R,18,FALSE))</f>
        <v/>
      </c>
    </row>
    <row r="793" spans="1:20">
      <c r="A793" s="29">
        <v>250617090005</v>
      </c>
      <c r="B793" s="30" t="str">
        <f>IF(ISNA(VLOOKUP(Tableau161920[[#This Row],[Référence]],MON_MSG!A:B,2,FALSE)),"N",IF($I793="Obsolete","N","O"))</f>
        <v>O</v>
      </c>
      <c r="C793" s="3" t="str">
        <f>VLOOKUP($A793,DICO_Complet!A:R,3,FALSE)</f>
        <v>Environment</v>
      </c>
      <c r="D793" s="3" t="str">
        <f>VLOOKUP($A793,DICO_Complet!A:R,4,FALSE)</f>
        <v>cardAgreement</v>
      </c>
      <c r="E793" s="3" t="str">
        <f>VLOOKUP($A793,DICO_Complet!A:R,5,FALSE)</f>
        <v>ownerPostalAddress</v>
      </c>
      <c r="F793" s="3" t="str">
        <f>VLOOKUP($A793,DICO_Complet!A:R,6,FALSE)</f>
        <v>PostalAddressType</v>
      </c>
      <c r="G793" s="31" t="str">
        <f>VLOOKUP($A793,DICO_Complet!A:R,7,FALSE)</f>
        <v>DSP</v>
      </c>
      <c r="H793" s="31">
        <f>VLOOKUP($A793,DICO_Complet!A:R,8,FALSE)</f>
        <v>0</v>
      </c>
      <c r="I793" s="3" t="str">
        <f>IF(VLOOKUP($A793,DICO_Complet!A:R,9,FALSE)&lt;&gt;0,VLOOKUP($A793,DICO_Complet!A:R,9,FALSE),"")</f>
        <v/>
      </c>
      <c r="J793" s="3" t="str">
        <f>VLOOKUP($A793,DICO_Complet!A:R,10,FALSE)</f>
        <v>Postal Address</v>
      </c>
      <c r="K793" s="3" t="str">
        <f>IF(OR(ISNA(VLOOKUP(Tableau161920[[#This Row],[Référence]],MON_MSG!A:H,7,FALSE)),ISBLANK(VLOOKUP(Tableau161920[[#This Row],[Référence]],MON_MSG!A:H,7,FALSE))),"",VLOOKUP(Tableau161920[[#This Row],[Référence]],MON_MSG!A:H,7,FALSE))</f>
        <v/>
      </c>
      <c r="L793" s="3" t="str">
        <f>IF(OR(ISNA(VLOOKUP(Tableau161920[[#This Row],[Référence]],MON_MSG!A:I,8,FALSE)),ISBLANK(VLOOKUP(Tableau161920[[#This Row],[Référence]],MON_MSG!A:I,8,FALSE))),"",VLOOKUP(Tableau161920[[#This Row],[Référence]],MON_MSG!A:I,8,FALSE))</f>
        <v/>
      </c>
      <c r="M793" s="3" t="str">
        <f>IF(OR(ISNA(VLOOKUP(Tableau161920[[#This Row],[Référence]],MON_MSG!A:J,9,FALSE)),ISBLANK(VLOOKUP(Tableau161920[[#This Row],[Référence]],MON_MSG!A:J,9,FALSE))),"",VLOOKUP(Tableau161920[[#This Row],[Référence]],MON_MSG!A:J,9,FALSE))</f>
        <v/>
      </c>
      <c r="N793" s="3" t="str">
        <f>IF(VLOOKUP($A793,DICO_Complet!A:R,12,FALSE)=0,"",VLOOKUP($A793,DICO_Complet!A:R,12,FALSE))</f>
        <v/>
      </c>
      <c r="O793" s="3" t="str">
        <f>IF(VLOOKUP($A793,DICO_Complet!A:R,13,FALSE)=0,"",VLOOKUP($A793,DICO_Complet!A:R,13,FALSE))</f>
        <v/>
      </c>
      <c r="P793" s="3" t="str">
        <f>IF(VLOOKUP($A793,DICO_Complet!A:R,14,FALSE)=0,"",VLOOKUP($A793,DICO_Complet!A:R,14,FALSE))</f>
        <v/>
      </c>
      <c r="Q793" s="3" t="str">
        <f>IF(VLOOKUP($A793,DICO_Complet!A:R,15,FALSE)=0,"",VLOOKUP($A793,DICO_Complet!A:R,15,FALSE))</f>
        <v/>
      </c>
      <c r="R793" s="3" t="str">
        <f>IF(VLOOKUP($A793,DICO_Complet!A:R,16,FALSE)=0,"",VLOOKUP($A793,DICO_Complet!A:R,16,FALSE))</f>
        <v/>
      </c>
      <c r="S793" s="3" t="str">
        <f>IF(VLOOKUP($A793,DICO_Complet!A:R,17,FALSE)=0,"",VLOOKUP($A793,DICO_Complet!A:R,17,FALSE))</f>
        <v/>
      </c>
      <c r="T793" s="3" t="str">
        <f>IF(VLOOKUP($A793,DICO_Complet!A:R,18,FALSE)=0,"",VLOOKUP($A793,DICO_Complet!A:R,18,FALSE))</f>
        <v/>
      </c>
    </row>
    <row r="794" spans="1:20">
      <c r="A794" s="29">
        <v>250430121200</v>
      </c>
      <c r="B794" s="30" t="str">
        <f>IF(ISNA(VLOOKUP(Tableau161920[[#This Row],[Référence]],MON_MSG!A:B,2,FALSE)),"N",IF($I794="Obsolete","N","O"))</f>
        <v>O</v>
      </c>
      <c r="C794" s="3" t="str">
        <f>VLOOKUP($A794,DICO_Complet!A:R,3,FALSE)</f>
        <v>Environment</v>
      </c>
      <c r="D794" s="3" t="str">
        <f>VLOOKUP($A794,DICO_Complet!A:R,4,FALSE)</f>
        <v>cardAgreement</v>
      </c>
      <c r="E794" s="3" t="str">
        <f>VLOOKUP($A794,DICO_Complet!A:R,5,FALSE)</f>
        <v>taskId</v>
      </c>
      <c r="F794" s="3" t="str">
        <f>VLOOKUP($A794,DICO_Complet!A:R,6,FALSE)</f>
        <v>Max36IdentifierText</v>
      </c>
      <c r="G794" s="31" t="str">
        <f>VLOOKUP($A794,DICO_Complet!A:R,7,FALSE)</f>
        <v>DNS</v>
      </c>
      <c r="H794" s="31">
        <f>VLOOKUP($A794,DICO_Complet!A:R,8,FALSE)</f>
        <v>0</v>
      </c>
      <c r="I794" s="3" t="str">
        <f>IF(VLOOKUP($A794,DICO_Complet!A:R,9,FALSE)&lt;&gt;0,VLOOKUP($A794,DICO_Complet!A:R,9,FALSE),"")</f>
        <v/>
      </c>
      <c r="J794" s="3" t="str">
        <f>VLOOKUP($A794,DICO_Complet!A:R,10,FALSE)</f>
        <v>Unique ID of the task</v>
      </c>
      <c r="K794" s="3" t="str">
        <f>IF(OR(ISNA(VLOOKUP(Tableau161920[[#This Row],[Référence]],MON_MSG!A:H,7,FALSE)),ISBLANK(VLOOKUP(Tableau161920[[#This Row],[Référence]],MON_MSG!A:H,7,FALSE))),"",VLOOKUP(Tableau161920[[#This Row],[Référence]],MON_MSG!A:H,7,FALSE))</f>
        <v/>
      </c>
      <c r="L794" s="3" t="str">
        <f>IF(OR(ISNA(VLOOKUP(Tableau161920[[#This Row],[Référence]],MON_MSG!A:I,8,FALSE)),ISBLANK(VLOOKUP(Tableau161920[[#This Row],[Référence]],MON_MSG!A:I,8,FALSE))),"",VLOOKUP(Tableau161920[[#This Row],[Référence]],MON_MSG!A:I,8,FALSE))</f>
        <v/>
      </c>
      <c r="M794" s="3" t="str">
        <f>IF(OR(ISNA(VLOOKUP(Tableau161920[[#This Row],[Référence]],MON_MSG!A:J,9,FALSE)),ISBLANK(VLOOKUP(Tableau161920[[#This Row],[Référence]],MON_MSG!A:J,9,FALSE))),"",VLOOKUP(Tableau161920[[#This Row],[Référence]],MON_MSG!A:J,9,FALSE))</f>
        <v/>
      </c>
      <c r="N794" s="3" t="str">
        <f>IF(VLOOKUP($A794,DICO_Complet!A:R,12,FALSE)=0,"",VLOOKUP($A794,DICO_Complet!A:R,12,FALSE))</f>
        <v/>
      </c>
      <c r="O794" s="3" t="str">
        <f>IF(VLOOKUP($A794,DICO_Complet!A:R,13,FALSE)=0,"",VLOOKUP($A794,DICO_Complet!A:R,13,FALSE))</f>
        <v/>
      </c>
      <c r="P794" s="3" t="str">
        <f>IF(VLOOKUP($A794,DICO_Complet!A:R,14,FALSE)=0,"",VLOOKUP($A794,DICO_Complet!A:R,14,FALSE))</f>
        <v/>
      </c>
      <c r="Q794" s="3" t="str">
        <f>IF(VLOOKUP($A794,DICO_Complet!A:R,15,FALSE)=0,"",VLOOKUP($A794,DICO_Complet!A:R,15,FALSE))</f>
        <v/>
      </c>
      <c r="R794" s="3" t="str">
        <f>IF(VLOOKUP($A794,DICO_Complet!A:R,16,FALSE)=0,"",VLOOKUP($A794,DICO_Complet!A:R,16,FALSE))</f>
        <v/>
      </c>
      <c r="S794" s="3" t="str">
        <f>IF(VLOOKUP($A794,DICO_Complet!A:R,17,FALSE)=0,"",VLOOKUP($A794,DICO_Complet!A:R,17,FALSE))</f>
        <v/>
      </c>
      <c r="T794" s="3" t="str">
        <f>IF(VLOOKUP($A794,DICO_Complet!A:R,18,FALSE)=0,"",VLOOKUP($A794,DICO_Complet!A:R,18,FALSE))</f>
        <v/>
      </c>
    </row>
    <row r="795" spans="1:20">
      <c r="A795" s="29">
        <v>260424190900</v>
      </c>
      <c r="B795" s="30" t="str">
        <f>IF(ISNA(VLOOKUP(Tableau161920[[#This Row],[Référence]],MON_MSG!A:B,2,FALSE)),"N",IF($I795="Obsolete","N","O"))</f>
        <v>O</v>
      </c>
      <c r="C795" s="3" t="str">
        <f>VLOOKUP($A795,DICO_Complet!A:R,3,FALSE)</f>
        <v>Environment</v>
      </c>
      <c r="D795" s="3" t="str">
        <f>VLOOKUP($A795,DICO_Complet!A:R,4,FALSE)</f>
        <v>cardFee</v>
      </c>
      <c r="E795" s="3" t="str">
        <f>VLOOKUP($A795,DICO_Complet!A:R,5,FALSE)</f>
        <v>baseAmount</v>
      </c>
      <c r="F795" s="3" t="str">
        <f>VLOOKUP($A795,DICO_Complet!A:R,6,FALSE)</f>
        <v>AmountType</v>
      </c>
      <c r="G795" s="31" t="str">
        <f>VLOOKUP($A795,DICO_Complet!A:R,7,FALSE)</f>
        <v>DNS</v>
      </c>
      <c r="H795" s="31">
        <f>VLOOKUP($A795,DICO_Complet!A:R,8,FALSE)</f>
        <v>0</v>
      </c>
      <c r="I795" s="3" t="str">
        <f>IF(VLOOKUP($A795,DICO_Complet!A:R,9,FALSE)&lt;&gt;0,VLOOKUP($A795,DICO_Complet!A:R,9,FALSE),"")</f>
        <v/>
      </c>
      <c r="J795" s="3" t="str">
        <f>VLOOKUP($A795,DICO_Complet!A:R,10,FALSE)</f>
        <v>Base amount used for the calculation of a card fee</v>
      </c>
      <c r="K795" s="3" t="str">
        <f>IF(OR(ISNA(VLOOKUP(Tableau161920[[#This Row],[Référence]],MON_MSG!A:H,7,FALSE)),ISBLANK(VLOOKUP(Tableau161920[[#This Row],[Référence]],MON_MSG!A:H,7,FALSE))),"",VLOOKUP(Tableau161920[[#This Row],[Référence]],MON_MSG!A:H,7,FALSE))</f>
        <v/>
      </c>
      <c r="L795" s="3" t="str">
        <f>IF(OR(ISNA(VLOOKUP(Tableau161920[[#This Row],[Référence]],MON_MSG!A:I,8,FALSE)),ISBLANK(VLOOKUP(Tableau161920[[#This Row],[Référence]],MON_MSG!A:I,8,FALSE))),"",VLOOKUP(Tableau161920[[#This Row],[Référence]],MON_MSG!A:I,8,FALSE))</f>
        <v/>
      </c>
      <c r="M795" s="3" t="str">
        <f>IF(OR(ISNA(VLOOKUP(Tableau161920[[#This Row],[Référence]],MON_MSG!A:J,9,FALSE)),ISBLANK(VLOOKUP(Tableau161920[[#This Row],[Référence]],MON_MSG!A:J,9,FALSE))),"",VLOOKUP(Tableau161920[[#This Row],[Référence]],MON_MSG!A:J,9,FALSE))</f>
        <v/>
      </c>
      <c r="N795" s="3" t="str">
        <f>IF(VLOOKUP($A795,DICO_Complet!A:R,12,FALSE)=0,"",VLOOKUP($A795,DICO_Complet!A:R,12,FALSE))</f>
        <v/>
      </c>
      <c r="O795" s="3" t="str">
        <f>IF(VLOOKUP($A795,DICO_Complet!A:R,13,FALSE)=0,"",VLOOKUP($A795,DICO_Complet!A:R,13,FALSE))</f>
        <v/>
      </c>
      <c r="P795" s="3" t="str">
        <f>IF(VLOOKUP($A795,DICO_Complet!A:R,14,FALSE)=0,"",VLOOKUP($A795,DICO_Complet!A:R,14,FALSE))</f>
        <v/>
      </c>
      <c r="Q795" s="3" t="str">
        <f>IF(VLOOKUP($A795,DICO_Complet!A:R,15,FALSE)=0,"",VLOOKUP($A795,DICO_Complet!A:R,15,FALSE))</f>
        <v/>
      </c>
      <c r="R795" s="3" t="str">
        <f>IF(VLOOKUP($A795,DICO_Complet!A:R,16,FALSE)=0,"",VLOOKUP($A795,DICO_Complet!A:R,16,FALSE))</f>
        <v/>
      </c>
      <c r="S795" s="3" t="str">
        <f>IF(VLOOKUP($A795,DICO_Complet!A:R,17,FALSE)=0,"",VLOOKUP($A795,DICO_Complet!A:R,17,FALSE))</f>
        <v/>
      </c>
      <c r="T795" s="3" t="str">
        <f>IF(VLOOKUP($A795,DICO_Complet!A:R,18,FALSE)=0,"",VLOOKUP($A795,DICO_Complet!A:R,18,FALSE))</f>
        <v/>
      </c>
    </row>
    <row r="796" spans="1:20">
      <c r="A796" s="29">
        <v>260424190700</v>
      </c>
      <c r="B796" s="30" t="str">
        <f>IF(ISNA(VLOOKUP(Tableau161920[[#This Row],[Référence]],MON_MSG!A:B,2,FALSE)),"N",IF($I796="Obsolete","N","O"))</f>
        <v>O</v>
      </c>
      <c r="C796" s="3" t="str">
        <f>VLOOKUP($A796,DICO_Complet!A:R,3,FALSE)</f>
        <v>Environment</v>
      </c>
      <c r="D796" s="3" t="str">
        <f>VLOOKUP($A796,DICO_Complet!A:R,4,FALSE)</f>
        <v>cardFee</v>
      </c>
      <c r="E796" s="3" t="str">
        <f>VLOOKUP($A796,DICO_Complet!A:R,5,FALSE)</f>
        <v>calculationMethod</v>
      </c>
      <c r="F796" s="3" t="str">
        <f>VLOOKUP($A796,DICO_Complet!A:R,6,FALSE)</f>
        <v>CardFeeCalculationMethodCodeset</v>
      </c>
      <c r="G796" s="31" t="str">
        <f>VLOOKUP($A796,DICO_Complet!A:R,7,FALSE)</f>
        <v>DNS</v>
      </c>
      <c r="H796" s="31">
        <f>VLOOKUP($A796,DICO_Complet!A:R,8,FALSE)</f>
        <v>0</v>
      </c>
      <c r="I796" s="3" t="str">
        <f>IF(VLOOKUP($A796,DICO_Complet!A:R,9,FALSE)&lt;&gt;0,VLOOKUP($A796,DICO_Complet!A:R,9,FALSE),"")</f>
        <v/>
      </c>
      <c r="J796" s="3" t="str">
        <f>VLOOKUP($A796,DICO_Complet!A:R,10,FALSE)</f>
        <v>Method used to calculate the card fee</v>
      </c>
      <c r="K796" s="3" t="str">
        <f>IF(OR(ISNA(VLOOKUP(Tableau161920[[#This Row],[Référence]],MON_MSG!A:H,7,FALSE)),ISBLANK(VLOOKUP(Tableau161920[[#This Row],[Référence]],MON_MSG!A:H,7,FALSE))),"",VLOOKUP(Tableau161920[[#This Row],[Référence]],MON_MSG!A:H,7,FALSE))</f>
        <v/>
      </c>
      <c r="L796" s="3" t="str">
        <f>IF(OR(ISNA(VLOOKUP(Tableau161920[[#This Row],[Référence]],MON_MSG!A:I,8,FALSE)),ISBLANK(VLOOKUP(Tableau161920[[#This Row],[Référence]],MON_MSG!A:I,8,FALSE))),"",VLOOKUP(Tableau161920[[#This Row],[Référence]],MON_MSG!A:I,8,FALSE))</f>
        <v/>
      </c>
      <c r="M796" s="3" t="str">
        <f>IF(OR(ISNA(VLOOKUP(Tableau161920[[#This Row],[Référence]],MON_MSG!A:J,9,FALSE)),ISBLANK(VLOOKUP(Tableau161920[[#This Row],[Référence]],MON_MSG!A:J,9,FALSE))),"",VLOOKUP(Tableau161920[[#This Row],[Référence]],MON_MSG!A:J,9,FALSE))</f>
        <v/>
      </c>
      <c r="N796" s="3" t="str">
        <f>IF(VLOOKUP($A796,DICO_Complet!A:R,12,FALSE)=0,"",VLOOKUP($A796,DICO_Complet!A:R,12,FALSE))</f>
        <v/>
      </c>
      <c r="O796" s="3" t="str">
        <f>IF(VLOOKUP($A796,DICO_Complet!A:R,13,FALSE)=0,"",VLOOKUP($A796,DICO_Complet!A:R,13,FALSE))</f>
        <v/>
      </c>
      <c r="P796" s="3" t="str">
        <f>IF(VLOOKUP($A796,DICO_Complet!A:R,14,FALSE)=0,"",VLOOKUP($A796,DICO_Complet!A:R,14,FALSE))</f>
        <v/>
      </c>
      <c r="Q796" s="3" t="str">
        <f>IF(VLOOKUP($A796,DICO_Complet!A:R,15,FALSE)=0,"",VLOOKUP($A796,DICO_Complet!A:R,15,FALSE))</f>
        <v/>
      </c>
      <c r="R796" s="3" t="str">
        <f>IF(VLOOKUP($A796,DICO_Complet!A:R,16,FALSE)=0,"",VLOOKUP($A796,DICO_Complet!A:R,16,FALSE))</f>
        <v/>
      </c>
      <c r="S796" s="3" t="str">
        <f>IF(VLOOKUP($A796,DICO_Complet!A:R,17,FALSE)=0,"",VLOOKUP($A796,DICO_Complet!A:R,17,FALSE))</f>
        <v/>
      </c>
      <c r="T796" s="3" t="str">
        <f>IF(VLOOKUP($A796,DICO_Complet!A:R,18,FALSE)=0,"",VLOOKUP($A796,DICO_Complet!A:R,18,FALSE))</f>
        <v/>
      </c>
    </row>
    <row r="797" spans="1:20">
      <c r="A797" s="29">
        <v>260424190000</v>
      </c>
      <c r="B797" s="30" t="str">
        <f>IF(ISNA(VLOOKUP(Tableau161920[[#This Row],[Référence]],MON_MSG!A:B,2,FALSE)),"N",IF($I797="Obsolete","N","O"))</f>
        <v>O</v>
      </c>
      <c r="C797" s="3" t="str">
        <f>VLOOKUP($A797,DICO_Complet!A:R,3,FALSE)</f>
        <v>Environment</v>
      </c>
      <c r="D797" s="3" t="str">
        <f>VLOOKUP($A797,DICO_Complet!A:R,4,FALSE)</f>
        <v>cardFee</v>
      </c>
      <c r="E797" s="3" t="str">
        <f>VLOOKUP($A797,DICO_Complet!A:R,5,FALSE)</f>
        <v>cardFeeId</v>
      </c>
      <c r="F797" s="3" t="str">
        <f>VLOOKUP($A797,DICO_Complet!A:R,6,FALSE)</f>
        <v>Max36IdentifierText</v>
      </c>
      <c r="G797" s="31" t="str">
        <f>VLOOKUP($A797,DICO_Complet!A:R,7,FALSE)</f>
        <v>DNS</v>
      </c>
      <c r="H797" s="31">
        <f>VLOOKUP($A797,DICO_Complet!A:R,8,FALSE)</f>
        <v>0</v>
      </c>
      <c r="I797" s="3" t="str">
        <f>IF(VLOOKUP($A797,DICO_Complet!A:R,9,FALSE)&lt;&gt;0,VLOOKUP($A797,DICO_Complet!A:R,9,FALSE),"")</f>
        <v/>
      </c>
      <c r="J797" s="3" t="str">
        <f>VLOOKUP($A797,DICO_Complet!A:R,10,FALSE)</f>
        <v>Unique identifier of the card fee</v>
      </c>
      <c r="K797" s="3" t="str">
        <f>IF(OR(ISNA(VLOOKUP(Tableau161920[[#This Row],[Référence]],MON_MSG!A:H,7,FALSE)),ISBLANK(VLOOKUP(Tableau161920[[#This Row],[Référence]],MON_MSG!A:H,7,FALSE))),"",VLOOKUP(Tableau161920[[#This Row],[Référence]],MON_MSG!A:H,7,FALSE))</f>
        <v/>
      </c>
      <c r="L797" s="3" t="str">
        <f>IF(OR(ISNA(VLOOKUP(Tableau161920[[#This Row],[Référence]],MON_MSG!A:I,8,FALSE)),ISBLANK(VLOOKUP(Tableau161920[[#This Row],[Référence]],MON_MSG!A:I,8,FALSE))),"",VLOOKUP(Tableau161920[[#This Row],[Référence]],MON_MSG!A:I,8,FALSE))</f>
        <v/>
      </c>
      <c r="M797" s="3" t="str">
        <f>IF(OR(ISNA(VLOOKUP(Tableau161920[[#This Row],[Référence]],MON_MSG!A:J,9,FALSE)),ISBLANK(VLOOKUP(Tableau161920[[#This Row],[Référence]],MON_MSG!A:J,9,FALSE))),"",VLOOKUP(Tableau161920[[#This Row],[Référence]],MON_MSG!A:J,9,FALSE))</f>
        <v/>
      </c>
      <c r="N797" s="3" t="str">
        <f>IF(VLOOKUP($A797,DICO_Complet!A:R,12,FALSE)=0,"",VLOOKUP($A797,DICO_Complet!A:R,12,FALSE))</f>
        <v/>
      </c>
      <c r="O797" s="3" t="str">
        <f>IF(VLOOKUP($A797,DICO_Complet!A:R,13,FALSE)=0,"",VLOOKUP($A797,DICO_Complet!A:R,13,FALSE))</f>
        <v/>
      </c>
      <c r="P797" s="3" t="str">
        <f>IF(VLOOKUP($A797,DICO_Complet!A:R,14,FALSE)=0,"",VLOOKUP($A797,DICO_Complet!A:R,14,FALSE))</f>
        <v/>
      </c>
      <c r="Q797" s="3" t="str">
        <f>IF(VLOOKUP($A797,DICO_Complet!A:R,15,FALSE)=0,"",VLOOKUP($A797,DICO_Complet!A:R,15,FALSE))</f>
        <v/>
      </c>
      <c r="R797" s="3" t="str">
        <f>IF(VLOOKUP($A797,DICO_Complet!A:R,16,FALSE)=0,"",VLOOKUP($A797,DICO_Complet!A:R,16,FALSE))</f>
        <v/>
      </c>
      <c r="S797" s="3" t="str">
        <f>IF(VLOOKUP($A797,DICO_Complet!A:R,17,FALSE)=0,"",VLOOKUP($A797,DICO_Complet!A:R,17,FALSE))</f>
        <v/>
      </c>
      <c r="T797" s="3" t="str">
        <f>IF(VLOOKUP($A797,DICO_Complet!A:R,18,FALSE)=0,"",VLOOKUP($A797,DICO_Complet!A:R,18,FALSE))</f>
        <v/>
      </c>
    </row>
    <row r="798" spans="1:20">
      <c r="A798" s="29">
        <v>260424190100</v>
      </c>
      <c r="B798" s="30" t="str">
        <f>IF(ISNA(VLOOKUP(Tableau161920[[#This Row],[Référence]],MON_MSG!A:B,2,FALSE)),"N",IF($I798="Obsolete","N","O"))</f>
        <v>O</v>
      </c>
      <c r="C798" s="3" t="str">
        <f>VLOOKUP($A798,DICO_Complet!A:R,3,FALSE)</f>
        <v>Environment</v>
      </c>
      <c r="D798" s="3" t="str">
        <f>VLOOKUP($A798,DICO_Complet!A:R,4,FALSE)</f>
        <v>cardFee</v>
      </c>
      <c r="E798" s="3" t="str">
        <f>VLOOKUP($A798,DICO_Complet!A:R,5,FALSE)</f>
        <v>creationDateTime</v>
      </c>
      <c r="F798" s="3" t="str">
        <f>VLOOKUP($A798,DICO_Complet!A:R,6,FALSE)</f>
        <v>ISODateTime</v>
      </c>
      <c r="G798" s="31" t="str">
        <f>VLOOKUP($A798,DICO_Complet!A:R,7,FALSE)</f>
        <v>DNS</v>
      </c>
      <c r="H798" s="31">
        <f>VLOOKUP($A798,DICO_Complet!A:R,8,FALSE)</f>
        <v>0</v>
      </c>
      <c r="I798" s="3" t="str">
        <f>IF(VLOOKUP($A798,DICO_Complet!A:R,9,FALSE)&lt;&gt;0,VLOOKUP($A798,DICO_Complet!A:R,9,FALSE),"")</f>
        <v/>
      </c>
      <c r="J798" s="3" t="str">
        <f>VLOOKUP($A798,DICO_Complet!A:R,10,FALSE)</f>
        <v>Creation date and time of the card fee</v>
      </c>
      <c r="K798" s="3" t="str">
        <f>IF(OR(ISNA(VLOOKUP(Tableau161920[[#This Row],[Référence]],MON_MSG!A:H,7,FALSE)),ISBLANK(VLOOKUP(Tableau161920[[#This Row],[Référence]],MON_MSG!A:H,7,FALSE))),"",VLOOKUP(Tableau161920[[#This Row],[Référence]],MON_MSG!A:H,7,FALSE))</f>
        <v/>
      </c>
      <c r="L798" s="3" t="str">
        <f>IF(OR(ISNA(VLOOKUP(Tableau161920[[#This Row],[Référence]],MON_MSG!A:I,8,FALSE)),ISBLANK(VLOOKUP(Tableau161920[[#This Row],[Référence]],MON_MSG!A:I,8,FALSE))),"",VLOOKUP(Tableau161920[[#This Row],[Référence]],MON_MSG!A:I,8,FALSE))</f>
        <v/>
      </c>
      <c r="M798" s="3" t="str">
        <f>IF(OR(ISNA(VLOOKUP(Tableau161920[[#This Row],[Référence]],MON_MSG!A:J,9,FALSE)),ISBLANK(VLOOKUP(Tableau161920[[#This Row],[Référence]],MON_MSG!A:J,9,FALSE))),"",VLOOKUP(Tableau161920[[#This Row],[Référence]],MON_MSG!A:J,9,FALSE))</f>
        <v/>
      </c>
      <c r="N798" s="3" t="str">
        <f>IF(VLOOKUP($A798,DICO_Complet!A:R,12,FALSE)=0,"",VLOOKUP($A798,DICO_Complet!A:R,12,FALSE))</f>
        <v/>
      </c>
      <c r="O798" s="3" t="str">
        <f>IF(VLOOKUP($A798,DICO_Complet!A:R,13,FALSE)=0,"",VLOOKUP($A798,DICO_Complet!A:R,13,FALSE))</f>
        <v/>
      </c>
      <c r="P798" s="3" t="str">
        <f>IF(VLOOKUP($A798,DICO_Complet!A:R,14,FALSE)=0,"",VLOOKUP($A798,DICO_Complet!A:R,14,FALSE))</f>
        <v/>
      </c>
      <c r="Q798" s="3" t="str">
        <f>IF(VLOOKUP($A798,DICO_Complet!A:R,15,FALSE)=0,"",VLOOKUP($A798,DICO_Complet!A:R,15,FALSE))</f>
        <v/>
      </c>
      <c r="R798" s="3" t="str">
        <f>IF(VLOOKUP($A798,DICO_Complet!A:R,16,FALSE)=0,"",VLOOKUP($A798,DICO_Complet!A:R,16,FALSE))</f>
        <v/>
      </c>
      <c r="S798" s="3" t="str">
        <f>IF(VLOOKUP($A798,DICO_Complet!A:R,17,FALSE)=0,"",VLOOKUP($A798,DICO_Complet!A:R,17,FALSE))</f>
        <v/>
      </c>
      <c r="T798" s="3" t="str">
        <f>IF(VLOOKUP($A798,DICO_Complet!A:R,18,FALSE)=0,"",VLOOKUP($A798,DICO_Complet!A:R,18,FALSE))</f>
        <v/>
      </c>
    </row>
    <row r="799" spans="1:20">
      <c r="A799" s="29">
        <v>260424190500</v>
      </c>
      <c r="B799" s="30" t="str">
        <f>IF(ISNA(VLOOKUP(Tableau161920[[#This Row],[Référence]],MON_MSG!A:B,2,FALSE)),"N",IF($I799="Obsolete","N","O"))</f>
        <v>O</v>
      </c>
      <c r="C799" s="3" t="str">
        <f>VLOOKUP($A799,DICO_Complet!A:R,3,FALSE)</f>
        <v>Environment</v>
      </c>
      <c r="D799" s="3" t="str">
        <f>VLOOKUP($A799,DICO_Complet!A:R,4,FALSE)</f>
        <v>cardFee</v>
      </c>
      <c r="E799" s="3" t="str">
        <f>VLOOKUP($A799,DICO_Complet!A:R,5,FALSE)</f>
        <v>exemptionReason</v>
      </c>
      <c r="F799" s="3" t="str">
        <f>VLOOKUP($A799,DICO_Complet!A:R,6,FALSE)</f>
        <v>CardFeeExemptionReasonCodeset</v>
      </c>
      <c r="G799" s="31" t="str">
        <f>VLOOKUP($A799,DICO_Complet!A:R,7,FALSE)</f>
        <v>DNS</v>
      </c>
      <c r="H799" s="31">
        <f>VLOOKUP($A799,DICO_Complet!A:R,8,FALSE)</f>
        <v>0</v>
      </c>
      <c r="I799" s="3" t="str">
        <f>IF(VLOOKUP($A799,DICO_Complet!A:R,9,FALSE)&lt;&gt;0,VLOOKUP($A799,DICO_Complet!A:R,9,FALSE),"")</f>
        <v/>
      </c>
      <c r="J799" s="3" t="str">
        <f>VLOOKUP($A799,DICO_Complet!A:R,10,FALSE)</f>
        <v>Reason for a card fee exemption (zero amount)</v>
      </c>
      <c r="K799" s="3" t="str">
        <f>IF(OR(ISNA(VLOOKUP(Tableau161920[[#This Row],[Référence]],MON_MSG!A:H,7,FALSE)),ISBLANK(VLOOKUP(Tableau161920[[#This Row],[Référence]],MON_MSG!A:H,7,FALSE))),"",VLOOKUP(Tableau161920[[#This Row],[Référence]],MON_MSG!A:H,7,FALSE))</f>
        <v/>
      </c>
      <c r="L799" s="3" t="str">
        <f>IF(OR(ISNA(VLOOKUP(Tableau161920[[#This Row],[Référence]],MON_MSG!A:I,8,FALSE)),ISBLANK(VLOOKUP(Tableau161920[[#This Row],[Référence]],MON_MSG!A:I,8,FALSE))),"",VLOOKUP(Tableau161920[[#This Row],[Référence]],MON_MSG!A:I,8,FALSE))</f>
        <v/>
      </c>
      <c r="M799" s="3" t="str">
        <f>IF(OR(ISNA(VLOOKUP(Tableau161920[[#This Row],[Référence]],MON_MSG!A:J,9,FALSE)),ISBLANK(VLOOKUP(Tableau161920[[#This Row],[Référence]],MON_MSG!A:J,9,FALSE))),"",VLOOKUP(Tableau161920[[#This Row],[Référence]],MON_MSG!A:J,9,FALSE))</f>
        <v/>
      </c>
      <c r="N799" s="3" t="str">
        <f>IF(VLOOKUP($A799,DICO_Complet!A:R,12,FALSE)=0,"",VLOOKUP($A799,DICO_Complet!A:R,12,FALSE))</f>
        <v/>
      </c>
      <c r="O799" s="3" t="str">
        <f>IF(VLOOKUP($A799,DICO_Complet!A:R,13,FALSE)=0,"",VLOOKUP($A799,DICO_Complet!A:R,13,FALSE))</f>
        <v/>
      </c>
      <c r="P799" s="3" t="str">
        <f>IF(VLOOKUP($A799,DICO_Complet!A:R,14,FALSE)=0,"",VLOOKUP($A799,DICO_Complet!A:R,14,FALSE))</f>
        <v/>
      </c>
      <c r="Q799" s="3" t="str">
        <f>IF(VLOOKUP($A799,DICO_Complet!A:R,15,FALSE)=0,"",VLOOKUP($A799,DICO_Complet!A:R,15,FALSE))</f>
        <v/>
      </c>
      <c r="R799" s="3" t="str">
        <f>IF(VLOOKUP($A799,DICO_Complet!A:R,16,FALSE)=0,"",VLOOKUP($A799,DICO_Complet!A:R,16,FALSE))</f>
        <v/>
      </c>
      <c r="S799" s="3" t="str">
        <f>IF(VLOOKUP($A799,DICO_Complet!A:R,17,FALSE)=0,"",VLOOKUP($A799,DICO_Complet!A:R,17,FALSE))</f>
        <v/>
      </c>
      <c r="T799" s="3" t="str">
        <f>IF(VLOOKUP($A799,DICO_Complet!A:R,18,FALSE)=0,"",VLOOKUP($A799,DICO_Complet!A:R,18,FALSE))</f>
        <v/>
      </c>
    </row>
    <row r="800" spans="1:20">
      <c r="A800" s="29">
        <v>260424191300</v>
      </c>
      <c r="B800" s="30" t="str">
        <f>IF(ISNA(VLOOKUP(Tableau161920[[#This Row],[Référence]],MON_MSG!A:B,2,FALSE)),"N",IF($I800="Obsolete","N","O"))</f>
        <v>O</v>
      </c>
      <c r="C800" s="3" t="str">
        <f>VLOOKUP($A800,DICO_Complet!A:R,3,FALSE)</f>
        <v>Environment</v>
      </c>
      <c r="D800" s="3" t="str">
        <f>VLOOKUP($A800,DICO_Complet!A:R,4,FALSE)</f>
        <v>cardFee</v>
      </c>
      <c r="E800" s="3" t="str">
        <f>VLOOKUP($A800,DICO_Complet!A:R,5,FALSE)</f>
        <v>firstPeriodCalculationCode</v>
      </c>
      <c r="F800" s="3" t="str">
        <f>VLOOKUP($A800,DICO_Complet!A:R,6,FALSE)</f>
        <v>CardFeePartialPeriodCodeset</v>
      </c>
      <c r="G800" s="31" t="str">
        <f>VLOOKUP($A800,DICO_Complet!A:R,7,FALSE)</f>
        <v>DNS</v>
      </c>
      <c r="H800" s="31">
        <f>VLOOKUP($A800,DICO_Complet!A:R,8,FALSE)</f>
        <v>0</v>
      </c>
      <c r="I800" s="3" t="str">
        <f>IF(VLOOKUP($A800,DICO_Complet!A:R,9,FALSE)&lt;&gt;0,VLOOKUP($A800,DICO_Complet!A:R,9,FALSE),"")</f>
        <v/>
      </c>
      <c r="J800" s="3" t="str">
        <f>VLOOKUP($A800,DICO_Complet!A:R,10,FALSE)</f>
        <v>Code indicating the calculation mode of the first period of a recurring card fee</v>
      </c>
      <c r="K800" s="3" t="str">
        <f>IF(OR(ISNA(VLOOKUP(Tableau161920[[#This Row],[Référence]],MON_MSG!A:H,7,FALSE)),ISBLANK(VLOOKUP(Tableau161920[[#This Row],[Référence]],MON_MSG!A:H,7,FALSE))),"",VLOOKUP(Tableau161920[[#This Row],[Référence]],MON_MSG!A:H,7,FALSE))</f>
        <v/>
      </c>
      <c r="L800" s="3" t="str">
        <f>IF(OR(ISNA(VLOOKUP(Tableau161920[[#This Row],[Référence]],MON_MSG!A:I,8,FALSE)),ISBLANK(VLOOKUP(Tableau161920[[#This Row],[Référence]],MON_MSG!A:I,8,FALSE))),"",VLOOKUP(Tableau161920[[#This Row],[Référence]],MON_MSG!A:I,8,FALSE))</f>
        <v/>
      </c>
      <c r="M800" s="3" t="str">
        <f>IF(OR(ISNA(VLOOKUP(Tableau161920[[#This Row],[Référence]],MON_MSG!A:J,9,FALSE)),ISBLANK(VLOOKUP(Tableau161920[[#This Row],[Référence]],MON_MSG!A:J,9,FALSE))),"",VLOOKUP(Tableau161920[[#This Row],[Référence]],MON_MSG!A:J,9,FALSE))</f>
        <v/>
      </c>
      <c r="N800" s="3" t="str">
        <f>IF(VLOOKUP($A800,DICO_Complet!A:R,12,FALSE)=0,"",VLOOKUP($A800,DICO_Complet!A:R,12,FALSE))</f>
        <v/>
      </c>
      <c r="O800" s="3" t="str">
        <f>IF(VLOOKUP($A800,DICO_Complet!A:R,13,FALSE)=0,"",VLOOKUP($A800,DICO_Complet!A:R,13,FALSE))</f>
        <v/>
      </c>
      <c r="P800" s="3" t="str">
        <f>IF(VLOOKUP($A800,DICO_Complet!A:R,14,FALSE)=0,"",VLOOKUP($A800,DICO_Complet!A:R,14,FALSE))</f>
        <v/>
      </c>
      <c r="Q800" s="3" t="str">
        <f>IF(VLOOKUP($A800,DICO_Complet!A:R,15,FALSE)=0,"",VLOOKUP($A800,DICO_Complet!A:R,15,FALSE))</f>
        <v/>
      </c>
      <c r="R800" s="3" t="str">
        <f>IF(VLOOKUP($A800,DICO_Complet!A:R,16,FALSE)=0,"",VLOOKUP($A800,DICO_Complet!A:R,16,FALSE))</f>
        <v/>
      </c>
      <c r="S800" s="3" t="str">
        <f>IF(VLOOKUP($A800,DICO_Complet!A:R,17,FALSE)=0,"",VLOOKUP($A800,DICO_Complet!A:R,17,FALSE))</f>
        <v/>
      </c>
      <c r="T800" s="3" t="str">
        <f>IF(VLOOKUP($A800,DICO_Complet!A:R,18,FALSE)=0,"",VLOOKUP($A800,DICO_Complet!A:R,18,FALSE))</f>
        <v/>
      </c>
    </row>
    <row r="801" spans="1:20">
      <c r="A801" s="29">
        <v>260424191400</v>
      </c>
      <c r="B801" s="30" t="str">
        <f>IF(ISNA(VLOOKUP(Tableau161920[[#This Row],[Référence]],MON_MSG!A:B,2,FALSE)),"N",IF($I801="Obsolete","N","O"))</f>
        <v>O</v>
      </c>
      <c r="C801" s="3" t="str">
        <f>VLOOKUP($A801,DICO_Complet!A:R,3,FALSE)</f>
        <v>Environment</v>
      </c>
      <c r="D801" s="3" t="str">
        <f>VLOOKUP($A801,DICO_Complet!A:R,4,FALSE)</f>
        <v>cardFee</v>
      </c>
      <c r="E801" s="3" t="str">
        <f>VLOOKUP($A801,DICO_Complet!A:R,5,FALSE)</f>
        <v>lastPeriodCalculationCode</v>
      </c>
      <c r="F801" s="3" t="str">
        <f>VLOOKUP($A801,DICO_Complet!A:R,6,FALSE)</f>
        <v>CardFeePartialPeriodCodeset</v>
      </c>
      <c r="G801" s="31" t="str">
        <f>VLOOKUP($A801,DICO_Complet!A:R,7,FALSE)</f>
        <v>DNS</v>
      </c>
      <c r="H801" s="31">
        <f>VLOOKUP($A801,DICO_Complet!A:R,8,FALSE)</f>
        <v>0</v>
      </c>
      <c r="I801" s="3" t="str">
        <f>IF(VLOOKUP($A801,DICO_Complet!A:R,9,FALSE)&lt;&gt;0,VLOOKUP($A801,DICO_Complet!A:R,9,FALSE),"")</f>
        <v/>
      </c>
      <c r="J801" s="3" t="str">
        <f>VLOOKUP($A801,DICO_Complet!A:R,10,FALSE)</f>
        <v>Code indicating the calculation mode of the last period of a recurring card fee</v>
      </c>
      <c r="K801" s="3" t="str">
        <f>IF(OR(ISNA(VLOOKUP(Tableau161920[[#This Row],[Référence]],MON_MSG!A:H,7,FALSE)),ISBLANK(VLOOKUP(Tableau161920[[#This Row],[Référence]],MON_MSG!A:H,7,FALSE))),"",VLOOKUP(Tableau161920[[#This Row],[Référence]],MON_MSG!A:H,7,FALSE))</f>
        <v/>
      </c>
      <c r="L801" s="3" t="str">
        <f>IF(OR(ISNA(VLOOKUP(Tableau161920[[#This Row],[Référence]],MON_MSG!A:I,8,FALSE)),ISBLANK(VLOOKUP(Tableau161920[[#This Row],[Référence]],MON_MSG!A:I,8,FALSE))),"",VLOOKUP(Tableau161920[[#This Row],[Référence]],MON_MSG!A:I,8,FALSE))</f>
        <v/>
      </c>
      <c r="M801" s="3" t="str">
        <f>IF(OR(ISNA(VLOOKUP(Tableau161920[[#This Row],[Référence]],MON_MSG!A:J,9,FALSE)),ISBLANK(VLOOKUP(Tableau161920[[#This Row],[Référence]],MON_MSG!A:J,9,FALSE))),"",VLOOKUP(Tableau161920[[#This Row],[Référence]],MON_MSG!A:J,9,FALSE))</f>
        <v/>
      </c>
      <c r="N801" s="3" t="str">
        <f>IF(VLOOKUP($A801,DICO_Complet!A:R,12,FALSE)=0,"",VLOOKUP($A801,DICO_Complet!A:R,12,FALSE))</f>
        <v/>
      </c>
      <c r="O801" s="3" t="str">
        <f>IF(VLOOKUP($A801,DICO_Complet!A:R,13,FALSE)=0,"",VLOOKUP($A801,DICO_Complet!A:R,13,FALSE))</f>
        <v/>
      </c>
      <c r="P801" s="3" t="str">
        <f>IF(VLOOKUP($A801,DICO_Complet!A:R,14,FALSE)=0,"",VLOOKUP($A801,DICO_Complet!A:R,14,FALSE))</f>
        <v/>
      </c>
      <c r="Q801" s="3" t="str">
        <f>IF(VLOOKUP($A801,DICO_Complet!A:R,15,FALSE)=0,"",VLOOKUP($A801,DICO_Complet!A:R,15,FALSE))</f>
        <v/>
      </c>
      <c r="R801" s="3" t="str">
        <f>IF(VLOOKUP($A801,DICO_Complet!A:R,16,FALSE)=0,"",VLOOKUP($A801,DICO_Complet!A:R,16,FALSE))</f>
        <v/>
      </c>
      <c r="S801" s="3" t="str">
        <f>IF(VLOOKUP($A801,DICO_Complet!A:R,17,FALSE)=0,"",VLOOKUP($A801,DICO_Complet!A:R,17,FALSE))</f>
        <v/>
      </c>
      <c r="T801" s="3" t="str">
        <f>IF(VLOOKUP($A801,DICO_Complet!A:R,18,FALSE)=0,"",VLOOKUP($A801,DICO_Complet!A:R,18,FALSE))</f>
        <v/>
      </c>
    </row>
    <row r="802" spans="1:20">
      <c r="A802" s="29">
        <v>260424190400</v>
      </c>
      <c r="B802" s="30" t="str">
        <f>IF(ISNA(VLOOKUP(Tableau161920[[#This Row],[Référence]],MON_MSG!A:B,2,FALSE)),"N",IF($I802="Obsolete","N","O"))</f>
        <v>O</v>
      </c>
      <c r="C802" s="3" t="str">
        <f>VLOOKUP($A802,DICO_Complet!A:R,3,FALSE)</f>
        <v>Environment</v>
      </c>
      <c r="D802" s="3" t="str">
        <f>VLOOKUP($A802,DICO_Complet!A:R,4,FALSE)</f>
        <v>cardFee</v>
      </c>
      <c r="E802" s="3" t="str">
        <f>VLOOKUP($A802,DICO_Complet!A:R,5,FALSE)</f>
        <v>negotiationNature</v>
      </c>
      <c r="F802" s="3" t="str">
        <f>VLOOKUP($A802,DICO_Complet!A:R,6,FALSE)</f>
        <v>CardFeeNegotiationNatureCodeset</v>
      </c>
      <c r="G802" s="31" t="str">
        <f>VLOOKUP($A802,DICO_Complet!A:R,7,FALSE)</f>
        <v>DNS</v>
      </c>
      <c r="H802" s="31">
        <f>VLOOKUP($A802,DICO_Complet!A:R,8,FALSE)</f>
        <v>0</v>
      </c>
      <c r="I802" s="3" t="str">
        <f>IF(VLOOKUP($A802,DICO_Complet!A:R,9,FALSE)&lt;&gt;0,VLOOKUP($A802,DICO_Complet!A:R,9,FALSE),"")</f>
        <v/>
      </c>
      <c r="J802" s="3" t="str">
        <f>VLOOKUP($A802,DICO_Complet!A:R,10,FALSE)</f>
        <v>Card fee negotiation conditions</v>
      </c>
      <c r="K802" s="3" t="str">
        <f>IF(OR(ISNA(VLOOKUP(Tableau161920[[#This Row],[Référence]],MON_MSG!A:H,7,FALSE)),ISBLANK(VLOOKUP(Tableau161920[[#This Row],[Référence]],MON_MSG!A:H,7,FALSE))),"",VLOOKUP(Tableau161920[[#This Row],[Référence]],MON_MSG!A:H,7,FALSE))</f>
        <v/>
      </c>
      <c r="L802" s="3" t="str">
        <f>IF(OR(ISNA(VLOOKUP(Tableau161920[[#This Row],[Référence]],MON_MSG!A:I,8,FALSE)),ISBLANK(VLOOKUP(Tableau161920[[#This Row],[Référence]],MON_MSG!A:I,8,FALSE))),"",VLOOKUP(Tableau161920[[#This Row],[Référence]],MON_MSG!A:I,8,FALSE))</f>
        <v/>
      </c>
      <c r="M802" s="3" t="str">
        <f>IF(OR(ISNA(VLOOKUP(Tableau161920[[#This Row],[Référence]],MON_MSG!A:J,9,FALSE)),ISBLANK(VLOOKUP(Tableau161920[[#This Row],[Référence]],MON_MSG!A:J,9,FALSE))),"",VLOOKUP(Tableau161920[[#This Row],[Référence]],MON_MSG!A:J,9,FALSE))</f>
        <v/>
      </c>
      <c r="N802" s="3" t="str">
        <f>IF(VLOOKUP($A802,DICO_Complet!A:R,12,FALSE)=0,"",VLOOKUP($A802,DICO_Complet!A:R,12,FALSE))</f>
        <v/>
      </c>
      <c r="O802" s="3" t="str">
        <f>IF(VLOOKUP($A802,DICO_Complet!A:R,13,FALSE)=0,"",VLOOKUP($A802,DICO_Complet!A:R,13,FALSE))</f>
        <v/>
      </c>
      <c r="P802" s="3" t="str">
        <f>IF(VLOOKUP($A802,DICO_Complet!A:R,14,FALSE)=0,"",VLOOKUP($A802,DICO_Complet!A:R,14,FALSE))</f>
        <v/>
      </c>
      <c r="Q802" s="3" t="str">
        <f>IF(VLOOKUP($A802,DICO_Complet!A:R,15,FALSE)=0,"",VLOOKUP($A802,DICO_Complet!A:R,15,FALSE))</f>
        <v/>
      </c>
      <c r="R802" s="3" t="str">
        <f>IF(VLOOKUP($A802,DICO_Complet!A:R,16,FALSE)=0,"",VLOOKUP($A802,DICO_Complet!A:R,16,FALSE))</f>
        <v/>
      </c>
      <c r="S802" s="3" t="str">
        <f>IF(VLOOKUP($A802,DICO_Complet!A:R,17,FALSE)=0,"",VLOOKUP($A802,DICO_Complet!A:R,17,FALSE))</f>
        <v/>
      </c>
      <c r="T802" s="3" t="str">
        <f>IF(VLOOKUP($A802,DICO_Complet!A:R,18,FALSE)=0,"",VLOOKUP($A802,DICO_Complet!A:R,18,FALSE))</f>
        <v/>
      </c>
    </row>
    <row r="803" spans="1:20">
      <c r="A803" s="29">
        <v>260424190300</v>
      </c>
      <c r="B803" s="30" t="str">
        <f>IF(ISNA(VLOOKUP(Tableau161920[[#This Row],[Référence]],MON_MSG!A:B,2,FALSE)),"N",IF($I803="Obsolete","N","O"))</f>
        <v>O</v>
      </c>
      <c r="C803" s="3" t="str">
        <f>VLOOKUP($A803,DICO_Complet!A:R,3,FALSE)</f>
        <v>Environment</v>
      </c>
      <c r="D803" s="3" t="str">
        <f>VLOOKUP($A803,DICO_Complet!A:R,4,FALSE)</f>
        <v>cardFee</v>
      </c>
      <c r="E803" s="3" t="str">
        <f>VLOOKUP($A803,DICO_Complet!A:R,5,FALSE)</f>
        <v>payableAmount</v>
      </c>
      <c r="F803" s="3" t="str">
        <f>VLOOKUP($A803,DICO_Complet!A:R,6,FALSE)</f>
        <v>FeeAmountType</v>
      </c>
      <c r="G803" s="31" t="str">
        <f>VLOOKUP($A803,DICO_Complet!A:R,7,FALSE)</f>
        <v>DNS</v>
      </c>
      <c r="H803" s="31">
        <f>VLOOKUP($A803,DICO_Complet!A:R,8,FALSE)</f>
        <v>0</v>
      </c>
      <c r="I803" s="3" t="str">
        <f>IF(VLOOKUP($A803,DICO_Complet!A:R,9,FALSE)&lt;&gt;0,VLOOKUP($A803,DICO_Complet!A:R,9,FALSE),"")</f>
        <v/>
      </c>
      <c r="J803" s="3" t="str">
        <f>VLOOKUP($A803,DICO_Complet!A:R,10,FALSE)</f>
        <v>Payable card fee amount</v>
      </c>
      <c r="K803" s="3" t="str">
        <f>IF(OR(ISNA(VLOOKUP(Tableau161920[[#This Row],[Référence]],MON_MSG!A:H,7,FALSE)),ISBLANK(VLOOKUP(Tableau161920[[#This Row],[Référence]],MON_MSG!A:H,7,FALSE))),"",VLOOKUP(Tableau161920[[#This Row],[Référence]],MON_MSG!A:H,7,FALSE))</f>
        <v/>
      </c>
      <c r="L803" s="3" t="str">
        <f>IF(OR(ISNA(VLOOKUP(Tableau161920[[#This Row],[Référence]],MON_MSG!A:I,8,FALSE)),ISBLANK(VLOOKUP(Tableau161920[[#This Row],[Référence]],MON_MSG!A:I,8,FALSE))),"",VLOOKUP(Tableau161920[[#This Row],[Référence]],MON_MSG!A:I,8,FALSE))</f>
        <v/>
      </c>
      <c r="M803" s="3" t="str">
        <f>IF(OR(ISNA(VLOOKUP(Tableau161920[[#This Row],[Référence]],MON_MSG!A:J,9,FALSE)),ISBLANK(VLOOKUP(Tableau161920[[#This Row],[Référence]],MON_MSG!A:J,9,FALSE))),"",VLOOKUP(Tableau161920[[#This Row],[Référence]],MON_MSG!A:J,9,FALSE))</f>
        <v/>
      </c>
      <c r="N803" s="3" t="str">
        <f>IF(VLOOKUP($A803,DICO_Complet!A:R,12,FALSE)=0,"",VLOOKUP($A803,DICO_Complet!A:R,12,FALSE))</f>
        <v/>
      </c>
      <c r="O803" s="3" t="str">
        <f>IF(VLOOKUP($A803,DICO_Complet!A:R,13,FALSE)=0,"",VLOOKUP($A803,DICO_Complet!A:R,13,FALSE))</f>
        <v/>
      </c>
      <c r="P803" s="3" t="str">
        <f>IF(VLOOKUP($A803,DICO_Complet!A:R,14,FALSE)=0,"",VLOOKUP($A803,DICO_Complet!A:R,14,FALSE))</f>
        <v/>
      </c>
      <c r="Q803" s="3" t="str">
        <f>IF(VLOOKUP($A803,DICO_Complet!A:R,15,FALSE)=0,"",VLOOKUP($A803,DICO_Complet!A:R,15,FALSE))</f>
        <v/>
      </c>
      <c r="R803" s="3" t="str">
        <f>IF(VLOOKUP($A803,DICO_Complet!A:R,16,FALSE)=0,"",VLOOKUP($A803,DICO_Complet!A:R,16,FALSE))</f>
        <v/>
      </c>
      <c r="S803" s="3" t="str">
        <f>IF(VLOOKUP($A803,DICO_Complet!A:R,17,FALSE)=0,"",VLOOKUP($A803,DICO_Complet!A:R,17,FALSE))</f>
        <v/>
      </c>
      <c r="T803" s="3" t="str">
        <f>IF(VLOOKUP($A803,DICO_Complet!A:R,18,FALSE)=0,"",VLOOKUP($A803,DICO_Complet!A:R,18,FALSE))</f>
        <v/>
      </c>
    </row>
    <row r="804" spans="1:20">
      <c r="A804" s="29">
        <v>260424191200</v>
      </c>
      <c r="B804" s="30" t="str">
        <f>IF(ISNA(VLOOKUP(Tableau161920[[#This Row],[Référence]],MON_MSG!A:B,2,FALSE)),"N",IF($I804="Obsolete","N","O"))</f>
        <v>O</v>
      </c>
      <c r="C804" s="3" t="str">
        <f>VLOOKUP($A804,DICO_Complet!A:R,3,FALSE)</f>
        <v>Environment</v>
      </c>
      <c r="D804" s="3" t="str">
        <f>VLOOKUP($A804,DICO_Complet!A:R,4,FALSE)</f>
        <v>cardFee</v>
      </c>
      <c r="E804" s="3" t="str">
        <f>VLOOKUP($A804,DICO_Complet!A:R,5,FALSE)</f>
        <v>periodEndDate</v>
      </c>
      <c r="F804" s="3" t="str">
        <f>VLOOKUP($A804,DICO_Complet!A:R,6,FALSE)</f>
        <v>ISODate</v>
      </c>
      <c r="G804" s="31" t="str">
        <f>VLOOKUP($A804,DICO_Complet!A:R,7,FALSE)</f>
        <v>DNS</v>
      </c>
      <c r="H804" s="31">
        <f>VLOOKUP($A804,DICO_Complet!A:R,8,FALSE)</f>
        <v>0</v>
      </c>
      <c r="I804" s="3" t="str">
        <f>IF(VLOOKUP($A804,DICO_Complet!A:R,9,FALSE)&lt;&gt;0,VLOOKUP($A804,DICO_Complet!A:R,9,FALSE),"")</f>
        <v/>
      </c>
      <c r="J804" s="3" t="str">
        <f>VLOOKUP($A804,DICO_Complet!A:R,10,FALSE)</f>
        <v>End date of the period of a recurring card fee</v>
      </c>
      <c r="K804" s="3" t="str">
        <f>IF(OR(ISNA(VLOOKUP(Tableau161920[[#This Row],[Référence]],MON_MSG!A:H,7,FALSE)),ISBLANK(VLOOKUP(Tableau161920[[#This Row],[Référence]],MON_MSG!A:H,7,FALSE))),"",VLOOKUP(Tableau161920[[#This Row],[Référence]],MON_MSG!A:H,7,FALSE))</f>
        <v/>
      </c>
      <c r="L804" s="3" t="str">
        <f>IF(OR(ISNA(VLOOKUP(Tableau161920[[#This Row],[Référence]],MON_MSG!A:I,8,FALSE)),ISBLANK(VLOOKUP(Tableau161920[[#This Row],[Référence]],MON_MSG!A:I,8,FALSE))),"",VLOOKUP(Tableau161920[[#This Row],[Référence]],MON_MSG!A:I,8,FALSE))</f>
        <v/>
      </c>
      <c r="M804" s="3" t="str">
        <f>IF(OR(ISNA(VLOOKUP(Tableau161920[[#This Row],[Référence]],MON_MSG!A:J,9,FALSE)),ISBLANK(VLOOKUP(Tableau161920[[#This Row],[Référence]],MON_MSG!A:J,9,FALSE))),"",VLOOKUP(Tableau161920[[#This Row],[Référence]],MON_MSG!A:J,9,FALSE))</f>
        <v/>
      </c>
      <c r="N804" s="3" t="str">
        <f>IF(VLOOKUP($A804,DICO_Complet!A:R,12,FALSE)=0,"",VLOOKUP($A804,DICO_Complet!A:R,12,FALSE))</f>
        <v/>
      </c>
      <c r="O804" s="3" t="str">
        <f>IF(VLOOKUP($A804,DICO_Complet!A:R,13,FALSE)=0,"",VLOOKUP($A804,DICO_Complet!A:R,13,FALSE))</f>
        <v/>
      </c>
      <c r="P804" s="3" t="str">
        <f>IF(VLOOKUP($A804,DICO_Complet!A:R,14,FALSE)=0,"",VLOOKUP($A804,DICO_Complet!A:R,14,FALSE))</f>
        <v/>
      </c>
      <c r="Q804" s="3" t="str">
        <f>IF(VLOOKUP($A804,DICO_Complet!A:R,15,FALSE)=0,"",VLOOKUP($A804,DICO_Complet!A:R,15,FALSE))</f>
        <v/>
      </c>
      <c r="R804" s="3" t="str">
        <f>IF(VLOOKUP($A804,DICO_Complet!A:R,16,FALSE)=0,"",VLOOKUP($A804,DICO_Complet!A:R,16,FALSE))</f>
        <v/>
      </c>
      <c r="S804" s="3" t="str">
        <f>IF(VLOOKUP($A804,DICO_Complet!A:R,17,FALSE)=0,"",VLOOKUP($A804,DICO_Complet!A:R,17,FALSE))</f>
        <v/>
      </c>
      <c r="T804" s="3" t="str">
        <f>IF(VLOOKUP($A804,DICO_Complet!A:R,18,FALSE)=0,"",VLOOKUP($A804,DICO_Complet!A:R,18,FALSE))</f>
        <v/>
      </c>
    </row>
    <row r="805" spans="1:20">
      <c r="A805" s="29">
        <v>260424191100</v>
      </c>
      <c r="B805" s="30" t="str">
        <f>IF(ISNA(VLOOKUP(Tableau161920[[#This Row],[Référence]],MON_MSG!A:B,2,FALSE)),"N",IF($I805="Obsolete","N","O"))</f>
        <v>O</v>
      </c>
      <c r="C805" s="3" t="str">
        <f>VLOOKUP($A805,DICO_Complet!A:R,3,FALSE)</f>
        <v>Environment</v>
      </c>
      <c r="D805" s="3" t="str">
        <f>VLOOKUP($A805,DICO_Complet!A:R,4,FALSE)</f>
        <v>cardFee</v>
      </c>
      <c r="E805" s="3" t="str">
        <f>VLOOKUP($A805,DICO_Complet!A:R,5,FALSE)</f>
        <v>periodStartDate</v>
      </c>
      <c r="F805" s="3" t="str">
        <f>VLOOKUP($A805,DICO_Complet!A:R,6,FALSE)</f>
        <v>ISODate</v>
      </c>
      <c r="G805" s="31" t="str">
        <f>VLOOKUP($A805,DICO_Complet!A:R,7,FALSE)</f>
        <v>DNS</v>
      </c>
      <c r="H805" s="31">
        <f>VLOOKUP($A805,DICO_Complet!A:R,8,FALSE)</f>
        <v>0</v>
      </c>
      <c r="I805" s="3" t="str">
        <f>IF(VLOOKUP($A805,DICO_Complet!A:R,9,FALSE)&lt;&gt;0,VLOOKUP($A805,DICO_Complet!A:R,9,FALSE),"")</f>
        <v/>
      </c>
      <c r="J805" s="3" t="str">
        <f>VLOOKUP($A805,DICO_Complet!A:R,10,FALSE)</f>
        <v>Start date of the period of a recurring card fee</v>
      </c>
      <c r="K805" s="3" t="str">
        <f>IF(OR(ISNA(VLOOKUP(Tableau161920[[#This Row],[Référence]],MON_MSG!A:H,7,FALSE)),ISBLANK(VLOOKUP(Tableau161920[[#This Row],[Référence]],MON_MSG!A:H,7,FALSE))),"",VLOOKUP(Tableau161920[[#This Row],[Référence]],MON_MSG!A:H,7,FALSE))</f>
        <v/>
      </c>
      <c r="L805" s="3" t="str">
        <f>IF(OR(ISNA(VLOOKUP(Tableau161920[[#This Row],[Référence]],MON_MSG!A:I,8,FALSE)),ISBLANK(VLOOKUP(Tableau161920[[#This Row],[Référence]],MON_MSG!A:I,8,FALSE))),"",VLOOKUP(Tableau161920[[#This Row],[Référence]],MON_MSG!A:I,8,FALSE))</f>
        <v/>
      </c>
      <c r="M805" s="3" t="str">
        <f>IF(OR(ISNA(VLOOKUP(Tableau161920[[#This Row],[Référence]],MON_MSG!A:J,9,FALSE)),ISBLANK(VLOOKUP(Tableau161920[[#This Row],[Référence]],MON_MSG!A:J,9,FALSE))),"",VLOOKUP(Tableau161920[[#This Row],[Référence]],MON_MSG!A:J,9,FALSE))</f>
        <v/>
      </c>
      <c r="N805" s="3" t="str">
        <f>IF(VLOOKUP($A805,DICO_Complet!A:R,12,FALSE)=0,"",VLOOKUP($A805,DICO_Complet!A:R,12,FALSE))</f>
        <v/>
      </c>
      <c r="O805" s="3" t="str">
        <f>IF(VLOOKUP($A805,DICO_Complet!A:R,13,FALSE)=0,"",VLOOKUP($A805,DICO_Complet!A:R,13,FALSE))</f>
        <v/>
      </c>
      <c r="P805" s="3" t="str">
        <f>IF(VLOOKUP($A805,DICO_Complet!A:R,14,FALSE)=0,"",VLOOKUP($A805,DICO_Complet!A:R,14,FALSE))</f>
        <v/>
      </c>
      <c r="Q805" s="3" t="str">
        <f>IF(VLOOKUP($A805,DICO_Complet!A:R,15,FALSE)=0,"",VLOOKUP($A805,DICO_Complet!A:R,15,FALSE))</f>
        <v/>
      </c>
      <c r="R805" s="3" t="str">
        <f>IF(VLOOKUP($A805,DICO_Complet!A:R,16,FALSE)=0,"",VLOOKUP($A805,DICO_Complet!A:R,16,FALSE))</f>
        <v/>
      </c>
      <c r="S805" s="3" t="str">
        <f>IF(VLOOKUP($A805,DICO_Complet!A:R,17,FALSE)=0,"",VLOOKUP($A805,DICO_Complet!A:R,17,FALSE))</f>
        <v/>
      </c>
      <c r="T805" s="3" t="str">
        <f>IF(VLOOKUP($A805,DICO_Complet!A:R,18,FALSE)=0,"",VLOOKUP($A805,DICO_Complet!A:R,18,FALSE))</f>
        <v/>
      </c>
    </row>
    <row r="806" spans="1:20">
      <c r="A806" s="29">
        <v>260424190200</v>
      </c>
      <c r="B806" s="30" t="str">
        <f>IF(ISNA(VLOOKUP(Tableau161920[[#This Row],[Référence]],MON_MSG!A:B,2,FALSE)),"N",IF($I806="Obsolete","N","O"))</f>
        <v>O</v>
      </c>
      <c r="C806" s="3" t="str">
        <f>VLOOKUP($A806,DICO_Complet!A:R,3,FALSE)</f>
        <v>Environment</v>
      </c>
      <c r="D806" s="3" t="str">
        <f>VLOOKUP($A806,DICO_Complet!A:R,4,FALSE)</f>
        <v>cardFee</v>
      </c>
      <c r="E806" s="3" t="str">
        <f>VLOOKUP($A806,DICO_Complet!A:R,5,FALSE)</f>
        <v>referenceDate</v>
      </c>
      <c r="F806" s="3" t="str">
        <f>VLOOKUP($A806,DICO_Complet!A:R,6,FALSE)</f>
        <v>ISODate</v>
      </c>
      <c r="G806" s="31" t="str">
        <f>VLOOKUP($A806,DICO_Complet!A:R,7,FALSE)</f>
        <v>DNS</v>
      </c>
      <c r="H806" s="31">
        <f>VLOOKUP($A806,DICO_Complet!A:R,8,FALSE)</f>
        <v>0</v>
      </c>
      <c r="I806" s="3" t="str">
        <f>IF(VLOOKUP($A806,DICO_Complet!A:R,9,FALSE)&lt;&gt;0,VLOOKUP($A806,DICO_Complet!A:R,9,FALSE),"")</f>
        <v/>
      </c>
      <c r="J806" s="3" t="str">
        <f>VLOOKUP($A806,DICO_Complet!A:R,10,FALSE)</f>
        <v>Reference date of the card fee</v>
      </c>
      <c r="K806" s="3" t="str">
        <f>IF(OR(ISNA(VLOOKUP(Tableau161920[[#This Row],[Référence]],MON_MSG!A:H,7,FALSE)),ISBLANK(VLOOKUP(Tableau161920[[#This Row],[Référence]],MON_MSG!A:H,7,FALSE))),"",VLOOKUP(Tableau161920[[#This Row],[Référence]],MON_MSG!A:H,7,FALSE))</f>
        <v/>
      </c>
      <c r="L806" s="3" t="str">
        <f>IF(OR(ISNA(VLOOKUP(Tableau161920[[#This Row],[Référence]],MON_MSG!A:I,8,FALSE)),ISBLANK(VLOOKUP(Tableau161920[[#This Row],[Référence]],MON_MSG!A:I,8,FALSE))),"",VLOOKUP(Tableau161920[[#This Row],[Référence]],MON_MSG!A:I,8,FALSE))</f>
        <v/>
      </c>
      <c r="M806" s="3" t="str">
        <f>IF(OR(ISNA(VLOOKUP(Tableau161920[[#This Row],[Référence]],MON_MSG!A:J,9,FALSE)),ISBLANK(VLOOKUP(Tableau161920[[#This Row],[Référence]],MON_MSG!A:J,9,FALSE))),"",VLOOKUP(Tableau161920[[#This Row],[Référence]],MON_MSG!A:J,9,FALSE))</f>
        <v/>
      </c>
      <c r="N806" s="3" t="str">
        <f>IF(VLOOKUP($A806,DICO_Complet!A:R,12,FALSE)=0,"",VLOOKUP($A806,DICO_Complet!A:R,12,FALSE))</f>
        <v/>
      </c>
      <c r="O806" s="3" t="str">
        <f>IF(VLOOKUP($A806,DICO_Complet!A:R,13,FALSE)=0,"",VLOOKUP($A806,DICO_Complet!A:R,13,FALSE))</f>
        <v/>
      </c>
      <c r="P806" s="3" t="str">
        <f>IF(VLOOKUP($A806,DICO_Complet!A:R,14,FALSE)=0,"",VLOOKUP($A806,DICO_Complet!A:R,14,FALSE))</f>
        <v/>
      </c>
      <c r="Q806" s="3" t="str">
        <f>IF(VLOOKUP($A806,DICO_Complet!A:R,15,FALSE)=0,"",VLOOKUP($A806,DICO_Complet!A:R,15,FALSE))</f>
        <v/>
      </c>
      <c r="R806" s="3" t="str">
        <f>IF(VLOOKUP($A806,DICO_Complet!A:R,16,FALSE)=0,"",VLOOKUP($A806,DICO_Complet!A:R,16,FALSE))</f>
        <v/>
      </c>
      <c r="S806" s="3" t="str">
        <f>IF(VLOOKUP($A806,DICO_Complet!A:R,17,FALSE)=0,"",VLOOKUP($A806,DICO_Complet!A:R,17,FALSE))</f>
        <v/>
      </c>
      <c r="T806" s="3" t="str">
        <f>IF(VLOOKUP($A806,DICO_Complet!A:R,18,FALSE)=0,"",VLOOKUP($A806,DICO_Complet!A:R,18,FALSE))</f>
        <v/>
      </c>
    </row>
    <row r="807" spans="1:20">
      <c r="A807" s="29">
        <v>260424190600</v>
      </c>
      <c r="B807" s="30" t="str">
        <f>IF(ISNA(VLOOKUP(Tableau161920[[#This Row],[Référence]],MON_MSG!A:B,2,FALSE)),"N",IF($I807="Obsolete","N","O"))</f>
        <v>O</v>
      </c>
      <c r="C807" s="3" t="str">
        <f>VLOOKUP($A807,DICO_Complet!A:R,3,FALSE)</f>
        <v>Environment</v>
      </c>
      <c r="D807" s="3" t="str">
        <f>VLOOKUP($A807,DICO_Complet!A:R,4,FALSE)</f>
        <v>cardFee</v>
      </c>
      <c r="E807" s="3" t="str">
        <f>VLOOKUP($A807,DICO_Complet!A:R,5,FALSE)</f>
        <v>settlementDate</v>
      </c>
      <c r="F807" s="3" t="str">
        <f>VLOOKUP($A807,DICO_Complet!A:R,6,FALSE)</f>
        <v>ISODate</v>
      </c>
      <c r="G807" s="31" t="str">
        <f>VLOOKUP($A807,DICO_Complet!A:R,7,FALSE)</f>
        <v>DNS</v>
      </c>
      <c r="H807" s="31">
        <f>VLOOKUP($A807,DICO_Complet!A:R,8,FALSE)</f>
        <v>0</v>
      </c>
      <c r="I807" s="3" t="str">
        <f>IF(VLOOKUP($A807,DICO_Complet!A:R,9,FALSE)&lt;&gt;0,VLOOKUP($A807,DICO_Complet!A:R,9,FALSE),"")</f>
        <v/>
      </c>
      <c r="J807" s="3" t="str">
        <f>VLOOKUP($A807,DICO_Complet!A:R,10,FALSE)</f>
        <v>Settlement date of the card fee</v>
      </c>
      <c r="K807" s="3" t="str">
        <f>IF(OR(ISNA(VLOOKUP(Tableau161920[[#This Row],[Référence]],MON_MSG!A:H,7,FALSE)),ISBLANK(VLOOKUP(Tableau161920[[#This Row],[Référence]],MON_MSG!A:H,7,FALSE))),"",VLOOKUP(Tableau161920[[#This Row],[Référence]],MON_MSG!A:H,7,FALSE))</f>
        <v/>
      </c>
      <c r="L807" s="3" t="str">
        <f>IF(OR(ISNA(VLOOKUP(Tableau161920[[#This Row],[Référence]],MON_MSG!A:I,8,FALSE)),ISBLANK(VLOOKUP(Tableau161920[[#This Row],[Référence]],MON_MSG!A:I,8,FALSE))),"",VLOOKUP(Tableau161920[[#This Row],[Référence]],MON_MSG!A:I,8,FALSE))</f>
        <v/>
      </c>
      <c r="M807" s="3" t="str">
        <f>IF(OR(ISNA(VLOOKUP(Tableau161920[[#This Row],[Référence]],MON_MSG!A:J,9,FALSE)),ISBLANK(VLOOKUP(Tableau161920[[#This Row],[Référence]],MON_MSG!A:J,9,FALSE))),"",VLOOKUP(Tableau161920[[#This Row],[Référence]],MON_MSG!A:J,9,FALSE))</f>
        <v/>
      </c>
      <c r="N807" s="3" t="str">
        <f>IF(VLOOKUP($A807,DICO_Complet!A:R,12,FALSE)=0,"",VLOOKUP($A807,DICO_Complet!A:R,12,FALSE))</f>
        <v/>
      </c>
      <c r="O807" s="3" t="str">
        <f>IF(VLOOKUP($A807,DICO_Complet!A:R,13,FALSE)=0,"",VLOOKUP($A807,DICO_Complet!A:R,13,FALSE))</f>
        <v/>
      </c>
      <c r="P807" s="3" t="str">
        <f>IF(VLOOKUP($A807,DICO_Complet!A:R,14,FALSE)=0,"",VLOOKUP($A807,DICO_Complet!A:R,14,FALSE))</f>
        <v/>
      </c>
      <c r="Q807" s="3" t="str">
        <f>IF(VLOOKUP($A807,DICO_Complet!A:R,15,FALSE)=0,"",VLOOKUP($A807,DICO_Complet!A:R,15,FALSE))</f>
        <v/>
      </c>
      <c r="R807" s="3" t="str">
        <f>IF(VLOOKUP($A807,DICO_Complet!A:R,16,FALSE)=0,"",VLOOKUP($A807,DICO_Complet!A:R,16,FALSE))</f>
        <v/>
      </c>
      <c r="S807" s="3" t="str">
        <f>IF(VLOOKUP($A807,DICO_Complet!A:R,17,FALSE)=0,"",VLOOKUP($A807,DICO_Complet!A:R,17,FALSE))</f>
        <v/>
      </c>
      <c r="T807" s="3" t="str">
        <f>IF(VLOOKUP($A807,DICO_Complet!A:R,18,FALSE)=0,"",VLOOKUP($A807,DICO_Complet!A:R,18,FALSE))</f>
        <v/>
      </c>
    </row>
    <row r="808" spans="1:20">
      <c r="A808" s="29">
        <v>260424190800</v>
      </c>
      <c r="B808" s="30" t="str">
        <f>IF(ISNA(VLOOKUP(Tableau161920[[#This Row],[Référence]],MON_MSG!A:B,2,FALSE)),"N",IF($I808="Obsolete","N","O"))</f>
        <v>O</v>
      </c>
      <c r="C808" s="3" t="str">
        <f>VLOOKUP($A808,DICO_Complet!A:R,3,FALSE)</f>
        <v>Environment</v>
      </c>
      <c r="D808" s="3" t="str">
        <f>VLOOKUP($A808,DICO_Complet!A:R,4,FALSE)</f>
        <v>cardFee</v>
      </c>
      <c r="E808" s="3" t="str">
        <f>VLOOKUP($A808,DICO_Complet!A:R,5,FALSE)</f>
        <v>standardAmount</v>
      </c>
      <c r="F808" s="3" t="str">
        <f>VLOOKUP($A808,DICO_Complet!A:R,6,FALSE)</f>
        <v>FeeAmountType</v>
      </c>
      <c r="G808" s="31" t="str">
        <f>VLOOKUP($A808,DICO_Complet!A:R,7,FALSE)</f>
        <v>DNS</v>
      </c>
      <c r="H808" s="31">
        <f>VLOOKUP($A808,DICO_Complet!A:R,8,FALSE)</f>
        <v>0</v>
      </c>
      <c r="I808" s="3" t="str">
        <f>IF(VLOOKUP($A808,DICO_Complet!A:R,9,FALSE)&lt;&gt;0,VLOOKUP($A808,DICO_Complet!A:R,9,FALSE),"")</f>
        <v/>
      </c>
      <c r="J808" s="3" t="str">
        <f>VLOOKUP($A808,DICO_Complet!A:R,10,FALSE)</f>
        <v>Standard amount to apply for a card fee</v>
      </c>
      <c r="K808" s="3" t="str">
        <f>IF(OR(ISNA(VLOOKUP(Tableau161920[[#This Row],[Référence]],MON_MSG!A:H,7,FALSE)),ISBLANK(VLOOKUP(Tableau161920[[#This Row],[Référence]],MON_MSG!A:H,7,FALSE))),"",VLOOKUP(Tableau161920[[#This Row],[Référence]],MON_MSG!A:H,7,FALSE))</f>
        <v/>
      </c>
      <c r="L808" s="3" t="str">
        <f>IF(OR(ISNA(VLOOKUP(Tableau161920[[#This Row],[Référence]],MON_MSG!A:I,8,FALSE)),ISBLANK(VLOOKUP(Tableau161920[[#This Row],[Référence]],MON_MSG!A:I,8,FALSE))),"",VLOOKUP(Tableau161920[[#This Row],[Référence]],MON_MSG!A:I,8,FALSE))</f>
        <v/>
      </c>
      <c r="M808" s="3" t="str">
        <f>IF(OR(ISNA(VLOOKUP(Tableau161920[[#This Row],[Référence]],MON_MSG!A:J,9,FALSE)),ISBLANK(VLOOKUP(Tableau161920[[#This Row],[Référence]],MON_MSG!A:J,9,FALSE))),"",VLOOKUP(Tableau161920[[#This Row],[Référence]],MON_MSG!A:J,9,FALSE))</f>
        <v/>
      </c>
      <c r="N808" s="3" t="str">
        <f>IF(VLOOKUP($A808,DICO_Complet!A:R,12,FALSE)=0,"",VLOOKUP($A808,DICO_Complet!A:R,12,FALSE))</f>
        <v/>
      </c>
      <c r="O808" s="3" t="str">
        <f>IF(VLOOKUP($A808,DICO_Complet!A:R,13,FALSE)=0,"",VLOOKUP($A808,DICO_Complet!A:R,13,FALSE))</f>
        <v/>
      </c>
      <c r="P808" s="3" t="str">
        <f>IF(VLOOKUP($A808,DICO_Complet!A:R,14,FALSE)=0,"",VLOOKUP($A808,DICO_Complet!A:R,14,FALSE))</f>
        <v/>
      </c>
      <c r="Q808" s="3" t="str">
        <f>IF(VLOOKUP($A808,DICO_Complet!A:R,15,FALSE)=0,"",VLOOKUP($A808,DICO_Complet!A:R,15,FALSE))</f>
        <v/>
      </c>
      <c r="R808" s="3" t="str">
        <f>IF(VLOOKUP($A808,DICO_Complet!A:R,16,FALSE)=0,"",VLOOKUP($A808,DICO_Complet!A:R,16,FALSE))</f>
        <v/>
      </c>
      <c r="S808" s="3" t="str">
        <f>IF(VLOOKUP($A808,DICO_Complet!A:R,17,FALSE)=0,"",VLOOKUP($A808,DICO_Complet!A:R,17,FALSE))</f>
        <v/>
      </c>
      <c r="T808" s="3" t="str">
        <f>IF(VLOOKUP($A808,DICO_Complet!A:R,18,FALSE)=0,"",VLOOKUP($A808,DICO_Complet!A:R,18,FALSE))</f>
        <v/>
      </c>
    </row>
    <row r="809" spans="1:20">
      <c r="A809" s="29">
        <v>260424191000</v>
      </c>
      <c r="B809" s="30" t="str">
        <f>IF(ISNA(VLOOKUP(Tableau161920[[#This Row],[Référence]],MON_MSG!A:B,2,FALSE)),"N",IF($I809="Obsolete","N","O"))</f>
        <v>O</v>
      </c>
      <c r="C809" s="3" t="str">
        <f>VLOOKUP($A809,DICO_Complet!A:R,3,FALSE)</f>
        <v>Environment</v>
      </c>
      <c r="D809" s="3" t="str">
        <f>VLOOKUP($A809,DICO_Complet!A:R,4,FALSE)</f>
        <v>cardFee</v>
      </c>
      <c r="E809" s="3" t="str">
        <f>VLOOKUP($A809,DICO_Complet!A:R,5,FALSE)</f>
        <v>standardRate</v>
      </c>
      <c r="F809" s="3" t="str">
        <f>VLOOKUP($A809,DICO_Complet!A:R,6,FALSE)</f>
        <v>PercentageRate</v>
      </c>
      <c r="G809" s="31" t="str">
        <f>VLOOKUP($A809,DICO_Complet!A:R,7,FALSE)</f>
        <v>DNS</v>
      </c>
      <c r="H809" s="31">
        <f>VLOOKUP($A809,DICO_Complet!A:R,8,FALSE)</f>
        <v>0</v>
      </c>
      <c r="I809" s="3" t="str">
        <f>IF(VLOOKUP($A809,DICO_Complet!A:R,9,FALSE)&lt;&gt;0,VLOOKUP($A809,DICO_Complet!A:R,9,FALSE),"")</f>
        <v/>
      </c>
      <c r="J809" s="3" t="str">
        <f>VLOOKUP($A809,DICO_Complet!A:R,10,FALSE)</f>
        <v>Standard rate to apply for a card fee</v>
      </c>
      <c r="K809" s="3" t="str">
        <f>IF(OR(ISNA(VLOOKUP(Tableau161920[[#This Row],[Référence]],MON_MSG!A:H,7,FALSE)),ISBLANK(VLOOKUP(Tableau161920[[#This Row],[Référence]],MON_MSG!A:H,7,FALSE))),"",VLOOKUP(Tableau161920[[#This Row],[Référence]],MON_MSG!A:H,7,FALSE))</f>
        <v/>
      </c>
      <c r="L809" s="3" t="str">
        <f>IF(OR(ISNA(VLOOKUP(Tableau161920[[#This Row],[Référence]],MON_MSG!A:I,8,FALSE)),ISBLANK(VLOOKUP(Tableau161920[[#This Row],[Référence]],MON_MSG!A:I,8,FALSE))),"",VLOOKUP(Tableau161920[[#This Row],[Référence]],MON_MSG!A:I,8,FALSE))</f>
        <v/>
      </c>
      <c r="M809" s="3" t="str">
        <f>IF(OR(ISNA(VLOOKUP(Tableau161920[[#This Row],[Référence]],MON_MSG!A:J,9,FALSE)),ISBLANK(VLOOKUP(Tableau161920[[#This Row],[Référence]],MON_MSG!A:J,9,FALSE))),"",VLOOKUP(Tableau161920[[#This Row],[Référence]],MON_MSG!A:J,9,FALSE))</f>
        <v/>
      </c>
      <c r="N809" s="3" t="str">
        <f>IF(VLOOKUP($A809,DICO_Complet!A:R,12,FALSE)=0,"",VLOOKUP($A809,DICO_Complet!A:R,12,FALSE))</f>
        <v/>
      </c>
      <c r="O809" s="3" t="str">
        <f>IF(VLOOKUP($A809,DICO_Complet!A:R,13,FALSE)=0,"",VLOOKUP($A809,DICO_Complet!A:R,13,FALSE))</f>
        <v/>
      </c>
      <c r="P809" s="3" t="str">
        <f>IF(VLOOKUP($A809,DICO_Complet!A:R,14,FALSE)=0,"",VLOOKUP($A809,DICO_Complet!A:R,14,FALSE))</f>
        <v/>
      </c>
      <c r="Q809" s="3" t="str">
        <f>IF(VLOOKUP($A809,DICO_Complet!A:R,15,FALSE)=0,"",VLOOKUP($A809,DICO_Complet!A:R,15,FALSE))</f>
        <v/>
      </c>
      <c r="R809" s="3" t="str">
        <f>IF(VLOOKUP($A809,DICO_Complet!A:R,16,FALSE)=0,"",VLOOKUP($A809,DICO_Complet!A:R,16,FALSE))</f>
        <v/>
      </c>
      <c r="S809" s="3" t="str">
        <f>IF(VLOOKUP($A809,DICO_Complet!A:R,17,FALSE)=0,"",VLOOKUP($A809,DICO_Complet!A:R,17,FALSE))</f>
        <v/>
      </c>
      <c r="T809" s="3" t="str">
        <f>IF(VLOOKUP($A809,DICO_Complet!A:R,18,FALSE)=0,"",VLOOKUP($A809,DICO_Complet!A:R,18,FALSE))</f>
        <v/>
      </c>
    </row>
    <row r="810" spans="1:20">
      <c r="A810" s="29">
        <v>250617090113</v>
      </c>
      <c r="B810" s="30" t="str">
        <f>IF(ISNA(VLOOKUP(Tableau161920[[#This Row],[Référence]],MON_MSG!A:B,2,FALSE)),"N",IF($I810="Obsolete","N","O"))</f>
        <v>O</v>
      </c>
      <c r="C810" s="3" t="str">
        <f>VLOOKUP($A810,DICO_Complet!A:R,3,FALSE)</f>
        <v>Environment</v>
      </c>
      <c r="D810" s="3" t="str">
        <f>VLOOKUP($A810,DICO_Complet!A:R,4,FALSE)</f>
        <v>cardholder</v>
      </c>
      <c r="E810" s="3" t="str">
        <f>VLOOKUP($A810,DICO_Complet!A:R,5,FALSE)</f>
        <v>birthCountryCode</v>
      </c>
      <c r="F810" s="3" t="str">
        <f>VLOOKUP($A810,DICO_Complet!A:R,6,FALSE)</f>
        <v>ISO3NumericCountryCode</v>
      </c>
      <c r="G810" s="31" t="str">
        <f>VLOOKUP($A810,DICO_Complet!A:R,7,FALSE)</f>
        <v>DNS</v>
      </c>
      <c r="H810" s="31">
        <f>VLOOKUP($A810,DICO_Complet!A:R,8,FALSE)</f>
        <v>0</v>
      </c>
      <c r="I810" s="3" t="str">
        <f>IF(VLOOKUP($A810,DICO_Complet!A:R,9,FALSE)&lt;&gt;0,VLOOKUP($A810,DICO_Complet!A:R,9,FALSE),"")</f>
        <v/>
      </c>
      <c r="J810" s="3" t="str">
        <f>VLOOKUP($A810,DICO_Complet!A:R,10,FALSE)</f>
        <v>Cardholder birth country code</v>
      </c>
      <c r="K810" s="3" t="str">
        <f>IF(OR(ISNA(VLOOKUP(Tableau161920[[#This Row],[Référence]],MON_MSG!A:H,7,FALSE)),ISBLANK(VLOOKUP(Tableau161920[[#This Row],[Référence]],MON_MSG!A:H,7,FALSE))),"",VLOOKUP(Tableau161920[[#This Row],[Référence]],MON_MSG!A:H,7,FALSE))</f>
        <v/>
      </c>
      <c r="L810" s="3" t="str">
        <f>IF(OR(ISNA(VLOOKUP(Tableau161920[[#This Row],[Référence]],MON_MSG!A:I,8,FALSE)),ISBLANK(VLOOKUP(Tableau161920[[#This Row],[Référence]],MON_MSG!A:I,8,FALSE))),"",VLOOKUP(Tableau161920[[#This Row],[Référence]],MON_MSG!A:I,8,FALSE))</f>
        <v/>
      </c>
      <c r="M810" s="3" t="str">
        <f>IF(OR(ISNA(VLOOKUP(Tableau161920[[#This Row],[Référence]],MON_MSG!A:J,9,FALSE)),ISBLANK(VLOOKUP(Tableau161920[[#This Row],[Référence]],MON_MSG!A:J,9,FALSE))),"",VLOOKUP(Tableau161920[[#This Row],[Référence]],MON_MSG!A:J,9,FALSE))</f>
        <v/>
      </c>
      <c r="N810" s="3" t="str">
        <f>IF(VLOOKUP($A810,DICO_Complet!A:R,12,FALSE)=0,"",VLOOKUP($A810,DICO_Complet!A:R,12,FALSE))</f>
        <v/>
      </c>
      <c r="O810" s="3" t="str">
        <f>IF(VLOOKUP($A810,DICO_Complet!A:R,13,FALSE)=0,"",VLOOKUP($A810,DICO_Complet!A:R,13,FALSE))</f>
        <v/>
      </c>
      <c r="P810" s="3" t="str">
        <f>IF(VLOOKUP($A810,DICO_Complet!A:R,14,FALSE)=0,"",VLOOKUP($A810,DICO_Complet!A:R,14,FALSE))</f>
        <v/>
      </c>
      <c r="Q810" s="3" t="str">
        <f>IF(VLOOKUP($A810,DICO_Complet!A:R,15,FALSE)=0,"",VLOOKUP($A810,DICO_Complet!A:R,15,FALSE))</f>
        <v/>
      </c>
      <c r="R810" s="3" t="str">
        <f>IF(VLOOKUP($A810,DICO_Complet!A:R,16,FALSE)=0,"",VLOOKUP($A810,DICO_Complet!A:R,16,FALSE))</f>
        <v/>
      </c>
      <c r="S810" s="3" t="str">
        <f>IF(VLOOKUP($A810,DICO_Complet!A:R,17,FALSE)=0,"",VLOOKUP($A810,DICO_Complet!A:R,17,FALSE))</f>
        <v/>
      </c>
      <c r="T810" s="3" t="str">
        <f>IF(VLOOKUP($A810,DICO_Complet!A:R,18,FALSE)=0,"",VLOOKUP($A810,DICO_Complet!A:R,18,FALSE))</f>
        <v/>
      </c>
    </row>
    <row r="811" spans="1:20">
      <c r="A811" s="29">
        <v>250617090112</v>
      </c>
      <c r="B811" s="30" t="str">
        <f>IF(ISNA(VLOOKUP(Tableau161920[[#This Row],[Référence]],MON_MSG!A:B,2,FALSE)),"N",IF($I811="Obsolete","N","O"))</f>
        <v>O</v>
      </c>
      <c r="C811" s="3" t="str">
        <f>VLOOKUP($A811,DICO_Complet!A:R,3,FALSE)</f>
        <v>Environment</v>
      </c>
      <c r="D811" s="3" t="str">
        <f>VLOOKUP($A811,DICO_Complet!A:R,4,FALSE)</f>
        <v>cardholder</v>
      </c>
      <c r="E811" s="3" t="str">
        <f>VLOOKUP($A811,DICO_Complet!A:R,5,FALSE)</f>
        <v>birthPlace</v>
      </c>
      <c r="F811" s="3" t="str">
        <f>VLOOKUP($A811,DICO_Complet!A:R,6,FALSE)</f>
        <v>Max50Text</v>
      </c>
      <c r="G811" s="31" t="str">
        <f>VLOOKUP($A811,DICO_Complet!A:R,7,FALSE)</f>
        <v>DSP</v>
      </c>
      <c r="H811" s="31">
        <f>VLOOKUP($A811,DICO_Complet!A:R,8,FALSE)</f>
        <v>0</v>
      </c>
      <c r="I811" s="3" t="str">
        <f>IF(VLOOKUP($A811,DICO_Complet!A:R,9,FALSE)&lt;&gt;0,VLOOKUP($A811,DICO_Complet!A:R,9,FALSE),"")</f>
        <v/>
      </c>
      <c r="J811" s="3" t="str">
        <f>VLOOKUP($A811,DICO_Complet!A:R,10,FALSE)</f>
        <v>Cardholder birth place</v>
      </c>
      <c r="K811" s="3" t="str">
        <f>IF(OR(ISNA(VLOOKUP(Tableau161920[[#This Row],[Référence]],MON_MSG!A:H,7,FALSE)),ISBLANK(VLOOKUP(Tableau161920[[#This Row],[Référence]],MON_MSG!A:H,7,FALSE))),"",VLOOKUP(Tableau161920[[#This Row],[Référence]],MON_MSG!A:H,7,FALSE))</f>
        <v/>
      </c>
      <c r="L811" s="3" t="str">
        <f>IF(OR(ISNA(VLOOKUP(Tableau161920[[#This Row],[Référence]],MON_MSG!A:I,8,FALSE)),ISBLANK(VLOOKUP(Tableau161920[[#This Row],[Référence]],MON_MSG!A:I,8,FALSE))),"",VLOOKUP(Tableau161920[[#This Row],[Référence]],MON_MSG!A:I,8,FALSE))</f>
        <v/>
      </c>
      <c r="M811" s="3" t="str">
        <f>IF(OR(ISNA(VLOOKUP(Tableau161920[[#This Row],[Référence]],MON_MSG!A:J,9,FALSE)),ISBLANK(VLOOKUP(Tableau161920[[#This Row],[Référence]],MON_MSG!A:J,9,FALSE))),"",VLOOKUP(Tableau161920[[#This Row],[Référence]],MON_MSG!A:J,9,FALSE))</f>
        <v/>
      </c>
      <c r="N811" s="3" t="str">
        <f>IF(VLOOKUP($A811,DICO_Complet!A:R,12,FALSE)=0,"",VLOOKUP($A811,DICO_Complet!A:R,12,FALSE))</f>
        <v/>
      </c>
      <c r="O811" s="3" t="str">
        <f>IF(VLOOKUP($A811,DICO_Complet!A:R,13,FALSE)=0,"",VLOOKUP($A811,DICO_Complet!A:R,13,FALSE))</f>
        <v/>
      </c>
      <c r="P811" s="3" t="str">
        <f>IF(VLOOKUP($A811,DICO_Complet!A:R,14,FALSE)=0,"",VLOOKUP($A811,DICO_Complet!A:R,14,FALSE))</f>
        <v/>
      </c>
      <c r="Q811" s="3" t="str">
        <f>IF(VLOOKUP($A811,DICO_Complet!A:R,15,FALSE)=0,"",VLOOKUP($A811,DICO_Complet!A:R,15,FALSE))</f>
        <v/>
      </c>
      <c r="R811" s="3" t="str">
        <f>IF(VLOOKUP($A811,DICO_Complet!A:R,16,FALSE)=0,"",VLOOKUP($A811,DICO_Complet!A:R,16,FALSE))</f>
        <v/>
      </c>
      <c r="S811" s="3" t="str">
        <f>IF(VLOOKUP($A811,DICO_Complet!A:R,17,FALSE)=0,"",VLOOKUP($A811,DICO_Complet!A:R,17,FALSE))</f>
        <v/>
      </c>
      <c r="T811" s="3" t="str">
        <f>IF(VLOOKUP($A811,DICO_Complet!A:R,18,FALSE)=0,"",VLOOKUP($A811,DICO_Complet!A:R,18,FALSE))</f>
        <v/>
      </c>
    </row>
    <row r="812" spans="1:20">
      <c r="A812" s="29">
        <v>250331121313</v>
      </c>
      <c r="B812" s="30" t="str">
        <f>IF(ISNA(VLOOKUP(Tableau161920[[#This Row],[Référence]],MON_MSG!A:B,2,FALSE)),"N",IF($I812="Obsolete","N","O"))</f>
        <v>O</v>
      </c>
      <c r="C812" s="3" t="str">
        <f>VLOOKUP($A812,DICO_Complet!A:R,3,FALSE)</f>
        <v>Environment</v>
      </c>
      <c r="D812" s="3" t="str">
        <f>VLOOKUP($A812,DICO_Complet!A:R,4,FALSE)</f>
        <v>cardholder</v>
      </c>
      <c r="E812" s="3" t="str">
        <f>VLOOKUP($A812,DICO_Complet!A:R,5,FALSE)</f>
        <v>cardholderId</v>
      </c>
      <c r="F812" s="3" t="str">
        <f>VLOOKUP($A812,DICO_Complet!A:R,6,FALSE)</f>
        <v>Max36IdentifierText</v>
      </c>
      <c r="G812" s="31" t="str">
        <f>VLOOKUP($A812,DICO_Complet!A:R,7,FALSE)</f>
        <v>DNS</v>
      </c>
      <c r="H812" s="31">
        <f>VLOOKUP($A812,DICO_Complet!A:R,8,FALSE)</f>
        <v>0</v>
      </c>
      <c r="I812" s="3" t="str">
        <f>IF(VLOOKUP($A812,DICO_Complet!A:R,9,FALSE)&lt;&gt;0,VLOOKUP($A812,DICO_Complet!A:R,9,FALSE),"")</f>
        <v/>
      </c>
      <c r="J812" s="3" t="str">
        <f>VLOOKUP($A812,DICO_Complet!A:R,10,FALSE)</f>
        <v>Cardholder Id</v>
      </c>
      <c r="K812" s="3" t="str">
        <f>IF(OR(ISNA(VLOOKUP(Tableau161920[[#This Row],[Référence]],MON_MSG!A:H,7,FALSE)),ISBLANK(VLOOKUP(Tableau161920[[#This Row],[Référence]],MON_MSG!A:H,7,FALSE))),"",VLOOKUP(Tableau161920[[#This Row],[Référence]],MON_MSG!A:H,7,FALSE))</f>
        <v/>
      </c>
      <c r="L812" s="3" t="str">
        <f>IF(OR(ISNA(VLOOKUP(Tableau161920[[#This Row],[Référence]],MON_MSG!A:I,8,FALSE)),ISBLANK(VLOOKUP(Tableau161920[[#This Row],[Référence]],MON_MSG!A:I,8,FALSE))),"",VLOOKUP(Tableau161920[[#This Row],[Référence]],MON_MSG!A:I,8,FALSE))</f>
        <v/>
      </c>
      <c r="M812" s="3" t="str">
        <f>IF(OR(ISNA(VLOOKUP(Tableau161920[[#This Row],[Référence]],MON_MSG!A:J,9,FALSE)),ISBLANK(VLOOKUP(Tableau161920[[#This Row],[Référence]],MON_MSG!A:J,9,FALSE))),"",VLOOKUP(Tableau161920[[#This Row],[Référence]],MON_MSG!A:J,9,FALSE))</f>
        <v/>
      </c>
      <c r="N812" s="3" t="str">
        <f>IF(VLOOKUP($A812,DICO_Complet!A:R,12,FALSE)=0,"",VLOOKUP($A812,DICO_Complet!A:R,12,FALSE))</f>
        <v/>
      </c>
      <c r="O812" s="3" t="str">
        <f>IF(VLOOKUP($A812,DICO_Complet!A:R,13,FALSE)=0,"",VLOOKUP($A812,DICO_Complet!A:R,13,FALSE))</f>
        <v/>
      </c>
      <c r="P812" s="3" t="str">
        <f>IF(VLOOKUP($A812,DICO_Complet!A:R,14,FALSE)=0,"",VLOOKUP($A812,DICO_Complet!A:R,14,FALSE))</f>
        <v/>
      </c>
      <c r="Q812" s="3" t="str">
        <f>IF(VLOOKUP($A812,DICO_Complet!A:R,15,FALSE)=0,"",VLOOKUP($A812,DICO_Complet!A:R,15,FALSE))</f>
        <v/>
      </c>
      <c r="R812" s="3" t="str">
        <f>IF(VLOOKUP($A812,DICO_Complet!A:R,16,FALSE)=0,"",VLOOKUP($A812,DICO_Complet!A:R,16,FALSE))</f>
        <v/>
      </c>
      <c r="S812" s="3" t="str">
        <f>IF(VLOOKUP($A812,DICO_Complet!A:R,17,FALSE)=0,"",VLOOKUP($A812,DICO_Complet!A:R,17,FALSE))</f>
        <v/>
      </c>
      <c r="T812" s="3" t="str">
        <f>IF(VLOOKUP($A812,DICO_Complet!A:R,18,FALSE)=0,"",VLOOKUP($A812,DICO_Complet!A:R,18,FALSE))</f>
        <v/>
      </c>
    </row>
    <row r="813" spans="1:20">
      <c r="A813" s="29">
        <v>250617090114</v>
      </c>
      <c r="B813" s="30" t="str">
        <f>IF(ISNA(VLOOKUP(Tableau161920[[#This Row],[Référence]],MON_MSG!A:B,2,FALSE)),"N",IF($I813="Obsolete","N","O"))</f>
        <v>O</v>
      </c>
      <c r="C813" s="3" t="str">
        <f>VLOOKUP($A813,DICO_Complet!A:R,3,FALSE)</f>
        <v>Environment</v>
      </c>
      <c r="D813" s="3" t="str">
        <f>VLOOKUP($A813,DICO_Complet!A:R,4,FALSE)</f>
        <v>cardholder</v>
      </c>
      <c r="E813" s="3" t="str">
        <f>VLOOKUP($A813,DICO_Complet!A:R,5,FALSE)</f>
        <v>cellPhone</v>
      </c>
      <c r="F813" s="3" t="str">
        <f>VLOOKUP($A813,DICO_Complet!A:R,6,FALSE)</f>
        <v>PhoneNumberText</v>
      </c>
      <c r="G813" s="31" t="str">
        <f>VLOOKUP($A813,DICO_Complet!A:R,7,FALSE)</f>
        <v>DSP</v>
      </c>
      <c r="H813" s="31">
        <f>VLOOKUP($A813,DICO_Complet!A:R,8,FALSE)</f>
        <v>0</v>
      </c>
      <c r="I813" s="3" t="str">
        <f>IF(VLOOKUP($A813,DICO_Complet!A:R,9,FALSE)&lt;&gt;0,VLOOKUP($A813,DICO_Complet!A:R,9,FALSE),"")</f>
        <v/>
      </c>
      <c r="J813" s="3" t="str">
        <f>VLOOKUP($A813,DICO_Complet!A:R,10,FALSE)</f>
        <v>Cardholder cellphone number</v>
      </c>
      <c r="K813" s="3" t="str">
        <f>IF(OR(ISNA(VLOOKUP(Tableau161920[[#This Row],[Référence]],MON_MSG!A:H,7,FALSE)),ISBLANK(VLOOKUP(Tableau161920[[#This Row],[Référence]],MON_MSG!A:H,7,FALSE))),"",VLOOKUP(Tableau161920[[#This Row],[Référence]],MON_MSG!A:H,7,FALSE))</f>
        <v/>
      </c>
      <c r="L813" s="3" t="str">
        <f>IF(OR(ISNA(VLOOKUP(Tableau161920[[#This Row],[Référence]],MON_MSG!A:I,8,FALSE)),ISBLANK(VLOOKUP(Tableau161920[[#This Row],[Référence]],MON_MSG!A:I,8,FALSE))),"",VLOOKUP(Tableau161920[[#This Row],[Référence]],MON_MSG!A:I,8,FALSE))</f>
        <v/>
      </c>
      <c r="M813" s="3" t="str">
        <f>IF(OR(ISNA(VLOOKUP(Tableau161920[[#This Row],[Référence]],MON_MSG!A:J,9,FALSE)),ISBLANK(VLOOKUP(Tableau161920[[#This Row],[Référence]],MON_MSG!A:J,9,FALSE))),"",VLOOKUP(Tableau161920[[#This Row],[Référence]],MON_MSG!A:J,9,FALSE))</f>
        <v/>
      </c>
      <c r="N813" s="3" t="str">
        <f>IF(VLOOKUP($A813,DICO_Complet!A:R,12,FALSE)=0,"",VLOOKUP($A813,DICO_Complet!A:R,12,FALSE))</f>
        <v/>
      </c>
      <c r="O813" s="3" t="str">
        <f>IF(VLOOKUP($A813,DICO_Complet!A:R,13,FALSE)=0,"",VLOOKUP($A813,DICO_Complet!A:R,13,FALSE))</f>
        <v/>
      </c>
      <c r="P813" s="3" t="str">
        <f>IF(VLOOKUP($A813,DICO_Complet!A:R,14,FALSE)=0,"",VLOOKUP($A813,DICO_Complet!A:R,14,FALSE))</f>
        <v/>
      </c>
      <c r="Q813" s="3" t="str">
        <f>IF(VLOOKUP($A813,DICO_Complet!A:R,15,FALSE)=0,"",VLOOKUP($A813,DICO_Complet!A:R,15,FALSE))</f>
        <v/>
      </c>
      <c r="R813" s="3" t="str">
        <f>IF(VLOOKUP($A813,DICO_Complet!A:R,16,FALSE)=0,"",VLOOKUP($A813,DICO_Complet!A:R,16,FALSE))</f>
        <v/>
      </c>
      <c r="S813" s="3" t="str">
        <f>IF(VLOOKUP($A813,DICO_Complet!A:R,17,FALSE)=0,"",VLOOKUP($A813,DICO_Complet!A:R,17,FALSE))</f>
        <v/>
      </c>
      <c r="T813" s="3" t="str">
        <f>IF(VLOOKUP($A813,DICO_Complet!A:R,18,FALSE)=0,"",VLOOKUP($A813,DICO_Complet!A:R,18,FALSE))</f>
        <v/>
      </c>
    </row>
    <row r="814" spans="1:20">
      <c r="A814" s="29">
        <v>250528104051</v>
      </c>
      <c r="B814" s="30" t="str">
        <f>IF(ISNA(VLOOKUP(Tableau161920[[#This Row],[Référence]],MON_MSG!A:B,2,FALSE)),"N",IF($I814="Obsolete","N","O"))</f>
        <v>O</v>
      </c>
      <c r="C814" s="3" t="str">
        <f>VLOOKUP($A814,DICO_Complet!A:R,3,FALSE)</f>
        <v>Environment</v>
      </c>
      <c r="D814" s="3" t="str">
        <f>VLOOKUP($A814,DICO_Complet!A:R,4,FALSE)</f>
        <v>cardholder</v>
      </c>
      <c r="E814" s="3" t="str">
        <f>VLOOKUP($A814,DICO_Complet!A:R,5,FALSE)</f>
        <v>civility</v>
      </c>
      <c r="F814" s="3" t="str">
        <f>VLOOKUP($A814,DICO_Complet!A:R,6,FALSE)</f>
        <v>Max16Text</v>
      </c>
      <c r="G814" s="31" t="str">
        <f>VLOOKUP($A814,DICO_Complet!A:R,7,FALSE)</f>
        <v>DSP</v>
      </c>
      <c r="H814" s="31">
        <f>VLOOKUP($A814,DICO_Complet!A:R,8,FALSE)</f>
        <v>0</v>
      </c>
      <c r="I814" s="3" t="str">
        <f>IF(VLOOKUP($A814,DICO_Complet!A:R,9,FALSE)&lt;&gt;0,VLOOKUP($A814,DICO_Complet!A:R,9,FALSE),"")</f>
        <v/>
      </c>
      <c r="J814" s="3" t="str">
        <f>VLOOKUP($A814,DICO_Complet!A:R,10,FALSE)</f>
        <v>cardholder title</v>
      </c>
      <c r="K814" s="3" t="str">
        <f>IF(OR(ISNA(VLOOKUP(Tableau161920[[#This Row],[Référence]],MON_MSG!A:H,7,FALSE)),ISBLANK(VLOOKUP(Tableau161920[[#This Row],[Référence]],MON_MSG!A:H,7,FALSE))),"",VLOOKUP(Tableau161920[[#This Row],[Référence]],MON_MSG!A:H,7,FALSE))</f>
        <v/>
      </c>
      <c r="L814" s="3" t="str">
        <f>IF(OR(ISNA(VLOOKUP(Tableau161920[[#This Row],[Référence]],MON_MSG!A:I,8,FALSE)),ISBLANK(VLOOKUP(Tableau161920[[#This Row],[Référence]],MON_MSG!A:I,8,FALSE))),"",VLOOKUP(Tableau161920[[#This Row],[Référence]],MON_MSG!A:I,8,FALSE))</f>
        <v/>
      </c>
      <c r="M814" s="3" t="str">
        <f>IF(OR(ISNA(VLOOKUP(Tableau161920[[#This Row],[Référence]],MON_MSG!A:J,9,FALSE)),ISBLANK(VLOOKUP(Tableau161920[[#This Row],[Référence]],MON_MSG!A:J,9,FALSE))),"",VLOOKUP(Tableau161920[[#This Row],[Référence]],MON_MSG!A:J,9,FALSE))</f>
        <v/>
      </c>
      <c r="N814" s="3" t="str">
        <f>IF(VLOOKUP($A814,DICO_Complet!A:R,12,FALSE)=0,"",VLOOKUP($A814,DICO_Complet!A:R,12,FALSE))</f>
        <v/>
      </c>
      <c r="O814" s="3" t="str">
        <f>IF(VLOOKUP($A814,DICO_Complet!A:R,13,FALSE)=0,"",VLOOKUP($A814,DICO_Complet!A:R,13,FALSE))</f>
        <v/>
      </c>
      <c r="P814" s="3" t="str">
        <f>IF(VLOOKUP($A814,DICO_Complet!A:R,14,FALSE)=0,"",VLOOKUP($A814,DICO_Complet!A:R,14,FALSE))</f>
        <v/>
      </c>
      <c r="Q814" s="3" t="str">
        <f>IF(VLOOKUP($A814,DICO_Complet!A:R,15,FALSE)=0,"",VLOOKUP($A814,DICO_Complet!A:R,15,FALSE))</f>
        <v/>
      </c>
      <c r="R814" s="3" t="str">
        <f>IF(VLOOKUP($A814,DICO_Complet!A:R,16,FALSE)=0,"",VLOOKUP($A814,DICO_Complet!A:R,16,FALSE))</f>
        <v/>
      </c>
      <c r="S814" s="3" t="str">
        <f>IF(VLOOKUP($A814,DICO_Complet!A:R,17,FALSE)=0,"",VLOOKUP($A814,DICO_Complet!A:R,17,FALSE))</f>
        <v/>
      </c>
      <c r="T814" s="3" t="str">
        <f>IF(VLOOKUP($A814,DICO_Complet!A:R,18,FALSE)=0,"",VLOOKUP($A814,DICO_Complet!A:R,18,FALSE))</f>
        <v/>
      </c>
    </row>
    <row r="815" spans="1:20">
      <c r="A815" s="29">
        <v>241112000099</v>
      </c>
      <c r="B815" s="30" t="str">
        <f>IF(ISNA(VLOOKUP(Tableau161920[[#This Row],[Référence]],MON_MSG!A:B,2,FALSE)),"N",IF($I815="Obsolete","N","O"))</f>
        <v>O</v>
      </c>
      <c r="C815" s="3" t="str">
        <f>VLOOKUP($A815,DICO_Complet!A:R,3,FALSE)</f>
        <v>Environment</v>
      </c>
      <c r="D815" s="3" t="str">
        <f>VLOOKUP($A815,DICO_Complet!A:R,4,FALSE)</f>
        <v>cardholder</v>
      </c>
      <c r="E815" s="3" t="str">
        <f>VLOOKUP($A815,DICO_Complet!A:R,5,FALSE)</f>
        <v>countryCode</v>
      </c>
      <c r="F815" s="3" t="str">
        <f>VLOOKUP($A815,DICO_Complet!A:R,6,FALSE)</f>
        <v>ISO3NumericCountryCode</v>
      </c>
      <c r="G815" s="31" t="str">
        <f>VLOOKUP($A815,DICO_Complet!A:R,7,FALSE)</f>
        <v>DNS</v>
      </c>
      <c r="H815" s="31">
        <f>VLOOKUP($A815,DICO_Complet!A:R,8,FALSE)</f>
        <v>0</v>
      </c>
      <c r="I815" s="3" t="str">
        <f>IF(VLOOKUP($A815,DICO_Complet!A:R,9,FALSE)&lt;&gt;0,VLOOKUP($A815,DICO_Complet!A:R,9,FALSE),"")</f>
        <v/>
      </c>
      <c r="J815" s="3" t="str">
        <f>VLOOKUP($A815,DICO_Complet!A:R,10,FALSE)</f>
        <v>country code of cardholder</v>
      </c>
      <c r="K815" s="3" t="str">
        <f>IF(OR(ISNA(VLOOKUP(Tableau161920[[#This Row],[Référence]],MON_MSG!A:H,7,FALSE)),ISBLANK(VLOOKUP(Tableau161920[[#This Row],[Référence]],MON_MSG!A:H,7,FALSE))),"",VLOOKUP(Tableau161920[[#This Row],[Référence]],MON_MSG!A:H,7,FALSE))</f>
        <v/>
      </c>
      <c r="L815" s="3" t="str">
        <f>IF(OR(ISNA(VLOOKUP(Tableau161920[[#This Row],[Référence]],MON_MSG!A:I,8,FALSE)),ISBLANK(VLOOKUP(Tableau161920[[#This Row],[Référence]],MON_MSG!A:I,8,FALSE))),"",VLOOKUP(Tableau161920[[#This Row],[Référence]],MON_MSG!A:I,8,FALSE))</f>
        <v/>
      </c>
      <c r="M815" s="3" t="str">
        <f>IF(OR(ISNA(VLOOKUP(Tableau161920[[#This Row],[Référence]],MON_MSG!A:J,9,FALSE)),ISBLANK(VLOOKUP(Tableau161920[[#This Row],[Référence]],MON_MSG!A:J,9,FALSE))),"",VLOOKUP(Tableau161920[[#This Row],[Référence]],MON_MSG!A:J,9,FALSE))</f>
        <v/>
      </c>
      <c r="N815" s="3" t="str">
        <f>IF(VLOOKUP($A815,DICO_Complet!A:R,12,FALSE)=0,"",VLOOKUP($A815,DICO_Complet!A:R,12,FALSE))</f>
        <v/>
      </c>
      <c r="O815" s="3" t="str">
        <f>IF(VLOOKUP($A815,DICO_Complet!A:R,13,FALSE)=0,"",VLOOKUP($A815,DICO_Complet!A:R,13,FALSE))</f>
        <v/>
      </c>
      <c r="P815" s="3" t="str">
        <f>IF(VLOOKUP($A815,DICO_Complet!A:R,14,FALSE)=0,"",VLOOKUP($A815,DICO_Complet!A:R,14,FALSE))</f>
        <v/>
      </c>
      <c r="Q815" s="3" t="str">
        <f>IF(VLOOKUP($A815,DICO_Complet!A:R,15,FALSE)=0,"",VLOOKUP($A815,DICO_Complet!A:R,15,FALSE))</f>
        <v/>
      </c>
      <c r="R815" s="3" t="str">
        <f>IF(VLOOKUP($A815,DICO_Complet!A:R,16,FALSE)=0,"",VLOOKUP($A815,DICO_Complet!A:R,16,FALSE))</f>
        <v/>
      </c>
      <c r="S815" s="3" t="str">
        <f>IF(VLOOKUP($A815,DICO_Complet!A:R,17,FALSE)=0,"",VLOOKUP($A815,DICO_Complet!A:R,17,FALSE))</f>
        <v/>
      </c>
      <c r="T815" s="3" t="str">
        <f>IF(VLOOKUP($A815,DICO_Complet!A:R,18,FALSE)=0,"",VLOOKUP($A815,DICO_Complet!A:R,18,FALSE))</f>
        <v/>
      </c>
    </row>
    <row r="816" spans="1:20">
      <c r="A816" s="29">
        <v>260313163200</v>
      </c>
      <c r="B816" s="30" t="str">
        <f>IF(ISNA(VLOOKUP(Tableau161920[[#This Row],[Référence]],MON_MSG!A:B,2,FALSE)),"N",IF($I816="Obsolete","N","O"))</f>
        <v>O</v>
      </c>
      <c r="C816" s="3" t="str">
        <f>VLOOKUP($A816,DICO_Complet!A:R,3,FALSE)</f>
        <v>Environment</v>
      </c>
      <c r="D816" s="3" t="str">
        <f>VLOOKUP($A816,DICO_Complet!A:R,4,FALSE)</f>
        <v>cardholder</v>
      </c>
      <c r="E816" s="3" t="str">
        <f>VLOOKUP($A816,DICO_Complet!A:R,5,FALSE)</f>
        <v>creditReserveContractNumber</v>
      </c>
      <c r="F816" s="3" t="str">
        <f>VLOOKUP($A816,DICO_Complet!A:R,6,FALSE)</f>
        <v>Max20Text</v>
      </c>
      <c r="G816" s="31" t="str">
        <f>VLOOKUP($A816,DICO_Complet!A:R,7,FALSE)</f>
        <v>DNS</v>
      </c>
      <c r="H816" s="31">
        <f>VLOOKUP($A816,DICO_Complet!A:R,8,FALSE)</f>
        <v>0</v>
      </c>
      <c r="I816" s="3" t="str">
        <f>IF(VLOOKUP($A816,DICO_Complet!A:R,9,FALSE)&lt;&gt;0,VLOOKUP($A816,DICO_Complet!A:R,9,FALSE),"")</f>
        <v/>
      </c>
      <c r="J816" s="3" t="str">
        <f>VLOOKUP($A816,DICO_Complet!A:R,10,FALSE)</f>
        <v>Identifies the credit contract linked to the customer’s credit reserve account</v>
      </c>
      <c r="K816" s="3" t="str">
        <f>IF(OR(ISNA(VLOOKUP(Tableau161920[[#This Row],[Référence]],MON_MSG!A:H,7,FALSE)),ISBLANK(VLOOKUP(Tableau161920[[#This Row],[Référence]],MON_MSG!A:H,7,FALSE))),"",VLOOKUP(Tableau161920[[#This Row],[Référence]],MON_MSG!A:H,7,FALSE))</f>
        <v/>
      </c>
      <c r="L816" s="3" t="str">
        <f>IF(OR(ISNA(VLOOKUP(Tableau161920[[#This Row],[Référence]],MON_MSG!A:I,8,FALSE)),ISBLANK(VLOOKUP(Tableau161920[[#This Row],[Référence]],MON_MSG!A:I,8,FALSE))),"",VLOOKUP(Tableau161920[[#This Row],[Référence]],MON_MSG!A:I,8,FALSE))</f>
        <v/>
      </c>
      <c r="M816" s="3" t="str">
        <f>IF(OR(ISNA(VLOOKUP(Tableau161920[[#This Row],[Référence]],MON_MSG!A:J,9,FALSE)),ISBLANK(VLOOKUP(Tableau161920[[#This Row],[Référence]],MON_MSG!A:J,9,FALSE))),"",VLOOKUP(Tableau161920[[#This Row],[Référence]],MON_MSG!A:J,9,FALSE))</f>
        <v/>
      </c>
      <c r="N816" s="3" t="str">
        <f>IF(VLOOKUP($A816,DICO_Complet!A:R,12,FALSE)=0,"",VLOOKUP($A816,DICO_Complet!A:R,12,FALSE))</f>
        <v/>
      </c>
      <c r="O816" s="3" t="str">
        <f>IF(VLOOKUP($A816,DICO_Complet!A:R,13,FALSE)=0,"",VLOOKUP($A816,DICO_Complet!A:R,13,FALSE))</f>
        <v/>
      </c>
      <c r="P816" s="3" t="str">
        <f>IF(VLOOKUP($A816,DICO_Complet!A:R,14,FALSE)=0,"",VLOOKUP($A816,DICO_Complet!A:R,14,FALSE))</f>
        <v/>
      </c>
      <c r="Q816" s="3" t="str">
        <f>IF(VLOOKUP($A816,DICO_Complet!A:R,15,FALSE)=0,"",VLOOKUP($A816,DICO_Complet!A:R,15,FALSE))</f>
        <v/>
      </c>
      <c r="R816" s="3" t="str">
        <f>IF(VLOOKUP($A816,DICO_Complet!A:R,16,FALSE)=0,"",VLOOKUP($A816,DICO_Complet!A:R,16,FALSE))</f>
        <v/>
      </c>
      <c r="S816" s="3" t="str">
        <f>IF(VLOOKUP($A816,DICO_Complet!A:R,17,FALSE)=0,"",VLOOKUP($A816,DICO_Complet!A:R,17,FALSE))</f>
        <v/>
      </c>
      <c r="T816" s="3" t="str">
        <f>IF(VLOOKUP($A816,DICO_Complet!A:R,18,FALSE)=0,"",VLOOKUP($A816,DICO_Complet!A:R,18,FALSE))</f>
        <v/>
      </c>
    </row>
    <row r="817" spans="1:20">
      <c r="A817" s="29">
        <v>250528104054</v>
      </c>
      <c r="B817" s="30" t="str">
        <f>IF(ISNA(VLOOKUP(Tableau161920[[#This Row],[Référence]],MON_MSG!A:B,2,FALSE)),"N",IF($I817="Obsolete","N","O"))</f>
        <v>O</v>
      </c>
      <c r="C817" s="3" t="str">
        <f>VLOOKUP($A817,DICO_Complet!A:R,3,FALSE)</f>
        <v>Environment</v>
      </c>
      <c r="D817" s="3" t="str">
        <f>VLOOKUP($A817,DICO_Complet!A:R,4,FALSE)</f>
        <v>cardholder</v>
      </c>
      <c r="E817" s="3" t="str">
        <f>VLOOKUP($A817,DICO_Complet!A:R,5,FALSE)</f>
        <v>dateOfBirth</v>
      </c>
      <c r="F817" s="3" t="str">
        <f>VLOOKUP($A817,DICO_Complet!A:R,6,FALSE)</f>
        <v>ISODate</v>
      </c>
      <c r="G817" s="31" t="str">
        <f>VLOOKUP($A817,DICO_Complet!A:R,7,FALSE)</f>
        <v>DSP</v>
      </c>
      <c r="H817" s="31">
        <f>VLOOKUP($A817,DICO_Complet!A:R,8,FALSE)</f>
        <v>0</v>
      </c>
      <c r="I817" s="3" t="str">
        <f>IF(VLOOKUP($A817,DICO_Complet!A:R,9,FALSE)&lt;&gt;0,VLOOKUP($A817,DICO_Complet!A:R,9,FALSE),"")</f>
        <v/>
      </c>
      <c r="J817" s="3" t="str">
        <f>VLOOKUP($A817,DICO_Complet!A:R,10,FALSE)</f>
        <v>Date of birth of cardholder</v>
      </c>
      <c r="K817" s="3" t="str">
        <f>IF(OR(ISNA(VLOOKUP(Tableau161920[[#This Row],[Référence]],MON_MSG!A:H,7,FALSE)),ISBLANK(VLOOKUP(Tableau161920[[#This Row],[Référence]],MON_MSG!A:H,7,FALSE))),"",VLOOKUP(Tableau161920[[#This Row],[Référence]],MON_MSG!A:H,7,FALSE))</f>
        <v/>
      </c>
      <c r="L817" s="3" t="str">
        <f>IF(OR(ISNA(VLOOKUP(Tableau161920[[#This Row],[Référence]],MON_MSG!A:I,8,FALSE)),ISBLANK(VLOOKUP(Tableau161920[[#This Row],[Référence]],MON_MSG!A:I,8,FALSE))),"",VLOOKUP(Tableau161920[[#This Row],[Référence]],MON_MSG!A:I,8,FALSE))</f>
        <v/>
      </c>
      <c r="M817" s="3" t="str">
        <f>IF(OR(ISNA(VLOOKUP(Tableau161920[[#This Row],[Référence]],MON_MSG!A:J,9,FALSE)),ISBLANK(VLOOKUP(Tableau161920[[#This Row],[Référence]],MON_MSG!A:J,9,FALSE))),"",VLOOKUP(Tableau161920[[#This Row],[Référence]],MON_MSG!A:J,9,FALSE))</f>
        <v/>
      </c>
      <c r="N817" s="3" t="str">
        <f>IF(VLOOKUP($A817,DICO_Complet!A:R,12,FALSE)=0,"",VLOOKUP($A817,DICO_Complet!A:R,12,FALSE))</f>
        <v/>
      </c>
      <c r="O817" s="3" t="str">
        <f>IF(VLOOKUP($A817,DICO_Complet!A:R,13,FALSE)=0,"",VLOOKUP($A817,DICO_Complet!A:R,13,FALSE))</f>
        <v/>
      </c>
      <c r="P817" s="3" t="str">
        <f>IF(VLOOKUP($A817,DICO_Complet!A:R,14,FALSE)=0,"",VLOOKUP($A817,DICO_Complet!A:R,14,FALSE))</f>
        <v/>
      </c>
      <c r="Q817" s="3" t="str">
        <f>IF(VLOOKUP($A817,DICO_Complet!A:R,15,FALSE)=0,"",VLOOKUP($A817,DICO_Complet!A:R,15,FALSE))</f>
        <v/>
      </c>
      <c r="R817" s="3" t="str">
        <f>IF(VLOOKUP($A817,DICO_Complet!A:R,16,FALSE)=0,"",VLOOKUP($A817,DICO_Complet!A:R,16,FALSE))</f>
        <v/>
      </c>
      <c r="S817" s="3" t="str">
        <f>IF(VLOOKUP($A817,DICO_Complet!A:R,17,FALSE)=0,"",VLOOKUP($A817,DICO_Complet!A:R,17,FALSE))</f>
        <v/>
      </c>
      <c r="T817" s="3" t="str">
        <f>IF(VLOOKUP($A817,DICO_Complet!A:R,18,FALSE)=0,"",VLOOKUP($A817,DICO_Complet!A:R,18,FALSE))</f>
        <v/>
      </c>
    </row>
    <row r="818" spans="1:20">
      <c r="A818" s="29">
        <v>241112000100</v>
      </c>
      <c r="B818" s="30" t="str">
        <f>IF(ISNA(VLOOKUP(Tableau161920[[#This Row],[Référence]],MON_MSG!A:B,2,FALSE)),"N",IF($I818="Obsolete","N","O"))</f>
        <v>O</v>
      </c>
      <c r="C818" s="3" t="str">
        <f>VLOOKUP($A818,DICO_Complet!A:R,3,FALSE)</f>
        <v>Environment</v>
      </c>
      <c r="D818" s="3" t="str">
        <f>VLOOKUP($A818,DICO_Complet!A:R,4,FALSE)</f>
        <v>cardholder</v>
      </c>
      <c r="E818" s="3" t="str">
        <f>VLOOKUP($A818,DICO_Complet!A:R,5,FALSE)</f>
        <v>email</v>
      </c>
      <c r="F818" s="3" t="str">
        <f>VLOOKUP($A818,DICO_Complet!A:R,6,FALSE)</f>
        <v>EmailAddressType</v>
      </c>
      <c r="G818" s="31" t="str">
        <f>VLOOKUP($A818,DICO_Complet!A:R,7,FALSE)</f>
        <v>DSP</v>
      </c>
      <c r="H818" s="31">
        <f>VLOOKUP($A818,DICO_Complet!A:R,8,FALSE)</f>
        <v>0</v>
      </c>
      <c r="I818" s="3" t="str">
        <f>IF(VLOOKUP($A818,DICO_Complet!A:R,9,FALSE)&lt;&gt;0,VLOOKUP($A818,DICO_Complet!A:R,9,FALSE),"")</f>
        <v/>
      </c>
      <c r="J818" s="3" t="str">
        <f>VLOOKUP($A818,DICO_Complet!A:R,10,FALSE)</f>
        <v>email address</v>
      </c>
      <c r="K818" s="3" t="str">
        <f>IF(OR(ISNA(VLOOKUP(Tableau161920[[#This Row],[Référence]],MON_MSG!A:H,7,FALSE)),ISBLANK(VLOOKUP(Tableau161920[[#This Row],[Référence]],MON_MSG!A:H,7,FALSE))),"",VLOOKUP(Tableau161920[[#This Row],[Référence]],MON_MSG!A:H,7,FALSE))</f>
        <v/>
      </c>
      <c r="L818" s="3" t="str">
        <f>IF(OR(ISNA(VLOOKUP(Tableau161920[[#This Row],[Référence]],MON_MSG!A:I,8,FALSE)),ISBLANK(VLOOKUP(Tableau161920[[#This Row],[Référence]],MON_MSG!A:I,8,FALSE))),"",VLOOKUP(Tableau161920[[#This Row],[Référence]],MON_MSG!A:I,8,FALSE))</f>
        <v/>
      </c>
      <c r="M818" s="3" t="str">
        <f>IF(OR(ISNA(VLOOKUP(Tableau161920[[#This Row],[Référence]],MON_MSG!A:J,9,FALSE)),ISBLANK(VLOOKUP(Tableau161920[[#This Row],[Référence]],MON_MSG!A:J,9,FALSE))),"",VLOOKUP(Tableau161920[[#This Row],[Référence]],MON_MSG!A:J,9,FALSE))</f>
        <v/>
      </c>
      <c r="N818" s="3" t="str">
        <f>IF(VLOOKUP($A818,DICO_Complet!A:R,12,FALSE)=0,"",VLOOKUP($A818,DICO_Complet!A:R,12,FALSE))</f>
        <v/>
      </c>
      <c r="O818" s="3" t="str">
        <f>IF(VLOOKUP($A818,DICO_Complet!A:R,13,FALSE)=0,"",VLOOKUP($A818,DICO_Complet!A:R,13,FALSE))</f>
        <v/>
      </c>
      <c r="P818" s="3" t="str">
        <f>IF(VLOOKUP($A818,DICO_Complet!A:R,14,FALSE)=0,"",VLOOKUP($A818,DICO_Complet!A:R,14,FALSE))</f>
        <v/>
      </c>
      <c r="Q818" s="3" t="str">
        <f>IF(VLOOKUP($A818,DICO_Complet!A:R,15,FALSE)=0,"",VLOOKUP($A818,DICO_Complet!A:R,15,FALSE))</f>
        <v/>
      </c>
      <c r="R818" s="3" t="str">
        <f>IF(VLOOKUP($A818,DICO_Complet!A:R,16,FALSE)=0,"",VLOOKUP($A818,DICO_Complet!A:R,16,FALSE))</f>
        <v/>
      </c>
      <c r="S818" s="3" t="str">
        <f>IF(VLOOKUP($A818,DICO_Complet!A:R,17,FALSE)=0,"",VLOOKUP($A818,DICO_Complet!A:R,17,FALSE))</f>
        <v/>
      </c>
      <c r="T818" s="3" t="str">
        <f>IF(VLOOKUP($A818,DICO_Complet!A:R,18,FALSE)=0,"",VLOOKUP($A818,DICO_Complet!A:R,18,FALSE))</f>
        <v/>
      </c>
    </row>
    <row r="819" spans="1:20">
      <c r="A819" s="29">
        <v>241112000101</v>
      </c>
      <c r="B819" s="30" t="str">
        <f>IF(ISNA(VLOOKUP(Tableau161920[[#This Row],[Référence]],MON_MSG!A:B,2,FALSE)),"N",IF($I819="Obsolete","N","O"))</f>
        <v>O</v>
      </c>
      <c r="C819" s="3" t="str">
        <f>VLOOKUP($A819,DICO_Complet!A:R,3,FALSE)</f>
        <v>Environment</v>
      </c>
      <c r="D819" s="3" t="str">
        <f>VLOOKUP($A819,DICO_Complet!A:R,4,FALSE)</f>
        <v>cardholder</v>
      </c>
      <c r="E819" s="3" t="str">
        <f>VLOOKUP($A819,DICO_Complet!A:R,5,FALSE)</f>
        <v>firstName</v>
      </c>
      <c r="F819" s="3" t="str">
        <f>VLOOKUP($A819,DICO_Complet!A:R,6,FALSE)</f>
        <v>Max70Text</v>
      </c>
      <c r="G819" s="31" t="str">
        <f>VLOOKUP($A819,DICO_Complet!A:R,7,FALSE)</f>
        <v>DTI</v>
      </c>
      <c r="H819" s="31">
        <f>VLOOKUP($A819,DICO_Complet!A:R,8,FALSE)</f>
        <v>0</v>
      </c>
      <c r="I819" s="3" t="str">
        <f>IF(VLOOKUP($A819,DICO_Complet!A:R,9,FALSE)&lt;&gt;0,VLOOKUP($A819,DICO_Complet!A:R,9,FALSE),"")</f>
        <v/>
      </c>
      <c r="J819" s="3" t="str">
        <f>VLOOKUP($A819,DICO_Complet!A:R,10,FALSE)</f>
        <v>first name</v>
      </c>
      <c r="K819" s="3" t="str">
        <f>IF(OR(ISNA(VLOOKUP(Tableau161920[[#This Row],[Référence]],MON_MSG!A:H,7,FALSE)),ISBLANK(VLOOKUP(Tableau161920[[#This Row],[Référence]],MON_MSG!A:H,7,FALSE))),"",VLOOKUP(Tableau161920[[#This Row],[Référence]],MON_MSG!A:H,7,FALSE))</f>
        <v/>
      </c>
      <c r="L819" s="3" t="str">
        <f>IF(OR(ISNA(VLOOKUP(Tableau161920[[#This Row],[Référence]],MON_MSG!A:I,8,FALSE)),ISBLANK(VLOOKUP(Tableau161920[[#This Row],[Référence]],MON_MSG!A:I,8,FALSE))),"",VLOOKUP(Tableau161920[[#This Row],[Référence]],MON_MSG!A:I,8,FALSE))</f>
        <v/>
      </c>
      <c r="M819" s="3" t="str">
        <f>IF(OR(ISNA(VLOOKUP(Tableau161920[[#This Row],[Référence]],MON_MSG!A:J,9,FALSE)),ISBLANK(VLOOKUP(Tableau161920[[#This Row],[Référence]],MON_MSG!A:J,9,FALSE))),"",VLOOKUP(Tableau161920[[#This Row],[Référence]],MON_MSG!A:J,9,FALSE))</f>
        <v/>
      </c>
      <c r="N819" s="3" t="str">
        <f>IF(VLOOKUP($A819,DICO_Complet!A:R,12,FALSE)=0,"",VLOOKUP($A819,DICO_Complet!A:R,12,FALSE))</f>
        <v/>
      </c>
      <c r="O819" s="3" t="str">
        <f>IF(VLOOKUP($A819,DICO_Complet!A:R,13,FALSE)=0,"",VLOOKUP($A819,DICO_Complet!A:R,13,FALSE))</f>
        <v/>
      </c>
      <c r="P819" s="3" t="str">
        <f>IF(VLOOKUP($A819,DICO_Complet!A:R,14,FALSE)=0,"",VLOOKUP($A819,DICO_Complet!A:R,14,FALSE))</f>
        <v/>
      </c>
      <c r="Q819" s="3" t="str">
        <f>IF(VLOOKUP($A819,DICO_Complet!A:R,15,FALSE)=0,"",VLOOKUP($A819,DICO_Complet!A:R,15,FALSE))</f>
        <v/>
      </c>
      <c r="R819" s="3" t="str">
        <f>IF(VLOOKUP($A819,DICO_Complet!A:R,16,FALSE)=0,"",VLOOKUP($A819,DICO_Complet!A:R,16,FALSE))</f>
        <v/>
      </c>
      <c r="S819" s="3" t="str">
        <f>IF(VLOOKUP($A819,DICO_Complet!A:R,17,FALSE)=0,"",VLOOKUP($A819,DICO_Complet!A:R,17,FALSE))</f>
        <v/>
      </c>
      <c r="T819" s="3" t="str">
        <f>IF(VLOOKUP($A819,DICO_Complet!A:R,18,FALSE)=0,"",VLOOKUP($A819,DICO_Complet!A:R,18,FALSE))</f>
        <v/>
      </c>
    </row>
    <row r="820" spans="1:20">
      <c r="A820" s="29">
        <v>250617090111</v>
      </c>
      <c r="B820" s="30" t="str">
        <f>IF(ISNA(VLOOKUP(Tableau161920[[#This Row],[Référence]],MON_MSG!A:B,2,FALSE)),"N",IF($I820="Obsolete","N","O"))</f>
        <v>O</v>
      </c>
      <c r="C820" s="3" t="str">
        <f>VLOOKUP($A820,DICO_Complet!A:R,3,FALSE)</f>
        <v>Environment</v>
      </c>
      <c r="D820" s="3" t="str">
        <f>VLOOKUP($A820,DICO_Complet!A:R,4,FALSE)</f>
        <v>cardholder</v>
      </c>
      <c r="E820" s="3" t="str">
        <f>VLOOKUP($A820,DICO_Complet!A:R,5,FALSE)</f>
        <v>gender</v>
      </c>
      <c r="F820" s="3" t="str">
        <f>VLOOKUP($A820,DICO_Complet!A:R,6,FALSE)</f>
        <v>Max10Text</v>
      </c>
      <c r="G820" s="31" t="str">
        <f>VLOOKUP($A820,DICO_Complet!A:R,7,FALSE)</f>
        <v>DNS</v>
      </c>
      <c r="H820" s="31">
        <f>VLOOKUP($A820,DICO_Complet!A:R,8,FALSE)</f>
        <v>0</v>
      </c>
      <c r="I820" s="3" t="str">
        <f>IF(VLOOKUP($A820,DICO_Complet!A:R,9,FALSE)&lt;&gt;0,VLOOKUP($A820,DICO_Complet!A:R,9,FALSE),"")</f>
        <v/>
      </c>
      <c r="J820" s="3" t="str">
        <f>VLOOKUP($A820,DICO_Complet!A:R,10,FALSE)</f>
        <v>Cardholder Gender</v>
      </c>
      <c r="K820" s="3" t="str">
        <f>IF(OR(ISNA(VLOOKUP(Tableau161920[[#This Row],[Référence]],MON_MSG!A:H,7,FALSE)),ISBLANK(VLOOKUP(Tableau161920[[#This Row],[Référence]],MON_MSG!A:H,7,FALSE))),"",VLOOKUP(Tableau161920[[#This Row],[Référence]],MON_MSG!A:H,7,FALSE))</f>
        <v/>
      </c>
      <c r="L820" s="3" t="str">
        <f>IF(OR(ISNA(VLOOKUP(Tableau161920[[#This Row],[Référence]],MON_MSG!A:I,8,FALSE)),ISBLANK(VLOOKUP(Tableau161920[[#This Row],[Référence]],MON_MSG!A:I,8,FALSE))),"",VLOOKUP(Tableau161920[[#This Row],[Référence]],MON_MSG!A:I,8,FALSE))</f>
        <v/>
      </c>
      <c r="M820" s="3" t="str">
        <f>IF(OR(ISNA(VLOOKUP(Tableau161920[[#This Row],[Référence]],MON_MSG!A:J,9,FALSE)),ISBLANK(VLOOKUP(Tableau161920[[#This Row],[Référence]],MON_MSG!A:J,9,FALSE))),"",VLOOKUP(Tableau161920[[#This Row],[Référence]],MON_MSG!A:J,9,FALSE))</f>
        <v/>
      </c>
      <c r="N820" s="3" t="str">
        <f>IF(VLOOKUP($A820,DICO_Complet!A:R,12,FALSE)=0,"",VLOOKUP($A820,DICO_Complet!A:R,12,FALSE))</f>
        <v/>
      </c>
      <c r="O820" s="3" t="str">
        <f>IF(VLOOKUP($A820,DICO_Complet!A:R,13,FALSE)=0,"",VLOOKUP($A820,DICO_Complet!A:R,13,FALSE))</f>
        <v/>
      </c>
      <c r="P820" s="3" t="str">
        <f>IF(VLOOKUP($A820,DICO_Complet!A:R,14,FALSE)=0,"",VLOOKUP($A820,DICO_Complet!A:R,14,FALSE))</f>
        <v/>
      </c>
      <c r="Q820" s="3" t="str">
        <f>IF(VLOOKUP($A820,DICO_Complet!A:R,15,FALSE)=0,"",VLOOKUP($A820,DICO_Complet!A:R,15,FALSE))</f>
        <v/>
      </c>
      <c r="R820" s="3" t="str">
        <f>IF(VLOOKUP($A820,DICO_Complet!A:R,16,FALSE)=0,"",VLOOKUP($A820,DICO_Complet!A:R,16,FALSE))</f>
        <v/>
      </c>
      <c r="S820" s="3" t="str">
        <f>IF(VLOOKUP($A820,DICO_Complet!A:R,17,FALSE)=0,"",VLOOKUP($A820,DICO_Complet!A:R,17,FALSE))</f>
        <v/>
      </c>
      <c r="T820" s="3" t="str">
        <f>IF(VLOOKUP($A820,DICO_Complet!A:R,18,FALSE)=0,"",VLOOKUP($A820,DICO_Complet!A:R,18,FALSE))</f>
        <v/>
      </c>
    </row>
    <row r="821" spans="1:20">
      <c r="A821" s="29">
        <v>251027112305</v>
      </c>
      <c r="B821" s="30" t="str">
        <f>IF(ISNA(VLOOKUP(Tableau161920[[#This Row],[Référence]],MON_MSG!A:B,2,FALSE)),"N",IF($I821="Obsolete","N","O"))</f>
        <v>O</v>
      </c>
      <c r="C821" s="3" t="str">
        <f>VLOOKUP($A821,DICO_Complet!A:R,3,FALSE)</f>
        <v>Environment</v>
      </c>
      <c r="D821" s="3" t="str">
        <f>VLOOKUP($A821,DICO_Complet!A:R,4,FALSE)</f>
        <v>cardholder</v>
      </c>
      <c r="E821" s="3" t="str">
        <f>VLOOKUP($A821,DICO_Complet!A:R,5,FALSE)</f>
        <v>insuredIndicator</v>
      </c>
      <c r="F821" s="3" t="str">
        <f>VLOOKUP($A821,DICO_Complet!A:R,6,FALSE)</f>
        <v>TrueFalseIndicator</v>
      </c>
      <c r="G821" s="31" t="str">
        <f>VLOOKUP($A821,DICO_Complet!A:R,7,FALSE)</f>
        <v>DNS</v>
      </c>
      <c r="H821" s="31">
        <f>VLOOKUP($A821,DICO_Complet!A:R,8,FALSE)</f>
        <v>0</v>
      </c>
      <c r="I821" s="3" t="str">
        <f>IF(VLOOKUP($A821,DICO_Complet!A:R,9,FALSE)&lt;&gt;0,VLOOKUP($A821,DICO_Complet!A:R,9,FALSE),"")</f>
        <v/>
      </c>
      <c r="J821" s="3" t="str">
        <f>VLOOKUP($A821,DICO_Complet!A:R,10,FALSE)</f>
        <v>Insured indicator</v>
      </c>
      <c r="K821" s="3" t="str">
        <f>IF(OR(ISNA(VLOOKUP(Tableau161920[[#This Row],[Référence]],MON_MSG!A:H,7,FALSE)),ISBLANK(VLOOKUP(Tableau161920[[#This Row],[Référence]],MON_MSG!A:H,7,FALSE))),"",VLOOKUP(Tableau161920[[#This Row],[Référence]],MON_MSG!A:H,7,FALSE))</f>
        <v/>
      </c>
      <c r="L821" s="3" t="str">
        <f>IF(OR(ISNA(VLOOKUP(Tableau161920[[#This Row],[Référence]],MON_MSG!A:I,8,FALSE)),ISBLANK(VLOOKUP(Tableau161920[[#This Row],[Référence]],MON_MSG!A:I,8,FALSE))),"",VLOOKUP(Tableau161920[[#This Row],[Référence]],MON_MSG!A:I,8,FALSE))</f>
        <v/>
      </c>
      <c r="M821" s="3" t="str">
        <f>IF(OR(ISNA(VLOOKUP(Tableau161920[[#This Row],[Référence]],MON_MSG!A:J,9,FALSE)),ISBLANK(VLOOKUP(Tableau161920[[#This Row],[Référence]],MON_MSG!A:J,9,FALSE))),"",VLOOKUP(Tableau161920[[#This Row],[Référence]],MON_MSG!A:J,9,FALSE))</f>
        <v/>
      </c>
      <c r="N821" s="3" t="str">
        <f>IF(VLOOKUP($A821,DICO_Complet!A:R,12,FALSE)=0,"",VLOOKUP($A821,DICO_Complet!A:R,12,FALSE))</f>
        <v/>
      </c>
      <c r="O821" s="3" t="str">
        <f>IF(VLOOKUP($A821,DICO_Complet!A:R,13,FALSE)=0,"",VLOOKUP($A821,DICO_Complet!A:R,13,FALSE))</f>
        <v/>
      </c>
      <c r="P821" s="3" t="str">
        <f>IF(VLOOKUP($A821,DICO_Complet!A:R,14,FALSE)=0,"",VLOOKUP($A821,DICO_Complet!A:R,14,FALSE))</f>
        <v/>
      </c>
      <c r="Q821" s="3" t="str">
        <f>IF(VLOOKUP($A821,DICO_Complet!A:R,15,FALSE)=0,"",VLOOKUP($A821,DICO_Complet!A:R,15,FALSE))</f>
        <v/>
      </c>
      <c r="R821" s="3" t="str">
        <f>IF(VLOOKUP($A821,DICO_Complet!A:R,16,FALSE)=0,"",VLOOKUP($A821,DICO_Complet!A:R,16,FALSE))</f>
        <v/>
      </c>
      <c r="S821" s="3" t="str">
        <f>IF(VLOOKUP($A821,DICO_Complet!A:R,17,FALSE)=0,"",VLOOKUP($A821,DICO_Complet!A:R,17,FALSE))</f>
        <v/>
      </c>
      <c r="T821" s="3" t="str">
        <f>IF(VLOOKUP($A821,DICO_Complet!A:R,18,FALSE)=0,"",VLOOKUP($A821,DICO_Complet!A:R,18,FALSE))</f>
        <v/>
      </c>
    </row>
    <row r="822" spans="1:20">
      <c r="A822" s="29">
        <v>241112000102</v>
      </c>
      <c r="B822" s="30" t="str">
        <f>IF(ISNA(VLOOKUP(Tableau161920[[#This Row],[Référence]],MON_MSG!A:B,2,FALSE)),"N",IF($I822="Obsolete","N","O"))</f>
        <v>O</v>
      </c>
      <c r="C822" s="3" t="str">
        <f>VLOOKUP($A822,DICO_Complet!A:R,3,FALSE)</f>
        <v>Environment</v>
      </c>
      <c r="D822" s="3" t="str">
        <f>VLOOKUP($A822,DICO_Complet!A:R,4,FALSE)</f>
        <v>cardholder</v>
      </c>
      <c r="E822" s="3" t="str">
        <f>VLOOKUP($A822,DICO_Complet!A:R,5,FALSE)</f>
        <v>lastName</v>
      </c>
      <c r="F822" s="3" t="str">
        <f>VLOOKUP($A822,DICO_Complet!A:R,6,FALSE)</f>
        <v>Max70Text</v>
      </c>
      <c r="G822" s="31" t="str">
        <f>VLOOKUP($A822,DICO_Complet!A:R,7,FALSE)</f>
        <v>DTI</v>
      </c>
      <c r="H822" s="31">
        <f>VLOOKUP($A822,DICO_Complet!A:R,8,FALSE)</f>
        <v>0</v>
      </c>
      <c r="I822" s="3" t="str">
        <f>IF(VLOOKUP($A822,DICO_Complet!A:R,9,FALSE)&lt;&gt;0,VLOOKUP($A822,DICO_Complet!A:R,9,FALSE),"")</f>
        <v/>
      </c>
      <c r="J822" s="3" t="str">
        <f>VLOOKUP($A822,DICO_Complet!A:R,10,FALSE)</f>
        <v>last name</v>
      </c>
      <c r="K822" s="3" t="str">
        <f>IF(OR(ISNA(VLOOKUP(Tableau161920[[#This Row],[Référence]],MON_MSG!A:H,7,FALSE)),ISBLANK(VLOOKUP(Tableau161920[[#This Row],[Référence]],MON_MSG!A:H,7,FALSE))),"",VLOOKUP(Tableau161920[[#This Row],[Référence]],MON_MSG!A:H,7,FALSE))</f>
        <v/>
      </c>
      <c r="L822" s="3" t="str">
        <f>IF(OR(ISNA(VLOOKUP(Tableau161920[[#This Row],[Référence]],MON_MSG!A:I,8,FALSE)),ISBLANK(VLOOKUP(Tableau161920[[#This Row],[Référence]],MON_MSG!A:I,8,FALSE))),"",VLOOKUP(Tableau161920[[#This Row],[Référence]],MON_MSG!A:I,8,FALSE))</f>
        <v/>
      </c>
      <c r="M822" s="3" t="str">
        <f>IF(OR(ISNA(VLOOKUP(Tableau161920[[#This Row],[Référence]],MON_MSG!A:J,9,FALSE)),ISBLANK(VLOOKUP(Tableau161920[[#This Row],[Référence]],MON_MSG!A:J,9,FALSE))),"",VLOOKUP(Tableau161920[[#This Row],[Référence]],MON_MSG!A:J,9,FALSE))</f>
        <v/>
      </c>
      <c r="N822" s="3" t="str">
        <f>IF(VLOOKUP($A822,DICO_Complet!A:R,12,FALSE)=0,"",VLOOKUP($A822,DICO_Complet!A:R,12,FALSE))</f>
        <v/>
      </c>
      <c r="O822" s="3" t="str">
        <f>IF(VLOOKUP($A822,DICO_Complet!A:R,13,FALSE)=0,"",VLOOKUP($A822,DICO_Complet!A:R,13,FALSE))</f>
        <v/>
      </c>
      <c r="P822" s="3" t="str">
        <f>IF(VLOOKUP($A822,DICO_Complet!A:R,14,FALSE)=0,"",VLOOKUP($A822,DICO_Complet!A:R,14,FALSE))</f>
        <v/>
      </c>
      <c r="Q822" s="3" t="str">
        <f>IF(VLOOKUP($A822,DICO_Complet!A:R,15,FALSE)=0,"",VLOOKUP($A822,DICO_Complet!A:R,15,FALSE))</f>
        <v/>
      </c>
      <c r="R822" s="3" t="str">
        <f>IF(VLOOKUP($A822,DICO_Complet!A:R,16,FALSE)=0,"",VLOOKUP($A822,DICO_Complet!A:R,16,FALSE))</f>
        <v/>
      </c>
      <c r="S822" s="3" t="str">
        <f>IF(VLOOKUP($A822,DICO_Complet!A:R,17,FALSE)=0,"",VLOOKUP($A822,DICO_Complet!A:R,17,FALSE))</f>
        <v/>
      </c>
      <c r="T822" s="3" t="str">
        <f>IF(VLOOKUP($A822,DICO_Complet!A:R,18,FALSE)=0,"",VLOOKUP($A822,DICO_Complet!A:R,18,FALSE))</f>
        <v/>
      </c>
    </row>
    <row r="823" spans="1:20">
      <c r="A823" s="29">
        <v>241112000103</v>
      </c>
      <c r="B823" s="30" t="str">
        <f>IF(ISNA(VLOOKUP(Tableau161920[[#This Row],[Référence]],MON_MSG!A:B,2,FALSE)),"N",IF($I823="Obsolete","N","O"))</f>
        <v>O</v>
      </c>
      <c r="C823" s="3" t="str">
        <f>VLOOKUP($A823,DICO_Complet!A:R,3,FALSE)</f>
        <v>Environment</v>
      </c>
      <c r="D823" s="3" t="str">
        <f>VLOOKUP($A823,DICO_Complet!A:R,4,FALSE)</f>
        <v>cardholder</v>
      </c>
      <c r="E823" s="3" t="str">
        <f>VLOOKUP($A823,DICO_Complet!A:R,5,FALSE)</f>
        <v>localLanguageCode</v>
      </c>
      <c r="F823" s="3" t="str">
        <f>VLOOKUP($A823,DICO_Complet!A:R,6,FALSE)</f>
        <v>ISOMax3ALanguageCode</v>
      </c>
      <c r="G823" s="31" t="str">
        <f>VLOOKUP($A823,DICO_Complet!A:R,7,FALSE)</f>
        <v>DNS</v>
      </c>
      <c r="H823" s="31">
        <f>VLOOKUP($A823,DICO_Complet!A:R,8,FALSE)</f>
        <v>0</v>
      </c>
      <c r="I823" s="3" t="str">
        <f>IF(VLOOKUP($A823,DICO_Complet!A:R,9,FALSE)&lt;&gt;0,VLOOKUP($A823,DICO_Complet!A:R,9,FALSE),"")</f>
        <v/>
      </c>
      <c r="J823" s="3" t="str">
        <f>VLOOKUP($A823,DICO_Complet!A:R,10,FALSE)</f>
        <v xml:space="preserve">local language code </v>
      </c>
      <c r="K823" s="3" t="str">
        <f>IF(OR(ISNA(VLOOKUP(Tableau161920[[#This Row],[Référence]],MON_MSG!A:H,7,FALSE)),ISBLANK(VLOOKUP(Tableau161920[[#This Row],[Référence]],MON_MSG!A:H,7,FALSE))),"",VLOOKUP(Tableau161920[[#This Row],[Référence]],MON_MSG!A:H,7,FALSE))</f>
        <v/>
      </c>
      <c r="L823" s="3" t="str">
        <f>IF(OR(ISNA(VLOOKUP(Tableau161920[[#This Row],[Référence]],MON_MSG!A:I,8,FALSE)),ISBLANK(VLOOKUP(Tableau161920[[#This Row],[Référence]],MON_MSG!A:I,8,FALSE))),"",VLOOKUP(Tableau161920[[#This Row],[Référence]],MON_MSG!A:I,8,FALSE))</f>
        <v/>
      </c>
      <c r="M823" s="3" t="str">
        <f>IF(OR(ISNA(VLOOKUP(Tableau161920[[#This Row],[Référence]],MON_MSG!A:J,9,FALSE)),ISBLANK(VLOOKUP(Tableau161920[[#This Row],[Référence]],MON_MSG!A:J,9,FALSE))),"",VLOOKUP(Tableau161920[[#This Row],[Référence]],MON_MSG!A:J,9,FALSE))</f>
        <v/>
      </c>
      <c r="N823" s="3" t="str">
        <f>IF(VLOOKUP($A823,DICO_Complet!A:R,12,FALSE)=0,"",VLOOKUP($A823,DICO_Complet!A:R,12,FALSE))</f>
        <v/>
      </c>
      <c r="O823" s="3" t="str">
        <f>IF(VLOOKUP($A823,DICO_Complet!A:R,13,FALSE)=0,"",VLOOKUP($A823,DICO_Complet!A:R,13,FALSE))</f>
        <v/>
      </c>
      <c r="P823" s="3" t="str">
        <f>IF(VLOOKUP($A823,DICO_Complet!A:R,14,FALSE)=0,"",VLOOKUP($A823,DICO_Complet!A:R,14,FALSE))</f>
        <v/>
      </c>
      <c r="Q823" s="3" t="str">
        <f>IF(VLOOKUP($A823,DICO_Complet!A:R,15,FALSE)=0,"",VLOOKUP($A823,DICO_Complet!A:R,15,FALSE))</f>
        <v/>
      </c>
      <c r="R823" s="3" t="str">
        <f>IF(VLOOKUP($A823,DICO_Complet!A:R,16,FALSE)=0,"",VLOOKUP($A823,DICO_Complet!A:R,16,FALSE))</f>
        <v/>
      </c>
      <c r="S823" s="3" t="str">
        <f>IF(VLOOKUP($A823,DICO_Complet!A:R,17,FALSE)=0,"",VLOOKUP($A823,DICO_Complet!A:R,17,FALSE))</f>
        <v/>
      </c>
      <c r="T823" s="3" t="str">
        <f>IF(VLOOKUP($A823,DICO_Complet!A:R,18,FALSE)=0,"",VLOOKUP($A823,DICO_Complet!A:R,18,FALSE))</f>
        <v/>
      </c>
    </row>
    <row r="824" spans="1:20">
      <c r="A824" s="29">
        <v>241112000104</v>
      </c>
      <c r="B824" s="30" t="str">
        <f>IF(ISNA(VLOOKUP(Tableau161920[[#This Row],[Référence]],MON_MSG!A:B,2,FALSE)),"N",IF($I824="Obsolete","N","O"))</f>
        <v>O</v>
      </c>
      <c r="C824" s="3" t="str">
        <f>VLOOKUP($A824,DICO_Complet!A:R,3,FALSE)</f>
        <v>Environment</v>
      </c>
      <c r="D824" s="3" t="str">
        <f>VLOOKUP($A824,DICO_Complet!A:R,4,FALSE)</f>
        <v>cardholder</v>
      </c>
      <c r="E824" s="3" t="str">
        <f>VLOOKUP($A824,DICO_Complet!A:R,5,FALSE)</f>
        <v>middleName</v>
      </c>
      <c r="F824" s="3" t="str">
        <f>VLOOKUP($A824,DICO_Complet!A:R,6,FALSE)</f>
        <v>Max70Text</v>
      </c>
      <c r="G824" s="31" t="str">
        <f>VLOOKUP($A824,DICO_Complet!A:R,7,FALSE)</f>
        <v>DTI</v>
      </c>
      <c r="H824" s="31">
        <f>VLOOKUP($A824,DICO_Complet!A:R,8,FALSE)</f>
        <v>0</v>
      </c>
      <c r="I824" s="3" t="str">
        <f>IF(VLOOKUP($A824,DICO_Complet!A:R,9,FALSE)&lt;&gt;0,VLOOKUP($A824,DICO_Complet!A:R,9,FALSE),"")</f>
        <v/>
      </c>
      <c r="J824" s="3" t="str">
        <f>VLOOKUP($A824,DICO_Complet!A:R,10,FALSE)</f>
        <v>middle name</v>
      </c>
      <c r="K824" s="3" t="str">
        <f>IF(OR(ISNA(VLOOKUP(Tableau161920[[#This Row],[Référence]],MON_MSG!A:H,7,FALSE)),ISBLANK(VLOOKUP(Tableau161920[[#This Row],[Référence]],MON_MSG!A:H,7,FALSE))),"",VLOOKUP(Tableau161920[[#This Row],[Référence]],MON_MSG!A:H,7,FALSE))</f>
        <v/>
      </c>
      <c r="L824" s="3" t="str">
        <f>IF(OR(ISNA(VLOOKUP(Tableau161920[[#This Row],[Référence]],MON_MSG!A:I,8,FALSE)),ISBLANK(VLOOKUP(Tableau161920[[#This Row],[Référence]],MON_MSG!A:I,8,FALSE))),"",VLOOKUP(Tableau161920[[#This Row],[Référence]],MON_MSG!A:I,8,FALSE))</f>
        <v/>
      </c>
      <c r="M824" s="3" t="str">
        <f>IF(OR(ISNA(VLOOKUP(Tableau161920[[#This Row],[Référence]],MON_MSG!A:J,9,FALSE)),ISBLANK(VLOOKUP(Tableau161920[[#This Row],[Référence]],MON_MSG!A:J,9,FALSE))),"",VLOOKUP(Tableau161920[[#This Row],[Référence]],MON_MSG!A:J,9,FALSE))</f>
        <v/>
      </c>
      <c r="N824" s="3" t="str">
        <f>IF(VLOOKUP($A824,DICO_Complet!A:R,12,FALSE)=0,"",VLOOKUP($A824,DICO_Complet!A:R,12,FALSE))</f>
        <v/>
      </c>
      <c r="O824" s="3" t="str">
        <f>IF(VLOOKUP($A824,DICO_Complet!A:R,13,FALSE)=0,"",VLOOKUP($A824,DICO_Complet!A:R,13,FALSE))</f>
        <v/>
      </c>
      <c r="P824" s="3" t="str">
        <f>IF(VLOOKUP($A824,DICO_Complet!A:R,14,FALSE)=0,"",VLOOKUP($A824,DICO_Complet!A:R,14,FALSE))</f>
        <v/>
      </c>
      <c r="Q824" s="3" t="str">
        <f>IF(VLOOKUP($A824,DICO_Complet!A:R,15,FALSE)=0,"",VLOOKUP($A824,DICO_Complet!A:R,15,FALSE))</f>
        <v/>
      </c>
      <c r="R824" s="3" t="str">
        <f>IF(VLOOKUP($A824,DICO_Complet!A:R,16,FALSE)=0,"",VLOOKUP($A824,DICO_Complet!A:R,16,FALSE))</f>
        <v/>
      </c>
      <c r="S824" s="3" t="str">
        <f>IF(VLOOKUP($A824,DICO_Complet!A:R,17,FALSE)=0,"",VLOOKUP($A824,DICO_Complet!A:R,17,FALSE))</f>
        <v/>
      </c>
      <c r="T824" s="3" t="str">
        <f>IF(VLOOKUP($A824,DICO_Complet!A:R,18,FALSE)=0,"",VLOOKUP($A824,DICO_Complet!A:R,18,FALSE))</f>
        <v/>
      </c>
    </row>
    <row r="825" spans="1:20">
      <c r="A825" s="29">
        <v>241112000105</v>
      </c>
      <c r="B825" s="30" t="str">
        <f>IF(ISNA(VLOOKUP(Tableau161920[[#This Row],[Référence]],MON_MSG!A:B,2,FALSE)),"N",IF($I825="Obsolete","N","O"))</f>
        <v>O</v>
      </c>
      <c r="C825" s="3" t="str">
        <f>VLOOKUP($A825,DICO_Complet!A:R,3,FALSE)</f>
        <v>Environment</v>
      </c>
      <c r="D825" s="3" t="str">
        <f>VLOOKUP($A825,DICO_Complet!A:R,4,FALSE)</f>
        <v>cardholder</v>
      </c>
      <c r="E825" s="3" t="str">
        <f>VLOOKUP($A825,DICO_Complet!A:R,5,FALSE)</f>
        <v>phoneNumber</v>
      </c>
      <c r="F825" s="3" t="str">
        <f>VLOOKUP($A825,DICO_Complet!A:R,6,FALSE)</f>
        <v>PhoneNumberText</v>
      </c>
      <c r="G825" s="31" t="str">
        <f>VLOOKUP($A825,DICO_Complet!A:R,7,FALSE)</f>
        <v>DSP</v>
      </c>
      <c r="H825" s="31">
        <f>VLOOKUP($A825,DICO_Complet!A:R,8,FALSE)</f>
        <v>0</v>
      </c>
      <c r="I825" s="3" t="str">
        <f>IF(VLOOKUP($A825,DICO_Complet!A:R,9,FALSE)&lt;&gt;0,VLOOKUP($A825,DICO_Complet!A:R,9,FALSE),"")</f>
        <v/>
      </c>
      <c r="J825" s="3" t="str">
        <f>VLOOKUP($A825,DICO_Complet!A:R,10,FALSE)</f>
        <v>phone number</v>
      </c>
      <c r="K825" s="3" t="str">
        <f>IF(OR(ISNA(VLOOKUP(Tableau161920[[#This Row],[Référence]],MON_MSG!A:H,7,FALSE)),ISBLANK(VLOOKUP(Tableau161920[[#This Row],[Référence]],MON_MSG!A:H,7,FALSE))),"",VLOOKUP(Tableau161920[[#This Row],[Référence]],MON_MSG!A:H,7,FALSE))</f>
        <v/>
      </c>
      <c r="L825" s="3" t="str">
        <f>IF(OR(ISNA(VLOOKUP(Tableau161920[[#This Row],[Référence]],MON_MSG!A:I,8,FALSE)),ISBLANK(VLOOKUP(Tableau161920[[#This Row],[Référence]],MON_MSG!A:I,8,FALSE))),"",VLOOKUP(Tableau161920[[#This Row],[Référence]],MON_MSG!A:I,8,FALSE))</f>
        <v/>
      </c>
      <c r="M825" s="3" t="str">
        <f>IF(OR(ISNA(VLOOKUP(Tableau161920[[#This Row],[Référence]],MON_MSG!A:J,9,FALSE)),ISBLANK(VLOOKUP(Tableau161920[[#This Row],[Référence]],MON_MSG!A:J,9,FALSE))),"",VLOOKUP(Tableau161920[[#This Row],[Référence]],MON_MSG!A:J,9,FALSE))</f>
        <v/>
      </c>
      <c r="N825" s="3" t="str">
        <f>IF(VLOOKUP($A825,DICO_Complet!A:R,12,FALSE)=0,"",VLOOKUP($A825,DICO_Complet!A:R,12,FALSE))</f>
        <v/>
      </c>
      <c r="O825" s="3" t="str">
        <f>IF(VLOOKUP($A825,DICO_Complet!A:R,13,FALSE)=0,"",VLOOKUP($A825,DICO_Complet!A:R,13,FALSE))</f>
        <v/>
      </c>
      <c r="P825" s="3" t="str">
        <f>IF(VLOOKUP($A825,DICO_Complet!A:R,14,FALSE)=0,"",VLOOKUP($A825,DICO_Complet!A:R,14,FALSE))</f>
        <v/>
      </c>
      <c r="Q825" s="3" t="str">
        <f>IF(VLOOKUP($A825,DICO_Complet!A:R,15,FALSE)=0,"",VLOOKUP($A825,DICO_Complet!A:R,15,FALSE))</f>
        <v/>
      </c>
      <c r="R825" s="3" t="str">
        <f>IF(VLOOKUP($A825,DICO_Complet!A:R,16,FALSE)=0,"",VLOOKUP($A825,DICO_Complet!A:R,16,FALSE))</f>
        <v/>
      </c>
      <c r="S825" s="3" t="str">
        <f>IF(VLOOKUP($A825,DICO_Complet!A:R,17,FALSE)=0,"",VLOOKUP($A825,DICO_Complet!A:R,17,FALSE))</f>
        <v/>
      </c>
      <c r="T825" s="3" t="str">
        <f>IF(VLOOKUP($A825,DICO_Complet!A:R,18,FALSE)=0,"",VLOOKUP($A825,DICO_Complet!A:R,18,FALSE))</f>
        <v/>
      </c>
    </row>
    <row r="826" spans="1:20">
      <c r="A826" s="29">
        <v>241112000106</v>
      </c>
      <c r="B826" s="30" t="str">
        <f>IF(ISNA(VLOOKUP(Tableau161920[[#This Row],[Référence]],MON_MSG!A:B,2,FALSE)),"N",IF($I826="Obsolete","N","O"))</f>
        <v>O</v>
      </c>
      <c r="C826" s="3" t="str">
        <f>VLOOKUP($A826,DICO_Complet!A:R,3,FALSE)</f>
        <v>Environment</v>
      </c>
      <c r="D826" s="3" t="str">
        <f>VLOOKUP($A826,DICO_Complet!A:R,4,FALSE)</f>
        <v>cardholder</v>
      </c>
      <c r="E826" s="3" t="str">
        <f>VLOOKUP($A826,DICO_Complet!A:R,5,FALSE)</f>
        <v>postalAddress</v>
      </c>
      <c r="F826" s="3" t="str">
        <f>VLOOKUP($A826,DICO_Complet!A:R,6,FALSE)</f>
        <v>PostalAddressType</v>
      </c>
      <c r="G826" s="31" t="str">
        <f>VLOOKUP($A826,DICO_Complet!A:R,7,FALSE)</f>
        <v>DSP</v>
      </c>
      <c r="H826" s="31">
        <f>VLOOKUP($A826,DICO_Complet!A:R,8,FALSE)</f>
        <v>0</v>
      </c>
      <c r="I826" s="3" t="str">
        <f>IF(VLOOKUP($A826,DICO_Complet!A:R,9,FALSE)&lt;&gt;0,VLOOKUP($A826,DICO_Complet!A:R,9,FALSE),"")</f>
        <v/>
      </c>
      <c r="J826" s="3" t="str">
        <f>VLOOKUP($A826,DICO_Complet!A:R,10,FALSE)</f>
        <v>Postal Address</v>
      </c>
      <c r="K826" s="3" t="str">
        <f>IF(OR(ISNA(VLOOKUP(Tableau161920[[#This Row],[Référence]],MON_MSG!A:H,7,FALSE)),ISBLANK(VLOOKUP(Tableau161920[[#This Row],[Référence]],MON_MSG!A:H,7,FALSE))),"",VLOOKUP(Tableau161920[[#This Row],[Référence]],MON_MSG!A:H,7,FALSE))</f>
        <v/>
      </c>
      <c r="L826" s="3" t="str">
        <f>IF(OR(ISNA(VLOOKUP(Tableau161920[[#This Row],[Référence]],MON_MSG!A:I,8,FALSE)),ISBLANK(VLOOKUP(Tableau161920[[#This Row],[Référence]],MON_MSG!A:I,8,FALSE))),"",VLOOKUP(Tableau161920[[#This Row],[Référence]],MON_MSG!A:I,8,FALSE))</f>
        <v/>
      </c>
      <c r="M826" s="3" t="str">
        <f>IF(OR(ISNA(VLOOKUP(Tableau161920[[#This Row],[Référence]],MON_MSG!A:J,9,FALSE)),ISBLANK(VLOOKUP(Tableau161920[[#This Row],[Référence]],MON_MSG!A:J,9,FALSE))),"",VLOOKUP(Tableau161920[[#This Row],[Référence]],MON_MSG!A:J,9,FALSE))</f>
        <v/>
      </c>
      <c r="N826" s="3" t="str">
        <f>IF(VLOOKUP($A826,DICO_Complet!A:R,12,FALSE)=0,"",VLOOKUP($A826,DICO_Complet!A:R,12,FALSE))</f>
        <v>RSB57_6 et RSB57_8</v>
      </c>
      <c r="O826" s="3" t="str">
        <f>IF(VLOOKUP($A826,DICO_Complet!A:R,13,FALSE)=0,"",VLOOKUP($A826,DICO_Complet!A:R,13,FALSE))</f>
        <v>057-0006;057-0008</v>
      </c>
      <c r="P826" s="3" t="str">
        <f>IF(VLOOKUP($A826,DICO_Complet!A:R,14,FALSE)=0,"",VLOOKUP($A826,DICO_Complet!A:R,14,FALSE))</f>
        <v/>
      </c>
      <c r="Q826" s="3" t="str">
        <f>IF(VLOOKUP($A826,DICO_Complet!A:R,15,FALSE)=0,"",VLOOKUP($A826,DICO_Complet!A:R,15,FALSE))</f>
        <v/>
      </c>
      <c r="R826" s="3" t="str">
        <f>IF(VLOOKUP($A826,DICO_Complet!A:R,16,FALSE)=0,"",VLOOKUP($A826,DICO_Complet!A:R,16,FALSE))</f>
        <v/>
      </c>
      <c r="S826" s="3" t="str">
        <f>IF(VLOOKUP($A826,DICO_Complet!A:R,17,FALSE)=0,"",VLOOKUP($A826,DICO_Complet!A:R,17,FALSE))</f>
        <v/>
      </c>
      <c r="T826" s="3" t="str">
        <f>IF(VLOOKUP($A826,DICO_Complet!A:R,18,FALSE)=0,"",VLOOKUP($A826,DICO_Complet!A:R,18,FALSE))</f>
        <v/>
      </c>
    </row>
    <row r="827" spans="1:20">
      <c r="A827" s="29">
        <v>250617090115</v>
      </c>
      <c r="B827" s="30" t="str">
        <f>IF(ISNA(VLOOKUP(Tableau161920[[#This Row],[Référence]],MON_MSG!A:B,2,FALSE)),"N",IF($I827="Obsolete","N","O"))</f>
        <v>O</v>
      </c>
      <c r="C827" s="3" t="str">
        <f>VLOOKUP($A827,DICO_Complet!A:R,3,FALSE)</f>
        <v>Environment</v>
      </c>
      <c r="D827" s="3" t="str">
        <f>VLOOKUP($A827,DICO_Complet!A:R,4,FALSE)</f>
        <v>cardholder</v>
      </c>
      <c r="E827" s="3" t="str">
        <f>VLOOKUP($A827,DICO_Complet!A:R,5,FALSE)</f>
        <v>proPhone</v>
      </c>
      <c r="F827" s="3" t="str">
        <f>VLOOKUP($A827,DICO_Complet!A:R,6,FALSE)</f>
        <v>PhoneNumberText</v>
      </c>
      <c r="G827" s="31" t="str">
        <f>VLOOKUP($A827,DICO_Complet!A:R,7,FALSE)</f>
        <v>DNS</v>
      </c>
      <c r="H827" s="31">
        <f>VLOOKUP($A827,DICO_Complet!A:R,8,FALSE)</f>
        <v>0</v>
      </c>
      <c r="I827" s="3" t="str">
        <f>IF(VLOOKUP($A827,DICO_Complet!A:R,9,FALSE)&lt;&gt;0,VLOOKUP($A827,DICO_Complet!A:R,9,FALSE),"")</f>
        <v/>
      </c>
      <c r="J827" s="3" t="str">
        <f>VLOOKUP($A827,DICO_Complet!A:R,10,FALSE)</f>
        <v>Cardholder pro phone number</v>
      </c>
      <c r="K827" s="3" t="str">
        <f>IF(OR(ISNA(VLOOKUP(Tableau161920[[#This Row],[Référence]],MON_MSG!A:H,7,FALSE)),ISBLANK(VLOOKUP(Tableau161920[[#This Row],[Référence]],MON_MSG!A:H,7,FALSE))),"",VLOOKUP(Tableau161920[[#This Row],[Référence]],MON_MSG!A:H,7,FALSE))</f>
        <v/>
      </c>
      <c r="L827" s="3" t="str">
        <f>IF(OR(ISNA(VLOOKUP(Tableau161920[[#This Row],[Référence]],MON_MSG!A:I,8,FALSE)),ISBLANK(VLOOKUP(Tableau161920[[#This Row],[Référence]],MON_MSG!A:I,8,FALSE))),"",VLOOKUP(Tableau161920[[#This Row],[Référence]],MON_MSG!A:I,8,FALSE))</f>
        <v/>
      </c>
      <c r="M827" s="3" t="str">
        <f>IF(OR(ISNA(VLOOKUP(Tableau161920[[#This Row],[Référence]],MON_MSG!A:J,9,FALSE)),ISBLANK(VLOOKUP(Tableau161920[[#This Row],[Référence]],MON_MSG!A:J,9,FALSE))),"",VLOOKUP(Tableau161920[[#This Row],[Référence]],MON_MSG!A:J,9,FALSE))</f>
        <v/>
      </c>
      <c r="N827" s="3" t="str">
        <f>IF(VLOOKUP($A827,DICO_Complet!A:R,12,FALSE)=0,"",VLOOKUP($A827,DICO_Complet!A:R,12,FALSE))</f>
        <v/>
      </c>
      <c r="O827" s="3" t="str">
        <f>IF(VLOOKUP($A827,DICO_Complet!A:R,13,FALSE)=0,"",VLOOKUP($A827,DICO_Complet!A:R,13,FALSE))</f>
        <v/>
      </c>
      <c r="P827" s="3" t="str">
        <f>IF(VLOOKUP($A827,DICO_Complet!A:R,14,FALSE)=0,"",VLOOKUP($A827,DICO_Complet!A:R,14,FALSE))</f>
        <v/>
      </c>
      <c r="Q827" s="3" t="str">
        <f>IF(VLOOKUP($A827,DICO_Complet!A:R,15,FALSE)=0,"",VLOOKUP($A827,DICO_Complet!A:R,15,FALSE))</f>
        <v/>
      </c>
      <c r="R827" s="3" t="str">
        <f>IF(VLOOKUP($A827,DICO_Complet!A:R,16,FALSE)=0,"",VLOOKUP($A827,DICO_Complet!A:R,16,FALSE))</f>
        <v/>
      </c>
      <c r="S827" s="3" t="str">
        <f>IF(VLOOKUP($A827,DICO_Complet!A:R,17,FALSE)=0,"",VLOOKUP($A827,DICO_Complet!A:R,17,FALSE))</f>
        <v/>
      </c>
      <c r="T827" s="3" t="str">
        <f>IF(VLOOKUP($A827,DICO_Complet!A:R,18,FALSE)=0,"",VLOOKUP($A827,DICO_Complet!A:R,18,FALSE))</f>
        <v/>
      </c>
    </row>
    <row r="828" spans="1:20">
      <c r="A828" s="29">
        <v>251027112307</v>
      </c>
      <c r="B828" s="30" t="str">
        <f>IF(ISNA(VLOOKUP(Tableau161920[[#This Row],[Référence]],MON_MSG!A:B,2,FALSE)),"N",IF($I828="Obsolete","N","O"))</f>
        <v>O</v>
      </c>
      <c r="C828" s="3" t="str">
        <f>VLOOKUP($A828,DICO_Complet!A:R,3,FALSE)</f>
        <v>Environment</v>
      </c>
      <c r="D828" s="3" t="str">
        <f>VLOOKUP($A828,DICO_Complet!A:R,4,FALSE)</f>
        <v>cardholder</v>
      </c>
      <c r="E828" s="3" t="str">
        <f>VLOOKUP($A828,DICO_Complet!A:R,5,FALSE)</f>
        <v>responsibilityLevel</v>
      </c>
      <c r="F828" s="3" t="str">
        <f>VLOOKUP($A828,DICO_Complet!A:R,6,FALSE)</f>
        <v>ResponsibilityLevelCodeset</v>
      </c>
      <c r="G828" s="31" t="str">
        <f>VLOOKUP($A828,DICO_Complet!A:R,7,FALSE)</f>
        <v>DNS</v>
      </c>
      <c r="H828" s="31">
        <f>VLOOKUP($A828,DICO_Complet!A:R,8,FALSE)</f>
        <v>0</v>
      </c>
      <c r="I828" s="3" t="str">
        <f>IF(VLOOKUP($A828,DICO_Complet!A:R,9,FALSE)&lt;&gt;0,VLOOKUP($A828,DICO_Complet!A:R,9,FALSE),"")</f>
        <v/>
      </c>
      <c r="J828" s="3" t="str">
        <f>VLOOKUP($A828,DICO_Complet!A:R,10,FALSE)</f>
        <v>Cardholder responsability level</v>
      </c>
      <c r="K828" s="3" t="str">
        <f>IF(OR(ISNA(VLOOKUP(Tableau161920[[#This Row],[Référence]],MON_MSG!A:H,7,FALSE)),ISBLANK(VLOOKUP(Tableau161920[[#This Row],[Référence]],MON_MSG!A:H,7,FALSE))),"",VLOOKUP(Tableau161920[[#This Row],[Référence]],MON_MSG!A:H,7,FALSE))</f>
        <v/>
      </c>
      <c r="L828" s="3" t="str">
        <f>IF(OR(ISNA(VLOOKUP(Tableau161920[[#This Row],[Référence]],MON_MSG!A:I,8,FALSE)),ISBLANK(VLOOKUP(Tableau161920[[#This Row],[Référence]],MON_MSG!A:I,8,FALSE))),"",VLOOKUP(Tableau161920[[#This Row],[Référence]],MON_MSG!A:I,8,FALSE))</f>
        <v/>
      </c>
      <c r="M828" s="3" t="str">
        <f>IF(OR(ISNA(VLOOKUP(Tableau161920[[#This Row],[Référence]],MON_MSG!A:J,9,FALSE)),ISBLANK(VLOOKUP(Tableau161920[[#This Row],[Référence]],MON_MSG!A:J,9,FALSE))),"",VLOOKUP(Tableau161920[[#This Row],[Référence]],MON_MSG!A:J,9,FALSE))</f>
        <v/>
      </c>
      <c r="N828" s="3" t="str">
        <f>IF(VLOOKUP($A828,DICO_Complet!A:R,12,FALSE)=0,"",VLOOKUP($A828,DICO_Complet!A:R,12,FALSE))</f>
        <v/>
      </c>
      <c r="O828" s="3" t="str">
        <f>IF(VLOOKUP($A828,DICO_Complet!A:R,13,FALSE)=0,"",VLOOKUP($A828,DICO_Complet!A:R,13,FALSE))</f>
        <v/>
      </c>
      <c r="P828" s="3" t="str">
        <f>IF(VLOOKUP($A828,DICO_Complet!A:R,14,FALSE)=0,"",VLOOKUP($A828,DICO_Complet!A:R,14,FALSE))</f>
        <v/>
      </c>
      <c r="Q828" s="3" t="str">
        <f>IF(VLOOKUP($A828,DICO_Complet!A:R,15,FALSE)=0,"",VLOOKUP($A828,DICO_Complet!A:R,15,FALSE))</f>
        <v/>
      </c>
      <c r="R828" s="3" t="str">
        <f>IF(VLOOKUP($A828,DICO_Complet!A:R,16,FALSE)=0,"",VLOOKUP($A828,DICO_Complet!A:R,16,FALSE))</f>
        <v/>
      </c>
      <c r="S828" s="3" t="str">
        <f>IF(VLOOKUP($A828,DICO_Complet!A:R,17,FALSE)=0,"",VLOOKUP($A828,DICO_Complet!A:R,17,FALSE))</f>
        <v/>
      </c>
      <c r="T828" s="3" t="str">
        <f>IF(VLOOKUP($A828,DICO_Complet!A:R,18,FALSE)=0,"",VLOOKUP($A828,DICO_Complet!A:R,18,FALSE))</f>
        <v/>
      </c>
    </row>
    <row r="829" spans="1:20">
      <c r="A829" s="29">
        <v>250617090038</v>
      </c>
      <c r="B829" s="30" t="str">
        <f>IF(ISNA(VLOOKUP(Tableau161920[[#This Row],[Référence]],MON_MSG!A:B,2,FALSE)),"N",IF($I829="Obsolete","N","O"))</f>
        <v>O</v>
      </c>
      <c r="C829" s="3" t="str">
        <f>VLOOKUP($A829,DICO_Complet!A:R,3,FALSE)</f>
        <v>Environment</v>
      </c>
      <c r="D829" s="3" t="str">
        <f>VLOOKUP($A829,DICO_Complet!A:R,4,FALSE)</f>
        <v>cardholder</v>
      </c>
      <c r="E829" s="3" t="str">
        <f>VLOOKUP($A829,DICO_Complet!A:R,5,FALSE)</f>
        <v>secondaryPostalAddress</v>
      </c>
      <c r="F829" s="3" t="str">
        <f>VLOOKUP($A829,DICO_Complet!A:R,6,FALSE)</f>
        <v>PostalAddressType</v>
      </c>
      <c r="G829" s="31" t="str">
        <f>VLOOKUP($A829,DICO_Complet!A:R,7,FALSE)</f>
        <v>DSP</v>
      </c>
      <c r="H829" s="31">
        <f>VLOOKUP($A829,DICO_Complet!A:R,8,FALSE)</f>
        <v>0</v>
      </c>
      <c r="I829" s="3" t="str">
        <f>IF(VLOOKUP($A829,DICO_Complet!A:R,9,FALSE)&lt;&gt;0,VLOOKUP($A829,DICO_Complet!A:R,9,FALSE),"")</f>
        <v/>
      </c>
      <c r="J829" s="3" t="str">
        <f>VLOOKUP($A829,DICO_Complet!A:R,10,FALSE)</f>
        <v>Cardholder secondary postal address</v>
      </c>
      <c r="K829" s="3" t="str">
        <f>IF(OR(ISNA(VLOOKUP(Tableau161920[[#This Row],[Référence]],MON_MSG!A:H,7,FALSE)),ISBLANK(VLOOKUP(Tableau161920[[#This Row],[Référence]],MON_MSG!A:H,7,FALSE))),"",VLOOKUP(Tableau161920[[#This Row],[Référence]],MON_MSG!A:H,7,FALSE))</f>
        <v/>
      </c>
      <c r="L829" s="3" t="str">
        <f>IF(OR(ISNA(VLOOKUP(Tableau161920[[#This Row],[Référence]],MON_MSG!A:I,8,FALSE)),ISBLANK(VLOOKUP(Tableau161920[[#This Row],[Référence]],MON_MSG!A:I,8,FALSE))),"",VLOOKUP(Tableau161920[[#This Row],[Référence]],MON_MSG!A:I,8,FALSE))</f>
        <v/>
      </c>
      <c r="M829" s="3" t="str">
        <f>IF(OR(ISNA(VLOOKUP(Tableau161920[[#This Row],[Référence]],MON_MSG!A:J,9,FALSE)),ISBLANK(VLOOKUP(Tableau161920[[#This Row],[Référence]],MON_MSG!A:J,9,FALSE))),"",VLOOKUP(Tableau161920[[#This Row],[Référence]],MON_MSG!A:J,9,FALSE))</f>
        <v/>
      </c>
      <c r="N829" s="3" t="str">
        <f>IF(VLOOKUP($A829,DICO_Complet!A:R,12,FALSE)=0,"",VLOOKUP($A829,DICO_Complet!A:R,12,FALSE))</f>
        <v/>
      </c>
      <c r="O829" s="3" t="str">
        <f>IF(VLOOKUP($A829,DICO_Complet!A:R,13,FALSE)=0,"",VLOOKUP($A829,DICO_Complet!A:R,13,FALSE))</f>
        <v/>
      </c>
      <c r="P829" s="3" t="str">
        <f>IF(VLOOKUP($A829,DICO_Complet!A:R,14,FALSE)=0,"",VLOOKUP($A829,DICO_Complet!A:R,14,FALSE))</f>
        <v/>
      </c>
      <c r="Q829" s="3" t="str">
        <f>IF(VLOOKUP($A829,DICO_Complet!A:R,15,FALSE)=0,"",VLOOKUP($A829,DICO_Complet!A:R,15,FALSE))</f>
        <v/>
      </c>
      <c r="R829" s="3" t="str">
        <f>IF(VLOOKUP($A829,DICO_Complet!A:R,16,FALSE)=0,"",VLOOKUP($A829,DICO_Complet!A:R,16,FALSE))</f>
        <v/>
      </c>
      <c r="S829" s="3" t="str">
        <f>IF(VLOOKUP($A829,DICO_Complet!A:R,17,FALSE)=0,"",VLOOKUP($A829,DICO_Complet!A:R,17,FALSE))</f>
        <v/>
      </c>
      <c r="T829" s="3" t="str">
        <f>IF(VLOOKUP($A829,DICO_Complet!A:R,18,FALSE)=0,"",VLOOKUP($A829,DICO_Complet!A:R,18,FALSE))</f>
        <v/>
      </c>
    </row>
    <row r="830" spans="1:20">
      <c r="A830" s="29">
        <v>250220103205</v>
      </c>
      <c r="B830" s="30" t="str">
        <f>IF(ISNA(VLOOKUP(Tableau161920[[#This Row],[Référence]],MON_MSG!A:B,2,FALSE)),"N",IF($I830="Obsolete","N","O"))</f>
        <v>O</v>
      </c>
      <c r="C830" s="3" t="str">
        <f>VLOOKUP($A830,DICO_Complet!A:R,3,FALSE)</f>
        <v>Environment</v>
      </c>
      <c r="D830" s="3" t="str">
        <f>VLOOKUP($A830,DICO_Complet!A:R,4,FALSE)</f>
        <v>cardholder</v>
      </c>
      <c r="E830" s="3" t="str">
        <f>VLOOKUP($A830,DICO_Complet!A:R,5,FALSE)</f>
        <v>taxCountryCode</v>
      </c>
      <c r="F830" s="3" t="str">
        <f>VLOOKUP($A830,DICO_Complet!A:R,6,FALSE)</f>
        <v>ISO3NumericCountryCode</v>
      </c>
      <c r="G830" s="31" t="str">
        <f>VLOOKUP($A830,DICO_Complet!A:R,7,FALSE)</f>
        <v>DNS</v>
      </c>
      <c r="H830" s="31">
        <f>VLOOKUP($A830,DICO_Complet!A:R,8,FALSE)</f>
        <v>0</v>
      </c>
      <c r="I830" s="3" t="str">
        <f>IF(VLOOKUP($A830,DICO_Complet!A:R,9,FALSE)&lt;&gt;0,VLOOKUP($A830,DICO_Complet!A:R,9,FALSE),"")</f>
        <v/>
      </c>
      <c r="J830" s="3" t="str">
        <f>VLOOKUP($A830,DICO_Complet!A:R,10,FALSE)</f>
        <v>Commercial cards taxpayer country code</v>
      </c>
      <c r="K830" s="3" t="str">
        <f>IF(OR(ISNA(VLOOKUP(Tableau161920[[#This Row],[Référence]],MON_MSG!A:H,7,FALSE)),ISBLANK(VLOOKUP(Tableau161920[[#This Row],[Référence]],MON_MSG!A:H,7,FALSE))),"",VLOOKUP(Tableau161920[[#This Row],[Référence]],MON_MSG!A:H,7,FALSE))</f>
        <v/>
      </c>
      <c r="L830" s="3" t="str">
        <f>IF(OR(ISNA(VLOOKUP(Tableau161920[[#This Row],[Référence]],MON_MSG!A:I,8,FALSE)),ISBLANK(VLOOKUP(Tableau161920[[#This Row],[Référence]],MON_MSG!A:I,8,FALSE))),"",VLOOKUP(Tableau161920[[#This Row],[Référence]],MON_MSG!A:I,8,FALSE))</f>
        <v/>
      </c>
      <c r="M830" s="3" t="str">
        <f>IF(OR(ISNA(VLOOKUP(Tableau161920[[#This Row],[Référence]],MON_MSG!A:J,9,FALSE)),ISBLANK(VLOOKUP(Tableau161920[[#This Row],[Référence]],MON_MSG!A:J,9,FALSE))),"",VLOOKUP(Tableau161920[[#This Row],[Référence]],MON_MSG!A:J,9,FALSE))</f>
        <v/>
      </c>
      <c r="N830" s="3" t="str">
        <f>IF(VLOOKUP($A830,DICO_Complet!A:R,12,FALSE)=0,"",VLOOKUP($A830,DICO_Complet!A:R,12,FALSE))</f>
        <v/>
      </c>
      <c r="O830" s="3" t="str">
        <f>IF(VLOOKUP($A830,DICO_Complet!A:R,13,FALSE)=0,"",VLOOKUP($A830,DICO_Complet!A:R,13,FALSE))</f>
        <v>113-26</v>
      </c>
      <c r="P830" s="3" t="str">
        <f>IF(VLOOKUP($A830,DICO_Complet!A:R,14,FALSE)=0,"",VLOOKUP($A830,DICO_Complet!A:R,14,FALSE))</f>
        <v/>
      </c>
      <c r="Q830" s="3" t="str">
        <f>IF(VLOOKUP($A830,DICO_Complet!A:R,15,FALSE)=0,"",VLOOKUP($A830,DICO_Complet!A:R,15,FALSE))</f>
        <v/>
      </c>
      <c r="R830" s="3" t="str">
        <f>IF(VLOOKUP($A830,DICO_Complet!A:R,16,FALSE)=0,"",VLOOKUP($A830,DICO_Complet!A:R,16,FALSE))</f>
        <v/>
      </c>
      <c r="S830" s="3" t="str">
        <f>IF(VLOOKUP($A830,DICO_Complet!A:R,17,FALSE)=0,"",VLOOKUP($A830,DICO_Complet!A:R,17,FALSE))</f>
        <v xml:space="preserve">DE 112 SE 45 SF 1 </v>
      </c>
      <c r="T830" s="3" t="str">
        <f>IF(VLOOKUP($A830,DICO_Complet!A:R,18,FALSE)=0,"",VLOOKUP($A830,DICO_Complet!A:R,18,FALSE))</f>
        <v/>
      </c>
    </row>
    <row r="831" spans="1:20">
      <c r="A831" s="29">
        <v>250220103206</v>
      </c>
      <c r="B831" s="30" t="str">
        <f>IF(ISNA(VLOOKUP(Tableau161920[[#This Row],[Référence]],MON_MSG!A:B,2,FALSE)),"N",IF($I831="Obsolete","N","O"))</f>
        <v>O</v>
      </c>
      <c r="C831" s="3" t="str">
        <f>VLOOKUP($A831,DICO_Complet!A:R,3,FALSE)</f>
        <v>Environment</v>
      </c>
      <c r="D831" s="3" t="str">
        <f>VLOOKUP($A831,DICO_Complet!A:R,4,FALSE)</f>
        <v>cardholder</v>
      </c>
      <c r="E831" s="3" t="str">
        <f>VLOOKUP($A831,DICO_Complet!A:R,5,FALSE)</f>
        <v>taxRegistrationIdentication</v>
      </c>
      <c r="F831" s="3" t="str">
        <f>VLOOKUP($A831,DICO_Complet!A:R,6,FALSE)</f>
        <v>Max35Text</v>
      </c>
      <c r="G831" s="31" t="str">
        <f>VLOOKUP($A831,DICO_Complet!A:R,7,FALSE)</f>
        <v>DNS</v>
      </c>
      <c r="H831" s="31">
        <f>VLOOKUP($A831,DICO_Complet!A:R,8,FALSE)</f>
        <v>0</v>
      </c>
      <c r="I831" s="3" t="str">
        <f>IF(VLOOKUP($A831,DICO_Complet!A:R,9,FALSE)&lt;&gt;0,VLOOKUP($A831,DICO_Complet!A:R,9,FALSE),"")</f>
        <v/>
      </c>
      <c r="J831" s="3" t="str">
        <f>VLOOKUP($A831,DICO_Complet!A:R,10,FALSE)</f>
        <v>Commercial cards taxpayer identification number</v>
      </c>
      <c r="K831" s="3" t="str">
        <f>IF(OR(ISNA(VLOOKUP(Tableau161920[[#This Row],[Référence]],MON_MSG!A:H,7,FALSE)),ISBLANK(VLOOKUP(Tableau161920[[#This Row],[Référence]],MON_MSG!A:H,7,FALSE))),"",VLOOKUP(Tableau161920[[#This Row],[Référence]],MON_MSG!A:H,7,FALSE))</f>
        <v/>
      </c>
      <c r="L831" s="3" t="str">
        <f>IF(OR(ISNA(VLOOKUP(Tableau161920[[#This Row],[Référence]],MON_MSG!A:I,8,FALSE)),ISBLANK(VLOOKUP(Tableau161920[[#This Row],[Référence]],MON_MSG!A:I,8,FALSE))),"",VLOOKUP(Tableau161920[[#This Row],[Référence]],MON_MSG!A:I,8,FALSE))</f>
        <v/>
      </c>
      <c r="M831" s="3" t="str">
        <f>IF(OR(ISNA(VLOOKUP(Tableau161920[[#This Row],[Référence]],MON_MSG!A:J,9,FALSE)),ISBLANK(VLOOKUP(Tableau161920[[#This Row],[Référence]],MON_MSG!A:J,9,FALSE))),"",VLOOKUP(Tableau161920[[#This Row],[Référence]],MON_MSG!A:J,9,FALSE))</f>
        <v/>
      </c>
      <c r="N831" s="3" t="str">
        <f>IF(VLOOKUP($A831,DICO_Complet!A:R,12,FALSE)=0,"",VLOOKUP($A831,DICO_Complet!A:R,12,FALSE))</f>
        <v/>
      </c>
      <c r="O831" s="3" t="str">
        <f>IF(VLOOKUP($A831,DICO_Complet!A:R,13,FALSE)=0,"",VLOOKUP($A831,DICO_Complet!A:R,13,FALSE))</f>
        <v>113-27</v>
      </c>
      <c r="P831" s="3" t="str">
        <f>IF(VLOOKUP($A831,DICO_Complet!A:R,14,FALSE)=0,"",VLOOKUP($A831,DICO_Complet!A:R,14,FALSE))</f>
        <v/>
      </c>
      <c r="Q831" s="3" t="str">
        <f>IF(VLOOKUP($A831,DICO_Complet!A:R,15,FALSE)=0,"",VLOOKUP($A831,DICO_Complet!A:R,15,FALSE))</f>
        <v/>
      </c>
      <c r="R831" s="3" t="str">
        <f>IF(VLOOKUP($A831,DICO_Complet!A:R,16,FALSE)=0,"",VLOOKUP($A831,DICO_Complet!A:R,16,FALSE))</f>
        <v/>
      </c>
      <c r="S831" s="3" t="str">
        <f>IF(VLOOKUP($A831,DICO_Complet!A:R,17,FALSE)=0,"",VLOOKUP($A831,DICO_Complet!A:R,17,FALSE))</f>
        <v>DE 112 SE 45 SF 2</v>
      </c>
      <c r="T831" s="3" t="str">
        <f>IF(VLOOKUP($A831,DICO_Complet!A:R,18,FALSE)=0,"",VLOOKUP($A831,DICO_Complet!A:R,18,FALSE))</f>
        <v/>
      </c>
    </row>
    <row r="832" spans="1:20">
      <c r="A832" s="29">
        <v>250220103207</v>
      </c>
      <c r="B832" s="30" t="str">
        <f>IF(ISNA(VLOOKUP(Tableau161920[[#This Row],[Référence]],MON_MSG!A:B,2,FALSE)),"N",IF($I832="Obsolete","N","O"))</f>
        <v>O</v>
      </c>
      <c r="C832" s="3" t="str">
        <f>VLOOKUP($A832,DICO_Complet!A:R,3,FALSE)</f>
        <v>Environment</v>
      </c>
      <c r="D832" s="3" t="str">
        <f>VLOOKUP($A832,DICO_Complet!A:R,4,FALSE)</f>
        <v>cardholder</v>
      </c>
      <c r="E832" s="3" t="str">
        <f>VLOOKUP($A832,DICO_Complet!A:R,5,FALSE)</f>
        <v>taxRegistrationReasonCode</v>
      </c>
      <c r="F832" s="3" t="str">
        <f>VLOOKUP($A832,DICO_Complet!A:R,6,FALSE)</f>
        <v>Max35Text</v>
      </c>
      <c r="G832" s="31" t="str">
        <f>VLOOKUP($A832,DICO_Complet!A:R,7,FALSE)</f>
        <v>DNS</v>
      </c>
      <c r="H832" s="31">
        <f>VLOOKUP($A832,DICO_Complet!A:R,8,FALSE)</f>
        <v>0</v>
      </c>
      <c r="I832" s="3" t="str">
        <f>IF(VLOOKUP($A832,DICO_Complet!A:R,9,FALSE)&lt;&gt;0,VLOOKUP($A832,DICO_Complet!A:R,9,FALSE),"")</f>
        <v/>
      </c>
      <c r="J832" s="3" t="str">
        <f>VLOOKUP($A832,DICO_Complet!A:R,10,FALSE)</f>
        <v>Commercial cards tax registration reason code</v>
      </c>
      <c r="K832" s="3" t="str">
        <f>IF(OR(ISNA(VLOOKUP(Tableau161920[[#This Row],[Référence]],MON_MSG!A:H,7,FALSE)),ISBLANK(VLOOKUP(Tableau161920[[#This Row],[Référence]],MON_MSG!A:H,7,FALSE))),"",VLOOKUP(Tableau161920[[#This Row],[Référence]],MON_MSG!A:H,7,FALSE))</f>
        <v/>
      </c>
      <c r="L832" s="3" t="str">
        <f>IF(OR(ISNA(VLOOKUP(Tableau161920[[#This Row],[Référence]],MON_MSG!A:I,8,FALSE)),ISBLANK(VLOOKUP(Tableau161920[[#This Row],[Référence]],MON_MSG!A:I,8,FALSE))),"",VLOOKUP(Tableau161920[[#This Row],[Référence]],MON_MSG!A:I,8,FALSE))</f>
        <v/>
      </c>
      <c r="M832" s="3" t="str">
        <f>IF(OR(ISNA(VLOOKUP(Tableau161920[[#This Row],[Référence]],MON_MSG!A:J,9,FALSE)),ISBLANK(VLOOKUP(Tableau161920[[#This Row],[Référence]],MON_MSG!A:J,9,FALSE))),"",VLOOKUP(Tableau161920[[#This Row],[Référence]],MON_MSG!A:J,9,FALSE))</f>
        <v/>
      </c>
      <c r="N832" s="3" t="str">
        <f>IF(VLOOKUP($A832,DICO_Complet!A:R,12,FALSE)=0,"",VLOOKUP($A832,DICO_Complet!A:R,12,FALSE))</f>
        <v/>
      </c>
      <c r="O832" s="3" t="str">
        <f>IF(VLOOKUP($A832,DICO_Complet!A:R,13,FALSE)=0,"",VLOOKUP($A832,DICO_Complet!A:R,13,FALSE))</f>
        <v>113-28</v>
      </c>
      <c r="P832" s="3" t="str">
        <f>IF(VLOOKUP($A832,DICO_Complet!A:R,14,FALSE)=0,"",VLOOKUP($A832,DICO_Complet!A:R,14,FALSE))</f>
        <v/>
      </c>
      <c r="Q832" s="3" t="str">
        <f>IF(VLOOKUP($A832,DICO_Complet!A:R,15,FALSE)=0,"",VLOOKUP($A832,DICO_Complet!A:R,15,FALSE))</f>
        <v/>
      </c>
      <c r="R832" s="3" t="str">
        <f>IF(VLOOKUP($A832,DICO_Complet!A:R,16,FALSE)=0,"",VLOOKUP($A832,DICO_Complet!A:R,16,FALSE))</f>
        <v/>
      </c>
      <c r="S832" s="3" t="str">
        <f>IF(VLOOKUP($A832,DICO_Complet!A:R,17,FALSE)=0,"",VLOOKUP($A832,DICO_Complet!A:R,17,FALSE))</f>
        <v>DE 112 SE 45 SF 3</v>
      </c>
      <c r="T832" s="3" t="str">
        <f>IF(VLOOKUP($A832,DICO_Complet!A:R,18,FALSE)=0,"",VLOOKUP($A832,DICO_Complet!A:R,18,FALSE))</f>
        <v/>
      </c>
    </row>
    <row r="833" spans="1:20">
      <c r="A833" s="29">
        <v>260316115200</v>
      </c>
      <c r="B833" s="30" t="str">
        <f>IF(ISNA(VLOOKUP(Tableau161920[[#This Row],[Référence]],MON_MSG!A:B,2,FALSE)),"N",IF($I833="Obsolete","N","O"))</f>
        <v>O</v>
      </c>
      <c r="C833" s="3" t="str">
        <f>VLOOKUP($A833,DICO_Complet!A:R,3,FALSE)</f>
        <v>Environment</v>
      </c>
      <c r="D833" s="3" t="str">
        <f>VLOOKUP($A833,DICO_Complet!A:R,4,FALSE)</f>
        <v>cardOrder</v>
      </c>
      <c r="E833" s="3" t="str">
        <f>VLOOKUP($A833,DICO_Complet!A:R,5,FALSE)</f>
        <v>associatedCardOrderId</v>
      </c>
      <c r="F833" s="3" t="str">
        <f>VLOOKUP($A833,DICO_Complet!A:R,6,FALSE)</f>
        <v>Max15NumericText</v>
      </c>
      <c r="G833" s="31" t="str">
        <f>VLOOKUP($A833,DICO_Complet!A:R,7,FALSE)</f>
        <v>DNS</v>
      </c>
      <c r="H833" s="31">
        <f>VLOOKUP($A833,DICO_Complet!A:R,8,FALSE)</f>
        <v>0</v>
      </c>
      <c r="I833" s="3" t="str">
        <f>IF(VLOOKUP($A833,DICO_Complet!A:R,9,FALSE)&lt;&gt;0,VLOOKUP($A833,DICO_Complet!A:R,9,FALSE),"")</f>
        <v/>
      </c>
      <c r="J833" s="3" t="str">
        <f>VLOOKUP($A833,DICO_Complet!A:R,10,FALSE)</f>
        <v>Identifier of a card order associated to an order of mailer</v>
      </c>
      <c r="K833" s="3" t="str">
        <f>IF(OR(ISNA(VLOOKUP(Tableau161920[[#This Row],[Référence]],MON_MSG!A:H,7,FALSE)),ISBLANK(VLOOKUP(Tableau161920[[#This Row],[Référence]],MON_MSG!A:H,7,FALSE))),"",VLOOKUP(Tableau161920[[#This Row],[Référence]],MON_MSG!A:H,7,FALSE))</f>
        <v/>
      </c>
      <c r="L833" s="3" t="str">
        <f>IF(OR(ISNA(VLOOKUP(Tableau161920[[#This Row],[Référence]],MON_MSG!A:I,8,FALSE)),ISBLANK(VLOOKUP(Tableau161920[[#This Row],[Référence]],MON_MSG!A:I,8,FALSE))),"",VLOOKUP(Tableau161920[[#This Row],[Référence]],MON_MSG!A:I,8,FALSE))</f>
        <v/>
      </c>
      <c r="M833" s="3" t="str">
        <f>IF(OR(ISNA(VLOOKUP(Tableau161920[[#This Row],[Référence]],MON_MSG!A:J,9,FALSE)),ISBLANK(VLOOKUP(Tableau161920[[#This Row],[Référence]],MON_MSG!A:J,9,FALSE))),"",VLOOKUP(Tableau161920[[#This Row],[Référence]],MON_MSG!A:J,9,FALSE))</f>
        <v/>
      </c>
      <c r="N833" s="3" t="str">
        <f>IF(VLOOKUP($A833,DICO_Complet!A:R,12,FALSE)=0,"",VLOOKUP($A833,DICO_Complet!A:R,12,FALSE))</f>
        <v/>
      </c>
      <c r="O833" s="3" t="str">
        <f>IF(VLOOKUP($A833,DICO_Complet!A:R,13,FALSE)=0,"",VLOOKUP($A833,DICO_Complet!A:R,13,FALSE))</f>
        <v/>
      </c>
      <c r="P833" s="3" t="str">
        <f>IF(VLOOKUP($A833,DICO_Complet!A:R,14,FALSE)=0,"",VLOOKUP($A833,DICO_Complet!A:R,14,FALSE))</f>
        <v/>
      </c>
      <c r="Q833" s="3" t="str">
        <f>IF(VLOOKUP($A833,DICO_Complet!A:R,15,FALSE)=0,"",VLOOKUP($A833,DICO_Complet!A:R,15,FALSE))</f>
        <v/>
      </c>
      <c r="R833" s="3" t="str">
        <f>IF(VLOOKUP($A833,DICO_Complet!A:R,16,FALSE)=0,"",VLOOKUP($A833,DICO_Complet!A:R,16,FALSE))</f>
        <v/>
      </c>
      <c r="S833" s="3" t="str">
        <f>IF(VLOOKUP($A833,DICO_Complet!A:R,17,FALSE)=0,"",VLOOKUP($A833,DICO_Complet!A:R,17,FALSE))</f>
        <v/>
      </c>
      <c r="T833" s="3" t="str">
        <f>IF(VLOOKUP($A833,DICO_Complet!A:R,18,FALSE)=0,"",VLOOKUP($A833,DICO_Complet!A:R,18,FALSE))</f>
        <v/>
      </c>
    </row>
    <row r="834" spans="1:20">
      <c r="A834" s="29">
        <v>260316115700</v>
      </c>
      <c r="B834" s="30" t="str">
        <f>IF(ISNA(VLOOKUP(Tableau161920[[#This Row],[Référence]],MON_MSG!A:B,2,FALSE)),"N",IF($I834="Obsolete","N","O"))</f>
        <v>O</v>
      </c>
      <c r="C834" s="3" t="str">
        <f>VLOOKUP($A834,DICO_Complet!A:R,3,FALSE)</f>
        <v>Environment</v>
      </c>
      <c r="D834" s="3" t="str">
        <f>VLOOKUP($A834,DICO_Complet!A:R,4,FALSE)</f>
        <v>cardOrder</v>
      </c>
      <c r="E834" s="3" t="str">
        <f>VLOOKUP($A834,DICO_Complet!A:R,5,FALSE)</f>
        <v>creationDate</v>
      </c>
      <c r="F834" s="3" t="str">
        <f>VLOOKUP($A834,DICO_Complet!A:R,6,FALSE)</f>
        <v>ISODate</v>
      </c>
      <c r="G834" s="31" t="str">
        <f>VLOOKUP($A834,DICO_Complet!A:R,7,FALSE)</f>
        <v>DNS</v>
      </c>
      <c r="H834" s="31">
        <f>VLOOKUP($A834,DICO_Complet!A:R,8,FALSE)</f>
        <v>0</v>
      </c>
      <c r="I834" s="3" t="str">
        <f>IF(VLOOKUP($A834,DICO_Complet!A:R,9,FALSE)&lt;&gt;0,VLOOKUP($A834,DICO_Complet!A:R,9,FALSE),"")</f>
        <v/>
      </c>
      <c r="J834" s="3" t="str">
        <f>VLOOKUP($A834,DICO_Complet!A:R,10,FALSE)</f>
        <v>Card order creation date</v>
      </c>
      <c r="K834" s="3" t="str">
        <f>IF(OR(ISNA(VLOOKUP(Tableau161920[[#This Row],[Référence]],MON_MSG!A:H,7,FALSE)),ISBLANK(VLOOKUP(Tableau161920[[#This Row],[Référence]],MON_MSG!A:H,7,FALSE))),"",VLOOKUP(Tableau161920[[#This Row],[Référence]],MON_MSG!A:H,7,FALSE))</f>
        <v/>
      </c>
      <c r="L834" s="3" t="str">
        <f>IF(OR(ISNA(VLOOKUP(Tableau161920[[#This Row],[Référence]],MON_MSG!A:I,8,FALSE)),ISBLANK(VLOOKUP(Tableau161920[[#This Row],[Référence]],MON_MSG!A:I,8,FALSE))),"",VLOOKUP(Tableau161920[[#This Row],[Référence]],MON_MSG!A:I,8,FALSE))</f>
        <v/>
      </c>
      <c r="M834" s="3" t="str">
        <f>IF(OR(ISNA(VLOOKUP(Tableau161920[[#This Row],[Référence]],MON_MSG!A:J,9,FALSE)),ISBLANK(VLOOKUP(Tableau161920[[#This Row],[Référence]],MON_MSG!A:J,9,FALSE))),"",VLOOKUP(Tableau161920[[#This Row],[Référence]],MON_MSG!A:J,9,FALSE))</f>
        <v/>
      </c>
      <c r="N834" s="3" t="str">
        <f>IF(VLOOKUP($A834,DICO_Complet!A:R,12,FALSE)=0,"",VLOOKUP($A834,DICO_Complet!A:R,12,FALSE))</f>
        <v/>
      </c>
      <c r="O834" s="3" t="str">
        <f>IF(VLOOKUP($A834,DICO_Complet!A:R,13,FALSE)=0,"",VLOOKUP($A834,DICO_Complet!A:R,13,FALSE))</f>
        <v/>
      </c>
      <c r="P834" s="3" t="str">
        <f>IF(VLOOKUP($A834,DICO_Complet!A:R,14,FALSE)=0,"",VLOOKUP($A834,DICO_Complet!A:R,14,FALSE))</f>
        <v/>
      </c>
      <c r="Q834" s="3" t="str">
        <f>IF(VLOOKUP($A834,DICO_Complet!A:R,15,FALSE)=0,"",VLOOKUP($A834,DICO_Complet!A:R,15,FALSE))</f>
        <v/>
      </c>
      <c r="R834" s="3" t="str">
        <f>IF(VLOOKUP($A834,DICO_Complet!A:R,16,FALSE)=0,"",VLOOKUP($A834,DICO_Complet!A:R,16,FALSE))</f>
        <v/>
      </c>
      <c r="S834" s="3" t="str">
        <f>IF(VLOOKUP($A834,DICO_Complet!A:R,17,FALSE)=0,"",VLOOKUP($A834,DICO_Complet!A:R,17,FALSE))</f>
        <v/>
      </c>
      <c r="T834" s="3" t="str">
        <f>IF(VLOOKUP($A834,DICO_Complet!A:R,18,FALSE)=0,"",VLOOKUP($A834,DICO_Complet!A:R,18,FALSE))</f>
        <v/>
      </c>
    </row>
    <row r="835" spans="1:20">
      <c r="A835" s="29">
        <v>260316114700</v>
      </c>
      <c r="B835" s="30" t="str">
        <f>IF(ISNA(VLOOKUP(Tableau161920[[#This Row],[Référence]],MON_MSG!A:B,2,FALSE)),"N",IF($I835="Obsolete","N","O"))</f>
        <v>O</v>
      </c>
      <c r="C835" s="3" t="str">
        <f>VLOOKUP($A835,DICO_Complet!A:R,3,FALSE)</f>
        <v>Environment</v>
      </c>
      <c r="D835" s="3" t="str">
        <f>VLOOKUP($A835,DICO_Complet!A:R,4,FALSE)</f>
        <v>cardOrder</v>
      </c>
      <c r="E835" s="3" t="str">
        <f>VLOOKUP($A835,DICO_Complet!A:R,5,FALSE)</f>
        <v>fileIdentificationNumber</v>
      </c>
      <c r="F835" s="3" t="str">
        <f>VLOOKUP($A835,DICO_Complet!A:R,6,FALSE)</f>
        <v>Max15NumericText</v>
      </c>
      <c r="G835" s="31" t="str">
        <f>VLOOKUP($A835,DICO_Complet!A:R,7,FALSE)</f>
        <v>DNS</v>
      </c>
      <c r="H835" s="31">
        <f>VLOOKUP($A835,DICO_Complet!A:R,8,FALSE)</f>
        <v>0</v>
      </c>
      <c r="I835" s="3" t="str">
        <f>IF(VLOOKUP($A835,DICO_Complet!A:R,9,FALSE)&lt;&gt;0,VLOOKUP($A835,DICO_Complet!A:R,9,FALSE),"")</f>
        <v/>
      </c>
      <c r="J835" s="3" t="str">
        <f>VLOOKUP($A835,DICO_Complet!A:R,10,FALSE)</f>
        <v>Identification number of a batch file</v>
      </c>
      <c r="K835" s="3" t="str">
        <f>IF(OR(ISNA(VLOOKUP(Tableau161920[[#This Row],[Référence]],MON_MSG!A:H,7,FALSE)),ISBLANK(VLOOKUP(Tableau161920[[#This Row],[Référence]],MON_MSG!A:H,7,FALSE))),"",VLOOKUP(Tableau161920[[#This Row],[Référence]],MON_MSG!A:H,7,FALSE))</f>
        <v/>
      </c>
      <c r="L835" s="3" t="str">
        <f>IF(OR(ISNA(VLOOKUP(Tableau161920[[#This Row],[Référence]],MON_MSG!A:I,8,FALSE)),ISBLANK(VLOOKUP(Tableau161920[[#This Row],[Référence]],MON_MSG!A:I,8,FALSE))),"",VLOOKUP(Tableau161920[[#This Row],[Référence]],MON_MSG!A:I,8,FALSE))</f>
        <v/>
      </c>
      <c r="M835" s="3" t="str">
        <f>IF(OR(ISNA(VLOOKUP(Tableau161920[[#This Row],[Référence]],MON_MSG!A:J,9,FALSE)),ISBLANK(VLOOKUP(Tableau161920[[#This Row],[Référence]],MON_MSG!A:J,9,FALSE))),"",VLOOKUP(Tableau161920[[#This Row],[Référence]],MON_MSG!A:J,9,FALSE))</f>
        <v/>
      </c>
      <c r="N835" s="3" t="str">
        <f>IF(VLOOKUP($A835,DICO_Complet!A:R,12,FALSE)=0,"",VLOOKUP($A835,DICO_Complet!A:R,12,FALSE))</f>
        <v/>
      </c>
      <c r="O835" s="3" t="str">
        <f>IF(VLOOKUP($A835,DICO_Complet!A:R,13,FALSE)=0,"",VLOOKUP($A835,DICO_Complet!A:R,13,FALSE))</f>
        <v/>
      </c>
      <c r="P835" s="3" t="str">
        <f>IF(VLOOKUP($A835,DICO_Complet!A:R,14,FALSE)=0,"",VLOOKUP($A835,DICO_Complet!A:R,14,FALSE))</f>
        <v/>
      </c>
      <c r="Q835" s="3" t="str">
        <f>IF(VLOOKUP($A835,DICO_Complet!A:R,15,FALSE)=0,"",VLOOKUP($A835,DICO_Complet!A:R,15,FALSE))</f>
        <v/>
      </c>
      <c r="R835" s="3" t="str">
        <f>IF(VLOOKUP($A835,DICO_Complet!A:R,16,FALSE)=0,"",VLOOKUP($A835,DICO_Complet!A:R,16,FALSE))</f>
        <v/>
      </c>
      <c r="S835" s="3" t="str">
        <f>IF(VLOOKUP($A835,DICO_Complet!A:R,17,FALSE)=0,"",VLOOKUP($A835,DICO_Complet!A:R,17,FALSE))</f>
        <v/>
      </c>
      <c r="T835" s="3" t="str">
        <f>IF(VLOOKUP($A835,DICO_Complet!A:R,18,FALSE)=0,"",VLOOKUP($A835,DICO_Complet!A:R,18,FALSE))</f>
        <v/>
      </c>
    </row>
    <row r="836" spans="1:20">
      <c r="A836" s="29">
        <v>260316115900</v>
      </c>
      <c r="B836" s="30" t="str">
        <f>IF(ISNA(VLOOKUP(Tableau161920[[#This Row],[Référence]],MON_MSG!A:B,2,FALSE)),"N",IF($I836="Obsolete","N","O"))</f>
        <v>O</v>
      </c>
      <c r="C836" s="3" t="str">
        <f>VLOOKUP($A836,DICO_Complet!A:R,3,FALSE)</f>
        <v>Environment</v>
      </c>
      <c r="D836" s="3" t="str">
        <f>VLOOKUP($A836,DICO_Complet!A:R,4,FALSE)</f>
        <v>cardOrder</v>
      </c>
      <c r="E836" s="3" t="str">
        <f>VLOOKUP($A836,DICO_Complet!A:R,5,FALSE)</f>
        <v>id</v>
      </c>
      <c r="F836" s="3" t="str">
        <f>VLOOKUP($A836,DICO_Complet!A:R,6,FALSE)</f>
        <v>Max15NumericText</v>
      </c>
      <c r="G836" s="31" t="str">
        <f>VLOOKUP($A836,DICO_Complet!A:R,7,FALSE)</f>
        <v>DNS</v>
      </c>
      <c r="H836" s="31">
        <f>VLOOKUP($A836,DICO_Complet!A:R,8,FALSE)</f>
        <v>0</v>
      </c>
      <c r="I836" s="3" t="str">
        <f>IF(VLOOKUP($A836,DICO_Complet!A:R,9,FALSE)&lt;&gt;0,VLOOKUP($A836,DICO_Complet!A:R,9,FALSE),"")</f>
        <v/>
      </c>
      <c r="J836" s="3" t="str">
        <f>VLOOKUP($A836,DICO_Complet!A:R,10,FALSE)</f>
        <v>Identifier of a card order</v>
      </c>
      <c r="K836" s="3" t="str">
        <f>IF(OR(ISNA(VLOOKUP(Tableau161920[[#This Row],[Référence]],MON_MSG!A:H,7,FALSE)),ISBLANK(VLOOKUP(Tableau161920[[#This Row],[Référence]],MON_MSG!A:H,7,FALSE))),"",VLOOKUP(Tableau161920[[#This Row],[Référence]],MON_MSG!A:H,7,FALSE))</f>
        <v/>
      </c>
      <c r="L836" s="3" t="str">
        <f>IF(OR(ISNA(VLOOKUP(Tableau161920[[#This Row],[Référence]],MON_MSG!A:I,8,FALSE)),ISBLANK(VLOOKUP(Tableau161920[[#This Row],[Référence]],MON_MSG!A:I,8,FALSE))),"",VLOOKUP(Tableau161920[[#This Row],[Référence]],MON_MSG!A:I,8,FALSE))</f>
        <v/>
      </c>
      <c r="M836" s="3" t="str">
        <f>IF(OR(ISNA(VLOOKUP(Tableau161920[[#This Row],[Référence]],MON_MSG!A:J,9,FALSE)),ISBLANK(VLOOKUP(Tableau161920[[#This Row],[Référence]],MON_MSG!A:J,9,FALSE))),"",VLOOKUP(Tableau161920[[#This Row],[Référence]],MON_MSG!A:J,9,FALSE))</f>
        <v/>
      </c>
      <c r="N836" s="3" t="str">
        <f>IF(VLOOKUP($A836,DICO_Complet!A:R,12,FALSE)=0,"",VLOOKUP($A836,DICO_Complet!A:R,12,FALSE))</f>
        <v/>
      </c>
      <c r="O836" s="3" t="str">
        <f>IF(VLOOKUP($A836,DICO_Complet!A:R,13,FALSE)=0,"",VLOOKUP($A836,DICO_Complet!A:R,13,FALSE))</f>
        <v/>
      </c>
      <c r="P836" s="3" t="str">
        <f>IF(VLOOKUP($A836,DICO_Complet!A:R,14,FALSE)=0,"",VLOOKUP($A836,DICO_Complet!A:R,14,FALSE))</f>
        <v/>
      </c>
      <c r="Q836" s="3" t="str">
        <f>IF(VLOOKUP($A836,DICO_Complet!A:R,15,FALSE)=0,"",VLOOKUP($A836,DICO_Complet!A:R,15,FALSE))</f>
        <v/>
      </c>
      <c r="R836" s="3" t="str">
        <f>IF(VLOOKUP($A836,DICO_Complet!A:R,16,FALSE)=0,"",VLOOKUP($A836,DICO_Complet!A:R,16,FALSE))</f>
        <v/>
      </c>
      <c r="S836" s="3" t="str">
        <f>IF(VLOOKUP($A836,DICO_Complet!A:R,17,FALSE)=0,"",VLOOKUP($A836,DICO_Complet!A:R,17,FALSE))</f>
        <v/>
      </c>
      <c r="T836" s="3" t="str">
        <f>IF(VLOOKUP($A836,DICO_Complet!A:R,18,FALSE)=0,"",VLOOKUP($A836,DICO_Complet!A:R,18,FALSE))</f>
        <v/>
      </c>
    </row>
    <row r="837" spans="1:20">
      <c r="A837" s="29">
        <v>260316120000</v>
      </c>
      <c r="B837" s="30" t="str">
        <f>IF(ISNA(VLOOKUP(Tableau161920[[#This Row],[Référence]],MON_MSG!A:B,2,FALSE)),"N",IF($I837="Obsolete","N","O"))</f>
        <v>O</v>
      </c>
      <c r="C837" s="3" t="str">
        <f>VLOOKUP($A837,DICO_Complet!A:R,3,FALSE)</f>
        <v>Environment</v>
      </c>
      <c r="D837" s="3" t="str">
        <f>VLOOKUP($A837,DICO_Complet!A:R,4,FALSE)</f>
        <v>cardOrder</v>
      </c>
      <c r="E837" s="3" t="str">
        <f>VLOOKUP($A837,DICO_Complet!A:R,5,FALSE)</f>
        <v>manufacturerId</v>
      </c>
      <c r="F837" s="3" t="str">
        <f>VLOOKUP($A837,DICO_Complet!A:R,6,FALSE)</f>
        <v>Max10Text</v>
      </c>
      <c r="G837" s="31" t="str">
        <f>VLOOKUP($A837,DICO_Complet!A:R,7,FALSE)</f>
        <v>DNS</v>
      </c>
      <c r="H837" s="31">
        <f>VLOOKUP($A837,DICO_Complet!A:R,8,FALSE)</f>
        <v>0</v>
      </c>
      <c r="I837" s="3" t="str">
        <f>IF(VLOOKUP($A837,DICO_Complet!A:R,9,FALSE)&lt;&gt;0,VLOOKUP($A837,DICO_Complet!A:R,9,FALSE),"")</f>
        <v/>
      </c>
      <c r="J837" s="3" t="str">
        <f>VLOOKUP($A837,DICO_Complet!A:R,10,FALSE)</f>
        <v>Identifier of a manufacturer of cards and mailers</v>
      </c>
      <c r="K837" s="3" t="str">
        <f>IF(OR(ISNA(VLOOKUP(Tableau161920[[#This Row],[Référence]],MON_MSG!A:H,7,FALSE)),ISBLANK(VLOOKUP(Tableau161920[[#This Row],[Référence]],MON_MSG!A:H,7,FALSE))),"",VLOOKUP(Tableau161920[[#This Row],[Référence]],MON_MSG!A:H,7,FALSE))</f>
        <v/>
      </c>
      <c r="L837" s="3" t="str">
        <f>IF(OR(ISNA(VLOOKUP(Tableau161920[[#This Row],[Référence]],MON_MSG!A:I,8,FALSE)),ISBLANK(VLOOKUP(Tableau161920[[#This Row],[Référence]],MON_MSG!A:I,8,FALSE))),"",VLOOKUP(Tableau161920[[#This Row],[Référence]],MON_MSG!A:I,8,FALSE))</f>
        <v/>
      </c>
      <c r="M837" s="3" t="str">
        <f>IF(OR(ISNA(VLOOKUP(Tableau161920[[#This Row],[Référence]],MON_MSG!A:J,9,FALSE)),ISBLANK(VLOOKUP(Tableau161920[[#This Row],[Référence]],MON_MSG!A:J,9,FALSE))),"",VLOOKUP(Tableau161920[[#This Row],[Référence]],MON_MSG!A:J,9,FALSE))</f>
        <v/>
      </c>
      <c r="N837" s="3" t="str">
        <f>IF(VLOOKUP($A837,DICO_Complet!A:R,12,FALSE)=0,"",VLOOKUP($A837,DICO_Complet!A:R,12,FALSE))</f>
        <v/>
      </c>
      <c r="O837" s="3" t="str">
        <f>IF(VLOOKUP($A837,DICO_Complet!A:R,13,FALSE)=0,"",VLOOKUP($A837,DICO_Complet!A:R,13,FALSE))</f>
        <v/>
      </c>
      <c r="P837" s="3" t="str">
        <f>IF(VLOOKUP($A837,DICO_Complet!A:R,14,FALSE)=0,"",VLOOKUP($A837,DICO_Complet!A:R,14,FALSE))</f>
        <v/>
      </c>
      <c r="Q837" s="3" t="str">
        <f>IF(VLOOKUP($A837,DICO_Complet!A:R,15,FALSE)=0,"",VLOOKUP($A837,DICO_Complet!A:R,15,FALSE))</f>
        <v/>
      </c>
      <c r="R837" s="3" t="str">
        <f>IF(VLOOKUP($A837,DICO_Complet!A:R,16,FALSE)=0,"",VLOOKUP($A837,DICO_Complet!A:R,16,FALSE))</f>
        <v/>
      </c>
      <c r="S837" s="3" t="str">
        <f>IF(VLOOKUP($A837,DICO_Complet!A:R,17,FALSE)=0,"",VLOOKUP($A837,DICO_Complet!A:R,17,FALSE))</f>
        <v/>
      </c>
      <c r="T837" s="3" t="str">
        <f>IF(VLOOKUP($A837,DICO_Complet!A:R,18,FALSE)=0,"",VLOOKUP($A837,DICO_Complet!A:R,18,FALSE))</f>
        <v/>
      </c>
    </row>
    <row r="838" spans="1:20">
      <c r="A838" s="29">
        <v>260316120500</v>
      </c>
      <c r="B838" s="30" t="str">
        <f>IF(ISNA(VLOOKUP(Tableau161920[[#This Row],[Référence]],MON_MSG!A:B,2,FALSE)),"N",IF($I838="Obsolete","N","O"))</f>
        <v>O</v>
      </c>
      <c r="C838" s="3" t="str">
        <f>VLOOKUP($A838,DICO_Complet!A:R,3,FALSE)</f>
        <v>Environment</v>
      </c>
      <c r="D838" s="3" t="str">
        <f>VLOOKUP($A838,DICO_Complet!A:R,4,FALSE)</f>
        <v>cardOrder</v>
      </c>
      <c r="E838" s="3" t="str">
        <f>VLOOKUP($A838,DICO_Complet!A:R,5,FALSE)</f>
        <v>manufacturerName</v>
      </c>
      <c r="F838" s="3" t="str">
        <f>VLOOKUP($A838,DICO_Complet!A:R,6,FALSE)</f>
        <v>Max40Text</v>
      </c>
      <c r="G838" s="31" t="str">
        <f>VLOOKUP($A838,DICO_Complet!A:R,7,FALSE)</f>
        <v>DNS</v>
      </c>
      <c r="H838" s="31" t="str">
        <f>VLOOKUP($A838,DICO_Complet!A:R,8,FALSE)</f>
        <v>DNS</v>
      </c>
      <c r="I838" s="3" t="str">
        <f>IF(VLOOKUP($A838,DICO_Complet!A:R,9,FALSE)&lt;&gt;0,VLOOKUP($A838,DICO_Complet!A:R,9,FALSE),"")</f>
        <v/>
      </c>
      <c r="J838" s="3" t="str">
        <f>VLOOKUP($A838,DICO_Complet!A:R,10,FALSE)</f>
        <v>Name of the manufacturer</v>
      </c>
      <c r="K838" s="3" t="str">
        <f>IF(OR(ISNA(VLOOKUP(Tableau161920[[#This Row],[Référence]],MON_MSG!A:H,7,FALSE)),ISBLANK(VLOOKUP(Tableau161920[[#This Row],[Référence]],MON_MSG!A:H,7,FALSE))),"",VLOOKUP(Tableau161920[[#This Row],[Référence]],MON_MSG!A:H,7,FALSE))</f>
        <v/>
      </c>
      <c r="L838" s="3" t="str">
        <f>IF(OR(ISNA(VLOOKUP(Tableau161920[[#This Row],[Référence]],MON_MSG!A:I,8,FALSE)),ISBLANK(VLOOKUP(Tableau161920[[#This Row],[Référence]],MON_MSG!A:I,8,FALSE))),"",VLOOKUP(Tableau161920[[#This Row],[Référence]],MON_MSG!A:I,8,FALSE))</f>
        <v/>
      </c>
      <c r="M838" s="3" t="str">
        <f>IF(OR(ISNA(VLOOKUP(Tableau161920[[#This Row],[Référence]],MON_MSG!A:J,9,FALSE)),ISBLANK(VLOOKUP(Tableau161920[[#This Row],[Référence]],MON_MSG!A:J,9,FALSE))),"",VLOOKUP(Tableau161920[[#This Row],[Référence]],MON_MSG!A:J,9,FALSE))</f>
        <v/>
      </c>
      <c r="N838" s="3" t="str">
        <f>IF(VLOOKUP($A838,DICO_Complet!A:R,12,FALSE)=0,"",VLOOKUP($A838,DICO_Complet!A:R,12,FALSE))</f>
        <v/>
      </c>
      <c r="O838" s="3" t="str">
        <f>IF(VLOOKUP($A838,DICO_Complet!A:R,13,FALSE)=0,"",VLOOKUP($A838,DICO_Complet!A:R,13,FALSE))</f>
        <v/>
      </c>
      <c r="P838" s="3" t="str">
        <f>IF(VLOOKUP($A838,DICO_Complet!A:R,14,FALSE)=0,"",VLOOKUP($A838,DICO_Complet!A:R,14,FALSE))</f>
        <v/>
      </c>
      <c r="Q838" s="3" t="str">
        <f>IF(VLOOKUP($A838,DICO_Complet!A:R,15,FALSE)=0,"",VLOOKUP($A838,DICO_Complet!A:R,15,FALSE))</f>
        <v/>
      </c>
      <c r="R838" s="3" t="str">
        <f>IF(VLOOKUP($A838,DICO_Complet!A:R,16,FALSE)=0,"",VLOOKUP($A838,DICO_Complet!A:R,16,FALSE))</f>
        <v/>
      </c>
      <c r="S838" s="3" t="str">
        <f>IF(VLOOKUP($A838,DICO_Complet!A:R,17,FALSE)=0,"",VLOOKUP($A838,DICO_Complet!A:R,17,FALSE))</f>
        <v/>
      </c>
      <c r="T838" s="3" t="str">
        <f>IF(VLOOKUP($A838,DICO_Complet!A:R,18,FALSE)=0,"",VLOOKUP($A838,DICO_Complet!A:R,18,FALSE))</f>
        <v/>
      </c>
    </row>
    <row r="839" spans="1:20">
      <c r="A839" s="29">
        <v>260316120501</v>
      </c>
      <c r="B839" s="30" t="str">
        <f>IF(ISNA(VLOOKUP(Tableau161920[[#This Row],[Référence]],MON_MSG!A:B,2,FALSE)),"N",IF($I839="Obsolete","N","O"))</f>
        <v>O</v>
      </c>
      <c r="C839" s="3" t="str">
        <f>VLOOKUP($A839,DICO_Complet!A:R,3,FALSE)</f>
        <v>Environment</v>
      </c>
      <c r="D839" s="3" t="str">
        <f>VLOOKUP($A839,DICO_Complet!A:R,4,FALSE)</f>
        <v>cardOrder</v>
      </c>
      <c r="E839" s="3" t="str">
        <f>VLOOKUP($A839,DICO_Complet!A:R,5,FALSE)</f>
        <v>manufacturingAcknowledgementDate</v>
      </c>
      <c r="F839" s="3" t="str">
        <f>VLOOKUP($A839,DICO_Complet!A:R,6,FALSE)</f>
        <v>ISODate</v>
      </c>
      <c r="G839" s="31" t="str">
        <f>VLOOKUP($A839,DICO_Complet!A:R,7,FALSE)</f>
        <v>DNS</v>
      </c>
      <c r="H839" s="31">
        <f>VLOOKUP($A839,DICO_Complet!A:R,8,FALSE)</f>
        <v>0</v>
      </c>
      <c r="I839" s="3" t="str">
        <f>IF(VLOOKUP($A839,DICO_Complet!A:R,9,FALSE)&lt;&gt;0,VLOOKUP($A839,DICO_Complet!A:R,9,FALSE),"")</f>
        <v/>
      </c>
      <c r="J839" s="3" t="str">
        <f>VLOOKUP($A839,DICO_Complet!A:R,10,FALSE)</f>
        <v>Receipt date of the manufacturing acknowledgement</v>
      </c>
      <c r="K839" s="3" t="str">
        <f>IF(OR(ISNA(VLOOKUP(Tableau161920[[#This Row],[Référence]],MON_MSG!A:H,7,FALSE)),ISBLANK(VLOOKUP(Tableau161920[[#This Row],[Référence]],MON_MSG!A:H,7,FALSE))),"",VLOOKUP(Tableau161920[[#This Row],[Référence]],MON_MSG!A:H,7,FALSE))</f>
        <v/>
      </c>
      <c r="L839" s="3" t="str">
        <f>IF(OR(ISNA(VLOOKUP(Tableau161920[[#This Row],[Référence]],MON_MSG!A:I,8,FALSE)),ISBLANK(VLOOKUP(Tableau161920[[#This Row],[Référence]],MON_MSG!A:I,8,FALSE))),"",VLOOKUP(Tableau161920[[#This Row],[Référence]],MON_MSG!A:I,8,FALSE))</f>
        <v/>
      </c>
      <c r="M839" s="3" t="str">
        <f>IF(OR(ISNA(VLOOKUP(Tableau161920[[#This Row],[Référence]],MON_MSG!A:J,9,FALSE)),ISBLANK(VLOOKUP(Tableau161920[[#This Row],[Référence]],MON_MSG!A:J,9,FALSE))),"",VLOOKUP(Tableau161920[[#This Row],[Référence]],MON_MSG!A:J,9,FALSE))</f>
        <v/>
      </c>
      <c r="N839" s="3" t="str">
        <f>IF(VLOOKUP($A839,DICO_Complet!A:R,12,FALSE)=0,"",VLOOKUP($A839,DICO_Complet!A:R,12,FALSE))</f>
        <v/>
      </c>
      <c r="O839" s="3" t="str">
        <f>IF(VLOOKUP($A839,DICO_Complet!A:R,13,FALSE)=0,"",VLOOKUP($A839,DICO_Complet!A:R,13,FALSE))</f>
        <v/>
      </c>
      <c r="P839" s="3" t="str">
        <f>IF(VLOOKUP($A839,DICO_Complet!A:R,14,FALSE)=0,"",VLOOKUP($A839,DICO_Complet!A:R,14,FALSE))</f>
        <v/>
      </c>
      <c r="Q839" s="3" t="str">
        <f>IF(VLOOKUP($A839,DICO_Complet!A:R,15,FALSE)=0,"",VLOOKUP($A839,DICO_Complet!A:R,15,FALSE))</f>
        <v/>
      </c>
      <c r="R839" s="3" t="str">
        <f>IF(VLOOKUP($A839,DICO_Complet!A:R,16,FALSE)=0,"",VLOOKUP($A839,DICO_Complet!A:R,16,FALSE))</f>
        <v/>
      </c>
      <c r="S839" s="3" t="str">
        <f>IF(VLOOKUP($A839,DICO_Complet!A:R,17,FALSE)=0,"",VLOOKUP($A839,DICO_Complet!A:R,17,FALSE))</f>
        <v/>
      </c>
      <c r="T839" s="3" t="str">
        <f>IF(VLOOKUP($A839,DICO_Complet!A:R,18,FALSE)=0,"",VLOOKUP($A839,DICO_Complet!A:R,18,FALSE))</f>
        <v/>
      </c>
    </row>
    <row r="840" spans="1:20">
      <c r="A840" s="29">
        <v>260316121500</v>
      </c>
      <c r="B840" s="30" t="str">
        <f>IF(ISNA(VLOOKUP(Tableau161920[[#This Row],[Référence]],MON_MSG!A:B,2,FALSE)),"N",IF($I840="Obsolete","N","O"))</f>
        <v>O</v>
      </c>
      <c r="C840" s="3" t="str">
        <f>VLOOKUP($A840,DICO_Complet!A:R,3,FALSE)</f>
        <v>Environment</v>
      </c>
      <c r="D840" s="3" t="str">
        <f>VLOOKUP($A840,DICO_Complet!A:R,4,FALSE)</f>
        <v>cardOrder</v>
      </c>
      <c r="E840" s="3" t="str">
        <f>VLOOKUP($A840,DICO_Complet!A:R,5,FALSE)</f>
        <v>manufacturingPlanCode</v>
      </c>
      <c r="F840" s="3" t="str">
        <f>VLOOKUP($A840,DICO_Complet!A:R,6,FALSE)</f>
        <v>CardOrderManufacturingPlanCodeset</v>
      </c>
      <c r="G840" s="31" t="str">
        <f>VLOOKUP($A840,DICO_Complet!A:R,7,FALSE)</f>
        <v>DNS</v>
      </c>
      <c r="H840" s="31">
        <f>VLOOKUP($A840,DICO_Complet!A:R,8,FALSE)</f>
        <v>0</v>
      </c>
      <c r="I840" s="3" t="str">
        <f>IF(VLOOKUP($A840,DICO_Complet!A:R,9,FALSE)&lt;&gt;0,VLOOKUP($A840,DICO_Complet!A:R,9,FALSE),"")</f>
        <v/>
      </c>
      <c r="J840" s="3" t="str">
        <f>VLOOKUP($A840,DICO_Complet!A:R,10,FALSE)</f>
        <v>Manufacturing plan of a card order</v>
      </c>
      <c r="K840" s="3" t="str">
        <f>IF(OR(ISNA(VLOOKUP(Tableau161920[[#This Row],[Référence]],MON_MSG!A:H,7,FALSE)),ISBLANK(VLOOKUP(Tableau161920[[#This Row],[Référence]],MON_MSG!A:H,7,FALSE))),"",VLOOKUP(Tableau161920[[#This Row],[Référence]],MON_MSG!A:H,7,FALSE))</f>
        <v/>
      </c>
      <c r="L840" s="3" t="str">
        <f>IF(OR(ISNA(VLOOKUP(Tableau161920[[#This Row],[Référence]],MON_MSG!A:I,8,FALSE)),ISBLANK(VLOOKUP(Tableau161920[[#This Row],[Référence]],MON_MSG!A:I,8,FALSE))),"",VLOOKUP(Tableau161920[[#This Row],[Référence]],MON_MSG!A:I,8,FALSE))</f>
        <v/>
      </c>
      <c r="M840" s="3" t="str">
        <f>IF(OR(ISNA(VLOOKUP(Tableau161920[[#This Row],[Référence]],MON_MSG!A:J,9,FALSE)),ISBLANK(VLOOKUP(Tableau161920[[#This Row],[Référence]],MON_MSG!A:J,9,FALSE))),"",VLOOKUP(Tableau161920[[#This Row],[Référence]],MON_MSG!A:J,9,FALSE))</f>
        <v/>
      </c>
      <c r="N840" s="3" t="str">
        <f>IF(VLOOKUP($A840,DICO_Complet!A:R,12,FALSE)=0,"",VLOOKUP($A840,DICO_Complet!A:R,12,FALSE))</f>
        <v/>
      </c>
      <c r="O840" s="3" t="str">
        <f>IF(VLOOKUP($A840,DICO_Complet!A:R,13,FALSE)=0,"",VLOOKUP($A840,DICO_Complet!A:R,13,FALSE))</f>
        <v/>
      </c>
      <c r="P840" s="3" t="str">
        <f>IF(VLOOKUP($A840,DICO_Complet!A:R,14,FALSE)=0,"",VLOOKUP($A840,DICO_Complet!A:R,14,FALSE))</f>
        <v/>
      </c>
      <c r="Q840" s="3" t="str">
        <f>IF(VLOOKUP($A840,DICO_Complet!A:R,15,FALSE)=0,"",VLOOKUP($A840,DICO_Complet!A:R,15,FALSE))</f>
        <v/>
      </c>
      <c r="R840" s="3" t="str">
        <f>IF(VLOOKUP($A840,DICO_Complet!A:R,16,FALSE)=0,"",VLOOKUP($A840,DICO_Complet!A:R,16,FALSE))</f>
        <v/>
      </c>
      <c r="S840" s="3" t="str">
        <f>IF(VLOOKUP($A840,DICO_Complet!A:R,17,FALSE)=0,"",VLOOKUP($A840,DICO_Complet!A:R,17,FALSE))</f>
        <v/>
      </c>
      <c r="T840" s="3" t="str">
        <f>IF(VLOOKUP($A840,DICO_Complet!A:R,18,FALSE)=0,"",VLOOKUP($A840,DICO_Complet!A:R,18,FALSE))</f>
        <v/>
      </c>
    </row>
    <row r="841" spans="1:20">
      <c r="A841" s="29">
        <v>260316121501</v>
      </c>
      <c r="B841" s="30" t="str">
        <f>IF(ISNA(VLOOKUP(Tableau161920[[#This Row],[Référence]],MON_MSG!A:B,2,FALSE)),"N",IF($I841="Obsolete","N","O"))</f>
        <v>O</v>
      </c>
      <c r="C841" s="3" t="str">
        <f>VLOOKUP($A841,DICO_Complet!A:R,3,FALSE)</f>
        <v>Environment</v>
      </c>
      <c r="D841" s="3" t="str">
        <f>VLOOKUP($A841,DICO_Complet!A:R,4,FALSE)</f>
        <v>cardOrder</v>
      </c>
      <c r="E841" s="3" t="str">
        <f>VLOOKUP($A841,DICO_Complet!A:R,5,FALSE)</f>
        <v>manufacturingRealDate</v>
      </c>
      <c r="F841" s="3" t="str">
        <f>VLOOKUP($A841,DICO_Complet!A:R,6,FALSE)</f>
        <v>ISODate</v>
      </c>
      <c r="G841" s="31" t="str">
        <f>VLOOKUP($A841,DICO_Complet!A:R,7,FALSE)</f>
        <v>DNS</v>
      </c>
      <c r="H841" s="31">
        <f>VLOOKUP($A841,DICO_Complet!A:R,8,FALSE)</f>
        <v>0</v>
      </c>
      <c r="I841" s="3" t="str">
        <f>IF(VLOOKUP($A841,DICO_Complet!A:R,9,FALSE)&lt;&gt;0,VLOOKUP($A841,DICO_Complet!A:R,9,FALSE),"")</f>
        <v/>
      </c>
      <c r="J841" s="3" t="str">
        <f>VLOOKUP($A841,DICO_Complet!A:R,10,FALSE)</f>
        <v>Manufacturing date of the card order</v>
      </c>
      <c r="K841" s="3" t="str">
        <f>IF(OR(ISNA(VLOOKUP(Tableau161920[[#This Row],[Référence]],MON_MSG!A:H,7,FALSE)),ISBLANK(VLOOKUP(Tableau161920[[#This Row],[Référence]],MON_MSG!A:H,7,FALSE))),"",VLOOKUP(Tableau161920[[#This Row],[Référence]],MON_MSG!A:H,7,FALSE))</f>
        <v/>
      </c>
      <c r="L841" s="3" t="str">
        <f>IF(OR(ISNA(VLOOKUP(Tableau161920[[#This Row],[Référence]],MON_MSG!A:I,8,FALSE)),ISBLANK(VLOOKUP(Tableau161920[[#This Row],[Référence]],MON_MSG!A:I,8,FALSE))),"",VLOOKUP(Tableau161920[[#This Row],[Référence]],MON_MSG!A:I,8,FALSE))</f>
        <v/>
      </c>
      <c r="M841" s="3" t="str">
        <f>IF(OR(ISNA(VLOOKUP(Tableau161920[[#This Row],[Référence]],MON_MSG!A:J,9,FALSE)),ISBLANK(VLOOKUP(Tableau161920[[#This Row],[Référence]],MON_MSG!A:J,9,FALSE))),"",VLOOKUP(Tableau161920[[#This Row],[Référence]],MON_MSG!A:J,9,FALSE))</f>
        <v/>
      </c>
      <c r="N841" s="3" t="str">
        <f>IF(VLOOKUP($A841,DICO_Complet!A:R,12,FALSE)=0,"",VLOOKUP($A841,DICO_Complet!A:R,12,FALSE))</f>
        <v/>
      </c>
      <c r="O841" s="3" t="str">
        <f>IF(VLOOKUP($A841,DICO_Complet!A:R,13,FALSE)=0,"",VLOOKUP($A841,DICO_Complet!A:R,13,FALSE))</f>
        <v/>
      </c>
      <c r="P841" s="3" t="str">
        <f>IF(VLOOKUP($A841,DICO_Complet!A:R,14,FALSE)=0,"",VLOOKUP($A841,DICO_Complet!A:R,14,FALSE))</f>
        <v/>
      </c>
      <c r="Q841" s="3" t="str">
        <f>IF(VLOOKUP($A841,DICO_Complet!A:R,15,FALSE)=0,"",VLOOKUP($A841,DICO_Complet!A:R,15,FALSE))</f>
        <v/>
      </c>
      <c r="R841" s="3" t="str">
        <f>IF(VLOOKUP($A841,DICO_Complet!A:R,16,FALSE)=0,"",VLOOKUP($A841,DICO_Complet!A:R,16,FALSE))</f>
        <v/>
      </c>
      <c r="S841" s="3" t="str">
        <f>IF(VLOOKUP($A841,DICO_Complet!A:R,17,FALSE)=0,"",VLOOKUP($A841,DICO_Complet!A:R,17,FALSE))</f>
        <v/>
      </c>
      <c r="T841" s="3" t="str">
        <f>IF(VLOOKUP($A841,DICO_Complet!A:R,18,FALSE)=0,"",VLOOKUP($A841,DICO_Complet!A:R,18,FALSE))</f>
        <v/>
      </c>
    </row>
    <row r="842" spans="1:20">
      <c r="A842" s="29">
        <v>260316121900</v>
      </c>
      <c r="B842" s="30" t="str">
        <f>IF(ISNA(VLOOKUP(Tableau161920[[#This Row],[Référence]],MON_MSG!A:B,2,FALSE)),"N",IF($I842="Obsolete","N","O"))</f>
        <v>O</v>
      </c>
      <c r="C842" s="3" t="str">
        <f>VLOOKUP($A842,DICO_Complet!A:R,3,FALSE)</f>
        <v>Environment</v>
      </c>
      <c r="D842" s="3" t="str">
        <f>VLOOKUP($A842,DICO_Complet!A:R,4,FALSE)</f>
        <v>cardOrder</v>
      </c>
      <c r="E842" s="3" t="str">
        <f>VLOOKUP($A842,DICO_Complet!A:R,5,FALSE)</f>
        <v>nature</v>
      </c>
      <c r="F842" s="3" t="str">
        <f>VLOOKUP($A842,DICO_Complet!A:R,6,FALSE)</f>
        <v>CardOrderNatureCodeset</v>
      </c>
      <c r="G842" s="31" t="str">
        <f>VLOOKUP($A842,DICO_Complet!A:R,7,FALSE)</f>
        <v>DNS</v>
      </c>
      <c r="H842" s="31">
        <f>VLOOKUP($A842,DICO_Complet!A:R,8,FALSE)</f>
        <v>0</v>
      </c>
      <c r="I842" s="3" t="str">
        <f>IF(VLOOKUP($A842,DICO_Complet!A:R,9,FALSE)&lt;&gt;0,VLOOKUP($A842,DICO_Complet!A:R,9,FALSE),"")</f>
        <v/>
      </c>
      <c r="J842" s="3" t="str">
        <f>VLOOKUP($A842,DICO_Complet!A:R,10,FALSE)</f>
        <v>Nature of a card order</v>
      </c>
      <c r="K842" s="3" t="str">
        <f>IF(OR(ISNA(VLOOKUP(Tableau161920[[#This Row],[Référence]],MON_MSG!A:H,7,FALSE)),ISBLANK(VLOOKUP(Tableau161920[[#This Row],[Référence]],MON_MSG!A:H,7,FALSE))),"",VLOOKUP(Tableau161920[[#This Row],[Référence]],MON_MSG!A:H,7,FALSE))</f>
        <v/>
      </c>
      <c r="L842" s="3" t="str">
        <f>IF(OR(ISNA(VLOOKUP(Tableau161920[[#This Row],[Référence]],MON_MSG!A:I,8,FALSE)),ISBLANK(VLOOKUP(Tableau161920[[#This Row],[Référence]],MON_MSG!A:I,8,FALSE))),"",VLOOKUP(Tableau161920[[#This Row],[Référence]],MON_MSG!A:I,8,FALSE))</f>
        <v/>
      </c>
      <c r="M842" s="3" t="str">
        <f>IF(OR(ISNA(VLOOKUP(Tableau161920[[#This Row],[Référence]],MON_MSG!A:J,9,FALSE)),ISBLANK(VLOOKUP(Tableau161920[[#This Row],[Référence]],MON_MSG!A:J,9,FALSE))),"",VLOOKUP(Tableau161920[[#This Row],[Référence]],MON_MSG!A:J,9,FALSE))</f>
        <v/>
      </c>
      <c r="N842" s="3" t="str">
        <f>IF(VLOOKUP($A842,DICO_Complet!A:R,12,FALSE)=0,"",VLOOKUP($A842,DICO_Complet!A:R,12,FALSE))</f>
        <v/>
      </c>
      <c r="O842" s="3" t="str">
        <f>IF(VLOOKUP($A842,DICO_Complet!A:R,13,FALSE)=0,"",VLOOKUP($A842,DICO_Complet!A:R,13,FALSE))</f>
        <v/>
      </c>
      <c r="P842" s="3" t="str">
        <f>IF(VLOOKUP($A842,DICO_Complet!A:R,14,FALSE)=0,"",VLOOKUP($A842,DICO_Complet!A:R,14,FALSE))</f>
        <v/>
      </c>
      <c r="Q842" s="3" t="str">
        <f>IF(VLOOKUP($A842,DICO_Complet!A:R,15,FALSE)=0,"",VLOOKUP($A842,DICO_Complet!A:R,15,FALSE))</f>
        <v/>
      </c>
      <c r="R842" s="3" t="str">
        <f>IF(VLOOKUP($A842,DICO_Complet!A:R,16,FALSE)=0,"",VLOOKUP($A842,DICO_Complet!A:R,16,FALSE))</f>
        <v/>
      </c>
      <c r="S842" s="3" t="str">
        <f>IF(VLOOKUP($A842,DICO_Complet!A:R,17,FALSE)=0,"",VLOOKUP($A842,DICO_Complet!A:R,17,FALSE))</f>
        <v/>
      </c>
      <c r="T842" s="3" t="str">
        <f>IF(VLOOKUP($A842,DICO_Complet!A:R,18,FALSE)=0,"",VLOOKUP($A842,DICO_Complet!A:R,18,FALSE))</f>
        <v/>
      </c>
    </row>
    <row r="843" spans="1:20">
      <c r="A843" s="29">
        <v>260316122300</v>
      </c>
      <c r="B843" s="30" t="str">
        <f>IF(ISNA(VLOOKUP(Tableau161920[[#This Row],[Référence]],MON_MSG!A:B,2,FALSE)),"N",IF($I843="Obsolete","N","O"))</f>
        <v>O</v>
      </c>
      <c r="C843" s="3" t="str">
        <f>VLOOKUP($A843,DICO_Complet!A:R,3,FALSE)</f>
        <v>Environment</v>
      </c>
      <c r="D843" s="3" t="str">
        <f>VLOOKUP($A843,DICO_Complet!A:R,4,FALSE)</f>
        <v>cardOrder</v>
      </c>
      <c r="E843" s="3" t="str">
        <f>VLOOKUP($A843,DICO_Complet!A:R,5,FALSE)</f>
        <v>originCode</v>
      </c>
      <c r="F843" s="3" t="str">
        <f>VLOOKUP($A843,DICO_Complet!A:R,6,FALSE)</f>
        <v>CardOrderOriginCodeset</v>
      </c>
      <c r="G843" s="31" t="str">
        <f>VLOOKUP($A843,DICO_Complet!A:R,7,FALSE)</f>
        <v>DNS</v>
      </c>
      <c r="H843" s="31">
        <f>VLOOKUP($A843,DICO_Complet!A:R,8,FALSE)</f>
        <v>0</v>
      </c>
      <c r="I843" s="3" t="str">
        <f>IF(VLOOKUP($A843,DICO_Complet!A:R,9,FALSE)&lt;&gt;0,VLOOKUP($A843,DICO_Complet!A:R,9,FALSE),"")</f>
        <v/>
      </c>
      <c r="J843" s="3" t="str">
        <f>VLOOKUP($A843,DICO_Complet!A:R,10,FALSE)</f>
        <v>Origin of a card order</v>
      </c>
      <c r="K843" s="3" t="str">
        <f>IF(OR(ISNA(VLOOKUP(Tableau161920[[#This Row],[Référence]],MON_MSG!A:H,7,FALSE)),ISBLANK(VLOOKUP(Tableau161920[[#This Row],[Référence]],MON_MSG!A:H,7,FALSE))),"",VLOOKUP(Tableau161920[[#This Row],[Référence]],MON_MSG!A:H,7,FALSE))</f>
        <v/>
      </c>
      <c r="L843" s="3" t="str">
        <f>IF(OR(ISNA(VLOOKUP(Tableau161920[[#This Row],[Référence]],MON_MSG!A:I,8,FALSE)),ISBLANK(VLOOKUP(Tableau161920[[#This Row],[Référence]],MON_MSG!A:I,8,FALSE))),"",VLOOKUP(Tableau161920[[#This Row],[Référence]],MON_MSG!A:I,8,FALSE))</f>
        <v/>
      </c>
      <c r="M843" s="3" t="str">
        <f>IF(OR(ISNA(VLOOKUP(Tableau161920[[#This Row],[Référence]],MON_MSG!A:J,9,FALSE)),ISBLANK(VLOOKUP(Tableau161920[[#This Row],[Référence]],MON_MSG!A:J,9,FALSE))),"",VLOOKUP(Tableau161920[[#This Row],[Référence]],MON_MSG!A:J,9,FALSE))</f>
        <v/>
      </c>
      <c r="N843" s="3" t="str">
        <f>IF(VLOOKUP($A843,DICO_Complet!A:R,12,FALSE)=0,"",VLOOKUP($A843,DICO_Complet!A:R,12,FALSE))</f>
        <v/>
      </c>
      <c r="O843" s="3" t="str">
        <f>IF(VLOOKUP($A843,DICO_Complet!A:R,13,FALSE)=0,"",VLOOKUP($A843,DICO_Complet!A:R,13,FALSE))</f>
        <v/>
      </c>
      <c r="P843" s="3" t="str">
        <f>IF(VLOOKUP($A843,DICO_Complet!A:R,14,FALSE)=0,"",VLOOKUP($A843,DICO_Complet!A:R,14,FALSE))</f>
        <v/>
      </c>
      <c r="Q843" s="3" t="str">
        <f>IF(VLOOKUP($A843,DICO_Complet!A:R,15,FALSE)=0,"",VLOOKUP($A843,DICO_Complet!A:R,15,FALSE))</f>
        <v/>
      </c>
      <c r="R843" s="3" t="str">
        <f>IF(VLOOKUP($A843,DICO_Complet!A:R,16,FALSE)=0,"",VLOOKUP($A843,DICO_Complet!A:R,16,FALSE))</f>
        <v/>
      </c>
      <c r="S843" s="3" t="str">
        <f>IF(VLOOKUP($A843,DICO_Complet!A:R,17,FALSE)=0,"",VLOOKUP($A843,DICO_Complet!A:R,17,FALSE))</f>
        <v/>
      </c>
      <c r="T843" s="3" t="str">
        <f>IF(VLOOKUP($A843,DICO_Complet!A:R,18,FALSE)=0,"",VLOOKUP($A843,DICO_Complet!A:R,18,FALSE))</f>
        <v/>
      </c>
    </row>
    <row r="844" spans="1:20">
      <c r="A844" s="29">
        <v>260316122700</v>
      </c>
      <c r="B844" s="30" t="str">
        <f>IF(ISNA(VLOOKUP(Tableau161920[[#This Row],[Référence]],MON_MSG!A:B,2,FALSE)),"N",IF($I844="Obsolete","N","O"))</f>
        <v>O</v>
      </c>
      <c r="C844" s="3" t="str">
        <f>VLOOKUP($A844,DICO_Complet!A:R,3,FALSE)</f>
        <v>Environment</v>
      </c>
      <c r="D844" s="3" t="str">
        <f>VLOOKUP($A844,DICO_Complet!A:R,4,FALSE)</f>
        <v>cardOrder</v>
      </c>
      <c r="E844" s="3" t="str">
        <f>VLOOKUP($A844,DICO_Complet!A:R,5,FALSE)</f>
        <v>reasonCode</v>
      </c>
      <c r="F844" s="3" t="str">
        <f>VLOOKUP($A844,DICO_Complet!A:R,6,FALSE)</f>
        <v>CardOrderReasonCodeset</v>
      </c>
      <c r="G844" s="31" t="str">
        <f>VLOOKUP($A844,DICO_Complet!A:R,7,FALSE)</f>
        <v>DNS</v>
      </c>
      <c r="H844" s="31">
        <f>VLOOKUP($A844,DICO_Complet!A:R,8,FALSE)</f>
        <v>0</v>
      </c>
      <c r="I844" s="3" t="str">
        <f>IF(VLOOKUP($A844,DICO_Complet!A:R,9,FALSE)&lt;&gt;0,VLOOKUP($A844,DICO_Complet!A:R,9,FALSE),"")</f>
        <v/>
      </c>
      <c r="J844" s="3" t="str">
        <f>VLOOKUP($A844,DICO_Complet!A:R,10,FALSE)</f>
        <v>Reason code of a card order</v>
      </c>
      <c r="K844" s="3" t="str">
        <f>IF(OR(ISNA(VLOOKUP(Tableau161920[[#This Row],[Référence]],MON_MSG!A:H,7,FALSE)),ISBLANK(VLOOKUP(Tableau161920[[#This Row],[Référence]],MON_MSG!A:H,7,FALSE))),"",VLOOKUP(Tableau161920[[#This Row],[Référence]],MON_MSG!A:H,7,FALSE))</f>
        <v/>
      </c>
      <c r="L844" s="3" t="str">
        <f>IF(OR(ISNA(VLOOKUP(Tableau161920[[#This Row],[Référence]],MON_MSG!A:I,8,FALSE)),ISBLANK(VLOOKUP(Tableau161920[[#This Row],[Référence]],MON_MSG!A:I,8,FALSE))),"",VLOOKUP(Tableau161920[[#This Row],[Référence]],MON_MSG!A:I,8,FALSE))</f>
        <v/>
      </c>
      <c r="M844" s="3" t="str">
        <f>IF(OR(ISNA(VLOOKUP(Tableau161920[[#This Row],[Référence]],MON_MSG!A:J,9,FALSE)),ISBLANK(VLOOKUP(Tableau161920[[#This Row],[Référence]],MON_MSG!A:J,9,FALSE))),"",VLOOKUP(Tableau161920[[#This Row],[Référence]],MON_MSG!A:J,9,FALSE))</f>
        <v/>
      </c>
      <c r="N844" s="3" t="str">
        <f>IF(VLOOKUP($A844,DICO_Complet!A:R,12,FALSE)=0,"",VLOOKUP($A844,DICO_Complet!A:R,12,FALSE))</f>
        <v/>
      </c>
      <c r="O844" s="3" t="str">
        <f>IF(VLOOKUP($A844,DICO_Complet!A:R,13,FALSE)=0,"",VLOOKUP($A844,DICO_Complet!A:R,13,FALSE))</f>
        <v/>
      </c>
      <c r="P844" s="3" t="str">
        <f>IF(VLOOKUP($A844,DICO_Complet!A:R,14,FALSE)=0,"",VLOOKUP($A844,DICO_Complet!A:R,14,FALSE))</f>
        <v/>
      </c>
      <c r="Q844" s="3" t="str">
        <f>IF(VLOOKUP($A844,DICO_Complet!A:R,15,FALSE)=0,"",VLOOKUP($A844,DICO_Complet!A:R,15,FALSE))</f>
        <v/>
      </c>
      <c r="R844" s="3" t="str">
        <f>IF(VLOOKUP($A844,DICO_Complet!A:R,16,FALSE)=0,"",VLOOKUP($A844,DICO_Complet!A:R,16,FALSE))</f>
        <v/>
      </c>
      <c r="S844" s="3" t="str">
        <f>IF(VLOOKUP($A844,DICO_Complet!A:R,17,FALSE)=0,"",VLOOKUP($A844,DICO_Complet!A:R,17,FALSE))</f>
        <v/>
      </c>
      <c r="T844" s="3" t="str">
        <f>IF(VLOOKUP($A844,DICO_Complet!A:R,18,FALSE)=0,"",VLOOKUP($A844,DICO_Complet!A:R,18,FALSE))</f>
        <v/>
      </c>
    </row>
    <row r="845" spans="1:20">
      <c r="A845" s="29">
        <v>260316123200</v>
      </c>
      <c r="B845" s="30" t="str">
        <f>IF(ISNA(VLOOKUP(Tableau161920[[#This Row],[Référence]],MON_MSG!A:B,2,FALSE)),"N",IF($I845="Obsolete","N","O"))</f>
        <v>O</v>
      </c>
      <c r="C845" s="3" t="str">
        <f>VLOOKUP($A845,DICO_Complet!A:R,3,FALSE)</f>
        <v>Environment</v>
      </c>
      <c r="D845" s="3" t="str">
        <f>VLOOKUP($A845,DICO_Complet!A:R,4,FALSE)</f>
        <v>cardOrder</v>
      </c>
      <c r="E845" s="3" t="str">
        <f>VLOOKUP($A845,DICO_Complet!A:R,5,FALSE)</f>
        <v>recycledCardOrderId</v>
      </c>
      <c r="F845" s="3" t="str">
        <f>VLOOKUP($A845,DICO_Complet!A:R,6,FALSE)</f>
        <v>Max15NumericText</v>
      </c>
      <c r="G845" s="31" t="str">
        <f>VLOOKUP($A845,DICO_Complet!A:R,7,FALSE)</f>
        <v>DNS</v>
      </c>
      <c r="H845" s="31">
        <f>VLOOKUP($A845,DICO_Complet!A:R,8,FALSE)</f>
        <v>0</v>
      </c>
      <c r="I845" s="3" t="str">
        <f>IF(VLOOKUP($A845,DICO_Complet!A:R,9,FALSE)&lt;&gt;0,VLOOKUP($A845,DICO_Complet!A:R,9,FALSE),"")</f>
        <v/>
      </c>
      <c r="J845" s="3" t="str">
        <f>VLOOKUP($A845,DICO_Complet!A:R,10,FALSE)</f>
        <v>Identifier of a recycled card order</v>
      </c>
      <c r="K845" s="3" t="str">
        <f>IF(OR(ISNA(VLOOKUP(Tableau161920[[#This Row],[Référence]],MON_MSG!A:H,7,FALSE)),ISBLANK(VLOOKUP(Tableau161920[[#This Row],[Référence]],MON_MSG!A:H,7,FALSE))),"",VLOOKUP(Tableau161920[[#This Row],[Référence]],MON_MSG!A:H,7,FALSE))</f>
        <v/>
      </c>
      <c r="L845" s="3" t="str">
        <f>IF(OR(ISNA(VLOOKUP(Tableau161920[[#This Row],[Référence]],MON_MSG!A:I,8,FALSE)),ISBLANK(VLOOKUP(Tableau161920[[#This Row],[Référence]],MON_MSG!A:I,8,FALSE))),"",VLOOKUP(Tableau161920[[#This Row],[Référence]],MON_MSG!A:I,8,FALSE))</f>
        <v/>
      </c>
      <c r="M845" s="3" t="str">
        <f>IF(OR(ISNA(VLOOKUP(Tableau161920[[#This Row],[Référence]],MON_MSG!A:J,9,FALSE)),ISBLANK(VLOOKUP(Tableau161920[[#This Row],[Référence]],MON_MSG!A:J,9,FALSE))),"",VLOOKUP(Tableau161920[[#This Row],[Référence]],MON_MSG!A:J,9,FALSE))</f>
        <v/>
      </c>
      <c r="N845" s="3" t="str">
        <f>IF(VLOOKUP($A845,DICO_Complet!A:R,12,FALSE)=0,"",VLOOKUP($A845,DICO_Complet!A:R,12,FALSE))</f>
        <v/>
      </c>
      <c r="O845" s="3" t="str">
        <f>IF(VLOOKUP($A845,DICO_Complet!A:R,13,FALSE)=0,"",VLOOKUP($A845,DICO_Complet!A:R,13,FALSE))</f>
        <v/>
      </c>
      <c r="P845" s="3" t="str">
        <f>IF(VLOOKUP($A845,DICO_Complet!A:R,14,FALSE)=0,"",VLOOKUP($A845,DICO_Complet!A:R,14,FALSE))</f>
        <v/>
      </c>
      <c r="Q845" s="3" t="str">
        <f>IF(VLOOKUP($A845,DICO_Complet!A:R,15,FALSE)=0,"",VLOOKUP($A845,DICO_Complet!A:R,15,FALSE))</f>
        <v/>
      </c>
      <c r="R845" s="3" t="str">
        <f>IF(VLOOKUP($A845,DICO_Complet!A:R,16,FALSE)=0,"",VLOOKUP($A845,DICO_Complet!A:R,16,FALSE))</f>
        <v/>
      </c>
      <c r="S845" s="3" t="str">
        <f>IF(VLOOKUP($A845,DICO_Complet!A:R,17,FALSE)=0,"",VLOOKUP($A845,DICO_Complet!A:R,17,FALSE))</f>
        <v/>
      </c>
      <c r="T845" s="3" t="str">
        <f>IF(VLOOKUP($A845,DICO_Complet!A:R,18,FALSE)=0,"",VLOOKUP($A845,DICO_Complet!A:R,18,FALSE))</f>
        <v/>
      </c>
    </row>
    <row r="846" spans="1:20">
      <c r="A846" s="29">
        <v>260316124200</v>
      </c>
      <c r="B846" s="30" t="str">
        <f>IF(ISNA(VLOOKUP(Tableau161920[[#This Row],[Référence]],MON_MSG!A:B,2,FALSE)),"N",IF($I846="Obsolete","N","O"))</f>
        <v>O</v>
      </c>
      <c r="C846" s="3" t="str">
        <f>VLOOKUP($A846,DICO_Complet!A:R,3,FALSE)</f>
        <v>Environment</v>
      </c>
      <c r="D846" s="3" t="str">
        <f>VLOOKUP($A846,DICO_Complet!A:R,4,FALSE)</f>
        <v>cardOrder</v>
      </c>
      <c r="E846" s="3" t="str">
        <f>VLOOKUP($A846,DICO_Complet!A:R,5,FALSE)</f>
        <v>recyclingDate</v>
      </c>
      <c r="F846" s="3" t="str">
        <f>VLOOKUP($A846,DICO_Complet!A:R,6,FALSE)</f>
        <v>ISODate</v>
      </c>
      <c r="G846" s="31" t="str">
        <f>VLOOKUP($A846,DICO_Complet!A:R,7,FALSE)</f>
        <v>DNS</v>
      </c>
      <c r="H846" s="31" t="str">
        <f>VLOOKUP($A846,DICO_Complet!A:R,8,FALSE)</f>
        <v>DNS</v>
      </c>
      <c r="I846" s="3" t="str">
        <f>IF(VLOOKUP($A846,DICO_Complet!A:R,9,FALSE)&lt;&gt;0,VLOOKUP($A846,DICO_Complet!A:R,9,FALSE),"")</f>
        <v/>
      </c>
      <c r="J846" s="3" t="str">
        <f>VLOOKUP($A846,DICO_Complet!A:R,10,FALSE)</f>
        <v>Recycling date of a card order</v>
      </c>
      <c r="K846" s="3" t="str">
        <f>IF(OR(ISNA(VLOOKUP(Tableau161920[[#This Row],[Référence]],MON_MSG!A:H,7,FALSE)),ISBLANK(VLOOKUP(Tableau161920[[#This Row],[Référence]],MON_MSG!A:H,7,FALSE))),"",VLOOKUP(Tableau161920[[#This Row],[Référence]],MON_MSG!A:H,7,FALSE))</f>
        <v/>
      </c>
      <c r="L846" s="3" t="str">
        <f>IF(OR(ISNA(VLOOKUP(Tableau161920[[#This Row],[Référence]],MON_MSG!A:I,8,FALSE)),ISBLANK(VLOOKUP(Tableau161920[[#This Row],[Référence]],MON_MSG!A:I,8,FALSE))),"",VLOOKUP(Tableau161920[[#This Row],[Référence]],MON_MSG!A:I,8,FALSE))</f>
        <v/>
      </c>
      <c r="M846" s="3" t="str">
        <f>IF(OR(ISNA(VLOOKUP(Tableau161920[[#This Row],[Référence]],MON_MSG!A:J,9,FALSE)),ISBLANK(VLOOKUP(Tableau161920[[#This Row],[Référence]],MON_MSG!A:J,9,FALSE))),"",VLOOKUP(Tableau161920[[#This Row],[Référence]],MON_MSG!A:J,9,FALSE))</f>
        <v/>
      </c>
      <c r="N846" s="3" t="str">
        <f>IF(VLOOKUP($A846,DICO_Complet!A:R,12,FALSE)=0,"",VLOOKUP($A846,DICO_Complet!A:R,12,FALSE))</f>
        <v/>
      </c>
      <c r="O846" s="3" t="str">
        <f>IF(VLOOKUP($A846,DICO_Complet!A:R,13,FALSE)=0,"",VLOOKUP($A846,DICO_Complet!A:R,13,FALSE))</f>
        <v/>
      </c>
      <c r="P846" s="3" t="str">
        <f>IF(VLOOKUP($A846,DICO_Complet!A:R,14,FALSE)=0,"",VLOOKUP($A846,DICO_Complet!A:R,14,FALSE))</f>
        <v/>
      </c>
      <c r="Q846" s="3" t="str">
        <f>IF(VLOOKUP($A846,DICO_Complet!A:R,15,FALSE)=0,"",VLOOKUP($A846,DICO_Complet!A:R,15,FALSE))</f>
        <v/>
      </c>
      <c r="R846" s="3" t="str">
        <f>IF(VLOOKUP($A846,DICO_Complet!A:R,16,FALSE)=0,"",VLOOKUP($A846,DICO_Complet!A:R,16,FALSE))</f>
        <v/>
      </c>
      <c r="S846" s="3" t="str">
        <f>IF(VLOOKUP($A846,DICO_Complet!A:R,17,FALSE)=0,"",VLOOKUP($A846,DICO_Complet!A:R,17,FALSE))</f>
        <v/>
      </c>
      <c r="T846" s="3" t="str">
        <f>IF(VLOOKUP($A846,DICO_Complet!A:R,18,FALSE)=0,"",VLOOKUP($A846,DICO_Complet!A:R,18,FALSE))</f>
        <v/>
      </c>
    </row>
    <row r="847" spans="1:20">
      <c r="A847" s="29">
        <v>260316124700</v>
      </c>
      <c r="B847" s="30" t="str">
        <f>IF(ISNA(VLOOKUP(Tableau161920[[#This Row],[Référence]],MON_MSG!A:B,2,FALSE)),"N",IF($I847="Obsolete","N","O"))</f>
        <v>O</v>
      </c>
      <c r="C847" s="3" t="str">
        <f>VLOOKUP($A847,DICO_Complet!A:R,3,FALSE)</f>
        <v>Environment</v>
      </c>
      <c r="D847" s="3" t="str">
        <f>VLOOKUP($A847,DICO_Complet!A:R,4,FALSE)</f>
        <v>cardOrder</v>
      </c>
      <c r="E847" s="3" t="str">
        <f>VLOOKUP($A847,DICO_Complet!A:R,5,FALSE)</f>
        <v>recyclingReasonCode</v>
      </c>
      <c r="F847" s="3" t="str">
        <f>VLOOKUP($A847,DICO_Complet!A:R,6,FALSE)</f>
        <v>CardOrderRecyclingReasonCodeset</v>
      </c>
      <c r="G847" s="31" t="str">
        <f>VLOOKUP($A847,DICO_Complet!A:R,7,FALSE)</f>
        <v>DNS</v>
      </c>
      <c r="H847" s="31">
        <f>VLOOKUP($A847,DICO_Complet!A:R,8,FALSE)</f>
        <v>0</v>
      </c>
      <c r="I847" s="3" t="str">
        <f>IF(VLOOKUP($A847,DICO_Complet!A:R,9,FALSE)&lt;&gt;0,VLOOKUP($A847,DICO_Complet!A:R,9,FALSE),"")</f>
        <v/>
      </c>
      <c r="J847" s="3" t="str">
        <f>VLOOKUP($A847,DICO_Complet!A:R,10,FALSE)</f>
        <v>Recycling reason of a card order</v>
      </c>
      <c r="K847" s="3" t="str">
        <f>IF(OR(ISNA(VLOOKUP(Tableau161920[[#This Row],[Référence]],MON_MSG!A:H,7,FALSE)),ISBLANK(VLOOKUP(Tableau161920[[#This Row],[Référence]],MON_MSG!A:H,7,FALSE))),"",VLOOKUP(Tableau161920[[#This Row],[Référence]],MON_MSG!A:H,7,FALSE))</f>
        <v/>
      </c>
      <c r="L847" s="3" t="str">
        <f>IF(OR(ISNA(VLOOKUP(Tableau161920[[#This Row],[Référence]],MON_MSG!A:I,8,FALSE)),ISBLANK(VLOOKUP(Tableau161920[[#This Row],[Référence]],MON_MSG!A:I,8,FALSE))),"",VLOOKUP(Tableau161920[[#This Row],[Référence]],MON_MSG!A:I,8,FALSE))</f>
        <v/>
      </c>
      <c r="M847" s="3" t="str">
        <f>IF(OR(ISNA(VLOOKUP(Tableau161920[[#This Row],[Référence]],MON_MSG!A:J,9,FALSE)),ISBLANK(VLOOKUP(Tableau161920[[#This Row],[Référence]],MON_MSG!A:J,9,FALSE))),"",VLOOKUP(Tableau161920[[#This Row],[Référence]],MON_MSG!A:J,9,FALSE))</f>
        <v/>
      </c>
      <c r="N847" s="3" t="str">
        <f>IF(VLOOKUP($A847,DICO_Complet!A:R,12,FALSE)=0,"",VLOOKUP($A847,DICO_Complet!A:R,12,FALSE))</f>
        <v/>
      </c>
      <c r="O847" s="3" t="str">
        <f>IF(VLOOKUP($A847,DICO_Complet!A:R,13,FALSE)=0,"",VLOOKUP($A847,DICO_Complet!A:R,13,FALSE))</f>
        <v/>
      </c>
      <c r="P847" s="3" t="str">
        <f>IF(VLOOKUP($A847,DICO_Complet!A:R,14,FALSE)=0,"",VLOOKUP($A847,DICO_Complet!A:R,14,FALSE))</f>
        <v/>
      </c>
      <c r="Q847" s="3" t="str">
        <f>IF(VLOOKUP($A847,DICO_Complet!A:R,15,FALSE)=0,"",VLOOKUP($A847,DICO_Complet!A:R,15,FALSE))</f>
        <v/>
      </c>
      <c r="R847" s="3" t="str">
        <f>IF(VLOOKUP($A847,DICO_Complet!A:R,16,FALSE)=0,"",VLOOKUP($A847,DICO_Complet!A:R,16,FALSE))</f>
        <v/>
      </c>
      <c r="S847" s="3" t="str">
        <f>IF(VLOOKUP($A847,DICO_Complet!A:R,17,FALSE)=0,"",VLOOKUP($A847,DICO_Complet!A:R,17,FALSE))</f>
        <v/>
      </c>
      <c r="T847" s="3" t="str">
        <f>IF(VLOOKUP($A847,DICO_Complet!A:R,18,FALSE)=0,"",VLOOKUP($A847,DICO_Complet!A:R,18,FALSE))</f>
        <v/>
      </c>
    </row>
    <row r="848" spans="1:20">
      <c r="A848" s="29">
        <v>260316124701</v>
      </c>
      <c r="B848" s="30" t="str">
        <f>IF(ISNA(VLOOKUP(Tableau161920[[#This Row],[Référence]],MON_MSG!A:B,2,FALSE)),"N",IF($I848="Obsolete","N","O"))</f>
        <v>O</v>
      </c>
      <c r="C848" s="3" t="str">
        <f>VLOOKUP($A848,DICO_Complet!A:R,3,FALSE)</f>
        <v>Environment</v>
      </c>
      <c r="D848" s="3" t="str">
        <f>VLOOKUP($A848,DICO_Complet!A:R,4,FALSE)</f>
        <v>cardOrder</v>
      </c>
      <c r="E848" s="3" t="str">
        <f>VLOOKUP($A848,DICO_Complet!A:R,5,FALSE)</f>
        <v>shippingDate</v>
      </c>
      <c r="F848" s="3" t="str">
        <f>VLOOKUP($A848,DICO_Complet!A:R,6,FALSE)</f>
        <v>ISODate</v>
      </c>
      <c r="G848" s="31" t="str">
        <f>VLOOKUP($A848,DICO_Complet!A:R,7,FALSE)</f>
        <v>DNS</v>
      </c>
      <c r="H848" s="31">
        <f>VLOOKUP($A848,DICO_Complet!A:R,8,FALSE)</f>
        <v>0</v>
      </c>
      <c r="I848" s="3" t="str">
        <f>IF(VLOOKUP($A848,DICO_Complet!A:R,9,FALSE)&lt;&gt;0,VLOOKUP($A848,DICO_Complet!A:R,9,FALSE),"")</f>
        <v/>
      </c>
      <c r="J848" s="3" t="str">
        <f>VLOOKUP($A848,DICO_Complet!A:R,10,FALSE)</f>
        <v>Shipping date of a card order</v>
      </c>
      <c r="K848" s="3" t="str">
        <f>IF(OR(ISNA(VLOOKUP(Tableau161920[[#This Row],[Référence]],MON_MSG!A:H,7,FALSE)),ISBLANK(VLOOKUP(Tableau161920[[#This Row],[Référence]],MON_MSG!A:H,7,FALSE))),"",VLOOKUP(Tableau161920[[#This Row],[Référence]],MON_MSG!A:H,7,FALSE))</f>
        <v/>
      </c>
      <c r="L848" s="3" t="str">
        <f>IF(OR(ISNA(VLOOKUP(Tableau161920[[#This Row],[Référence]],MON_MSG!A:I,8,FALSE)),ISBLANK(VLOOKUP(Tableau161920[[#This Row],[Référence]],MON_MSG!A:I,8,FALSE))),"",VLOOKUP(Tableau161920[[#This Row],[Référence]],MON_MSG!A:I,8,FALSE))</f>
        <v/>
      </c>
      <c r="M848" s="3" t="str">
        <f>IF(OR(ISNA(VLOOKUP(Tableau161920[[#This Row],[Référence]],MON_MSG!A:J,9,FALSE)),ISBLANK(VLOOKUP(Tableau161920[[#This Row],[Référence]],MON_MSG!A:J,9,FALSE))),"",VLOOKUP(Tableau161920[[#This Row],[Référence]],MON_MSG!A:J,9,FALSE))</f>
        <v/>
      </c>
      <c r="N848" s="3" t="str">
        <f>IF(VLOOKUP($A848,DICO_Complet!A:R,12,FALSE)=0,"",VLOOKUP($A848,DICO_Complet!A:R,12,FALSE))</f>
        <v/>
      </c>
      <c r="O848" s="3" t="str">
        <f>IF(VLOOKUP($A848,DICO_Complet!A:R,13,FALSE)=0,"",VLOOKUP($A848,DICO_Complet!A:R,13,FALSE))</f>
        <v/>
      </c>
      <c r="P848" s="3" t="str">
        <f>IF(VLOOKUP($A848,DICO_Complet!A:R,14,FALSE)=0,"",VLOOKUP($A848,DICO_Complet!A:R,14,FALSE))</f>
        <v/>
      </c>
      <c r="Q848" s="3" t="str">
        <f>IF(VLOOKUP($A848,DICO_Complet!A:R,15,FALSE)=0,"",VLOOKUP($A848,DICO_Complet!A:R,15,FALSE))</f>
        <v/>
      </c>
      <c r="R848" s="3" t="str">
        <f>IF(VLOOKUP($A848,DICO_Complet!A:R,16,FALSE)=0,"",VLOOKUP($A848,DICO_Complet!A:R,16,FALSE))</f>
        <v/>
      </c>
      <c r="S848" s="3" t="str">
        <f>IF(VLOOKUP($A848,DICO_Complet!A:R,17,FALSE)=0,"",VLOOKUP($A848,DICO_Complet!A:R,17,FALSE))</f>
        <v/>
      </c>
      <c r="T848" s="3" t="str">
        <f>IF(VLOOKUP($A848,DICO_Complet!A:R,18,FALSE)=0,"",VLOOKUP($A848,DICO_Complet!A:R,18,FALSE))</f>
        <v/>
      </c>
    </row>
    <row r="849" spans="1:20">
      <c r="A849" s="29">
        <v>260316125000</v>
      </c>
      <c r="B849" s="30" t="str">
        <f>IF(ISNA(VLOOKUP(Tableau161920[[#This Row],[Référence]],MON_MSG!A:B,2,FALSE)),"N",IF($I849="Obsolete","N","O"))</f>
        <v>O</v>
      </c>
      <c r="C849" s="3" t="str">
        <f>VLOOKUP($A849,DICO_Complet!A:R,3,FALSE)</f>
        <v>Environment</v>
      </c>
      <c r="D849" s="3" t="str">
        <f>VLOOKUP($A849,DICO_Complet!A:R,4,FALSE)</f>
        <v>cardOrder</v>
      </c>
      <c r="E849" s="3" t="str">
        <f>VLOOKUP($A849,DICO_Complet!A:R,5,FALSE)</f>
        <v>shippingDistributionMethod</v>
      </c>
      <c r="F849" s="3" t="str">
        <f>VLOOKUP($A849,DICO_Complet!A:R,6,FALSE)</f>
        <v>CardOrderDistributionMethodCodeset</v>
      </c>
      <c r="G849" s="31" t="str">
        <f>VLOOKUP($A849,DICO_Complet!A:R,7,FALSE)</f>
        <v>DNS</v>
      </c>
      <c r="H849" s="31">
        <f>VLOOKUP($A849,DICO_Complet!A:R,8,FALSE)</f>
        <v>0</v>
      </c>
      <c r="I849" s="3" t="str">
        <f>IF(VLOOKUP($A849,DICO_Complet!A:R,9,FALSE)&lt;&gt;0,VLOOKUP($A849,DICO_Complet!A:R,9,FALSE),"")</f>
        <v/>
      </c>
      <c r="J849" s="3" t="str">
        <f>VLOOKUP($A849,DICO_Complet!A:R,10,FALSE)</f>
        <v>Distribution method for shipping a card order</v>
      </c>
      <c r="K849" s="3" t="str">
        <f>IF(OR(ISNA(VLOOKUP(Tableau161920[[#This Row],[Référence]],MON_MSG!A:H,7,FALSE)),ISBLANK(VLOOKUP(Tableau161920[[#This Row],[Référence]],MON_MSG!A:H,7,FALSE))),"",VLOOKUP(Tableau161920[[#This Row],[Référence]],MON_MSG!A:H,7,FALSE))</f>
        <v/>
      </c>
      <c r="L849" s="3" t="str">
        <f>IF(OR(ISNA(VLOOKUP(Tableau161920[[#This Row],[Référence]],MON_MSG!A:I,8,FALSE)),ISBLANK(VLOOKUP(Tableau161920[[#This Row],[Référence]],MON_MSG!A:I,8,FALSE))),"",VLOOKUP(Tableau161920[[#This Row],[Référence]],MON_MSG!A:I,8,FALSE))</f>
        <v/>
      </c>
      <c r="M849" s="3" t="str">
        <f>IF(OR(ISNA(VLOOKUP(Tableau161920[[#This Row],[Référence]],MON_MSG!A:J,9,FALSE)),ISBLANK(VLOOKUP(Tableau161920[[#This Row],[Référence]],MON_MSG!A:J,9,FALSE))),"",VLOOKUP(Tableau161920[[#This Row],[Référence]],MON_MSG!A:J,9,FALSE))</f>
        <v/>
      </c>
      <c r="N849" s="3" t="str">
        <f>IF(VLOOKUP($A849,DICO_Complet!A:R,12,FALSE)=0,"",VLOOKUP($A849,DICO_Complet!A:R,12,FALSE))</f>
        <v/>
      </c>
      <c r="O849" s="3" t="str">
        <f>IF(VLOOKUP($A849,DICO_Complet!A:R,13,FALSE)=0,"",VLOOKUP($A849,DICO_Complet!A:R,13,FALSE))</f>
        <v/>
      </c>
      <c r="P849" s="3" t="str">
        <f>IF(VLOOKUP($A849,DICO_Complet!A:R,14,FALSE)=0,"",VLOOKUP($A849,DICO_Complet!A:R,14,FALSE))</f>
        <v/>
      </c>
      <c r="Q849" s="3" t="str">
        <f>IF(VLOOKUP($A849,DICO_Complet!A:R,15,FALSE)=0,"",VLOOKUP($A849,DICO_Complet!A:R,15,FALSE))</f>
        <v/>
      </c>
      <c r="R849" s="3" t="str">
        <f>IF(VLOOKUP($A849,DICO_Complet!A:R,16,FALSE)=0,"",VLOOKUP($A849,DICO_Complet!A:R,16,FALSE))</f>
        <v/>
      </c>
      <c r="S849" s="3" t="str">
        <f>IF(VLOOKUP($A849,DICO_Complet!A:R,17,FALSE)=0,"",VLOOKUP($A849,DICO_Complet!A:R,17,FALSE))</f>
        <v/>
      </c>
      <c r="T849" s="3" t="str">
        <f>IF(VLOOKUP($A849,DICO_Complet!A:R,18,FALSE)=0,"",VLOOKUP($A849,DICO_Complet!A:R,18,FALSE))</f>
        <v/>
      </c>
    </row>
    <row r="850" spans="1:20">
      <c r="A850" s="29">
        <v>260316125700</v>
      </c>
      <c r="B850" s="30" t="str">
        <f>IF(ISNA(VLOOKUP(Tableau161920[[#This Row],[Référence]],MON_MSG!A:B,2,FALSE)),"N",IF($I850="Obsolete","N","O"))</f>
        <v>O</v>
      </c>
      <c r="C850" s="3" t="str">
        <f>VLOOKUP($A850,DICO_Complet!A:R,3,FALSE)</f>
        <v>Environment</v>
      </c>
      <c r="D850" s="3" t="str">
        <f>VLOOKUP($A850,DICO_Complet!A:R,4,FALSE)</f>
        <v>cardOrder</v>
      </c>
      <c r="E850" s="3" t="str">
        <f>VLOOKUP($A850,DICO_Complet!A:R,5,FALSE)</f>
        <v>shippingMode</v>
      </c>
      <c r="F850" s="3" t="str">
        <f>VLOOKUP($A850,DICO_Complet!A:R,6,FALSE)</f>
        <v>Max2Text</v>
      </c>
      <c r="G850" s="31" t="str">
        <f>VLOOKUP($A850,DICO_Complet!A:R,7,FALSE)</f>
        <v>DNS</v>
      </c>
      <c r="H850" s="31">
        <f>VLOOKUP($A850,DICO_Complet!A:R,8,FALSE)</f>
        <v>0</v>
      </c>
      <c r="I850" s="3" t="str">
        <f>IF(VLOOKUP($A850,DICO_Complet!A:R,9,FALSE)&lt;&gt;0,VLOOKUP($A850,DICO_Complet!A:R,9,FALSE),"")</f>
        <v/>
      </c>
      <c r="J850" s="3" t="str">
        <f>VLOOKUP($A850,DICO_Complet!A:R,10,FALSE)</f>
        <v>Shipping mode of a card order</v>
      </c>
      <c r="K850" s="3" t="str">
        <f>IF(OR(ISNA(VLOOKUP(Tableau161920[[#This Row],[Référence]],MON_MSG!A:H,7,FALSE)),ISBLANK(VLOOKUP(Tableau161920[[#This Row],[Référence]],MON_MSG!A:H,7,FALSE))),"",VLOOKUP(Tableau161920[[#This Row],[Référence]],MON_MSG!A:H,7,FALSE))</f>
        <v/>
      </c>
      <c r="L850" s="3" t="str">
        <f>IF(OR(ISNA(VLOOKUP(Tableau161920[[#This Row],[Référence]],MON_MSG!A:I,8,FALSE)),ISBLANK(VLOOKUP(Tableau161920[[#This Row],[Référence]],MON_MSG!A:I,8,FALSE))),"",VLOOKUP(Tableau161920[[#This Row],[Référence]],MON_MSG!A:I,8,FALSE))</f>
        <v/>
      </c>
      <c r="M850" s="3" t="str">
        <f>IF(OR(ISNA(VLOOKUP(Tableau161920[[#This Row],[Référence]],MON_MSG!A:J,9,FALSE)),ISBLANK(VLOOKUP(Tableau161920[[#This Row],[Référence]],MON_MSG!A:J,9,FALSE))),"",VLOOKUP(Tableau161920[[#This Row],[Référence]],MON_MSG!A:J,9,FALSE))</f>
        <v/>
      </c>
      <c r="N850" s="3" t="str">
        <f>IF(VLOOKUP($A850,DICO_Complet!A:R,12,FALSE)=0,"",VLOOKUP($A850,DICO_Complet!A:R,12,FALSE))</f>
        <v/>
      </c>
      <c r="O850" s="3" t="str">
        <f>IF(VLOOKUP($A850,DICO_Complet!A:R,13,FALSE)=0,"",VLOOKUP($A850,DICO_Complet!A:R,13,FALSE))</f>
        <v/>
      </c>
      <c r="P850" s="3" t="str">
        <f>IF(VLOOKUP($A850,DICO_Complet!A:R,14,FALSE)=0,"",VLOOKUP($A850,DICO_Complet!A:R,14,FALSE))</f>
        <v/>
      </c>
      <c r="Q850" s="3" t="str">
        <f>IF(VLOOKUP($A850,DICO_Complet!A:R,15,FALSE)=0,"",VLOOKUP($A850,DICO_Complet!A:R,15,FALSE))</f>
        <v/>
      </c>
      <c r="R850" s="3" t="str">
        <f>IF(VLOOKUP($A850,DICO_Complet!A:R,16,FALSE)=0,"",VLOOKUP($A850,DICO_Complet!A:R,16,FALSE))</f>
        <v/>
      </c>
      <c r="S850" s="3" t="str">
        <f>IF(VLOOKUP($A850,DICO_Complet!A:R,17,FALSE)=0,"",VLOOKUP($A850,DICO_Complet!A:R,17,FALSE))</f>
        <v/>
      </c>
      <c r="T850" s="3" t="str">
        <f>IF(VLOOKUP($A850,DICO_Complet!A:R,18,FALSE)=0,"",VLOOKUP($A850,DICO_Complet!A:R,18,FALSE))</f>
        <v/>
      </c>
    </row>
    <row r="851" spans="1:20">
      <c r="A851" s="29">
        <v>260316125900</v>
      </c>
      <c r="B851" s="30" t="str">
        <f>IF(ISNA(VLOOKUP(Tableau161920[[#This Row],[Référence]],MON_MSG!A:B,2,FALSE)),"N",IF($I851="Obsolete","N","O"))</f>
        <v>O</v>
      </c>
      <c r="C851" s="3" t="str">
        <f>VLOOKUP($A851,DICO_Complet!A:R,3,FALSE)</f>
        <v>Environment</v>
      </c>
      <c r="D851" s="3" t="str">
        <f>VLOOKUP($A851,DICO_Complet!A:R,4,FALSE)</f>
        <v>cardOrder</v>
      </c>
      <c r="E851" s="3" t="str">
        <f>VLOOKUP($A851,DICO_Complet!A:R,5,FALSE)</f>
        <v>shippingOperator</v>
      </c>
      <c r="F851" s="3" t="str">
        <f>VLOOKUP($A851,DICO_Complet!A:R,6,FALSE)</f>
        <v>Max40Text</v>
      </c>
      <c r="G851" s="31" t="str">
        <f>VLOOKUP($A851,DICO_Complet!A:R,7,FALSE)</f>
        <v>DNS</v>
      </c>
      <c r="H851" s="31">
        <f>VLOOKUP($A851,DICO_Complet!A:R,8,FALSE)</f>
        <v>0</v>
      </c>
      <c r="I851" s="3" t="str">
        <f>IF(VLOOKUP($A851,DICO_Complet!A:R,9,FALSE)&lt;&gt;0,VLOOKUP($A851,DICO_Complet!A:R,9,FALSE),"")</f>
        <v/>
      </c>
      <c r="J851" s="3" t="str">
        <f>VLOOKUP($A851,DICO_Complet!A:R,10,FALSE)</f>
        <v>Name of the shipping operator</v>
      </c>
      <c r="K851" s="3" t="str">
        <f>IF(OR(ISNA(VLOOKUP(Tableau161920[[#This Row],[Référence]],MON_MSG!A:H,7,FALSE)),ISBLANK(VLOOKUP(Tableau161920[[#This Row],[Référence]],MON_MSG!A:H,7,FALSE))),"",VLOOKUP(Tableau161920[[#This Row],[Référence]],MON_MSG!A:H,7,FALSE))</f>
        <v/>
      </c>
      <c r="L851" s="3" t="str">
        <f>IF(OR(ISNA(VLOOKUP(Tableau161920[[#This Row],[Référence]],MON_MSG!A:I,8,FALSE)),ISBLANK(VLOOKUP(Tableau161920[[#This Row],[Référence]],MON_MSG!A:I,8,FALSE))),"",VLOOKUP(Tableau161920[[#This Row],[Référence]],MON_MSG!A:I,8,FALSE))</f>
        <v/>
      </c>
      <c r="M851" s="3" t="str">
        <f>IF(OR(ISNA(VLOOKUP(Tableau161920[[#This Row],[Référence]],MON_MSG!A:J,9,FALSE)),ISBLANK(VLOOKUP(Tableau161920[[#This Row],[Référence]],MON_MSG!A:J,9,FALSE))),"",VLOOKUP(Tableau161920[[#This Row],[Référence]],MON_MSG!A:J,9,FALSE))</f>
        <v/>
      </c>
      <c r="N851" s="3" t="str">
        <f>IF(VLOOKUP($A851,DICO_Complet!A:R,12,FALSE)=0,"",VLOOKUP($A851,DICO_Complet!A:R,12,FALSE))</f>
        <v/>
      </c>
      <c r="O851" s="3" t="str">
        <f>IF(VLOOKUP($A851,DICO_Complet!A:R,13,FALSE)=0,"",VLOOKUP($A851,DICO_Complet!A:R,13,FALSE))</f>
        <v/>
      </c>
      <c r="P851" s="3" t="str">
        <f>IF(VLOOKUP($A851,DICO_Complet!A:R,14,FALSE)=0,"",VLOOKUP($A851,DICO_Complet!A:R,14,FALSE))</f>
        <v/>
      </c>
      <c r="Q851" s="3" t="str">
        <f>IF(VLOOKUP($A851,DICO_Complet!A:R,15,FALSE)=0,"",VLOOKUP($A851,DICO_Complet!A:R,15,FALSE))</f>
        <v/>
      </c>
      <c r="R851" s="3" t="str">
        <f>IF(VLOOKUP($A851,DICO_Complet!A:R,16,FALSE)=0,"",VLOOKUP($A851,DICO_Complet!A:R,16,FALSE))</f>
        <v/>
      </c>
      <c r="S851" s="3" t="str">
        <f>IF(VLOOKUP($A851,DICO_Complet!A:R,17,FALSE)=0,"",VLOOKUP($A851,DICO_Complet!A:R,17,FALSE))</f>
        <v/>
      </c>
      <c r="T851" s="3" t="str">
        <f>IF(VLOOKUP($A851,DICO_Complet!A:R,18,FALSE)=0,"",VLOOKUP($A851,DICO_Complet!A:R,18,FALSE))</f>
        <v/>
      </c>
    </row>
    <row r="852" spans="1:20">
      <c r="A852" s="29">
        <v>260316130000</v>
      </c>
      <c r="B852" s="30" t="str">
        <f>IF(ISNA(VLOOKUP(Tableau161920[[#This Row],[Référence]],MON_MSG!A:B,2,FALSE)),"N",IF($I852="Obsolete","N","O"))</f>
        <v>O</v>
      </c>
      <c r="C852" s="3" t="str">
        <f>VLOOKUP($A852,DICO_Complet!A:R,3,FALSE)</f>
        <v>Environment</v>
      </c>
      <c r="D852" s="3" t="str">
        <f>VLOOKUP($A852,DICO_Complet!A:R,4,FALSE)</f>
        <v>cardOrder</v>
      </c>
      <c r="E852" s="3" t="str">
        <f>VLOOKUP($A852,DICO_Complet!A:R,5,FALSE)</f>
        <v>shippingPostalAddress</v>
      </c>
      <c r="F852" s="3" t="str">
        <f>VLOOKUP($A852,DICO_Complet!A:R,6,FALSE)</f>
        <v>PostalAddressType</v>
      </c>
      <c r="G852" s="31" t="str">
        <f>VLOOKUP($A852,DICO_Complet!A:R,7,FALSE)</f>
        <v>DNS</v>
      </c>
      <c r="H852" s="31">
        <f>VLOOKUP($A852,DICO_Complet!A:R,8,FALSE)</f>
        <v>0</v>
      </c>
      <c r="I852" s="3" t="str">
        <f>IF(VLOOKUP($A852,DICO_Complet!A:R,9,FALSE)&lt;&gt;0,VLOOKUP($A852,DICO_Complet!A:R,9,FALSE),"")</f>
        <v/>
      </c>
      <c r="J852" s="3" t="str">
        <f>VLOOKUP($A852,DICO_Complet!A:R,10,FALSE)</f>
        <v>Shipping postal address of a card order</v>
      </c>
      <c r="K852" s="3" t="str">
        <f>IF(OR(ISNA(VLOOKUP(Tableau161920[[#This Row],[Référence]],MON_MSG!A:H,7,FALSE)),ISBLANK(VLOOKUP(Tableau161920[[#This Row],[Référence]],MON_MSG!A:H,7,FALSE))),"",VLOOKUP(Tableau161920[[#This Row],[Référence]],MON_MSG!A:H,7,FALSE))</f>
        <v/>
      </c>
      <c r="L852" s="3" t="str">
        <f>IF(OR(ISNA(VLOOKUP(Tableau161920[[#This Row],[Référence]],MON_MSG!A:I,8,FALSE)),ISBLANK(VLOOKUP(Tableau161920[[#This Row],[Référence]],MON_MSG!A:I,8,FALSE))),"",VLOOKUP(Tableau161920[[#This Row],[Référence]],MON_MSG!A:I,8,FALSE))</f>
        <v/>
      </c>
      <c r="M852" s="3" t="str">
        <f>IF(OR(ISNA(VLOOKUP(Tableau161920[[#This Row],[Référence]],MON_MSG!A:J,9,FALSE)),ISBLANK(VLOOKUP(Tableau161920[[#This Row],[Référence]],MON_MSG!A:J,9,FALSE))),"",VLOOKUP(Tableau161920[[#This Row],[Référence]],MON_MSG!A:J,9,FALSE))</f>
        <v/>
      </c>
      <c r="N852" s="3" t="str">
        <f>IF(VLOOKUP($A852,DICO_Complet!A:R,12,FALSE)=0,"",VLOOKUP($A852,DICO_Complet!A:R,12,FALSE))</f>
        <v/>
      </c>
      <c r="O852" s="3" t="str">
        <f>IF(VLOOKUP($A852,DICO_Complet!A:R,13,FALSE)=0,"",VLOOKUP($A852,DICO_Complet!A:R,13,FALSE))</f>
        <v/>
      </c>
      <c r="P852" s="3" t="str">
        <f>IF(VLOOKUP($A852,DICO_Complet!A:R,14,FALSE)=0,"",VLOOKUP($A852,DICO_Complet!A:R,14,FALSE))</f>
        <v/>
      </c>
      <c r="Q852" s="3" t="str">
        <f>IF(VLOOKUP($A852,DICO_Complet!A:R,15,FALSE)=0,"",VLOOKUP($A852,DICO_Complet!A:R,15,FALSE))</f>
        <v/>
      </c>
      <c r="R852" s="3" t="str">
        <f>IF(VLOOKUP($A852,DICO_Complet!A:R,16,FALSE)=0,"",VLOOKUP($A852,DICO_Complet!A:R,16,FALSE))</f>
        <v/>
      </c>
      <c r="S852" s="3" t="str">
        <f>IF(VLOOKUP($A852,DICO_Complet!A:R,17,FALSE)=0,"",VLOOKUP($A852,DICO_Complet!A:R,17,FALSE))</f>
        <v/>
      </c>
      <c r="T852" s="3" t="str">
        <f>IF(VLOOKUP($A852,DICO_Complet!A:R,18,FALSE)=0,"",VLOOKUP($A852,DICO_Complet!A:R,18,FALSE))</f>
        <v/>
      </c>
    </row>
    <row r="853" spans="1:20">
      <c r="A853" s="29">
        <v>260316130400</v>
      </c>
      <c r="B853" s="30" t="str">
        <f>IF(ISNA(VLOOKUP(Tableau161920[[#This Row],[Référence]],MON_MSG!A:B,2,FALSE)),"N",IF($I853="Obsolete","N","O"))</f>
        <v>O</v>
      </c>
      <c r="C853" s="3" t="str">
        <f>VLOOKUP($A853,DICO_Complet!A:R,3,FALSE)</f>
        <v>Environment</v>
      </c>
      <c r="D853" s="3" t="str">
        <f>VLOOKUP($A853,DICO_Complet!A:R,4,FALSE)</f>
        <v>cardOrder</v>
      </c>
      <c r="E853" s="3" t="str">
        <f>VLOOKUP($A853,DICO_Complet!A:R,5,FALSE)</f>
        <v>shippingTrackingReference</v>
      </c>
      <c r="F853" s="3" t="str">
        <f>VLOOKUP($A853,DICO_Complet!A:R,6,FALSE)</f>
        <v>Max40Text</v>
      </c>
      <c r="G853" s="31" t="str">
        <f>VLOOKUP($A853,DICO_Complet!A:R,7,FALSE)</f>
        <v>DNS</v>
      </c>
      <c r="H853" s="31">
        <f>VLOOKUP($A853,DICO_Complet!A:R,8,FALSE)</f>
        <v>0</v>
      </c>
      <c r="I853" s="3" t="str">
        <f>IF(VLOOKUP($A853,DICO_Complet!A:R,9,FALSE)&lt;&gt;0,VLOOKUP($A853,DICO_Complet!A:R,9,FALSE),"")</f>
        <v/>
      </c>
      <c r="J853" s="3" t="str">
        <f>VLOOKUP($A853,DICO_Complet!A:R,10,FALSE)</f>
        <v>Shipping tracking reference of a card order</v>
      </c>
      <c r="K853" s="3" t="str">
        <f>IF(OR(ISNA(VLOOKUP(Tableau161920[[#This Row],[Référence]],MON_MSG!A:H,7,FALSE)),ISBLANK(VLOOKUP(Tableau161920[[#This Row],[Référence]],MON_MSG!A:H,7,FALSE))),"",VLOOKUP(Tableau161920[[#This Row],[Référence]],MON_MSG!A:H,7,FALSE))</f>
        <v/>
      </c>
      <c r="L853" s="3" t="str">
        <f>IF(OR(ISNA(VLOOKUP(Tableau161920[[#This Row],[Référence]],MON_MSG!A:I,8,FALSE)),ISBLANK(VLOOKUP(Tableau161920[[#This Row],[Référence]],MON_MSG!A:I,8,FALSE))),"",VLOOKUP(Tableau161920[[#This Row],[Référence]],MON_MSG!A:I,8,FALSE))</f>
        <v/>
      </c>
      <c r="M853" s="3" t="str">
        <f>IF(OR(ISNA(VLOOKUP(Tableau161920[[#This Row],[Référence]],MON_MSG!A:J,9,FALSE)),ISBLANK(VLOOKUP(Tableau161920[[#This Row],[Référence]],MON_MSG!A:J,9,FALSE))),"",VLOOKUP(Tableau161920[[#This Row],[Référence]],MON_MSG!A:J,9,FALSE))</f>
        <v/>
      </c>
      <c r="N853" s="3" t="str">
        <f>IF(VLOOKUP($A853,DICO_Complet!A:R,12,FALSE)=0,"",VLOOKUP($A853,DICO_Complet!A:R,12,FALSE))</f>
        <v/>
      </c>
      <c r="O853" s="3" t="str">
        <f>IF(VLOOKUP($A853,DICO_Complet!A:R,13,FALSE)=0,"",VLOOKUP($A853,DICO_Complet!A:R,13,FALSE))</f>
        <v/>
      </c>
      <c r="P853" s="3" t="str">
        <f>IF(VLOOKUP($A853,DICO_Complet!A:R,14,FALSE)=0,"",VLOOKUP($A853,DICO_Complet!A:R,14,FALSE))</f>
        <v/>
      </c>
      <c r="Q853" s="3" t="str">
        <f>IF(VLOOKUP($A853,DICO_Complet!A:R,15,FALSE)=0,"",VLOOKUP($A853,DICO_Complet!A:R,15,FALSE))</f>
        <v/>
      </c>
      <c r="R853" s="3" t="str">
        <f>IF(VLOOKUP($A853,DICO_Complet!A:R,16,FALSE)=0,"",VLOOKUP($A853,DICO_Complet!A:R,16,FALSE))</f>
        <v/>
      </c>
      <c r="S853" s="3" t="str">
        <f>IF(VLOOKUP($A853,DICO_Complet!A:R,17,FALSE)=0,"",VLOOKUP($A853,DICO_Complet!A:R,17,FALSE))</f>
        <v/>
      </c>
      <c r="T853" s="3" t="str">
        <f>IF(VLOOKUP($A853,DICO_Complet!A:R,18,FALSE)=0,"",VLOOKUP($A853,DICO_Complet!A:R,18,FALSE))</f>
        <v/>
      </c>
    </row>
    <row r="854" spans="1:20">
      <c r="A854" s="29">
        <v>260316131400</v>
      </c>
      <c r="B854" s="30" t="str">
        <f>IF(ISNA(VLOOKUP(Tableau161920[[#This Row],[Référence]],MON_MSG!A:B,2,FALSE)),"N",IF($I854="Obsolete","N","O"))</f>
        <v>O</v>
      </c>
      <c r="C854" s="3" t="str">
        <f>VLOOKUP($A854,DICO_Complet!A:R,3,FALSE)</f>
        <v>Environment</v>
      </c>
      <c r="D854" s="3" t="str">
        <f>VLOOKUP($A854,DICO_Complet!A:R,4,FALSE)</f>
        <v>cardOrder</v>
      </c>
      <c r="E854" s="3" t="str">
        <f>VLOOKUP($A854,DICO_Complet!A:R,5,FALSE)</f>
        <v>status</v>
      </c>
      <c r="F854" s="3" t="str">
        <f>VLOOKUP($A854,DICO_Complet!A:R,6,FALSE)</f>
        <v>CardOrderStatusCodeset</v>
      </c>
      <c r="G854" s="31" t="str">
        <f>VLOOKUP($A854,DICO_Complet!A:R,7,FALSE)</f>
        <v>DNS</v>
      </c>
      <c r="H854" s="31">
        <f>VLOOKUP($A854,DICO_Complet!A:R,8,FALSE)</f>
        <v>0</v>
      </c>
      <c r="I854" s="3" t="str">
        <f>IF(VLOOKUP($A854,DICO_Complet!A:R,9,FALSE)&lt;&gt;0,VLOOKUP($A854,DICO_Complet!A:R,9,FALSE),"")</f>
        <v/>
      </c>
      <c r="J854" s="3" t="str">
        <f>VLOOKUP($A854,DICO_Complet!A:R,10,FALSE)</f>
        <v>Status of a card order</v>
      </c>
      <c r="K854" s="3" t="str">
        <f>IF(OR(ISNA(VLOOKUP(Tableau161920[[#This Row],[Référence]],MON_MSG!A:H,7,FALSE)),ISBLANK(VLOOKUP(Tableau161920[[#This Row],[Référence]],MON_MSG!A:H,7,FALSE))),"",VLOOKUP(Tableau161920[[#This Row],[Référence]],MON_MSG!A:H,7,FALSE))</f>
        <v/>
      </c>
      <c r="L854" s="3" t="str">
        <f>IF(OR(ISNA(VLOOKUP(Tableau161920[[#This Row],[Référence]],MON_MSG!A:I,8,FALSE)),ISBLANK(VLOOKUP(Tableau161920[[#This Row],[Référence]],MON_MSG!A:I,8,FALSE))),"",VLOOKUP(Tableau161920[[#This Row],[Référence]],MON_MSG!A:I,8,FALSE))</f>
        <v/>
      </c>
      <c r="M854" s="3" t="str">
        <f>IF(OR(ISNA(VLOOKUP(Tableau161920[[#This Row],[Référence]],MON_MSG!A:J,9,FALSE)),ISBLANK(VLOOKUP(Tableau161920[[#This Row],[Référence]],MON_MSG!A:J,9,FALSE))),"",VLOOKUP(Tableau161920[[#This Row],[Référence]],MON_MSG!A:J,9,FALSE))</f>
        <v/>
      </c>
      <c r="N854" s="3" t="str">
        <f>IF(VLOOKUP($A854,DICO_Complet!A:R,12,FALSE)=0,"",VLOOKUP($A854,DICO_Complet!A:R,12,FALSE))</f>
        <v/>
      </c>
      <c r="O854" s="3" t="str">
        <f>IF(VLOOKUP($A854,DICO_Complet!A:R,13,FALSE)=0,"",VLOOKUP($A854,DICO_Complet!A:R,13,FALSE))</f>
        <v/>
      </c>
      <c r="P854" s="3" t="str">
        <f>IF(VLOOKUP($A854,DICO_Complet!A:R,14,FALSE)=0,"",VLOOKUP($A854,DICO_Complet!A:R,14,FALSE))</f>
        <v/>
      </c>
      <c r="Q854" s="3" t="str">
        <f>IF(VLOOKUP($A854,DICO_Complet!A:R,15,FALSE)=0,"",VLOOKUP($A854,DICO_Complet!A:R,15,FALSE))</f>
        <v/>
      </c>
      <c r="R854" s="3" t="str">
        <f>IF(VLOOKUP($A854,DICO_Complet!A:R,16,FALSE)=0,"",VLOOKUP($A854,DICO_Complet!A:R,16,FALSE))</f>
        <v/>
      </c>
      <c r="S854" s="3" t="str">
        <f>IF(VLOOKUP($A854,DICO_Complet!A:R,17,FALSE)=0,"",VLOOKUP($A854,DICO_Complet!A:R,17,FALSE))</f>
        <v/>
      </c>
      <c r="T854" s="3" t="str">
        <f>IF(VLOOKUP($A854,DICO_Complet!A:R,18,FALSE)=0,"",VLOOKUP($A854,DICO_Complet!A:R,18,FALSE))</f>
        <v/>
      </c>
    </row>
    <row r="855" spans="1:20">
      <c r="A855" s="29">
        <v>260316132400</v>
      </c>
      <c r="B855" s="30" t="str">
        <f>IF(ISNA(VLOOKUP(Tableau161920[[#This Row],[Référence]],MON_MSG!A:B,2,FALSE)),"N",IF($I855="Obsolete","N","O"))</f>
        <v>O</v>
      </c>
      <c r="C855" s="3" t="str">
        <f>VLOOKUP($A855,DICO_Complet!A:R,3,FALSE)</f>
        <v>Environment</v>
      </c>
      <c r="D855" s="3" t="str">
        <f>VLOOKUP($A855,DICO_Complet!A:R,4,FALSE)</f>
        <v>cardOrder</v>
      </c>
      <c r="E855" s="3" t="str">
        <f>VLOOKUP($A855,DICO_Complet!A:R,5,FALSE)</f>
        <v>suspensionReasonCode</v>
      </c>
      <c r="F855" s="3" t="str">
        <f>VLOOKUP($A855,DICO_Complet!A:R,6,FALSE)</f>
        <v>CardOrderSuspensionReasonCodeset</v>
      </c>
      <c r="G855" s="31" t="str">
        <f>VLOOKUP($A855,DICO_Complet!A:R,7,FALSE)</f>
        <v>DNS</v>
      </c>
      <c r="H855" s="31">
        <f>VLOOKUP($A855,DICO_Complet!A:R,8,FALSE)</f>
        <v>0</v>
      </c>
      <c r="I855" s="3" t="str">
        <f>IF(VLOOKUP($A855,DICO_Complet!A:R,9,FALSE)&lt;&gt;0,VLOOKUP($A855,DICO_Complet!A:R,9,FALSE),"")</f>
        <v/>
      </c>
      <c r="J855" s="3" t="str">
        <f>VLOOKUP($A855,DICO_Complet!A:R,10,FALSE)</f>
        <v>Suspension reason of a card order</v>
      </c>
      <c r="K855" s="3" t="str">
        <f>IF(OR(ISNA(VLOOKUP(Tableau161920[[#This Row],[Référence]],MON_MSG!A:H,7,FALSE)),ISBLANK(VLOOKUP(Tableau161920[[#This Row],[Référence]],MON_MSG!A:H,7,FALSE))),"",VLOOKUP(Tableau161920[[#This Row],[Référence]],MON_MSG!A:H,7,FALSE))</f>
        <v/>
      </c>
      <c r="L855" s="3" t="str">
        <f>IF(OR(ISNA(VLOOKUP(Tableau161920[[#This Row],[Référence]],MON_MSG!A:I,8,FALSE)),ISBLANK(VLOOKUP(Tableau161920[[#This Row],[Référence]],MON_MSG!A:I,8,FALSE))),"",VLOOKUP(Tableau161920[[#This Row],[Référence]],MON_MSG!A:I,8,FALSE))</f>
        <v/>
      </c>
      <c r="M855" s="3" t="str">
        <f>IF(OR(ISNA(VLOOKUP(Tableau161920[[#This Row],[Référence]],MON_MSG!A:J,9,FALSE)),ISBLANK(VLOOKUP(Tableau161920[[#This Row],[Référence]],MON_MSG!A:J,9,FALSE))),"",VLOOKUP(Tableau161920[[#This Row],[Référence]],MON_MSG!A:J,9,FALSE))</f>
        <v/>
      </c>
      <c r="N855" s="3" t="str">
        <f>IF(VLOOKUP($A855,DICO_Complet!A:R,12,FALSE)=0,"",VLOOKUP($A855,DICO_Complet!A:R,12,FALSE))</f>
        <v/>
      </c>
      <c r="O855" s="3" t="str">
        <f>IF(VLOOKUP($A855,DICO_Complet!A:R,13,FALSE)=0,"",VLOOKUP($A855,DICO_Complet!A:R,13,FALSE))</f>
        <v/>
      </c>
      <c r="P855" s="3" t="str">
        <f>IF(VLOOKUP($A855,DICO_Complet!A:R,14,FALSE)=0,"",VLOOKUP($A855,DICO_Complet!A:R,14,FALSE))</f>
        <v/>
      </c>
      <c r="Q855" s="3" t="str">
        <f>IF(VLOOKUP($A855,DICO_Complet!A:R,15,FALSE)=0,"",VLOOKUP($A855,DICO_Complet!A:R,15,FALSE))</f>
        <v/>
      </c>
      <c r="R855" s="3" t="str">
        <f>IF(VLOOKUP($A855,DICO_Complet!A:R,16,FALSE)=0,"",VLOOKUP($A855,DICO_Complet!A:R,16,FALSE))</f>
        <v/>
      </c>
      <c r="S855" s="3" t="str">
        <f>IF(VLOOKUP($A855,DICO_Complet!A:R,17,FALSE)=0,"",VLOOKUP($A855,DICO_Complet!A:R,17,FALSE))</f>
        <v/>
      </c>
      <c r="T855" s="3" t="str">
        <f>IF(VLOOKUP($A855,DICO_Complet!A:R,18,FALSE)=0,"",VLOOKUP($A855,DICO_Complet!A:R,18,FALSE))</f>
        <v/>
      </c>
    </row>
    <row r="856" spans="1:20">
      <c r="A856" s="29">
        <v>260529115100</v>
      </c>
      <c r="B856" s="30" t="str">
        <f>IF(ISNA(VLOOKUP(Tableau161920[[#This Row],[Référence]],MON_MSG!A:B,2,FALSE)),"N",IF($I856="Obsolete","N","O"))</f>
        <v>O</v>
      </c>
      <c r="C856" s="3" t="str">
        <f>VLOOKUP($A856,DICO_Complet!A:R,3,FALSE)</f>
        <v>Environment</v>
      </c>
      <c r="D856" s="3" t="str">
        <f>VLOOKUP($A856,DICO_Complet!A:R,4,FALSE)</f>
        <v>cardTariff</v>
      </c>
      <c r="E856" s="3" t="str">
        <f>VLOOKUP($A856,DICO_Complet!A:R,5,FALSE)</f>
        <v>calculationMethod</v>
      </c>
      <c r="F856" s="3" t="str">
        <f>VLOOKUP($A856,DICO_Complet!A:R,6,FALSE)</f>
        <v>CardFeeCalculationMethodCodeset</v>
      </c>
      <c r="G856" s="31" t="str">
        <f>VLOOKUP($A856,DICO_Complet!A:R,7,FALSE)</f>
        <v>DNS</v>
      </c>
      <c r="H856" s="31">
        <f>VLOOKUP($A856,DICO_Complet!A:R,8,FALSE)</f>
        <v>0</v>
      </c>
      <c r="I856" s="3" t="str">
        <f>IF(VLOOKUP($A856,DICO_Complet!A:R,9,FALSE)&lt;&gt;0,VLOOKUP($A856,DICO_Complet!A:R,9,FALSE),"")</f>
        <v/>
      </c>
      <c r="J856" s="3" t="str">
        <f>VLOOKUP($A856,DICO_Complet!A:R,10,FALSE)</f>
        <v>Method used to calculate the card fee</v>
      </c>
      <c r="K856" s="3" t="str">
        <f>IF(OR(ISNA(VLOOKUP(Tableau161920[[#This Row],[Référence]],MON_MSG!A:H,7,FALSE)),ISBLANK(VLOOKUP(Tableau161920[[#This Row],[Référence]],MON_MSG!A:H,7,FALSE))),"",VLOOKUP(Tableau161920[[#This Row],[Référence]],MON_MSG!A:H,7,FALSE))</f>
        <v/>
      </c>
      <c r="L856" s="3" t="str">
        <f>IF(OR(ISNA(VLOOKUP(Tableau161920[[#This Row],[Référence]],MON_MSG!A:I,8,FALSE)),ISBLANK(VLOOKUP(Tableau161920[[#This Row],[Référence]],MON_MSG!A:I,8,FALSE))),"",VLOOKUP(Tableau161920[[#This Row],[Référence]],MON_MSG!A:I,8,FALSE))</f>
        <v/>
      </c>
      <c r="M856" s="3" t="str">
        <f>IF(OR(ISNA(VLOOKUP(Tableau161920[[#This Row],[Référence]],MON_MSG!A:J,9,FALSE)),ISBLANK(VLOOKUP(Tableau161920[[#This Row],[Référence]],MON_MSG!A:J,9,FALSE))),"",VLOOKUP(Tableau161920[[#This Row],[Référence]],MON_MSG!A:J,9,FALSE))</f>
        <v/>
      </c>
      <c r="N856" s="3" t="str">
        <f>IF(VLOOKUP($A856,DICO_Complet!A:R,12,FALSE)=0,"",VLOOKUP($A856,DICO_Complet!A:R,12,FALSE))</f>
        <v/>
      </c>
      <c r="O856" s="3" t="str">
        <f>IF(VLOOKUP($A856,DICO_Complet!A:R,13,FALSE)=0,"",VLOOKUP($A856,DICO_Complet!A:R,13,FALSE))</f>
        <v/>
      </c>
      <c r="P856" s="3" t="str">
        <f>IF(VLOOKUP($A856,DICO_Complet!A:R,14,FALSE)=0,"",VLOOKUP($A856,DICO_Complet!A:R,14,FALSE))</f>
        <v/>
      </c>
      <c r="Q856" s="3" t="str">
        <f>IF(VLOOKUP($A856,DICO_Complet!A:R,15,FALSE)=0,"",VLOOKUP($A856,DICO_Complet!A:R,15,FALSE))</f>
        <v/>
      </c>
      <c r="R856" s="3" t="str">
        <f>IF(VLOOKUP($A856,DICO_Complet!A:R,16,FALSE)=0,"",VLOOKUP($A856,DICO_Complet!A:R,16,FALSE))</f>
        <v/>
      </c>
      <c r="S856" s="3" t="str">
        <f>IF(VLOOKUP($A856,DICO_Complet!A:R,17,FALSE)=0,"",VLOOKUP($A856,DICO_Complet!A:R,17,FALSE))</f>
        <v/>
      </c>
      <c r="T856" s="3" t="str">
        <f>IF(VLOOKUP($A856,DICO_Complet!A:R,18,FALSE)=0,"",VLOOKUP($A856,DICO_Complet!A:R,18,FALSE))</f>
        <v/>
      </c>
    </row>
    <row r="857" spans="1:20">
      <c r="A857" s="29">
        <v>260518105700</v>
      </c>
      <c r="B857" s="30" t="str">
        <f>IF(ISNA(VLOOKUP(Tableau161920[[#This Row],[Référence]],MON_MSG!A:B,2,FALSE)),"N",IF($I857="Obsolete","N","O"))</f>
        <v>O</v>
      </c>
      <c r="C857" s="3" t="str">
        <f>VLOOKUP($A857,DICO_Complet!A:R,3,FALSE)</f>
        <v>Environment</v>
      </c>
      <c r="D857" s="3" t="str">
        <f>VLOOKUP($A857,DICO_Complet!A:R,4,FALSE)</f>
        <v>cardTariff</v>
      </c>
      <c r="E857" s="3" t="str">
        <f>VLOOKUP($A857,DICO_Complet!A:R,5,FALSE)</f>
        <v>discountRate</v>
      </c>
      <c r="F857" s="3" t="str">
        <f>VLOOKUP($A857,DICO_Complet!A:R,6,FALSE)</f>
        <v>PercentageRate</v>
      </c>
      <c r="G857" s="31" t="str">
        <f>VLOOKUP($A857,DICO_Complet!A:R,7,FALSE)</f>
        <v>DNS</v>
      </c>
      <c r="H857" s="31">
        <f>VLOOKUP($A857,DICO_Complet!A:R,8,FALSE)</f>
        <v>0</v>
      </c>
      <c r="I857" s="3" t="str">
        <f>IF(VLOOKUP($A857,DICO_Complet!A:R,9,FALSE)&lt;&gt;0,VLOOKUP($A857,DICO_Complet!A:R,9,FALSE),"")</f>
        <v/>
      </c>
      <c r="J857" s="3" t="str">
        <f>VLOOKUP($A857,DICO_Complet!A:R,10,FALSE)</f>
        <v>Discount applied on the standard tariff</v>
      </c>
      <c r="K857" s="3" t="str">
        <f>IF(OR(ISNA(VLOOKUP(Tableau161920[[#This Row],[Référence]],MON_MSG!A:H,7,FALSE)),ISBLANK(VLOOKUP(Tableau161920[[#This Row],[Référence]],MON_MSG!A:H,7,FALSE))),"",VLOOKUP(Tableau161920[[#This Row],[Référence]],MON_MSG!A:H,7,FALSE))</f>
        <v/>
      </c>
      <c r="L857" s="3" t="str">
        <f>IF(OR(ISNA(VLOOKUP(Tableau161920[[#This Row],[Référence]],MON_MSG!A:I,8,FALSE)),ISBLANK(VLOOKUP(Tableau161920[[#This Row],[Référence]],MON_MSG!A:I,8,FALSE))),"",VLOOKUP(Tableau161920[[#This Row],[Référence]],MON_MSG!A:I,8,FALSE))</f>
        <v/>
      </c>
      <c r="M857" s="3" t="str">
        <f>IF(OR(ISNA(VLOOKUP(Tableau161920[[#This Row],[Référence]],MON_MSG!A:J,9,FALSE)),ISBLANK(VLOOKUP(Tableau161920[[#This Row],[Référence]],MON_MSG!A:J,9,FALSE))),"",VLOOKUP(Tableau161920[[#This Row],[Référence]],MON_MSG!A:J,9,FALSE))</f>
        <v/>
      </c>
      <c r="N857" s="3" t="str">
        <f>IF(VLOOKUP($A857,DICO_Complet!A:R,12,FALSE)=0,"",VLOOKUP($A857,DICO_Complet!A:R,12,FALSE))</f>
        <v/>
      </c>
      <c r="O857" s="3" t="str">
        <f>IF(VLOOKUP($A857,DICO_Complet!A:R,13,FALSE)=0,"",VLOOKUP($A857,DICO_Complet!A:R,13,FALSE))</f>
        <v/>
      </c>
      <c r="P857" s="3" t="str">
        <f>IF(VLOOKUP($A857,DICO_Complet!A:R,14,FALSE)=0,"",VLOOKUP($A857,DICO_Complet!A:R,14,FALSE))</f>
        <v/>
      </c>
      <c r="Q857" s="3" t="str">
        <f>IF(VLOOKUP($A857,DICO_Complet!A:R,15,FALSE)=0,"",VLOOKUP($A857,DICO_Complet!A:R,15,FALSE))</f>
        <v/>
      </c>
      <c r="R857" s="3" t="str">
        <f>IF(VLOOKUP($A857,DICO_Complet!A:R,16,FALSE)=0,"",VLOOKUP($A857,DICO_Complet!A:R,16,FALSE))</f>
        <v/>
      </c>
      <c r="S857" s="3" t="str">
        <f>IF(VLOOKUP($A857,DICO_Complet!A:R,17,FALSE)=0,"",VLOOKUP($A857,DICO_Complet!A:R,17,FALSE))</f>
        <v/>
      </c>
      <c r="T857" s="3" t="str">
        <f>IF(VLOOKUP($A857,DICO_Complet!A:R,18,FALSE)=0,"",VLOOKUP($A857,DICO_Complet!A:R,18,FALSE))</f>
        <v/>
      </c>
    </row>
    <row r="858" spans="1:20">
      <c r="A858" s="29">
        <v>260518103200</v>
      </c>
      <c r="B858" s="30" t="str">
        <f>IF(ISNA(VLOOKUP(Tableau161920[[#This Row],[Référence]],MON_MSG!A:B,2,FALSE)),"N",IF($I858="Obsolete","N","O"))</f>
        <v>O</v>
      </c>
      <c r="C858" s="3" t="str">
        <f>VLOOKUP($A858,DICO_Complet!A:R,3,FALSE)</f>
        <v>Environment</v>
      </c>
      <c r="D858" s="3" t="str">
        <f>VLOOKUP($A858,DICO_Complet!A:R,4,FALSE)</f>
        <v>cardTariff</v>
      </c>
      <c r="E858" s="3" t="str">
        <f>VLOOKUP($A858,DICO_Complet!A:R,5,FALSE)</f>
        <v>maximumFee</v>
      </c>
      <c r="F858" s="3" t="str">
        <f>VLOOKUP($A858,DICO_Complet!A:R,6,FALSE)</f>
        <v>FeeAmountType</v>
      </c>
      <c r="G858" s="31" t="str">
        <f>VLOOKUP($A858,DICO_Complet!A:R,7,FALSE)</f>
        <v>DNS</v>
      </c>
      <c r="H858" s="31">
        <f>VLOOKUP($A858,DICO_Complet!A:R,8,FALSE)</f>
        <v>0</v>
      </c>
      <c r="I858" s="3" t="str">
        <f>IF(VLOOKUP($A858,DICO_Complet!A:R,9,FALSE)&lt;&gt;0,VLOOKUP($A858,DICO_Complet!A:R,9,FALSE),"")</f>
        <v/>
      </c>
      <c r="J858" s="3" t="str">
        <f>VLOOKUP($A858,DICO_Complet!A:R,10,FALSE)</f>
        <v>Maximum fee applied for the calculation of a card fee</v>
      </c>
      <c r="K858" s="3" t="str">
        <f>IF(OR(ISNA(VLOOKUP(Tableau161920[[#This Row],[Référence]],MON_MSG!A:H,7,FALSE)),ISBLANK(VLOOKUP(Tableau161920[[#This Row],[Référence]],MON_MSG!A:H,7,FALSE))),"",VLOOKUP(Tableau161920[[#This Row],[Référence]],MON_MSG!A:H,7,FALSE))</f>
        <v/>
      </c>
      <c r="L858" s="3" t="str">
        <f>IF(OR(ISNA(VLOOKUP(Tableau161920[[#This Row],[Référence]],MON_MSG!A:I,8,FALSE)),ISBLANK(VLOOKUP(Tableau161920[[#This Row],[Référence]],MON_MSG!A:I,8,FALSE))),"",VLOOKUP(Tableau161920[[#This Row],[Référence]],MON_MSG!A:I,8,FALSE))</f>
        <v/>
      </c>
      <c r="M858" s="3" t="str">
        <f>IF(OR(ISNA(VLOOKUP(Tableau161920[[#This Row],[Référence]],MON_MSG!A:J,9,FALSE)),ISBLANK(VLOOKUP(Tableau161920[[#This Row],[Référence]],MON_MSG!A:J,9,FALSE))),"",VLOOKUP(Tableau161920[[#This Row],[Référence]],MON_MSG!A:J,9,FALSE))</f>
        <v/>
      </c>
      <c r="N858" s="3" t="str">
        <f>IF(VLOOKUP($A858,DICO_Complet!A:R,12,FALSE)=0,"",VLOOKUP($A858,DICO_Complet!A:R,12,FALSE))</f>
        <v/>
      </c>
      <c r="O858" s="3" t="str">
        <f>IF(VLOOKUP($A858,DICO_Complet!A:R,13,FALSE)=0,"",VLOOKUP($A858,DICO_Complet!A:R,13,FALSE))</f>
        <v/>
      </c>
      <c r="P858" s="3" t="str">
        <f>IF(VLOOKUP($A858,DICO_Complet!A:R,14,FALSE)=0,"",VLOOKUP($A858,DICO_Complet!A:R,14,FALSE))</f>
        <v/>
      </c>
      <c r="Q858" s="3" t="str">
        <f>IF(VLOOKUP($A858,DICO_Complet!A:R,15,FALSE)=0,"",VLOOKUP($A858,DICO_Complet!A:R,15,FALSE))</f>
        <v/>
      </c>
      <c r="R858" s="3" t="str">
        <f>IF(VLOOKUP($A858,DICO_Complet!A:R,16,FALSE)=0,"",VLOOKUP($A858,DICO_Complet!A:R,16,FALSE))</f>
        <v/>
      </c>
      <c r="S858" s="3" t="str">
        <f>IF(VLOOKUP($A858,DICO_Complet!A:R,17,FALSE)=0,"",VLOOKUP($A858,DICO_Complet!A:R,17,FALSE))</f>
        <v/>
      </c>
      <c r="T858" s="3" t="str">
        <f>IF(VLOOKUP($A858,DICO_Complet!A:R,18,FALSE)=0,"",VLOOKUP($A858,DICO_Complet!A:R,18,FALSE))</f>
        <v/>
      </c>
    </row>
    <row r="859" spans="1:20">
      <c r="A859" s="29">
        <v>260518103000</v>
      </c>
      <c r="B859" s="30" t="str">
        <f>IF(ISNA(VLOOKUP(Tableau161920[[#This Row],[Référence]],MON_MSG!A:B,2,FALSE)),"N",IF($I859="Obsolete","N","O"))</f>
        <v>O</v>
      </c>
      <c r="C859" s="3" t="str">
        <f>VLOOKUP($A859,DICO_Complet!A:R,3,FALSE)</f>
        <v>Environment</v>
      </c>
      <c r="D859" s="3" t="str">
        <f>VLOOKUP($A859,DICO_Complet!A:R,4,FALSE)</f>
        <v>cardTariff</v>
      </c>
      <c r="E859" s="3" t="str">
        <f>VLOOKUP($A859,DICO_Complet!A:R,5,FALSE)</f>
        <v>minimumFee</v>
      </c>
      <c r="F859" s="3" t="str">
        <f>VLOOKUP($A859,DICO_Complet!A:R,6,FALSE)</f>
        <v>FeeAmountType</v>
      </c>
      <c r="G859" s="31" t="str">
        <f>VLOOKUP($A859,DICO_Complet!A:R,7,FALSE)</f>
        <v>DNS</v>
      </c>
      <c r="H859" s="31">
        <f>VLOOKUP($A859,DICO_Complet!A:R,8,FALSE)</f>
        <v>0</v>
      </c>
      <c r="I859" s="3" t="str">
        <f>IF(VLOOKUP($A859,DICO_Complet!A:R,9,FALSE)&lt;&gt;0,VLOOKUP($A859,DICO_Complet!A:R,9,FALSE),"")</f>
        <v/>
      </c>
      <c r="J859" s="3" t="str">
        <f>VLOOKUP($A859,DICO_Complet!A:R,10,FALSE)</f>
        <v>Minimum fee applied for the calculation of a card fee</v>
      </c>
      <c r="K859" s="3" t="str">
        <f>IF(OR(ISNA(VLOOKUP(Tableau161920[[#This Row],[Référence]],MON_MSG!A:H,7,FALSE)),ISBLANK(VLOOKUP(Tableau161920[[#This Row],[Référence]],MON_MSG!A:H,7,FALSE))),"",VLOOKUP(Tableau161920[[#This Row],[Référence]],MON_MSG!A:H,7,FALSE))</f>
        <v/>
      </c>
      <c r="L859" s="3" t="str">
        <f>IF(OR(ISNA(VLOOKUP(Tableau161920[[#This Row],[Référence]],MON_MSG!A:I,8,FALSE)),ISBLANK(VLOOKUP(Tableau161920[[#This Row],[Référence]],MON_MSG!A:I,8,FALSE))),"",VLOOKUP(Tableau161920[[#This Row],[Référence]],MON_MSG!A:I,8,FALSE))</f>
        <v/>
      </c>
      <c r="M859" s="3" t="str">
        <f>IF(OR(ISNA(VLOOKUP(Tableau161920[[#This Row],[Référence]],MON_MSG!A:J,9,FALSE)),ISBLANK(VLOOKUP(Tableau161920[[#This Row],[Référence]],MON_MSG!A:J,9,FALSE))),"",VLOOKUP(Tableau161920[[#This Row],[Référence]],MON_MSG!A:J,9,FALSE))</f>
        <v/>
      </c>
      <c r="N859" s="3" t="str">
        <f>IF(VLOOKUP($A859,DICO_Complet!A:R,12,FALSE)=0,"",VLOOKUP($A859,DICO_Complet!A:R,12,FALSE))</f>
        <v/>
      </c>
      <c r="O859" s="3" t="str">
        <f>IF(VLOOKUP($A859,DICO_Complet!A:R,13,FALSE)=0,"",VLOOKUP($A859,DICO_Complet!A:R,13,FALSE))</f>
        <v/>
      </c>
      <c r="P859" s="3" t="str">
        <f>IF(VLOOKUP($A859,DICO_Complet!A:R,14,FALSE)=0,"",VLOOKUP($A859,DICO_Complet!A:R,14,FALSE))</f>
        <v/>
      </c>
      <c r="Q859" s="3" t="str">
        <f>IF(VLOOKUP($A859,DICO_Complet!A:R,15,FALSE)=0,"",VLOOKUP($A859,DICO_Complet!A:R,15,FALSE))</f>
        <v/>
      </c>
      <c r="R859" s="3" t="str">
        <f>IF(VLOOKUP($A859,DICO_Complet!A:R,16,FALSE)=0,"",VLOOKUP($A859,DICO_Complet!A:R,16,FALSE))</f>
        <v/>
      </c>
      <c r="S859" s="3" t="str">
        <f>IF(VLOOKUP($A859,DICO_Complet!A:R,17,FALSE)=0,"",VLOOKUP($A859,DICO_Complet!A:R,17,FALSE))</f>
        <v/>
      </c>
      <c r="T859" s="3" t="str">
        <f>IF(VLOOKUP($A859,DICO_Complet!A:R,18,FALSE)=0,"",VLOOKUP($A859,DICO_Complet!A:R,18,FALSE))</f>
        <v/>
      </c>
    </row>
    <row r="860" spans="1:20">
      <c r="A860" s="29">
        <v>260518102200</v>
      </c>
      <c r="B860" s="30" t="str">
        <f>IF(ISNA(VLOOKUP(Tableau161920[[#This Row],[Référence]],MON_MSG!A:B,2,FALSE)),"N",IF($I860="Obsolete","N","O"))</f>
        <v>O</v>
      </c>
      <c r="C860" s="3" t="str">
        <f>VLOOKUP($A860,DICO_Complet!A:R,3,FALSE)</f>
        <v>Environment</v>
      </c>
      <c r="D860" s="3" t="str">
        <f>VLOOKUP($A860,DICO_Complet!A:R,4,FALSE)</f>
        <v>cardTariff</v>
      </c>
      <c r="E860" s="3" t="str">
        <f>VLOOKUP($A860,DICO_Complet!A:R,5,FALSE)</f>
        <v>negotiatedTariffCode</v>
      </c>
      <c r="F860" s="3" t="str">
        <f>VLOOKUP($A860,DICO_Complet!A:R,6,FALSE)</f>
        <v>Max70Text</v>
      </c>
      <c r="G860" s="31" t="str">
        <f>VLOOKUP($A860,DICO_Complet!A:R,7,FALSE)</f>
        <v>DNS</v>
      </c>
      <c r="H860" s="31">
        <f>VLOOKUP($A860,DICO_Complet!A:R,8,FALSE)</f>
        <v>0</v>
      </c>
      <c r="I860" s="3" t="str">
        <f>IF(VLOOKUP($A860,DICO_Complet!A:R,9,FALSE)&lt;&gt;0,VLOOKUP($A860,DICO_Complet!A:R,9,FALSE),"")</f>
        <v/>
      </c>
      <c r="J860" s="3" t="str">
        <f>VLOOKUP($A860,DICO_Complet!A:R,10,FALSE)</f>
        <v>Code defining a negotiated tariff</v>
      </c>
      <c r="K860" s="3" t="str">
        <f>IF(OR(ISNA(VLOOKUP(Tableau161920[[#This Row],[Référence]],MON_MSG!A:H,7,FALSE)),ISBLANK(VLOOKUP(Tableau161920[[#This Row],[Référence]],MON_MSG!A:H,7,FALSE))),"",VLOOKUP(Tableau161920[[#This Row],[Référence]],MON_MSG!A:H,7,FALSE))</f>
        <v/>
      </c>
      <c r="L860" s="3" t="str">
        <f>IF(OR(ISNA(VLOOKUP(Tableau161920[[#This Row],[Référence]],MON_MSG!A:I,8,FALSE)),ISBLANK(VLOOKUP(Tableau161920[[#This Row],[Référence]],MON_MSG!A:I,8,FALSE))),"",VLOOKUP(Tableau161920[[#This Row],[Référence]],MON_MSG!A:I,8,FALSE))</f>
        <v/>
      </c>
      <c r="M860" s="3" t="str">
        <f>IF(OR(ISNA(VLOOKUP(Tableau161920[[#This Row],[Référence]],MON_MSG!A:J,9,FALSE)),ISBLANK(VLOOKUP(Tableau161920[[#This Row],[Référence]],MON_MSG!A:J,9,FALSE))),"",VLOOKUP(Tableau161920[[#This Row],[Référence]],MON_MSG!A:J,9,FALSE))</f>
        <v/>
      </c>
      <c r="N860" s="3" t="str">
        <f>IF(VLOOKUP($A860,DICO_Complet!A:R,12,FALSE)=0,"",VLOOKUP($A860,DICO_Complet!A:R,12,FALSE))</f>
        <v/>
      </c>
      <c r="O860" s="3" t="str">
        <f>IF(VLOOKUP($A860,DICO_Complet!A:R,13,FALSE)=0,"",VLOOKUP($A860,DICO_Complet!A:R,13,FALSE))</f>
        <v/>
      </c>
      <c r="P860" s="3" t="str">
        <f>IF(VLOOKUP($A860,DICO_Complet!A:R,14,FALSE)=0,"",VLOOKUP($A860,DICO_Complet!A:R,14,FALSE))</f>
        <v/>
      </c>
      <c r="Q860" s="3" t="str">
        <f>IF(VLOOKUP($A860,DICO_Complet!A:R,15,FALSE)=0,"",VLOOKUP($A860,DICO_Complet!A:R,15,FALSE))</f>
        <v/>
      </c>
      <c r="R860" s="3" t="str">
        <f>IF(VLOOKUP($A860,DICO_Complet!A:R,16,FALSE)=0,"",VLOOKUP($A860,DICO_Complet!A:R,16,FALSE))</f>
        <v/>
      </c>
      <c r="S860" s="3" t="str">
        <f>IF(VLOOKUP($A860,DICO_Complet!A:R,17,FALSE)=0,"",VLOOKUP($A860,DICO_Complet!A:R,17,FALSE))</f>
        <v/>
      </c>
      <c r="T860" s="3" t="str">
        <f>IF(VLOOKUP($A860,DICO_Complet!A:R,18,FALSE)=0,"",VLOOKUP($A860,DICO_Complet!A:R,18,FALSE))</f>
        <v/>
      </c>
    </row>
    <row r="861" spans="1:20">
      <c r="A861" s="29">
        <v>260518102600</v>
      </c>
      <c r="B861" s="30" t="str">
        <f>IF(ISNA(VLOOKUP(Tableau161920[[#This Row],[Référence]],MON_MSG!A:B,2,FALSE)),"N",IF($I861="Obsolete","N","O"))</f>
        <v>O</v>
      </c>
      <c r="C861" s="3" t="str">
        <f>VLOOKUP($A861,DICO_Complet!A:R,3,FALSE)</f>
        <v>Environment</v>
      </c>
      <c r="D861" s="3" t="str">
        <f>VLOOKUP($A861,DICO_Complet!A:R,4,FALSE)</f>
        <v>cardTariff</v>
      </c>
      <c r="E861" s="3" t="str">
        <f>VLOOKUP($A861,DICO_Complet!A:R,5,FALSE)</f>
        <v>negotiatedTariffEndDate</v>
      </c>
      <c r="F861" s="3" t="str">
        <f>VLOOKUP($A861,DICO_Complet!A:R,6,FALSE)</f>
        <v>ISODate</v>
      </c>
      <c r="G861" s="31" t="str">
        <f>VLOOKUP($A861,DICO_Complet!A:R,7,FALSE)</f>
        <v>DNS</v>
      </c>
      <c r="H861" s="31">
        <f>VLOOKUP($A861,DICO_Complet!A:R,8,FALSE)</f>
        <v>0</v>
      </c>
      <c r="I861" s="3" t="str">
        <f>IF(VLOOKUP($A861,DICO_Complet!A:R,9,FALSE)&lt;&gt;0,VLOOKUP($A861,DICO_Complet!A:R,9,FALSE),"")</f>
        <v/>
      </c>
      <c r="J861" s="3" t="str">
        <f>VLOOKUP($A861,DICO_Complet!A:R,10,FALSE)</f>
        <v>End date of the period of a negotiated tariff</v>
      </c>
      <c r="K861" s="3" t="str">
        <f>IF(OR(ISNA(VLOOKUP(Tableau161920[[#This Row],[Référence]],MON_MSG!A:H,7,FALSE)),ISBLANK(VLOOKUP(Tableau161920[[#This Row],[Référence]],MON_MSG!A:H,7,FALSE))),"",VLOOKUP(Tableau161920[[#This Row],[Référence]],MON_MSG!A:H,7,FALSE))</f>
        <v/>
      </c>
      <c r="L861" s="3" t="str">
        <f>IF(OR(ISNA(VLOOKUP(Tableau161920[[#This Row],[Référence]],MON_MSG!A:I,8,FALSE)),ISBLANK(VLOOKUP(Tableau161920[[#This Row],[Référence]],MON_MSG!A:I,8,FALSE))),"",VLOOKUP(Tableau161920[[#This Row],[Référence]],MON_MSG!A:I,8,FALSE))</f>
        <v/>
      </c>
      <c r="M861" s="3" t="str">
        <f>IF(OR(ISNA(VLOOKUP(Tableau161920[[#This Row],[Référence]],MON_MSG!A:J,9,FALSE)),ISBLANK(VLOOKUP(Tableau161920[[#This Row],[Référence]],MON_MSG!A:J,9,FALSE))),"",VLOOKUP(Tableau161920[[#This Row],[Référence]],MON_MSG!A:J,9,FALSE))</f>
        <v/>
      </c>
      <c r="N861" s="3" t="str">
        <f>IF(VLOOKUP($A861,DICO_Complet!A:R,12,FALSE)=0,"",VLOOKUP($A861,DICO_Complet!A:R,12,FALSE))</f>
        <v/>
      </c>
      <c r="O861" s="3" t="str">
        <f>IF(VLOOKUP($A861,DICO_Complet!A:R,13,FALSE)=0,"",VLOOKUP($A861,DICO_Complet!A:R,13,FALSE))</f>
        <v/>
      </c>
      <c r="P861" s="3" t="str">
        <f>IF(VLOOKUP($A861,DICO_Complet!A:R,14,FALSE)=0,"",VLOOKUP($A861,DICO_Complet!A:R,14,FALSE))</f>
        <v/>
      </c>
      <c r="Q861" s="3" t="str">
        <f>IF(VLOOKUP($A861,DICO_Complet!A:R,15,FALSE)=0,"",VLOOKUP($A861,DICO_Complet!A:R,15,FALSE))</f>
        <v/>
      </c>
      <c r="R861" s="3" t="str">
        <f>IF(VLOOKUP($A861,DICO_Complet!A:R,16,FALSE)=0,"",VLOOKUP($A861,DICO_Complet!A:R,16,FALSE))</f>
        <v/>
      </c>
      <c r="S861" s="3" t="str">
        <f>IF(VLOOKUP($A861,DICO_Complet!A:R,17,FALSE)=0,"",VLOOKUP($A861,DICO_Complet!A:R,17,FALSE))</f>
        <v/>
      </c>
      <c r="T861" s="3" t="str">
        <f>IF(VLOOKUP($A861,DICO_Complet!A:R,18,FALSE)=0,"",VLOOKUP($A861,DICO_Complet!A:R,18,FALSE))</f>
        <v/>
      </c>
    </row>
    <row r="862" spans="1:20">
      <c r="A862" s="29">
        <v>260518102400</v>
      </c>
      <c r="B862" s="30" t="str">
        <f>IF(ISNA(VLOOKUP(Tableau161920[[#This Row],[Référence]],MON_MSG!A:B,2,FALSE)),"N",IF($I862="Obsolete","N","O"))</f>
        <v>O</v>
      </c>
      <c r="C862" s="3" t="str">
        <f>VLOOKUP($A862,DICO_Complet!A:R,3,FALSE)</f>
        <v>Environment</v>
      </c>
      <c r="D862" s="3" t="str">
        <f>VLOOKUP($A862,DICO_Complet!A:R,4,FALSE)</f>
        <v>cardTariff</v>
      </c>
      <c r="E862" s="3" t="str">
        <f>VLOOKUP($A862,DICO_Complet!A:R,5,FALSE)</f>
        <v>negotiatedTariffStartDate</v>
      </c>
      <c r="F862" s="3" t="str">
        <f>VLOOKUP($A862,DICO_Complet!A:R,6,FALSE)</f>
        <v>ISODate</v>
      </c>
      <c r="G862" s="31" t="str">
        <f>VLOOKUP($A862,DICO_Complet!A:R,7,FALSE)</f>
        <v>DNS</v>
      </c>
      <c r="H862" s="31">
        <f>VLOOKUP($A862,DICO_Complet!A:R,8,FALSE)</f>
        <v>0</v>
      </c>
      <c r="I862" s="3" t="str">
        <f>IF(VLOOKUP($A862,DICO_Complet!A:R,9,FALSE)&lt;&gt;0,VLOOKUP($A862,DICO_Complet!A:R,9,FALSE),"")</f>
        <v/>
      </c>
      <c r="J862" s="3" t="str">
        <f>VLOOKUP($A862,DICO_Complet!A:R,10,FALSE)</f>
        <v>Start date of the period of a negotiated tariff</v>
      </c>
      <c r="K862" s="3" t="str">
        <f>IF(OR(ISNA(VLOOKUP(Tableau161920[[#This Row],[Référence]],MON_MSG!A:H,7,FALSE)),ISBLANK(VLOOKUP(Tableau161920[[#This Row],[Référence]],MON_MSG!A:H,7,FALSE))),"",VLOOKUP(Tableau161920[[#This Row],[Référence]],MON_MSG!A:H,7,FALSE))</f>
        <v/>
      </c>
      <c r="L862" s="3" t="str">
        <f>IF(OR(ISNA(VLOOKUP(Tableau161920[[#This Row],[Référence]],MON_MSG!A:I,8,FALSE)),ISBLANK(VLOOKUP(Tableau161920[[#This Row],[Référence]],MON_MSG!A:I,8,FALSE))),"",VLOOKUP(Tableau161920[[#This Row],[Référence]],MON_MSG!A:I,8,FALSE))</f>
        <v/>
      </c>
      <c r="M862" s="3" t="str">
        <f>IF(OR(ISNA(VLOOKUP(Tableau161920[[#This Row],[Référence]],MON_MSG!A:J,9,FALSE)),ISBLANK(VLOOKUP(Tableau161920[[#This Row],[Référence]],MON_MSG!A:J,9,FALSE))),"",VLOOKUP(Tableau161920[[#This Row],[Référence]],MON_MSG!A:J,9,FALSE))</f>
        <v/>
      </c>
      <c r="N862" s="3" t="str">
        <f>IF(VLOOKUP($A862,DICO_Complet!A:R,12,FALSE)=0,"",VLOOKUP($A862,DICO_Complet!A:R,12,FALSE))</f>
        <v/>
      </c>
      <c r="O862" s="3" t="str">
        <f>IF(VLOOKUP($A862,DICO_Complet!A:R,13,FALSE)=0,"",VLOOKUP($A862,DICO_Complet!A:R,13,FALSE))</f>
        <v/>
      </c>
      <c r="P862" s="3" t="str">
        <f>IF(VLOOKUP($A862,DICO_Complet!A:R,14,FALSE)=0,"",VLOOKUP($A862,DICO_Complet!A:R,14,FALSE))</f>
        <v/>
      </c>
      <c r="Q862" s="3" t="str">
        <f>IF(VLOOKUP($A862,DICO_Complet!A:R,15,FALSE)=0,"",VLOOKUP($A862,DICO_Complet!A:R,15,FALSE))</f>
        <v/>
      </c>
      <c r="R862" s="3" t="str">
        <f>IF(VLOOKUP($A862,DICO_Complet!A:R,16,FALSE)=0,"",VLOOKUP($A862,DICO_Complet!A:R,16,FALSE))</f>
        <v/>
      </c>
      <c r="S862" s="3" t="str">
        <f>IF(VLOOKUP($A862,DICO_Complet!A:R,17,FALSE)=0,"",VLOOKUP($A862,DICO_Complet!A:R,17,FALSE))</f>
        <v/>
      </c>
      <c r="T862" s="3" t="str">
        <f>IF(VLOOKUP($A862,DICO_Complet!A:R,18,FALSE)=0,"",VLOOKUP($A862,DICO_Complet!A:R,18,FALSE))</f>
        <v/>
      </c>
    </row>
    <row r="863" spans="1:20">
      <c r="A863" s="29">
        <v>260518101800</v>
      </c>
      <c r="B863" s="30" t="str">
        <f>IF(ISNA(VLOOKUP(Tableau161920[[#This Row],[Référence]],MON_MSG!A:B,2,FALSE)),"N",IF($I863="Obsolete","N","O"))</f>
        <v>O</v>
      </c>
      <c r="C863" s="3" t="str">
        <f>VLOOKUP($A863,DICO_Complet!A:R,3,FALSE)</f>
        <v>Environment</v>
      </c>
      <c r="D863" s="3" t="str">
        <f>VLOOKUP($A863,DICO_Complet!A:R,4,FALSE)</f>
        <v>cardTariff</v>
      </c>
      <c r="E863" s="3" t="str">
        <f>VLOOKUP($A863,DICO_Complet!A:R,5,FALSE)</f>
        <v>standardTariffCode</v>
      </c>
      <c r="F863" s="3" t="str">
        <f>VLOOKUP($A863,DICO_Complet!A:R,6,FALSE)</f>
        <v>Max70Text</v>
      </c>
      <c r="G863" s="31" t="str">
        <f>VLOOKUP($A863,DICO_Complet!A:R,7,FALSE)</f>
        <v>DNS</v>
      </c>
      <c r="H863" s="31">
        <f>VLOOKUP($A863,DICO_Complet!A:R,8,FALSE)</f>
        <v>0</v>
      </c>
      <c r="I863" s="3" t="str">
        <f>IF(VLOOKUP($A863,DICO_Complet!A:R,9,FALSE)&lt;&gt;0,VLOOKUP($A863,DICO_Complet!A:R,9,FALSE),"")</f>
        <v/>
      </c>
      <c r="J863" s="3" t="str">
        <f>VLOOKUP($A863,DICO_Complet!A:R,10,FALSE)</f>
        <v>Code defining a standard tariff</v>
      </c>
      <c r="K863" s="3" t="str">
        <f>IF(OR(ISNA(VLOOKUP(Tableau161920[[#This Row],[Référence]],MON_MSG!A:H,7,FALSE)),ISBLANK(VLOOKUP(Tableau161920[[#This Row],[Référence]],MON_MSG!A:H,7,FALSE))),"",VLOOKUP(Tableau161920[[#This Row],[Référence]],MON_MSG!A:H,7,FALSE))</f>
        <v/>
      </c>
      <c r="L863" s="3" t="str">
        <f>IF(OR(ISNA(VLOOKUP(Tableau161920[[#This Row],[Référence]],MON_MSG!A:I,8,FALSE)),ISBLANK(VLOOKUP(Tableau161920[[#This Row],[Référence]],MON_MSG!A:I,8,FALSE))),"",VLOOKUP(Tableau161920[[#This Row],[Référence]],MON_MSG!A:I,8,FALSE))</f>
        <v/>
      </c>
      <c r="M863" s="3" t="str">
        <f>IF(OR(ISNA(VLOOKUP(Tableau161920[[#This Row],[Référence]],MON_MSG!A:J,9,FALSE)),ISBLANK(VLOOKUP(Tableau161920[[#This Row],[Référence]],MON_MSG!A:J,9,FALSE))),"",VLOOKUP(Tableau161920[[#This Row],[Référence]],MON_MSG!A:J,9,FALSE))</f>
        <v/>
      </c>
      <c r="N863" s="3" t="str">
        <f>IF(VLOOKUP($A863,DICO_Complet!A:R,12,FALSE)=0,"",VLOOKUP($A863,DICO_Complet!A:R,12,FALSE))</f>
        <v/>
      </c>
      <c r="O863" s="3" t="str">
        <f>IF(VLOOKUP($A863,DICO_Complet!A:R,13,FALSE)=0,"",VLOOKUP($A863,DICO_Complet!A:R,13,FALSE))</f>
        <v/>
      </c>
      <c r="P863" s="3" t="str">
        <f>IF(VLOOKUP($A863,DICO_Complet!A:R,14,FALSE)=0,"",VLOOKUP($A863,DICO_Complet!A:R,14,FALSE))</f>
        <v/>
      </c>
      <c r="Q863" s="3" t="str">
        <f>IF(VLOOKUP($A863,DICO_Complet!A:R,15,FALSE)=0,"",VLOOKUP($A863,DICO_Complet!A:R,15,FALSE))</f>
        <v/>
      </c>
      <c r="R863" s="3" t="str">
        <f>IF(VLOOKUP($A863,DICO_Complet!A:R,16,FALSE)=0,"",VLOOKUP($A863,DICO_Complet!A:R,16,FALSE))</f>
        <v/>
      </c>
      <c r="S863" s="3" t="str">
        <f>IF(VLOOKUP($A863,DICO_Complet!A:R,17,FALSE)=0,"",VLOOKUP($A863,DICO_Complet!A:R,17,FALSE))</f>
        <v/>
      </c>
      <c r="T863" s="3" t="str">
        <f>IF(VLOOKUP($A863,DICO_Complet!A:R,18,FALSE)=0,"",VLOOKUP($A863,DICO_Complet!A:R,18,FALSE))</f>
        <v/>
      </c>
    </row>
    <row r="864" spans="1:20">
      <c r="A864" s="29">
        <v>260518103600</v>
      </c>
      <c r="B864" s="30" t="str">
        <f>IF(ISNA(VLOOKUP(Tableau161920[[#This Row],[Référence]],MON_MSG!A:B,2,FALSE)),"N",IF($I864="Obsolete","N","O"))</f>
        <v>O</v>
      </c>
      <c r="C864" s="3" t="str">
        <f>VLOOKUP($A864,DICO_Complet!A:R,3,FALSE)</f>
        <v>Environment</v>
      </c>
      <c r="D864" s="3" t="str">
        <f>VLOOKUP($A864,DICO_Complet!A:R,4,FALSE)</f>
        <v>cardTariff</v>
      </c>
      <c r="E864" s="3" t="str">
        <f>VLOOKUP($A864,DICO_Complet!A:R,5,FALSE)</f>
        <v>tariffFixedAmount</v>
      </c>
      <c r="F864" s="3" t="str">
        <f>VLOOKUP($A864,DICO_Complet!A:R,6,FALSE)</f>
        <v>FeeAmountType</v>
      </c>
      <c r="G864" s="31" t="str">
        <f>VLOOKUP($A864,DICO_Complet!A:R,7,FALSE)</f>
        <v>DNS</v>
      </c>
      <c r="H864" s="31">
        <f>VLOOKUP($A864,DICO_Complet!A:R,8,FALSE)</f>
        <v>0</v>
      </c>
      <c r="I864" s="3" t="str">
        <f>IF(VLOOKUP($A864,DICO_Complet!A:R,9,FALSE)&lt;&gt;0,VLOOKUP($A864,DICO_Complet!A:R,9,FALSE),"")</f>
        <v/>
      </c>
      <c r="J864" s="3" t="str">
        <f>VLOOKUP($A864,DICO_Complet!A:R,10,FALSE)</f>
        <v>Fixed amount applied for the calculation of a card fee</v>
      </c>
      <c r="K864" s="3" t="str">
        <f>IF(OR(ISNA(VLOOKUP(Tableau161920[[#This Row],[Référence]],MON_MSG!A:H,7,FALSE)),ISBLANK(VLOOKUP(Tableau161920[[#This Row],[Référence]],MON_MSG!A:H,7,FALSE))),"",VLOOKUP(Tableau161920[[#This Row],[Référence]],MON_MSG!A:H,7,FALSE))</f>
        <v/>
      </c>
      <c r="L864" s="3" t="str">
        <f>IF(OR(ISNA(VLOOKUP(Tableau161920[[#This Row],[Référence]],MON_MSG!A:I,8,FALSE)),ISBLANK(VLOOKUP(Tableau161920[[#This Row],[Référence]],MON_MSG!A:I,8,FALSE))),"",VLOOKUP(Tableau161920[[#This Row],[Référence]],MON_MSG!A:I,8,FALSE))</f>
        <v/>
      </c>
      <c r="M864" s="3" t="str">
        <f>IF(OR(ISNA(VLOOKUP(Tableau161920[[#This Row],[Référence]],MON_MSG!A:J,9,FALSE)),ISBLANK(VLOOKUP(Tableau161920[[#This Row],[Référence]],MON_MSG!A:J,9,FALSE))),"",VLOOKUP(Tableau161920[[#This Row],[Référence]],MON_MSG!A:J,9,FALSE))</f>
        <v/>
      </c>
      <c r="N864" s="3" t="str">
        <f>IF(VLOOKUP($A864,DICO_Complet!A:R,12,FALSE)=0,"",VLOOKUP($A864,DICO_Complet!A:R,12,FALSE))</f>
        <v/>
      </c>
      <c r="O864" s="3" t="str">
        <f>IF(VLOOKUP($A864,DICO_Complet!A:R,13,FALSE)=0,"",VLOOKUP($A864,DICO_Complet!A:R,13,FALSE))</f>
        <v/>
      </c>
      <c r="P864" s="3" t="str">
        <f>IF(VLOOKUP($A864,DICO_Complet!A:R,14,FALSE)=0,"",VLOOKUP($A864,DICO_Complet!A:R,14,FALSE))</f>
        <v/>
      </c>
      <c r="Q864" s="3" t="str">
        <f>IF(VLOOKUP($A864,DICO_Complet!A:R,15,FALSE)=0,"",VLOOKUP($A864,DICO_Complet!A:R,15,FALSE))</f>
        <v/>
      </c>
      <c r="R864" s="3" t="str">
        <f>IF(VLOOKUP($A864,DICO_Complet!A:R,16,FALSE)=0,"",VLOOKUP($A864,DICO_Complet!A:R,16,FALSE))</f>
        <v/>
      </c>
      <c r="S864" s="3" t="str">
        <f>IF(VLOOKUP($A864,DICO_Complet!A:R,17,FALSE)=0,"",VLOOKUP($A864,DICO_Complet!A:R,17,FALSE))</f>
        <v/>
      </c>
      <c r="T864" s="3" t="str">
        <f>IF(VLOOKUP($A864,DICO_Complet!A:R,18,FALSE)=0,"",VLOOKUP($A864,DICO_Complet!A:R,18,FALSE))</f>
        <v/>
      </c>
    </row>
    <row r="865" spans="1:20">
      <c r="A865" s="29">
        <v>260518103400</v>
      </c>
      <c r="B865" s="30" t="str">
        <f>IF(ISNA(VLOOKUP(Tableau161920[[#This Row],[Référence]],MON_MSG!A:B,2,FALSE)),"N",IF($I865="Obsolete","N","O"))</f>
        <v>O</v>
      </c>
      <c r="C865" s="3" t="str">
        <f>VLOOKUP($A865,DICO_Complet!A:R,3,FALSE)</f>
        <v>Environment</v>
      </c>
      <c r="D865" s="3" t="str">
        <f>VLOOKUP($A865,DICO_Complet!A:R,4,FALSE)</f>
        <v>cardTariff</v>
      </c>
      <c r="E865" s="3" t="str">
        <f>VLOOKUP($A865,DICO_Complet!A:R,5,FALSE)</f>
        <v>tariffRate</v>
      </c>
      <c r="F865" s="3" t="str">
        <f>VLOOKUP($A865,DICO_Complet!A:R,6,FALSE)</f>
        <v>PercentageRate</v>
      </c>
      <c r="G865" s="31" t="str">
        <f>VLOOKUP($A865,DICO_Complet!A:R,7,FALSE)</f>
        <v>DNS</v>
      </c>
      <c r="H865" s="31">
        <f>VLOOKUP($A865,DICO_Complet!A:R,8,FALSE)</f>
        <v>0</v>
      </c>
      <c r="I865" s="3" t="str">
        <f>IF(VLOOKUP($A865,DICO_Complet!A:R,9,FALSE)&lt;&gt;0,VLOOKUP($A865,DICO_Complet!A:R,9,FALSE),"")</f>
        <v/>
      </c>
      <c r="J865" s="3" t="str">
        <f>VLOOKUP($A865,DICO_Complet!A:R,10,FALSE)</f>
        <v>Rate applied on the base amount</v>
      </c>
      <c r="K865" s="3" t="str">
        <f>IF(OR(ISNA(VLOOKUP(Tableau161920[[#This Row],[Référence]],MON_MSG!A:H,7,FALSE)),ISBLANK(VLOOKUP(Tableau161920[[#This Row],[Référence]],MON_MSG!A:H,7,FALSE))),"",VLOOKUP(Tableau161920[[#This Row],[Référence]],MON_MSG!A:H,7,FALSE))</f>
        <v/>
      </c>
      <c r="L865" s="3" t="str">
        <f>IF(OR(ISNA(VLOOKUP(Tableau161920[[#This Row],[Référence]],MON_MSG!A:I,8,FALSE)),ISBLANK(VLOOKUP(Tableau161920[[#This Row],[Référence]],MON_MSG!A:I,8,FALSE))),"",VLOOKUP(Tableau161920[[#This Row],[Référence]],MON_MSG!A:I,8,FALSE))</f>
        <v/>
      </c>
      <c r="M865" s="3" t="str">
        <f>IF(OR(ISNA(VLOOKUP(Tableau161920[[#This Row],[Référence]],MON_MSG!A:J,9,FALSE)),ISBLANK(VLOOKUP(Tableau161920[[#This Row],[Référence]],MON_MSG!A:J,9,FALSE))),"",VLOOKUP(Tableau161920[[#This Row],[Référence]],MON_MSG!A:J,9,FALSE))</f>
        <v/>
      </c>
      <c r="N865" s="3" t="str">
        <f>IF(VLOOKUP($A865,DICO_Complet!A:R,12,FALSE)=0,"",VLOOKUP($A865,DICO_Complet!A:R,12,FALSE))</f>
        <v/>
      </c>
      <c r="O865" s="3" t="str">
        <f>IF(VLOOKUP($A865,DICO_Complet!A:R,13,FALSE)=0,"",VLOOKUP($A865,DICO_Complet!A:R,13,FALSE))</f>
        <v/>
      </c>
      <c r="P865" s="3" t="str">
        <f>IF(VLOOKUP($A865,DICO_Complet!A:R,14,FALSE)=0,"",VLOOKUP($A865,DICO_Complet!A:R,14,FALSE))</f>
        <v/>
      </c>
      <c r="Q865" s="3" t="str">
        <f>IF(VLOOKUP($A865,DICO_Complet!A:R,15,FALSE)=0,"",VLOOKUP($A865,DICO_Complet!A:R,15,FALSE))</f>
        <v/>
      </c>
      <c r="R865" s="3" t="str">
        <f>IF(VLOOKUP($A865,DICO_Complet!A:R,16,FALSE)=0,"",VLOOKUP($A865,DICO_Complet!A:R,16,FALSE))</f>
        <v/>
      </c>
      <c r="S865" s="3" t="str">
        <f>IF(VLOOKUP($A865,DICO_Complet!A:R,17,FALSE)=0,"",VLOOKUP($A865,DICO_Complet!A:R,17,FALSE))</f>
        <v/>
      </c>
      <c r="T865" s="3" t="str">
        <f>IF(VLOOKUP($A865,DICO_Complet!A:R,18,FALSE)=0,"",VLOOKUP($A865,DICO_Complet!A:R,18,FALSE))</f>
        <v/>
      </c>
    </row>
    <row r="866" spans="1:20">
      <c r="A866" s="29">
        <v>250721114500</v>
      </c>
      <c r="B866" s="30" t="str">
        <f>IF(ISNA(VLOOKUP(Tableau161920[[#This Row],[Référence]],MON_MSG!A:B,2,FALSE)),"N",IF($I866="Obsolete","N","O"))</f>
        <v>O</v>
      </c>
      <c r="C866" s="3" t="str">
        <f>VLOOKUP($A866,DICO_Complet!A:R,3,FALSE)</f>
        <v>Environment</v>
      </c>
      <c r="D866" s="3" t="str">
        <f>VLOOKUP($A866,DICO_Complet!A:R,4,FALSE)</f>
        <v>countryRepository</v>
      </c>
      <c r="E866" s="3" t="str">
        <f>VLOOKUP($A866,DICO_Complet!A:R,5,FALSE)</f>
        <v>countryReferenceTable</v>
      </c>
      <c r="F866" s="3" t="str">
        <f>VLOOKUP($A866,DICO_Complet!A:R,6,FALSE)</f>
        <v>CountryReferenceType</v>
      </c>
      <c r="G866" s="31" t="str">
        <f>VLOOKUP($A866,DICO_Complet!A:R,7,FALSE)</f>
        <v>DNS</v>
      </c>
      <c r="H866" s="31">
        <f>VLOOKUP($A866,DICO_Complet!A:R,8,FALSE)</f>
        <v>0</v>
      </c>
      <c r="I866" s="3" t="str">
        <f>IF(VLOOKUP($A866,DICO_Complet!A:R,9,FALSE)&lt;&gt;0,VLOOKUP($A866,DICO_Complet!A:R,9,FALSE),"")</f>
        <v/>
      </c>
      <c r="J866" s="3" t="str">
        <f>VLOOKUP($A866,DICO_Complet!A:R,10,FALSE)</f>
        <v>List of all country codes usable in the solution</v>
      </c>
      <c r="K866" s="3" t="str">
        <f>IF(OR(ISNA(VLOOKUP(Tableau161920[[#This Row],[Référence]],MON_MSG!A:H,7,FALSE)),ISBLANK(VLOOKUP(Tableau161920[[#This Row],[Référence]],MON_MSG!A:H,7,FALSE))),"",VLOOKUP(Tableau161920[[#This Row],[Référence]],MON_MSG!A:H,7,FALSE))</f>
        <v/>
      </c>
      <c r="L866" s="3" t="str">
        <f>IF(OR(ISNA(VLOOKUP(Tableau161920[[#This Row],[Référence]],MON_MSG!A:I,8,FALSE)),ISBLANK(VLOOKUP(Tableau161920[[#This Row],[Référence]],MON_MSG!A:I,8,FALSE))),"",VLOOKUP(Tableau161920[[#This Row],[Référence]],MON_MSG!A:I,8,FALSE))</f>
        <v/>
      </c>
      <c r="M866" s="3" t="str">
        <f>IF(OR(ISNA(VLOOKUP(Tableau161920[[#This Row],[Référence]],MON_MSG!A:J,9,FALSE)),ISBLANK(VLOOKUP(Tableau161920[[#This Row],[Référence]],MON_MSG!A:J,9,FALSE))),"",VLOOKUP(Tableau161920[[#This Row],[Référence]],MON_MSG!A:J,9,FALSE))</f>
        <v/>
      </c>
      <c r="N866" s="3" t="str">
        <f>IF(VLOOKUP($A866,DICO_Complet!A:R,12,FALSE)=0,"",VLOOKUP($A866,DICO_Complet!A:R,12,FALSE))</f>
        <v/>
      </c>
      <c r="O866" s="3" t="str">
        <f>IF(VLOOKUP($A866,DICO_Complet!A:R,13,FALSE)=0,"",VLOOKUP($A866,DICO_Complet!A:R,13,FALSE))</f>
        <v/>
      </c>
      <c r="P866" s="3" t="str">
        <f>IF(VLOOKUP($A866,DICO_Complet!A:R,14,FALSE)=0,"",VLOOKUP($A866,DICO_Complet!A:R,14,FALSE))</f>
        <v/>
      </c>
      <c r="Q866" s="3" t="str">
        <f>IF(VLOOKUP($A866,DICO_Complet!A:R,15,FALSE)=0,"",VLOOKUP($A866,DICO_Complet!A:R,15,FALSE))</f>
        <v/>
      </c>
      <c r="R866" s="3" t="str">
        <f>IF(VLOOKUP($A866,DICO_Complet!A:R,16,FALSE)=0,"",VLOOKUP($A866,DICO_Complet!A:R,16,FALSE))</f>
        <v/>
      </c>
      <c r="S866" s="3" t="str">
        <f>IF(VLOOKUP($A866,DICO_Complet!A:R,17,FALSE)=0,"",VLOOKUP($A866,DICO_Complet!A:R,17,FALSE))</f>
        <v/>
      </c>
      <c r="T866" s="3" t="str">
        <f>IF(VLOOKUP($A866,DICO_Complet!A:R,18,FALSE)=0,"",VLOOKUP($A866,DICO_Complet!A:R,18,FALSE))</f>
        <v/>
      </c>
    </row>
    <row r="867" spans="1:20">
      <c r="A867" s="29">
        <v>250721114501</v>
      </c>
      <c r="B867" s="30" t="str">
        <f>IF(ISNA(VLOOKUP(Tableau161920[[#This Row],[Référence]],MON_MSG!A:B,2,FALSE)),"N",IF($I867="Obsolete","N","O"))</f>
        <v>O</v>
      </c>
      <c r="C867" s="3" t="str">
        <f>VLOOKUP($A867,DICO_Complet!A:R,3,FALSE)</f>
        <v>Environment</v>
      </c>
      <c r="D867" s="3" t="str">
        <f>VLOOKUP($A867,DICO_Complet!A:R,4,FALSE)</f>
        <v>currencyRepository</v>
      </c>
      <c r="E867" s="3" t="str">
        <f>VLOOKUP($A867,DICO_Complet!A:R,5,FALSE)</f>
        <v>currencyReferenceTable</v>
      </c>
      <c r="F867" s="3" t="str">
        <f>VLOOKUP($A867,DICO_Complet!A:R,6,FALSE)</f>
        <v>CurrencyReferenceType</v>
      </c>
      <c r="G867" s="31" t="str">
        <f>VLOOKUP($A867,DICO_Complet!A:R,7,FALSE)</f>
        <v>DNS</v>
      </c>
      <c r="H867" s="31">
        <f>VLOOKUP($A867,DICO_Complet!A:R,8,FALSE)</f>
        <v>0</v>
      </c>
      <c r="I867" s="3" t="str">
        <f>IF(VLOOKUP($A867,DICO_Complet!A:R,9,FALSE)&lt;&gt;0,VLOOKUP($A867,DICO_Complet!A:R,9,FALSE),"")</f>
        <v/>
      </c>
      <c r="J867" s="3" t="str">
        <f>VLOOKUP($A867,DICO_Complet!A:R,10,FALSE)</f>
        <v>List of all currency codes usable in the solution</v>
      </c>
      <c r="K867" s="3" t="str">
        <f>IF(OR(ISNA(VLOOKUP(Tableau161920[[#This Row],[Référence]],MON_MSG!A:H,7,FALSE)),ISBLANK(VLOOKUP(Tableau161920[[#This Row],[Référence]],MON_MSG!A:H,7,FALSE))),"",VLOOKUP(Tableau161920[[#This Row],[Référence]],MON_MSG!A:H,7,FALSE))</f>
        <v/>
      </c>
      <c r="L867" s="3" t="str">
        <f>IF(OR(ISNA(VLOOKUP(Tableau161920[[#This Row],[Référence]],MON_MSG!A:I,8,FALSE)),ISBLANK(VLOOKUP(Tableau161920[[#This Row],[Référence]],MON_MSG!A:I,8,FALSE))),"",VLOOKUP(Tableau161920[[#This Row],[Référence]],MON_MSG!A:I,8,FALSE))</f>
        <v/>
      </c>
      <c r="M867" s="3" t="str">
        <f>IF(OR(ISNA(VLOOKUP(Tableau161920[[#This Row],[Référence]],MON_MSG!A:J,9,FALSE)),ISBLANK(VLOOKUP(Tableau161920[[#This Row],[Référence]],MON_MSG!A:J,9,FALSE))),"",VLOOKUP(Tableau161920[[#This Row],[Référence]],MON_MSG!A:J,9,FALSE))</f>
        <v/>
      </c>
      <c r="N867" s="3" t="str">
        <f>IF(VLOOKUP($A867,DICO_Complet!A:R,12,FALSE)=0,"",VLOOKUP($A867,DICO_Complet!A:R,12,FALSE))</f>
        <v/>
      </c>
      <c r="O867" s="3" t="str">
        <f>IF(VLOOKUP($A867,DICO_Complet!A:R,13,FALSE)=0,"",VLOOKUP($A867,DICO_Complet!A:R,13,FALSE))</f>
        <v/>
      </c>
      <c r="P867" s="3" t="str">
        <f>IF(VLOOKUP($A867,DICO_Complet!A:R,14,FALSE)=0,"",VLOOKUP($A867,DICO_Complet!A:R,14,FALSE))</f>
        <v/>
      </c>
      <c r="Q867" s="3" t="str">
        <f>IF(VLOOKUP($A867,DICO_Complet!A:R,15,FALSE)=0,"",VLOOKUP($A867,DICO_Complet!A:R,15,FALSE))</f>
        <v/>
      </c>
      <c r="R867" s="3" t="str">
        <f>IF(VLOOKUP($A867,DICO_Complet!A:R,16,FALSE)=0,"",VLOOKUP($A867,DICO_Complet!A:R,16,FALSE))</f>
        <v/>
      </c>
      <c r="S867" s="3" t="str">
        <f>IF(VLOOKUP($A867,DICO_Complet!A:R,17,FALSE)=0,"",VLOOKUP($A867,DICO_Complet!A:R,17,FALSE))</f>
        <v/>
      </c>
      <c r="T867" s="3" t="str">
        <f>IF(VLOOKUP($A867,DICO_Complet!A:R,18,FALSE)=0,"",VLOOKUP($A867,DICO_Complet!A:R,18,FALSE))</f>
        <v/>
      </c>
    </row>
    <row r="868" spans="1:20">
      <c r="A868" s="29">
        <v>241112000119</v>
      </c>
      <c r="B868" s="30" t="str">
        <f>IF(ISNA(VLOOKUP(Tableau161920[[#This Row],[Référence]],MON_MSG!A:B,2,FALSE)),"N",IF($I868="Obsolete","N","O"))</f>
        <v>O</v>
      </c>
      <c r="C868" s="3" t="str">
        <f>VLOOKUP($A868,DICO_Complet!A:R,3,FALSE)</f>
        <v>Environment</v>
      </c>
      <c r="D868" s="3" t="str">
        <f>VLOOKUP($A868,DICO_Complet!A:R,4,FALSE)</f>
        <v>executionContract</v>
      </c>
      <c r="E868" s="3" t="str">
        <f>VLOOKUP($A868,DICO_Complet!A:R,5,FALSE)</f>
        <v>executionContractCategory</v>
      </c>
      <c r="F868" s="3" t="str">
        <f>VLOOKUP($A868,DICO_Complet!A:R,6,FALSE)</f>
        <v>ExecutionContractCategoryCodeset</v>
      </c>
      <c r="G868" s="31" t="str">
        <f>VLOOKUP($A868,DICO_Complet!A:R,7,FALSE)</f>
        <v>DNS</v>
      </c>
      <c r="H868" s="31">
        <f>VLOOKUP($A868,DICO_Complet!A:R,8,FALSE)</f>
        <v>0</v>
      </c>
      <c r="I868" s="3" t="str">
        <f>IF(VLOOKUP($A868,DICO_Complet!A:R,9,FALSE)&lt;&gt;0,VLOOKUP($A868,DICO_Complet!A:R,9,FALSE),"")</f>
        <v/>
      </c>
      <c r="J868" s="3" t="str">
        <f>VLOOKUP($A868,DICO_Complet!A:R,10,FALSE)</f>
        <v>Merchant type. Used to apply controls and enrichments based on merchant nature</v>
      </c>
      <c r="K868" s="3" t="str">
        <f>IF(OR(ISNA(VLOOKUP(Tableau161920[[#This Row],[Référence]],MON_MSG!A:H,7,FALSE)),ISBLANK(VLOOKUP(Tableau161920[[#This Row],[Référence]],MON_MSG!A:H,7,FALSE))),"",VLOOKUP(Tableau161920[[#This Row],[Référence]],MON_MSG!A:H,7,FALSE))</f>
        <v/>
      </c>
      <c r="L868" s="3" t="str">
        <f>IF(OR(ISNA(VLOOKUP(Tableau161920[[#This Row],[Référence]],MON_MSG!A:I,8,FALSE)),ISBLANK(VLOOKUP(Tableau161920[[#This Row],[Référence]],MON_MSG!A:I,8,FALSE))),"",VLOOKUP(Tableau161920[[#This Row],[Référence]],MON_MSG!A:I,8,FALSE))</f>
        <v/>
      </c>
      <c r="M868" s="3" t="str">
        <f>IF(OR(ISNA(VLOOKUP(Tableau161920[[#This Row],[Référence]],MON_MSG!A:J,9,FALSE)),ISBLANK(VLOOKUP(Tableau161920[[#This Row],[Référence]],MON_MSG!A:J,9,FALSE))),"",VLOOKUP(Tableau161920[[#This Row],[Référence]],MON_MSG!A:J,9,FALSE))</f>
        <v/>
      </c>
      <c r="N868" s="3" t="str">
        <f>IF(VLOOKUP($A868,DICO_Complet!A:R,12,FALSE)=0,"",VLOOKUP($A868,DICO_Complet!A:R,12,FALSE))</f>
        <v>AUT367</v>
      </c>
      <c r="O868" s="3" t="str">
        <f>IF(VLOOKUP($A868,DICO_Complet!A:R,13,FALSE)=0,"",VLOOKUP($A868,DICO_Complet!A:R,13,FALSE))</f>
        <v/>
      </c>
      <c r="P868" s="3" t="str">
        <f>IF(VLOOKUP($A868,DICO_Complet!A:R,14,FALSE)=0,"",VLOOKUP($A868,DICO_Complet!A:R,14,FALSE))</f>
        <v/>
      </c>
      <c r="Q868" s="3" t="str">
        <f>IF(VLOOKUP($A868,DICO_Complet!A:R,15,FALSE)=0,"",VLOOKUP($A868,DICO_Complet!A:R,15,FALSE))</f>
        <v/>
      </c>
      <c r="R868" s="3" t="str">
        <f>IF(VLOOKUP($A868,DICO_Complet!A:R,16,FALSE)=0,"",VLOOKUP($A868,DICO_Complet!A:R,16,FALSE))</f>
        <v/>
      </c>
      <c r="S868" s="3" t="str">
        <f>IF(VLOOKUP($A868,DICO_Complet!A:R,17,FALSE)=0,"",VLOOKUP($A868,DICO_Complet!A:R,17,FALSE))</f>
        <v/>
      </c>
      <c r="T868" s="3" t="str">
        <f>IF(VLOOKUP($A868,DICO_Complet!A:R,18,FALSE)=0,"",VLOOKUP($A868,DICO_Complet!A:R,18,FALSE))</f>
        <v/>
      </c>
    </row>
    <row r="869" spans="1:20">
      <c r="A869" s="29">
        <v>251212150500</v>
      </c>
      <c r="B869" s="30" t="str">
        <f>IF(ISNA(VLOOKUP(Tableau161920[[#This Row],[Référence]],MON_MSG!A:B,2,FALSE)),"N",IF($I869="Obsolete","N","O"))</f>
        <v>O</v>
      </c>
      <c r="C869" s="3" t="str">
        <f>VLOOKUP($A869,DICO_Complet!A:R,3,FALSE)</f>
        <v>Environment</v>
      </c>
      <c r="D869" s="3" t="str">
        <f>VLOOKUP($A869,DICO_Complet!A:R,4,FALSE)</f>
        <v>executionContract</v>
      </c>
      <c r="E869" s="3" t="str">
        <f>VLOOKUP($A869,DICO_Complet!A:R,5,FALSE)</f>
        <v>executionContractId</v>
      </c>
      <c r="F869" s="3" t="str">
        <f>VLOOKUP($A869,DICO_Complet!A:R,6,FALSE)</f>
        <v>Max21Text</v>
      </c>
      <c r="G869" s="31" t="str">
        <f>VLOOKUP($A869,DICO_Complet!A:R,7,FALSE)</f>
        <v>DNS</v>
      </c>
      <c r="H869" s="31">
        <f>VLOOKUP($A869,DICO_Complet!A:R,8,FALSE)</f>
        <v>0</v>
      </c>
      <c r="I869" s="3" t="str">
        <f>IF(VLOOKUP($A869,DICO_Complet!A:R,9,FALSE)&lt;&gt;0,VLOOKUP($A869,DICO_Complet!A:R,9,FALSE),"")</f>
        <v/>
      </c>
      <c r="J869" s="3" t="str">
        <f>VLOOKUP($A869,DICO_Complet!A:R,10,FALSE)</f>
        <v>Execution Contract Unique Identifier</v>
      </c>
      <c r="N869" s="3" t="str">
        <f>IF(VLOOKUP($A869,DICO_Complet!A:R,12,FALSE)=0,"",VLOOKUP($A869,DICO_Complet!A:R,12,FALSE))</f>
        <v/>
      </c>
      <c r="O869" s="3" t="str">
        <f>IF(VLOOKUP($A869,DICO_Complet!A:R,13,FALSE)=0,"",VLOOKUP($A869,DICO_Complet!A:R,13,FALSE))</f>
        <v/>
      </c>
      <c r="P869" s="3" t="str">
        <f>IF(VLOOKUP($A869,DICO_Complet!A:R,14,FALSE)=0,"",VLOOKUP($A869,DICO_Complet!A:R,14,FALSE))</f>
        <v/>
      </c>
      <c r="Q869" s="3" t="str">
        <f>IF(VLOOKUP($A869,DICO_Complet!A:R,15,FALSE)=0,"",VLOOKUP($A869,DICO_Complet!A:R,15,FALSE))</f>
        <v/>
      </c>
      <c r="R869" s="3" t="str">
        <f>IF(VLOOKUP($A869,DICO_Complet!A:R,16,FALSE)=0,"",VLOOKUP($A869,DICO_Complet!A:R,16,FALSE))</f>
        <v/>
      </c>
      <c r="S869" s="3" t="str">
        <f>IF(VLOOKUP($A869,DICO_Complet!A:R,17,FALSE)=0,"",VLOOKUP($A869,DICO_Complet!A:R,17,FALSE))</f>
        <v/>
      </c>
      <c r="T869" s="3" t="str">
        <f>IF(VLOOKUP($A869,DICO_Complet!A:R,18,FALSE)=0,"",VLOOKUP($A869,DICO_Complet!A:R,18,FALSE))</f>
        <v/>
      </c>
    </row>
    <row r="870" spans="1:20">
      <c r="A870" s="29">
        <v>250613153500</v>
      </c>
      <c r="B870" s="30" t="str">
        <f>IF(ISNA(VLOOKUP(Tableau161920[[#This Row],[Référence]],MON_MSG!A:B,2,FALSE)),"N",IF($I870="Obsolete","N","O"))</f>
        <v>O</v>
      </c>
      <c r="C870" s="3" t="str">
        <f>VLOOKUP($A870,DICO_Complet!A:R,3,FALSE)</f>
        <v>Environment</v>
      </c>
      <c r="D870" s="3" t="str">
        <f>VLOOKUP($A870,DICO_Complet!A:R,4,FALSE)</f>
        <v>executionContract</v>
      </c>
      <c r="E870" s="3" t="str">
        <f>VLOOKUP($A870,DICO_Complet!A:R,5,FALSE)</f>
        <v>executionContractNumber</v>
      </c>
      <c r="F870" s="3" t="str">
        <f>VLOOKUP($A870,DICO_Complet!A:R,6,FALSE)</f>
        <v>Max15Text</v>
      </c>
      <c r="G870" s="31" t="str">
        <f>VLOOKUP($A870,DICO_Complet!A:R,7,FALSE)</f>
        <v>DNS</v>
      </c>
      <c r="H870" s="31">
        <f>VLOOKUP($A870,DICO_Complet!A:R,8,FALSE)</f>
        <v>0</v>
      </c>
      <c r="I870" s="3" t="str">
        <f>IF(VLOOKUP($A870,DICO_Complet!A:R,9,FALSE)&lt;&gt;0,VLOOKUP($A870,DICO_Complet!A:R,9,FALSE),"")</f>
        <v/>
      </c>
      <c r="J870" s="3" t="str">
        <f>VLOOKUP($A870,DICO_Complet!A:R,10,FALSE)</f>
        <v>Execution Contract Number</v>
      </c>
      <c r="K870" s="3" t="str">
        <f>IF(OR(ISNA(VLOOKUP(Tableau161920[[#This Row],[Référence]],MON_MSG!A:H,7,FALSE)),ISBLANK(VLOOKUP(Tableau161920[[#This Row],[Référence]],MON_MSG!A:H,7,FALSE))),"",VLOOKUP(Tableau161920[[#This Row],[Référence]],MON_MSG!A:H,7,FALSE))</f>
        <v/>
      </c>
      <c r="L870" s="3" t="str">
        <f>IF(OR(ISNA(VLOOKUP(Tableau161920[[#This Row],[Référence]],MON_MSG!A:I,8,FALSE)),ISBLANK(VLOOKUP(Tableau161920[[#This Row],[Référence]],MON_MSG!A:I,8,FALSE))),"",VLOOKUP(Tableau161920[[#This Row],[Référence]],MON_MSG!A:I,8,FALSE))</f>
        <v/>
      </c>
      <c r="M870" s="3" t="str">
        <f>IF(OR(ISNA(VLOOKUP(Tableau161920[[#This Row],[Référence]],MON_MSG!A:J,9,FALSE)),ISBLANK(VLOOKUP(Tableau161920[[#This Row],[Référence]],MON_MSG!A:J,9,FALSE))),"",VLOOKUP(Tableau161920[[#This Row],[Référence]],MON_MSG!A:J,9,FALSE))</f>
        <v/>
      </c>
      <c r="N870" s="3" t="str">
        <f>IF(VLOOKUP($A870,DICO_Complet!A:R,12,FALSE)=0,"",VLOOKUP($A870,DICO_Complet!A:R,12,FALSE))</f>
        <v>RSB59_202</v>
      </c>
      <c r="O870" s="3" t="str">
        <f>IF(VLOOKUP($A870,DICO_Complet!A:R,13,FALSE)=0,"",VLOOKUP($A870,DICO_Complet!A:R,13,FALSE))</f>
        <v>059-202</v>
      </c>
      <c r="P870" s="3" t="str">
        <f>IF(VLOOKUP($A870,DICO_Complet!A:R,14,FALSE)=0,"",VLOOKUP($A870,DICO_Complet!A:R,14,FALSE))</f>
        <v>046-DF5F</v>
      </c>
      <c r="Q870" s="3" t="str">
        <f>IF(VLOOKUP($A870,DICO_Complet!A:R,15,FALSE)=0,"",VLOOKUP($A870,DICO_Complet!A:R,15,FALSE))</f>
        <v>059-202</v>
      </c>
      <c r="R870" s="3" t="str">
        <f>IF(VLOOKUP($A870,DICO_Complet!A:R,16,FALSE)=0,"",VLOOKUP($A870,DICO_Complet!A:R,16,FALSE))</f>
        <v/>
      </c>
      <c r="S870" s="3" t="str">
        <f>IF(VLOOKUP($A870,DICO_Complet!A:R,17,FALSE)=0,"",VLOOKUP($A870,DICO_Complet!A:R,17,FALSE))</f>
        <v/>
      </c>
      <c r="T870" s="3" t="str">
        <f>IF(VLOOKUP($A870,DICO_Complet!A:R,18,FALSE)=0,"",VLOOKUP($A870,DICO_Complet!A:R,18,FALSE))</f>
        <v/>
      </c>
    </row>
    <row r="871" spans="1:20">
      <c r="A871" s="29">
        <v>250919150400</v>
      </c>
      <c r="B871" s="30" t="str">
        <f>IF(ISNA(VLOOKUP(Tableau161920[[#This Row],[Référence]],MON_MSG!A:B,2,FALSE)),"N",IF($I871="Obsolete","N","O"))</f>
        <v>O</v>
      </c>
      <c r="C871" s="3" t="str">
        <f>VLOOKUP($A871,DICO_Complet!A:R,3,FALSE)</f>
        <v>Environment</v>
      </c>
      <c r="D871" s="3" t="str">
        <f>VLOOKUP($A871,DICO_Complet!A:R,4,FALSE)</f>
        <v>executionContract</v>
      </c>
      <c r="E871" s="3" t="str">
        <f>VLOOKUP($A871,DICO_Complet!A:R,5,FALSE)</f>
        <v>newExecutionContractIndicator</v>
      </c>
      <c r="F871" s="3" t="str">
        <f>VLOOKUP($A871,DICO_Complet!A:R,6,FALSE)</f>
        <v>TrueFalseIndicator</v>
      </c>
      <c r="G871" s="31" t="str">
        <f>VLOOKUP($A871,DICO_Complet!A:R,7,FALSE)</f>
        <v>DNS</v>
      </c>
      <c r="H871" s="31">
        <f>VLOOKUP($A871,DICO_Complet!A:R,8,FALSE)</f>
        <v>0</v>
      </c>
      <c r="I871" s="3" t="str">
        <f>IF(VLOOKUP($A871,DICO_Complet!A:R,9,FALSE)&lt;&gt;0,VLOOKUP($A871,DICO_Complet!A:R,9,FALSE),"")</f>
        <v/>
      </c>
      <c r="J871" s="3" t="str">
        <f>VLOOKUP($A871,DICO_Complet!A:R,10,FALSE)</f>
        <v>Bank flag for new execution contract on POS creation or update with new channels.</v>
      </c>
      <c r="K871" s="3" t="str">
        <f>IF(OR(ISNA(VLOOKUP(Tableau161920[[#This Row],[Référence]],MON_MSG!A:H,7,FALSE)),ISBLANK(VLOOKUP(Tableau161920[[#This Row],[Référence]],MON_MSG!A:H,7,FALSE))),"",VLOOKUP(Tableau161920[[#This Row],[Référence]],MON_MSG!A:H,7,FALSE))</f>
        <v/>
      </c>
      <c r="L871" s="3" t="str">
        <f>IF(OR(ISNA(VLOOKUP(Tableau161920[[#This Row],[Référence]],MON_MSG!A:I,8,FALSE)),ISBLANK(VLOOKUP(Tableau161920[[#This Row],[Référence]],MON_MSG!A:I,8,FALSE))),"",VLOOKUP(Tableau161920[[#This Row],[Référence]],MON_MSG!A:I,8,FALSE))</f>
        <v/>
      </c>
      <c r="M871" s="3" t="str">
        <f>IF(OR(ISNA(VLOOKUP(Tableau161920[[#This Row],[Référence]],MON_MSG!A:J,9,FALSE)),ISBLANK(VLOOKUP(Tableau161920[[#This Row],[Référence]],MON_MSG!A:J,9,FALSE))),"",VLOOKUP(Tableau161920[[#This Row],[Référence]],MON_MSG!A:J,9,FALSE))</f>
        <v/>
      </c>
      <c r="N871" s="3" t="str">
        <f>IF(VLOOKUP($A871,DICO_Complet!A:R,12,FALSE)=0,"",VLOOKUP($A871,DICO_Complet!A:R,12,FALSE))</f>
        <v/>
      </c>
      <c r="O871" s="3" t="str">
        <f>IF(VLOOKUP($A871,DICO_Complet!A:R,13,FALSE)=0,"",VLOOKUP($A871,DICO_Complet!A:R,13,FALSE))</f>
        <v/>
      </c>
      <c r="P871" s="3" t="str">
        <f>IF(VLOOKUP($A871,DICO_Complet!A:R,14,FALSE)=0,"",VLOOKUP($A871,DICO_Complet!A:R,14,FALSE))</f>
        <v/>
      </c>
      <c r="Q871" s="3" t="str">
        <f>IF(VLOOKUP($A871,DICO_Complet!A:R,15,FALSE)=0,"",VLOOKUP($A871,DICO_Complet!A:R,15,FALSE))</f>
        <v/>
      </c>
      <c r="R871" s="3" t="str">
        <f>IF(VLOOKUP($A871,DICO_Complet!A:R,16,FALSE)=0,"",VLOOKUP($A871,DICO_Complet!A:R,16,FALSE))</f>
        <v/>
      </c>
      <c r="S871" s="3" t="str">
        <f>IF(VLOOKUP($A871,DICO_Complet!A:R,17,FALSE)=0,"",VLOOKUP($A871,DICO_Complet!A:R,17,FALSE))</f>
        <v/>
      </c>
      <c r="T871" s="3" t="str">
        <f>IF(VLOOKUP($A871,DICO_Complet!A:R,18,FALSE)=0,"",VLOOKUP($A871,DICO_Complet!A:R,18,FALSE))</f>
        <v/>
      </c>
    </row>
    <row r="872" spans="1:20">
      <c r="A872" s="29">
        <v>250324112200</v>
      </c>
      <c r="B872" s="30" t="str">
        <f>IF(ISNA(VLOOKUP(Tableau161920[[#This Row],[Référence]],MON_MSG!A:B,2,FALSE)),"N",IF($I872="Obsolete","N","O"))</f>
        <v>O</v>
      </c>
      <c r="C872" s="3" t="str">
        <f>VLOOKUP($A872,DICO_Complet!A:R,3,FALSE)</f>
        <v>Environment</v>
      </c>
      <c r="D872" s="3" t="str">
        <f>VLOOKUP($A872,DICO_Complet!A:R,4,FALSE)</f>
        <v>executionContract</v>
      </c>
      <c r="E872" s="3" t="str">
        <f>VLOOKUP($A872,DICO_Complet!A:R,5,FALSE)</f>
        <v>processingCountry</v>
      </c>
      <c r="F872" s="3" t="str">
        <f>VLOOKUP($A872,DICO_Complet!A:R,6,FALSE)</f>
        <v>ISO3NumericCountryCode</v>
      </c>
      <c r="G872" s="31" t="str">
        <f>VLOOKUP($A872,DICO_Complet!A:R,7,FALSE)</f>
        <v>DNS</v>
      </c>
      <c r="H872" s="31">
        <f>VLOOKUP($A872,DICO_Complet!A:R,8,FALSE)</f>
        <v>0</v>
      </c>
      <c r="I872" s="3" t="str">
        <f>IF(VLOOKUP($A872,DICO_Complet!A:R,9,FALSE)&lt;&gt;0,VLOOKUP($A872,DICO_Complet!A:R,9,FALSE),"")</f>
        <v/>
      </c>
      <c r="J872" s="3" t="str">
        <f>VLOOKUP($A872,DICO_Complet!A:R,10,FALSE)</f>
        <v>Execution contract country code. Used by terminal configuration service to identify scheme parameters to be sent to the merchant's equipment.</v>
      </c>
      <c r="K872" s="3" t="str">
        <f>IF(OR(ISNA(VLOOKUP(Tableau161920[[#This Row],[Référence]],MON_MSG!A:H,7,FALSE)),ISBLANK(VLOOKUP(Tableau161920[[#This Row],[Référence]],MON_MSG!A:H,7,FALSE))),"",VLOOKUP(Tableau161920[[#This Row],[Référence]],MON_MSG!A:H,7,FALSE))</f>
        <v/>
      </c>
      <c r="L872" s="3" t="str">
        <f>IF(OR(ISNA(VLOOKUP(Tableau161920[[#This Row],[Référence]],MON_MSG!A:I,8,FALSE)),ISBLANK(VLOOKUP(Tableau161920[[#This Row],[Référence]],MON_MSG!A:I,8,FALSE))),"",VLOOKUP(Tableau161920[[#This Row],[Référence]],MON_MSG!A:I,8,FALSE))</f>
        <v/>
      </c>
      <c r="M872" s="3" t="str">
        <f>IF(OR(ISNA(VLOOKUP(Tableau161920[[#This Row],[Référence]],MON_MSG!A:J,9,FALSE)),ISBLANK(VLOOKUP(Tableau161920[[#This Row],[Référence]],MON_MSG!A:J,9,FALSE))),"",VLOOKUP(Tableau161920[[#This Row],[Référence]],MON_MSG!A:J,9,FALSE))</f>
        <v/>
      </c>
      <c r="N872" s="3" t="str">
        <f>IF(VLOOKUP($A872,DICO_Complet!A:R,12,FALSE)=0,"",VLOOKUP($A872,DICO_Complet!A:R,12,FALSE))</f>
        <v/>
      </c>
      <c r="O872" s="3" t="str">
        <f>IF(VLOOKUP($A872,DICO_Complet!A:R,13,FALSE)=0,"",VLOOKUP($A872,DICO_Complet!A:R,13,FALSE))</f>
        <v/>
      </c>
      <c r="P872" s="3" t="str">
        <f>IF(VLOOKUP($A872,DICO_Complet!A:R,14,FALSE)=0,"",VLOOKUP($A872,DICO_Complet!A:R,14,FALSE))</f>
        <v/>
      </c>
      <c r="Q872" s="3" t="str">
        <f>IF(VLOOKUP($A872,DICO_Complet!A:R,15,FALSE)=0,"",VLOOKUP($A872,DICO_Complet!A:R,15,FALSE))</f>
        <v/>
      </c>
      <c r="R872" s="3" t="str">
        <f>IF(VLOOKUP($A872,DICO_Complet!A:R,16,FALSE)=0,"",VLOOKUP($A872,DICO_Complet!A:R,16,FALSE))</f>
        <v/>
      </c>
      <c r="S872" s="3" t="str">
        <f>IF(VLOOKUP($A872,DICO_Complet!A:R,17,FALSE)=0,"",VLOOKUP($A872,DICO_Complet!A:R,17,FALSE))</f>
        <v/>
      </c>
      <c r="T872" s="3" t="str">
        <f>IF(VLOOKUP($A872,DICO_Complet!A:R,18,FALSE)=0,"",VLOOKUP($A872,DICO_Complet!A:R,18,FALSE))</f>
        <v/>
      </c>
    </row>
    <row r="873" spans="1:20">
      <c r="A873" s="29">
        <v>250324114800</v>
      </c>
      <c r="B873" s="30" t="str">
        <f>IF(ISNA(VLOOKUP(Tableau161920[[#This Row],[Référence]],MON_MSG!A:B,2,FALSE)),"N",IF($I873="Obsolete","N","O"))</f>
        <v>O</v>
      </c>
      <c r="C873" s="3" t="str">
        <f>VLOOKUP($A873,DICO_Complet!A:R,3,FALSE)</f>
        <v>Environment</v>
      </c>
      <c r="D873" s="3" t="str">
        <f>VLOOKUP($A873,DICO_Complet!A:R,4,FALSE)</f>
        <v>executionContract</v>
      </c>
      <c r="E873" s="3" t="str">
        <f>VLOOKUP($A873,DICO_Complet!A:R,5,FALSE)</f>
        <v>processingEndDate</v>
      </c>
      <c r="F873" s="3" t="str">
        <f>VLOOKUP($A873,DICO_Complet!A:R,6,FALSE)</f>
        <v>ISODateTime</v>
      </c>
      <c r="G873" s="31" t="str">
        <f>VLOOKUP($A873,DICO_Complet!A:R,7,FALSE)</f>
        <v>DNS</v>
      </c>
      <c r="H873" s="31">
        <f>VLOOKUP($A873,DICO_Complet!A:R,8,FALSE)</f>
        <v>0</v>
      </c>
      <c r="I873" s="3" t="str">
        <f>IF(VLOOKUP($A873,DICO_Complet!A:R,9,FALSE)&lt;&gt;0,VLOOKUP($A873,DICO_Complet!A:R,9,FALSE),"")</f>
        <v/>
      </c>
      <c r="J873" s="3" t="str">
        <f>VLOOKUP($A873,DICO_Complet!A:R,10,FALSE)</f>
        <v>Merchant Processing End Date</v>
      </c>
      <c r="K873" s="3" t="str">
        <f>IF(OR(ISNA(VLOOKUP(Tableau161920[[#This Row],[Référence]],MON_MSG!A:H,7,FALSE)),ISBLANK(VLOOKUP(Tableau161920[[#This Row],[Référence]],MON_MSG!A:H,7,FALSE))),"",VLOOKUP(Tableau161920[[#This Row],[Référence]],MON_MSG!A:H,7,FALSE))</f>
        <v/>
      </c>
      <c r="L873" s="3" t="str">
        <f>IF(OR(ISNA(VLOOKUP(Tableau161920[[#This Row],[Référence]],MON_MSG!A:I,8,FALSE)),ISBLANK(VLOOKUP(Tableau161920[[#This Row],[Référence]],MON_MSG!A:I,8,FALSE))),"",VLOOKUP(Tableau161920[[#This Row],[Référence]],MON_MSG!A:I,8,FALSE))</f>
        <v/>
      </c>
      <c r="M873" s="3" t="str">
        <f>IF(OR(ISNA(VLOOKUP(Tableau161920[[#This Row],[Référence]],MON_MSG!A:J,9,FALSE)),ISBLANK(VLOOKUP(Tableau161920[[#This Row],[Référence]],MON_MSG!A:J,9,FALSE))),"",VLOOKUP(Tableau161920[[#This Row],[Référence]],MON_MSG!A:J,9,FALSE))</f>
        <v/>
      </c>
      <c r="N873" s="3" t="str">
        <f>IF(VLOOKUP($A873,DICO_Complet!A:R,12,FALSE)=0,"",VLOOKUP($A873,DICO_Complet!A:R,12,FALSE))</f>
        <v/>
      </c>
      <c r="O873" s="3" t="str">
        <f>IF(VLOOKUP($A873,DICO_Complet!A:R,13,FALSE)=0,"",VLOOKUP($A873,DICO_Complet!A:R,13,FALSE))</f>
        <v/>
      </c>
      <c r="P873" s="3" t="str">
        <f>IF(VLOOKUP($A873,DICO_Complet!A:R,14,FALSE)=0,"",VLOOKUP($A873,DICO_Complet!A:R,14,FALSE))</f>
        <v/>
      </c>
      <c r="Q873" s="3" t="str">
        <f>IF(VLOOKUP($A873,DICO_Complet!A:R,15,FALSE)=0,"",VLOOKUP($A873,DICO_Complet!A:R,15,FALSE))</f>
        <v/>
      </c>
      <c r="R873" s="3" t="str">
        <f>IF(VLOOKUP($A873,DICO_Complet!A:R,16,FALSE)=0,"",VLOOKUP($A873,DICO_Complet!A:R,16,FALSE))</f>
        <v/>
      </c>
      <c r="S873" s="3" t="str">
        <f>IF(VLOOKUP($A873,DICO_Complet!A:R,17,FALSE)=0,"",VLOOKUP($A873,DICO_Complet!A:R,17,FALSE))</f>
        <v/>
      </c>
      <c r="T873" s="3" t="str">
        <f>IF(VLOOKUP($A873,DICO_Complet!A:R,18,FALSE)=0,"",VLOOKUP($A873,DICO_Complet!A:R,18,FALSE))</f>
        <v/>
      </c>
    </row>
    <row r="874" spans="1:20">
      <c r="A874" s="29">
        <v>250617141800</v>
      </c>
      <c r="B874" s="30" t="str">
        <f>IF(ISNA(VLOOKUP(Tableau161920[[#This Row],[Référence]],MON_MSG!A:B,2,FALSE)),"N",IF($I874="Obsolete","N","O"))</f>
        <v>O</v>
      </c>
      <c r="C874" s="3" t="str">
        <f>VLOOKUP($A874,DICO_Complet!A:R,3,FALSE)</f>
        <v>Environment</v>
      </c>
      <c r="D874" s="3" t="str">
        <f>VLOOKUP($A874,DICO_Complet!A:R,4,FALSE)</f>
        <v>executionContract</v>
      </c>
      <c r="E874" s="3" t="str">
        <f>VLOOKUP($A874,DICO_Complet!A:R,5,FALSE)</f>
        <v>processingName</v>
      </c>
      <c r="F874" s="3" t="str">
        <f>VLOOKUP($A874,DICO_Complet!A:R,6,FALSE)</f>
        <v>Max70Text</v>
      </c>
      <c r="G874" s="31" t="str">
        <f>VLOOKUP($A874,DICO_Complet!A:R,7,FALSE)</f>
        <v>DNS</v>
      </c>
      <c r="H874" s="31">
        <f>VLOOKUP($A874,DICO_Complet!A:R,8,FALSE)</f>
        <v>0</v>
      </c>
      <c r="I874" s="3" t="str">
        <f>IF(VLOOKUP($A874,DICO_Complet!A:R,9,FALSE)&lt;&gt;0,VLOOKUP($A874,DICO_Complet!A:R,9,FALSE),"")</f>
        <v/>
      </c>
      <c r="J874" s="3" t="str">
        <f>VLOOKUP($A874,DICO_Complet!A:R,10,FALSE)</f>
        <v>Merchant Name used by all acquisition services.</v>
      </c>
      <c r="K874" s="3" t="str">
        <f>IF(OR(ISNA(VLOOKUP(Tableau161920[[#This Row],[Référence]],MON_MSG!A:H,7,FALSE)),ISBLANK(VLOOKUP(Tableau161920[[#This Row],[Référence]],MON_MSG!A:H,7,FALSE))),"",VLOOKUP(Tableau161920[[#This Row],[Référence]],MON_MSG!A:H,7,FALSE))</f>
        <v/>
      </c>
      <c r="L874" s="3" t="str">
        <f>IF(OR(ISNA(VLOOKUP(Tableau161920[[#This Row],[Référence]],MON_MSG!A:I,8,FALSE)),ISBLANK(VLOOKUP(Tableau161920[[#This Row],[Référence]],MON_MSG!A:I,8,FALSE))),"",VLOOKUP(Tableau161920[[#This Row],[Référence]],MON_MSG!A:I,8,FALSE))</f>
        <v/>
      </c>
      <c r="M874" s="3" t="str">
        <f>IF(OR(ISNA(VLOOKUP(Tableau161920[[#This Row],[Référence]],MON_MSG!A:J,9,FALSE)),ISBLANK(VLOOKUP(Tableau161920[[#This Row],[Référence]],MON_MSG!A:J,9,FALSE))),"",VLOOKUP(Tableau161920[[#This Row],[Référence]],MON_MSG!A:J,9,FALSE))</f>
        <v/>
      </c>
      <c r="N874" s="3" t="str">
        <f>IF(VLOOKUP($A874,DICO_Complet!A:R,12,FALSE)=0,"",VLOOKUP($A874,DICO_Complet!A:R,12,FALSE))</f>
        <v/>
      </c>
      <c r="O874" s="3" t="str">
        <f>IF(VLOOKUP($A874,DICO_Complet!A:R,13,FALSE)=0,"",VLOOKUP($A874,DICO_Complet!A:R,13,FALSE))</f>
        <v>043-p1-1</v>
      </c>
      <c r="P874" s="3" t="str">
        <f>IF(VLOOKUP($A874,DICO_Complet!A:R,14,FALSE)=0,"",VLOOKUP($A874,DICO_Complet!A:R,14,FALSE))</f>
        <v>043-p1-1</v>
      </c>
      <c r="Q874" s="3" t="str">
        <f>IF(VLOOKUP($A874,DICO_Complet!A:R,15,FALSE)=0,"",VLOOKUP($A874,DICO_Complet!A:R,15,FALSE))</f>
        <v>043-p1-1</v>
      </c>
      <c r="R874" s="3" t="str">
        <f>IF(VLOOKUP($A874,DICO_Complet!A:R,16,FALSE)=0,"",VLOOKUP($A874,DICO_Complet!A:R,16,FALSE))</f>
        <v/>
      </c>
      <c r="S874" s="3" t="str">
        <f>IF(VLOOKUP($A874,DICO_Complet!A:R,17,FALSE)=0,"",VLOOKUP($A874,DICO_Complet!A:R,17,FALSE))</f>
        <v/>
      </c>
      <c r="T874" s="3" t="str">
        <f>IF(VLOOKUP($A874,DICO_Complet!A:R,18,FALSE)=0,"",VLOOKUP($A874,DICO_Complet!A:R,18,FALSE))</f>
        <v/>
      </c>
    </row>
    <row r="875" spans="1:20">
      <c r="A875" s="29">
        <v>250324114700</v>
      </c>
      <c r="B875" s="30" t="str">
        <f>IF(ISNA(VLOOKUP(Tableau161920[[#This Row],[Référence]],MON_MSG!A:B,2,FALSE)),"N",IF($I875="Obsolete","N","O"))</f>
        <v>O</v>
      </c>
      <c r="C875" s="3" t="str">
        <f>VLOOKUP($A875,DICO_Complet!A:R,3,FALSE)</f>
        <v>Environment</v>
      </c>
      <c r="D875" s="3" t="str">
        <f>VLOOKUP($A875,DICO_Complet!A:R,4,FALSE)</f>
        <v>executionContract</v>
      </c>
      <c r="E875" s="3" t="str">
        <f>VLOOKUP($A875,DICO_Complet!A:R,5,FALSE)</f>
        <v>processingStartDate</v>
      </c>
      <c r="F875" s="3" t="str">
        <f>VLOOKUP($A875,DICO_Complet!A:R,6,FALSE)</f>
        <v>ISODateTime</v>
      </c>
      <c r="G875" s="31" t="str">
        <f>VLOOKUP($A875,DICO_Complet!A:R,7,FALSE)</f>
        <v>DNS</v>
      </c>
      <c r="H875" s="31">
        <f>VLOOKUP($A875,DICO_Complet!A:R,8,FALSE)</f>
        <v>0</v>
      </c>
      <c r="I875" s="3" t="str">
        <f>IF(VLOOKUP($A875,DICO_Complet!A:R,9,FALSE)&lt;&gt;0,VLOOKUP($A875,DICO_Complet!A:R,9,FALSE),"")</f>
        <v/>
      </c>
      <c r="J875" s="3" t="str">
        <f>VLOOKUP($A875,DICO_Complet!A:R,10,FALSE)</f>
        <v>Merchant Processing Start Date</v>
      </c>
      <c r="K875" s="3" t="str">
        <f>IF(OR(ISNA(VLOOKUP(Tableau161920[[#This Row],[Référence]],MON_MSG!A:H,7,FALSE)),ISBLANK(VLOOKUP(Tableau161920[[#This Row],[Référence]],MON_MSG!A:H,7,FALSE))),"",VLOOKUP(Tableau161920[[#This Row],[Référence]],MON_MSG!A:H,7,FALSE))</f>
        <v/>
      </c>
      <c r="L875" s="3" t="str">
        <f>IF(OR(ISNA(VLOOKUP(Tableau161920[[#This Row],[Référence]],MON_MSG!A:I,8,FALSE)),ISBLANK(VLOOKUP(Tableau161920[[#This Row],[Référence]],MON_MSG!A:I,8,FALSE))),"",VLOOKUP(Tableau161920[[#This Row],[Référence]],MON_MSG!A:I,8,FALSE))</f>
        <v/>
      </c>
      <c r="M875" s="3" t="str">
        <f>IF(OR(ISNA(VLOOKUP(Tableau161920[[#This Row],[Référence]],MON_MSG!A:J,9,FALSE)),ISBLANK(VLOOKUP(Tableau161920[[#This Row],[Référence]],MON_MSG!A:J,9,FALSE))),"",VLOOKUP(Tableau161920[[#This Row],[Référence]],MON_MSG!A:J,9,FALSE))</f>
        <v/>
      </c>
      <c r="N875" s="3" t="str">
        <f>IF(VLOOKUP($A875,DICO_Complet!A:R,12,FALSE)=0,"",VLOOKUP($A875,DICO_Complet!A:R,12,FALSE))</f>
        <v/>
      </c>
      <c r="O875" s="3" t="str">
        <f>IF(VLOOKUP($A875,DICO_Complet!A:R,13,FALSE)=0,"",VLOOKUP($A875,DICO_Complet!A:R,13,FALSE))</f>
        <v/>
      </c>
      <c r="P875" s="3" t="str">
        <f>IF(VLOOKUP($A875,DICO_Complet!A:R,14,FALSE)=0,"",VLOOKUP($A875,DICO_Complet!A:R,14,FALSE))</f>
        <v/>
      </c>
      <c r="Q875" s="3" t="str">
        <f>IF(VLOOKUP($A875,DICO_Complet!A:R,15,FALSE)=0,"",VLOOKUP($A875,DICO_Complet!A:R,15,FALSE))</f>
        <v/>
      </c>
      <c r="R875" s="3" t="str">
        <f>IF(VLOOKUP($A875,DICO_Complet!A:R,16,FALSE)=0,"",VLOOKUP($A875,DICO_Complet!A:R,16,FALSE))</f>
        <v/>
      </c>
      <c r="S875" s="3" t="str">
        <f>IF(VLOOKUP($A875,DICO_Complet!A:R,17,FALSE)=0,"",VLOOKUP($A875,DICO_Complet!A:R,17,FALSE))</f>
        <v/>
      </c>
      <c r="T875" s="3" t="str">
        <f>IF(VLOOKUP($A875,DICO_Complet!A:R,18,FALSE)=0,"",VLOOKUP($A875,DICO_Complet!A:R,18,FALSE))</f>
        <v/>
      </c>
    </row>
    <row r="876" spans="1:20">
      <c r="A876" s="29">
        <v>251120143000</v>
      </c>
      <c r="B876" s="30" t="str">
        <f>IF(ISNA(VLOOKUP(Tableau161920[[#This Row],[Référence]],MON_MSG!A:B,2,FALSE)),"N",IF($I876="Obsolete","N","O"))</f>
        <v>O</v>
      </c>
      <c r="C876" s="3" t="str">
        <f>VLOOKUP($A876,DICO_Complet!A:R,3,FALSE)</f>
        <v>Environment</v>
      </c>
      <c r="D876" s="3" t="str">
        <f>VLOOKUP($A876,DICO_Complet!A:R,4,FALSE)</f>
        <v>insurance</v>
      </c>
      <c r="E876" s="3" t="str">
        <f>VLOOKUP($A876,DICO_Complet!A:R,5,FALSE)</f>
        <v>cardPackageCode</v>
      </c>
      <c r="F876" s="3" t="str">
        <f>VLOOKUP($A876,DICO_Complet!A:R,6,FALSE)</f>
        <v>Max255Text</v>
      </c>
      <c r="G876" s="31" t="str">
        <f>VLOOKUP($A876,DICO_Complet!A:R,7,FALSE)</f>
        <v>DNS</v>
      </c>
      <c r="H876" s="31">
        <f>VLOOKUP($A876,DICO_Complet!A:R,8,FALSE)</f>
        <v>0</v>
      </c>
      <c r="I876" s="3" t="str">
        <f>IF(VLOOKUP($A876,DICO_Complet!A:R,9,FALSE)&lt;&gt;0,VLOOKUP($A876,DICO_Complet!A:R,9,FALSE),"")</f>
        <v/>
      </c>
      <c r="J876" s="3" t="str">
        <f>VLOOKUP($A876,DICO_Complet!A:R,10,FALSE)</f>
        <v>Card Package Code</v>
      </c>
      <c r="K876" s="3" t="str">
        <f>IF(OR(ISNA(VLOOKUP(Tableau161920[[#This Row],[Référence]],MON_MSG!A:H,7,FALSE)),ISBLANK(VLOOKUP(Tableau161920[[#This Row],[Référence]],MON_MSG!A:H,7,FALSE))),"",VLOOKUP(Tableau161920[[#This Row],[Référence]],MON_MSG!A:H,7,FALSE))</f>
        <v/>
      </c>
      <c r="L876" s="3" t="str">
        <f>IF(OR(ISNA(VLOOKUP(Tableau161920[[#This Row],[Référence]],MON_MSG!A:I,8,FALSE)),ISBLANK(VLOOKUP(Tableau161920[[#This Row],[Référence]],MON_MSG!A:I,8,FALSE))),"",VLOOKUP(Tableau161920[[#This Row],[Référence]],MON_MSG!A:I,8,FALSE))</f>
        <v/>
      </c>
      <c r="M876" s="3" t="str">
        <f>IF(OR(ISNA(VLOOKUP(Tableau161920[[#This Row],[Référence]],MON_MSG!A:J,9,FALSE)),ISBLANK(VLOOKUP(Tableau161920[[#This Row],[Référence]],MON_MSG!A:J,9,FALSE))),"",VLOOKUP(Tableau161920[[#This Row],[Référence]],MON_MSG!A:J,9,FALSE))</f>
        <v/>
      </c>
      <c r="N876" s="3" t="str">
        <f>IF(VLOOKUP($A876,DICO_Complet!A:R,12,FALSE)=0,"",VLOOKUP($A876,DICO_Complet!A:R,12,FALSE))</f>
        <v/>
      </c>
      <c r="O876" s="3" t="str">
        <f>IF(VLOOKUP($A876,DICO_Complet!A:R,13,FALSE)=0,"",VLOOKUP($A876,DICO_Complet!A:R,13,FALSE))</f>
        <v/>
      </c>
      <c r="P876" s="3" t="str">
        <f>IF(VLOOKUP($A876,DICO_Complet!A:R,14,FALSE)=0,"",VLOOKUP($A876,DICO_Complet!A:R,14,FALSE))</f>
        <v/>
      </c>
      <c r="Q876" s="3" t="str">
        <f>IF(VLOOKUP($A876,DICO_Complet!A:R,15,FALSE)=0,"",VLOOKUP($A876,DICO_Complet!A:R,15,FALSE))</f>
        <v/>
      </c>
      <c r="R876" s="3" t="str">
        <f>IF(VLOOKUP($A876,DICO_Complet!A:R,16,FALSE)=0,"",VLOOKUP($A876,DICO_Complet!A:R,16,FALSE))</f>
        <v/>
      </c>
      <c r="S876" s="3" t="str">
        <f>IF(VLOOKUP($A876,DICO_Complet!A:R,17,FALSE)=0,"",VLOOKUP($A876,DICO_Complet!A:R,17,FALSE))</f>
        <v/>
      </c>
      <c r="T876" s="3" t="str">
        <f>IF(VLOOKUP($A876,DICO_Complet!A:R,18,FALSE)=0,"",VLOOKUP($A876,DICO_Complet!A:R,18,FALSE))</f>
        <v/>
      </c>
    </row>
    <row r="877" spans="1:20">
      <c r="A877" s="29">
        <v>251027112310</v>
      </c>
      <c r="B877" s="30" t="str">
        <f>IF(ISNA(VLOOKUP(Tableau161920[[#This Row],[Référence]],MON_MSG!A:B,2,FALSE)),"N",IF($I877="Obsolete","N","O"))</f>
        <v>O</v>
      </c>
      <c r="C877" s="3" t="str">
        <f>VLOOKUP($A877,DICO_Complet!A:R,3,FALSE)</f>
        <v>Environment</v>
      </c>
      <c r="D877" s="3" t="str">
        <f>VLOOKUP($A877,DICO_Complet!A:R,4,FALSE)</f>
        <v>insurance</v>
      </c>
      <c r="E877" s="3" t="str">
        <f>VLOOKUP($A877,DICO_Complet!A:R,5,FALSE)</f>
        <v>excessAmount</v>
      </c>
      <c r="F877" s="3" t="str">
        <f>VLOOKUP($A877,DICO_Complet!A:R,6,FALSE)</f>
        <v>AmountType</v>
      </c>
      <c r="G877" s="31" t="str">
        <f>VLOOKUP($A877,DICO_Complet!A:R,7,FALSE)</f>
        <v>DNS</v>
      </c>
      <c r="H877" s="31">
        <f>VLOOKUP($A877,DICO_Complet!A:R,8,FALSE)</f>
        <v>0</v>
      </c>
      <c r="I877" s="3" t="str">
        <f>IF(VLOOKUP($A877,DICO_Complet!A:R,9,FALSE)&lt;&gt;0,VLOOKUP($A877,DICO_Complet!A:R,9,FALSE),"")</f>
        <v/>
      </c>
      <c r="J877" s="3" t="str">
        <f>VLOOKUP($A877,DICO_Complet!A:R,10,FALSE)</f>
        <v>Excess amount</v>
      </c>
      <c r="K877" s="3" t="str">
        <f>IF(OR(ISNA(VLOOKUP(Tableau161920[[#This Row],[Référence]],MON_MSG!A:H,7,FALSE)),ISBLANK(VLOOKUP(Tableau161920[[#This Row],[Référence]],MON_MSG!A:H,7,FALSE))),"",VLOOKUP(Tableau161920[[#This Row],[Référence]],MON_MSG!A:H,7,FALSE))</f>
        <v/>
      </c>
      <c r="L877" s="3" t="str">
        <f>IF(OR(ISNA(VLOOKUP(Tableau161920[[#This Row],[Référence]],MON_MSG!A:I,8,FALSE)),ISBLANK(VLOOKUP(Tableau161920[[#This Row],[Référence]],MON_MSG!A:I,8,FALSE))),"",VLOOKUP(Tableau161920[[#This Row],[Référence]],MON_MSG!A:I,8,FALSE))</f>
        <v/>
      </c>
      <c r="M877" s="3" t="str">
        <f>IF(OR(ISNA(VLOOKUP(Tableau161920[[#This Row],[Référence]],MON_MSG!A:J,9,FALSE)),ISBLANK(VLOOKUP(Tableau161920[[#This Row],[Référence]],MON_MSG!A:J,9,FALSE))),"",VLOOKUP(Tableau161920[[#This Row],[Référence]],MON_MSG!A:J,9,FALSE))</f>
        <v/>
      </c>
      <c r="N877" s="3" t="str">
        <f>IF(VLOOKUP($A877,DICO_Complet!A:R,12,FALSE)=0,"",VLOOKUP($A877,DICO_Complet!A:R,12,FALSE))</f>
        <v/>
      </c>
      <c r="O877" s="3" t="str">
        <f>IF(VLOOKUP($A877,DICO_Complet!A:R,13,FALSE)=0,"",VLOOKUP($A877,DICO_Complet!A:R,13,FALSE))</f>
        <v/>
      </c>
      <c r="P877" s="3" t="str">
        <f>IF(VLOOKUP($A877,DICO_Complet!A:R,14,FALSE)=0,"",VLOOKUP($A877,DICO_Complet!A:R,14,FALSE))</f>
        <v/>
      </c>
      <c r="Q877" s="3" t="str">
        <f>IF(VLOOKUP($A877,DICO_Complet!A:R,15,FALSE)=0,"",VLOOKUP($A877,DICO_Complet!A:R,15,FALSE))</f>
        <v/>
      </c>
      <c r="R877" s="3" t="str">
        <f>IF(VLOOKUP($A877,DICO_Complet!A:R,16,FALSE)=0,"",VLOOKUP($A877,DICO_Complet!A:R,16,FALSE))</f>
        <v/>
      </c>
      <c r="S877" s="3" t="str">
        <f>IF(VLOOKUP($A877,DICO_Complet!A:R,17,FALSE)=0,"",VLOOKUP($A877,DICO_Complet!A:R,17,FALSE))</f>
        <v/>
      </c>
      <c r="T877" s="3" t="str">
        <f>IF(VLOOKUP($A877,DICO_Complet!A:R,18,FALSE)=0,"",VLOOKUP($A877,DICO_Complet!A:R,18,FALSE))</f>
        <v/>
      </c>
    </row>
    <row r="878" spans="1:20">
      <c r="A878" s="29">
        <v>251027112306</v>
      </c>
      <c r="B878" s="30" t="str">
        <f>IF(ISNA(VLOOKUP(Tableau161920[[#This Row],[Référence]],MON_MSG!A:B,2,FALSE)),"N",IF($I878="Obsolete","N","O"))</f>
        <v>O</v>
      </c>
      <c r="C878" s="3" t="str">
        <f>VLOOKUP($A878,DICO_Complet!A:R,3,FALSE)</f>
        <v>Environment</v>
      </c>
      <c r="D878" s="3" t="str">
        <f>VLOOKUP($A878,DICO_Complet!A:R,4,FALSE)</f>
        <v>insurance</v>
      </c>
      <c r="E878" s="3" t="str">
        <f>VLOOKUP($A878,DICO_Complet!A:R,5,FALSE)</f>
        <v>insuranceContractLabel</v>
      </c>
      <c r="F878" s="3" t="str">
        <f>VLOOKUP($A878,DICO_Complet!A:R,6,FALSE)</f>
        <v>Max255Text</v>
      </c>
      <c r="G878" s="31" t="str">
        <f>VLOOKUP($A878,DICO_Complet!A:R,7,FALSE)</f>
        <v>DNS</v>
      </c>
      <c r="H878" s="31">
        <f>VLOOKUP($A878,DICO_Complet!A:R,8,FALSE)</f>
        <v>0</v>
      </c>
      <c r="I878" s="3" t="str">
        <f>IF(VLOOKUP($A878,DICO_Complet!A:R,9,FALSE)&lt;&gt;0,VLOOKUP($A878,DICO_Complet!A:R,9,FALSE),"")</f>
        <v/>
      </c>
      <c r="J878" s="3" t="str">
        <f>VLOOKUP($A878,DICO_Complet!A:R,10,FALSE)</f>
        <v>Insurance contract label</v>
      </c>
      <c r="K878" s="3" t="str">
        <f>IF(OR(ISNA(VLOOKUP(Tableau161920[[#This Row],[Référence]],MON_MSG!A:H,7,FALSE)),ISBLANK(VLOOKUP(Tableau161920[[#This Row],[Référence]],MON_MSG!A:H,7,FALSE))),"",VLOOKUP(Tableau161920[[#This Row],[Référence]],MON_MSG!A:H,7,FALSE))</f>
        <v/>
      </c>
      <c r="L878" s="3" t="str">
        <f>IF(OR(ISNA(VLOOKUP(Tableau161920[[#This Row],[Référence]],MON_MSG!A:I,8,FALSE)),ISBLANK(VLOOKUP(Tableau161920[[#This Row],[Référence]],MON_MSG!A:I,8,FALSE))),"",VLOOKUP(Tableau161920[[#This Row],[Référence]],MON_MSG!A:I,8,FALSE))</f>
        <v/>
      </c>
      <c r="M878" s="3" t="str">
        <f>IF(OR(ISNA(VLOOKUP(Tableau161920[[#This Row],[Référence]],MON_MSG!A:J,9,FALSE)),ISBLANK(VLOOKUP(Tableau161920[[#This Row],[Référence]],MON_MSG!A:J,9,FALSE))),"",VLOOKUP(Tableau161920[[#This Row],[Référence]],MON_MSG!A:J,9,FALSE))</f>
        <v/>
      </c>
      <c r="N878" s="3" t="str">
        <f>IF(VLOOKUP($A878,DICO_Complet!A:R,12,FALSE)=0,"",VLOOKUP($A878,DICO_Complet!A:R,12,FALSE))</f>
        <v/>
      </c>
      <c r="O878" s="3" t="str">
        <f>IF(VLOOKUP($A878,DICO_Complet!A:R,13,FALSE)=0,"",VLOOKUP($A878,DICO_Complet!A:R,13,FALSE))</f>
        <v/>
      </c>
      <c r="P878" s="3" t="str">
        <f>IF(VLOOKUP($A878,DICO_Complet!A:R,14,FALSE)=0,"",VLOOKUP($A878,DICO_Complet!A:R,14,FALSE))</f>
        <v/>
      </c>
      <c r="Q878" s="3" t="str">
        <f>IF(VLOOKUP($A878,DICO_Complet!A:R,15,FALSE)=0,"",VLOOKUP($A878,DICO_Complet!A:R,15,FALSE))</f>
        <v/>
      </c>
      <c r="R878" s="3" t="str">
        <f>IF(VLOOKUP($A878,DICO_Complet!A:R,16,FALSE)=0,"",VLOOKUP($A878,DICO_Complet!A:R,16,FALSE))</f>
        <v/>
      </c>
      <c r="S878" s="3" t="str">
        <f>IF(VLOOKUP($A878,DICO_Complet!A:R,17,FALSE)=0,"",VLOOKUP($A878,DICO_Complet!A:R,17,FALSE))</f>
        <v/>
      </c>
      <c r="T878" s="3" t="str">
        <f>IF(VLOOKUP($A878,DICO_Complet!A:R,18,FALSE)=0,"",VLOOKUP($A878,DICO_Complet!A:R,18,FALSE))</f>
        <v/>
      </c>
    </row>
    <row r="879" spans="1:20">
      <c r="A879" s="29">
        <v>251120143001</v>
      </c>
      <c r="B879" s="30" t="str">
        <f>IF(ISNA(VLOOKUP(Tableau161920[[#This Row],[Référence]],MON_MSG!A:B,2,FALSE)),"N",IF($I879="Obsolete","N","O"))</f>
        <v>O</v>
      </c>
      <c r="C879" s="3" t="str">
        <f>VLOOKUP($A879,DICO_Complet!A:R,3,FALSE)</f>
        <v>Environment</v>
      </c>
      <c r="D879" s="3" t="str">
        <f>VLOOKUP($A879,DICO_Complet!A:R,4,FALSE)</f>
        <v>insurance</v>
      </c>
      <c r="E879" s="3" t="str">
        <f>VLOOKUP($A879,DICO_Complet!A:R,5,FALSE)</f>
        <v>insuranceContractNumber</v>
      </c>
      <c r="F879" s="3" t="str">
        <f>VLOOKUP($A879,DICO_Complet!A:R,6,FALSE)</f>
        <v>Max255Text</v>
      </c>
      <c r="G879" s="31" t="str">
        <f>VLOOKUP($A879,DICO_Complet!A:R,7,FALSE)</f>
        <v>DNS</v>
      </c>
      <c r="H879" s="31">
        <f>VLOOKUP($A879,DICO_Complet!A:R,8,FALSE)</f>
        <v>0</v>
      </c>
      <c r="I879" s="3" t="str">
        <f>IF(VLOOKUP($A879,DICO_Complet!A:R,9,FALSE)&lt;&gt;0,VLOOKUP($A879,DICO_Complet!A:R,9,FALSE),"")</f>
        <v/>
      </c>
      <c r="J879" s="3" t="str">
        <f>VLOOKUP($A879,DICO_Complet!A:R,10,FALSE)</f>
        <v>Insurance Contract Number</v>
      </c>
      <c r="K879" s="3" t="str">
        <f>IF(OR(ISNA(VLOOKUP(Tableau161920[[#This Row],[Référence]],MON_MSG!A:H,7,FALSE)),ISBLANK(VLOOKUP(Tableau161920[[#This Row],[Référence]],MON_MSG!A:H,7,FALSE))),"",VLOOKUP(Tableau161920[[#This Row],[Référence]],MON_MSG!A:H,7,FALSE))</f>
        <v/>
      </c>
      <c r="L879" s="3" t="str">
        <f>IF(OR(ISNA(VLOOKUP(Tableau161920[[#This Row],[Référence]],MON_MSG!A:I,8,FALSE)),ISBLANK(VLOOKUP(Tableau161920[[#This Row],[Référence]],MON_MSG!A:I,8,FALSE))),"",VLOOKUP(Tableau161920[[#This Row],[Référence]],MON_MSG!A:I,8,FALSE))</f>
        <v/>
      </c>
      <c r="M879" s="3" t="str">
        <f>IF(OR(ISNA(VLOOKUP(Tableau161920[[#This Row],[Référence]],MON_MSG!A:J,9,FALSE)),ISBLANK(VLOOKUP(Tableau161920[[#This Row],[Référence]],MON_MSG!A:J,9,FALSE))),"",VLOOKUP(Tableau161920[[#This Row],[Référence]],MON_MSG!A:J,9,FALSE))</f>
        <v/>
      </c>
      <c r="N879" s="3" t="str">
        <f>IF(VLOOKUP($A879,DICO_Complet!A:R,12,FALSE)=0,"",VLOOKUP($A879,DICO_Complet!A:R,12,FALSE))</f>
        <v/>
      </c>
      <c r="O879" s="3" t="str">
        <f>IF(VLOOKUP($A879,DICO_Complet!A:R,13,FALSE)=0,"",VLOOKUP($A879,DICO_Complet!A:R,13,FALSE))</f>
        <v/>
      </c>
      <c r="P879" s="3" t="str">
        <f>IF(VLOOKUP($A879,DICO_Complet!A:R,14,FALSE)=0,"",VLOOKUP($A879,DICO_Complet!A:R,14,FALSE))</f>
        <v/>
      </c>
      <c r="Q879" s="3" t="str">
        <f>IF(VLOOKUP($A879,DICO_Complet!A:R,15,FALSE)=0,"",VLOOKUP($A879,DICO_Complet!A:R,15,FALSE))</f>
        <v/>
      </c>
      <c r="R879" s="3" t="str">
        <f>IF(VLOOKUP($A879,DICO_Complet!A:R,16,FALSE)=0,"",VLOOKUP($A879,DICO_Complet!A:R,16,FALSE))</f>
        <v/>
      </c>
      <c r="S879" s="3" t="str">
        <f>IF(VLOOKUP($A879,DICO_Complet!A:R,17,FALSE)=0,"",VLOOKUP($A879,DICO_Complet!A:R,17,FALSE))</f>
        <v/>
      </c>
      <c r="T879" s="3" t="str">
        <f>IF(VLOOKUP($A879,DICO_Complet!A:R,18,FALSE)=0,"",VLOOKUP($A879,DICO_Complet!A:R,18,FALSE))</f>
        <v/>
      </c>
    </row>
    <row r="880" spans="1:20">
      <c r="A880" s="29">
        <v>251120143003</v>
      </c>
      <c r="B880" s="30" t="str">
        <f>IF(ISNA(VLOOKUP(Tableau161920[[#This Row],[Référence]],MON_MSG!A:B,2,FALSE)),"N",IF($I880="Obsolete","N","O"))</f>
        <v>O</v>
      </c>
      <c r="C880" s="3" t="str">
        <f>VLOOKUP($A880,DICO_Complet!A:R,3,FALSE)</f>
        <v>Environment</v>
      </c>
      <c r="D880" s="3" t="str">
        <f>VLOOKUP($A880,DICO_Complet!A:R,4,FALSE)</f>
        <v>insurance</v>
      </c>
      <c r="E880" s="3" t="str">
        <f>VLOOKUP($A880,DICO_Complet!A:R,5,FALSE)</f>
        <v>insuranceCoverageLimit</v>
      </c>
      <c r="F880" s="3" t="str">
        <f>VLOOKUP($A880,DICO_Complet!A:R,6,FALSE)</f>
        <v>AmountType</v>
      </c>
      <c r="G880" s="31" t="str">
        <f>VLOOKUP($A880,DICO_Complet!A:R,7,FALSE)</f>
        <v>DNS</v>
      </c>
      <c r="H880" s="31">
        <f>VLOOKUP($A880,DICO_Complet!A:R,8,FALSE)</f>
        <v>0</v>
      </c>
      <c r="I880" s="3" t="str">
        <f>IF(VLOOKUP($A880,DICO_Complet!A:R,9,FALSE)&lt;&gt;0,VLOOKUP($A880,DICO_Complet!A:R,9,FALSE),"")</f>
        <v/>
      </c>
      <c r="J880" s="3" t="str">
        <f>VLOOKUP($A880,DICO_Complet!A:R,10,FALSE)</f>
        <v>Limit of the assurance coverage (amount and currency)</v>
      </c>
      <c r="K880" s="3" t="str">
        <f>IF(OR(ISNA(VLOOKUP(Tableau161920[[#This Row],[Référence]],MON_MSG!A:H,7,FALSE)),ISBLANK(VLOOKUP(Tableau161920[[#This Row],[Référence]],MON_MSG!A:H,7,FALSE))),"",VLOOKUP(Tableau161920[[#This Row],[Référence]],MON_MSG!A:H,7,FALSE))</f>
        <v/>
      </c>
      <c r="L880" s="3" t="str">
        <f>IF(OR(ISNA(VLOOKUP(Tableau161920[[#This Row],[Référence]],MON_MSG!A:I,8,FALSE)),ISBLANK(VLOOKUP(Tableau161920[[#This Row],[Référence]],MON_MSG!A:I,8,FALSE))),"",VLOOKUP(Tableau161920[[#This Row],[Référence]],MON_MSG!A:I,8,FALSE))</f>
        <v/>
      </c>
      <c r="M880" s="3" t="str">
        <f>IF(OR(ISNA(VLOOKUP(Tableau161920[[#This Row],[Référence]],MON_MSG!A:J,9,FALSE)),ISBLANK(VLOOKUP(Tableau161920[[#This Row],[Référence]],MON_MSG!A:J,9,FALSE))),"",VLOOKUP(Tableau161920[[#This Row],[Référence]],MON_MSG!A:J,9,FALSE))</f>
        <v/>
      </c>
      <c r="N880" s="3" t="str">
        <f>IF(VLOOKUP($A880,DICO_Complet!A:R,12,FALSE)=0,"",VLOOKUP($A880,DICO_Complet!A:R,12,FALSE))</f>
        <v/>
      </c>
      <c r="O880" s="3" t="str">
        <f>IF(VLOOKUP($A880,DICO_Complet!A:R,13,FALSE)=0,"",VLOOKUP($A880,DICO_Complet!A:R,13,FALSE))</f>
        <v/>
      </c>
      <c r="P880" s="3" t="str">
        <f>IF(VLOOKUP($A880,DICO_Complet!A:R,14,FALSE)=0,"",VLOOKUP($A880,DICO_Complet!A:R,14,FALSE))</f>
        <v/>
      </c>
      <c r="Q880" s="3" t="str">
        <f>IF(VLOOKUP($A880,DICO_Complet!A:R,15,FALSE)=0,"",VLOOKUP($A880,DICO_Complet!A:R,15,FALSE))</f>
        <v/>
      </c>
      <c r="R880" s="3" t="str">
        <f>IF(VLOOKUP($A880,DICO_Complet!A:R,16,FALSE)=0,"",VLOOKUP($A880,DICO_Complet!A:R,16,FALSE))</f>
        <v/>
      </c>
      <c r="S880" s="3" t="str">
        <f>IF(VLOOKUP($A880,DICO_Complet!A:R,17,FALSE)=0,"",VLOOKUP($A880,DICO_Complet!A:R,17,FALSE))</f>
        <v/>
      </c>
      <c r="T880" s="3" t="str">
        <f>IF(VLOOKUP($A880,DICO_Complet!A:R,18,FALSE)=0,"",VLOOKUP($A880,DICO_Complet!A:R,18,FALSE))</f>
        <v/>
      </c>
    </row>
    <row r="881" spans="1:20">
      <c r="A881" s="29">
        <v>251120143002</v>
      </c>
      <c r="B881" s="30" t="str">
        <f>IF(ISNA(VLOOKUP(Tableau161920[[#This Row],[Référence]],MON_MSG!A:B,2,FALSE)),"N",IF($I881="Obsolete","N","O"))</f>
        <v>O</v>
      </c>
      <c r="C881" s="3" t="str">
        <f>VLOOKUP($A881,DICO_Complet!A:R,3,FALSE)</f>
        <v>Environment</v>
      </c>
      <c r="D881" s="3" t="str">
        <f>VLOOKUP($A881,DICO_Complet!A:R,4,FALSE)</f>
        <v>insurance</v>
      </c>
      <c r="E881" s="3" t="str">
        <f>VLOOKUP($A881,DICO_Complet!A:R,5,FALSE)</f>
        <v>insuranceSubscriptionDateTime</v>
      </c>
      <c r="F881" s="3" t="str">
        <f>VLOOKUP($A881,DICO_Complet!A:R,6,FALSE)</f>
        <v>ISODateTime</v>
      </c>
      <c r="G881" s="31" t="str">
        <f>VLOOKUP($A881,DICO_Complet!A:R,7,FALSE)</f>
        <v>DNS</v>
      </c>
      <c r="H881" s="31">
        <f>VLOOKUP($A881,DICO_Complet!A:R,8,FALSE)</f>
        <v>0</v>
      </c>
      <c r="I881" s="3" t="str">
        <f>IF(VLOOKUP($A881,DICO_Complet!A:R,9,FALSE)&lt;&gt;0,VLOOKUP($A881,DICO_Complet!A:R,9,FALSE),"")</f>
        <v/>
      </c>
      <c r="J881" s="3" t="str">
        <f>VLOOKUP($A881,DICO_Complet!A:R,10,FALSE)</f>
        <v>Insurance subscriptiuon date (YYYY-MM-DDThh:mm:ss)</v>
      </c>
      <c r="K881" s="3" t="str">
        <f>IF(OR(ISNA(VLOOKUP(Tableau161920[[#This Row],[Référence]],MON_MSG!A:H,7,FALSE)),ISBLANK(VLOOKUP(Tableau161920[[#This Row],[Référence]],MON_MSG!A:H,7,FALSE))),"",VLOOKUP(Tableau161920[[#This Row],[Référence]],MON_MSG!A:H,7,FALSE))</f>
        <v/>
      </c>
      <c r="L881" s="3" t="str">
        <f>IF(OR(ISNA(VLOOKUP(Tableau161920[[#This Row],[Référence]],MON_MSG!A:I,8,FALSE)),ISBLANK(VLOOKUP(Tableau161920[[#This Row],[Référence]],MON_MSG!A:I,8,FALSE))),"",VLOOKUP(Tableau161920[[#This Row],[Référence]],MON_MSG!A:I,8,FALSE))</f>
        <v/>
      </c>
      <c r="M881" s="3" t="str">
        <f>IF(OR(ISNA(VLOOKUP(Tableau161920[[#This Row],[Référence]],MON_MSG!A:J,9,FALSE)),ISBLANK(VLOOKUP(Tableau161920[[#This Row],[Référence]],MON_MSG!A:J,9,FALSE))),"",VLOOKUP(Tableau161920[[#This Row],[Référence]],MON_MSG!A:J,9,FALSE))</f>
        <v/>
      </c>
      <c r="N881" s="3" t="str">
        <f>IF(VLOOKUP($A881,DICO_Complet!A:R,12,FALSE)=0,"",VLOOKUP($A881,DICO_Complet!A:R,12,FALSE))</f>
        <v/>
      </c>
      <c r="O881" s="3" t="str">
        <f>IF(VLOOKUP($A881,DICO_Complet!A:R,13,FALSE)=0,"",VLOOKUP($A881,DICO_Complet!A:R,13,FALSE))</f>
        <v/>
      </c>
      <c r="P881" s="3" t="str">
        <f>IF(VLOOKUP($A881,DICO_Complet!A:R,14,FALSE)=0,"",VLOOKUP($A881,DICO_Complet!A:R,14,FALSE))</f>
        <v/>
      </c>
      <c r="Q881" s="3" t="str">
        <f>IF(VLOOKUP($A881,DICO_Complet!A:R,15,FALSE)=0,"",VLOOKUP($A881,DICO_Complet!A:R,15,FALSE))</f>
        <v/>
      </c>
      <c r="R881" s="3" t="str">
        <f>IF(VLOOKUP($A881,DICO_Complet!A:R,16,FALSE)=0,"",VLOOKUP($A881,DICO_Complet!A:R,16,FALSE))</f>
        <v/>
      </c>
      <c r="S881" s="3" t="str">
        <f>IF(VLOOKUP($A881,DICO_Complet!A:R,17,FALSE)=0,"",VLOOKUP($A881,DICO_Complet!A:R,17,FALSE))</f>
        <v/>
      </c>
      <c r="T881" s="3" t="str">
        <f>IF(VLOOKUP($A881,DICO_Complet!A:R,18,FALSE)=0,"",VLOOKUP($A881,DICO_Complet!A:R,18,FALSE))</f>
        <v/>
      </c>
    </row>
    <row r="882" spans="1:20">
      <c r="A882" s="29">
        <v>251027112308</v>
      </c>
      <c r="B882" s="30" t="str">
        <f>IF(ISNA(VLOOKUP(Tableau161920[[#This Row],[Référence]],MON_MSG!A:B,2,FALSE)),"N",IF($I882="Obsolete","N","O"))</f>
        <v>O</v>
      </c>
      <c r="C882" s="3" t="str">
        <f>VLOOKUP($A882,DICO_Complet!A:R,3,FALSE)</f>
        <v>Environment</v>
      </c>
      <c r="D882" s="3" t="str">
        <f>VLOOKUP($A882,DICO_Complet!A:R,4,FALSE)</f>
        <v>insurance</v>
      </c>
      <c r="E882" s="3" t="str">
        <f>VLOOKUP($A882,DICO_Complet!A:R,5,FALSE)</f>
        <v>maxAnnualInsuranceAmount</v>
      </c>
      <c r="F882" s="3" t="str">
        <f>VLOOKUP($A882,DICO_Complet!A:R,6,FALSE)</f>
        <v>AmountType</v>
      </c>
      <c r="G882" s="31" t="str">
        <f>VLOOKUP($A882,DICO_Complet!A:R,7,FALSE)</f>
        <v>DNS</v>
      </c>
      <c r="H882" s="31">
        <f>VLOOKUP($A882,DICO_Complet!A:R,8,FALSE)</f>
        <v>0</v>
      </c>
      <c r="I882" s="3" t="str">
        <f>IF(VLOOKUP($A882,DICO_Complet!A:R,9,FALSE)&lt;&gt;0,VLOOKUP($A882,DICO_Complet!A:R,9,FALSE),"")</f>
        <v/>
      </c>
      <c r="J882" s="3" t="str">
        <f>VLOOKUP($A882,DICO_Complet!A:R,10,FALSE)</f>
        <v>Max annual insurance amount</v>
      </c>
      <c r="K882" s="3" t="str">
        <f>IF(OR(ISNA(VLOOKUP(Tableau161920[[#This Row],[Référence]],MON_MSG!A:H,7,FALSE)),ISBLANK(VLOOKUP(Tableau161920[[#This Row],[Référence]],MON_MSG!A:H,7,FALSE))),"",VLOOKUP(Tableau161920[[#This Row],[Référence]],MON_MSG!A:H,7,FALSE))</f>
        <v/>
      </c>
      <c r="L882" s="3" t="str">
        <f>IF(OR(ISNA(VLOOKUP(Tableau161920[[#This Row],[Référence]],MON_MSG!A:I,8,FALSE)),ISBLANK(VLOOKUP(Tableau161920[[#This Row],[Référence]],MON_MSG!A:I,8,FALSE))),"",VLOOKUP(Tableau161920[[#This Row],[Référence]],MON_MSG!A:I,8,FALSE))</f>
        <v/>
      </c>
      <c r="M882" s="3" t="str">
        <f>IF(OR(ISNA(VLOOKUP(Tableau161920[[#This Row],[Référence]],MON_MSG!A:J,9,FALSE)),ISBLANK(VLOOKUP(Tableau161920[[#This Row],[Référence]],MON_MSG!A:J,9,FALSE))),"",VLOOKUP(Tableau161920[[#This Row],[Référence]],MON_MSG!A:J,9,FALSE))</f>
        <v/>
      </c>
      <c r="N882" s="3" t="str">
        <f>IF(VLOOKUP($A882,DICO_Complet!A:R,12,FALSE)=0,"",VLOOKUP($A882,DICO_Complet!A:R,12,FALSE))</f>
        <v/>
      </c>
      <c r="O882" s="3" t="str">
        <f>IF(VLOOKUP($A882,DICO_Complet!A:R,13,FALSE)=0,"",VLOOKUP($A882,DICO_Complet!A:R,13,FALSE))</f>
        <v/>
      </c>
      <c r="P882" s="3" t="str">
        <f>IF(VLOOKUP($A882,DICO_Complet!A:R,14,FALSE)=0,"",VLOOKUP($A882,DICO_Complet!A:R,14,FALSE))</f>
        <v/>
      </c>
      <c r="Q882" s="3" t="str">
        <f>IF(VLOOKUP($A882,DICO_Complet!A:R,15,FALSE)=0,"",VLOOKUP($A882,DICO_Complet!A:R,15,FALSE))</f>
        <v/>
      </c>
      <c r="R882" s="3" t="str">
        <f>IF(VLOOKUP($A882,DICO_Complet!A:R,16,FALSE)=0,"",VLOOKUP($A882,DICO_Complet!A:R,16,FALSE))</f>
        <v/>
      </c>
      <c r="S882" s="3" t="str">
        <f>IF(VLOOKUP($A882,DICO_Complet!A:R,17,FALSE)=0,"",VLOOKUP($A882,DICO_Complet!A:R,17,FALSE))</f>
        <v/>
      </c>
      <c r="T882" s="3" t="str">
        <f>IF(VLOOKUP($A882,DICO_Complet!A:R,18,FALSE)=0,"",VLOOKUP($A882,DICO_Complet!A:R,18,FALSE))</f>
        <v/>
      </c>
    </row>
    <row r="883" spans="1:20">
      <c r="A883" s="29">
        <v>251027112309</v>
      </c>
      <c r="B883" s="30" t="str">
        <f>IF(ISNA(VLOOKUP(Tableau161920[[#This Row],[Référence]],MON_MSG!A:B,2,FALSE)),"N",IF($I883="Obsolete","N","O"))</f>
        <v>O</v>
      </c>
      <c r="C883" s="3" t="str">
        <f>VLOOKUP($A883,DICO_Complet!A:R,3,FALSE)</f>
        <v>Environment</v>
      </c>
      <c r="D883" s="3" t="str">
        <f>VLOOKUP($A883,DICO_Complet!A:R,4,FALSE)</f>
        <v>insurance</v>
      </c>
      <c r="E883" s="3" t="str">
        <f>VLOOKUP($A883,DICO_Complet!A:R,5,FALSE)</f>
        <v>maxSinisterInsuranceAmount</v>
      </c>
      <c r="F883" s="3" t="str">
        <f>VLOOKUP($A883,DICO_Complet!A:R,6,FALSE)</f>
        <v>AmountType</v>
      </c>
      <c r="G883" s="31" t="str">
        <f>VLOOKUP($A883,DICO_Complet!A:R,7,FALSE)</f>
        <v>DNS</v>
      </c>
      <c r="H883" s="31">
        <f>VLOOKUP($A883,DICO_Complet!A:R,8,FALSE)</f>
        <v>0</v>
      </c>
      <c r="I883" s="3" t="str">
        <f>IF(VLOOKUP($A883,DICO_Complet!A:R,9,FALSE)&lt;&gt;0,VLOOKUP($A883,DICO_Complet!A:R,9,FALSE),"")</f>
        <v/>
      </c>
      <c r="J883" s="3" t="str">
        <f>VLOOKUP($A883,DICO_Complet!A:R,10,FALSE)</f>
        <v>Max insurance amount per sinister</v>
      </c>
      <c r="K883" s="3" t="str">
        <f>IF(OR(ISNA(VLOOKUP(Tableau161920[[#This Row],[Référence]],MON_MSG!A:H,7,FALSE)),ISBLANK(VLOOKUP(Tableau161920[[#This Row],[Référence]],MON_MSG!A:H,7,FALSE))),"",VLOOKUP(Tableau161920[[#This Row],[Référence]],MON_MSG!A:H,7,FALSE))</f>
        <v/>
      </c>
      <c r="L883" s="3" t="str">
        <f>IF(OR(ISNA(VLOOKUP(Tableau161920[[#This Row],[Référence]],MON_MSG!A:I,8,FALSE)),ISBLANK(VLOOKUP(Tableau161920[[#This Row],[Référence]],MON_MSG!A:I,8,FALSE))),"",VLOOKUP(Tableau161920[[#This Row],[Référence]],MON_MSG!A:I,8,FALSE))</f>
        <v/>
      </c>
      <c r="M883" s="3" t="str">
        <f>IF(OR(ISNA(VLOOKUP(Tableau161920[[#This Row],[Référence]],MON_MSG!A:J,9,FALSE)),ISBLANK(VLOOKUP(Tableau161920[[#This Row],[Référence]],MON_MSG!A:J,9,FALSE))),"",VLOOKUP(Tableau161920[[#This Row],[Référence]],MON_MSG!A:J,9,FALSE))</f>
        <v/>
      </c>
      <c r="N883" s="3" t="str">
        <f>IF(VLOOKUP($A883,DICO_Complet!A:R,12,FALSE)=0,"",VLOOKUP($A883,DICO_Complet!A:R,12,FALSE))</f>
        <v/>
      </c>
      <c r="O883" s="3" t="str">
        <f>IF(VLOOKUP($A883,DICO_Complet!A:R,13,FALSE)=0,"",VLOOKUP($A883,DICO_Complet!A:R,13,FALSE))</f>
        <v/>
      </c>
      <c r="P883" s="3" t="str">
        <f>IF(VLOOKUP($A883,DICO_Complet!A:R,14,FALSE)=0,"",VLOOKUP($A883,DICO_Complet!A:R,14,FALSE))</f>
        <v/>
      </c>
      <c r="Q883" s="3" t="str">
        <f>IF(VLOOKUP($A883,DICO_Complet!A:R,15,FALSE)=0,"",VLOOKUP($A883,DICO_Complet!A:R,15,FALSE))</f>
        <v/>
      </c>
      <c r="R883" s="3" t="str">
        <f>IF(VLOOKUP($A883,DICO_Complet!A:R,16,FALSE)=0,"",VLOOKUP($A883,DICO_Complet!A:R,16,FALSE))</f>
        <v/>
      </c>
      <c r="S883" s="3" t="str">
        <f>IF(VLOOKUP($A883,DICO_Complet!A:R,17,FALSE)=0,"",VLOOKUP($A883,DICO_Complet!A:R,17,FALSE))</f>
        <v/>
      </c>
      <c r="T883" s="3" t="str">
        <f>IF(VLOOKUP($A883,DICO_Complet!A:R,18,FALSE)=0,"",VLOOKUP($A883,DICO_Complet!A:R,18,FALSE))</f>
        <v/>
      </c>
    </row>
    <row r="884" spans="1:20">
      <c r="A884" s="29">
        <v>251121183900</v>
      </c>
      <c r="B884" s="30" t="str">
        <f>IF(ISNA(VLOOKUP(Tableau161920[[#This Row],[Référence]],MON_MSG!A:B,2,FALSE)),"N",IF($I884="Obsolete","N","O"))</f>
        <v>O</v>
      </c>
      <c r="C884" s="3" t="str">
        <f>VLOOKUP($A884,DICO_Complet!A:R,3,FALSE)</f>
        <v>Environment</v>
      </c>
      <c r="D884" s="3" t="str">
        <f>VLOOKUP($A884,DICO_Complet!A:R,4,FALSE)</f>
        <v>issuer</v>
      </c>
      <c r="E884" s="3" t="str">
        <f>VLOOKUP($A884,DICO_Complet!A:R,5,FALSE)</f>
        <v>institutionId</v>
      </c>
      <c r="F884" s="3" t="str">
        <f>VLOOKUP($A884,DICO_Complet!A:R,6,FALSE)</f>
        <v>Max5Text</v>
      </c>
      <c r="G884" s="31" t="str">
        <f>VLOOKUP($A884,DICO_Complet!A:R,7,FALSE)</f>
        <v>DNS</v>
      </c>
      <c r="H884" s="31">
        <f>VLOOKUP($A884,DICO_Complet!A:R,8,FALSE)</f>
        <v>0</v>
      </c>
      <c r="I884" s="3" t="str">
        <f>IF(VLOOKUP($A884,DICO_Complet!A:R,9,FALSE)&lt;&gt;0,VLOOKUP($A884,DICO_Complet!A:R,9,FALSE),"")</f>
        <v/>
      </c>
      <c r="J884" s="3" t="str">
        <f>VLOOKUP($A884,DICO_Complet!A:R,10,FALSE)</f>
        <v>Issuer institution Id</v>
      </c>
      <c r="K884" s="3" t="str">
        <f>IF(OR(ISNA(VLOOKUP(Tableau161920[[#This Row],[Référence]],MON_MSG!A:H,7,FALSE)),ISBLANK(VLOOKUP(Tableau161920[[#This Row],[Référence]],MON_MSG!A:H,7,FALSE))),"",VLOOKUP(Tableau161920[[#This Row],[Référence]],MON_MSG!A:H,7,FALSE))</f>
        <v/>
      </c>
      <c r="L884" s="3" t="str">
        <f>IF(OR(ISNA(VLOOKUP(Tableau161920[[#This Row],[Référence]],MON_MSG!A:I,8,FALSE)),ISBLANK(VLOOKUP(Tableau161920[[#This Row],[Référence]],MON_MSG!A:I,8,FALSE))),"",VLOOKUP(Tableau161920[[#This Row],[Référence]],MON_MSG!A:I,8,FALSE))</f>
        <v/>
      </c>
      <c r="M884" s="3" t="str">
        <f>IF(OR(ISNA(VLOOKUP(Tableau161920[[#This Row],[Référence]],MON_MSG!A:J,9,FALSE)),ISBLANK(VLOOKUP(Tableau161920[[#This Row],[Référence]],MON_MSG!A:J,9,FALSE))),"",VLOOKUP(Tableau161920[[#This Row],[Référence]],MON_MSG!A:J,9,FALSE))</f>
        <v/>
      </c>
      <c r="N884" s="3" t="str">
        <f>IF(VLOOKUP($A884,DICO_Complet!A:R,12,FALSE)=0,"",VLOOKUP($A884,DICO_Complet!A:R,12,FALSE))</f>
        <v>MFO11-p2</v>
      </c>
      <c r="O884" s="3" t="str">
        <f>IF(VLOOKUP($A884,DICO_Complet!A:R,13,FALSE)=0,"",VLOOKUP($A884,DICO_Complet!A:R,13,FALSE))</f>
        <v/>
      </c>
      <c r="P884" s="3" t="str">
        <f>IF(VLOOKUP($A884,DICO_Complet!A:R,14,FALSE)=0,"",VLOOKUP($A884,DICO_Complet!A:R,14,FALSE))</f>
        <v/>
      </c>
      <c r="Q884" s="3" t="str">
        <f>IF(VLOOKUP($A884,DICO_Complet!A:R,15,FALSE)=0,"",VLOOKUP($A884,DICO_Complet!A:R,15,FALSE))</f>
        <v/>
      </c>
      <c r="R884" s="3" t="str">
        <f>IF(VLOOKUP($A884,DICO_Complet!A:R,16,FALSE)=0,"",VLOOKUP($A884,DICO_Complet!A:R,16,FALSE))</f>
        <v/>
      </c>
      <c r="S884" s="3" t="str">
        <f>IF(VLOOKUP($A884,DICO_Complet!A:R,17,FALSE)=0,"",VLOOKUP($A884,DICO_Complet!A:R,17,FALSE))</f>
        <v/>
      </c>
      <c r="T884" s="3" t="str">
        <f>IF(VLOOKUP($A884,DICO_Complet!A:R,18,FALSE)=0,"",VLOOKUP($A884,DICO_Complet!A:R,18,FALSE))</f>
        <v/>
      </c>
    </row>
    <row r="885" spans="1:20">
      <c r="A885" s="29">
        <v>251121184000</v>
      </c>
      <c r="B885" s="30" t="str">
        <f>IF(ISNA(VLOOKUP(Tableau161920[[#This Row],[Référence]],MON_MSG!A:B,2,FALSE)),"N",IF($I885="Obsolete","N","O"))</f>
        <v>O</v>
      </c>
      <c r="C885" s="3" t="str">
        <f>VLOOKUP($A885,DICO_Complet!A:R,3,FALSE)</f>
        <v>Environment</v>
      </c>
      <c r="D885" s="3" t="str">
        <f>VLOOKUP($A885,DICO_Complet!A:R,4,FALSE)</f>
        <v>issuer</v>
      </c>
      <c r="E885" s="3" t="str">
        <f>VLOOKUP($A885,DICO_Complet!A:R,5,FALSE)</f>
        <v>institutionName</v>
      </c>
      <c r="F885" s="3" t="str">
        <f>VLOOKUP($A885,DICO_Complet!A:R,6,FALSE)</f>
        <v>Max35Text</v>
      </c>
      <c r="G885" s="31" t="str">
        <f>VLOOKUP($A885,DICO_Complet!A:R,7,FALSE)</f>
        <v>DNS</v>
      </c>
      <c r="H885" s="31">
        <f>VLOOKUP($A885,DICO_Complet!A:R,8,FALSE)</f>
        <v>0</v>
      </c>
      <c r="I885" s="3" t="str">
        <f>IF(VLOOKUP($A885,DICO_Complet!A:R,9,FALSE)&lt;&gt;0,VLOOKUP($A885,DICO_Complet!A:R,9,FALSE),"")</f>
        <v/>
      </c>
      <c r="J885" s="3" t="str">
        <f>VLOOKUP($A885,DICO_Complet!A:R,10,FALSE)</f>
        <v>Issuer institution Name</v>
      </c>
      <c r="K885" s="3" t="str">
        <f>IF(OR(ISNA(VLOOKUP(Tableau161920[[#This Row],[Référence]],MON_MSG!A:H,7,FALSE)),ISBLANK(VLOOKUP(Tableau161920[[#This Row],[Référence]],MON_MSG!A:H,7,FALSE))),"",VLOOKUP(Tableau161920[[#This Row],[Référence]],MON_MSG!A:H,7,FALSE))</f>
        <v/>
      </c>
      <c r="L885" s="3" t="str">
        <f>IF(OR(ISNA(VLOOKUP(Tableau161920[[#This Row],[Référence]],MON_MSG!A:I,8,FALSE)),ISBLANK(VLOOKUP(Tableau161920[[#This Row],[Référence]],MON_MSG!A:I,8,FALSE))),"",VLOOKUP(Tableau161920[[#This Row],[Référence]],MON_MSG!A:I,8,FALSE))</f>
        <v/>
      </c>
      <c r="M885" s="3" t="str">
        <f>IF(OR(ISNA(VLOOKUP(Tableau161920[[#This Row],[Référence]],MON_MSG!A:J,9,FALSE)),ISBLANK(VLOOKUP(Tableau161920[[#This Row],[Référence]],MON_MSG!A:J,9,FALSE))),"",VLOOKUP(Tableau161920[[#This Row],[Référence]],MON_MSG!A:J,9,FALSE))</f>
        <v/>
      </c>
      <c r="N885" s="3" t="str">
        <f>IF(VLOOKUP($A885,DICO_Complet!A:R,12,FALSE)=0,"",VLOOKUP($A885,DICO_Complet!A:R,12,FALSE))</f>
        <v/>
      </c>
      <c r="O885" s="3" t="str">
        <f>IF(VLOOKUP($A885,DICO_Complet!A:R,13,FALSE)=0,"",VLOOKUP($A885,DICO_Complet!A:R,13,FALSE))</f>
        <v/>
      </c>
      <c r="P885" s="3" t="str">
        <f>IF(VLOOKUP($A885,DICO_Complet!A:R,14,FALSE)=0,"",VLOOKUP($A885,DICO_Complet!A:R,14,FALSE))</f>
        <v/>
      </c>
      <c r="Q885" s="3" t="str">
        <f>IF(VLOOKUP($A885,DICO_Complet!A:R,15,FALSE)=0,"",VLOOKUP($A885,DICO_Complet!A:R,15,FALSE))</f>
        <v/>
      </c>
      <c r="R885" s="3" t="str">
        <f>IF(VLOOKUP($A885,DICO_Complet!A:R,16,FALSE)=0,"",VLOOKUP($A885,DICO_Complet!A:R,16,FALSE))</f>
        <v/>
      </c>
      <c r="S885" s="3" t="str">
        <f>IF(VLOOKUP($A885,DICO_Complet!A:R,17,FALSE)=0,"",VLOOKUP($A885,DICO_Complet!A:R,17,FALSE))</f>
        <v/>
      </c>
      <c r="T885" s="3" t="str">
        <f>IF(VLOOKUP($A885,DICO_Complet!A:R,18,FALSE)=0,"",VLOOKUP($A885,DICO_Complet!A:R,18,FALSE))</f>
        <v/>
      </c>
    </row>
    <row r="886" spans="1:20">
      <c r="A886" s="29">
        <v>251121184100</v>
      </c>
      <c r="B886" s="30" t="str">
        <f>IF(ISNA(VLOOKUP(Tableau161920[[#This Row],[Référence]],MON_MSG!A:B,2,FALSE)),"N",IF($I886="Obsolete","N","O"))</f>
        <v>O</v>
      </c>
      <c r="C886" s="3" t="str">
        <f>VLOOKUP($A886,DICO_Complet!A:R,3,FALSE)</f>
        <v>Environment</v>
      </c>
      <c r="D886" s="3" t="str">
        <f>VLOOKUP($A886,DICO_Complet!A:R,4,FALSE)</f>
        <v>issuer</v>
      </c>
      <c r="E886" s="3" t="str">
        <f>VLOOKUP($A886,DICO_Complet!A:R,5,FALSE)</f>
        <v>leadInstitutionId</v>
      </c>
      <c r="F886" s="3" t="str">
        <f>VLOOKUP($A886,DICO_Complet!A:R,6,FALSE)</f>
        <v>Max5Text</v>
      </c>
      <c r="G886" s="31" t="str">
        <f>VLOOKUP($A886,DICO_Complet!A:R,7,FALSE)</f>
        <v>DNS</v>
      </c>
      <c r="H886" s="31">
        <f>VLOOKUP($A886,DICO_Complet!A:R,8,FALSE)</f>
        <v>0</v>
      </c>
      <c r="I886" s="3" t="str">
        <f>IF(VLOOKUP($A886,DICO_Complet!A:R,9,FALSE)&lt;&gt;0,VLOOKUP($A886,DICO_Complet!A:R,9,FALSE),"")</f>
        <v/>
      </c>
      <c r="J886" s="3" t="str">
        <f>VLOOKUP($A886,DICO_Complet!A:R,10,FALSE)</f>
        <v>Issuer Leader institution Id</v>
      </c>
      <c r="K886" s="3" t="str">
        <f>IF(OR(ISNA(VLOOKUP(Tableau161920[[#This Row],[Référence]],MON_MSG!A:H,7,FALSE)),ISBLANK(VLOOKUP(Tableau161920[[#This Row],[Référence]],MON_MSG!A:H,7,FALSE))),"",VLOOKUP(Tableau161920[[#This Row],[Référence]],MON_MSG!A:H,7,FALSE))</f>
        <v/>
      </c>
      <c r="L886" s="3" t="str">
        <f>IF(OR(ISNA(VLOOKUP(Tableau161920[[#This Row],[Référence]],MON_MSG!A:I,8,FALSE)),ISBLANK(VLOOKUP(Tableau161920[[#This Row],[Référence]],MON_MSG!A:I,8,FALSE))),"",VLOOKUP(Tableau161920[[#This Row],[Référence]],MON_MSG!A:I,8,FALSE))</f>
        <v/>
      </c>
      <c r="M886" s="3" t="str">
        <f>IF(OR(ISNA(VLOOKUP(Tableau161920[[#This Row],[Référence]],MON_MSG!A:J,9,FALSE)),ISBLANK(VLOOKUP(Tableau161920[[#This Row],[Référence]],MON_MSG!A:J,9,FALSE))),"",VLOOKUP(Tableau161920[[#This Row],[Référence]],MON_MSG!A:J,9,FALSE))</f>
        <v/>
      </c>
      <c r="N886" s="3" t="str">
        <f>IF(VLOOKUP($A886,DICO_Complet!A:R,12,FALSE)=0,"",VLOOKUP($A886,DICO_Complet!A:R,12,FALSE))</f>
        <v>MFO05</v>
      </c>
      <c r="O886" s="3" t="str">
        <f>IF(VLOOKUP($A886,DICO_Complet!A:R,13,FALSE)=0,"",VLOOKUP($A886,DICO_Complet!A:R,13,FALSE))</f>
        <v/>
      </c>
      <c r="P886" s="3" t="str">
        <f>IF(VLOOKUP($A886,DICO_Complet!A:R,14,FALSE)=0,"",VLOOKUP($A886,DICO_Complet!A:R,14,FALSE))</f>
        <v/>
      </c>
      <c r="Q886" s="3" t="str">
        <f>IF(VLOOKUP($A886,DICO_Complet!A:R,15,FALSE)=0,"",VLOOKUP($A886,DICO_Complet!A:R,15,FALSE))</f>
        <v/>
      </c>
      <c r="R886" s="3" t="str">
        <f>IF(VLOOKUP($A886,DICO_Complet!A:R,16,FALSE)=0,"",VLOOKUP($A886,DICO_Complet!A:R,16,FALSE))</f>
        <v/>
      </c>
      <c r="S886" s="3" t="str">
        <f>IF(VLOOKUP($A886,DICO_Complet!A:R,17,FALSE)=0,"",VLOOKUP($A886,DICO_Complet!A:R,17,FALSE))</f>
        <v/>
      </c>
      <c r="T886" s="3" t="str">
        <f>IF(VLOOKUP($A886,DICO_Complet!A:R,18,FALSE)=0,"",VLOOKUP($A886,DICO_Complet!A:R,18,FALSE))</f>
        <v/>
      </c>
    </row>
    <row r="887" spans="1:20">
      <c r="A887" s="29">
        <v>251121184200</v>
      </c>
      <c r="B887" s="30" t="str">
        <f>IF(ISNA(VLOOKUP(Tableau161920[[#This Row],[Référence]],MON_MSG!A:B,2,FALSE)),"N",IF($I887="Obsolete","N","O"))</f>
        <v>O</v>
      </c>
      <c r="C887" s="3" t="str">
        <f>VLOOKUP($A887,DICO_Complet!A:R,3,FALSE)</f>
        <v>Environment</v>
      </c>
      <c r="D887" s="3" t="str">
        <f>VLOOKUP($A887,DICO_Complet!A:R,4,FALSE)</f>
        <v>issuer</v>
      </c>
      <c r="E887" s="3" t="str">
        <f>VLOOKUP($A887,DICO_Complet!A:R,5,FALSE)</f>
        <v>leadInstitutionName</v>
      </c>
      <c r="F887" s="3" t="str">
        <f>VLOOKUP($A887,DICO_Complet!A:R,6,FALSE)</f>
        <v>Max35Text</v>
      </c>
      <c r="G887" s="31" t="str">
        <f>VLOOKUP($A887,DICO_Complet!A:R,7,FALSE)</f>
        <v>DNS</v>
      </c>
      <c r="H887" s="31">
        <f>VLOOKUP($A887,DICO_Complet!A:R,8,FALSE)</f>
        <v>0</v>
      </c>
      <c r="I887" s="3" t="str">
        <f>IF(VLOOKUP($A887,DICO_Complet!A:R,9,FALSE)&lt;&gt;0,VLOOKUP($A887,DICO_Complet!A:R,9,FALSE),"")</f>
        <v/>
      </c>
      <c r="J887" s="3" t="str">
        <f>VLOOKUP($A887,DICO_Complet!A:R,10,FALSE)</f>
        <v>Issuer Leader institution Name</v>
      </c>
      <c r="K887" s="3" t="str">
        <f>IF(OR(ISNA(VLOOKUP(Tableau161920[[#This Row],[Référence]],MON_MSG!A:H,7,FALSE)),ISBLANK(VLOOKUP(Tableau161920[[#This Row],[Référence]],MON_MSG!A:H,7,FALSE))),"",VLOOKUP(Tableau161920[[#This Row],[Référence]],MON_MSG!A:H,7,FALSE))</f>
        <v/>
      </c>
      <c r="L887" s="3" t="str">
        <f>IF(OR(ISNA(VLOOKUP(Tableau161920[[#This Row],[Référence]],MON_MSG!A:I,8,FALSE)),ISBLANK(VLOOKUP(Tableau161920[[#This Row],[Référence]],MON_MSG!A:I,8,FALSE))),"",VLOOKUP(Tableau161920[[#This Row],[Référence]],MON_MSG!A:I,8,FALSE))</f>
        <v/>
      </c>
      <c r="M887" s="3" t="str">
        <f>IF(OR(ISNA(VLOOKUP(Tableau161920[[#This Row],[Référence]],MON_MSG!A:J,9,FALSE)),ISBLANK(VLOOKUP(Tableau161920[[#This Row],[Référence]],MON_MSG!A:J,9,FALSE))),"",VLOOKUP(Tableau161920[[#This Row],[Référence]],MON_MSG!A:J,9,FALSE))</f>
        <v/>
      </c>
      <c r="N887" s="3" t="str">
        <f>IF(VLOOKUP($A887,DICO_Complet!A:R,12,FALSE)=0,"",VLOOKUP($A887,DICO_Complet!A:R,12,FALSE))</f>
        <v/>
      </c>
      <c r="O887" s="3" t="str">
        <f>IF(VLOOKUP($A887,DICO_Complet!A:R,13,FALSE)=0,"",VLOOKUP($A887,DICO_Complet!A:R,13,FALSE))</f>
        <v/>
      </c>
      <c r="P887" s="3" t="str">
        <f>IF(VLOOKUP($A887,DICO_Complet!A:R,14,FALSE)=0,"",VLOOKUP($A887,DICO_Complet!A:R,14,FALSE))</f>
        <v/>
      </c>
      <c r="Q887" s="3" t="str">
        <f>IF(VLOOKUP($A887,DICO_Complet!A:R,15,FALSE)=0,"",VLOOKUP($A887,DICO_Complet!A:R,15,FALSE))</f>
        <v/>
      </c>
      <c r="R887" s="3" t="str">
        <f>IF(VLOOKUP($A887,DICO_Complet!A:R,16,FALSE)=0,"",VLOOKUP($A887,DICO_Complet!A:R,16,FALSE))</f>
        <v/>
      </c>
      <c r="S887" s="3" t="str">
        <f>IF(VLOOKUP($A887,DICO_Complet!A:R,17,FALSE)=0,"",VLOOKUP($A887,DICO_Complet!A:R,17,FALSE))</f>
        <v/>
      </c>
      <c r="T887" s="3" t="str">
        <f>IF(VLOOKUP($A887,DICO_Complet!A:R,18,FALSE)=0,"",VLOOKUP($A887,DICO_Complet!A:R,18,FALSE))</f>
        <v/>
      </c>
    </row>
    <row r="888" spans="1:20">
      <c r="A888" s="29">
        <v>250528104007</v>
      </c>
      <c r="B888" s="30" t="str">
        <f>IF(ISNA(VLOOKUP(Tableau161920[[#This Row],[Référence]],MON_MSG!A:B,2,FALSE)),"N",IF($I888="Obsolete","N","O"))</f>
        <v>O</v>
      </c>
      <c r="C888" s="3" t="str">
        <f>VLOOKUP($A888,DICO_Complet!A:R,3,FALSE)</f>
        <v>Environment</v>
      </c>
      <c r="D888" s="3" t="str">
        <f>VLOOKUP($A888,DICO_Complet!A:R,4,FALSE)</f>
        <v>merchant</v>
      </c>
      <c r="E888" s="3" t="str">
        <f>VLOOKUP($A888,DICO_Complet!A:R,5,FALSE)</f>
        <v>branchCode</v>
      </c>
      <c r="F888" s="3" t="str">
        <f>VLOOKUP($A888,DICO_Complet!A:R,6,FALSE)</f>
        <v>Max5AlphaNumericText</v>
      </c>
      <c r="G888" s="31" t="str">
        <f>VLOOKUP($A888,DICO_Complet!A:R,7,FALSE)</f>
        <v>DNS</v>
      </c>
      <c r="H888" s="31">
        <f>VLOOKUP($A888,DICO_Complet!A:R,8,FALSE)</f>
        <v>0</v>
      </c>
      <c r="I888" s="3" t="str">
        <f>IF(VLOOKUP($A888,DICO_Complet!A:R,9,FALSE)&lt;&gt;0,VLOOKUP($A888,DICO_Complet!A:R,9,FALSE),"")</f>
        <v/>
      </c>
      <c r="J888" s="3" t="str">
        <f>VLOOKUP($A888,DICO_Complet!A:R,10,FALSE)</f>
        <v>branch code</v>
      </c>
      <c r="K888" s="3" t="str">
        <f>IF(OR(ISNA(VLOOKUP(Tableau161920[[#This Row],[Référence]],MON_MSG!A:H,7,FALSE)),ISBLANK(VLOOKUP(Tableau161920[[#This Row],[Référence]],MON_MSG!A:H,7,FALSE))),"",VLOOKUP(Tableau161920[[#This Row],[Référence]],MON_MSG!A:H,7,FALSE))</f>
        <v/>
      </c>
      <c r="L888" s="3" t="str">
        <f>IF(OR(ISNA(VLOOKUP(Tableau161920[[#This Row],[Référence]],MON_MSG!A:I,8,FALSE)),ISBLANK(VLOOKUP(Tableau161920[[#This Row],[Référence]],MON_MSG!A:I,8,FALSE))),"",VLOOKUP(Tableau161920[[#This Row],[Référence]],MON_MSG!A:I,8,FALSE))</f>
        <v/>
      </c>
      <c r="M888" s="3" t="str">
        <f>IF(OR(ISNA(VLOOKUP(Tableau161920[[#This Row],[Référence]],MON_MSG!A:J,9,FALSE)),ISBLANK(VLOOKUP(Tableau161920[[#This Row],[Référence]],MON_MSG!A:J,9,FALSE))),"",VLOOKUP(Tableau161920[[#This Row],[Référence]],MON_MSG!A:J,9,FALSE))</f>
        <v/>
      </c>
      <c r="N888" s="3" t="str">
        <f>IF(VLOOKUP($A888,DICO_Complet!A:R,12,FALSE)=0,"",VLOOKUP($A888,DICO_Complet!A:R,12,FALSE))</f>
        <v/>
      </c>
      <c r="O888" s="3" t="str">
        <f>IF(VLOOKUP($A888,DICO_Complet!A:R,13,FALSE)=0,"",VLOOKUP($A888,DICO_Complet!A:R,13,FALSE))</f>
        <v/>
      </c>
      <c r="P888" s="3" t="str">
        <f>IF(VLOOKUP($A888,DICO_Complet!A:R,14,FALSE)=0,"",VLOOKUP($A888,DICO_Complet!A:R,14,FALSE))</f>
        <v/>
      </c>
      <c r="Q888" s="3" t="str">
        <f>IF(VLOOKUP($A888,DICO_Complet!A:R,15,FALSE)=0,"",VLOOKUP($A888,DICO_Complet!A:R,15,FALSE))</f>
        <v/>
      </c>
      <c r="R888" s="3" t="str">
        <f>IF(VLOOKUP($A888,DICO_Complet!A:R,16,FALSE)=0,"",VLOOKUP($A888,DICO_Complet!A:R,16,FALSE))</f>
        <v/>
      </c>
      <c r="S888" s="3" t="str">
        <f>IF(VLOOKUP($A888,DICO_Complet!A:R,17,FALSE)=0,"",VLOOKUP($A888,DICO_Complet!A:R,17,FALSE))</f>
        <v/>
      </c>
      <c r="T888" s="3" t="str">
        <f>IF(VLOOKUP($A888,DICO_Complet!A:R,18,FALSE)=0,"",VLOOKUP($A888,DICO_Complet!A:R,18,FALSE))</f>
        <v/>
      </c>
    </row>
    <row r="889" spans="1:20">
      <c r="A889" s="29">
        <v>241112000118</v>
      </c>
      <c r="B889" s="30" t="str">
        <f>IF(ISNA(VLOOKUP(Tableau161920[[#This Row],[Référence]],MON_MSG!A:B,2,FALSE)),"N",IF($I889="Obsolete","N","O"))</f>
        <v>O</v>
      </c>
      <c r="C889" s="3" t="str">
        <f>VLOOKUP($A889,DICO_Complet!A:R,3,FALSE)</f>
        <v>Environment</v>
      </c>
      <c r="D889" s="3" t="str">
        <f>VLOOKUP($A889,DICO_Complet!A:R,4,FALSE)</f>
        <v>merchant</v>
      </c>
      <c r="E889" s="3" t="str">
        <f>VLOOKUP($A889,DICO_Complet!A:R,5,FALSE)</f>
        <v>merchantAdditionalData</v>
      </c>
      <c r="F889" s="3" t="str">
        <f>VLOOKUP($A889,DICO_Complet!A:R,6,FALSE)</f>
        <v>Max200Text</v>
      </c>
      <c r="G889" s="31" t="str">
        <f>VLOOKUP($A889,DICO_Complet!A:R,7,FALSE)</f>
        <v>DNS</v>
      </c>
      <c r="H889" s="31">
        <f>VLOOKUP($A889,DICO_Complet!A:R,8,FALSE)</f>
        <v>0</v>
      </c>
      <c r="I889" s="3" t="str">
        <f>IF(VLOOKUP($A889,DICO_Complet!A:R,9,FALSE)&lt;&gt;0,VLOOKUP($A889,DICO_Complet!A:R,9,FALSE),"")</f>
        <v/>
      </c>
      <c r="J889" s="3" t="str">
        <f>VLOOKUP($A889,DICO_Complet!A:R,10,FALSE)</f>
        <v>Merchant data connected with merchantType</v>
      </c>
      <c r="K889" s="3" t="str">
        <f>IF(OR(ISNA(VLOOKUP(Tableau161920[[#This Row],[Référence]],MON_MSG!A:H,7,FALSE)),ISBLANK(VLOOKUP(Tableau161920[[#This Row],[Référence]],MON_MSG!A:H,7,FALSE))),"",VLOOKUP(Tableau161920[[#This Row],[Référence]],MON_MSG!A:H,7,FALSE))</f>
        <v/>
      </c>
      <c r="L889" s="3" t="str">
        <f>IF(OR(ISNA(VLOOKUP(Tableau161920[[#This Row],[Référence]],MON_MSG!A:I,8,FALSE)),ISBLANK(VLOOKUP(Tableau161920[[#This Row],[Référence]],MON_MSG!A:I,8,FALSE))),"",VLOOKUP(Tableau161920[[#This Row],[Référence]],MON_MSG!A:I,8,FALSE))</f>
        <v/>
      </c>
      <c r="M889" s="3" t="str">
        <f>IF(OR(ISNA(VLOOKUP(Tableau161920[[#This Row],[Référence]],MON_MSG!A:J,9,FALSE)),ISBLANK(VLOOKUP(Tableau161920[[#This Row],[Référence]],MON_MSG!A:J,9,FALSE))),"",VLOOKUP(Tableau161920[[#This Row],[Référence]],MON_MSG!A:J,9,FALSE))</f>
        <v/>
      </c>
      <c r="N889" s="3" t="str">
        <f>IF(VLOOKUP($A889,DICO_Complet!A:R,12,FALSE)=0,"",VLOOKUP($A889,DICO_Complet!A:R,12,FALSE))</f>
        <v>AUT368</v>
      </c>
      <c r="O889" s="3" t="str">
        <f>IF(VLOOKUP($A889,DICO_Complet!A:R,13,FALSE)=0,"",VLOOKUP($A889,DICO_Complet!A:R,13,FALSE))</f>
        <v/>
      </c>
      <c r="P889" s="3" t="str">
        <f>IF(VLOOKUP($A889,DICO_Complet!A:R,14,FALSE)=0,"",VLOOKUP($A889,DICO_Complet!A:R,14,FALSE))</f>
        <v/>
      </c>
      <c r="Q889" s="3" t="str">
        <f>IF(VLOOKUP($A889,DICO_Complet!A:R,15,FALSE)=0,"",VLOOKUP($A889,DICO_Complet!A:R,15,FALSE))</f>
        <v/>
      </c>
      <c r="R889" s="3" t="str">
        <f>IF(VLOOKUP($A889,DICO_Complet!A:R,16,FALSE)=0,"",VLOOKUP($A889,DICO_Complet!A:R,16,FALSE))</f>
        <v/>
      </c>
      <c r="S889" s="3" t="str">
        <f>IF(VLOOKUP($A889,DICO_Complet!A:R,17,FALSE)=0,"",VLOOKUP($A889,DICO_Complet!A:R,17,FALSE))</f>
        <v/>
      </c>
      <c r="T889" s="3" t="str">
        <f>IF(VLOOKUP($A889,DICO_Complet!A:R,18,FALSE)=0,"",VLOOKUP($A889,DICO_Complet!A:R,18,FALSE))</f>
        <v/>
      </c>
    </row>
    <row r="890" spans="1:20">
      <c r="A890" s="29">
        <v>250401140200</v>
      </c>
      <c r="B890" s="30" t="str">
        <f>IF(ISNA(VLOOKUP(Tableau161920[[#This Row],[Référence]],MON_MSG!A:B,2,FALSE)),"N",IF($I890="Obsolete","N","O"))</f>
        <v>O</v>
      </c>
      <c r="C890" s="3" t="str">
        <f>VLOOKUP($A890,DICO_Complet!A:R,3,FALSE)</f>
        <v>Environment</v>
      </c>
      <c r="D890" s="3" t="str">
        <f>VLOOKUP($A890,DICO_Complet!A:R,4,FALSE)</f>
        <v>merchantAgreement</v>
      </c>
      <c r="E890" s="3" t="str">
        <f>VLOOKUP($A890,DICO_Complet!A:R,5,FALSE)</f>
        <v>companyName</v>
      </c>
      <c r="F890" s="3" t="str">
        <f>VLOOKUP($A890,DICO_Complet!A:R,6,FALSE)</f>
        <v>Max40Text</v>
      </c>
      <c r="G890" s="31" t="str">
        <f>VLOOKUP($A890,DICO_Complet!A:R,7,FALSE)</f>
        <v>DNS</v>
      </c>
      <c r="H890" s="31">
        <f>VLOOKUP($A890,DICO_Complet!A:R,8,FALSE)</f>
        <v>0</v>
      </c>
      <c r="I890" s="3" t="str">
        <f>IF(VLOOKUP($A890,DICO_Complet!A:R,9,FALSE)&lt;&gt;0,VLOOKUP($A890,DICO_Complet!A:R,9,FALSE),"")</f>
        <v/>
      </c>
      <c r="J890" s="3" t="str">
        <f>VLOOKUP($A890,DICO_Complet!A:R,10,FALSE)</f>
        <v>Company Name</v>
      </c>
      <c r="K890" s="3" t="str">
        <f>IF(OR(ISNA(VLOOKUP(Tableau161920[[#This Row],[Référence]],MON_MSG!A:H,7,FALSE)),ISBLANK(VLOOKUP(Tableau161920[[#This Row],[Référence]],MON_MSG!A:H,7,FALSE))),"",VLOOKUP(Tableau161920[[#This Row],[Référence]],MON_MSG!A:H,7,FALSE))</f>
        <v/>
      </c>
      <c r="L890" s="3" t="str">
        <f>IF(OR(ISNA(VLOOKUP(Tableau161920[[#This Row],[Référence]],MON_MSG!A:I,8,FALSE)),ISBLANK(VLOOKUP(Tableau161920[[#This Row],[Référence]],MON_MSG!A:I,8,FALSE))),"",VLOOKUP(Tableau161920[[#This Row],[Référence]],MON_MSG!A:I,8,FALSE))</f>
        <v/>
      </c>
      <c r="M890" s="3" t="str">
        <f>IF(OR(ISNA(VLOOKUP(Tableau161920[[#This Row],[Référence]],MON_MSG!A:J,9,FALSE)),ISBLANK(VLOOKUP(Tableau161920[[#This Row],[Référence]],MON_MSG!A:J,9,FALSE))),"",VLOOKUP(Tableau161920[[#This Row],[Référence]],MON_MSG!A:J,9,FALSE))</f>
        <v/>
      </c>
      <c r="N890" s="3" t="str">
        <f>IF(VLOOKUP($A890,DICO_Complet!A:R,12,FALSE)=0,"",VLOOKUP($A890,DICO_Complet!A:R,12,FALSE))</f>
        <v/>
      </c>
      <c r="O890" s="3" t="str">
        <f>IF(VLOOKUP($A890,DICO_Complet!A:R,13,FALSE)=0,"",VLOOKUP($A890,DICO_Complet!A:R,13,FALSE))</f>
        <v/>
      </c>
      <c r="P890" s="3" t="str">
        <f>IF(VLOOKUP($A890,DICO_Complet!A:R,14,FALSE)=0,"",VLOOKUP($A890,DICO_Complet!A:R,14,FALSE))</f>
        <v/>
      </c>
      <c r="Q890" s="3" t="str">
        <f>IF(VLOOKUP($A890,DICO_Complet!A:R,15,FALSE)=0,"",VLOOKUP($A890,DICO_Complet!A:R,15,FALSE))</f>
        <v/>
      </c>
      <c r="R890" s="3" t="str">
        <f>IF(VLOOKUP($A890,DICO_Complet!A:R,16,FALSE)=0,"",VLOOKUP($A890,DICO_Complet!A:R,16,FALSE))</f>
        <v/>
      </c>
      <c r="S890" s="3" t="str">
        <f>IF(VLOOKUP($A890,DICO_Complet!A:R,17,FALSE)=0,"",VLOOKUP($A890,DICO_Complet!A:R,17,FALSE))</f>
        <v/>
      </c>
      <c r="T890" s="3" t="str">
        <f>IF(VLOOKUP($A890,DICO_Complet!A:R,18,FALSE)=0,"",VLOOKUP($A890,DICO_Complet!A:R,18,FALSE))</f>
        <v/>
      </c>
    </row>
    <row r="891" spans="1:20">
      <c r="A891" s="29">
        <v>241112000112</v>
      </c>
      <c r="B891" s="30" t="str">
        <f>IF(ISNA(VLOOKUP(Tableau161920[[#This Row],[Référence]],MON_MSG!A:B,2,FALSE)),"N",IF($I891="Obsolete","N","O"))</f>
        <v>O</v>
      </c>
      <c r="C891" s="3" t="str">
        <f>VLOOKUP($A891,DICO_Complet!A:R,3,FALSE)</f>
        <v>Environment</v>
      </c>
      <c r="D891" s="3" t="str">
        <f>VLOOKUP($A891,DICO_Complet!A:R,4,FALSE)</f>
        <v>merchantAgreement</v>
      </c>
      <c r="E891" s="3" t="str">
        <f>VLOOKUP($A891,DICO_Complet!A:R,5,FALSE)</f>
        <v>companyRegistrationCategory</v>
      </c>
      <c r="F891" s="3" t="str">
        <f>VLOOKUP($A891,DICO_Complet!A:R,6,FALSE)</f>
        <v>CompanyRegistrationCategoryCodeset</v>
      </c>
      <c r="G891" s="31" t="str">
        <f>VLOOKUP($A891,DICO_Complet!A:R,7,FALSE)</f>
        <v>DNS</v>
      </c>
      <c r="H891" s="31">
        <f>VLOOKUP($A891,DICO_Complet!A:R,8,FALSE)</f>
        <v>0</v>
      </c>
      <c r="I891" s="3" t="str">
        <f>IF(VLOOKUP($A891,DICO_Complet!A:R,9,FALSE)&lt;&gt;0,VLOOKUP($A891,DICO_Complet!A:R,9,FALSE),"")</f>
        <v/>
      </c>
      <c r="J891" s="3" t="str">
        <f>VLOOKUP($A891,DICO_Complet!A:R,10,FALSE)</f>
        <v>Company Registration Type</v>
      </c>
      <c r="K891" s="3" t="str">
        <f>IF(OR(ISNA(VLOOKUP(Tableau161920[[#This Row],[Référence]],MON_MSG!A:H,7,FALSE)),ISBLANK(VLOOKUP(Tableau161920[[#This Row],[Référence]],MON_MSG!A:H,7,FALSE))),"",VLOOKUP(Tableau161920[[#This Row],[Référence]],MON_MSG!A:H,7,FALSE))</f>
        <v/>
      </c>
      <c r="L891" s="3" t="str">
        <f>IF(OR(ISNA(VLOOKUP(Tableau161920[[#This Row],[Référence]],MON_MSG!A:I,8,FALSE)),ISBLANK(VLOOKUP(Tableau161920[[#This Row],[Référence]],MON_MSG!A:I,8,FALSE))),"",VLOOKUP(Tableau161920[[#This Row],[Référence]],MON_MSG!A:I,8,FALSE))</f>
        <v/>
      </c>
      <c r="M891" s="3" t="str">
        <f>IF(OR(ISNA(VLOOKUP(Tableau161920[[#This Row],[Référence]],MON_MSG!A:J,9,FALSE)),ISBLANK(VLOOKUP(Tableau161920[[#This Row],[Référence]],MON_MSG!A:J,9,FALSE))),"",VLOOKUP(Tableau161920[[#This Row],[Référence]],MON_MSG!A:J,9,FALSE))</f>
        <v/>
      </c>
      <c r="N891" s="3" t="str">
        <f>IF(VLOOKUP($A891,DICO_Complet!A:R,12,FALSE)=0,"",VLOOKUP($A891,DICO_Complet!A:R,12,FALSE))</f>
        <v/>
      </c>
      <c r="O891" s="3" t="str">
        <f>IF(VLOOKUP($A891,DICO_Complet!A:R,13,FALSE)=0,"",VLOOKUP($A891,DICO_Complet!A:R,13,FALSE))</f>
        <v/>
      </c>
      <c r="P891" s="3" t="str">
        <f>IF(VLOOKUP($A891,DICO_Complet!A:R,14,FALSE)=0,"",VLOOKUP($A891,DICO_Complet!A:R,14,FALSE))</f>
        <v/>
      </c>
      <c r="Q891" s="3" t="str">
        <f>IF(VLOOKUP($A891,DICO_Complet!A:R,15,FALSE)=0,"",VLOOKUP($A891,DICO_Complet!A:R,15,FALSE))</f>
        <v/>
      </c>
      <c r="R891" s="3" t="str">
        <f>IF(VLOOKUP($A891,DICO_Complet!A:R,16,FALSE)=0,"",VLOOKUP($A891,DICO_Complet!A:R,16,FALSE))</f>
        <v/>
      </c>
      <c r="S891" s="3" t="str">
        <f>IF(VLOOKUP($A891,DICO_Complet!A:R,17,FALSE)=0,"",VLOOKUP($A891,DICO_Complet!A:R,17,FALSE))</f>
        <v/>
      </c>
      <c r="T891" s="3" t="str">
        <f>IF(VLOOKUP($A891,DICO_Complet!A:R,18,FALSE)=0,"",VLOOKUP($A891,DICO_Complet!A:R,18,FALSE))</f>
        <v/>
      </c>
    </row>
    <row r="892" spans="1:20">
      <c r="A892" s="29">
        <v>241112000111</v>
      </c>
      <c r="B892" s="30" t="str">
        <f>IF(ISNA(VLOOKUP(Tableau161920[[#This Row],[Référence]],MON_MSG!A:B,2,FALSE)),"N",IF($I892="Obsolete","N","O"))</f>
        <v>O</v>
      </c>
      <c r="C892" s="3" t="str">
        <f>VLOOKUP($A892,DICO_Complet!A:R,3,FALSE)</f>
        <v>Environment</v>
      </c>
      <c r="D892" s="3" t="str">
        <f>VLOOKUP($A892,DICO_Complet!A:R,4,FALSE)</f>
        <v>merchantAgreement</v>
      </c>
      <c r="E892" s="3" t="str">
        <f>VLOOKUP($A892,DICO_Complet!A:R,5,FALSE)</f>
        <v>companyRegistrationNumber</v>
      </c>
      <c r="F892" s="3" t="str">
        <f>VLOOKUP($A892,DICO_Complet!A:R,6,FALSE)</f>
        <v>Max25AlphaNumericText</v>
      </c>
      <c r="G892" s="31" t="str">
        <f>VLOOKUP($A892,DICO_Complet!A:R,7,FALSE)</f>
        <v>DNS</v>
      </c>
      <c r="H892" s="31">
        <f>VLOOKUP($A892,DICO_Complet!A:R,8,FALSE)</f>
        <v>0</v>
      </c>
      <c r="I892" s="3" t="str">
        <f>IF(VLOOKUP($A892,DICO_Complet!A:R,9,FALSE)&lt;&gt;0,VLOOKUP($A892,DICO_Complet!A:R,9,FALSE),"")</f>
        <v/>
      </c>
      <c r="J892" s="3" t="str">
        <f>VLOOKUP($A892,DICO_Complet!A:R,10,FALSE)</f>
        <v>Company Registration Number</v>
      </c>
      <c r="K892" s="3" t="str">
        <f>IF(OR(ISNA(VLOOKUP(Tableau161920[[#This Row],[Référence]],MON_MSG!A:H,7,FALSE)),ISBLANK(VLOOKUP(Tableau161920[[#This Row],[Référence]],MON_MSG!A:H,7,FALSE))),"",VLOOKUP(Tableau161920[[#This Row],[Référence]],MON_MSG!A:H,7,FALSE))</f>
        <v/>
      </c>
      <c r="L892" s="3" t="str">
        <f>IF(OR(ISNA(VLOOKUP(Tableau161920[[#This Row],[Référence]],MON_MSG!A:I,8,FALSE)),ISBLANK(VLOOKUP(Tableau161920[[#This Row],[Référence]],MON_MSG!A:I,8,FALSE))),"",VLOOKUP(Tableau161920[[#This Row],[Référence]],MON_MSG!A:I,8,FALSE))</f>
        <v/>
      </c>
      <c r="M892" s="3" t="str">
        <f>IF(OR(ISNA(VLOOKUP(Tableau161920[[#This Row],[Référence]],MON_MSG!A:J,9,FALSE)),ISBLANK(VLOOKUP(Tableau161920[[#This Row],[Référence]],MON_MSG!A:J,9,FALSE))),"",VLOOKUP(Tableau161920[[#This Row],[Référence]],MON_MSG!A:J,9,FALSE))</f>
        <v/>
      </c>
      <c r="N892" s="3" t="str">
        <f>IF(VLOOKUP($A892,DICO_Complet!A:R,12,FALSE)=0,"",VLOOKUP($A892,DICO_Complet!A:R,12,FALSE))</f>
        <v>RSB47_96</v>
      </c>
      <c r="O892" s="3" t="str">
        <f>IF(VLOOKUP($A892,DICO_Complet!A:R,13,FALSE)=0,"",VLOOKUP($A892,DICO_Complet!A:R,13,FALSE))</f>
        <v>047-96</v>
      </c>
      <c r="P892" s="3" t="str">
        <f>IF(VLOOKUP($A892,DICO_Complet!A:R,14,FALSE)=0,"",VLOOKUP($A892,DICO_Complet!A:R,14,FALSE))</f>
        <v>046-DF5D</v>
      </c>
      <c r="Q892" s="3" t="str">
        <f>IF(VLOOKUP($A892,DICO_Complet!A:R,15,FALSE)=0,"",VLOOKUP($A892,DICO_Complet!A:R,15,FALSE))</f>
        <v>047-96</v>
      </c>
      <c r="R892" s="3" t="str">
        <f>IF(VLOOKUP($A892,DICO_Complet!A:R,16,FALSE)=0,"",VLOOKUP($A892,DICO_Complet!A:R,16,FALSE))</f>
        <v>104 Usage 2 Dataset ID 63 Tag 05,  Field 34 Dataset ID 02 Tag CB</v>
      </c>
      <c r="S892" s="3" t="str">
        <f>IF(VLOOKUP($A892,DICO_Complet!A:R,17,FALSE)=0,"",VLOOKUP($A892,DICO_Complet!A:R,17,FALSE))</f>
        <v/>
      </c>
      <c r="T892" s="3" t="str">
        <f>IF(VLOOKUP($A892,DICO_Complet!A:R,18,FALSE)=0,"",VLOOKUP($A892,DICO_Complet!A:R,18,FALSE))</f>
        <v/>
      </c>
    </row>
    <row r="893" spans="1:20">
      <c r="A893" s="29">
        <v>250408114900</v>
      </c>
      <c r="B893" s="30" t="str">
        <f>IF(ISNA(VLOOKUP(Tableau161920[[#This Row],[Référence]],MON_MSG!A:B,2,FALSE)),"N",IF($I893="Obsolete","N","O"))</f>
        <v>O</v>
      </c>
      <c r="C893" s="3" t="str">
        <f>VLOOKUP($A893,DICO_Complet!A:R,3,FALSE)</f>
        <v>Environment</v>
      </c>
      <c r="D893" s="3" t="str">
        <f>VLOOKUP($A893,DICO_Complet!A:R,4,FALSE)</f>
        <v>merchantAgreement</v>
      </c>
      <c r="E893" s="3" t="str">
        <f>VLOOKUP($A893,DICO_Complet!A:R,5,FALSE)</f>
        <v>contact</v>
      </c>
      <c r="F893" s="3" t="str">
        <f>VLOOKUP($A893,DICO_Complet!A:R,6,FALSE)</f>
        <v>ContactType</v>
      </c>
      <c r="G893" s="31" t="str">
        <f>VLOOKUP($A893,DICO_Complet!A:R,7,FALSE)</f>
        <v>DNS</v>
      </c>
      <c r="H893" s="31">
        <f>VLOOKUP($A893,DICO_Complet!A:R,8,FALSE)</f>
        <v>0</v>
      </c>
      <c r="I893" s="3" t="str">
        <f>IF(VLOOKUP($A893,DICO_Complet!A:R,9,FALSE)&lt;&gt;0,VLOOKUP($A893,DICO_Complet!A:R,9,FALSE),"")</f>
        <v/>
      </c>
      <c r="J893" s="3" t="str">
        <f>VLOOKUP($A893,DICO_Complet!A:R,10,FALSE)</f>
        <v>Contact</v>
      </c>
      <c r="K893" s="3" t="str">
        <f>IF(OR(ISNA(VLOOKUP(Tableau161920[[#This Row],[Référence]],MON_MSG!A:H,7,FALSE)),ISBLANK(VLOOKUP(Tableau161920[[#This Row],[Référence]],MON_MSG!A:H,7,FALSE))),"",VLOOKUP(Tableau161920[[#This Row],[Référence]],MON_MSG!A:H,7,FALSE))</f>
        <v/>
      </c>
      <c r="L893" s="3" t="str">
        <f>IF(OR(ISNA(VLOOKUP(Tableau161920[[#This Row],[Référence]],MON_MSG!A:I,8,FALSE)),ISBLANK(VLOOKUP(Tableau161920[[#This Row],[Référence]],MON_MSG!A:I,8,FALSE))),"",VLOOKUP(Tableau161920[[#This Row],[Référence]],MON_MSG!A:I,8,FALSE))</f>
        <v/>
      </c>
      <c r="M893" s="3" t="str">
        <f>IF(OR(ISNA(VLOOKUP(Tableau161920[[#This Row],[Référence]],MON_MSG!A:J,9,FALSE)),ISBLANK(VLOOKUP(Tableau161920[[#This Row],[Référence]],MON_MSG!A:J,9,FALSE))),"",VLOOKUP(Tableau161920[[#This Row],[Référence]],MON_MSG!A:J,9,FALSE))</f>
        <v/>
      </c>
      <c r="N893" s="3" t="str">
        <f>IF(VLOOKUP($A893,DICO_Complet!A:R,12,FALSE)=0,"",VLOOKUP($A893,DICO_Complet!A:R,12,FALSE))</f>
        <v/>
      </c>
      <c r="O893" s="3" t="str">
        <f>IF(VLOOKUP($A893,DICO_Complet!A:R,13,FALSE)=0,"",VLOOKUP($A893,DICO_Complet!A:R,13,FALSE))</f>
        <v/>
      </c>
      <c r="P893" s="3" t="str">
        <f>IF(VLOOKUP($A893,DICO_Complet!A:R,14,FALSE)=0,"",VLOOKUP($A893,DICO_Complet!A:R,14,FALSE))</f>
        <v/>
      </c>
      <c r="Q893" s="3" t="str">
        <f>IF(VLOOKUP($A893,DICO_Complet!A:R,15,FALSE)=0,"",VLOOKUP($A893,DICO_Complet!A:R,15,FALSE))</f>
        <v/>
      </c>
      <c r="R893" s="3" t="str">
        <f>IF(VLOOKUP($A893,DICO_Complet!A:R,16,FALSE)=0,"",VLOOKUP($A893,DICO_Complet!A:R,16,FALSE))</f>
        <v/>
      </c>
      <c r="S893" s="3" t="str">
        <f>IF(VLOOKUP($A893,DICO_Complet!A:R,17,FALSE)=0,"",VLOOKUP($A893,DICO_Complet!A:R,17,FALSE))</f>
        <v/>
      </c>
      <c r="T893" s="3" t="str">
        <f>IF(VLOOKUP($A893,DICO_Complet!A:R,18,FALSE)=0,"",VLOOKUP($A893,DICO_Complet!A:R,18,FALSE))</f>
        <v/>
      </c>
    </row>
    <row r="894" spans="1:20">
      <c r="A894" s="29">
        <v>250721161901</v>
      </c>
      <c r="B894" s="30" t="str">
        <f>IF(ISNA(VLOOKUP(Tableau161920[[#This Row],[Référence]],MON_MSG!A:B,2,FALSE)),"N",IF($I894="Obsolete","N","O"))</f>
        <v>O</v>
      </c>
      <c r="C894" s="3" t="str">
        <f>VLOOKUP($A894,DICO_Complet!A:R,3,FALSE)</f>
        <v>Environment</v>
      </c>
      <c r="D894" s="3" t="str">
        <f>VLOOKUP($A894,DICO_Complet!A:R,4,FALSE)</f>
        <v>merchantAgreement</v>
      </c>
      <c r="E894" s="3" t="str">
        <f>VLOOKUP($A894,DICO_Complet!A:R,5,FALSE)</f>
        <v>mailingPostalAddress</v>
      </c>
      <c r="F894" s="3" t="str">
        <f>VLOOKUP($A894,DICO_Complet!A:R,6,FALSE)</f>
        <v>PostalAddressType</v>
      </c>
      <c r="G894" s="31" t="str">
        <f>VLOOKUP($A894,DICO_Complet!A:R,7,FALSE)</f>
        <v>DNS</v>
      </c>
      <c r="H894" s="31">
        <f>VLOOKUP($A894,DICO_Complet!A:R,8,FALSE)</f>
        <v>0</v>
      </c>
      <c r="I894" s="3" t="str">
        <f>IF(VLOOKUP($A894,DICO_Complet!A:R,9,FALSE)&lt;&gt;0,VLOOKUP($A894,DICO_Complet!A:R,9,FALSE),"")</f>
        <v/>
      </c>
      <c r="J894" s="3" t="str">
        <f>VLOOKUP($A894,DICO_Complet!A:R,10,FALSE)</f>
        <v>Postal Address used for mail</v>
      </c>
      <c r="K894" s="3" t="str">
        <f>IF(OR(ISNA(VLOOKUP(Tableau161920[[#This Row],[Référence]],MON_MSG!A:H,7,FALSE)),ISBLANK(VLOOKUP(Tableau161920[[#This Row],[Référence]],MON_MSG!A:H,7,FALSE))),"",VLOOKUP(Tableau161920[[#This Row],[Référence]],MON_MSG!A:H,7,FALSE))</f>
        <v/>
      </c>
      <c r="L894" s="3" t="str">
        <f>IF(OR(ISNA(VLOOKUP(Tableau161920[[#This Row],[Référence]],MON_MSG!A:I,8,FALSE)),ISBLANK(VLOOKUP(Tableau161920[[#This Row],[Référence]],MON_MSG!A:I,8,FALSE))),"",VLOOKUP(Tableau161920[[#This Row],[Référence]],MON_MSG!A:I,8,FALSE))</f>
        <v/>
      </c>
      <c r="M894" s="3" t="str">
        <f>IF(OR(ISNA(VLOOKUP(Tableau161920[[#This Row],[Référence]],MON_MSG!A:J,9,FALSE)),ISBLANK(VLOOKUP(Tableau161920[[#This Row],[Référence]],MON_MSG!A:J,9,FALSE))),"",VLOOKUP(Tableau161920[[#This Row],[Référence]],MON_MSG!A:J,9,FALSE))</f>
        <v/>
      </c>
      <c r="N894" s="3" t="str">
        <f>IF(VLOOKUP($A894,DICO_Complet!A:R,12,FALSE)=0,"",VLOOKUP($A894,DICO_Complet!A:R,12,FALSE))</f>
        <v/>
      </c>
      <c r="O894" s="3" t="str">
        <f>IF(VLOOKUP($A894,DICO_Complet!A:R,13,FALSE)=0,"",VLOOKUP($A894,DICO_Complet!A:R,13,FALSE))</f>
        <v/>
      </c>
      <c r="P894" s="3" t="str">
        <f>IF(VLOOKUP($A894,DICO_Complet!A:R,14,FALSE)=0,"",VLOOKUP($A894,DICO_Complet!A:R,14,FALSE))</f>
        <v/>
      </c>
      <c r="Q894" s="3" t="str">
        <f>IF(VLOOKUP($A894,DICO_Complet!A:R,15,FALSE)=0,"",VLOOKUP($A894,DICO_Complet!A:R,15,FALSE))</f>
        <v/>
      </c>
      <c r="R894" s="3" t="str">
        <f>IF(VLOOKUP($A894,DICO_Complet!A:R,16,FALSE)=0,"",VLOOKUP($A894,DICO_Complet!A:R,16,FALSE))</f>
        <v/>
      </c>
      <c r="S894" s="3" t="str">
        <f>IF(VLOOKUP($A894,DICO_Complet!A:R,17,FALSE)=0,"",VLOOKUP($A894,DICO_Complet!A:R,17,FALSE))</f>
        <v/>
      </c>
      <c r="T894" s="3" t="str">
        <f>IF(VLOOKUP($A894,DICO_Complet!A:R,18,FALSE)=0,"",VLOOKUP($A894,DICO_Complet!A:R,18,FALSE))</f>
        <v/>
      </c>
    </row>
    <row r="895" spans="1:20">
      <c r="A895" s="29">
        <v>250919143900</v>
      </c>
      <c r="B895" s="30" t="str">
        <f>IF(ISNA(VLOOKUP(Tableau161920[[#This Row],[Référence]],MON_MSG!A:B,2,FALSE)),"N",IF($I895="Obsolete","N","O"))</f>
        <v>O</v>
      </c>
      <c r="C895" s="3" t="str">
        <f>VLOOKUP($A895,DICO_Complet!A:R,3,FALSE)</f>
        <v>Environment</v>
      </c>
      <c r="D895" s="3" t="str">
        <f>VLOOKUP($A895,DICO_Complet!A:R,4,FALSE)</f>
        <v>merchantAgreement</v>
      </c>
      <c r="E895" s="3" t="str">
        <f>VLOOKUP($A895,DICO_Complet!A:R,5,FALSE)</f>
        <v>merchantAgreementId</v>
      </c>
      <c r="F895" s="3" t="str">
        <f>VLOOKUP($A895,DICO_Complet!A:R,6,FALSE)</f>
        <v>Max30AlphaNumericText</v>
      </c>
      <c r="G895" s="31" t="str">
        <f>VLOOKUP($A895,DICO_Complet!A:R,7,FALSE)</f>
        <v>DNS</v>
      </c>
      <c r="H895" s="31">
        <f>VLOOKUP($A895,DICO_Complet!A:R,8,FALSE)</f>
        <v>0</v>
      </c>
      <c r="I895" s="3" t="str">
        <f>IF(VLOOKUP($A895,DICO_Complet!A:R,9,FALSE)&lt;&gt;0,VLOOKUP($A895,DICO_Complet!A:R,9,FALSE),"")</f>
        <v/>
      </c>
      <c r="J895" s="3" t="str">
        <f>VLOOKUP($A895,DICO_Complet!A:R,10,FALSE)</f>
        <v>Merchant agreement identifier (bank code + SIREN for France or TVA for Europe)</v>
      </c>
      <c r="K895" s="3" t="str">
        <f>IF(OR(ISNA(VLOOKUP(Tableau161920[[#This Row],[Référence]],MON_MSG!A:H,7,FALSE)),ISBLANK(VLOOKUP(Tableau161920[[#This Row],[Référence]],MON_MSG!A:H,7,FALSE))),"",VLOOKUP(Tableau161920[[#This Row],[Référence]],MON_MSG!A:H,7,FALSE))</f>
        <v/>
      </c>
      <c r="L895" s="3" t="str">
        <f>IF(OR(ISNA(VLOOKUP(Tableau161920[[#This Row],[Référence]],MON_MSG!A:I,8,FALSE)),ISBLANK(VLOOKUP(Tableau161920[[#This Row],[Référence]],MON_MSG!A:I,8,FALSE))),"",VLOOKUP(Tableau161920[[#This Row],[Référence]],MON_MSG!A:I,8,FALSE))</f>
        <v/>
      </c>
      <c r="M895" s="3" t="str">
        <f>IF(OR(ISNA(VLOOKUP(Tableau161920[[#This Row],[Référence]],MON_MSG!A:J,9,FALSE)),ISBLANK(VLOOKUP(Tableau161920[[#This Row],[Référence]],MON_MSG!A:J,9,FALSE))),"",VLOOKUP(Tableau161920[[#This Row],[Référence]],MON_MSG!A:J,9,FALSE))</f>
        <v/>
      </c>
      <c r="N895" s="3" t="str">
        <f>IF(VLOOKUP($A895,DICO_Complet!A:R,12,FALSE)=0,"",VLOOKUP($A895,DICO_Complet!A:R,12,FALSE))</f>
        <v/>
      </c>
      <c r="O895" s="3" t="str">
        <f>IF(VLOOKUP($A895,DICO_Complet!A:R,13,FALSE)=0,"",VLOOKUP($A895,DICO_Complet!A:R,13,FALSE))</f>
        <v/>
      </c>
      <c r="P895" s="3" t="str">
        <f>IF(VLOOKUP($A895,DICO_Complet!A:R,14,FALSE)=0,"",VLOOKUP($A895,DICO_Complet!A:R,14,FALSE))</f>
        <v/>
      </c>
      <c r="Q895" s="3" t="str">
        <f>IF(VLOOKUP($A895,DICO_Complet!A:R,15,FALSE)=0,"",VLOOKUP($A895,DICO_Complet!A:R,15,FALSE))</f>
        <v/>
      </c>
      <c r="R895" s="3" t="str">
        <f>IF(VLOOKUP($A895,DICO_Complet!A:R,16,FALSE)=0,"",VLOOKUP($A895,DICO_Complet!A:R,16,FALSE))</f>
        <v/>
      </c>
      <c r="S895" s="3" t="str">
        <f>IF(VLOOKUP($A895,DICO_Complet!A:R,17,FALSE)=0,"",VLOOKUP($A895,DICO_Complet!A:R,17,FALSE))</f>
        <v/>
      </c>
      <c r="T895" s="3" t="str">
        <f>IF(VLOOKUP($A895,DICO_Complet!A:R,18,FALSE)=0,"",VLOOKUP($A895,DICO_Complet!A:R,18,FALSE))</f>
        <v/>
      </c>
    </row>
    <row r="896" spans="1:20">
      <c r="A896" s="29">
        <v>250721161900</v>
      </c>
      <c r="B896" s="30" t="str">
        <f>IF(ISNA(VLOOKUP(Tableau161920[[#This Row],[Référence]],MON_MSG!A:B,2,FALSE)),"N",IF($I896="Obsolete","N","O"))</f>
        <v>O</v>
      </c>
      <c r="C896" s="3" t="str">
        <f>VLOOKUP($A896,DICO_Complet!A:R,3,FALSE)</f>
        <v>Environment</v>
      </c>
      <c r="D896" s="3" t="str">
        <f>VLOOKUP($A896,DICO_Complet!A:R,4,FALSE)</f>
        <v>merchantAgreement</v>
      </c>
      <c r="E896" s="3" t="str">
        <f>VLOOKUP($A896,DICO_Complet!A:R,5,FALSE)</f>
        <v>officialPostalAddress</v>
      </c>
      <c r="F896" s="3" t="str">
        <f>VLOOKUP($A896,DICO_Complet!A:R,6,FALSE)</f>
        <v>PostalAddressType</v>
      </c>
      <c r="G896" s="31" t="str">
        <f>VLOOKUP($A896,DICO_Complet!A:R,7,FALSE)</f>
        <v>DNS</v>
      </c>
      <c r="H896" s="31">
        <f>VLOOKUP($A896,DICO_Complet!A:R,8,FALSE)</f>
        <v>0</v>
      </c>
      <c r="I896" s="3" t="str">
        <f>IF(VLOOKUP($A896,DICO_Complet!A:R,9,FALSE)&lt;&gt;0,VLOOKUP($A896,DICO_Complet!A:R,9,FALSE),"")</f>
        <v/>
      </c>
      <c r="J896" s="3" t="str">
        <f>VLOOKUP($A896,DICO_Complet!A:R,10,FALSE)</f>
        <v>Official, main administrative Postal Address</v>
      </c>
      <c r="K896" s="3" t="str">
        <f>IF(OR(ISNA(VLOOKUP(Tableau161920[[#This Row],[Référence]],MON_MSG!A:H,7,FALSE)),ISBLANK(VLOOKUP(Tableau161920[[#This Row],[Référence]],MON_MSG!A:H,7,FALSE))),"",VLOOKUP(Tableau161920[[#This Row],[Référence]],MON_MSG!A:H,7,FALSE))</f>
        <v/>
      </c>
      <c r="L896" s="3" t="str">
        <f>IF(OR(ISNA(VLOOKUP(Tableau161920[[#This Row],[Référence]],MON_MSG!A:I,8,FALSE)),ISBLANK(VLOOKUP(Tableau161920[[#This Row],[Référence]],MON_MSG!A:I,8,FALSE))),"",VLOOKUP(Tableau161920[[#This Row],[Référence]],MON_MSG!A:I,8,FALSE))</f>
        <v/>
      </c>
      <c r="M896" s="3" t="str">
        <f>IF(OR(ISNA(VLOOKUP(Tableau161920[[#This Row],[Référence]],MON_MSG!A:J,9,FALSE)),ISBLANK(VLOOKUP(Tableau161920[[#This Row],[Référence]],MON_MSG!A:J,9,FALSE))),"",VLOOKUP(Tableau161920[[#This Row],[Référence]],MON_MSG!A:J,9,FALSE))</f>
        <v/>
      </c>
      <c r="N896" s="3" t="str">
        <f>IF(VLOOKUP($A896,DICO_Complet!A:R,12,FALSE)=0,"",VLOOKUP($A896,DICO_Complet!A:R,12,FALSE))</f>
        <v/>
      </c>
      <c r="O896" s="3" t="str">
        <f>IF(VLOOKUP($A896,DICO_Complet!A:R,13,FALSE)=0,"",VLOOKUP($A896,DICO_Complet!A:R,13,FALSE))</f>
        <v/>
      </c>
      <c r="P896" s="3" t="str">
        <f>IF(VLOOKUP($A896,DICO_Complet!A:R,14,FALSE)=0,"",VLOOKUP($A896,DICO_Complet!A:R,14,FALSE))</f>
        <v/>
      </c>
      <c r="Q896" s="3" t="str">
        <f>IF(VLOOKUP($A896,DICO_Complet!A:R,15,FALSE)=0,"",VLOOKUP($A896,DICO_Complet!A:R,15,FALSE))</f>
        <v/>
      </c>
      <c r="R896" s="3" t="str">
        <f>IF(VLOOKUP($A896,DICO_Complet!A:R,16,FALSE)=0,"",VLOOKUP($A896,DICO_Complet!A:R,16,FALSE))</f>
        <v/>
      </c>
      <c r="S896" s="3" t="str">
        <f>IF(VLOOKUP($A896,DICO_Complet!A:R,17,FALSE)=0,"",VLOOKUP($A896,DICO_Complet!A:R,17,FALSE))</f>
        <v/>
      </c>
      <c r="T896" s="3" t="str">
        <f>IF(VLOOKUP($A896,DICO_Complet!A:R,18,FALSE)=0,"",VLOOKUP($A896,DICO_Complet!A:R,18,FALSE))</f>
        <v/>
      </c>
    </row>
    <row r="897" spans="1:20">
      <c r="A897" s="29">
        <v>250325134503</v>
      </c>
      <c r="B897" s="30" t="str">
        <f>IF(ISNA(VLOOKUP(Tableau161920[[#This Row],[Référence]],MON_MSG!A:B,2,FALSE)),"N",IF($I897="Obsolete","N","O"))</f>
        <v>O</v>
      </c>
      <c r="C897" s="3" t="str">
        <f>VLOOKUP($A897,DICO_Complet!A:R,3,FALSE)</f>
        <v>Environment</v>
      </c>
      <c r="D897" s="3" t="str">
        <f>VLOOKUP($A897,DICO_Complet!A:R,4,FALSE)</f>
        <v>payee</v>
      </c>
      <c r="E897" s="3" t="str">
        <f>VLOOKUP($A897,DICO_Complet!A:R,5,FALSE)</f>
        <v>accountNumber</v>
      </c>
      <c r="F897" s="3" t="str">
        <f>VLOOKUP($A897,DICO_Complet!A:R,6,FALSE)</f>
        <v>Max50AlphaNumericText</v>
      </c>
      <c r="G897" s="31" t="str">
        <f>VLOOKUP($A897,DICO_Complet!A:R,7,FALSE)</f>
        <v>DNS</v>
      </c>
      <c r="H897" s="31">
        <f>VLOOKUP($A897,DICO_Complet!A:R,8,FALSE)</f>
        <v>0</v>
      </c>
      <c r="I897" s="3" t="str">
        <f>IF(VLOOKUP($A897,DICO_Complet!A:R,9,FALSE)&lt;&gt;0,VLOOKUP($A897,DICO_Complet!A:R,9,FALSE),"")</f>
        <v/>
      </c>
      <c r="J897" s="3" t="str">
        <f>VLOOKUP($A897,DICO_Complet!A:R,10,FALSE)</f>
        <v>Account Number of Payee</v>
      </c>
      <c r="K897" s="3" t="str">
        <f>IF(OR(ISNA(VLOOKUP(Tableau161920[[#This Row],[Référence]],MON_MSG!A:H,7,FALSE)),ISBLANK(VLOOKUP(Tableau161920[[#This Row],[Référence]],MON_MSG!A:H,7,FALSE))),"",VLOOKUP(Tableau161920[[#This Row],[Référence]],MON_MSG!A:H,7,FALSE))</f>
        <v/>
      </c>
      <c r="L897" s="3" t="str">
        <f>IF(OR(ISNA(VLOOKUP(Tableau161920[[#This Row],[Référence]],MON_MSG!A:I,8,FALSE)),ISBLANK(VLOOKUP(Tableau161920[[#This Row],[Référence]],MON_MSG!A:I,8,FALSE))),"",VLOOKUP(Tableau161920[[#This Row],[Référence]],MON_MSG!A:I,8,FALSE))</f>
        <v/>
      </c>
      <c r="M897" s="3" t="str">
        <f>IF(OR(ISNA(VLOOKUP(Tableau161920[[#This Row],[Référence]],MON_MSG!A:J,9,FALSE)),ISBLANK(VLOOKUP(Tableau161920[[#This Row],[Référence]],MON_MSG!A:J,9,FALSE))),"",VLOOKUP(Tableau161920[[#This Row],[Référence]],MON_MSG!A:J,9,FALSE))</f>
        <v/>
      </c>
      <c r="N897" s="3" t="str">
        <f>IF(VLOOKUP($A897,DICO_Complet!A:R,12,FALSE)=0,"",VLOOKUP($A897,DICO_Complet!A:R,12,FALSE))</f>
        <v/>
      </c>
      <c r="O897" s="3" t="str">
        <f>IF(VLOOKUP($A897,DICO_Complet!A:R,13,FALSE)=0,"",VLOOKUP($A897,DICO_Complet!A:R,13,FALSE))</f>
        <v>118-3014</v>
      </c>
      <c r="P897" s="3" t="str">
        <f>IF(VLOOKUP($A897,DICO_Complet!A:R,14,FALSE)=0,"",VLOOKUP($A897,DICO_Complet!A:R,14,FALSE))</f>
        <v/>
      </c>
      <c r="Q897" s="3" t="str">
        <f>IF(VLOOKUP($A897,DICO_Complet!A:R,15,FALSE)=0,"",VLOOKUP($A897,DICO_Complet!A:R,15,FALSE))</f>
        <v>112-06,118-3014</v>
      </c>
      <c r="R897" s="3" t="str">
        <f>IF(VLOOKUP($A897,DICO_Complet!A:R,16,FALSE)=0,"",VLOOKUP($A897,DICO_Complet!A:R,16,FALSE))</f>
        <v/>
      </c>
      <c r="S897" s="3" t="str">
        <f>IF(VLOOKUP($A897,DICO_Complet!A:R,17,FALSE)=0,"",VLOOKUP($A897,DICO_Complet!A:R,17,FALSE))</f>
        <v>DE 108 SE 01 SF11</v>
      </c>
      <c r="T897" s="3" t="str">
        <f>IF(VLOOKUP($A897,DICO_Complet!A:R,18,FALSE)=0,"",VLOOKUP($A897,DICO_Complet!A:R,18,FALSE))</f>
        <v/>
      </c>
    </row>
    <row r="898" spans="1:20">
      <c r="A898" s="29">
        <v>260309141900</v>
      </c>
      <c r="B898" s="30" t="str">
        <f>IF(ISNA(VLOOKUP(Tableau161920[[#This Row],[Référence]],MON_MSG!A:B,2,FALSE)),"N",IF($I898="Obsolete","N","O"))</f>
        <v>O</v>
      </c>
      <c r="C898" s="3" t="str">
        <f>VLOOKUP($A898,DICO_Complet!A:R,3,FALSE)</f>
        <v>Environment</v>
      </c>
      <c r="D898" s="3" t="str">
        <f>VLOOKUP($A898,DICO_Complet!A:R,4,FALSE)</f>
        <v>payee</v>
      </c>
      <c r="E898" s="3" t="str">
        <f>VLOOKUP($A898,DICO_Complet!A:R,5,FALSE)</f>
        <v>accountNumberType</v>
      </c>
      <c r="F898" s="3" t="str">
        <f>VLOOKUP($A898,DICO_Complet!A:R,6,FALSE)</f>
        <v>Exact2AlphaNumericText</v>
      </c>
      <c r="G898" s="31" t="str">
        <f>VLOOKUP($A898,DICO_Complet!A:R,7,FALSE)</f>
        <v>DNS</v>
      </c>
      <c r="H898" s="31">
        <f>VLOOKUP($A898,DICO_Complet!A:R,8,FALSE)</f>
        <v>0</v>
      </c>
      <c r="I898" s="3" t="str">
        <f>IF(VLOOKUP($A898,DICO_Complet!A:R,9,FALSE)&lt;&gt;0,VLOOKUP($A898,DICO_Complet!A:R,9,FALSE),"")</f>
        <v/>
      </c>
      <c r="J898" s="3" t="str">
        <f>VLOOKUP($A898,DICO_Complet!A:R,10,FALSE)</f>
        <v>Account number type of the payee</v>
      </c>
      <c r="K898" s="3" t="str">
        <f>IF(OR(ISNA(VLOOKUP(Tableau161920[[#This Row],[Référence]],MON_MSG!A:H,7,FALSE)),ISBLANK(VLOOKUP(Tableau161920[[#This Row],[Référence]],MON_MSG!A:H,7,FALSE))),"",VLOOKUP(Tableau161920[[#This Row],[Référence]],MON_MSG!A:H,7,FALSE))</f>
        <v/>
      </c>
      <c r="L898" s="3" t="str">
        <f>IF(OR(ISNA(VLOOKUP(Tableau161920[[#This Row],[Référence]],MON_MSG!A:I,8,FALSE)),ISBLANK(VLOOKUP(Tableau161920[[#This Row],[Référence]],MON_MSG!A:I,8,FALSE))),"",VLOOKUP(Tableau161920[[#This Row],[Référence]],MON_MSG!A:I,8,FALSE))</f>
        <v/>
      </c>
      <c r="M898" s="3" t="str">
        <f>IF(OR(ISNA(VLOOKUP(Tableau161920[[#This Row],[Référence]],MON_MSG!A:J,9,FALSE)),ISBLANK(VLOOKUP(Tableau161920[[#This Row],[Référence]],MON_MSG!A:J,9,FALSE))),"",VLOOKUP(Tableau161920[[#This Row],[Référence]],MON_MSG!A:J,9,FALSE))</f>
        <v/>
      </c>
      <c r="N898" s="3" t="str">
        <f>IF(VLOOKUP($A898,DICO_Complet!A:R,12,FALSE)=0,"",VLOOKUP($A898,DICO_Complet!A:R,12,FALSE))</f>
        <v/>
      </c>
      <c r="O898" s="3" t="str">
        <f>IF(VLOOKUP($A898,DICO_Complet!A:R,13,FALSE)=0,"",VLOOKUP($A898,DICO_Complet!A:R,13,FALSE))</f>
        <v>118_3019</v>
      </c>
      <c r="P898" s="3" t="str">
        <f>IF(VLOOKUP($A898,DICO_Complet!A:R,14,FALSE)=0,"",VLOOKUP($A898,DICO_Complet!A:R,14,FALSE))</f>
        <v/>
      </c>
      <c r="Q898" s="3" t="str">
        <f>IF(VLOOKUP($A898,DICO_Complet!A:R,15,FALSE)=0,"",VLOOKUP($A898,DICO_Complet!A:R,15,FALSE))</f>
        <v/>
      </c>
      <c r="R898" s="3" t="str">
        <f>IF(VLOOKUP($A898,DICO_Complet!A:R,16,FALSE)=0,"",VLOOKUP($A898,DICO_Complet!A:R,16,FALSE))</f>
        <v/>
      </c>
      <c r="S898" s="3" t="str">
        <f>IF(VLOOKUP($A898,DICO_Complet!A:R,17,FALSE)=0,"",VLOOKUP($A898,DICO_Complet!A:R,17,FALSE))</f>
        <v/>
      </c>
      <c r="T898" s="3" t="str">
        <f>IF(VLOOKUP($A898,DICO_Complet!A:R,18,FALSE)=0,"",VLOOKUP($A898,DICO_Complet!A:R,18,FALSE))</f>
        <v/>
      </c>
    </row>
    <row r="899" spans="1:20">
      <c r="A899" s="29">
        <v>260313122600</v>
      </c>
      <c r="B899" s="30" t="str">
        <f>IF(ISNA(VLOOKUP(Tableau161920[[#This Row],[Référence]],MON_MSG!A:B,2,FALSE)),"N",IF($I899="Obsolete","N","O"))</f>
        <v>O</v>
      </c>
      <c r="C899" s="3" t="str">
        <f>VLOOKUP($A899,DICO_Complet!A:R,3,FALSE)</f>
        <v>Environment</v>
      </c>
      <c r="D899" s="3" t="str">
        <f>VLOOKUP($A899,DICO_Complet!A:R,4,FALSE)</f>
        <v>payee</v>
      </c>
      <c r="E899" s="3" t="str">
        <f>VLOOKUP($A899,DICO_Complet!A:R,5,FALSE)</f>
        <v>birthDate</v>
      </c>
      <c r="F899" s="3" t="str">
        <f>VLOOKUP($A899,DICO_Complet!A:R,6,FALSE)</f>
        <v>ISODate</v>
      </c>
      <c r="G899" s="31" t="str">
        <f>VLOOKUP($A899,DICO_Complet!A:R,7,FALSE)</f>
        <v>DNS</v>
      </c>
      <c r="H899" s="31">
        <f>VLOOKUP($A899,DICO_Complet!A:R,8,FALSE)</f>
        <v>0</v>
      </c>
      <c r="I899" s="3" t="str">
        <f>IF(VLOOKUP($A899,DICO_Complet!A:R,9,FALSE)&lt;&gt;0,VLOOKUP($A899,DICO_Complet!A:R,9,FALSE),"")</f>
        <v/>
      </c>
      <c r="J899" s="3" t="str">
        <f>VLOOKUP($A899,DICO_Complet!A:R,10,FALSE)</f>
        <v>Payee's birth date (MMDDYYYY format)</v>
      </c>
      <c r="K899" s="3" t="str">
        <f>IF(OR(ISNA(VLOOKUP(Tableau161920[[#This Row],[Référence]],MON_MSG!A:H,7,FALSE)),ISBLANK(VLOOKUP(Tableau161920[[#This Row],[Référence]],MON_MSG!A:H,7,FALSE))),"",VLOOKUP(Tableau161920[[#This Row],[Référence]],MON_MSG!A:H,7,FALSE))</f>
        <v/>
      </c>
      <c r="L899" s="3" t="str">
        <f>IF(OR(ISNA(VLOOKUP(Tableau161920[[#This Row],[Référence]],MON_MSG!A:I,8,FALSE)),ISBLANK(VLOOKUP(Tableau161920[[#This Row],[Référence]],MON_MSG!A:I,8,FALSE))),"",VLOOKUP(Tableau161920[[#This Row],[Référence]],MON_MSG!A:I,8,FALSE))</f>
        <v/>
      </c>
      <c r="M899" s="3" t="str">
        <f>IF(OR(ISNA(VLOOKUP(Tableau161920[[#This Row],[Référence]],MON_MSG!A:J,9,FALSE)),ISBLANK(VLOOKUP(Tableau161920[[#This Row],[Référence]],MON_MSG!A:J,9,FALSE))),"",VLOOKUP(Tableau161920[[#This Row],[Référence]],MON_MSG!A:J,9,FALSE))</f>
        <v/>
      </c>
      <c r="N899" s="3" t="str">
        <f>IF(VLOOKUP($A899,DICO_Complet!A:R,12,FALSE)=0,"",VLOOKUP($A899,DICO_Complet!A:R,12,FALSE))</f>
        <v/>
      </c>
      <c r="O899" s="3" t="str">
        <f>IF(VLOOKUP($A899,DICO_Complet!A:R,13,FALSE)=0,"",VLOOKUP($A899,DICO_Complet!A:R,13,FALSE))</f>
        <v>118_3011</v>
      </c>
      <c r="P899" s="3" t="str">
        <f>IF(VLOOKUP($A899,DICO_Complet!A:R,14,FALSE)=0,"",VLOOKUP($A899,DICO_Complet!A:R,14,FALSE))</f>
        <v/>
      </c>
      <c r="Q899" s="3" t="str">
        <f>IF(VLOOKUP($A899,DICO_Complet!A:R,15,FALSE)=0,"",VLOOKUP($A899,DICO_Complet!A:R,15,FALSE))</f>
        <v/>
      </c>
      <c r="R899" s="3" t="str">
        <f>IF(VLOOKUP($A899,DICO_Complet!A:R,16,FALSE)=0,"",VLOOKUP($A899,DICO_Complet!A:R,16,FALSE))</f>
        <v/>
      </c>
      <c r="S899" s="3" t="str">
        <f>IF(VLOOKUP($A899,DICO_Complet!A:R,17,FALSE)=0,"",VLOOKUP($A899,DICO_Complet!A:R,17,FALSE))</f>
        <v/>
      </c>
      <c r="T899" s="3" t="str">
        <f>IF(VLOOKUP($A899,DICO_Complet!A:R,18,FALSE)=0,"",VLOOKUP($A899,DICO_Complet!A:R,18,FALSE))</f>
        <v/>
      </c>
    </row>
    <row r="900" spans="1:20">
      <c r="A900" s="29">
        <v>260309133500</v>
      </c>
      <c r="B900" s="30" t="str">
        <f>IF(ISNA(VLOOKUP(Tableau161920[[#This Row],[Référence]],MON_MSG!A:B,2,FALSE)),"N",IF($I900="Obsolete","N","O"))</f>
        <v>O</v>
      </c>
      <c r="C900" s="3" t="str">
        <f>VLOOKUP($A900,DICO_Complet!A:R,3,FALSE)</f>
        <v>Environment</v>
      </c>
      <c r="D900" s="3" t="str">
        <f>VLOOKUP($A900,DICO_Complet!A:R,4,FALSE)</f>
        <v>payee</v>
      </c>
      <c r="E900" s="3" t="str">
        <f>VLOOKUP($A900,DICO_Complet!A:R,5,FALSE)</f>
        <v>customerLanguage</v>
      </c>
      <c r="F900" s="3" t="str">
        <f>VLOOKUP($A900,DICO_Complet!A:R,6,FALSE)</f>
        <v>Max3AlphaNumericText</v>
      </c>
      <c r="G900" s="31" t="str">
        <f>VLOOKUP($A900,DICO_Complet!A:R,7,FALSE)</f>
        <v>DNS</v>
      </c>
      <c r="H900" s="31">
        <f>VLOOKUP($A900,DICO_Complet!A:R,8,FALSE)</f>
        <v>0</v>
      </c>
      <c r="I900" s="3" t="str">
        <f>IF(VLOOKUP($A900,DICO_Complet!A:R,9,FALSE)&lt;&gt;0,VLOOKUP($A900,DICO_Complet!A:R,9,FALSE),"")</f>
        <v/>
      </c>
      <c r="J900" s="3" t="str">
        <f>VLOOKUP($A900,DICO_Complet!A:R,10,FALSE)</f>
        <v>Language used by the customer</v>
      </c>
      <c r="K900" s="3" t="str">
        <f>IF(OR(ISNA(VLOOKUP(Tableau161920[[#This Row],[Référence]],MON_MSG!A:H,7,FALSE)),ISBLANK(VLOOKUP(Tableau161920[[#This Row],[Référence]],MON_MSG!A:H,7,FALSE))),"",VLOOKUP(Tableau161920[[#This Row],[Référence]],MON_MSG!A:H,7,FALSE))</f>
        <v/>
      </c>
      <c r="L900" s="3" t="str">
        <f>IF(OR(ISNA(VLOOKUP(Tableau161920[[#This Row],[Référence]],MON_MSG!A:I,8,FALSE)),ISBLANK(VLOOKUP(Tableau161920[[#This Row],[Référence]],MON_MSG!A:I,8,FALSE))),"",VLOOKUP(Tableau161920[[#This Row],[Référence]],MON_MSG!A:I,8,FALSE))</f>
        <v/>
      </c>
      <c r="M900" s="3" t="str">
        <f>IF(OR(ISNA(VLOOKUP(Tableau161920[[#This Row],[Référence]],MON_MSG!A:J,9,FALSE)),ISBLANK(VLOOKUP(Tableau161920[[#This Row],[Référence]],MON_MSG!A:J,9,FALSE))),"",VLOOKUP(Tableau161920[[#This Row],[Référence]],MON_MSG!A:J,9,FALSE))</f>
        <v/>
      </c>
      <c r="N900" s="3" t="str">
        <f>IF(VLOOKUP($A900,DICO_Complet!A:R,12,FALSE)=0,"",VLOOKUP($A900,DICO_Complet!A:R,12,FALSE))</f>
        <v/>
      </c>
      <c r="O900" s="3" t="str">
        <f>IF(VLOOKUP($A900,DICO_Complet!A:R,13,FALSE)=0,"",VLOOKUP($A900,DICO_Complet!A:R,13,FALSE))</f>
        <v xml:space="preserve"> 118_1005</v>
      </c>
      <c r="P900" s="3" t="str">
        <f>IF(VLOOKUP($A900,DICO_Complet!A:R,14,FALSE)=0,"",VLOOKUP($A900,DICO_Complet!A:R,14,FALSE))</f>
        <v/>
      </c>
      <c r="Q900" s="3" t="str">
        <f>IF(VLOOKUP($A900,DICO_Complet!A:R,15,FALSE)=0,"",VLOOKUP($A900,DICO_Complet!A:R,15,FALSE))</f>
        <v/>
      </c>
      <c r="R900" s="3" t="str">
        <f>IF(VLOOKUP($A900,DICO_Complet!A:R,16,FALSE)=0,"",VLOOKUP($A900,DICO_Complet!A:R,16,FALSE))</f>
        <v/>
      </c>
      <c r="S900" s="3" t="str">
        <f>IF(VLOOKUP($A900,DICO_Complet!A:R,17,FALSE)=0,"",VLOOKUP($A900,DICO_Complet!A:R,17,FALSE))</f>
        <v/>
      </c>
      <c r="T900" s="3" t="str">
        <f>IF(VLOOKUP($A900,DICO_Complet!A:R,18,FALSE)=0,"",VLOOKUP($A900,DICO_Complet!A:R,18,FALSE))</f>
        <v/>
      </c>
    </row>
    <row r="901" spans="1:20">
      <c r="A901" s="29">
        <v>260309133501</v>
      </c>
      <c r="B901" s="30" t="str">
        <f>IF(ISNA(VLOOKUP(Tableau161920[[#This Row],[Référence]],MON_MSG!A:B,2,FALSE)),"N",IF($I901="Obsolete","N","O"))</f>
        <v>O</v>
      </c>
      <c r="C901" s="3" t="str">
        <f>VLOOKUP($A901,DICO_Complet!A:R,3,FALSE)</f>
        <v>Environment</v>
      </c>
      <c r="D901" s="3" t="str">
        <f>VLOOKUP($A901,DICO_Complet!A:R,4,FALSE)</f>
        <v>payee</v>
      </c>
      <c r="E901" s="3" t="str">
        <f>VLOOKUP($A901,DICO_Complet!A:R,5,FALSE)</f>
        <v>customerLanguageMessage</v>
      </c>
      <c r="F901" s="3" t="str">
        <f>VLOOKUP($A901,DICO_Complet!A:R,6,FALSE)</f>
        <v>Max50HexbinaryText</v>
      </c>
      <c r="G901" s="31" t="str">
        <f>VLOOKUP($A901,DICO_Complet!A:R,7,FALSE)</f>
        <v>DNS</v>
      </c>
      <c r="H901" s="31">
        <f>VLOOKUP($A901,DICO_Complet!A:R,8,FALSE)</f>
        <v>0</v>
      </c>
      <c r="I901" s="3" t="str">
        <f>IF(VLOOKUP($A901,DICO_Complet!A:R,9,FALSE)&lt;&gt;0,VLOOKUP($A901,DICO_Complet!A:R,9,FALSE),"")</f>
        <v/>
      </c>
      <c r="J901" s="3" t="str">
        <f>VLOOKUP($A901,DICO_Complet!A:R,10,FALSE)</f>
        <v>Message in the customer’s language</v>
      </c>
      <c r="K901" s="3" t="str">
        <f>IF(OR(ISNA(VLOOKUP(Tableau161920[[#This Row],[Référence]],MON_MSG!A:H,7,FALSE)),ISBLANK(VLOOKUP(Tableau161920[[#This Row],[Référence]],MON_MSG!A:H,7,FALSE))),"",VLOOKUP(Tableau161920[[#This Row],[Référence]],MON_MSG!A:H,7,FALSE))</f>
        <v/>
      </c>
      <c r="L901" s="3" t="str">
        <f>IF(OR(ISNA(VLOOKUP(Tableau161920[[#This Row],[Référence]],MON_MSG!A:I,8,FALSE)),ISBLANK(VLOOKUP(Tableau161920[[#This Row],[Référence]],MON_MSG!A:I,8,FALSE))),"",VLOOKUP(Tableau161920[[#This Row],[Référence]],MON_MSG!A:I,8,FALSE))</f>
        <v/>
      </c>
      <c r="M901" s="3" t="str">
        <f>IF(OR(ISNA(VLOOKUP(Tableau161920[[#This Row],[Référence]],MON_MSG!A:J,9,FALSE)),ISBLANK(VLOOKUP(Tableau161920[[#This Row],[Référence]],MON_MSG!A:J,9,FALSE))),"",VLOOKUP(Tableau161920[[#This Row],[Référence]],MON_MSG!A:J,9,FALSE))</f>
        <v/>
      </c>
      <c r="N901" s="3" t="str">
        <f>IF(VLOOKUP($A901,DICO_Complet!A:R,12,FALSE)=0,"",VLOOKUP($A901,DICO_Complet!A:R,12,FALSE))</f>
        <v/>
      </c>
      <c r="O901" s="3" t="str">
        <f>IF(VLOOKUP($A901,DICO_Complet!A:R,13,FALSE)=0,"",VLOOKUP($A901,DICO_Complet!A:R,13,FALSE))</f>
        <v>118_1006</v>
      </c>
      <c r="P901" s="3" t="str">
        <f>IF(VLOOKUP($A901,DICO_Complet!A:R,14,FALSE)=0,"",VLOOKUP($A901,DICO_Complet!A:R,14,FALSE))</f>
        <v/>
      </c>
      <c r="Q901" s="3" t="str">
        <f>IF(VLOOKUP($A901,DICO_Complet!A:R,15,FALSE)=0,"",VLOOKUP($A901,DICO_Complet!A:R,15,FALSE))</f>
        <v/>
      </c>
      <c r="R901" s="3" t="str">
        <f>IF(VLOOKUP($A901,DICO_Complet!A:R,16,FALSE)=0,"",VLOOKUP($A901,DICO_Complet!A:R,16,FALSE))</f>
        <v/>
      </c>
      <c r="S901" s="3" t="str">
        <f>IF(VLOOKUP($A901,DICO_Complet!A:R,17,FALSE)=0,"",VLOOKUP($A901,DICO_Complet!A:R,17,FALSE))</f>
        <v/>
      </c>
      <c r="T901" s="3" t="str">
        <f>IF(VLOOKUP($A901,DICO_Complet!A:R,18,FALSE)=0,"",VLOOKUP($A901,DICO_Complet!A:R,18,FALSE))</f>
        <v/>
      </c>
    </row>
    <row r="902" spans="1:20">
      <c r="A902" s="29">
        <v>250527100013</v>
      </c>
      <c r="B902" s="30" t="str">
        <f>IF(ISNA(VLOOKUP(Tableau161920[[#This Row],[Référence]],MON_MSG!A:B,2,FALSE)),"N",IF($I902="Obsolete","N","O"))</f>
        <v>O</v>
      </c>
      <c r="C902" s="3" t="str">
        <f>VLOOKUP($A902,DICO_Complet!A:R,3,FALSE)</f>
        <v>Environment</v>
      </c>
      <c r="D902" s="3" t="str">
        <f>VLOOKUP($A902,DICO_Complet!A:R,4,FALSE)</f>
        <v>payee</v>
      </c>
      <c r="E902" s="3" t="str">
        <f>VLOOKUP($A902,DICO_Complet!A:R,5,FALSE)</f>
        <v>firstName</v>
      </c>
      <c r="F902" s="3" t="str">
        <f>VLOOKUP($A902,DICO_Complet!A:R,6,FALSE)</f>
        <v>Max35Text</v>
      </c>
      <c r="G902" s="31" t="str">
        <f>VLOOKUP($A902,DICO_Complet!A:R,7,FALSE)</f>
        <v>DSP</v>
      </c>
      <c r="H902" s="31">
        <f>VLOOKUP($A902,DICO_Complet!A:R,8,FALSE)</f>
        <v>0</v>
      </c>
      <c r="I902" s="3" t="str">
        <f>IF(VLOOKUP($A902,DICO_Complet!A:R,9,FALSE)&lt;&gt;0,VLOOKUP($A902,DICO_Complet!A:R,9,FALSE),"")</f>
        <v/>
      </c>
      <c r="J902" s="3" t="str">
        <f>VLOOKUP($A902,DICO_Complet!A:R,10,FALSE)</f>
        <v>Payee firstName</v>
      </c>
      <c r="K902" s="3" t="str">
        <f>IF(OR(ISNA(VLOOKUP(Tableau161920[[#This Row],[Référence]],MON_MSG!A:H,7,FALSE)),ISBLANK(VLOOKUP(Tableau161920[[#This Row],[Référence]],MON_MSG!A:H,7,FALSE))),"",VLOOKUP(Tableau161920[[#This Row],[Référence]],MON_MSG!A:H,7,FALSE))</f>
        <v/>
      </c>
      <c r="L902" s="3" t="str">
        <f>IF(OR(ISNA(VLOOKUP(Tableau161920[[#This Row],[Référence]],MON_MSG!A:I,8,FALSE)),ISBLANK(VLOOKUP(Tableau161920[[#This Row],[Référence]],MON_MSG!A:I,8,FALSE))),"",VLOOKUP(Tableau161920[[#This Row],[Référence]],MON_MSG!A:I,8,FALSE))</f>
        <v/>
      </c>
      <c r="M902" s="3" t="str">
        <f>IF(OR(ISNA(VLOOKUP(Tableau161920[[#This Row],[Référence]],MON_MSG!A:J,9,FALSE)),ISBLANK(VLOOKUP(Tableau161920[[#This Row],[Référence]],MON_MSG!A:J,9,FALSE))),"",VLOOKUP(Tableau161920[[#This Row],[Référence]],MON_MSG!A:J,9,FALSE))</f>
        <v/>
      </c>
      <c r="N902" s="3" t="str">
        <f>IF(VLOOKUP($A902,DICO_Complet!A:R,12,FALSE)=0,"",VLOOKUP($A902,DICO_Complet!A:R,12,FALSE))</f>
        <v/>
      </c>
      <c r="O902" s="3" t="str">
        <f>IF(VLOOKUP($A902,DICO_Complet!A:R,13,FALSE)=0,"",VLOOKUP($A902,DICO_Complet!A:R,13,FALSE))</f>
        <v>118-3002</v>
      </c>
      <c r="P902" s="3" t="str">
        <f>IF(VLOOKUP($A902,DICO_Complet!A:R,14,FALSE)=0,"",VLOOKUP($A902,DICO_Complet!A:R,14,FALSE))</f>
        <v/>
      </c>
      <c r="Q902" s="3" t="str">
        <f>IF(VLOOKUP($A902,DICO_Complet!A:R,15,FALSE)=0,"",VLOOKUP($A902,DICO_Complet!A:R,15,FALSE))</f>
        <v/>
      </c>
      <c r="R902" s="3" t="str">
        <f>IF(VLOOKUP($A902,DICO_Complet!A:R,16,FALSE)=0,"",VLOOKUP($A902,DICO_Complet!A:R,16,FALSE))</f>
        <v/>
      </c>
      <c r="S902" s="3" t="str">
        <f>IF(VLOOKUP($A902,DICO_Complet!A:R,17,FALSE)=0,"",VLOOKUP($A902,DICO_Complet!A:R,17,FALSE))</f>
        <v/>
      </c>
      <c r="T902" s="3" t="str">
        <f>IF(VLOOKUP($A902,DICO_Complet!A:R,18,FALSE)=0,"",VLOOKUP($A902,DICO_Complet!A:R,18,FALSE))</f>
        <v/>
      </c>
    </row>
    <row r="903" spans="1:20">
      <c r="A903" s="29">
        <v>260309130900</v>
      </c>
      <c r="B903" s="30" t="str">
        <f>IF(ISNA(VLOOKUP(Tableau161920[[#This Row],[Référence]],MON_MSG!A:B,2,FALSE)),"N",IF($I903="Obsolete","N","O"))</f>
        <v>O</v>
      </c>
      <c r="C903" s="3" t="str">
        <f>VLOOKUP($A903,DICO_Complet!A:R,3,FALSE)</f>
        <v>Environment</v>
      </c>
      <c r="D903" s="3" t="str">
        <f>VLOOKUP($A903,DICO_Complet!A:R,4,FALSE)</f>
        <v>payee</v>
      </c>
      <c r="E903" s="3" t="str">
        <f>VLOOKUP($A903,DICO_Complet!A:R,5,FALSE)</f>
        <v>fundsTranfertNomenclature</v>
      </c>
      <c r="F903" s="3" t="str">
        <f>VLOOKUP($A903,DICO_Complet!A:R,6,FALSE)</f>
        <v>NetworkCodeset</v>
      </c>
      <c r="G903" s="31" t="str">
        <f>VLOOKUP($A903,DICO_Complet!A:R,7,FALSE)</f>
        <v>DNS</v>
      </c>
      <c r="H903" s="31">
        <f>VLOOKUP($A903,DICO_Complet!A:R,8,FALSE)</f>
        <v>0</v>
      </c>
      <c r="I903" s="3" t="str">
        <f>IF(VLOOKUP($A903,DICO_Complet!A:R,9,FALSE)&lt;&gt;0,VLOOKUP($A903,DICO_Complet!A:R,9,FALSE),"")</f>
        <v/>
      </c>
      <c r="J903" s="3" t="str">
        <f>VLOOKUP($A903,DICO_Complet!A:R,10,FALSE)</f>
        <v>Indicates the network</v>
      </c>
      <c r="K903" s="3" t="str">
        <f>IF(OR(ISNA(VLOOKUP(Tableau161920[[#This Row],[Référence]],MON_MSG!A:H,7,FALSE)),ISBLANK(VLOOKUP(Tableau161920[[#This Row],[Référence]],MON_MSG!A:H,7,FALSE))),"",VLOOKUP(Tableau161920[[#This Row],[Référence]],MON_MSG!A:H,7,FALSE))</f>
        <v/>
      </c>
      <c r="L903" s="3" t="str">
        <f>IF(OR(ISNA(VLOOKUP(Tableau161920[[#This Row],[Référence]],MON_MSG!A:I,8,FALSE)),ISBLANK(VLOOKUP(Tableau161920[[#This Row],[Référence]],MON_MSG!A:I,8,FALSE))),"",VLOOKUP(Tableau161920[[#This Row],[Référence]],MON_MSG!A:I,8,FALSE))</f>
        <v/>
      </c>
      <c r="M903" s="3" t="str">
        <f>IF(OR(ISNA(VLOOKUP(Tableau161920[[#This Row],[Référence]],MON_MSG!A:J,9,FALSE)),ISBLANK(VLOOKUP(Tableau161920[[#This Row],[Référence]],MON_MSG!A:J,9,FALSE))),"",VLOOKUP(Tableau161920[[#This Row],[Référence]],MON_MSG!A:J,9,FALSE))</f>
        <v/>
      </c>
      <c r="N903" s="3" t="str">
        <f>IF(VLOOKUP($A903,DICO_Complet!A:R,12,FALSE)=0,"",VLOOKUP($A903,DICO_Complet!A:R,12,FALSE))</f>
        <v/>
      </c>
      <c r="O903" s="3" t="str">
        <f>IF(VLOOKUP($A903,DICO_Complet!A:R,13,FALSE)=0,"",VLOOKUP($A903,DICO_Complet!A:R,13,FALSE))</f>
        <v>118_0001</v>
      </c>
      <c r="P903" s="3" t="str">
        <f>IF(VLOOKUP($A903,DICO_Complet!A:R,14,FALSE)=0,"",VLOOKUP($A903,DICO_Complet!A:R,14,FALSE))</f>
        <v/>
      </c>
      <c r="Q903" s="3" t="str">
        <f>IF(VLOOKUP($A903,DICO_Complet!A:R,15,FALSE)=0,"",VLOOKUP($A903,DICO_Complet!A:R,15,FALSE))</f>
        <v/>
      </c>
      <c r="R903" s="3" t="str">
        <f>IF(VLOOKUP($A903,DICO_Complet!A:R,16,FALSE)=0,"",VLOOKUP($A903,DICO_Complet!A:R,16,FALSE))</f>
        <v/>
      </c>
      <c r="S903" s="3" t="str">
        <f>IF(VLOOKUP($A903,DICO_Complet!A:R,17,FALSE)=0,"",VLOOKUP($A903,DICO_Complet!A:R,17,FALSE))</f>
        <v/>
      </c>
      <c r="T903" s="3" t="str">
        <f>IF(VLOOKUP($A903,DICO_Complet!A:R,18,FALSE)=0,"",VLOOKUP($A903,DICO_Complet!A:R,18,FALSE))</f>
        <v/>
      </c>
    </row>
    <row r="904" spans="1:20">
      <c r="A904" s="29">
        <v>260309135900</v>
      </c>
      <c r="B904" s="30" t="str">
        <f>IF(ISNA(VLOOKUP(Tableau161920[[#This Row],[Référence]],MON_MSG!A:B,2,FALSE)),"N",IF($I904="Obsolete","N","O"))</f>
        <v>O</v>
      </c>
      <c r="C904" s="3" t="str">
        <f>VLOOKUP($A904,DICO_Complet!A:R,3,FALSE)</f>
        <v>Environment</v>
      </c>
      <c r="D904" s="3" t="str">
        <f>VLOOKUP($A904,DICO_Complet!A:R,4,FALSE)</f>
        <v>payee</v>
      </c>
      <c r="E904" s="3" t="str">
        <f>VLOOKUP($A904,DICO_Complet!A:R,5,FALSE)</f>
        <v>idCountryCode</v>
      </c>
      <c r="F904" s="3" t="str">
        <f>VLOOKUP($A904,DICO_Complet!A:R,6,FALSE)</f>
        <v>Exact3AlphaNumericText</v>
      </c>
      <c r="G904" s="31" t="str">
        <f>VLOOKUP($A904,DICO_Complet!A:R,7,FALSE)</f>
        <v>DNS</v>
      </c>
      <c r="H904" s="31">
        <f>VLOOKUP($A904,DICO_Complet!A:R,8,FALSE)</f>
        <v>0</v>
      </c>
      <c r="I904" s="3" t="str">
        <f>IF(VLOOKUP($A904,DICO_Complet!A:R,9,FALSE)&lt;&gt;0,VLOOKUP($A904,DICO_Complet!A:R,9,FALSE),"")</f>
        <v/>
      </c>
      <c r="J904" s="3" t="str">
        <f>VLOOKUP($A904,DICO_Complet!A:R,10,FALSE)</f>
        <v>Issuing country code of the identity document used to identify the payee</v>
      </c>
      <c r="K904" s="3" t="str">
        <f>IF(OR(ISNA(VLOOKUP(Tableau161920[[#This Row],[Référence]],MON_MSG!A:H,7,FALSE)),ISBLANK(VLOOKUP(Tableau161920[[#This Row],[Référence]],MON_MSG!A:H,7,FALSE))),"",VLOOKUP(Tableau161920[[#This Row],[Référence]],MON_MSG!A:H,7,FALSE))</f>
        <v/>
      </c>
      <c r="L904" s="3" t="str">
        <f>IF(OR(ISNA(VLOOKUP(Tableau161920[[#This Row],[Référence]],MON_MSG!A:I,8,FALSE)),ISBLANK(VLOOKUP(Tableau161920[[#This Row],[Référence]],MON_MSG!A:I,8,FALSE))),"",VLOOKUP(Tableau161920[[#This Row],[Référence]],MON_MSG!A:I,8,FALSE))</f>
        <v/>
      </c>
      <c r="M904" s="3" t="str">
        <f>IF(OR(ISNA(VLOOKUP(Tableau161920[[#This Row],[Référence]],MON_MSG!A:J,9,FALSE)),ISBLANK(VLOOKUP(Tableau161920[[#This Row],[Référence]],MON_MSG!A:J,9,FALSE))),"",VLOOKUP(Tableau161920[[#This Row],[Référence]],MON_MSG!A:J,9,FALSE))</f>
        <v/>
      </c>
      <c r="N904" s="3" t="str">
        <f>IF(VLOOKUP($A904,DICO_Complet!A:R,12,FALSE)=0,"",VLOOKUP($A904,DICO_Complet!A:R,12,FALSE))</f>
        <v/>
      </c>
      <c r="O904" s="3" t="str">
        <f>IF(VLOOKUP($A904,DICO_Complet!A:R,13,FALSE)=0,"",VLOOKUP($A904,DICO_Complet!A:R,13,FALSE))</f>
        <v>118_3017</v>
      </c>
      <c r="P904" s="3" t="str">
        <f>IF(VLOOKUP($A904,DICO_Complet!A:R,14,FALSE)=0,"",VLOOKUP($A904,DICO_Complet!A:R,14,FALSE))</f>
        <v/>
      </c>
      <c r="Q904" s="3" t="str">
        <f>IF(VLOOKUP($A904,DICO_Complet!A:R,15,FALSE)=0,"",VLOOKUP($A904,DICO_Complet!A:R,15,FALSE))</f>
        <v/>
      </c>
      <c r="R904" s="3" t="str">
        <f>IF(VLOOKUP($A904,DICO_Complet!A:R,16,FALSE)=0,"",VLOOKUP($A904,DICO_Complet!A:R,16,FALSE))</f>
        <v/>
      </c>
      <c r="S904" s="3" t="str">
        <f>IF(VLOOKUP($A904,DICO_Complet!A:R,17,FALSE)=0,"",VLOOKUP($A904,DICO_Complet!A:R,17,FALSE))</f>
        <v/>
      </c>
      <c r="T904" s="3" t="str">
        <f>IF(VLOOKUP($A904,DICO_Complet!A:R,18,FALSE)=0,"",VLOOKUP($A904,DICO_Complet!A:R,18,FALSE))</f>
        <v/>
      </c>
    </row>
    <row r="905" spans="1:20">
      <c r="A905" s="29">
        <v>251125100014</v>
      </c>
      <c r="B905" s="30" t="str">
        <f>IF(ISNA(VLOOKUP(Tableau161920[[#This Row],[Référence]],MON_MSG!A:B,2,FALSE)),"N",IF($I905="Obsolete","N","O"))</f>
        <v>O</v>
      </c>
      <c r="C905" s="3" t="str">
        <f>VLOOKUP($A905,DICO_Complet!A:R,3,FALSE)</f>
        <v>Environment</v>
      </c>
      <c r="D905" s="3" t="str">
        <f>VLOOKUP($A905,DICO_Complet!A:R,4,FALSE)</f>
        <v>payee</v>
      </c>
      <c r="E905" s="3" t="str">
        <f>VLOOKUP($A905,DICO_Complet!A:R,5,FALSE)</f>
        <v>identityDocument</v>
      </c>
      <c r="F905" s="3" t="str">
        <f>VLOOKUP($A905,DICO_Complet!A:R,6,FALSE)</f>
        <v>Max4Text</v>
      </c>
      <c r="G905" s="31" t="str">
        <f>VLOOKUP($A905,DICO_Complet!A:R,7,FALSE)</f>
        <v>DNS</v>
      </c>
      <c r="H905" s="31">
        <f>VLOOKUP($A905,DICO_Complet!A:R,8,FALSE)</f>
        <v>0</v>
      </c>
      <c r="I905" s="3" t="str">
        <f>IF(VLOOKUP($A905,DICO_Complet!A:R,9,FALSE)&lt;&gt;0,VLOOKUP($A905,DICO_Complet!A:R,9,FALSE),"")</f>
        <v/>
      </c>
      <c r="J905" s="3" t="str">
        <f>VLOOKUP($A905,DICO_Complet!A:R,10,FALSE)</f>
        <v xml:space="preserve">Payee identity document </v>
      </c>
      <c r="K905" s="3" t="str">
        <f>IF(OR(ISNA(VLOOKUP(Tableau161920[[#This Row],[Référence]],MON_MSG!A:H,7,FALSE)),ISBLANK(VLOOKUP(Tableau161920[[#This Row],[Référence]],MON_MSG!A:H,7,FALSE))),"",VLOOKUP(Tableau161920[[#This Row],[Référence]],MON_MSG!A:H,7,FALSE))</f>
        <v/>
      </c>
      <c r="L905" s="3" t="str">
        <f>IF(OR(ISNA(VLOOKUP(Tableau161920[[#This Row],[Référence]],MON_MSG!A:I,8,FALSE)),ISBLANK(VLOOKUP(Tableau161920[[#This Row],[Référence]],MON_MSG!A:I,8,FALSE))),"",VLOOKUP(Tableau161920[[#This Row],[Référence]],MON_MSG!A:I,8,FALSE))</f>
        <v/>
      </c>
      <c r="M905" s="3" t="str">
        <f>IF(OR(ISNA(VLOOKUP(Tableau161920[[#This Row],[Référence]],MON_MSG!A:J,9,FALSE)),ISBLANK(VLOOKUP(Tableau161920[[#This Row],[Référence]],MON_MSG!A:J,9,FALSE))),"",VLOOKUP(Tableau161920[[#This Row],[Référence]],MON_MSG!A:J,9,FALSE))</f>
        <v/>
      </c>
      <c r="N905" s="3" t="str">
        <f>IF(VLOOKUP($A905,DICO_Complet!A:R,12,FALSE)=0,"",VLOOKUP($A905,DICO_Complet!A:R,12,FALSE))</f>
        <v/>
      </c>
      <c r="O905" s="3" t="str">
        <f>IF(VLOOKUP($A905,DICO_Complet!A:R,13,FALSE)=0,"",VLOOKUP($A905,DICO_Complet!A:R,13,FALSE))</f>
        <v>118-3015</v>
      </c>
      <c r="P905" s="3" t="str">
        <f>IF(VLOOKUP($A905,DICO_Complet!A:R,14,FALSE)=0,"",VLOOKUP($A905,DICO_Complet!A:R,14,FALSE))</f>
        <v/>
      </c>
      <c r="Q905" s="3" t="str">
        <f>IF(VLOOKUP($A905,DICO_Complet!A:R,15,FALSE)=0,"",VLOOKUP($A905,DICO_Complet!A:R,15,FALSE))</f>
        <v/>
      </c>
      <c r="R905" s="3" t="str">
        <f>IF(VLOOKUP($A905,DICO_Complet!A:R,16,FALSE)=0,"",VLOOKUP($A905,DICO_Complet!A:R,16,FALSE))</f>
        <v/>
      </c>
      <c r="S905" s="3" t="str">
        <f>IF(VLOOKUP($A905,DICO_Complet!A:R,17,FALSE)=0,"",VLOOKUP($A905,DICO_Complet!A:R,17,FALSE))</f>
        <v/>
      </c>
      <c r="T905" s="3" t="str">
        <f>IF(VLOOKUP($A905,DICO_Complet!A:R,18,FALSE)=0,"",VLOOKUP($A905,DICO_Complet!A:R,18,FALSE))</f>
        <v/>
      </c>
    </row>
    <row r="906" spans="1:20">
      <c r="A906" s="29">
        <v>260309135500</v>
      </c>
      <c r="B906" s="30" t="str">
        <f>IF(ISNA(VLOOKUP(Tableau161920[[#This Row],[Référence]],MON_MSG!A:B,2,FALSE)),"N",IF($I906="Obsolete","N","O"))</f>
        <v>O</v>
      </c>
      <c r="C906" s="3" t="str">
        <f>VLOOKUP($A906,DICO_Complet!A:R,3,FALSE)</f>
        <v>Environment</v>
      </c>
      <c r="D906" s="3" t="str">
        <f>VLOOKUP($A906,DICO_Complet!A:R,4,FALSE)</f>
        <v>payee</v>
      </c>
      <c r="E906" s="3" t="str">
        <f>VLOOKUP($A906,DICO_Complet!A:R,5,FALSE)</f>
        <v>idNumber</v>
      </c>
      <c r="F906" s="3" t="str">
        <f>VLOOKUP($A906,DICO_Complet!A:R,6,FALSE)</f>
        <v>Max35AlphaNumericText</v>
      </c>
      <c r="G906" s="31" t="str">
        <f>VLOOKUP($A906,DICO_Complet!A:R,7,FALSE)</f>
        <v>DNS</v>
      </c>
      <c r="H906" s="31">
        <f>VLOOKUP($A906,DICO_Complet!A:R,8,FALSE)</f>
        <v>0</v>
      </c>
      <c r="I906" s="3" t="str">
        <f>IF(VLOOKUP($A906,DICO_Complet!A:R,9,FALSE)&lt;&gt;0,VLOOKUP($A906,DICO_Complet!A:R,9,FALSE),"")</f>
        <v/>
      </c>
      <c r="J906" s="3" t="str">
        <f>VLOOKUP($A906,DICO_Complet!A:R,10,FALSE)</f>
        <v>Number of the identity document used to identify the payee</v>
      </c>
      <c r="K906" s="3" t="str">
        <f>IF(OR(ISNA(VLOOKUP(Tableau161920[[#This Row],[Référence]],MON_MSG!A:H,7,FALSE)),ISBLANK(VLOOKUP(Tableau161920[[#This Row],[Référence]],MON_MSG!A:H,7,FALSE))),"",VLOOKUP(Tableau161920[[#This Row],[Référence]],MON_MSG!A:H,7,FALSE))</f>
        <v/>
      </c>
      <c r="L906" s="3" t="str">
        <f>IF(OR(ISNA(VLOOKUP(Tableau161920[[#This Row],[Référence]],MON_MSG!A:I,8,FALSE)),ISBLANK(VLOOKUP(Tableau161920[[#This Row],[Référence]],MON_MSG!A:I,8,FALSE))),"",VLOOKUP(Tableau161920[[#This Row],[Référence]],MON_MSG!A:I,8,FALSE))</f>
        <v/>
      </c>
      <c r="M906" s="3" t="str">
        <f>IF(OR(ISNA(VLOOKUP(Tableau161920[[#This Row],[Référence]],MON_MSG!A:J,9,FALSE)),ISBLANK(VLOOKUP(Tableau161920[[#This Row],[Référence]],MON_MSG!A:J,9,FALSE))),"",VLOOKUP(Tableau161920[[#This Row],[Référence]],MON_MSG!A:J,9,FALSE))</f>
        <v/>
      </c>
      <c r="N906" s="3" t="str">
        <f>IF(VLOOKUP($A906,DICO_Complet!A:R,12,FALSE)=0,"",VLOOKUP($A906,DICO_Complet!A:R,12,FALSE))</f>
        <v/>
      </c>
      <c r="O906" s="3" t="str">
        <f>IF(VLOOKUP($A906,DICO_Complet!A:R,13,FALSE)=0,"",VLOOKUP($A906,DICO_Complet!A:R,13,FALSE))</f>
        <v>118_3016</v>
      </c>
      <c r="P906" s="3" t="str">
        <f>IF(VLOOKUP($A906,DICO_Complet!A:R,14,FALSE)=0,"",VLOOKUP($A906,DICO_Complet!A:R,14,FALSE))</f>
        <v/>
      </c>
      <c r="Q906" s="3" t="str">
        <f>IF(VLOOKUP($A906,DICO_Complet!A:R,15,FALSE)=0,"",VLOOKUP($A906,DICO_Complet!A:R,15,FALSE))</f>
        <v/>
      </c>
      <c r="R906" s="3" t="str">
        <f>IF(VLOOKUP($A906,DICO_Complet!A:R,16,FALSE)=0,"",VLOOKUP($A906,DICO_Complet!A:R,16,FALSE))</f>
        <v/>
      </c>
      <c r="S906" s="3" t="str">
        <f>IF(VLOOKUP($A906,DICO_Complet!A:R,17,FALSE)=0,"",VLOOKUP($A906,DICO_Complet!A:R,17,FALSE))</f>
        <v/>
      </c>
      <c r="T906" s="3" t="str">
        <f>IF(VLOOKUP($A906,DICO_Complet!A:R,18,FALSE)=0,"",VLOOKUP($A906,DICO_Complet!A:R,18,FALSE))</f>
        <v/>
      </c>
    </row>
    <row r="907" spans="1:20">
      <c r="A907" s="29">
        <v>250820180900</v>
      </c>
      <c r="B907" s="30" t="str">
        <f>IF(ISNA(VLOOKUP(Tableau161920[[#This Row],[Référence]],MON_MSG!A:B,2,FALSE)),"N",IF($I907="Obsolete","N","O"))</f>
        <v>O</v>
      </c>
      <c r="C907" s="3" t="str">
        <f>VLOOKUP($A907,DICO_Complet!A:R,3,FALSE)</f>
        <v>Environment</v>
      </c>
      <c r="D907" s="3" t="str">
        <f>VLOOKUP($A907,DICO_Complet!A:R,4,FALSE)</f>
        <v>payee</v>
      </c>
      <c r="E907" s="3" t="str">
        <f>VLOOKUP($A907,DICO_Complet!A:R,5,FALSE)</f>
        <v>internationalBankAccountNumber</v>
      </c>
      <c r="F907" s="3" t="str">
        <f>VLOOKUP($A907,DICO_Complet!A:R,6,FALSE)</f>
        <v>IBANIdentifier</v>
      </c>
      <c r="G907" s="31" t="str">
        <f>VLOOKUP($A907,DICO_Complet!A:R,7,FALSE)</f>
        <v>DSS</v>
      </c>
      <c r="H907" s="31">
        <f>VLOOKUP($A907,DICO_Complet!A:R,8,FALSE)</f>
        <v>0</v>
      </c>
      <c r="I907" s="3" t="str">
        <f>IF(VLOOKUP($A907,DICO_Complet!A:R,9,FALSE)&lt;&gt;0,VLOOKUP($A907,DICO_Complet!A:R,9,FALSE),"")</f>
        <v/>
      </c>
      <c r="J907" s="3" t="str">
        <f>VLOOKUP($A907,DICO_Complet!A:R,10,FALSE)</f>
        <v>International Bank Account Number</v>
      </c>
      <c r="K907" s="3" t="str">
        <f>IF(OR(ISNA(VLOOKUP(Tableau161920[[#This Row],[Référence]],MON_MSG!A:H,7,FALSE)),ISBLANK(VLOOKUP(Tableau161920[[#This Row],[Référence]],MON_MSG!A:H,7,FALSE))),"",VLOOKUP(Tableau161920[[#This Row],[Référence]],MON_MSG!A:H,7,FALSE))</f>
        <v/>
      </c>
      <c r="L907" s="3" t="str">
        <f>IF(OR(ISNA(VLOOKUP(Tableau161920[[#This Row],[Référence]],MON_MSG!A:I,8,FALSE)),ISBLANK(VLOOKUP(Tableau161920[[#This Row],[Référence]],MON_MSG!A:I,8,FALSE))),"",VLOOKUP(Tableau161920[[#This Row],[Référence]],MON_MSG!A:I,8,FALSE))</f>
        <v/>
      </c>
      <c r="M907" s="3" t="str">
        <f>IF(OR(ISNA(VLOOKUP(Tableau161920[[#This Row],[Référence]],MON_MSG!A:J,9,FALSE)),ISBLANK(VLOOKUP(Tableau161920[[#This Row],[Référence]],MON_MSG!A:J,9,FALSE))),"",VLOOKUP(Tableau161920[[#This Row],[Référence]],MON_MSG!A:J,9,FALSE))</f>
        <v/>
      </c>
      <c r="N907" s="3" t="str">
        <f>IF(VLOOKUP($A907,DICO_Complet!A:R,12,FALSE)=0,"",VLOOKUP($A907,DICO_Complet!A:R,12,FALSE))</f>
        <v/>
      </c>
      <c r="O907" s="3" t="str">
        <f>IF(VLOOKUP($A907,DICO_Complet!A:R,13,FALSE)=0,"",VLOOKUP($A907,DICO_Complet!A:R,13,FALSE))</f>
        <v/>
      </c>
      <c r="P907" s="3" t="str">
        <f>IF(VLOOKUP($A907,DICO_Complet!A:R,14,FALSE)=0,"",VLOOKUP($A907,DICO_Complet!A:R,14,FALSE))</f>
        <v/>
      </c>
      <c r="Q907" s="3" t="str">
        <f>IF(VLOOKUP($A907,DICO_Complet!A:R,15,FALSE)=0,"",VLOOKUP($A907,DICO_Complet!A:R,15,FALSE))</f>
        <v/>
      </c>
      <c r="R907" s="3" t="str">
        <f>IF(VLOOKUP($A907,DICO_Complet!A:R,16,FALSE)=0,"",VLOOKUP($A907,DICO_Complet!A:R,16,FALSE))</f>
        <v/>
      </c>
      <c r="S907" s="3" t="str">
        <f>IF(VLOOKUP($A907,DICO_Complet!A:R,17,FALSE)=0,"",VLOOKUP($A907,DICO_Complet!A:R,17,FALSE))</f>
        <v/>
      </c>
      <c r="T907" s="3" t="str">
        <f>IF(VLOOKUP($A907,DICO_Complet!A:R,18,FALSE)=0,"",VLOOKUP($A907,DICO_Complet!A:R,18,FALSE))</f>
        <v/>
      </c>
    </row>
    <row r="908" spans="1:20">
      <c r="A908" s="29">
        <v>260309131500</v>
      </c>
      <c r="B908" s="30" t="str">
        <f>IF(ISNA(VLOOKUP(Tableau161920[[#This Row],[Référence]],MON_MSG!A:B,2,FALSE)),"N",IF($I908="Obsolete","N","O"))</f>
        <v>O</v>
      </c>
      <c r="C908" s="3" t="str">
        <f>VLOOKUP($A908,DICO_Complet!A:R,3,FALSE)</f>
        <v>Environment</v>
      </c>
      <c r="D908" s="3" t="str">
        <f>VLOOKUP($A908,DICO_Complet!A:R,4,FALSE)</f>
        <v>payee</v>
      </c>
      <c r="E908" s="3" t="str">
        <f>VLOOKUP($A908,DICO_Complet!A:R,5,FALSE)</f>
        <v>labelOrMessage</v>
      </c>
      <c r="F908" s="3" t="str">
        <f>VLOOKUP($A908,DICO_Complet!A:R,6,FALSE)</f>
        <v>Max65AlphaNumericText</v>
      </c>
      <c r="G908" s="31" t="str">
        <f>VLOOKUP($A908,DICO_Complet!A:R,7,FALSE)</f>
        <v>DNS</v>
      </c>
      <c r="H908" s="31">
        <f>VLOOKUP($A908,DICO_Complet!A:R,8,FALSE)</f>
        <v>0</v>
      </c>
      <c r="I908" s="3" t="str">
        <f>IF(VLOOKUP($A908,DICO_Complet!A:R,9,FALSE)&lt;&gt;0,VLOOKUP($A908,DICO_Complet!A:R,9,FALSE),"")</f>
        <v/>
      </c>
      <c r="J908" s="3" t="str">
        <f>VLOOKUP($A908,DICO_Complet!A:R,10,FALSE)</f>
        <v>Text or a message</v>
      </c>
      <c r="K908" s="3" t="str">
        <f>IF(OR(ISNA(VLOOKUP(Tableau161920[[#This Row],[Référence]],MON_MSG!A:H,7,FALSE)),ISBLANK(VLOOKUP(Tableau161920[[#This Row],[Référence]],MON_MSG!A:H,7,FALSE))),"",VLOOKUP(Tableau161920[[#This Row],[Référence]],MON_MSG!A:H,7,FALSE))</f>
        <v/>
      </c>
      <c r="L908" s="3" t="str">
        <f>IF(OR(ISNA(VLOOKUP(Tableau161920[[#This Row],[Référence]],MON_MSG!A:I,8,FALSE)),ISBLANK(VLOOKUP(Tableau161920[[#This Row],[Référence]],MON_MSG!A:I,8,FALSE))),"",VLOOKUP(Tableau161920[[#This Row],[Référence]],MON_MSG!A:I,8,FALSE))</f>
        <v/>
      </c>
      <c r="M908" s="3" t="str">
        <f>IF(OR(ISNA(VLOOKUP(Tableau161920[[#This Row],[Référence]],MON_MSG!A:J,9,FALSE)),ISBLANK(VLOOKUP(Tableau161920[[#This Row],[Référence]],MON_MSG!A:J,9,FALSE))),"",VLOOKUP(Tableau161920[[#This Row],[Référence]],MON_MSG!A:J,9,FALSE))</f>
        <v/>
      </c>
      <c r="N908" s="3" t="str">
        <f>IF(VLOOKUP($A908,DICO_Complet!A:R,12,FALSE)=0,"",VLOOKUP($A908,DICO_Complet!A:R,12,FALSE))</f>
        <v/>
      </c>
      <c r="O908" s="3" t="str">
        <f>IF(VLOOKUP($A908,DICO_Complet!A:R,13,FALSE)=0,"",VLOOKUP($A908,DICO_Complet!A:R,13,FALSE))</f>
        <v>118_1004</v>
      </c>
      <c r="P908" s="3" t="str">
        <f>IF(VLOOKUP($A908,DICO_Complet!A:R,14,FALSE)=0,"",VLOOKUP($A908,DICO_Complet!A:R,14,FALSE))</f>
        <v/>
      </c>
      <c r="Q908" s="3" t="str">
        <f>IF(VLOOKUP($A908,DICO_Complet!A:R,15,FALSE)=0,"",VLOOKUP($A908,DICO_Complet!A:R,15,FALSE))</f>
        <v/>
      </c>
      <c r="R908" s="3" t="str">
        <f>IF(VLOOKUP($A908,DICO_Complet!A:R,16,FALSE)=0,"",VLOOKUP($A908,DICO_Complet!A:R,16,FALSE))</f>
        <v/>
      </c>
      <c r="S908" s="3" t="str">
        <f>IF(VLOOKUP($A908,DICO_Complet!A:R,17,FALSE)=0,"",VLOOKUP($A908,DICO_Complet!A:R,17,FALSE))</f>
        <v/>
      </c>
      <c r="T908" s="3" t="str">
        <f>IF(VLOOKUP($A908,DICO_Complet!A:R,18,FALSE)=0,"",VLOOKUP($A908,DICO_Complet!A:R,18,FALSE))</f>
        <v/>
      </c>
    </row>
    <row r="909" spans="1:20">
      <c r="A909" s="29">
        <v>250527100015</v>
      </c>
      <c r="B909" s="30" t="str">
        <f>IF(ISNA(VLOOKUP(Tableau161920[[#This Row],[Référence]],MON_MSG!A:B,2,FALSE)),"N",IF($I909="Obsolete","N","O"))</f>
        <v>O</v>
      </c>
      <c r="C909" s="3" t="str">
        <f>VLOOKUP($A909,DICO_Complet!A:R,3,FALSE)</f>
        <v>Environment</v>
      </c>
      <c r="D909" s="3" t="str">
        <f>VLOOKUP($A909,DICO_Complet!A:R,4,FALSE)</f>
        <v>payee</v>
      </c>
      <c r="E909" s="3" t="str">
        <f>VLOOKUP($A909,DICO_Complet!A:R,5,FALSE)</f>
        <v>lastName</v>
      </c>
      <c r="F909" s="3" t="str">
        <f>VLOOKUP($A909,DICO_Complet!A:R,6,FALSE)</f>
        <v>Max35Text</v>
      </c>
      <c r="G909" s="31" t="str">
        <f>VLOOKUP($A909,DICO_Complet!A:R,7,FALSE)</f>
        <v>DSP</v>
      </c>
      <c r="H909" s="31">
        <f>VLOOKUP($A909,DICO_Complet!A:R,8,FALSE)</f>
        <v>0</v>
      </c>
      <c r="I909" s="3" t="str">
        <f>IF(VLOOKUP($A909,DICO_Complet!A:R,9,FALSE)&lt;&gt;0,VLOOKUP($A909,DICO_Complet!A:R,9,FALSE),"")</f>
        <v/>
      </c>
      <c r="J909" s="3" t="str">
        <f>VLOOKUP($A909,DICO_Complet!A:R,10,FALSE)</f>
        <v>Payee lastName</v>
      </c>
      <c r="K909" s="3" t="str">
        <f>IF(OR(ISNA(VLOOKUP(Tableau161920[[#This Row],[Référence]],MON_MSG!A:H,7,FALSE)),ISBLANK(VLOOKUP(Tableau161920[[#This Row],[Référence]],MON_MSG!A:H,7,FALSE))),"",VLOOKUP(Tableau161920[[#This Row],[Référence]],MON_MSG!A:H,7,FALSE))</f>
        <v/>
      </c>
      <c r="L909" s="3" t="str">
        <f>IF(OR(ISNA(VLOOKUP(Tableau161920[[#This Row],[Référence]],MON_MSG!A:I,8,FALSE)),ISBLANK(VLOOKUP(Tableau161920[[#This Row],[Référence]],MON_MSG!A:I,8,FALSE))),"",VLOOKUP(Tableau161920[[#This Row],[Référence]],MON_MSG!A:I,8,FALSE))</f>
        <v/>
      </c>
      <c r="M909" s="3" t="str">
        <f>IF(OR(ISNA(VLOOKUP(Tableau161920[[#This Row],[Référence]],MON_MSG!A:J,9,FALSE)),ISBLANK(VLOOKUP(Tableau161920[[#This Row],[Référence]],MON_MSG!A:J,9,FALSE))),"",VLOOKUP(Tableau161920[[#This Row],[Référence]],MON_MSG!A:J,9,FALSE))</f>
        <v/>
      </c>
      <c r="N909" s="3" t="str">
        <f>IF(VLOOKUP($A909,DICO_Complet!A:R,12,FALSE)=0,"",VLOOKUP($A909,DICO_Complet!A:R,12,FALSE))</f>
        <v/>
      </c>
      <c r="O909" s="3" t="str">
        <f>IF(VLOOKUP($A909,DICO_Complet!A:R,13,FALSE)=0,"",VLOOKUP($A909,DICO_Complet!A:R,13,FALSE))</f>
        <v>118-3004</v>
      </c>
      <c r="P909" s="3" t="str">
        <f>IF(VLOOKUP($A909,DICO_Complet!A:R,14,FALSE)=0,"",VLOOKUP($A909,DICO_Complet!A:R,14,FALSE))</f>
        <v/>
      </c>
      <c r="Q909" s="3" t="str">
        <f>IF(VLOOKUP($A909,DICO_Complet!A:R,15,FALSE)=0,"",VLOOKUP($A909,DICO_Complet!A:R,15,FALSE))</f>
        <v/>
      </c>
      <c r="R909" s="3" t="str">
        <f>IF(VLOOKUP($A909,DICO_Complet!A:R,16,FALSE)=0,"",VLOOKUP($A909,DICO_Complet!A:R,16,FALSE))</f>
        <v/>
      </c>
      <c r="S909" s="3" t="str">
        <f>IF(VLOOKUP($A909,DICO_Complet!A:R,17,FALSE)=0,"",VLOOKUP($A909,DICO_Complet!A:R,17,FALSE))</f>
        <v/>
      </c>
      <c r="T909" s="3" t="str">
        <f>IF(VLOOKUP($A909,DICO_Complet!A:R,18,FALSE)=0,"",VLOOKUP($A909,DICO_Complet!A:R,18,FALSE))</f>
        <v/>
      </c>
    </row>
    <row r="910" spans="1:20">
      <c r="A910" s="29">
        <v>250527100014</v>
      </c>
      <c r="B910" s="30" t="str">
        <f>IF(ISNA(VLOOKUP(Tableau161920[[#This Row],[Référence]],MON_MSG!A:B,2,FALSE)),"N",IF($I910="Obsolete","N","O"))</f>
        <v>O</v>
      </c>
      <c r="C910" s="3" t="str">
        <f>VLOOKUP($A910,DICO_Complet!A:R,3,FALSE)</f>
        <v>Environment</v>
      </c>
      <c r="D910" s="3" t="str">
        <f>VLOOKUP($A910,DICO_Complet!A:R,4,FALSE)</f>
        <v>payee</v>
      </c>
      <c r="E910" s="3" t="str">
        <f>VLOOKUP($A910,DICO_Complet!A:R,5,FALSE)</f>
        <v>middleName</v>
      </c>
      <c r="F910" s="3" t="str">
        <f>VLOOKUP($A910,DICO_Complet!A:R,6,FALSE)</f>
        <v>Max35Text</v>
      </c>
      <c r="G910" s="31" t="str">
        <f>VLOOKUP($A910,DICO_Complet!A:R,7,FALSE)</f>
        <v>DSP</v>
      </c>
      <c r="H910" s="31">
        <f>VLOOKUP($A910,DICO_Complet!A:R,8,FALSE)</f>
        <v>0</v>
      </c>
      <c r="I910" s="3" t="str">
        <f>IF(VLOOKUP($A910,DICO_Complet!A:R,9,FALSE)&lt;&gt;0,VLOOKUP($A910,DICO_Complet!A:R,9,FALSE),"")</f>
        <v/>
      </c>
      <c r="J910" s="3" t="str">
        <f>VLOOKUP($A910,DICO_Complet!A:R,10,FALSE)</f>
        <v>Payee middleName</v>
      </c>
      <c r="K910" s="3" t="str">
        <f>IF(OR(ISNA(VLOOKUP(Tableau161920[[#This Row],[Référence]],MON_MSG!A:H,7,FALSE)),ISBLANK(VLOOKUP(Tableau161920[[#This Row],[Référence]],MON_MSG!A:H,7,FALSE))),"",VLOOKUP(Tableau161920[[#This Row],[Référence]],MON_MSG!A:H,7,FALSE))</f>
        <v/>
      </c>
      <c r="L910" s="3" t="str">
        <f>IF(OR(ISNA(VLOOKUP(Tableau161920[[#This Row],[Référence]],MON_MSG!A:I,8,FALSE)),ISBLANK(VLOOKUP(Tableau161920[[#This Row],[Référence]],MON_MSG!A:I,8,FALSE))),"",VLOOKUP(Tableau161920[[#This Row],[Référence]],MON_MSG!A:I,8,FALSE))</f>
        <v/>
      </c>
      <c r="M910" s="3" t="str">
        <f>IF(OR(ISNA(VLOOKUP(Tableau161920[[#This Row],[Référence]],MON_MSG!A:J,9,FALSE)),ISBLANK(VLOOKUP(Tableau161920[[#This Row],[Référence]],MON_MSG!A:J,9,FALSE))),"",VLOOKUP(Tableau161920[[#This Row],[Référence]],MON_MSG!A:J,9,FALSE))</f>
        <v/>
      </c>
      <c r="N910" s="3" t="str">
        <f>IF(VLOOKUP($A910,DICO_Complet!A:R,12,FALSE)=0,"",VLOOKUP($A910,DICO_Complet!A:R,12,FALSE))</f>
        <v/>
      </c>
      <c r="O910" s="3" t="str">
        <f>IF(VLOOKUP($A910,DICO_Complet!A:R,13,FALSE)=0,"",VLOOKUP($A910,DICO_Complet!A:R,13,FALSE))</f>
        <v>118-3003</v>
      </c>
      <c r="P910" s="3" t="str">
        <f>IF(VLOOKUP($A910,DICO_Complet!A:R,14,FALSE)=0,"",VLOOKUP($A910,DICO_Complet!A:R,14,FALSE))</f>
        <v/>
      </c>
      <c r="Q910" s="3" t="str">
        <f>IF(VLOOKUP($A910,DICO_Complet!A:R,15,FALSE)=0,"",VLOOKUP($A910,DICO_Complet!A:R,15,FALSE))</f>
        <v/>
      </c>
      <c r="R910" s="3" t="str">
        <f>IF(VLOOKUP($A910,DICO_Complet!A:R,16,FALSE)=0,"",VLOOKUP($A910,DICO_Complet!A:R,16,FALSE))</f>
        <v/>
      </c>
      <c r="S910" s="3" t="str">
        <f>IF(VLOOKUP($A910,DICO_Complet!A:R,17,FALSE)=0,"",VLOOKUP($A910,DICO_Complet!A:R,17,FALSE))</f>
        <v/>
      </c>
      <c r="T910" s="3" t="str">
        <f>IF(VLOOKUP($A910,DICO_Complet!A:R,18,FALSE)=0,"",VLOOKUP($A910,DICO_Complet!A:R,18,FALSE))</f>
        <v/>
      </c>
    </row>
    <row r="911" spans="1:20">
      <c r="A911" s="29">
        <v>260309140900</v>
      </c>
      <c r="B911" s="30" t="str">
        <f>IF(ISNA(VLOOKUP(Tableau161920[[#This Row],[Référence]],MON_MSG!A:B,2,FALSE)),"N",IF($I911="Obsolete","N","O"))</f>
        <v>O</v>
      </c>
      <c r="C911" s="3" t="str">
        <f>VLOOKUP($A911,DICO_Complet!A:R,3,FALSE)</f>
        <v>Environment</v>
      </c>
      <c r="D911" s="3" t="str">
        <f>VLOOKUP($A911,DICO_Complet!A:R,4,FALSE)</f>
        <v>payee</v>
      </c>
      <c r="E911" s="3" t="str">
        <f>VLOOKUP($A911,DICO_Complet!A:R,5,FALSE)</f>
        <v>nationality</v>
      </c>
      <c r="F911" s="3" t="str">
        <f>VLOOKUP($A911,DICO_Complet!A:R,6,FALSE)</f>
        <v>Exact3AlphaNumericText</v>
      </c>
      <c r="G911" s="31" t="str">
        <f>VLOOKUP($A911,DICO_Complet!A:R,7,FALSE)</f>
        <v>DNS</v>
      </c>
      <c r="H911" s="31">
        <f>VLOOKUP($A911,DICO_Complet!A:R,8,FALSE)</f>
        <v>0</v>
      </c>
      <c r="I911" s="3" t="str">
        <f>IF(VLOOKUP($A911,DICO_Complet!A:R,9,FALSE)&lt;&gt;0,VLOOKUP($A911,DICO_Complet!A:R,9,FALSE),"")</f>
        <v/>
      </c>
      <c r="J911" s="3" t="str">
        <f>VLOOKUP($A911,DICO_Complet!A:R,10,FALSE)</f>
        <v>Nationality of the payee</v>
      </c>
      <c r="K911" s="3" t="str">
        <f>IF(OR(ISNA(VLOOKUP(Tableau161920[[#This Row],[Référence]],MON_MSG!A:H,7,FALSE)),ISBLANK(VLOOKUP(Tableau161920[[#This Row],[Référence]],MON_MSG!A:H,7,FALSE))),"",VLOOKUP(Tableau161920[[#This Row],[Référence]],MON_MSG!A:H,7,FALSE))</f>
        <v/>
      </c>
      <c r="L911" s="3" t="str">
        <f>IF(OR(ISNA(VLOOKUP(Tableau161920[[#This Row],[Référence]],MON_MSG!A:I,8,FALSE)),ISBLANK(VLOOKUP(Tableau161920[[#This Row],[Référence]],MON_MSG!A:I,8,FALSE))),"",VLOOKUP(Tableau161920[[#This Row],[Référence]],MON_MSG!A:I,8,FALSE))</f>
        <v/>
      </c>
      <c r="M911" s="3" t="str">
        <f>IF(OR(ISNA(VLOOKUP(Tableau161920[[#This Row],[Référence]],MON_MSG!A:J,9,FALSE)),ISBLANK(VLOOKUP(Tableau161920[[#This Row],[Référence]],MON_MSG!A:J,9,FALSE))),"",VLOOKUP(Tableau161920[[#This Row],[Référence]],MON_MSG!A:J,9,FALSE))</f>
        <v/>
      </c>
      <c r="N911" s="3" t="str">
        <f>IF(VLOOKUP($A911,DICO_Complet!A:R,12,FALSE)=0,"",VLOOKUP($A911,DICO_Complet!A:R,12,FALSE))</f>
        <v/>
      </c>
      <c r="O911" s="3" t="str">
        <f>IF(VLOOKUP($A911,DICO_Complet!A:R,13,FALSE)=0,"",VLOOKUP($A911,DICO_Complet!A:R,13,FALSE))</f>
        <v>118_3018</v>
      </c>
      <c r="P911" s="3" t="str">
        <f>IF(VLOOKUP($A911,DICO_Complet!A:R,14,FALSE)=0,"",VLOOKUP($A911,DICO_Complet!A:R,14,FALSE))</f>
        <v/>
      </c>
      <c r="Q911" s="3" t="str">
        <f>IF(VLOOKUP($A911,DICO_Complet!A:R,15,FALSE)=0,"",VLOOKUP($A911,DICO_Complet!A:R,15,FALSE))</f>
        <v/>
      </c>
      <c r="R911" s="3" t="str">
        <f>IF(VLOOKUP($A911,DICO_Complet!A:R,16,FALSE)=0,"",VLOOKUP($A911,DICO_Complet!A:R,16,FALSE))</f>
        <v/>
      </c>
      <c r="S911" s="3" t="str">
        <f>IF(VLOOKUP($A911,DICO_Complet!A:R,17,FALSE)=0,"",VLOOKUP($A911,DICO_Complet!A:R,17,FALSE))</f>
        <v/>
      </c>
      <c r="T911" s="3" t="str">
        <f>IF(VLOOKUP($A911,DICO_Complet!A:R,18,FALSE)=0,"",VLOOKUP($A911,DICO_Complet!A:R,18,FALSE))</f>
        <v/>
      </c>
    </row>
    <row r="912" spans="1:20">
      <c r="A912" s="29">
        <v>260309134500</v>
      </c>
      <c r="B912" s="30" t="str">
        <f>IF(ISNA(VLOOKUP(Tableau161920[[#This Row],[Référence]],MON_MSG!A:B,2,FALSE)),"N",IF($I912="Obsolete","N","O"))</f>
        <v>O</v>
      </c>
      <c r="C912" s="3" t="str">
        <f>VLOOKUP($A912,DICO_Complet!A:R,3,FALSE)</f>
        <v>Environment</v>
      </c>
      <c r="D912" s="3" t="str">
        <f>VLOOKUP($A912,DICO_Complet!A:R,4,FALSE)</f>
        <v>payee</v>
      </c>
      <c r="E912" s="3" t="str">
        <f>VLOOKUP($A912,DICO_Complet!A:R,5,FALSE)</f>
        <v>phoneNumber</v>
      </c>
      <c r="F912" s="3" t="str">
        <f>VLOOKUP($A912,DICO_Complet!A:R,6,FALSE)</f>
        <v>Max20AlphaNumericText</v>
      </c>
      <c r="G912" s="31" t="str">
        <f>VLOOKUP($A912,DICO_Complet!A:R,7,FALSE)</f>
        <v>DSP</v>
      </c>
      <c r="H912" s="31">
        <f>VLOOKUP($A912,DICO_Complet!A:R,8,FALSE)</f>
        <v>0</v>
      </c>
      <c r="I912" s="3" t="str">
        <f>IF(VLOOKUP($A912,DICO_Complet!A:R,9,FALSE)&lt;&gt;0,VLOOKUP($A912,DICO_Complet!A:R,9,FALSE),"")</f>
        <v/>
      </c>
      <c r="J912" s="3" t="str">
        <f>VLOOKUP($A912,DICO_Complet!A:R,10,FALSE)</f>
        <v>Payee’s phone number</v>
      </c>
      <c r="K912" s="3" t="str">
        <f>IF(OR(ISNA(VLOOKUP(Tableau161920[[#This Row],[Référence]],MON_MSG!A:H,7,FALSE)),ISBLANK(VLOOKUP(Tableau161920[[#This Row],[Référence]],MON_MSG!A:H,7,FALSE))),"",VLOOKUP(Tableau161920[[#This Row],[Référence]],MON_MSG!A:H,7,FALSE))</f>
        <v/>
      </c>
      <c r="L912" s="3" t="str">
        <f>IF(OR(ISNA(VLOOKUP(Tableau161920[[#This Row],[Référence]],MON_MSG!A:I,8,FALSE)),ISBLANK(VLOOKUP(Tableau161920[[#This Row],[Référence]],MON_MSG!A:I,8,FALSE))),"",VLOOKUP(Tableau161920[[#This Row],[Référence]],MON_MSG!A:I,8,FALSE))</f>
        <v/>
      </c>
      <c r="M912" s="3" t="str">
        <f>IF(OR(ISNA(VLOOKUP(Tableau161920[[#This Row],[Référence]],MON_MSG!A:J,9,FALSE)),ISBLANK(VLOOKUP(Tableau161920[[#This Row],[Référence]],MON_MSG!A:J,9,FALSE))),"",VLOOKUP(Tableau161920[[#This Row],[Référence]],MON_MSG!A:J,9,FALSE))</f>
        <v/>
      </c>
      <c r="N912" s="3" t="str">
        <f>IF(VLOOKUP($A912,DICO_Complet!A:R,12,FALSE)=0,"",VLOOKUP($A912,DICO_Complet!A:R,12,FALSE))</f>
        <v/>
      </c>
      <c r="O912" s="3" t="str">
        <f>IF(VLOOKUP($A912,DICO_Complet!A:R,13,FALSE)=0,"",VLOOKUP($A912,DICO_Complet!A:R,13,FALSE))</f>
        <v>118_3010</v>
      </c>
      <c r="P912" s="3" t="str">
        <f>IF(VLOOKUP($A912,DICO_Complet!A:R,14,FALSE)=0,"",VLOOKUP($A912,DICO_Complet!A:R,14,FALSE))</f>
        <v/>
      </c>
      <c r="Q912" s="3" t="str">
        <f>IF(VLOOKUP($A912,DICO_Complet!A:R,15,FALSE)=0,"",VLOOKUP($A912,DICO_Complet!A:R,15,FALSE))</f>
        <v/>
      </c>
      <c r="R912" s="3" t="str">
        <f>IF(VLOOKUP($A912,DICO_Complet!A:R,16,FALSE)=0,"",VLOOKUP($A912,DICO_Complet!A:R,16,FALSE))</f>
        <v/>
      </c>
      <c r="S912" s="3" t="str">
        <f>IF(VLOOKUP($A912,DICO_Complet!A:R,17,FALSE)=0,"",VLOOKUP($A912,DICO_Complet!A:R,17,FALSE))</f>
        <v/>
      </c>
      <c r="T912" s="3" t="str">
        <f>IF(VLOOKUP($A912,DICO_Complet!A:R,18,FALSE)=0,"",VLOOKUP($A912,DICO_Complet!A:R,18,FALSE))</f>
        <v/>
      </c>
    </row>
    <row r="913" spans="1:20">
      <c r="A913" s="29">
        <v>250527100016</v>
      </c>
      <c r="B913" s="30" t="str">
        <f>IF(ISNA(VLOOKUP(Tableau161920[[#This Row],[Référence]],MON_MSG!A:B,2,FALSE)),"N",IF($I913="Obsolete","N","O"))</f>
        <v>O</v>
      </c>
      <c r="C913" s="3" t="str">
        <f>VLOOKUP($A913,DICO_Complet!A:R,3,FALSE)</f>
        <v>Environment</v>
      </c>
      <c r="D913" s="3" t="str">
        <f>VLOOKUP($A913,DICO_Complet!A:R,4,FALSE)</f>
        <v>payee</v>
      </c>
      <c r="E913" s="3" t="str">
        <f>VLOOKUP($A913,DICO_Complet!A:R,5,FALSE)</f>
        <v>postalAddress</v>
      </c>
      <c r="F913" s="3" t="str">
        <f>VLOOKUP($A913,DICO_Complet!A:R,6,FALSE)</f>
        <v>PostalAddressType</v>
      </c>
      <c r="G913" s="31" t="str">
        <f>VLOOKUP($A913,DICO_Complet!A:R,7,FALSE)</f>
        <v>DSP</v>
      </c>
      <c r="H913" s="31">
        <f>VLOOKUP($A913,DICO_Complet!A:R,8,FALSE)</f>
        <v>0</v>
      </c>
      <c r="I913" s="3" t="str">
        <f>IF(VLOOKUP($A913,DICO_Complet!A:R,9,FALSE)&lt;&gt;0,VLOOKUP($A913,DICO_Complet!A:R,9,FALSE),"")</f>
        <v/>
      </c>
      <c r="J913" s="3" t="str">
        <f>VLOOKUP($A913,DICO_Complet!A:R,10,FALSE)</f>
        <v>Payee address</v>
      </c>
      <c r="K913" s="3" t="str">
        <f>IF(OR(ISNA(VLOOKUP(Tableau161920[[#This Row],[Référence]],MON_MSG!A:H,7,FALSE)),ISBLANK(VLOOKUP(Tableau161920[[#This Row],[Référence]],MON_MSG!A:H,7,FALSE))),"",VLOOKUP(Tableau161920[[#This Row],[Référence]],MON_MSG!A:H,7,FALSE))</f>
        <v/>
      </c>
      <c r="L913" s="3" t="str">
        <f>IF(OR(ISNA(VLOOKUP(Tableau161920[[#This Row],[Référence]],MON_MSG!A:I,8,FALSE)),ISBLANK(VLOOKUP(Tableau161920[[#This Row],[Référence]],MON_MSG!A:I,8,FALSE))),"",VLOOKUP(Tableau161920[[#This Row],[Référence]],MON_MSG!A:I,8,FALSE))</f>
        <v/>
      </c>
      <c r="M913" s="3" t="str">
        <f>IF(OR(ISNA(VLOOKUP(Tableau161920[[#This Row],[Référence]],MON_MSG!A:J,9,FALSE)),ISBLANK(VLOOKUP(Tableau161920[[#This Row],[Référence]],MON_MSG!A:J,9,FALSE))),"",VLOOKUP(Tableau161920[[#This Row],[Référence]],MON_MSG!A:J,9,FALSE))</f>
        <v/>
      </c>
      <c r="N913" s="3" t="str">
        <f>IF(VLOOKUP($A913,DICO_Complet!A:R,12,FALSE)=0,"",VLOOKUP($A913,DICO_Complet!A:R,12,FALSE))</f>
        <v/>
      </c>
      <c r="O913" s="3" t="str">
        <f>IF(VLOOKUP($A913,DICO_Complet!A:R,13,FALSE)=0,"",VLOOKUP($A913,DICO_Complet!A:R,13,FALSE))</f>
        <v/>
      </c>
      <c r="P913" s="3" t="str">
        <f>IF(VLOOKUP($A913,DICO_Complet!A:R,14,FALSE)=0,"",VLOOKUP($A913,DICO_Complet!A:R,14,FALSE))</f>
        <v/>
      </c>
      <c r="Q913" s="3" t="str">
        <f>IF(VLOOKUP($A913,DICO_Complet!A:R,15,FALSE)=0,"",VLOOKUP($A913,DICO_Complet!A:R,15,FALSE))</f>
        <v/>
      </c>
      <c r="R913" s="3" t="str">
        <f>IF(VLOOKUP($A913,DICO_Complet!A:R,16,FALSE)=0,"",VLOOKUP($A913,DICO_Complet!A:R,16,FALSE))</f>
        <v/>
      </c>
      <c r="S913" s="3" t="str">
        <f>IF(VLOOKUP($A913,DICO_Complet!A:R,17,FALSE)=0,"",VLOOKUP($A913,DICO_Complet!A:R,17,FALSE))</f>
        <v/>
      </c>
      <c r="T913" s="3" t="str">
        <f>IF(VLOOKUP($A913,DICO_Complet!A:R,18,FALSE)=0,"",VLOOKUP($A913,DICO_Complet!A:R,18,FALSE))</f>
        <v/>
      </c>
    </row>
    <row r="914" spans="1:20">
      <c r="A914" s="29">
        <v>250325134502</v>
      </c>
      <c r="B914" s="30" t="str">
        <f>IF(ISNA(VLOOKUP(Tableau161920[[#This Row],[Référence]],MON_MSG!A:B,2,FALSE)),"N",IF($I914="Obsolete","N","O"))</f>
        <v>O</v>
      </c>
      <c r="C914" s="3" t="str">
        <f>VLOOKUP($A914,DICO_Complet!A:R,3,FALSE)</f>
        <v>Environment</v>
      </c>
      <c r="D914" s="3" t="str">
        <f>VLOOKUP($A914,DICO_Complet!A:R,4,FALSE)</f>
        <v>payee</v>
      </c>
      <c r="E914" s="3" t="str">
        <f>VLOOKUP($A914,DICO_Complet!A:R,5,FALSE)</f>
        <v>primaryAccountNumber</v>
      </c>
      <c r="F914" s="3" t="str">
        <f>VLOOKUP($A914,DICO_Complet!A:R,6,FALSE)</f>
        <v>Max19NumericText</v>
      </c>
      <c r="G914" s="31" t="str">
        <f>VLOOKUP($A914,DICO_Complet!A:R,7,FALSE)</f>
        <v>DTI</v>
      </c>
      <c r="H914" s="31">
        <f>VLOOKUP($A914,DICO_Complet!A:R,8,FALSE)</f>
        <v>0</v>
      </c>
      <c r="I914" s="3" t="str">
        <f>IF(VLOOKUP($A914,DICO_Complet!A:R,9,FALSE)&lt;&gt;0,VLOOKUP($A914,DICO_Complet!A:R,9,FALSE),"")</f>
        <v/>
      </c>
      <c r="J914" s="3" t="str">
        <f>VLOOKUP($A914,DICO_Complet!A:R,10,FALSE)</f>
        <v>Primary Account Number</v>
      </c>
      <c r="K914" s="3" t="str">
        <f>IF(OR(ISNA(VLOOKUP(Tableau161920[[#This Row],[Référence]],MON_MSG!A:H,7,FALSE)),ISBLANK(VLOOKUP(Tableau161920[[#This Row],[Référence]],MON_MSG!A:H,7,FALSE))),"",VLOOKUP(Tableau161920[[#This Row],[Référence]],MON_MSG!A:H,7,FALSE))</f>
        <v/>
      </c>
      <c r="L914" s="3" t="str">
        <f>IF(OR(ISNA(VLOOKUP(Tableau161920[[#This Row],[Référence]],MON_MSG!A:I,8,FALSE)),ISBLANK(VLOOKUP(Tableau161920[[#This Row],[Référence]],MON_MSG!A:I,8,FALSE))),"",VLOOKUP(Tableau161920[[#This Row],[Référence]],MON_MSG!A:I,8,FALSE))</f>
        <v/>
      </c>
      <c r="M914" s="3" t="str">
        <f>IF(OR(ISNA(VLOOKUP(Tableau161920[[#This Row],[Référence]],MON_MSG!A:J,9,FALSE)),ISBLANK(VLOOKUP(Tableau161920[[#This Row],[Référence]],MON_MSG!A:J,9,FALSE))),"",VLOOKUP(Tableau161920[[#This Row],[Référence]],MON_MSG!A:J,9,FALSE))</f>
        <v/>
      </c>
      <c r="N914" s="3" t="str">
        <f>IF(VLOOKUP($A914,DICO_Complet!A:R,12,FALSE)=0,"",VLOOKUP($A914,DICO_Complet!A:R,12,FALSE))</f>
        <v/>
      </c>
      <c r="O914" s="3" t="str">
        <f>IF(VLOOKUP($A914,DICO_Complet!A:R,13,FALSE)=0,"",VLOOKUP($A914,DICO_Complet!A:R,13,FALSE))</f>
        <v>118-3001</v>
      </c>
      <c r="P914" s="3" t="str">
        <f>IF(VLOOKUP($A914,DICO_Complet!A:R,14,FALSE)=0,"",VLOOKUP($A914,DICO_Complet!A:R,14,FALSE))</f>
        <v/>
      </c>
      <c r="Q914" s="3" t="str">
        <f>IF(VLOOKUP($A914,DICO_Complet!A:R,15,FALSE)=0,"",VLOOKUP($A914,DICO_Complet!A:R,15,FALSE))</f>
        <v>112_06</v>
      </c>
      <c r="R914" s="3" t="str">
        <f>IF(VLOOKUP($A914,DICO_Complet!A:R,16,FALSE)=0,"",VLOOKUP($A914,DICO_Complet!A:R,16,FALSE))</f>
        <v/>
      </c>
      <c r="S914" s="3" t="str">
        <f>IF(VLOOKUP($A914,DICO_Complet!A:R,17,FALSE)=0,"",VLOOKUP($A914,DICO_Complet!A:R,17,FALSE))</f>
        <v/>
      </c>
      <c r="T914" s="3" t="str">
        <f>IF(VLOOKUP($A914,DICO_Complet!A:R,18,FALSE)=0,"",VLOOKUP($A914,DICO_Complet!A:R,18,FALSE))</f>
        <v/>
      </c>
    </row>
    <row r="915" spans="1:20">
      <c r="A915" s="29">
        <v>260309132500</v>
      </c>
      <c r="B915" s="30" t="str">
        <f>IF(ISNA(VLOOKUP(Tableau161920[[#This Row],[Référence]],MON_MSG!A:B,2,FALSE)),"N",IF($I915="Obsolete","N","O"))</f>
        <v>O</v>
      </c>
      <c r="C915" s="3" t="str">
        <f>VLOOKUP($A915,DICO_Complet!A:R,3,FALSE)</f>
        <v>Environment</v>
      </c>
      <c r="D915" s="3" t="str">
        <f>VLOOKUP($A915,DICO_Complet!A:R,4,FALSE)</f>
        <v>payee</v>
      </c>
      <c r="E915" s="3" t="str">
        <f>VLOOKUP($A915,DICO_Complet!A:R,5,FALSE)</f>
        <v>sourceOfTheFunds</v>
      </c>
      <c r="F915" s="3" t="str">
        <f>VLOOKUP($A915,DICO_Complet!A:R,6,FALSE)</f>
        <v>Exact2NumericText</v>
      </c>
      <c r="G915" s="31" t="str">
        <f>VLOOKUP($A915,DICO_Complet!A:R,7,FALSE)</f>
        <v>DNS</v>
      </c>
      <c r="H915" s="31">
        <f>VLOOKUP($A915,DICO_Complet!A:R,8,FALSE)</f>
        <v>0</v>
      </c>
      <c r="I915" s="3" t="str">
        <f>IF(VLOOKUP($A915,DICO_Complet!A:R,9,FALSE)&lt;&gt;0,VLOOKUP($A915,DICO_Complet!A:R,9,FALSE),"")</f>
        <v/>
      </c>
      <c r="J915" s="3" t="str">
        <f>VLOOKUP($A915,DICO_Complet!A:R,10,FALSE)</f>
        <v>Source of the funds</v>
      </c>
      <c r="K915" s="3" t="str">
        <f>IF(OR(ISNA(VLOOKUP(Tableau161920[[#This Row],[Référence]],MON_MSG!A:H,7,FALSE)),ISBLANK(VLOOKUP(Tableau161920[[#This Row],[Référence]],MON_MSG!A:H,7,FALSE))),"",VLOOKUP(Tableau161920[[#This Row],[Référence]],MON_MSG!A:H,7,FALSE))</f>
        <v/>
      </c>
      <c r="L915" s="3" t="str">
        <f>IF(OR(ISNA(VLOOKUP(Tableau161920[[#This Row],[Référence]],MON_MSG!A:I,8,FALSE)),ISBLANK(VLOOKUP(Tableau161920[[#This Row],[Référence]],MON_MSG!A:I,8,FALSE))),"",VLOOKUP(Tableau161920[[#This Row],[Référence]],MON_MSG!A:I,8,FALSE))</f>
        <v/>
      </c>
      <c r="M915" s="3" t="str">
        <f>IF(OR(ISNA(VLOOKUP(Tableau161920[[#This Row],[Référence]],MON_MSG!A:J,9,FALSE)),ISBLANK(VLOOKUP(Tableau161920[[#This Row],[Référence]],MON_MSG!A:J,9,FALSE))),"",VLOOKUP(Tableau161920[[#This Row],[Référence]],MON_MSG!A:J,9,FALSE))</f>
        <v/>
      </c>
      <c r="N915" s="3" t="str">
        <f>IF(VLOOKUP($A915,DICO_Complet!A:R,12,FALSE)=0,"",VLOOKUP($A915,DICO_Complet!A:R,12,FALSE))</f>
        <v/>
      </c>
      <c r="O915" s="3" t="str">
        <f>IF(VLOOKUP($A915,DICO_Complet!A:R,13,FALSE)=0,"",VLOOKUP($A915,DICO_Complet!A:R,13,FALSE))</f>
        <v>118_1002</v>
      </c>
      <c r="P915" s="3" t="str">
        <f>IF(VLOOKUP($A915,DICO_Complet!A:R,14,FALSE)=0,"",VLOOKUP($A915,DICO_Complet!A:R,14,FALSE))</f>
        <v/>
      </c>
      <c r="Q915" s="3" t="str">
        <f>IF(VLOOKUP($A915,DICO_Complet!A:R,15,FALSE)=0,"",VLOOKUP($A915,DICO_Complet!A:R,15,FALSE))</f>
        <v/>
      </c>
      <c r="R915" s="3" t="str">
        <f>IF(VLOOKUP($A915,DICO_Complet!A:R,16,FALSE)=0,"",VLOOKUP($A915,DICO_Complet!A:R,16,FALSE))</f>
        <v/>
      </c>
      <c r="S915" s="3" t="str">
        <f>IF(VLOOKUP($A915,DICO_Complet!A:R,17,FALSE)=0,"",VLOOKUP($A915,DICO_Complet!A:R,17,FALSE))</f>
        <v/>
      </c>
      <c r="T915" s="3" t="str">
        <f>IF(VLOOKUP($A915,DICO_Complet!A:R,18,FALSE)=0,"",VLOOKUP($A915,DICO_Complet!A:R,18,FALSE))</f>
        <v/>
      </c>
    </row>
    <row r="916" spans="1:20">
      <c r="A916" s="29">
        <v>260309131900</v>
      </c>
      <c r="B916" s="30" t="str">
        <f>IF(ISNA(VLOOKUP(Tableau161920[[#This Row],[Référence]],MON_MSG!A:B,2,FALSE)),"N",IF($I916="Obsolete","N","O"))</f>
        <v>O</v>
      </c>
      <c r="C916" s="3" t="str">
        <f>VLOOKUP($A916,DICO_Complet!A:R,3,FALSE)</f>
        <v>Environment</v>
      </c>
      <c r="D916" s="3" t="str">
        <f>VLOOKUP($A916,DICO_Complet!A:R,4,FALSE)</f>
        <v>payee</v>
      </c>
      <c r="E916" s="3" t="str">
        <f>VLOOKUP($A916,DICO_Complet!A:R,5,FALSE)</f>
        <v>uniqueTransferReference</v>
      </c>
      <c r="F916" s="3" t="str">
        <f>VLOOKUP($A916,DICO_Complet!A:R,6,FALSE)</f>
        <v>Max35AlphaNumericText</v>
      </c>
      <c r="G916" s="31" t="str">
        <f>VLOOKUP($A916,DICO_Complet!A:R,7,FALSE)</f>
        <v>DNS</v>
      </c>
      <c r="H916" s="31">
        <f>VLOOKUP($A916,DICO_Complet!A:R,8,FALSE)</f>
        <v>0</v>
      </c>
      <c r="I916" s="3" t="str">
        <f>IF(VLOOKUP($A916,DICO_Complet!A:R,9,FALSE)&lt;&gt;0,VLOOKUP($A916,DICO_Complet!A:R,9,FALSE),"")</f>
        <v/>
      </c>
      <c r="J916" s="3" t="str">
        <f>VLOOKUP($A916,DICO_Complet!A:R,10,FALSE)</f>
        <v>Contains a unique reference to identify the funds transfer transaction</v>
      </c>
      <c r="K916" s="3" t="str">
        <f>IF(OR(ISNA(VLOOKUP(Tableau161920[[#This Row],[Référence]],MON_MSG!A:H,7,FALSE)),ISBLANK(VLOOKUP(Tableau161920[[#This Row],[Référence]],MON_MSG!A:H,7,FALSE))),"",VLOOKUP(Tableau161920[[#This Row],[Référence]],MON_MSG!A:H,7,FALSE))</f>
        <v/>
      </c>
      <c r="L916" s="3" t="str">
        <f>IF(OR(ISNA(VLOOKUP(Tableau161920[[#This Row],[Référence]],MON_MSG!A:I,8,FALSE)),ISBLANK(VLOOKUP(Tableau161920[[#This Row],[Référence]],MON_MSG!A:I,8,FALSE))),"",VLOOKUP(Tableau161920[[#This Row],[Référence]],MON_MSG!A:I,8,FALSE))</f>
        <v/>
      </c>
      <c r="M916" s="3" t="str">
        <f>IF(OR(ISNA(VLOOKUP(Tableau161920[[#This Row],[Référence]],MON_MSG!A:J,9,FALSE)),ISBLANK(VLOOKUP(Tableau161920[[#This Row],[Référence]],MON_MSG!A:J,9,FALSE))),"",VLOOKUP(Tableau161920[[#This Row],[Référence]],MON_MSG!A:J,9,FALSE))</f>
        <v/>
      </c>
      <c r="N916" s="3" t="str">
        <f>IF(VLOOKUP($A916,DICO_Complet!A:R,12,FALSE)=0,"",VLOOKUP($A916,DICO_Complet!A:R,12,FALSE))</f>
        <v/>
      </c>
      <c r="O916" s="3" t="str">
        <f>IF(VLOOKUP($A916,DICO_Complet!A:R,13,FALSE)=0,"",VLOOKUP($A916,DICO_Complet!A:R,13,FALSE))</f>
        <v>118_1000</v>
      </c>
      <c r="P916" s="3" t="str">
        <f>IF(VLOOKUP($A916,DICO_Complet!A:R,14,FALSE)=0,"",VLOOKUP($A916,DICO_Complet!A:R,14,FALSE))</f>
        <v/>
      </c>
      <c r="Q916" s="3" t="str">
        <f>IF(VLOOKUP($A916,DICO_Complet!A:R,15,FALSE)=0,"",VLOOKUP($A916,DICO_Complet!A:R,15,FALSE))</f>
        <v/>
      </c>
      <c r="R916" s="3" t="str">
        <f>IF(VLOOKUP($A916,DICO_Complet!A:R,16,FALSE)=0,"",VLOOKUP($A916,DICO_Complet!A:R,16,FALSE))</f>
        <v/>
      </c>
      <c r="S916" s="3" t="str">
        <f>IF(VLOOKUP($A916,DICO_Complet!A:R,17,FALSE)=0,"",VLOOKUP($A916,DICO_Complet!A:R,17,FALSE))</f>
        <v/>
      </c>
      <c r="T916" s="3" t="str">
        <f>IF(VLOOKUP($A916,DICO_Complet!A:R,18,FALSE)=0,"",VLOOKUP($A916,DICO_Complet!A:R,18,FALSE))</f>
        <v/>
      </c>
    </row>
    <row r="917" spans="1:20">
      <c r="A917" s="29">
        <v>250325134504</v>
      </c>
      <c r="B917" s="30" t="str">
        <f>IF(ISNA(VLOOKUP(Tableau161920[[#This Row],[Référence]],MON_MSG!A:B,2,FALSE)),"N",IF($I917="Obsolete","N","O"))</f>
        <v>O</v>
      </c>
      <c r="C917" s="3" t="str">
        <f>VLOOKUP($A917,DICO_Complet!A:R,3,FALSE)</f>
        <v>Environment</v>
      </c>
      <c r="D917" s="3" t="str">
        <f>VLOOKUP($A917,DICO_Complet!A:R,4,FALSE)</f>
        <v>payer</v>
      </c>
      <c r="E917" s="3" t="str">
        <f>VLOOKUP($A917,DICO_Complet!A:R,5,FALSE)</f>
        <v>accountNumber</v>
      </c>
      <c r="F917" s="3" t="str">
        <f>VLOOKUP($A917,DICO_Complet!A:R,6,FALSE)</f>
        <v>Max50AlphaNumericText</v>
      </c>
      <c r="G917" s="31" t="str">
        <f>VLOOKUP($A917,DICO_Complet!A:R,7,FALSE)</f>
        <v>DTI</v>
      </c>
      <c r="H917" s="31">
        <f>VLOOKUP($A917,DICO_Complet!A:R,8,FALSE)</f>
        <v>0</v>
      </c>
      <c r="I917" s="3" t="str">
        <f>IF(VLOOKUP($A917,DICO_Complet!A:R,9,FALSE)&lt;&gt;0,VLOOKUP($A917,DICO_Complet!A:R,9,FALSE),"")</f>
        <v/>
      </c>
      <c r="J917" s="3" t="str">
        <f>VLOOKUP($A917,DICO_Complet!A:R,10,FALSE)</f>
        <v>Account Number of Payer</v>
      </c>
      <c r="K917" s="3" t="str">
        <f>IF(OR(ISNA(VLOOKUP(Tableau161920[[#This Row],[Référence]],MON_MSG!A:H,7,FALSE)),ISBLANK(VLOOKUP(Tableau161920[[#This Row],[Référence]],MON_MSG!A:H,7,FALSE))),"",VLOOKUP(Tableau161920[[#This Row],[Référence]],MON_MSG!A:H,7,FALSE))</f>
        <v/>
      </c>
      <c r="L917" s="3" t="str">
        <f>IF(OR(ISNA(VLOOKUP(Tableau161920[[#This Row],[Référence]],MON_MSG!A:I,8,FALSE)),ISBLANK(VLOOKUP(Tableau161920[[#This Row],[Référence]],MON_MSG!A:I,8,FALSE))),"",VLOOKUP(Tableau161920[[#This Row],[Référence]],MON_MSG!A:I,8,FALSE))</f>
        <v/>
      </c>
      <c r="M917" s="3" t="str">
        <f>IF(OR(ISNA(VLOOKUP(Tableau161920[[#This Row],[Référence]],MON_MSG!A:J,9,FALSE)),ISBLANK(VLOOKUP(Tableau161920[[#This Row],[Référence]],MON_MSG!A:J,9,FALSE))),"",VLOOKUP(Tableau161920[[#This Row],[Référence]],MON_MSG!A:J,9,FALSE))</f>
        <v/>
      </c>
      <c r="N917" s="3" t="str">
        <f>IF(VLOOKUP($A917,DICO_Complet!A:R,12,FALSE)=0,"",VLOOKUP($A917,DICO_Complet!A:R,12,FALSE))</f>
        <v/>
      </c>
      <c r="O917" s="3" t="str">
        <f>IF(VLOOKUP($A917,DICO_Complet!A:R,13,FALSE)=0,"",VLOOKUP($A917,DICO_Complet!A:R,13,FALSE))</f>
        <v>118-2014</v>
      </c>
      <c r="P917" s="3" t="str">
        <f>IF(VLOOKUP($A917,DICO_Complet!A:R,14,FALSE)=0,"",VLOOKUP($A917,DICO_Complet!A:R,14,FALSE))</f>
        <v>059-1205</v>
      </c>
      <c r="Q917" s="3" t="str">
        <f>IF(VLOOKUP($A917,DICO_Complet!A:R,15,FALSE)=0,"",VLOOKUP($A917,DICO_Complet!A:R,15,FALSE))</f>
        <v>112-05;118-2014</v>
      </c>
      <c r="R917" s="3" t="str">
        <f>IF(VLOOKUP($A917,DICO_Complet!A:R,16,FALSE)=0,"",VLOOKUP($A917,DICO_Complet!A:R,16,FALSE))</f>
        <v/>
      </c>
      <c r="S917" s="3" t="str">
        <f>IF(VLOOKUP($A917,DICO_Complet!A:R,17,FALSE)=0,"",VLOOKUP($A917,DICO_Complet!A:R,17,FALSE))</f>
        <v>DE 108 SE 02 SF11</v>
      </c>
      <c r="T917" s="3" t="str">
        <f>IF(VLOOKUP($A917,DICO_Complet!A:R,18,FALSE)=0,"",VLOOKUP($A917,DICO_Complet!A:R,18,FALSE))</f>
        <v/>
      </c>
    </row>
    <row r="918" spans="1:20">
      <c r="A918" s="29">
        <v>260313121600</v>
      </c>
      <c r="B918" s="30" t="str">
        <f>IF(ISNA(VLOOKUP(Tableau161920[[#This Row],[Référence]],MON_MSG!A:B,2,FALSE)),"N",IF($I918="Obsolete","N","O"))</f>
        <v>O</v>
      </c>
      <c r="C918" s="3" t="str">
        <f>VLOOKUP($A918,DICO_Complet!A:R,3,FALSE)</f>
        <v>Environment</v>
      </c>
      <c r="D918" s="3" t="str">
        <f>VLOOKUP($A918,DICO_Complet!A:R,4,FALSE)</f>
        <v>payer</v>
      </c>
      <c r="E918" s="3" t="str">
        <f>VLOOKUP($A918,DICO_Complet!A:R,5,FALSE)</f>
        <v>accountNumberType</v>
      </c>
      <c r="F918" s="3" t="str">
        <f>VLOOKUP($A918,DICO_Complet!A:R,6,FALSE)</f>
        <v>Exact2AlphaNumericText</v>
      </c>
      <c r="G918" s="31" t="str">
        <f>VLOOKUP($A918,DICO_Complet!A:R,7,FALSE)</f>
        <v>DNS</v>
      </c>
      <c r="H918" s="31">
        <f>VLOOKUP($A918,DICO_Complet!A:R,8,FALSE)</f>
        <v>0</v>
      </c>
      <c r="I918" s="3" t="str">
        <f>IF(VLOOKUP($A918,DICO_Complet!A:R,9,FALSE)&lt;&gt;0,VLOOKUP($A918,DICO_Complet!A:R,9,FALSE),"")</f>
        <v/>
      </c>
      <c r="J918" s="3" t="str">
        <f>VLOOKUP($A918,DICO_Complet!A:R,10,FALSE)</f>
        <v>Account number type of the payer</v>
      </c>
      <c r="K918" s="3" t="str">
        <f>IF(OR(ISNA(VLOOKUP(Tableau161920[[#This Row],[Référence]],MON_MSG!A:H,7,FALSE)),ISBLANK(VLOOKUP(Tableau161920[[#This Row],[Référence]],MON_MSG!A:H,7,FALSE))),"",VLOOKUP(Tableau161920[[#This Row],[Référence]],MON_MSG!A:H,7,FALSE))</f>
        <v/>
      </c>
      <c r="L918" s="3" t="str">
        <f>IF(OR(ISNA(VLOOKUP(Tableau161920[[#This Row],[Référence]],MON_MSG!A:I,8,FALSE)),ISBLANK(VLOOKUP(Tableau161920[[#This Row],[Référence]],MON_MSG!A:I,8,FALSE))),"",VLOOKUP(Tableau161920[[#This Row],[Référence]],MON_MSG!A:I,8,FALSE))</f>
        <v/>
      </c>
      <c r="M918" s="3" t="str">
        <f>IF(OR(ISNA(VLOOKUP(Tableau161920[[#This Row],[Référence]],MON_MSG!A:J,9,FALSE)),ISBLANK(VLOOKUP(Tableau161920[[#This Row],[Référence]],MON_MSG!A:J,9,FALSE))),"",VLOOKUP(Tableau161920[[#This Row],[Référence]],MON_MSG!A:J,9,FALSE))</f>
        <v/>
      </c>
      <c r="N918" s="3" t="str">
        <f>IF(VLOOKUP($A918,DICO_Complet!A:R,12,FALSE)=0,"",VLOOKUP($A918,DICO_Complet!A:R,12,FALSE))</f>
        <v/>
      </c>
      <c r="O918" s="3" t="str">
        <f>IF(VLOOKUP($A918,DICO_Complet!A:R,13,FALSE)=0,"",VLOOKUP($A918,DICO_Complet!A:R,13,FALSE))</f>
        <v>118_2019</v>
      </c>
      <c r="P918" s="3" t="str">
        <f>IF(VLOOKUP($A918,DICO_Complet!A:R,14,FALSE)=0,"",VLOOKUP($A918,DICO_Complet!A:R,14,FALSE))</f>
        <v/>
      </c>
      <c r="Q918" s="3" t="str">
        <f>IF(VLOOKUP($A918,DICO_Complet!A:R,15,FALSE)=0,"",VLOOKUP($A918,DICO_Complet!A:R,15,FALSE))</f>
        <v/>
      </c>
      <c r="R918" s="3" t="str">
        <f>IF(VLOOKUP($A918,DICO_Complet!A:R,16,FALSE)=0,"",VLOOKUP($A918,DICO_Complet!A:R,16,FALSE))</f>
        <v/>
      </c>
      <c r="S918" s="3" t="str">
        <f>IF(VLOOKUP($A918,DICO_Complet!A:R,17,FALSE)=0,"",VLOOKUP($A918,DICO_Complet!A:R,17,FALSE))</f>
        <v/>
      </c>
      <c r="T918" s="3" t="str">
        <f>IF(VLOOKUP($A918,DICO_Complet!A:R,18,FALSE)=0,"",VLOOKUP($A918,DICO_Complet!A:R,18,FALSE))</f>
        <v/>
      </c>
    </row>
    <row r="919" spans="1:20">
      <c r="A919" s="29">
        <v>251125100010</v>
      </c>
      <c r="B919" s="30" t="str">
        <f>IF(ISNA(VLOOKUP(Tableau161920[[#This Row],[Référence]],MON_MSG!A:B,2,FALSE)),"N",IF($I919="Obsolete","N","O"))</f>
        <v>O</v>
      </c>
      <c r="C919" s="3" t="str">
        <f>VLOOKUP($A919,DICO_Complet!A:R,3,FALSE)</f>
        <v>Environment</v>
      </c>
      <c r="D919" s="3" t="str">
        <f>VLOOKUP($A919,DICO_Complet!A:R,4,FALSE)</f>
        <v>payer</v>
      </c>
      <c r="E919" s="3" t="str">
        <f>VLOOKUP($A919,DICO_Complet!A:R,5,FALSE)</f>
        <v>birthDate</v>
      </c>
      <c r="F919" s="3" t="str">
        <f>VLOOKUP($A919,DICO_Complet!A:R,6,FALSE)</f>
        <v>ISODate</v>
      </c>
      <c r="G919" s="31" t="str">
        <f>VLOOKUP($A919,DICO_Complet!A:R,7,FALSE)</f>
        <v>DNS</v>
      </c>
      <c r="H919" s="31">
        <f>VLOOKUP($A919,DICO_Complet!A:R,8,FALSE)</f>
        <v>0</v>
      </c>
      <c r="I919" s="3" t="str">
        <f>IF(VLOOKUP($A919,DICO_Complet!A:R,9,FALSE)&lt;&gt;0,VLOOKUP($A919,DICO_Complet!A:R,9,FALSE),"")</f>
        <v/>
      </c>
      <c r="J919" s="3" t="str">
        <f>VLOOKUP($A919,DICO_Complet!A:R,10,FALSE)</f>
        <v>Payer birth date</v>
      </c>
      <c r="K919" s="3" t="str">
        <f>IF(OR(ISNA(VLOOKUP(Tableau161920[[#This Row],[Référence]],MON_MSG!A:H,7,FALSE)),ISBLANK(VLOOKUP(Tableau161920[[#This Row],[Référence]],MON_MSG!A:H,7,FALSE))),"",VLOOKUP(Tableau161920[[#This Row],[Référence]],MON_MSG!A:H,7,FALSE))</f>
        <v/>
      </c>
      <c r="L919" s="3" t="str">
        <f>IF(OR(ISNA(VLOOKUP(Tableau161920[[#This Row],[Référence]],MON_MSG!A:I,8,FALSE)),ISBLANK(VLOOKUP(Tableau161920[[#This Row],[Référence]],MON_MSG!A:I,8,FALSE))),"",VLOOKUP(Tableau161920[[#This Row],[Référence]],MON_MSG!A:I,8,FALSE))</f>
        <v/>
      </c>
      <c r="M919" s="3" t="str">
        <f>IF(OR(ISNA(VLOOKUP(Tableau161920[[#This Row],[Référence]],MON_MSG!A:J,9,FALSE)),ISBLANK(VLOOKUP(Tableau161920[[#This Row],[Référence]],MON_MSG!A:J,9,FALSE))),"",VLOOKUP(Tableau161920[[#This Row],[Référence]],MON_MSG!A:J,9,FALSE))</f>
        <v/>
      </c>
      <c r="N919" s="3" t="str">
        <f>IF(VLOOKUP($A919,DICO_Complet!A:R,12,FALSE)=0,"",VLOOKUP($A919,DICO_Complet!A:R,12,FALSE))</f>
        <v/>
      </c>
      <c r="O919" s="3" t="str">
        <f>IF(VLOOKUP($A919,DICO_Complet!A:R,13,FALSE)=0,"",VLOOKUP($A919,DICO_Complet!A:R,13,FALSE))</f>
        <v>118-2011</v>
      </c>
      <c r="P919" s="3" t="str">
        <f>IF(VLOOKUP($A919,DICO_Complet!A:R,14,FALSE)=0,"",VLOOKUP($A919,DICO_Complet!A:R,14,FALSE))</f>
        <v/>
      </c>
      <c r="Q919" s="3" t="str">
        <f>IF(VLOOKUP($A919,DICO_Complet!A:R,15,FALSE)=0,"",VLOOKUP($A919,DICO_Complet!A:R,15,FALSE))</f>
        <v/>
      </c>
      <c r="R919" s="3" t="str">
        <f>IF(VLOOKUP($A919,DICO_Complet!A:R,16,FALSE)=0,"",VLOOKUP($A919,DICO_Complet!A:R,16,FALSE))</f>
        <v/>
      </c>
      <c r="S919" s="3" t="str">
        <f>IF(VLOOKUP($A919,DICO_Complet!A:R,17,FALSE)=0,"",VLOOKUP($A919,DICO_Complet!A:R,17,FALSE))</f>
        <v/>
      </c>
      <c r="T919" s="3" t="str">
        <f>IF(VLOOKUP($A919,DICO_Complet!A:R,18,FALSE)=0,"",VLOOKUP($A919,DICO_Complet!A:R,18,FALSE))</f>
        <v/>
      </c>
    </row>
    <row r="920" spans="1:20">
      <c r="A920" s="29">
        <v>250325134500</v>
      </c>
      <c r="B920" s="30" t="str">
        <f>IF(ISNA(VLOOKUP(Tableau161920[[#This Row],[Référence]],MON_MSG!A:B,2,FALSE)),"N",IF($I920="Obsolete","N","O"))</f>
        <v>O</v>
      </c>
      <c r="C920" s="3" t="str">
        <f>VLOOKUP($A920,DICO_Complet!A:R,3,FALSE)</f>
        <v>Environment</v>
      </c>
      <c r="D920" s="3" t="str">
        <f>VLOOKUP($A920,DICO_Complet!A:R,4,FALSE)</f>
        <v>payer</v>
      </c>
      <c r="E920" s="3" t="str">
        <f>VLOOKUP($A920,DICO_Complet!A:R,5,FALSE)</f>
        <v>financialInstitutionId</v>
      </c>
      <c r="F920" s="3" t="str">
        <f>VLOOKUP($A920,DICO_Complet!A:R,6,FALSE)</f>
        <v>Max35Text</v>
      </c>
      <c r="G920" s="31" t="str">
        <f>VLOOKUP($A920,DICO_Complet!A:R,7,FALSE)</f>
        <v>DNS</v>
      </c>
      <c r="H920" s="31">
        <f>VLOOKUP($A920,DICO_Complet!A:R,8,FALSE)</f>
        <v>0</v>
      </c>
      <c r="I920" s="3" t="str">
        <f>IF(VLOOKUP($A920,DICO_Complet!A:R,9,FALSE)&lt;&gt;0,VLOOKUP($A920,DICO_Complet!A:R,9,FALSE),"")</f>
        <v/>
      </c>
      <c r="J920" s="3" t="str">
        <f>VLOOKUP($A920,DICO_Complet!A:R,10,FALSE)</f>
        <v>BIC of financial institution</v>
      </c>
      <c r="K920" s="3" t="str">
        <f>IF(OR(ISNA(VLOOKUP(Tableau161920[[#This Row],[Référence]],MON_MSG!A:H,7,FALSE)),ISBLANK(VLOOKUP(Tableau161920[[#This Row],[Référence]],MON_MSG!A:H,7,FALSE))),"",VLOOKUP(Tableau161920[[#This Row],[Référence]],MON_MSG!A:H,7,FALSE))</f>
        <v/>
      </c>
      <c r="L920" s="3" t="str">
        <f>IF(OR(ISNA(VLOOKUP(Tableau161920[[#This Row],[Référence]],MON_MSG!A:I,8,FALSE)),ISBLANK(VLOOKUP(Tableau161920[[#This Row],[Référence]],MON_MSG!A:I,8,FALSE))),"",VLOOKUP(Tableau161920[[#This Row],[Référence]],MON_MSG!A:I,8,FALSE))</f>
        <v/>
      </c>
      <c r="M920" s="3" t="str">
        <f>IF(OR(ISNA(VLOOKUP(Tableau161920[[#This Row],[Référence]],MON_MSG!A:J,9,FALSE)),ISBLANK(VLOOKUP(Tableau161920[[#This Row],[Référence]],MON_MSG!A:J,9,FALSE))),"",VLOOKUP(Tableau161920[[#This Row],[Référence]],MON_MSG!A:J,9,FALSE))</f>
        <v/>
      </c>
      <c r="N920" s="3" t="str">
        <f>IF(VLOOKUP($A920,DICO_Complet!A:R,12,FALSE)=0,"",VLOOKUP($A920,DICO_Complet!A:R,12,FALSE))</f>
        <v/>
      </c>
      <c r="O920" s="3" t="str">
        <f>IF(VLOOKUP($A920,DICO_Complet!A:R,13,FALSE)=0,"",VLOOKUP($A920,DICO_Complet!A:R,13,FALSE))</f>
        <v>118-2012</v>
      </c>
      <c r="P920" s="3" t="str">
        <f>IF(VLOOKUP($A920,DICO_Complet!A:R,14,FALSE)=0,"",VLOOKUP($A920,DICO_Complet!A:R,14,FALSE))</f>
        <v/>
      </c>
      <c r="Q920" s="3" t="str">
        <f>IF(VLOOKUP($A920,DICO_Complet!A:R,15,FALSE)=0,"",VLOOKUP($A920,DICO_Complet!A:R,15,FALSE))</f>
        <v>112-09,118-2012</v>
      </c>
      <c r="R920" s="3" t="str">
        <f>IF(VLOOKUP($A920,DICO_Complet!A:R,16,FALSE)=0,"",VLOOKUP($A920,DICO_Complet!A:R,16,FALSE))</f>
        <v/>
      </c>
      <c r="S920" s="3" t="str">
        <f>IF(VLOOKUP($A920,DICO_Complet!A:R,17,FALSE)=0,"",VLOOKUP($A920,DICO_Complet!A:R,17,FALSE))</f>
        <v/>
      </c>
      <c r="T920" s="3" t="str">
        <f>IF(VLOOKUP($A920,DICO_Complet!A:R,18,FALSE)=0,"",VLOOKUP($A920,DICO_Complet!A:R,18,FALSE))</f>
        <v/>
      </c>
    </row>
    <row r="921" spans="1:20">
      <c r="A921" s="29">
        <v>250527100005</v>
      </c>
      <c r="B921" s="30" t="str">
        <f>IF(ISNA(VLOOKUP(Tableau161920[[#This Row],[Référence]],MON_MSG!A:B,2,FALSE)),"N",IF($I921="Obsolete","N","O"))</f>
        <v>O</v>
      </c>
      <c r="C921" s="3" t="str">
        <f>VLOOKUP($A921,DICO_Complet!A:R,3,FALSE)</f>
        <v>Environment</v>
      </c>
      <c r="D921" s="3" t="str">
        <f>VLOOKUP($A921,DICO_Complet!A:R,4,FALSE)</f>
        <v>payer</v>
      </c>
      <c r="E921" s="3" t="str">
        <f>VLOOKUP($A921,DICO_Complet!A:R,5,FALSE)</f>
        <v>firstName</v>
      </c>
      <c r="F921" s="3" t="str">
        <f>VLOOKUP($A921,DICO_Complet!A:R,6,FALSE)</f>
        <v>Max35Text</v>
      </c>
      <c r="G921" s="31" t="str">
        <f>VLOOKUP($A921,DICO_Complet!A:R,7,FALSE)</f>
        <v>DSP</v>
      </c>
      <c r="H921" s="31">
        <f>VLOOKUP($A921,DICO_Complet!A:R,8,FALSE)</f>
        <v>0</v>
      </c>
      <c r="I921" s="3" t="str">
        <f>IF(VLOOKUP($A921,DICO_Complet!A:R,9,FALSE)&lt;&gt;0,VLOOKUP($A921,DICO_Complet!A:R,9,FALSE),"")</f>
        <v/>
      </c>
      <c r="J921" s="3" t="str">
        <f>VLOOKUP($A921,DICO_Complet!A:R,10,FALSE)</f>
        <v>Payer firstName</v>
      </c>
      <c r="K921" s="3" t="str">
        <f>IF(OR(ISNA(VLOOKUP(Tableau161920[[#This Row],[Référence]],MON_MSG!A:H,7,FALSE)),ISBLANK(VLOOKUP(Tableau161920[[#This Row],[Référence]],MON_MSG!A:H,7,FALSE))),"",VLOOKUP(Tableau161920[[#This Row],[Référence]],MON_MSG!A:H,7,FALSE))</f>
        <v/>
      </c>
      <c r="L921" s="3" t="str">
        <f>IF(OR(ISNA(VLOOKUP(Tableau161920[[#This Row],[Référence]],MON_MSG!A:I,8,FALSE)),ISBLANK(VLOOKUP(Tableau161920[[#This Row],[Référence]],MON_MSG!A:I,8,FALSE))),"",VLOOKUP(Tableau161920[[#This Row],[Référence]],MON_MSG!A:I,8,FALSE))</f>
        <v/>
      </c>
      <c r="M921" s="3" t="str">
        <f>IF(OR(ISNA(VLOOKUP(Tableau161920[[#This Row],[Référence]],MON_MSG!A:J,9,FALSE)),ISBLANK(VLOOKUP(Tableau161920[[#This Row],[Référence]],MON_MSG!A:J,9,FALSE))),"",VLOOKUP(Tableau161920[[#This Row],[Référence]],MON_MSG!A:J,9,FALSE))</f>
        <v/>
      </c>
      <c r="N921" s="3" t="str">
        <f>IF(VLOOKUP($A921,DICO_Complet!A:R,12,FALSE)=0,"",VLOOKUP($A921,DICO_Complet!A:R,12,FALSE))</f>
        <v/>
      </c>
      <c r="O921" s="3" t="str">
        <f>IF(VLOOKUP($A921,DICO_Complet!A:R,13,FALSE)=0,"",VLOOKUP($A921,DICO_Complet!A:R,13,FALSE))</f>
        <v/>
      </c>
      <c r="P921" s="3" t="str">
        <f>IF(VLOOKUP($A921,DICO_Complet!A:R,14,FALSE)=0,"",VLOOKUP($A921,DICO_Complet!A:R,14,FALSE))</f>
        <v/>
      </c>
      <c r="Q921" s="3" t="str">
        <f>IF(VLOOKUP($A921,DICO_Complet!A:R,15,FALSE)=0,"",VLOOKUP($A921,DICO_Complet!A:R,15,FALSE))</f>
        <v/>
      </c>
      <c r="R921" s="3" t="str">
        <f>IF(VLOOKUP($A921,DICO_Complet!A:R,16,FALSE)=0,"",VLOOKUP($A921,DICO_Complet!A:R,16,FALSE))</f>
        <v/>
      </c>
      <c r="S921" s="3" t="str">
        <f>IF(VLOOKUP($A921,DICO_Complet!A:R,17,FALSE)=0,"",VLOOKUP($A921,DICO_Complet!A:R,17,FALSE))</f>
        <v/>
      </c>
      <c r="T921" s="3" t="str">
        <f>IF(VLOOKUP($A921,DICO_Complet!A:R,18,FALSE)=0,"",VLOOKUP($A921,DICO_Complet!A:R,18,FALSE))</f>
        <v/>
      </c>
    </row>
    <row r="922" spans="1:20">
      <c r="A922" s="29">
        <v>260313120600</v>
      </c>
      <c r="B922" s="30" t="str">
        <f>IF(ISNA(VLOOKUP(Tableau161920[[#This Row],[Référence]],MON_MSG!A:B,2,FALSE)),"N",IF($I922="Obsolete","N","O"))</f>
        <v>O</v>
      </c>
      <c r="C922" s="3" t="str">
        <f>VLOOKUP($A922,DICO_Complet!A:R,3,FALSE)</f>
        <v>Environment</v>
      </c>
      <c r="D922" s="3" t="str">
        <f>VLOOKUP($A922,DICO_Complet!A:R,4,FALSE)</f>
        <v>payer</v>
      </c>
      <c r="E922" s="3" t="str">
        <f>VLOOKUP($A922,DICO_Complet!A:R,5,FALSE)</f>
        <v>idCountryCode</v>
      </c>
      <c r="F922" s="3" t="str">
        <f>VLOOKUP($A922,DICO_Complet!A:R,6,FALSE)</f>
        <v>Exact3AlphaNumericText</v>
      </c>
      <c r="G922" s="31" t="str">
        <f>VLOOKUP($A922,DICO_Complet!A:R,7,FALSE)</f>
        <v>DNS</v>
      </c>
      <c r="H922" s="31">
        <f>VLOOKUP($A922,DICO_Complet!A:R,8,FALSE)</f>
        <v>0</v>
      </c>
      <c r="I922" s="3" t="str">
        <f>IF(VLOOKUP($A922,DICO_Complet!A:R,9,FALSE)&lt;&gt;0,VLOOKUP($A922,DICO_Complet!A:R,9,FALSE),"")</f>
        <v/>
      </c>
      <c r="J922" s="3" t="str">
        <f>VLOOKUP($A922,DICO_Complet!A:R,10,FALSE)</f>
        <v>Issuing country code of the identity document used to identify the Payer</v>
      </c>
      <c r="K922" s="3" t="str">
        <f>IF(OR(ISNA(VLOOKUP(Tableau161920[[#This Row],[Référence]],MON_MSG!A:H,7,FALSE)),ISBLANK(VLOOKUP(Tableau161920[[#This Row],[Référence]],MON_MSG!A:H,7,FALSE))),"",VLOOKUP(Tableau161920[[#This Row],[Référence]],MON_MSG!A:H,7,FALSE))</f>
        <v/>
      </c>
      <c r="L922" s="3" t="str">
        <f>IF(OR(ISNA(VLOOKUP(Tableau161920[[#This Row],[Référence]],MON_MSG!A:I,8,FALSE)),ISBLANK(VLOOKUP(Tableau161920[[#This Row],[Référence]],MON_MSG!A:I,8,FALSE))),"",VLOOKUP(Tableau161920[[#This Row],[Référence]],MON_MSG!A:I,8,FALSE))</f>
        <v/>
      </c>
      <c r="M922" s="3" t="str">
        <f>IF(OR(ISNA(VLOOKUP(Tableau161920[[#This Row],[Référence]],MON_MSG!A:J,9,FALSE)),ISBLANK(VLOOKUP(Tableau161920[[#This Row],[Référence]],MON_MSG!A:J,9,FALSE))),"",VLOOKUP(Tableau161920[[#This Row],[Référence]],MON_MSG!A:J,9,FALSE))</f>
        <v/>
      </c>
      <c r="N922" s="3" t="str">
        <f>IF(VLOOKUP($A922,DICO_Complet!A:R,12,FALSE)=0,"",VLOOKUP($A922,DICO_Complet!A:R,12,FALSE))</f>
        <v/>
      </c>
      <c r="O922" s="3" t="str">
        <f>IF(VLOOKUP($A922,DICO_Complet!A:R,13,FALSE)=0,"",VLOOKUP($A922,DICO_Complet!A:R,13,FALSE))</f>
        <v>118_2017</v>
      </c>
      <c r="P922" s="3" t="str">
        <f>IF(VLOOKUP($A922,DICO_Complet!A:R,14,FALSE)=0,"",VLOOKUP($A922,DICO_Complet!A:R,14,FALSE))</f>
        <v/>
      </c>
      <c r="Q922" s="3" t="str">
        <f>IF(VLOOKUP($A922,DICO_Complet!A:R,15,FALSE)=0,"",VLOOKUP($A922,DICO_Complet!A:R,15,FALSE))</f>
        <v/>
      </c>
      <c r="R922" s="3" t="str">
        <f>IF(VLOOKUP($A922,DICO_Complet!A:R,16,FALSE)=0,"",VLOOKUP($A922,DICO_Complet!A:R,16,FALSE))</f>
        <v/>
      </c>
      <c r="S922" s="3" t="str">
        <f>IF(VLOOKUP($A922,DICO_Complet!A:R,17,FALSE)=0,"",VLOOKUP($A922,DICO_Complet!A:R,17,FALSE))</f>
        <v/>
      </c>
      <c r="T922" s="3" t="str">
        <f>IF(VLOOKUP($A922,DICO_Complet!A:R,18,FALSE)=0,"",VLOOKUP($A922,DICO_Complet!A:R,18,FALSE))</f>
        <v/>
      </c>
    </row>
    <row r="923" spans="1:20">
      <c r="A923" s="29">
        <v>251125100011</v>
      </c>
      <c r="B923" s="30" t="str">
        <f>IF(ISNA(VLOOKUP(Tableau161920[[#This Row],[Référence]],MON_MSG!A:B,2,FALSE)),"N",IF($I923="Obsolete","N","O"))</f>
        <v>O</v>
      </c>
      <c r="C923" s="3" t="str">
        <f>VLOOKUP($A923,DICO_Complet!A:R,3,FALSE)</f>
        <v>Environment</v>
      </c>
      <c r="D923" s="3" t="str">
        <f>VLOOKUP($A923,DICO_Complet!A:R,4,FALSE)</f>
        <v>payer</v>
      </c>
      <c r="E923" s="3" t="str">
        <f>VLOOKUP($A923,DICO_Complet!A:R,5,FALSE)</f>
        <v>identityDocument</v>
      </c>
      <c r="F923" s="3" t="str">
        <f>VLOOKUP($A923,DICO_Complet!A:R,6,FALSE)</f>
        <v>Max4Text</v>
      </c>
      <c r="G923" s="31" t="str">
        <f>VLOOKUP($A923,DICO_Complet!A:R,7,FALSE)</f>
        <v>DNS</v>
      </c>
      <c r="H923" s="31">
        <f>VLOOKUP($A923,DICO_Complet!A:R,8,FALSE)</f>
        <v>0</v>
      </c>
      <c r="I923" s="3" t="str">
        <f>IF(VLOOKUP($A923,DICO_Complet!A:R,9,FALSE)&lt;&gt;0,VLOOKUP($A923,DICO_Complet!A:R,9,FALSE),"")</f>
        <v/>
      </c>
      <c r="J923" s="3" t="str">
        <f>VLOOKUP($A923,DICO_Complet!A:R,10,FALSE)</f>
        <v>Payer identity document</v>
      </c>
      <c r="K923" s="3" t="str">
        <f>IF(OR(ISNA(VLOOKUP(Tableau161920[[#This Row],[Référence]],MON_MSG!A:H,7,FALSE)),ISBLANK(VLOOKUP(Tableau161920[[#This Row],[Référence]],MON_MSG!A:H,7,FALSE))),"",VLOOKUP(Tableau161920[[#This Row],[Référence]],MON_MSG!A:H,7,FALSE))</f>
        <v/>
      </c>
      <c r="L923" s="3" t="str">
        <f>IF(OR(ISNA(VLOOKUP(Tableau161920[[#This Row],[Référence]],MON_MSG!A:I,8,FALSE)),ISBLANK(VLOOKUP(Tableau161920[[#This Row],[Référence]],MON_MSG!A:I,8,FALSE))),"",VLOOKUP(Tableau161920[[#This Row],[Référence]],MON_MSG!A:I,8,FALSE))</f>
        <v/>
      </c>
      <c r="M923" s="3" t="str">
        <f>IF(OR(ISNA(VLOOKUP(Tableau161920[[#This Row],[Référence]],MON_MSG!A:J,9,FALSE)),ISBLANK(VLOOKUP(Tableau161920[[#This Row],[Référence]],MON_MSG!A:J,9,FALSE))),"",VLOOKUP(Tableau161920[[#This Row],[Référence]],MON_MSG!A:J,9,FALSE))</f>
        <v/>
      </c>
      <c r="N923" s="3" t="str">
        <f>IF(VLOOKUP($A923,DICO_Complet!A:R,12,FALSE)=0,"",VLOOKUP($A923,DICO_Complet!A:R,12,FALSE))</f>
        <v/>
      </c>
      <c r="O923" s="3" t="str">
        <f>IF(VLOOKUP($A923,DICO_Complet!A:R,13,FALSE)=0,"",VLOOKUP($A923,DICO_Complet!A:R,13,FALSE))</f>
        <v>118-2015</v>
      </c>
      <c r="P923" s="3" t="str">
        <f>IF(VLOOKUP($A923,DICO_Complet!A:R,14,FALSE)=0,"",VLOOKUP($A923,DICO_Complet!A:R,14,FALSE))</f>
        <v/>
      </c>
      <c r="Q923" s="3" t="str">
        <f>IF(VLOOKUP($A923,DICO_Complet!A:R,15,FALSE)=0,"",VLOOKUP($A923,DICO_Complet!A:R,15,FALSE))</f>
        <v/>
      </c>
      <c r="R923" s="3" t="str">
        <f>IF(VLOOKUP($A923,DICO_Complet!A:R,16,FALSE)=0,"",VLOOKUP($A923,DICO_Complet!A:R,16,FALSE))</f>
        <v/>
      </c>
      <c r="S923" s="3" t="str">
        <f>IF(VLOOKUP($A923,DICO_Complet!A:R,17,FALSE)=0,"",VLOOKUP($A923,DICO_Complet!A:R,17,FALSE))</f>
        <v/>
      </c>
      <c r="T923" s="3" t="str">
        <f>IF(VLOOKUP($A923,DICO_Complet!A:R,18,FALSE)=0,"",VLOOKUP($A923,DICO_Complet!A:R,18,FALSE))</f>
        <v/>
      </c>
    </row>
    <row r="924" spans="1:20">
      <c r="A924" s="29">
        <v>251125100012</v>
      </c>
      <c r="B924" s="30" t="str">
        <f>IF(ISNA(VLOOKUP(Tableau161920[[#This Row],[Référence]],MON_MSG!A:B,2,FALSE)),"N",IF($I924="Obsolete","N","O"))</f>
        <v>O</v>
      </c>
      <c r="C924" s="3" t="str">
        <f>VLOOKUP($A924,DICO_Complet!A:R,3,FALSE)</f>
        <v>Environment</v>
      </c>
      <c r="D924" s="3" t="str">
        <f>VLOOKUP($A924,DICO_Complet!A:R,4,FALSE)</f>
        <v>payer</v>
      </c>
      <c r="E924" s="3" t="str">
        <f>VLOOKUP($A924,DICO_Complet!A:R,5,FALSE)</f>
        <v>idNumber</v>
      </c>
      <c r="F924" s="3" t="str">
        <f>VLOOKUP($A924,DICO_Complet!A:R,6,FALSE)</f>
        <v>Max35Text</v>
      </c>
      <c r="G924" s="31" t="str">
        <f>VLOOKUP($A924,DICO_Complet!A:R,7,FALSE)</f>
        <v>DNS</v>
      </c>
      <c r="H924" s="31">
        <f>VLOOKUP($A924,DICO_Complet!A:R,8,FALSE)</f>
        <v>0</v>
      </c>
      <c r="I924" s="3" t="str">
        <f>IF(VLOOKUP($A924,DICO_Complet!A:R,9,FALSE)&lt;&gt;0,VLOOKUP($A924,DICO_Complet!A:R,9,FALSE),"")</f>
        <v/>
      </c>
      <c r="J924" s="3" t="str">
        <f>VLOOKUP($A924,DICO_Complet!A:R,10,FALSE)</f>
        <v>Payer Id number</v>
      </c>
      <c r="K924" s="3" t="str">
        <f>IF(OR(ISNA(VLOOKUP(Tableau161920[[#This Row],[Référence]],MON_MSG!A:H,7,FALSE)),ISBLANK(VLOOKUP(Tableau161920[[#This Row],[Référence]],MON_MSG!A:H,7,FALSE))),"",VLOOKUP(Tableau161920[[#This Row],[Référence]],MON_MSG!A:H,7,FALSE))</f>
        <v/>
      </c>
      <c r="L924" s="3" t="str">
        <f>IF(OR(ISNA(VLOOKUP(Tableau161920[[#This Row],[Référence]],MON_MSG!A:I,8,FALSE)),ISBLANK(VLOOKUP(Tableau161920[[#This Row],[Référence]],MON_MSG!A:I,8,FALSE))),"",VLOOKUP(Tableau161920[[#This Row],[Référence]],MON_MSG!A:I,8,FALSE))</f>
        <v/>
      </c>
      <c r="M924" s="3" t="str">
        <f>IF(OR(ISNA(VLOOKUP(Tableau161920[[#This Row],[Référence]],MON_MSG!A:J,9,FALSE)),ISBLANK(VLOOKUP(Tableau161920[[#This Row],[Référence]],MON_MSG!A:J,9,FALSE))),"",VLOOKUP(Tableau161920[[#This Row],[Référence]],MON_MSG!A:J,9,FALSE))</f>
        <v/>
      </c>
      <c r="N924" s="3" t="str">
        <f>IF(VLOOKUP($A924,DICO_Complet!A:R,12,FALSE)=0,"",VLOOKUP($A924,DICO_Complet!A:R,12,FALSE))</f>
        <v/>
      </c>
      <c r="O924" s="3" t="str">
        <f>IF(VLOOKUP($A924,DICO_Complet!A:R,13,FALSE)=0,"",VLOOKUP($A924,DICO_Complet!A:R,13,FALSE))</f>
        <v>118-2016</v>
      </c>
      <c r="P924" s="3" t="str">
        <f>IF(VLOOKUP($A924,DICO_Complet!A:R,14,FALSE)=0,"",VLOOKUP($A924,DICO_Complet!A:R,14,FALSE))</f>
        <v/>
      </c>
      <c r="Q924" s="3" t="str">
        <f>IF(VLOOKUP($A924,DICO_Complet!A:R,15,FALSE)=0,"",VLOOKUP($A924,DICO_Complet!A:R,15,FALSE))</f>
        <v/>
      </c>
      <c r="R924" s="3" t="str">
        <f>IF(VLOOKUP($A924,DICO_Complet!A:R,16,FALSE)=0,"",VLOOKUP($A924,DICO_Complet!A:R,16,FALSE))</f>
        <v/>
      </c>
      <c r="S924" s="3" t="str">
        <f>IF(VLOOKUP($A924,DICO_Complet!A:R,17,FALSE)=0,"",VLOOKUP($A924,DICO_Complet!A:R,17,FALSE))</f>
        <v/>
      </c>
      <c r="T924" s="3" t="str">
        <f>IF(VLOOKUP($A924,DICO_Complet!A:R,18,FALSE)=0,"",VLOOKUP($A924,DICO_Complet!A:R,18,FALSE))</f>
        <v/>
      </c>
    </row>
    <row r="925" spans="1:20">
      <c r="A925" s="29">
        <v>250325134501</v>
      </c>
      <c r="B925" s="30" t="str">
        <f>IF(ISNA(VLOOKUP(Tableau161920[[#This Row],[Référence]],MON_MSG!A:B,2,FALSE)),"N",IF($I925="Obsolete","N","O"))</f>
        <v>O</v>
      </c>
      <c r="C925" s="3" t="str">
        <f>VLOOKUP($A925,DICO_Complet!A:R,3,FALSE)</f>
        <v>Environment</v>
      </c>
      <c r="D925" s="3" t="str">
        <f>VLOOKUP($A925,DICO_Complet!A:R,4,FALSE)</f>
        <v>payer</v>
      </c>
      <c r="E925" s="3" t="str">
        <f>VLOOKUP($A925,DICO_Complet!A:R,5,FALSE)</f>
        <v>internationalBankAccountNumber</v>
      </c>
      <c r="F925" s="3" t="str">
        <f>VLOOKUP($A925,DICO_Complet!A:R,6,FALSE)</f>
        <v>IBANIdentifier</v>
      </c>
      <c r="G925" s="31" t="str">
        <f>VLOOKUP($A925,DICO_Complet!A:R,7,FALSE)</f>
        <v>DSS</v>
      </c>
      <c r="H925" s="31">
        <f>VLOOKUP($A925,DICO_Complet!A:R,8,FALSE)</f>
        <v>0</v>
      </c>
      <c r="I925" s="3" t="str">
        <f>IF(VLOOKUP($A925,DICO_Complet!A:R,9,FALSE)&lt;&gt;0,VLOOKUP($A925,DICO_Complet!A:R,9,FALSE),"")</f>
        <v/>
      </c>
      <c r="J925" s="3" t="str">
        <f>VLOOKUP($A925,DICO_Complet!A:R,10,FALSE)</f>
        <v>International Bank Account Number</v>
      </c>
      <c r="K925" s="3" t="str">
        <f>IF(OR(ISNA(VLOOKUP(Tableau161920[[#This Row],[Référence]],MON_MSG!A:H,7,FALSE)),ISBLANK(VLOOKUP(Tableau161920[[#This Row],[Référence]],MON_MSG!A:H,7,FALSE))),"",VLOOKUP(Tableau161920[[#This Row],[Référence]],MON_MSG!A:H,7,FALSE))</f>
        <v/>
      </c>
      <c r="L925" s="3" t="str">
        <f>IF(OR(ISNA(VLOOKUP(Tableau161920[[#This Row],[Référence]],MON_MSG!A:I,8,FALSE)),ISBLANK(VLOOKUP(Tableau161920[[#This Row],[Référence]],MON_MSG!A:I,8,FALSE))),"",VLOOKUP(Tableau161920[[#This Row],[Référence]],MON_MSG!A:I,8,FALSE))</f>
        <v/>
      </c>
      <c r="M925" s="3" t="str">
        <f>IF(OR(ISNA(VLOOKUP(Tableau161920[[#This Row],[Référence]],MON_MSG!A:J,9,FALSE)),ISBLANK(VLOOKUP(Tableau161920[[#This Row],[Référence]],MON_MSG!A:J,9,FALSE))),"",VLOOKUP(Tableau161920[[#This Row],[Référence]],MON_MSG!A:J,9,FALSE))</f>
        <v/>
      </c>
      <c r="N925" s="3" t="str">
        <f>IF(VLOOKUP($A925,DICO_Complet!A:R,12,FALSE)=0,"",VLOOKUP($A925,DICO_Complet!A:R,12,FALSE))</f>
        <v/>
      </c>
      <c r="O925" s="3" t="str">
        <f>IF(VLOOKUP($A925,DICO_Complet!A:R,13,FALSE)=0,"",VLOOKUP($A925,DICO_Complet!A:R,13,FALSE))</f>
        <v>118-2013</v>
      </c>
      <c r="P925" s="3" t="str">
        <f>IF(VLOOKUP($A925,DICO_Complet!A:R,14,FALSE)=0,"",VLOOKUP($A925,DICO_Complet!A:R,14,FALSE))</f>
        <v>059-1210</v>
      </c>
      <c r="Q925" s="3" t="str">
        <f>IF(VLOOKUP($A925,DICO_Complet!A:R,15,FALSE)=0,"",VLOOKUP($A925,DICO_Complet!A:R,15,FALSE))</f>
        <v>059-1210</v>
      </c>
      <c r="R925" s="3" t="str">
        <f>IF(VLOOKUP($A925,DICO_Complet!A:R,16,FALSE)=0,"",VLOOKUP($A925,DICO_Complet!A:R,16,FALSE))</f>
        <v/>
      </c>
      <c r="S925" s="3" t="str">
        <f>IF(VLOOKUP($A925,DICO_Complet!A:R,17,FALSE)=0,"",VLOOKUP($A925,DICO_Complet!A:R,17,FALSE))</f>
        <v/>
      </c>
      <c r="T925" s="3" t="str">
        <f>IF(VLOOKUP($A925,DICO_Complet!A:R,18,FALSE)=0,"",VLOOKUP($A925,DICO_Complet!A:R,18,FALSE))</f>
        <v/>
      </c>
    </row>
    <row r="926" spans="1:20">
      <c r="A926" s="29">
        <v>250527100007</v>
      </c>
      <c r="B926" s="30" t="str">
        <f>IF(ISNA(VLOOKUP(Tableau161920[[#This Row],[Référence]],MON_MSG!A:B,2,FALSE)),"N",IF($I926="Obsolete","N","O"))</f>
        <v>O</v>
      </c>
      <c r="C926" s="3" t="str">
        <f>VLOOKUP($A926,DICO_Complet!A:R,3,FALSE)</f>
        <v>Environment</v>
      </c>
      <c r="D926" s="3" t="str">
        <f>VLOOKUP($A926,DICO_Complet!A:R,4,FALSE)</f>
        <v>payer</v>
      </c>
      <c r="E926" s="3" t="str">
        <f>VLOOKUP($A926,DICO_Complet!A:R,5,FALSE)</f>
        <v>lastName</v>
      </c>
      <c r="F926" s="3" t="str">
        <f>VLOOKUP($A926,DICO_Complet!A:R,6,FALSE)</f>
        <v>Max35Text</v>
      </c>
      <c r="G926" s="31" t="str">
        <f>VLOOKUP($A926,DICO_Complet!A:R,7,FALSE)</f>
        <v>DSP</v>
      </c>
      <c r="H926" s="31">
        <f>VLOOKUP($A926,DICO_Complet!A:R,8,FALSE)</f>
        <v>0</v>
      </c>
      <c r="I926" s="3" t="str">
        <f>IF(VLOOKUP($A926,DICO_Complet!A:R,9,FALSE)&lt;&gt;0,VLOOKUP($A926,DICO_Complet!A:R,9,FALSE),"")</f>
        <v/>
      </c>
      <c r="J926" s="3" t="str">
        <f>VLOOKUP($A926,DICO_Complet!A:R,10,FALSE)</f>
        <v>Payer lastName</v>
      </c>
      <c r="K926" s="3" t="str">
        <f>IF(OR(ISNA(VLOOKUP(Tableau161920[[#This Row],[Référence]],MON_MSG!A:H,7,FALSE)),ISBLANK(VLOOKUP(Tableau161920[[#This Row],[Référence]],MON_MSG!A:H,7,FALSE))),"",VLOOKUP(Tableau161920[[#This Row],[Référence]],MON_MSG!A:H,7,FALSE))</f>
        <v/>
      </c>
      <c r="L926" s="3" t="str">
        <f>IF(OR(ISNA(VLOOKUP(Tableau161920[[#This Row],[Référence]],MON_MSG!A:I,8,FALSE)),ISBLANK(VLOOKUP(Tableau161920[[#This Row],[Référence]],MON_MSG!A:I,8,FALSE))),"",VLOOKUP(Tableau161920[[#This Row],[Référence]],MON_MSG!A:I,8,FALSE))</f>
        <v/>
      </c>
      <c r="M926" s="3" t="str">
        <f>IF(OR(ISNA(VLOOKUP(Tableau161920[[#This Row],[Référence]],MON_MSG!A:J,9,FALSE)),ISBLANK(VLOOKUP(Tableau161920[[#This Row],[Référence]],MON_MSG!A:J,9,FALSE))),"",VLOOKUP(Tableau161920[[#This Row],[Référence]],MON_MSG!A:J,9,FALSE))</f>
        <v/>
      </c>
      <c r="N926" s="3" t="str">
        <f>IF(VLOOKUP($A926,DICO_Complet!A:R,12,FALSE)=0,"",VLOOKUP($A926,DICO_Complet!A:R,12,FALSE))</f>
        <v/>
      </c>
      <c r="O926" s="3" t="str">
        <f>IF(VLOOKUP($A926,DICO_Complet!A:R,13,FALSE)=0,"",VLOOKUP($A926,DICO_Complet!A:R,13,FALSE))</f>
        <v/>
      </c>
      <c r="P926" s="3" t="str">
        <f>IF(VLOOKUP($A926,DICO_Complet!A:R,14,FALSE)=0,"",VLOOKUP($A926,DICO_Complet!A:R,14,FALSE))</f>
        <v>108-2004</v>
      </c>
      <c r="Q926" s="3" t="str">
        <f>IF(VLOOKUP($A926,DICO_Complet!A:R,15,FALSE)=0,"",VLOOKUP($A926,DICO_Complet!A:R,15,FALSE))</f>
        <v/>
      </c>
      <c r="R926" s="3" t="str">
        <f>IF(VLOOKUP($A926,DICO_Complet!A:R,16,FALSE)=0,"",VLOOKUP($A926,DICO_Complet!A:R,16,FALSE))</f>
        <v/>
      </c>
      <c r="S926" s="3" t="str">
        <f>IF(VLOOKUP($A926,DICO_Complet!A:R,17,FALSE)=0,"",VLOOKUP($A926,DICO_Complet!A:R,17,FALSE))</f>
        <v/>
      </c>
      <c r="T926" s="3" t="str">
        <f>IF(VLOOKUP($A926,DICO_Complet!A:R,18,FALSE)=0,"",VLOOKUP($A926,DICO_Complet!A:R,18,FALSE))</f>
        <v/>
      </c>
    </row>
    <row r="927" spans="1:20">
      <c r="A927" s="29">
        <v>250527100006</v>
      </c>
      <c r="B927" s="30" t="str">
        <f>IF(ISNA(VLOOKUP(Tableau161920[[#This Row],[Référence]],MON_MSG!A:B,2,FALSE)),"N",IF($I927="Obsolete","N","O"))</f>
        <v>O</v>
      </c>
      <c r="C927" s="3" t="str">
        <f>VLOOKUP($A927,DICO_Complet!A:R,3,FALSE)</f>
        <v>Environment</v>
      </c>
      <c r="D927" s="3" t="str">
        <f>VLOOKUP($A927,DICO_Complet!A:R,4,FALSE)</f>
        <v>payer</v>
      </c>
      <c r="E927" s="3" t="str">
        <f>VLOOKUP($A927,DICO_Complet!A:R,5,FALSE)</f>
        <v>middleName</v>
      </c>
      <c r="F927" s="3" t="str">
        <f>VLOOKUP($A927,DICO_Complet!A:R,6,FALSE)</f>
        <v>Max35Text</v>
      </c>
      <c r="G927" s="31" t="str">
        <f>VLOOKUP($A927,DICO_Complet!A:R,7,FALSE)</f>
        <v>DSP</v>
      </c>
      <c r="H927" s="31">
        <f>VLOOKUP($A927,DICO_Complet!A:R,8,FALSE)</f>
        <v>0</v>
      </c>
      <c r="I927" s="3" t="str">
        <f>IF(VLOOKUP($A927,DICO_Complet!A:R,9,FALSE)&lt;&gt;0,VLOOKUP($A927,DICO_Complet!A:R,9,FALSE),"")</f>
        <v/>
      </c>
      <c r="J927" s="3" t="str">
        <f>VLOOKUP($A927,DICO_Complet!A:R,10,FALSE)</f>
        <v>Payer middleName</v>
      </c>
      <c r="K927" s="3" t="str">
        <f>IF(OR(ISNA(VLOOKUP(Tableau161920[[#This Row],[Référence]],MON_MSG!A:H,7,FALSE)),ISBLANK(VLOOKUP(Tableau161920[[#This Row],[Référence]],MON_MSG!A:H,7,FALSE))),"",VLOOKUP(Tableau161920[[#This Row],[Référence]],MON_MSG!A:H,7,FALSE))</f>
        <v/>
      </c>
      <c r="L927" s="3" t="str">
        <f>IF(OR(ISNA(VLOOKUP(Tableau161920[[#This Row],[Référence]],MON_MSG!A:I,8,FALSE)),ISBLANK(VLOOKUP(Tableau161920[[#This Row],[Référence]],MON_MSG!A:I,8,FALSE))),"",VLOOKUP(Tableau161920[[#This Row],[Référence]],MON_MSG!A:I,8,FALSE))</f>
        <v/>
      </c>
      <c r="M927" s="3" t="str">
        <f>IF(OR(ISNA(VLOOKUP(Tableau161920[[#This Row],[Référence]],MON_MSG!A:J,9,FALSE)),ISBLANK(VLOOKUP(Tableau161920[[#This Row],[Référence]],MON_MSG!A:J,9,FALSE))),"",VLOOKUP(Tableau161920[[#This Row],[Référence]],MON_MSG!A:J,9,FALSE))</f>
        <v/>
      </c>
      <c r="N927" s="3" t="str">
        <f>IF(VLOOKUP($A927,DICO_Complet!A:R,12,FALSE)=0,"",VLOOKUP($A927,DICO_Complet!A:R,12,FALSE))</f>
        <v/>
      </c>
      <c r="O927" s="3" t="str">
        <f>IF(VLOOKUP($A927,DICO_Complet!A:R,13,FALSE)=0,"",VLOOKUP($A927,DICO_Complet!A:R,13,FALSE))</f>
        <v/>
      </c>
      <c r="P927" s="3" t="str">
        <f>IF(VLOOKUP($A927,DICO_Complet!A:R,14,FALSE)=0,"",VLOOKUP($A927,DICO_Complet!A:R,14,FALSE))</f>
        <v/>
      </c>
      <c r="Q927" s="3" t="str">
        <f>IF(VLOOKUP($A927,DICO_Complet!A:R,15,FALSE)=0,"",VLOOKUP($A927,DICO_Complet!A:R,15,FALSE))</f>
        <v/>
      </c>
      <c r="R927" s="3" t="str">
        <f>IF(VLOOKUP($A927,DICO_Complet!A:R,16,FALSE)=0,"",VLOOKUP($A927,DICO_Complet!A:R,16,FALSE))</f>
        <v/>
      </c>
      <c r="S927" s="3" t="str">
        <f>IF(VLOOKUP($A927,DICO_Complet!A:R,17,FALSE)=0,"",VLOOKUP($A927,DICO_Complet!A:R,17,FALSE))</f>
        <v/>
      </c>
      <c r="T927" s="3" t="str">
        <f>IF(VLOOKUP($A927,DICO_Complet!A:R,18,FALSE)=0,"",VLOOKUP($A927,DICO_Complet!A:R,18,FALSE))</f>
        <v/>
      </c>
    </row>
    <row r="928" spans="1:20">
      <c r="A928" s="29">
        <v>251125100013</v>
      </c>
      <c r="B928" s="30" t="str">
        <f>IF(ISNA(VLOOKUP(Tableau161920[[#This Row],[Référence]],MON_MSG!A:B,2,FALSE)),"N",IF($I928="Obsolete","N","O"))</f>
        <v>O</v>
      </c>
      <c r="C928" s="3" t="str">
        <f>VLOOKUP($A928,DICO_Complet!A:R,3,FALSE)</f>
        <v>Environment</v>
      </c>
      <c r="D928" s="3" t="str">
        <f>VLOOKUP($A928,DICO_Complet!A:R,4,FALSE)</f>
        <v>payer</v>
      </c>
      <c r="E928" s="3" t="str">
        <f>VLOOKUP($A928,DICO_Complet!A:R,5,FALSE)</f>
        <v>nationality</v>
      </c>
      <c r="F928" s="3" t="str">
        <f>VLOOKUP($A928,DICO_Complet!A:R,6,FALSE)</f>
        <v>ISO3AlphaNumericCountryCode</v>
      </c>
      <c r="G928" s="31" t="str">
        <f>VLOOKUP($A928,DICO_Complet!A:R,7,FALSE)</f>
        <v>DNS</v>
      </c>
      <c r="H928" s="31">
        <f>VLOOKUP($A928,DICO_Complet!A:R,8,FALSE)</f>
        <v>0</v>
      </c>
      <c r="I928" s="3" t="str">
        <f>IF(VLOOKUP($A928,DICO_Complet!A:R,9,FALSE)&lt;&gt;0,VLOOKUP($A928,DICO_Complet!A:R,9,FALSE),"")</f>
        <v/>
      </c>
      <c r="J928" s="3" t="str">
        <f>VLOOKUP($A928,DICO_Complet!A:R,10,FALSE)</f>
        <v>Payer nationality</v>
      </c>
      <c r="K928" s="3" t="str">
        <f>IF(OR(ISNA(VLOOKUP(Tableau161920[[#This Row],[Référence]],MON_MSG!A:H,7,FALSE)),ISBLANK(VLOOKUP(Tableau161920[[#This Row],[Référence]],MON_MSG!A:H,7,FALSE))),"",VLOOKUP(Tableau161920[[#This Row],[Référence]],MON_MSG!A:H,7,FALSE))</f>
        <v/>
      </c>
      <c r="L928" s="3" t="str">
        <f>IF(OR(ISNA(VLOOKUP(Tableau161920[[#This Row],[Référence]],MON_MSG!A:I,8,FALSE)),ISBLANK(VLOOKUP(Tableau161920[[#This Row],[Référence]],MON_MSG!A:I,8,FALSE))),"",VLOOKUP(Tableau161920[[#This Row],[Référence]],MON_MSG!A:I,8,FALSE))</f>
        <v/>
      </c>
      <c r="M928" s="3" t="str">
        <f>IF(OR(ISNA(VLOOKUP(Tableau161920[[#This Row],[Référence]],MON_MSG!A:J,9,FALSE)),ISBLANK(VLOOKUP(Tableau161920[[#This Row],[Référence]],MON_MSG!A:J,9,FALSE))),"",VLOOKUP(Tableau161920[[#This Row],[Référence]],MON_MSG!A:J,9,FALSE))</f>
        <v/>
      </c>
      <c r="N928" s="3" t="str">
        <f>IF(VLOOKUP($A928,DICO_Complet!A:R,12,FALSE)=0,"",VLOOKUP($A928,DICO_Complet!A:R,12,FALSE))</f>
        <v/>
      </c>
      <c r="O928" s="3" t="str">
        <f>IF(VLOOKUP($A928,DICO_Complet!A:R,13,FALSE)=0,"",VLOOKUP($A928,DICO_Complet!A:R,13,FALSE))</f>
        <v>118-2018</v>
      </c>
      <c r="P928" s="3" t="str">
        <f>IF(VLOOKUP($A928,DICO_Complet!A:R,14,FALSE)=0,"",VLOOKUP($A928,DICO_Complet!A:R,14,FALSE))</f>
        <v/>
      </c>
      <c r="Q928" s="3" t="str">
        <f>IF(VLOOKUP($A928,DICO_Complet!A:R,15,FALSE)=0,"",VLOOKUP($A928,DICO_Complet!A:R,15,FALSE))</f>
        <v/>
      </c>
      <c r="R928" s="3" t="str">
        <f>IF(VLOOKUP($A928,DICO_Complet!A:R,16,FALSE)=0,"",VLOOKUP($A928,DICO_Complet!A:R,16,FALSE))</f>
        <v/>
      </c>
      <c r="S928" s="3" t="str">
        <f>IF(VLOOKUP($A928,DICO_Complet!A:R,17,FALSE)=0,"",VLOOKUP($A928,DICO_Complet!A:R,17,FALSE))</f>
        <v/>
      </c>
      <c r="T928" s="3" t="str">
        <f>IF(VLOOKUP($A928,DICO_Complet!A:R,18,FALSE)=0,"",VLOOKUP($A928,DICO_Complet!A:R,18,FALSE))</f>
        <v/>
      </c>
    </row>
    <row r="929" spans="1:20">
      <c r="A929" s="29">
        <v>260309142900</v>
      </c>
      <c r="B929" s="30" t="str">
        <f>IF(ISNA(VLOOKUP(Tableau161920[[#This Row],[Référence]],MON_MSG!A:B,2,FALSE)),"N",IF($I929="Obsolete","N","O"))</f>
        <v>O</v>
      </c>
      <c r="C929" s="3" t="str">
        <f>VLOOKUP($A929,DICO_Complet!A:R,3,FALSE)</f>
        <v>Environment</v>
      </c>
      <c r="D929" s="3" t="str">
        <f>VLOOKUP($A929,DICO_Complet!A:R,4,FALSE)</f>
        <v>payer</v>
      </c>
      <c r="E929" s="3" t="str">
        <f>VLOOKUP($A929,DICO_Complet!A:R,5,FALSE)</f>
        <v>participantIdentifier</v>
      </c>
      <c r="F929" s="3" t="str">
        <f>VLOOKUP($A929,DICO_Complet!A:R,6,FALSE)</f>
        <v>Max35AlphaNumericText</v>
      </c>
      <c r="G929" s="31" t="str">
        <f>VLOOKUP($A929,DICO_Complet!A:R,7,FALSE)</f>
        <v>DNS</v>
      </c>
      <c r="H929" s="31">
        <f>VLOOKUP($A929,DICO_Complet!A:R,8,FALSE)</f>
        <v>0</v>
      </c>
      <c r="I929" s="3" t="str">
        <f>IF(VLOOKUP($A929,DICO_Complet!A:R,9,FALSE)&lt;&gt;0,VLOOKUP($A929,DICO_Complet!A:R,9,FALSE),"")</f>
        <v/>
      </c>
      <c r="J929" s="3" t="str">
        <f>VLOOKUP($A929,DICO_Complet!A:R,10,FALSE)</f>
        <v>Payer's participant identifier on the Payer side</v>
      </c>
      <c r="K929" s="3" t="str">
        <f>IF(OR(ISNA(VLOOKUP(Tableau161920[[#This Row],[Référence]],MON_MSG!A:H,7,FALSE)),ISBLANK(VLOOKUP(Tableau161920[[#This Row],[Référence]],MON_MSG!A:H,7,FALSE))),"",VLOOKUP(Tableau161920[[#This Row],[Référence]],MON_MSG!A:H,7,FALSE))</f>
        <v/>
      </c>
      <c r="L929" s="3" t="str">
        <f>IF(OR(ISNA(VLOOKUP(Tableau161920[[#This Row],[Référence]],MON_MSG!A:I,8,FALSE)),ISBLANK(VLOOKUP(Tableau161920[[#This Row],[Référence]],MON_MSG!A:I,8,FALSE))),"",VLOOKUP(Tableau161920[[#This Row],[Référence]],MON_MSG!A:I,8,FALSE))</f>
        <v/>
      </c>
      <c r="M929" s="3" t="str">
        <f>IF(OR(ISNA(VLOOKUP(Tableau161920[[#This Row],[Référence]],MON_MSG!A:J,9,FALSE)),ISBLANK(VLOOKUP(Tableau161920[[#This Row],[Référence]],MON_MSG!A:J,9,FALSE))),"",VLOOKUP(Tableau161920[[#This Row],[Référence]],MON_MSG!A:J,9,FALSE))</f>
        <v/>
      </c>
      <c r="N929" s="3" t="str">
        <f>IF(VLOOKUP($A929,DICO_Complet!A:R,12,FALSE)=0,"",VLOOKUP($A929,DICO_Complet!A:R,12,FALSE))</f>
        <v/>
      </c>
      <c r="O929" s="3" t="str">
        <f>IF(VLOOKUP($A929,DICO_Complet!A:R,13,FALSE)=0,"",VLOOKUP($A929,DICO_Complet!A:R,13,FALSE))</f>
        <v>118_2000</v>
      </c>
      <c r="P929" s="3" t="str">
        <f>IF(VLOOKUP($A929,DICO_Complet!A:R,14,FALSE)=0,"",VLOOKUP($A929,DICO_Complet!A:R,14,FALSE))</f>
        <v/>
      </c>
      <c r="Q929" s="3" t="str">
        <f>IF(VLOOKUP($A929,DICO_Complet!A:R,15,FALSE)=0,"",VLOOKUP($A929,DICO_Complet!A:R,15,FALSE))</f>
        <v/>
      </c>
      <c r="R929" s="3" t="str">
        <f>IF(VLOOKUP($A929,DICO_Complet!A:R,16,FALSE)=0,"",VLOOKUP($A929,DICO_Complet!A:R,16,FALSE))</f>
        <v/>
      </c>
      <c r="S929" s="3" t="str">
        <f>IF(VLOOKUP($A929,DICO_Complet!A:R,17,FALSE)=0,"",VLOOKUP($A929,DICO_Complet!A:R,17,FALSE))</f>
        <v/>
      </c>
      <c r="T929" s="3" t="str">
        <f>IF(VLOOKUP($A929,DICO_Complet!A:R,18,FALSE)=0,"",VLOOKUP($A929,DICO_Complet!A:R,18,FALSE))</f>
        <v/>
      </c>
    </row>
    <row r="930" spans="1:20">
      <c r="A930" s="29">
        <v>260309144900</v>
      </c>
      <c r="B930" s="30" t="str">
        <f>IF(ISNA(VLOOKUP(Tableau161920[[#This Row],[Référence]],MON_MSG!A:B,2,FALSE)),"N",IF($I930="Obsolete","N","O"))</f>
        <v>O</v>
      </c>
      <c r="C930" s="3" t="str">
        <f>VLOOKUP($A930,DICO_Complet!A:R,3,FALSE)</f>
        <v>Environment</v>
      </c>
      <c r="D930" s="3" t="str">
        <f>VLOOKUP($A930,DICO_Complet!A:R,4,FALSE)</f>
        <v>payer</v>
      </c>
      <c r="E930" s="3" t="str">
        <f>VLOOKUP($A930,DICO_Complet!A:R,5,FALSE)</f>
        <v>phoneNumber</v>
      </c>
      <c r="F930" s="3" t="str">
        <f>VLOOKUP($A930,DICO_Complet!A:R,6,FALSE)</f>
        <v>Max20AlphaNumericText</v>
      </c>
      <c r="G930" s="31" t="str">
        <f>VLOOKUP($A930,DICO_Complet!A:R,7,FALSE)</f>
        <v>DSP</v>
      </c>
      <c r="H930" s="31">
        <f>VLOOKUP($A930,DICO_Complet!A:R,8,FALSE)</f>
        <v>0</v>
      </c>
      <c r="I930" s="3" t="str">
        <f>IF(VLOOKUP($A930,DICO_Complet!A:R,9,FALSE)&lt;&gt;0,VLOOKUP($A930,DICO_Complet!A:R,9,FALSE),"")</f>
        <v/>
      </c>
      <c r="J930" s="3" t="str">
        <f>VLOOKUP($A930,DICO_Complet!A:R,10,FALSE)</f>
        <v>Payer's phone number</v>
      </c>
      <c r="K930" s="3" t="str">
        <f>IF(OR(ISNA(VLOOKUP(Tableau161920[[#This Row],[Référence]],MON_MSG!A:H,7,FALSE)),ISBLANK(VLOOKUP(Tableau161920[[#This Row],[Référence]],MON_MSG!A:H,7,FALSE))),"",VLOOKUP(Tableau161920[[#This Row],[Référence]],MON_MSG!A:H,7,FALSE))</f>
        <v/>
      </c>
      <c r="L930" s="3" t="str">
        <f>IF(OR(ISNA(VLOOKUP(Tableau161920[[#This Row],[Référence]],MON_MSG!A:I,8,FALSE)),ISBLANK(VLOOKUP(Tableau161920[[#This Row],[Référence]],MON_MSG!A:I,8,FALSE))),"",VLOOKUP(Tableau161920[[#This Row],[Référence]],MON_MSG!A:I,8,FALSE))</f>
        <v/>
      </c>
      <c r="M930" s="3" t="str">
        <f>IF(OR(ISNA(VLOOKUP(Tableau161920[[#This Row],[Référence]],MON_MSG!A:J,9,FALSE)),ISBLANK(VLOOKUP(Tableau161920[[#This Row],[Référence]],MON_MSG!A:J,9,FALSE))),"",VLOOKUP(Tableau161920[[#This Row],[Référence]],MON_MSG!A:J,9,FALSE))</f>
        <v/>
      </c>
      <c r="N930" s="3" t="str">
        <f>IF(VLOOKUP($A930,DICO_Complet!A:R,12,FALSE)=0,"",VLOOKUP($A930,DICO_Complet!A:R,12,FALSE))</f>
        <v/>
      </c>
      <c r="O930" s="3" t="str">
        <f>IF(VLOOKUP($A930,DICO_Complet!A:R,13,FALSE)=0,"",VLOOKUP($A930,DICO_Complet!A:R,13,FALSE))</f>
        <v>118_2010</v>
      </c>
      <c r="P930" s="3" t="str">
        <f>IF(VLOOKUP($A930,DICO_Complet!A:R,14,FALSE)=0,"",VLOOKUP($A930,DICO_Complet!A:R,14,FALSE))</f>
        <v/>
      </c>
      <c r="Q930" s="3" t="str">
        <f>IF(VLOOKUP($A930,DICO_Complet!A:R,15,FALSE)=0,"",VLOOKUP($A930,DICO_Complet!A:R,15,FALSE))</f>
        <v/>
      </c>
      <c r="R930" s="3" t="str">
        <f>IF(VLOOKUP($A930,DICO_Complet!A:R,16,FALSE)=0,"",VLOOKUP($A930,DICO_Complet!A:R,16,FALSE))</f>
        <v/>
      </c>
      <c r="S930" s="3" t="str">
        <f>IF(VLOOKUP($A930,DICO_Complet!A:R,17,FALSE)=0,"",VLOOKUP($A930,DICO_Complet!A:R,17,FALSE))</f>
        <v/>
      </c>
      <c r="T930" s="3" t="str">
        <f>IF(VLOOKUP($A930,DICO_Complet!A:R,18,FALSE)=0,"",VLOOKUP($A930,DICO_Complet!A:R,18,FALSE))</f>
        <v/>
      </c>
    </row>
    <row r="931" spans="1:20">
      <c r="A931" s="29">
        <v>250527100008</v>
      </c>
      <c r="B931" s="30" t="str">
        <f>IF(ISNA(VLOOKUP(Tableau161920[[#This Row],[Référence]],MON_MSG!A:B,2,FALSE)),"N",IF($I931="Obsolete","N","O"))</f>
        <v>O</v>
      </c>
      <c r="C931" s="3" t="str">
        <f>VLOOKUP($A931,DICO_Complet!A:R,3,FALSE)</f>
        <v>Environment</v>
      </c>
      <c r="D931" s="3" t="str">
        <f>VLOOKUP($A931,DICO_Complet!A:R,4,FALSE)</f>
        <v>payer</v>
      </c>
      <c r="E931" s="3" t="str">
        <f>VLOOKUP($A931,DICO_Complet!A:R,5,FALSE)</f>
        <v>postalAddress</v>
      </c>
      <c r="F931" s="3" t="str">
        <f>VLOOKUP($A931,DICO_Complet!A:R,6,FALSE)</f>
        <v>PostalAddressType</v>
      </c>
      <c r="G931" s="31" t="str">
        <f>VLOOKUP($A931,DICO_Complet!A:R,7,FALSE)</f>
        <v>DSP</v>
      </c>
      <c r="H931" s="31">
        <f>VLOOKUP($A931,DICO_Complet!A:R,8,FALSE)</f>
        <v>0</v>
      </c>
      <c r="I931" s="3" t="str">
        <f>IF(VLOOKUP($A931,DICO_Complet!A:R,9,FALSE)&lt;&gt;0,VLOOKUP($A931,DICO_Complet!A:R,9,FALSE),"")</f>
        <v/>
      </c>
      <c r="J931" s="3" t="str">
        <f>VLOOKUP($A931,DICO_Complet!A:R,10,FALSE)</f>
        <v>Payer address</v>
      </c>
      <c r="K931" s="3" t="str">
        <f>IF(OR(ISNA(VLOOKUP(Tableau161920[[#This Row],[Référence]],MON_MSG!A:H,7,FALSE)),ISBLANK(VLOOKUP(Tableau161920[[#This Row],[Référence]],MON_MSG!A:H,7,FALSE))),"",VLOOKUP(Tableau161920[[#This Row],[Référence]],MON_MSG!A:H,7,FALSE))</f>
        <v/>
      </c>
      <c r="L931" s="3" t="str">
        <f>IF(OR(ISNA(VLOOKUP(Tableau161920[[#This Row],[Référence]],MON_MSG!A:I,8,FALSE)),ISBLANK(VLOOKUP(Tableau161920[[#This Row],[Référence]],MON_MSG!A:I,8,FALSE))),"",VLOOKUP(Tableau161920[[#This Row],[Référence]],MON_MSG!A:I,8,FALSE))</f>
        <v/>
      </c>
      <c r="M931" s="3" t="str">
        <f>IF(OR(ISNA(VLOOKUP(Tableau161920[[#This Row],[Référence]],MON_MSG!A:J,9,FALSE)),ISBLANK(VLOOKUP(Tableau161920[[#This Row],[Référence]],MON_MSG!A:J,9,FALSE))),"",VLOOKUP(Tableau161920[[#This Row],[Référence]],MON_MSG!A:J,9,FALSE))</f>
        <v/>
      </c>
      <c r="N931" s="3" t="str">
        <f>IF(VLOOKUP($A931,DICO_Complet!A:R,12,FALSE)=0,"",VLOOKUP($A931,DICO_Complet!A:R,12,FALSE))</f>
        <v/>
      </c>
      <c r="O931" s="3" t="str">
        <f>IF(VLOOKUP($A931,DICO_Complet!A:R,13,FALSE)=0,"",VLOOKUP($A931,DICO_Complet!A:R,13,FALSE))</f>
        <v/>
      </c>
      <c r="P931" s="3" t="str">
        <f>IF(VLOOKUP($A931,DICO_Complet!A:R,14,FALSE)=0,"",VLOOKUP($A931,DICO_Complet!A:R,14,FALSE))</f>
        <v>108-2005, 0108-2007, 0108-2008, 0108-2009</v>
      </c>
      <c r="Q931" s="3" t="str">
        <f>IF(VLOOKUP($A931,DICO_Complet!A:R,15,FALSE)=0,"",VLOOKUP($A931,DICO_Complet!A:R,15,FALSE))</f>
        <v/>
      </c>
      <c r="R931" s="3" t="str">
        <f>IF(VLOOKUP($A931,DICO_Complet!A:R,16,FALSE)=0,"",VLOOKUP($A931,DICO_Complet!A:R,16,FALSE))</f>
        <v/>
      </c>
      <c r="S931" s="3" t="str">
        <f>IF(VLOOKUP($A931,DICO_Complet!A:R,17,FALSE)=0,"",VLOOKUP($A931,DICO_Complet!A:R,17,FALSE))</f>
        <v/>
      </c>
      <c r="T931" s="3" t="str">
        <f>IF(VLOOKUP($A931,DICO_Complet!A:R,18,FALSE)=0,"",VLOOKUP($A931,DICO_Complet!A:R,18,FALSE))</f>
        <v/>
      </c>
    </row>
    <row r="932" spans="1:20">
      <c r="A932" s="29">
        <v>260225201700</v>
      </c>
      <c r="B932" s="30" t="str">
        <f>IF(ISNA(VLOOKUP(Tableau161920[[#This Row],[Référence]],MON_MSG!A:B,2,FALSE)),"N",IF($I932="Obsolete","N","O"))</f>
        <v>O</v>
      </c>
      <c r="C932" s="3" t="str">
        <f>VLOOKUP($A932,DICO_Complet!A:R,3,FALSE)</f>
        <v>Environment</v>
      </c>
      <c r="D932" s="3" t="str">
        <f>VLOOKUP($A932,DICO_Complet!A:R,4,FALSE)</f>
        <v>paymentToken</v>
      </c>
      <c r="E932" s="3" t="str">
        <f>VLOOKUP($A932,DICO_Complet!A:R,5,FALSE)</f>
        <v>applicationId</v>
      </c>
      <c r="F932" s="3" t="str">
        <f>VLOOKUP($A932,DICO_Complet!A:R,6,FALSE)</f>
        <v>Max36Text</v>
      </c>
      <c r="G932" s="31" t="str">
        <f>VLOOKUP($A932,DICO_Complet!A:R,7,FALSE)</f>
        <v>DNS</v>
      </c>
      <c r="H932" s="31">
        <f>VLOOKUP($A932,DICO_Complet!A:R,8,FALSE)</f>
        <v>0</v>
      </c>
      <c r="I932" s="3" t="str">
        <f>IF(VLOOKUP($A932,DICO_Complet!A:R,9,FALSE)&lt;&gt;0,VLOOKUP($A932,DICO_Complet!A:R,9,FALSE),"")</f>
        <v/>
      </c>
      <c r="J932" s="3" t="str">
        <f>VLOOKUP($A932,DICO_Complet!A:R,10,FALSE)</f>
        <v>Application unique identifier</v>
      </c>
      <c r="K932" s="3" t="str">
        <f>IF(OR(ISNA(VLOOKUP(Tableau161920[[#This Row],[Référence]],MON_MSG!A:H,7,FALSE)),ISBLANK(VLOOKUP(Tableau161920[[#This Row],[Référence]],MON_MSG!A:H,7,FALSE))),"",VLOOKUP(Tableau161920[[#This Row],[Référence]],MON_MSG!A:H,7,FALSE))</f>
        <v/>
      </c>
      <c r="L932" s="3" t="str">
        <f>IF(OR(ISNA(VLOOKUP(Tableau161920[[#This Row],[Référence]],MON_MSG!A:I,8,FALSE)),ISBLANK(VLOOKUP(Tableau161920[[#This Row],[Référence]],MON_MSG!A:I,8,FALSE))),"",VLOOKUP(Tableau161920[[#This Row],[Référence]],MON_MSG!A:I,8,FALSE))</f>
        <v/>
      </c>
      <c r="M932" s="3" t="str">
        <f>IF(OR(ISNA(VLOOKUP(Tableau161920[[#This Row],[Référence]],MON_MSG!A:J,9,FALSE)),ISBLANK(VLOOKUP(Tableau161920[[#This Row],[Référence]],MON_MSG!A:J,9,FALSE))),"",VLOOKUP(Tableau161920[[#This Row],[Référence]],MON_MSG!A:J,9,FALSE))</f>
        <v/>
      </c>
      <c r="N932" s="3" t="str">
        <f>IF(VLOOKUP($A932,DICO_Complet!A:R,12,FALSE)=0,"",VLOOKUP($A932,DICO_Complet!A:R,12,FALSE))</f>
        <v/>
      </c>
      <c r="O932" s="3" t="str">
        <f>IF(VLOOKUP($A932,DICO_Complet!A:R,13,FALSE)=0,"",VLOOKUP($A932,DICO_Complet!A:R,13,FALSE))</f>
        <v/>
      </c>
      <c r="P932" s="3" t="str">
        <f>IF(VLOOKUP($A932,DICO_Complet!A:R,14,FALSE)=0,"",VLOOKUP($A932,DICO_Complet!A:R,14,FALSE))</f>
        <v/>
      </c>
      <c r="Q932" s="3" t="str">
        <f>IF(VLOOKUP($A932,DICO_Complet!A:R,15,FALSE)=0,"",VLOOKUP($A932,DICO_Complet!A:R,15,FALSE))</f>
        <v/>
      </c>
      <c r="R932" s="3" t="str">
        <f>IF(VLOOKUP($A932,DICO_Complet!A:R,16,FALSE)=0,"",VLOOKUP($A932,DICO_Complet!A:R,16,FALSE))</f>
        <v/>
      </c>
      <c r="S932" s="3" t="str">
        <f>IF(VLOOKUP($A932,DICO_Complet!A:R,17,FALSE)=0,"",VLOOKUP($A932,DICO_Complet!A:R,17,FALSE))</f>
        <v/>
      </c>
      <c r="T932" s="3" t="str">
        <f>IF(VLOOKUP($A932,DICO_Complet!A:R,18,FALSE)=0,"",VLOOKUP($A932,DICO_Complet!A:R,18,FALSE))</f>
        <v/>
      </c>
    </row>
    <row r="933" spans="1:20">
      <c r="A933" s="29">
        <v>250924100021</v>
      </c>
      <c r="B933" s="30" t="str">
        <f>IF(ISNA(VLOOKUP(Tableau161920[[#This Row],[Référence]],MON_MSG!A:B,2,FALSE)),"N",IF($I933="Obsolete","N","O"))</f>
        <v>O</v>
      </c>
      <c r="C933" s="3" t="str">
        <f>VLOOKUP($A933,DICO_Complet!A:R,3,FALSE)</f>
        <v>Environment</v>
      </c>
      <c r="D933" s="3" t="str">
        <f>VLOOKUP($A933,DICO_Complet!A:R,4,FALSE)</f>
        <v>paymentToken</v>
      </c>
      <c r="E933" s="3" t="str">
        <f>VLOOKUP($A933,DICO_Complet!A:R,5,FALSE)</f>
        <v>authenticationMethod</v>
      </c>
      <c r="F933" s="3" t="str">
        <f>VLOOKUP($A933,DICO_Complet!A:R,6,FALSE)</f>
        <v>AuthenticationMethodType</v>
      </c>
      <c r="G933" s="31" t="str">
        <f>VLOOKUP($A933,DICO_Complet!A:R,7,FALSE)</f>
        <v>DNS</v>
      </c>
      <c r="H933" s="31">
        <f>VLOOKUP($A933,DICO_Complet!A:R,8,FALSE)</f>
        <v>0</v>
      </c>
      <c r="I933" s="3" t="str">
        <f>IF(VLOOKUP($A933,DICO_Complet!A:R,9,FALSE)&lt;&gt;0,VLOOKUP($A933,DICO_Complet!A:R,9,FALSE),"")</f>
        <v/>
      </c>
      <c r="J933" s="3" t="str">
        <f>VLOOKUP($A933,DICO_Complet!A:R,10,FALSE)</f>
        <v xml:space="preserve">Authentication method </v>
      </c>
      <c r="K933" s="3" t="str">
        <f>IF(OR(ISNA(VLOOKUP(Tableau161920[[#This Row],[Référence]],MON_MSG!A:H,7,FALSE)),ISBLANK(VLOOKUP(Tableau161920[[#This Row],[Référence]],MON_MSG!A:H,7,FALSE))),"",VLOOKUP(Tableau161920[[#This Row],[Référence]],MON_MSG!A:H,7,FALSE))</f>
        <v/>
      </c>
      <c r="L933" s="3" t="str">
        <f>IF(OR(ISNA(VLOOKUP(Tableau161920[[#This Row],[Référence]],MON_MSG!A:I,8,FALSE)),ISBLANK(VLOOKUP(Tableau161920[[#This Row],[Référence]],MON_MSG!A:I,8,FALSE))),"",VLOOKUP(Tableau161920[[#This Row],[Référence]],MON_MSG!A:I,8,FALSE))</f>
        <v/>
      </c>
      <c r="M933" s="3" t="str">
        <f>IF(OR(ISNA(VLOOKUP(Tableau161920[[#This Row],[Référence]],MON_MSG!A:J,9,FALSE)),ISBLANK(VLOOKUP(Tableau161920[[#This Row],[Référence]],MON_MSG!A:J,9,FALSE))),"",VLOOKUP(Tableau161920[[#This Row],[Référence]],MON_MSG!A:J,9,FALSE))</f>
        <v/>
      </c>
      <c r="N933" s="3" t="str">
        <f>IF(VLOOKUP($A933,DICO_Complet!A:R,12,FALSE)=0,"",VLOOKUP($A933,DICO_Complet!A:R,12,FALSE))</f>
        <v/>
      </c>
      <c r="O933" s="3" t="str">
        <f>IF(VLOOKUP($A933,DICO_Complet!A:R,13,FALSE)=0,"",VLOOKUP($A933,DICO_Complet!A:R,13,FALSE))</f>
        <v/>
      </c>
      <c r="P933" s="3" t="str">
        <f>IF(VLOOKUP($A933,DICO_Complet!A:R,14,FALSE)=0,"",VLOOKUP($A933,DICO_Complet!A:R,14,FALSE))</f>
        <v/>
      </c>
      <c r="Q933" s="3" t="str">
        <f>IF(VLOOKUP($A933,DICO_Complet!A:R,15,FALSE)=0,"",VLOOKUP($A933,DICO_Complet!A:R,15,FALSE))</f>
        <v/>
      </c>
      <c r="R933" s="3" t="str">
        <f>IF(VLOOKUP($A933,DICO_Complet!A:R,16,FALSE)=0,"",VLOOKUP($A933,DICO_Complet!A:R,16,FALSE))</f>
        <v/>
      </c>
      <c r="S933" s="3" t="str">
        <f>IF(VLOOKUP($A933,DICO_Complet!A:R,17,FALSE)=0,"",VLOOKUP($A933,DICO_Complet!A:R,17,FALSE))</f>
        <v/>
      </c>
      <c r="T933" s="3" t="str">
        <f>IF(VLOOKUP($A933,DICO_Complet!A:R,18,FALSE)=0,"",VLOOKUP($A933,DICO_Complet!A:R,18,FALSE))</f>
        <v/>
      </c>
    </row>
    <row r="934" spans="1:20">
      <c r="A934" s="29">
        <v>250924100013</v>
      </c>
      <c r="B934" s="30" t="str">
        <f>IF(ISNA(VLOOKUP(Tableau161920[[#This Row],[Référence]],MON_MSG!A:B,2,FALSE)),"N",IF($I934="Obsolete","N","O"))</f>
        <v>O</v>
      </c>
      <c r="C934" s="3" t="str">
        <f>VLOOKUP($A934,DICO_Complet!A:R,3,FALSE)</f>
        <v>Environment</v>
      </c>
      <c r="D934" s="3" t="str">
        <f>VLOOKUP($A934,DICO_Complet!A:R,4,FALSE)</f>
        <v>paymentToken</v>
      </c>
      <c r="E934" s="3" t="str">
        <f>VLOOKUP($A934,DICO_Complet!A:R,5,FALSE)</f>
        <v>cardArtIdentification</v>
      </c>
      <c r="F934" s="3" t="str">
        <f>VLOOKUP($A934,DICO_Complet!A:R,6,FALSE)</f>
        <v>Max40AlphaNumericText</v>
      </c>
      <c r="G934" s="31" t="str">
        <f>VLOOKUP($A934,DICO_Complet!A:R,7,FALSE)</f>
        <v>DNS</v>
      </c>
      <c r="H934" s="31">
        <f>VLOOKUP($A934,DICO_Complet!A:R,8,FALSE)</f>
        <v>0</v>
      </c>
      <c r="I934" s="3" t="str">
        <f>IF(VLOOKUP($A934,DICO_Complet!A:R,9,FALSE)&lt;&gt;0,VLOOKUP($A934,DICO_Complet!A:R,9,FALSE),"")</f>
        <v/>
      </c>
      <c r="J934" s="3" t="str">
        <f>VLOOKUP($A934,DICO_Complet!A:R,10,FALSE)</f>
        <v>Card art identifier</v>
      </c>
      <c r="K934" s="3" t="str">
        <f>IF(OR(ISNA(VLOOKUP(Tableau161920[[#This Row],[Référence]],MON_MSG!A:H,7,FALSE)),ISBLANK(VLOOKUP(Tableau161920[[#This Row],[Référence]],MON_MSG!A:H,7,FALSE))),"",VLOOKUP(Tableau161920[[#This Row],[Référence]],MON_MSG!A:H,7,FALSE))</f>
        <v/>
      </c>
      <c r="L934" s="3" t="str">
        <f>IF(OR(ISNA(VLOOKUP(Tableau161920[[#This Row],[Référence]],MON_MSG!A:I,8,FALSE)),ISBLANK(VLOOKUP(Tableau161920[[#This Row],[Référence]],MON_MSG!A:I,8,FALSE))),"",VLOOKUP(Tableau161920[[#This Row],[Référence]],MON_MSG!A:I,8,FALSE))</f>
        <v/>
      </c>
      <c r="M934" s="3" t="str">
        <f>IF(OR(ISNA(VLOOKUP(Tableau161920[[#This Row],[Référence]],MON_MSG!A:J,9,FALSE)),ISBLANK(VLOOKUP(Tableau161920[[#This Row],[Référence]],MON_MSG!A:J,9,FALSE))),"",VLOOKUP(Tableau161920[[#This Row],[Référence]],MON_MSG!A:J,9,FALSE))</f>
        <v/>
      </c>
      <c r="N934" s="3" t="str">
        <f>IF(VLOOKUP($A934,DICO_Complet!A:R,12,FALSE)=0,"",VLOOKUP($A934,DICO_Complet!A:R,12,FALSE))</f>
        <v/>
      </c>
      <c r="O934" s="3" t="str">
        <f>IF(VLOOKUP($A934,DICO_Complet!A:R,13,FALSE)=0,"",VLOOKUP($A934,DICO_Complet!A:R,13,FALSE))</f>
        <v/>
      </c>
      <c r="P934" s="3" t="str">
        <f>IF(VLOOKUP($A934,DICO_Complet!A:R,14,FALSE)=0,"",VLOOKUP($A934,DICO_Complet!A:R,14,FALSE))</f>
        <v/>
      </c>
      <c r="Q934" s="3" t="str">
        <f>IF(VLOOKUP($A934,DICO_Complet!A:R,15,FALSE)=0,"",VLOOKUP($A934,DICO_Complet!A:R,15,FALSE))</f>
        <v/>
      </c>
      <c r="R934" s="3" t="str">
        <f>IF(VLOOKUP($A934,DICO_Complet!A:R,16,FALSE)=0,"",VLOOKUP($A934,DICO_Complet!A:R,16,FALSE))</f>
        <v/>
      </c>
      <c r="S934" s="3" t="str">
        <f>IF(VLOOKUP($A934,DICO_Complet!A:R,17,FALSE)=0,"",VLOOKUP($A934,DICO_Complet!A:R,17,FALSE))</f>
        <v/>
      </c>
      <c r="T934" s="3" t="str">
        <f>IF(VLOOKUP($A934,DICO_Complet!A:R,18,FALSE)=0,"",VLOOKUP($A934,DICO_Complet!A:R,18,FALSE))</f>
        <v/>
      </c>
    </row>
    <row r="935" spans="1:20">
      <c r="A935" s="29">
        <v>250901001223</v>
      </c>
      <c r="B935" s="30" t="str">
        <f>IF(ISNA(VLOOKUP(Tableau161920[[#This Row],[Référence]],MON_MSG!A:B,2,FALSE)),"N",IF($I935="Obsolete","N","O"))</f>
        <v>O</v>
      </c>
      <c r="C935" s="3" t="str">
        <f>VLOOKUP($A935,DICO_Complet!A:R,3,FALSE)</f>
        <v>Environment</v>
      </c>
      <c r="D935" s="3" t="str">
        <f>VLOOKUP($A935,DICO_Complet!A:R,4,FALSE)</f>
        <v>paymentToken</v>
      </c>
      <c r="E935" s="3" t="str">
        <f>VLOOKUP($A935,DICO_Complet!A:R,5,FALSE)</f>
        <v>cardholderAccountScore</v>
      </c>
      <c r="F935" s="3" t="str">
        <f>VLOOKUP($A935,DICO_Complet!A:R,6,FALSE)</f>
        <v>Max2NumericText</v>
      </c>
      <c r="G935" s="31" t="str">
        <f>VLOOKUP($A935,DICO_Complet!A:R,7,FALSE)</f>
        <v>DNS</v>
      </c>
      <c r="H935" s="31">
        <f>VLOOKUP($A935,DICO_Complet!A:R,8,FALSE)</f>
        <v>0</v>
      </c>
      <c r="I935" s="3" t="str">
        <f>IF(VLOOKUP($A935,DICO_Complet!A:R,9,FALSE)&lt;&gt;0,VLOOKUP($A935,DICO_Complet!A:R,9,FALSE),"")</f>
        <v/>
      </c>
      <c r="J935" s="3" t="str">
        <f>VLOOKUP($A935,DICO_Complet!A:R,10,FALSE)</f>
        <v>Cardholder account score</v>
      </c>
      <c r="K935" s="3" t="str">
        <f>IF(OR(ISNA(VLOOKUP(Tableau161920[[#This Row],[Référence]],MON_MSG!A:H,7,FALSE)),ISBLANK(VLOOKUP(Tableau161920[[#This Row],[Référence]],MON_MSG!A:H,7,FALSE))),"",VLOOKUP(Tableau161920[[#This Row],[Référence]],MON_MSG!A:H,7,FALSE))</f>
        <v/>
      </c>
      <c r="L935" s="3" t="str">
        <f>IF(OR(ISNA(VLOOKUP(Tableau161920[[#This Row],[Référence]],MON_MSG!A:I,8,FALSE)),ISBLANK(VLOOKUP(Tableau161920[[#This Row],[Référence]],MON_MSG!A:I,8,FALSE))),"",VLOOKUP(Tableau161920[[#This Row],[Référence]],MON_MSG!A:I,8,FALSE))</f>
        <v/>
      </c>
      <c r="M935" s="3" t="str">
        <f>IF(OR(ISNA(VLOOKUP(Tableau161920[[#This Row],[Référence]],MON_MSG!A:J,9,FALSE)),ISBLANK(VLOOKUP(Tableau161920[[#This Row],[Référence]],MON_MSG!A:J,9,FALSE))),"",VLOOKUP(Tableau161920[[#This Row],[Référence]],MON_MSG!A:J,9,FALSE))</f>
        <v/>
      </c>
      <c r="N935" s="3" t="str">
        <f>IF(VLOOKUP($A935,DICO_Complet!A:R,12,FALSE)=0,"",VLOOKUP($A935,DICO_Complet!A:R,12,FALSE))</f>
        <v>RSB107_8</v>
      </c>
      <c r="O935" s="3" t="str">
        <f>IF(VLOOKUP($A935,DICO_Complet!A:R,13,FALSE)=0,"",VLOOKUP($A935,DICO_Complet!A:R,13,FALSE))</f>
        <v xml:space="preserve">107-8 </v>
      </c>
      <c r="P935" s="3" t="str">
        <f>IF(VLOOKUP($A935,DICO_Complet!A:R,14,FALSE)=0,"",VLOOKUP($A935,DICO_Complet!A:R,14,FALSE))</f>
        <v/>
      </c>
      <c r="Q935" s="3" t="str">
        <f>IF(VLOOKUP($A935,DICO_Complet!A:R,15,FALSE)=0,"",VLOOKUP($A935,DICO_Complet!A:R,15,FALSE))</f>
        <v/>
      </c>
      <c r="R935" s="3" t="str">
        <f>IF(VLOOKUP($A935,DICO_Complet!A:R,16,FALSE)=0,"",VLOOKUP($A935,DICO_Complet!A:R,16,FALSE))</f>
        <v/>
      </c>
      <c r="S935" s="3" t="str">
        <f>IF(VLOOKUP($A935,DICO_Complet!A:R,17,FALSE)=0,"",VLOOKUP($A935,DICO_Complet!A:R,17,FALSE))</f>
        <v/>
      </c>
      <c r="T935" s="3" t="str">
        <f>IF(VLOOKUP($A935,DICO_Complet!A:R,18,FALSE)=0,"",VLOOKUP($A935,DICO_Complet!A:R,18,FALSE))</f>
        <v/>
      </c>
    </row>
    <row r="936" spans="1:20">
      <c r="A936" s="29">
        <v>250901001222</v>
      </c>
      <c r="B936" s="30" t="str">
        <f>IF(ISNA(VLOOKUP(Tableau161920[[#This Row],[Référence]],MON_MSG!A:B,2,FALSE)),"N",IF($I936="Obsolete","N","O"))</f>
        <v>O</v>
      </c>
      <c r="C936" s="3" t="str">
        <f>VLOOKUP($A936,DICO_Complet!A:R,3,FALSE)</f>
        <v>Environment</v>
      </c>
      <c r="D936" s="3" t="str">
        <f>VLOOKUP($A936,DICO_Complet!A:R,4,FALSE)</f>
        <v>paymentToken</v>
      </c>
      <c r="E936" s="3" t="str">
        <f>VLOOKUP($A936,DICO_Complet!A:R,5,FALSE)</f>
        <v>cardholderDeviceScore</v>
      </c>
      <c r="F936" s="3" t="str">
        <f>VLOOKUP($A936,DICO_Complet!A:R,6,FALSE)</f>
        <v>Max2NumericText</v>
      </c>
      <c r="G936" s="31" t="str">
        <f>VLOOKUP($A936,DICO_Complet!A:R,7,FALSE)</f>
        <v>DNS</v>
      </c>
      <c r="H936" s="31">
        <f>VLOOKUP($A936,DICO_Complet!A:R,8,FALSE)</f>
        <v>0</v>
      </c>
      <c r="I936" s="3" t="str">
        <f>IF(VLOOKUP($A936,DICO_Complet!A:R,9,FALSE)&lt;&gt;0,VLOOKUP($A936,DICO_Complet!A:R,9,FALSE),"")</f>
        <v/>
      </c>
      <c r="J936" s="3" t="str">
        <f>VLOOKUP($A936,DICO_Complet!A:R,10,FALSE)</f>
        <v>Cardholder device score</v>
      </c>
      <c r="K936" s="3" t="str">
        <f>IF(OR(ISNA(VLOOKUP(Tableau161920[[#This Row],[Référence]],MON_MSG!A:H,7,FALSE)),ISBLANK(VLOOKUP(Tableau161920[[#This Row],[Référence]],MON_MSG!A:H,7,FALSE))),"",VLOOKUP(Tableau161920[[#This Row],[Référence]],MON_MSG!A:H,7,FALSE))</f>
        <v/>
      </c>
      <c r="L936" s="3" t="str">
        <f>IF(OR(ISNA(VLOOKUP(Tableau161920[[#This Row],[Référence]],MON_MSG!A:I,8,FALSE)),ISBLANK(VLOOKUP(Tableau161920[[#This Row],[Référence]],MON_MSG!A:I,8,FALSE))),"",VLOOKUP(Tableau161920[[#This Row],[Référence]],MON_MSG!A:I,8,FALSE))</f>
        <v/>
      </c>
      <c r="M936" s="3" t="str">
        <f>IF(OR(ISNA(VLOOKUP(Tableau161920[[#This Row],[Référence]],MON_MSG!A:J,9,FALSE)),ISBLANK(VLOOKUP(Tableau161920[[#This Row],[Référence]],MON_MSG!A:J,9,FALSE))),"",VLOOKUP(Tableau161920[[#This Row],[Référence]],MON_MSG!A:J,9,FALSE))</f>
        <v/>
      </c>
      <c r="N936" s="3" t="str">
        <f>IF(VLOOKUP($A936,DICO_Complet!A:R,12,FALSE)=0,"",VLOOKUP($A936,DICO_Complet!A:R,12,FALSE))</f>
        <v>RSB107_7</v>
      </c>
      <c r="O936" s="3" t="str">
        <f>IF(VLOOKUP($A936,DICO_Complet!A:R,13,FALSE)=0,"",VLOOKUP($A936,DICO_Complet!A:R,13,FALSE))</f>
        <v xml:space="preserve">107-7 </v>
      </c>
      <c r="P936" s="3" t="str">
        <f>IF(VLOOKUP($A936,DICO_Complet!A:R,14,FALSE)=0,"",VLOOKUP($A936,DICO_Complet!A:R,14,FALSE))</f>
        <v/>
      </c>
      <c r="Q936" s="3" t="str">
        <f>IF(VLOOKUP($A936,DICO_Complet!A:R,15,FALSE)=0,"",VLOOKUP($A936,DICO_Complet!A:R,15,FALSE))</f>
        <v/>
      </c>
      <c r="R936" s="3" t="str">
        <f>IF(VLOOKUP($A936,DICO_Complet!A:R,16,FALSE)=0,"",VLOOKUP($A936,DICO_Complet!A:R,16,FALSE))</f>
        <v/>
      </c>
      <c r="S936" s="3" t="str">
        <f>IF(VLOOKUP($A936,DICO_Complet!A:R,17,FALSE)=0,"",VLOOKUP($A936,DICO_Complet!A:R,17,FALSE))</f>
        <v/>
      </c>
      <c r="T936" s="3" t="str">
        <f>IF(VLOOKUP($A936,DICO_Complet!A:R,18,FALSE)=0,"",VLOOKUP($A936,DICO_Complet!A:R,18,FALSE))</f>
        <v/>
      </c>
    </row>
    <row r="937" spans="1:20">
      <c r="A937" s="29">
        <v>260120121800</v>
      </c>
      <c r="B937" s="30" t="str">
        <f>IF(ISNA(VLOOKUP(Tableau161920[[#This Row],[Référence]],MON_MSG!A:B,2,FALSE)),"N",IF($I937="Obsolete","N","O"))</f>
        <v>O</v>
      </c>
      <c r="C937" s="3" t="str">
        <f>VLOOKUP($A937,DICO_Complet!A:R,3,FALSE)</f>
        <v>Environment</v>
      </c>
      <c r="D937" s="3" t="str">
        <f>VLOOKUP($A937,DICO_Complet!A:R,4,FALSE)</f>
        <v>paymentToken</v>
      </c>
      <c r="E937" s="3" t="str">
        <f>VLOOKUP($A937,DICO_Complet!A:R,5,FALSE)</f>
        <v>cardholderPhoneNumber</v>
      </c>
      <c r="F937" s="3" t="str">
        <f>VLOOKUP($A937,DICO_Complet!A:R,6,FALSE)</f>
        <v>PhoneNumberText</v>
      </c>
      <c r="G937" s="31" t="str">
        <f>VLOOKUP($A937,DICO_Complet!A:R,7,FALSE)</f>
        <v>DSP</v>
      </c>
      <c r="H937" s="31">
        <f>VLOOKUP($A937,DICO_Complet!A:R,8,FALSE)</f>
        <v>0</v>
      </c>
      <c r="I937" s="3" t="str">
        <f>IF(VLOOKUP($A937,DICO_Complet!A:R,9,FALSE)&lt;&gt;0,VLOOKUP($A937,DICO_Complet!A:R,9,FALSE),"")</f>
        <v/>
      </c>
      <c r="J937" s="3" t="str">
        <f>VLOOKUP($A937,DICO_Complet!A:R,10,FALSE)</f>
        <v>Cardholder Phone number</v>
      </c>
      <c r="K937" s="3" t="str">
        <f>IF(OR(ISNA(VLOOKUP(Tableau161920[[#This Row],[Référence]],MON_MSG!A:H,7,FALSE)),ISBLANK(VLOOKUP(Tableau161920[[#This Row],[Référence]],MON_MSG!A:H,7,FALSE))),"",VLOOKUP(Tableau161920[[#This Row],[Référence]],MON_MSG!A:H,7,FALSE))</f>
        <v/>
      </c>
      <c r="L937" s="3" t="str">
        <f>IF(OR(ISNA(VLOOKUP(Tableau161920[[#This Row],[Référence]],MON_MSG!A:I,8,FALSE)),ISBLANK(VLOOKUP(Tableau161920[[#This Row],[Référence]],MON_MSG!A:I,8,FALSE))),"",VLOOKUP(Tableau161920[[#This Row],[Référence]],MON_MSG!A:I,8,FALSE))</f>
        <v/>
      </c>
      <c r="M937" s="3" t="str">
        <f>IF(OR(ISNA(VLOOKUP(Tableau161920[[#This Row],[Référence]],MON_MSG!A:J,9,FALSE)),ISBLANK(VLOOKUP(Tableau161920[[#This Row],[Référence]],MON_MSG!A:J,9,FALSE))),"",VLOOKUP(Tableau161920[[#This Row],[Référence]],MON_MSG!A:J,9,FALSE))</f>
        <v/>
      </c>
      <c r="N937" s="3" t="str">
        <f>IF(VLOOKUP($A937,DICO_Complet!A:R,12,FALSE)=0,"",VLOOKUP($A937,DICO_Complet!A:R,12,FALSE))</f>
        <v/>
      </c>
      <c r="O937" s="3" t="str">
        <f>IF(VLOOKUP($A937,DICO_Complet!A:R,13,FALSE)=0,"",VLOOKUP($A937,DICO_Complet!A:R,13,FALSE))</f>
        <v>107-01</v>
      </c>
      <c r="P937" s="3" t="str">
        <f>IF(VLOOKUP($A937,DICO_Complet!A:R,14,FALSE)=0,"",VLOOKUP($A937,DICO_Complet!A:R,14,FALSE))</f>
        <v/>
      </c>
      <c r="Q937" s="3" t="str">
        <f>IF(VLOOKUP($A937,DICO_Complet!A:R,15,FALSE)=0,"",VLOOKUP($A937,DICO_Complet!A:R,15,FALSE))</f>
        <v/>
      </c>
      <c r="R937" s="3" t="str">
        <f>IF(VLOOKUP($A937,DICO_Complet!A:R,16,FALSE)=0,"",VLOOKUP($A937,DICO_Complet!A:R,16,FALSE))</f>
        <v/>
      </c>
      <c r="S937" s="3" t="str">
        <f>IF(VLOOKUP($A937,DICO_Complet!A:R,17,FALSE)=0,"",VLOOKUP($A937,DICO_Complet!A:R,17,FALSE))</f>
        <v/>
      </c>
      <c r="T937" s="3" t="str">
        <f>IF(VLOOKUP($A937,DICO_Complet!A:R,18,FALSE)=0,"",VLOOKUP($A937,DICO_Complet!A:R,18,FALSE))</f>
        <v/>
      </c>
    </row>
    <row r="938" spans="1:20">
      <c r="A938" s="29">
        <v>250901001217</v>
      </c>
      <c r="B938" s="30" t="str">
        <f>IF(ISNA(VLOOKUP(Tableau161920[[#This Row],[Référence]],MON_MSG!A:B,2,FALSE)),"N",IF($I938="Obsolete","N","O"))</f>
        <v>O</v>
      </c>
      <c r="C938" s="3" t="str">
        <f>VLOOKUP($A938,DICO_Complet!A:R,3,FALSE)</f>
        <v>Environment</v>
      </c>
      <c r="D938" s="3" t="str">
        <f>VLOOKUP($A938,DICO_Complet!A:R,4,FALSE)</f>
        <v>paymentToken</v>
      </c>
      <c r="E938" s="3" t="str">
        <f>VLOOKUP($A938,DICO_Complet!A:R,5,FALSE)</f>
        <v>cardholderVerificationMethodPos</v>
      </c>
      <c r="F938" s="3" t="str">
        <f>VLOOKUP($A938,DICO_Complet!A:R,6,FALSE)</f>
        <v>Max8AlphaNumericText</v>
      </c>
      <c r="G938" s="31" t="str">
        <f>VLOOKUP($A938,DICO_Complet!A:R,7,FALSE)</f>
        <v>DNS</v>
      </c>
      <c r="H938" s="31">
        <f>VLOOKUP($A938,DICO_Complet!A:R,8,FALSE)</f>
        <v>0</v>
      </c>
      <c r="I938" s="3" t="str">
        <f>IF(VLOOKUP($A938,DICO_Complet!A:R,9,FALSE)&lt;&gt;0,VLOOKUP($A938,DICO_Complet!A:R,9,FALSE),"")</f>
        <v/>
      </c>
      <c r="J938" s="3" t="str">
        <f>VLOOKUP($A938,DICO_Complet!A:R,10,FALSE)</f>
        <v>Cardholder verification method POS</v>
      </c>
      <c r="K938" s="3" t="str">
        <f>IF(OR(ISNA(VLOOKUP(Tableau161920[[#This Row],[Référence]],MON_MSG!A:H,7,FALSE)),ISBLANK(VLOOKUP(Tableau161920[[#This Row],[Référence]],MON_MSG!A:H,7,FALSE))),"",VLOOKUP(Tableau161920[[#This Row],[Référence]],MON_MSG!A:H,7,FALSE))</f>
        <v/>
      </c>
      <c r="L938" s="3" t="str">
        <f>IF(OR(ISNA(VLOOKUP(Tableau161920[[#This Row],[Référence]],MON_MSG!A:I,8,FALSE)),ISBLANK(VLOOKUP(Tableau161920[[#This Row],[Référence]],MON_MSG!A:I,8,FALSE))),"",VLOOKUP(Tableau161920[[#This Row],[Référence]],MON_MSG!A:I,8,FALSE))</f>
        <v/>
      </c>
      <c r="M938" s="3" t="str">
        <f>IF(OR(ISNA(VLOOKUP(Tableau161920[[#This Row],[Référence]],MON_MSG!A:J,9,FALSE)),ISBLANK(VLOOKUP(Tableau161920[[#This Row],[Référence]],MON_MSG!A:J,9,FALSE))),"",VLOOKUP(Tableau161920[[#This Row],[Référence]],MON_MSG!A:J,9,FALSE))</f>
        <v/>
      </c>
      <c r="N938" s="3" t="str">
        <f>IF(VLOOKUP($A938,DICO_Complet!A:R,12,FALSE)=0,"",VLOOKUP($A938,DICO_Complet!A:R,12,FALSE))</f>
        <v>RSB105_24</v>
      </c>
      <c r="O938" s="3" t="str">
        <f>IF(VLOOKUP($A938,DICO_Complet!A:R,13,FALSE)=0,"",VLOOKUP($A938,DICO_Complet!A:R,13,FALSE))</f>
        <v>105-24</v>
      </c>
      <c r="P938" s="3" t="str">
        <f>IF(VLOOKUP($A938,DICO_Complet!A:R,14,FALSE)=0,"",VLOOKUP($A938,DICO_Complet!A:R,14,FALSE))</f>
        <v/>
      </c>
      <c r="Q938" s="3" t="str">
        <f>IF(VLOOKUP($A938,DICO_Complet!A:R,15,FALSE)=0,"",VLOOKUP($A938,DICO_Complet!A:R,15,FALSE))</f>
        <v/>
      </c>
      <c r="R938" s="3" t="str">
        <f>IF(VLOOKUP($A938,DICO_Complet!A:R,16,FALSE)=0,"",VLOOKUP($A938,DICO_Complet!A:R,16,FALSE))</f>
        <v/>
      </c>
      <c r="S938" s="3" t="str">
        <f>IF(VLOOKUP($A938,DICO_Complet!A:R,17,FALSE)=0,"",VLOOKUP($A938,DICO_Complet!A:R,17,FALSE))</f>
        <v/>
      </c>
      <c r="T938" s="3" t="str">
        <f>IF(VLOOKUP($A938,DICO_Complet!A:R,18,FALSE)=0,"",VLOOKUP($A938,DICO_Complet!A:R,18,FALSE))</f>
        <v/>
      </c>
    </row>
    <row r="939" spans="1:20">
      <c r="A939" s="29">
        <v>260402171900</v>
      </c>
      <c r="B939" s="30" t="str">
        <f>IF(ISNA(VLOOKUP(Tableau161920[[#This Row],[Référence]],MON_MSG!A:B,2,FALSE)),"N",IF($I939="Obsolete","N","O"))</f>
        <v>O</v>
      </c>
      <c r="C939" s="3" t="str">
        <f>VLOOKUP($A939,DICO_Complet!A:R,3,FALSE)</f>
        <v>Environment</v>
      </c>
      <c r="D939" s="3" t="str">
        <f>VLOOKUP($A939,DICO_Complet!A:R,4,FALSE)</f>
        <v>paymentToken</v>
      </c>
      <c r="E939" s="3" t="str">
        <f>VLOOKUP($A939,DICO_Complet!A:R,5,FALSE)</f>
        <v>cardReferenceId</v>
      </c>
      <c r="F939" s="3" t="str">
        <f>VLOOKUP($A939,DICO_Complet!A:R,6,FALSE)</f>
        <v>Max64AlphaNumericText</v>
      </c>
      <c r="G939" s="31" t="str">
        <f>VLOOKUP($A939,DICO_Complet!A:R,7,FALSE)</f>
        <v>DNS</v>
      </c>
      <c r="H939" s="31">
        <f>VLOOKUP($A939,DICO_Complet!A:R,8,FALSE)</f>
        <v>0</v>
      </c>
      <c r="I939" s="3" t="str">
        <f>IF(VLOOKUP($A939,DICO_Complet!A:R,9,FALSE)&lt;&gt;0,VLOOKUP($A939,DICO_Complet!A:R,9,FALSE),"")</f>
        <v/>
      </c>
      <c r="J939" s="3" t="str">
        <f>VLOOKUP($A939,DICO_Complet!A:R,10,FALSE)</f>
        <v>Card reference identifier from the TSP</v>
      </c>
      <c r="K939" s="3" t="str">
        <f>IF(OR(ISNA(VLOOKUP(Tableau161920[[#This Row],[Référence]],MON_MSG!A:H,7,FALSE)),ISBLANK(VLOOKUP(Tableau161920[[#This Row],[Référence]],MON_MSG!A:H,7,FALSE))),"",VLOOKUP(Tableau161920[[#This Row],[Référence]],MON_MSG!A:H,7,FALSE))</f>
        <v/>
      </c>
      <c r="L939" s="3" t="str">
        <f>IF(OR(ISNA(VLOOKUP(Tableau161920[[#This Row],[Référence]],MON_MSG!A:I,8,FALSE)),ISBLANK(VLOOKUP(Tableau161920[[#This Row],[Référence]],MON_MSG!A:I,8,FALSE))),"",VLOOKUP(Tableau161920[[#This Row],[Référence]],MON_MSG!A:I,8,FALSE))</f>
        <v/>
      </c>
      <c r="M939" s="3" t="str">
        <f>IF(OR(ISNA(VLOOKUP(Tableau161920[[#This Row],[Référence]],MON_MSG!A:J,9,FALSE)),ISBLANK(VLOOKUP(Tableau161920[[#This Row],[Référence]],MON_MSG!A:J,9,FALSE))),"",VLOOKUP(Tableau161920[[#This Row],[Référence]],MON_MSG!A:J,9,FALSE))</f>
        <v/>
      </c>
      <c r="N939" s="3" t="str">
        <f>IF(VLOOKUP($A939,DICO_Complet!A:R,12,FALSE)=0,"",VLOOKUP($A939,DICO_Complet!A:R,12,FALSE))</f>
        <v/>
      </c>
      <c r="O939" s="3" t="str">
        <f>IF(VLOOKUP($A939,DICO_Complet!A:R,13,FALSE)=0,"",VLOOKUP($A939,DICO_Complet!A:R,13,FALSE))</f>
        <v/>
      </c>
      <c r="P939" s="3" t="str">
        <f>IF(VLOOKUP($A939,DICO_Complet!A:R,14,FALSE)=0,"",VLOOKUP($A939,DICO_Complet!A:R,14,FALSE))</f>
        <v/>
      </c>
      <c r="Q939" s="3" t="str">
        <f>IF(VLOOKUP($A939,DICO_Complet!A:R,15,FALSE)=0,"",VLOOKUP($A939,DICO_Complet!A:R,15,FALSE))</f>
        <v/>
      </c>
      <c r="R939" s="3" t="str">
        <f>IF(VLOOKUP($A939,DICO_Complet!A:R,16,FALSE)=0,"",VLOOKUP($A939,DICO_Complet!A:R,16,FALSE))</f>
        <v/>
      </c>
      <c r="S939" s="3" t="str">
        <f>IF(VLOOKUP($A939,DICO_Complet!A:R,17,FALSE)=0,"",VLOOKUP($A939,DICO_Complet!A:R,17,FALSE))</f>
        <v/>
      </c>
      <c r="T939" s="3" t="str">
        <f>IF(VLOOKUP($A939,DICO_Complet!A:R,18,FALSE)=0,"",VLOOKUP($A939,DICO_Complet!A:R,18,FALSE))</f>
        <v/>
      </c>
    </row>
    <row r="940" spans="1:20">
      <c r="A940" s="29">
        <v>260309123000</v>
      </c>
      <c r="B940" s="30" t="str">
        <f>IF(ISNA(VLOOKUP(Tableau161920[[#This Row],[Référence]],MON_MSG!A:B,2,FALSE)),"N",IF($I940="Obsolete","N","O"))</f>
        <v>O</v>
      </c>
      <c r="C940" s="3" t="str">
        <f>VLOOKUP($A940,DICO_Complet!A:R,3,FALSE)</f>
        <v>Environment</v>
      </c>
      <c r="D940" s="3" t="str">
        <f>VLOOKUP($A940,DICO_Complet!A:R,4,FALSE)</f>
        <v>paymentToken</v>
      </c>
      <c r="E940" s="3" t="str">
        <f>VLOOKUP($A940,DICO_Complet!A:R,5,FALSE)</f>
        <v>deviceIndex</v>
      </c>
      <c r="F940" s="3" t="str">
        <f>VLOOKUP($A940,DICO_Complet!A:R,6,FALSE)</f>
        <v>Exact1HexBinaryText</v>
      </c>
      <c r="G940" s="31" t="str">
        <f>VLOOKUP($A940,DICO_Complet!A:R,7,FALSE)</f>
        <v>DNS</v>
      </c>
      <c r="H940" s="31">
        <f>VLOOKUP($A940,DICO_Complet!A:R,8,FALSE)</f>
        <v>0</v>
      </c>
      <c r="I940" s="3" t="str">
        <f>IF(VLOOKUP($A940,DICO_Complet!A:R,9,FALSE)&lt;&gt;0,VLOOKUP($A940,DICO_Complet!A:R,9,FALSE),"")</f>
        <v/>
      </c>
      <c r="J940" s="3" t="str">
        <f>VLOOKUP($A940,DICO_Complet!A:R,10,FALSE)</f>
        <v>Bound device index</v>
      </c>
      <c r="K940" s="3" t="str">
        <f>IF(OR(ISNA(VLOOKUP(Tableau161920[[#This Row],[Référence]],MON_MSG!A:H,7,FALSE)),ISBLANK(VLOOKUP(Tableau161920[[#This Row],[Référence]],MON_MSG!A:H,7,FALSE))),"",VLOOKUP(Tableau161920[[#This Row],[Référence]],MON_MSG!A:H,7,FALSE))</f>
        <v/>
      </c>
      <c r="L940" s="3" t="str">
        <f>IF(OR(ISNA(VLOOKUP(Tableau161920[[#This Row],[Référence]],MON_MSG!A:I,8,FALSE)),ISBLANK(VLOOKUP(Tableau161920[[#This Row],[Référence]],MON_MSG!A:I,8,FALSE))),"",VLOOKUP(Tableau161920[[#This Row],[Référence]],MON_MSG!A:I,8,FALSE))</f>
        <v/>
      </c>
      <c r="M940" s="3" t="str">
        <f>IF(OR(ISNA(VLOOKUP(Tableau161920[[#This Row],[Référence]],MON_MSG!A:J,9,FALSE)),ISBLANK(VLOOKUP(Tableau161920[[#This Row],[Référence]],MON_MSG!A:J,9,FALSE))),"",VLOOKUP(Tableau161920[[#This Row],[Référence]],MON_MSG!A:J,9,FALSE))</f>
        <v/>
      </c>
      <c r="N940" s="3" t="str">
        <f>IF(VLOOKUP($A940,DICO_Complet!A:R,12,FALSE)=0,"",VLOOKUP($A940,DICO_Complet!A:R,12,FALSE))</f>
        <v/>
      </c>
      <c r="O940" s="3" t="str">
        <f>IF(VLOOKUP($A940,DICO_Complet!A:R,13,FALSE)=0,"",VLOOKUP($A940,DICO_Complet!A:R,13,FALSE))</f>
        <v>108_0150</v>
      </c>
      <c r="P940" s="3" t="str">
        <f>IF(VLOOKUP($A940,DICO_Complet!A:R,14,FALSE)=0,"",VLOOKUP($A940,DICO_Complet!A:R,14,FALSE))</f>
        <v/>
      </c>
      <c r="Q940" s="3" t="str">
        <f>IF(VLOOKUP($A940,DICO_Complet!A:R,15,FALSE)=0,"",VLOOKUP($A940,DICO_Complet!A:R,15,FALSE))</f>
        <v/>
      </c>
      <c r="R940" s="3" t="str">
        <f>IF(VLOOKUP($A940,DICO_Complet!A:R,16,FALSE)=0,"",VLOOKUP($A940,DICO_Complet!A:R,16,FALSE))</f>
        <v/>
      </c>
      <c r="S940" s="3" t="str">
        <f>IF(VLOOKUP($A940,DICO_Complet!A:R,17,FALSE)=0,"",VLOOKUP($A940,DICO_Complet!A:R,17,FALSE))</f>
        <v/>
      </c>
      <c r="T940" s="3" t="str">
        <f>IF(VLOOKUP($A940,DICO_Complet!A:R,18,FALSE)=0,"",VLOOKUP($A940,DICO_Complet!A:R,18,FALSE))</f>
        <v/>
      </c>
    </row>
    <row r="941" spans="1:20">
      <c r="A941" s="29">
        <v>260120121801</v>
      </c>
      <c r="B941" s="30" t="str">
        <f>IF(ISNA(VLOOKUP(Tableau161920[[#This Row],[Référence]],MON_MSG!A:B,2,FALSE)),"N",IF($I941="Obsolete","N","O"))</f>
        <v>O</v>
      </c>
      <c r="C941" s="3" t="str">
        <f>VLOOKUP($A941,DICO_Complet!A:R,3,FALSE)</f>
        <v>Environment</v>
      </c>
      <c r="D941" s="3" t="str">
        <f>VLOOKUP($A941,DICO_Complet!A:R,4,FALSE)</f>
        <v>paymentToken</v>
      </c>
      <c r="E941" s="3" t="str">
        <f>VLOOKUP($A941,DICO_Complet!A:R,5,FALSE)</f>
        <v>deviceIpAddress</v>
      </c>
      <c r="F941" s="3" t="str">
        <f>VLOOKUP($A941,DICO_Complet!A:R,6,FALSE)</f>
        <v>Min4Max45Text</v>
      </c>
      <c r="G941" s="31" t="str">
        <f>VLOOKUP($A941,DICO_Complet!A:R,7,FALSE)</f>
        <v>DSP</v>
      </c>
      <c r="H941" s="31">
        <f>VLOOKUP($A941,DICO_Complet!A:R,8,FALSE)</f>
        <v>0</v>
      </c>
      <c r="I941" s="3" t="str">
        <f>IF(VLOOKUP($A941,DICO_Complet!A:R,9,FALSE)&lt;&gt;0,VLOOKUP($A941,DICO_Complet!A:R,9,FALSE),"")</f>
        <v/>
      </c>
      <c r="J941" s="3" t="str">
        <f>VLOOKUP($A941,DICO_Complet!A:R,10,FALSE)</f>
        <v>IP address associated to the device</v>
      </c>
      <c r="K941" s="3" t="str">
        <f>IF(OR(ISNA(VLOOKUP(Tableau161920[[#This Row],[Référence]],MON_MSG!A:H,7,FALSE)),ISBLANK(VLOOKUP(Tableau161920[[#This Row],[Référence]],MON_MSG!A:H,7,FALSE))),"",VLOOKUP(Tableau161920[[#This Row],[Référence]],MON_MSG!A:H,7,FALSE))</f>
        <v/>
      </c>
      <c r="L941" s="3" t="str">
        <f>IF(OR(ISNA(VLOOKUP(Tableau161920[[#This Row],[Référence]],MON_MSG!A:I,8,FALSE)),ISBLANK(VLOOKUP(Tableau161920[[#This Row],[Référence]],MON_MSG!A:I,8,FALSE))),"",VLOOKUP(Tableau161920[[#This Row],[Référence]],MON_MSG!A:I,8,FALSE))</f>
        <v/>
      </c>
      <c r="M941" s="3" t="str">
        <f>IF(OR(ISNA(VLOOKUP(Tableau161920[[#This Row],[Référence]],MON_MSG!A:J,9,FALSE)),ISBLANK(VLOOKUP(Tableau161920[[#This Row],[Référence]],MON_MSG!A:J,9,FALSE))),"",VLOOKUP(Tableau161920[[#This Row],[Référence]],MON_MSG!A:J,9,FALSE))</f>
        <v/>
      </c>
      <c r="N941" s="3" t="str">
        <f>IF(VLOOKUP($A941,DICO_Complet!A:R,12,FALSE)=0,"",VLOOKUP($A941,DICO_Complet!A:R,12,FALSE))</f>
        <v/>
      </c>
      <c r="O941" s="3" t="str">
        <f>IF(VLOOKUP($A941,DICO_Complet!A:R,13,FALSE)=0,"",VLOOKUP($A941,DICO_Complet!A:R,13,FALSE))</f>
        <v>107-04</v>
      </c>
      <c r="P941" s="3" t="str">
        <f>IF(VLOOKUP($A941,DICO_Complet!A:R,14,FALSE)=0,"",VLOOKUP($A941,DICO_Complet!A:R,14,FALSE))</f>
        <v/>
      </c>
      <c r="Q941" s="3" t="str">
        <f>IF(VLOOKUP($A941,DICO_Complet!A:R,15,FALSE)=0,"",VLOOKUP($A941,DICO_Complet!A:R,15,FALSE))</f>
        <v/>
      </c>
      <c r="R941" s="3" t="str">
        <f>IF(VLOOKUP($A941,DICO_Complet!A:R,16,FALSE)=0,"",VLOOKUP($A941,DICO_Complet!A:R,16,FALSE))</f>
        <v/>
      </c>
      <c r="S941" s="3" t="str">
        <f>IF(VLOOKUP($A941,DICO_Complet!A:R,17,FALSE)=0,"",VLOOKUP($A941,DICO_Complet!A:R,17,FALSE))</f>
        <v/>
      </c>
      <c r="T941" s="3" t="str">
        <f>IF(VLOOKUP($A941,DICO_Complet!A:R,18,FALSE)=0,"",VLOOKUP($A941,DICO_Complet!A:R,18,FALSE))</f>
        <v/>
      </c>
    </row>
    <row r="942" spans="1:20">
      <c r="A942" s="29">
        <v>250901001219</v>
      </c>
      <c r="B942" s="30" t="str">
        <f>IF(ISNA(VLOOKUP(Tableau161920[[#This Row],[Référence]],MON_MSG!A:B,2,FALSE)),"N",IF($I942="Obsolete","N","O"))</f>
        <v>O</v>
      </c>
      <c r="C942" s="3" t="str">
        <f>VLOOKUP($A942,DICO_Complet!A:R,3,FALSE)</f>
        <v>Environment</v>
      </c>
      <c r="D942" s="3" t="str">
        <f>VLOOKUP($A942,DICO_Complet!A:R,4,FALSE)</f>
        <v>paymentToken</v>
      </c>
      <c r="E942" s="3" t="str">
        <f>VLOOKUP($A942,DICO_Complet!A:R,5,FALSE)</f>
        <v>deviceType</v>
      </c>
      <c r="F942" s="3" t="str">
        <f>VLOOKUP($A942,DICO_Complet!A:R,6,FALSE)</f>
        <v>Max2AlphaNumericText</v>
      </c>
      <c r="G942" s="31" t="str">
        <f>VLOOKUP($A942,DICO_Complet!A:R,7,FALSE)</f>
        <v>DNS</v>
      </c>
      <c r="H942" s="31">
        <f>VLOOKUP($A942,DICO_Complet!A:R,8,FALSE)</f>
        <v>0</v>
      </c>
      <c r="I942" s="3" t="str">
        <f>IF(VLOOKUP($A942,DICO_Complet!A:R,9,FALSE)&lt;&gt;0,VLOOKUP($A942,DICO_Complet!A:R,9,FALSE),"")</f>
        <v/>
      </c>
      <c r="J942" s="3" t="str">
        <f>VLOOKUP($A942,DICO_Complet!A:R,10,FALSE)</f>
        <v>Device type</v>
      </c>
      <c r="K942" s="3" t="str">
        <f>IF(OR(ISNA(VLOOKUP(Tableau161920[[#This Row],[Référence]],MON_MSG!A:H,7,FALSE)),ISBLANK(VLOOKUP(Tableau161920[[#This Row],[Référence]],MON_MSG!A:H,7,FALSE))),"",VLOOKUP(Tableau161920[[#This Row],[Référence]],MON_MSG!A:H,7,FALSE))</f>
        <v/>
      </c>
      <c r="L942" s="3" t="str">
        <f>IF(OR(ISNA(VLOOKUP(Tableau161920[[#This Row],[Référence]],MON_MSG!A:I,8,FALSE)),ISBLANK(VLOOKUP(Tableau161920[[#This Row],[Référence]],MON_MSG!A:I,8,FALSE))),"",VLOOKUP(Tableau161920[[#This Row],[Référence]],MON_MSG!A:I,8,FALSE))</f>
        <v/>
      </c>
      <c r="M942" s="3" t="str">
        <f>IF(OR(ISNA(VLOOKUP(Tableau161920[[#This Row],[Référence]],MON_MSG!A:J,9,FALSE)),ISBLANK(VLOOKUP(Tableau161920[[#This Row],[Référence]],MON_MSG!A:J,9,FALSE))),"",VLOOKUP(Tableau161920[[#This Row],[Référence]],MON_MSG!A:J,9,FALSE))</f>
        <v/>
      </c>
      <c r="N942" s="3" t="str">
        <f>IF(VLOOKUP($A942,DICO_Complet!A:R,12,FALSE)=0,"",VLOOKUP($A942,DICO_Complet!A:R,12,FALSE))</f>
        <v>RSB106_18</v>
      </c>
      <c r="O942" s="3" t="str">
        <f>IF(VLOOKUP($A942,DICO_Complet!A:R,13,FALSE)=0,"",VLOOKUP($A942,DICO_Complet!A:R,13,FALSE))</f>
        <v>106-18</v>
      </c>
      <c r="P942" s="3" t="str">
        <f>IF(VLOOKUP($A942,DICO_Complet!A:R,14,FALSE)=0,"",VLOOKUP($A942,DICO_Complet!A:R,14,FALSE))</f>
        <v/>
      </c>
      <c r="Q942" s="3" t="str">
        <f>IF(VLOOKUP($A942,DICO_Complet!A:R,15,FALSE)=0,"",VLOOKUP($A942,DICO_Complet!A:R,15,FALSE))</f>
        <v/>
      </c>
      <c r="R942" s="3" t="str">
        <f>IF(VLOOKUP($A942,DICO_Complet!A:R,16,FALSE)=0,"",VLOOKUP($A942,DICO_Complet!A:R,16,FALSE))</f>
        <v/>
      </c>
      <c r="S942" s="3" t="str">
        <f>IF(VLOOKUP($A942,DICO_Complet!A:R,17,FALSE)=0,"",VLOOKUP($A942,DICO_Complet!A:R,17,FALSE))</f>
        <v/>
      </c>
      <c r="T942" s="3" t="str">
        <f>IF(VLOOKUP($A942,DICO_Complet!A:R,18,FALSE)=0,"",VLOOKUP($A942,DICO_Complet!A:R,18,FALSE))</f>
        <v/>
      </c>
    </row>
    <row r="943" spans="1:20">
      <c r="A943" s="29">
        <v>260304150700</v>
      </c>
      <c r="B943" s="30" t="str">
        <f>IF(ISNA(VLOOKUP(Tableau161920[[#This Row],[Référence]],MON_MSG!A:B,2,FALSE)),"N",IF($I943="Obsolete","N","O"))</f>
        <v>O</v>
      </c>
      <c r="C943" s="3" t="str">
        <f>VLOOKUP($A943,DICO_Complet!A:R,3,FALSE)</f>
        <v>Environment</v>
      </c>
      <c r="D943" s="3" t="str">
        <f>VLOOKUP($A943,DICO_Complet!A:R,4,FALSE)</f>
        <v>paymentToken</v>
      </c>
      <c r="E943" s="3" t="str">
        <f>VLOOKUP($A943,DICO_Complet!A:R,5,FALSE)</f>
        <v>digitalAuthenticationData</v>
      </c>
      <c r="F943" s="3" t="str">
        <f>VLOOKUP($A943,DICO_Complet!A:R,6,FALSE)</f>
        <v>Max250AlphaNumericText</v>
      </c>
      <c r="G943" s="31" t="str">
        <f>VLOOKUP($A943,DICO_Complet!A:R,7,FALSE)</f>
        <v>DNS</v>
      </c>
      <c r="H943" s="31">
        <f>VLOOKUP($A943,DICO_Complet!A:R,8,FALSE)</f>
        <v>0</v>
      </c>
      <c r="I943" s="3" t="str">
        <f>IF(VLOOKUP($A943,DICO_Complet!A:R,9,FALSE)&lt;&gt;0,VLOOKUP($A943,DICO_Complet!A:R,9,FALSE),"")</f>
        <v/>
      </c>
      <c r="J943" s="3" t="str">
        <f>VLOOKUP($A943,DICO_Complet!A:R,10,FALSE)</f>
        <v>Digital Authentication Data</v>
      </c>
      <c r="K943" s="3" t="str">
        <f>IF(OR(ISNA(VLOOKUP(Tableau161920[[#This Row],[Référence]],MON_MSG!A:H,7,FALSE)),ISBLANK(VLOOKUP(Tableau161920[[#This Row],[Référence]],MON_MSG!A:H,7,FALSE))),"",VLOOKUP(Tableau161920[[#This Row],[Référence]],MON_MSG!A:H,7,FALSE))</f>
        <v/>
      </c>
      <c r="L943" s="3" t="str">
        <f>IF(OR(ISNA(VLOOKUP(Tableau161920[[#This Row],[Référence]],MON_MSG!A:I,8,FALSE)),ISBLANK(VLOOKUP(Tableau161920[[#This Row],[Référence]],MON_MSG!A:I,8,FALSE))),"",VLOOKUP(Tableau161920[[#This Row],[Référence]],MON_MSG!A:I,8,FALSE))</f>
        <v/>
      </c>
      <c r="M943" s="3" t="str">
        <f>IF(OR(ISNA(VLOOKUP(Tableau161920[[#This Row],[Référence]],MON_MSG!A:J,9,FALSE)),ISBLANK(VLOOKUP(Tableau161920[[#This Row],[Référence]],MON_MSG!A:J,9,FALSE))),"",VLOOKUP(Tableau161920[[#This Row],[Référence]],MON_MSG!A:J,9,FALSE))</f>
        <v/>
      </c>
      <c r="N943" s="3" t="str">
        <f>IF(VLOOKUP($A943,DICO_Complet!A:R,12,FALSE)=0,"",VLOOKUP($A943,DICO_Complet!A:R,12,FALSE))</f>
        <v/>
      </c>
      <c r="O943" s="3" t="str">
        <f>IF(VLOOKUP($A943,DICO_Complet!A:R,13,FALSE)=0,"",VLOOKUP($A943,DICO_Complet!A:R,13,FALSE))</f>
        <v>108_0400</v>
      </c>
      <c r="P943" s="3" t="str">
        <f>IF(VLOOKUP($A943,DICO_Complet!A:R,14,FALSE)=0,"",VLOOKUP($A943,DICO_Complet!A:R,14,FALSE))</f>
        <v/>
      </c>
      <c r="Q943" s="3" t="str">
        <f>IF(VLOOKUP($A943,DICO_Complet!A:R,15,FALSE)=0,"",VLOOKUP($A943,DICO_Complet!A:R,15,FALSE))</f>
        <v/>
      </c>
      <c r="R943" s="3" t="str">
        <f>IF(VLOOKUP($A943,DICO_Complet!A:R,16,FALSE)=0,"",VLOOKUP($A943,DICO_Complet!A:R,16,FALSE))</f>
        <v/>
      </c>
      <c r="S943" s="3" t="str">
        <f>IF(VLOOKUP($A943,DICO_Complet!A:R,17,FALSE)=0,"",VLOOKUP($A943,DICO_Complet!A:R,17,FALSE))</f>
        <v/>
      </c>
      <c r="T943" s="3" t="str">
        <f>IF(VLOOKUP($A943,DICO_Complet!A:R,18,FALSE)=0,"",VLOOKUP($A943,DICO_Complet!A:R,18,FALSE))</f>
        <v/>
      </c>
    </row>
    <row r="944" spans="1:20">
      <c r="A944" s="29">
        <v>260304151200</v>
      </c>
      <c r="B944" s="30" t="str">
        <f>IF(ISNA(VLOOKUP(Tableau161920[[#This Row],[Référence]],MON_MSG!A:B,2,FALSE)),"N",IF($I944="Obsolete","N","O"))</f>
        <v>O</v>
      </c>
      <c r="C944" s="3" t="str">
        <f>VLOOKUP($A944,DICO_Complet!A:R,3,FALSE)</f>
        <v>Environment</v>
      </c>
      <c r="D944" s="3" t="str">
        <f>VLOOKUP($A944,DICO_Complet!A:R,4,FALSE)</f>
        <v>paymentToken</v>
      </c>
      <c r="E944" s="3" t="str">
        <f>VLOOKUP($A944,DICO_Complet!A:R,5,FALSE)</f>
        <v>digitalServiceProviderId</v>
      </c>
      <c r="F944" s="3" t="str">
        <f>VLOOKUP($A944,DICO_Complet!A:R,6,FALSE)</f>
        <v>Max25AlphaNumericText</v>
      </c>
      <c r="G944" s="31" t="str">
        <f>VLOOKUP($A944,DICO_Complet!A:R,7,FALSE)</f>
        <v>DNS</v>
      </c>
      <c r="H944" s="31">
        <f>VLOOKUP($A944,DICO_Complet!A:R,8,FALSE)</f>
        <v>0</v>
      </c>
      <c r="I944" s="3" t="str">
        <f>IF(VLOOKUP($A944,DICO_Complet!A:R,9,FALSE)&lt;&gt;0,VLOOKUP($A944,DICO_Complet!A:R,9,FALSE),"")</f>
        <v/>
      </c>
      <c r="J944" s="3" t="str">
        <f>VLOOKUP($A944,DICO_Complet!A:R,10,FALSE)</f>
        <v>Digital Service Provider Id</v>
      </c>
      <c r="K944" s="3" t="str">
        <f>IF(OR(ISNA(VLOOKUP(Tableau161920[[#This Row],[Référence]],MON_MSG!A:H,7,FALSE)),ISBLANK(VLOOKUP(Tableau161920[[#This Row],[Référence]],MON_MSG!A:H,7,FALSE))),"",VLOOKUP(Tableau161920[[#This Row],[Référence]],MON_MSG!A:H,7,FALSE))</f>
        <v/>
      </c>
      <c r="L944" s="3" t="str">
        <f>IF(OR(ISNA(VLOOKUP(Tableau161920[[#This Row],[Référence]],MON_MSG!A:I,8,FALSE)),ISBLANK(VLOOKUP(Tableau161920[[#This Row],[Référence]],MON_MSG!A:I,8,FALSE))),"",VLOOKUP(Tableau161920[[#This Row],[Référence]],MON_MSG!A:I,8,FALSE))</f>
        <v/>
      </c>
      <c r="M944" s="3" t="str">
        <f>IF(OR(ISNA(VLOOKUP(Tableau161920[[#This Row],[Référence]],MON_MSG!A:J,9,FALSE)),ISBLANK(VLOOKUP(Tableau161920[[#This Row],[Référence]],MON_MSG!A:J,9,FALSE))),"",VLOOKUP(Tableau161920[[#This Row],[Référence]],MON_MSG!A:J,9,FALSE))</f>
        <v/>
      </c>
      <c r="N944" s="3" t="str">
        <f>IF(VLOOKUP($A944,DICO_Complet!A:R,12,FALSE)=0,"",VLOOKUP($A944,DICO_Complet!A:R,12,FALSE))</f>
        <v/>
      </c>
      <c r="O944" s="3" t="str">
        <f>IF(VLOOKUP($A944,DICO_Complet!A:R,13,FALSE)=0,"",VLOOKUP($A944,DICO_Complet!A:R,13,FALSE))</f>
        <v>108_0401</v>
      </c>
      <c r="P944" s="3" t="str">
        <f>IF(VLOOKUP($A944,DICO_Complet!A:R,14,FALSE)=0,"",VLOOKUP($A944,DICO_Complet!A:R,14,FALSE))</f>
        <v/>
      </c>
      <c r="Q944" s="3" t="str">
        <f>IF(VLOOKUP($A944,DICO_Complet!A:R,15,FALSE)=0,"",VLOOKUP($A944,DICO_Complet!A:R,15,FALSE))</f>
        <v/>
      </c>
      <c r="R944" s="3" t="str">
        <f>IF(VLOOKUP($A944,DICO_Complet!A:R,16,FALSE)=0,"",VLOOKUP($A944,DICO_Complet!A:R,16,FALSE))</f>
        <v/>
      </c>
      <c r="S944" s="3" t="str">
        <f>IF(VLOOKUP($A944,DICO_Complet!A:R,17,FALSE)=0,"",VLOOKUP($A944,DICO_Complet!A:R,17,FALSE))</f>
        <v/>
      </c>
      <c r="T944" s="3" t="str">
        <f>IF(VLOOKUP($A944,DICO_Complet!A:R,18,FALSE)=0,"",VLOOKUP($A944,DICO_Complet!A:R,18,FALSE))</f>
        <v/>
      </c>
    </row>
    <row r="945" spans="1:20">
      <c r="A945" s="29">
        <v>260225201900</v>
      </c>
      <c r="B945" s="30" t="str">
        <f>IF(ISNA(VLOOKUP(Tableau161920[[#This Row],[Référence]],MON_MSG!A:B,2,FALSE)),"N",IF($I945="Obsolete","N","O"))</f>
        <v>O</v>
      </c>
      <c r="C945" s="3" t="str">
        <f>VLOOKUP($A945,DICO_Complet!A:R,3,FALSE)</f>
        <v>Environment</v>
      </c>
      <c r="D945" s="3" t="str">
        <f>VLOOKUP($A945,DICO_Complet!A:R,4,FALSE)</f>
        <v>paymentToken</v>
      </c>
      <c r="E945" s="3" t="str">
        <f>VLOOKUP($A945,DICO_Complet!A:R,5,FALSE)</f>
        <v>enrolmentDeviceType</v>
      </c>
      <c r="F945" s="3" t="str">
        <f>VLOOKUP($A945,DICO_Complet!A:R,6,FALSE)</f>
        <v>Max100Text</v>
      </c>
      <c r="G945" s="31" t="str">
        <f>VLOOKUP($A945,DICO_Complet!A:R,7,FALSE)</f>
        <v>DNS</v>
      </c>
      <c r="H945" s="31">
        <f>VLOOKUP($A945,DICO_Complet!A:R,8,FALSE)</f>
        <v>0</v>
      </c>
      <c r="I945" s="3" t="str">
        <f>IF(VLOOKUP($A945,DICO_Complet!A:R,9,FALSE)&lt;&gt;0,VLOOKUP($A945,DICO_Complet!A:R,9,FALSE),"")</f>
        <v/>
      </c>
      <c r="J945" s="3" t="str">
        <f>VLOOKUP($A945,DICO_Complet!A:R,10,FALSE)</f>
        <v>Device type in the VISA token enrolment context</v>
      </c>
      <c r="K945" s="3" t="str">
        <f>IF(OR(ISNA(VLOOKUP(Tableau161920[[#This Row],[Référence]],MON_MSG!A:H,7,FALSE)),ISBLANK(VLOOKUP(Tableau161920[[#This Row],[Référence]],MON_MSG!A:H,7,FALSE))),"",VLOOKUP(Tableau161920[[#This Row],[Référence]],MON_MSG!A:H,7,FALSE))</f>
        <v/>
      </c>
      <c r="L945" s="3" t="str">
        <f>IF(OR(ISNA(VLOOKUP(Tableau161920[[#This Row],[Référence]],MON_MSG!A:I,8,FALSE)),ISBLANK(VLOOKUP(Tableau161920[[#This Row],[Référence]],MON_MSG!A:I,8,FALSE))),"",VLOOKUP(Tableau161920[[#This Row],[Référence]],MON_MSG!A:I,8,FALSE))</f>
        <v/>
      </c>
      <c r="M945" s="3" t="str">
        <f>IF(OR(ISNA(VLOOKUP(Tableau161920[[#This Row],[Référence]],MON_MSG!A:J,9,FALSE)),ISBLANK(VLOOKUP(Tableau161920[[#This Row],[Référence]],MON_MSG!A:J,9,FALSE))),"",VLOOKUP(Tableau161920[[#This Row],[Référence]],MON_MSG!A:J,9,FALSE))</f>
        <v/>
      </c>
      <c r="N945" s="3" t="str">
        <f>IF(VLOOKUP($A945,DICO_Complet!A:R,12,FALSE)=0,"",VLOOKUP($A945,DICO_Complet!A:R,12,FALSE))</f>
        <v/>
      </c>
      <c r="O945" s="3" t="str">
        <f>IF(VLOOKUP($A945,DICO_Complet!A:R,13,FALSE)=0,"",VLOOKUP($A945,DICO_Complet!A:R,13,FALSE))</f>
        <v/>
      </c>
      <c r="P945" s="3" t="str">
        <f>IF(VLOOKUP($A945,DICO_Complet!A:R,14,FALSE)=0,"",VLOOKUP($A945,DICO_Complet!A:R,14,FALSE))</f>
        <v/>
      </c>
      <c r="Q945" s="3" t="str">
        <f>IF(VLOOKUP($A945,DICO_Complet!A:R,15,FALSE)=0,"",VLOOKUP($A945,DICO_Complet!A:R,15,FALSE))</f>
        <v/>
      </c>
      <c r="R945" s="3" t="str">
        <f>IF(VLOOKUP($A945,DICO_Complet!A:R,16,FALSE)=0,"",VLOOKUP($A945,DICO_Complet!A:R,16,FALSE))</f>
        <v/>
      </c>
      <c r="S945" s="3" t="str">
        <f>IF(VLOOKUP($A945,DICO_Complet!A:R,17,FALSE)=0,"",VLOOKUP($A945,DICO_Complet!A:R,17,FALSE))</f>
        <v/>
      </c>
      <c r="T945" s="3" t="str">
        <f>IF(VLOOKUP($A945,DICO_Complet!A:R,18,FALSE)=0,"",VLOOKUP($A945,DICO_Complet!A:R,18,FALSE))</f>
        <v/>
      </c>
    </row>
    <row r="946" spans="1:20">
      <c r="A946" s="29">
        <v>260309105700</v>
      </c>
      <c r="B946" s="30" t="str">
        <f>IF(ISNA(VLOOKUP(Tableau161920[[#This Row],[Référence]],MON_MSG!A:B,2,FALSE)),"N",IF($I946="Obsolete","N","O"))</f>
        <v>O</v>
      </c>
      <c r="C946" s="3" t="str">
        <f>VLOOKUP($A946,DICO_Complet!A:R,3,FALSE)</f>
        <v>Environment</v>
      </c>
      <c r="D946" s="3" t="str">
        <f>VLOOKUP($A946,DICO_Complet!A:R,4,FALSE)</f>
        <v>paymentToken</v>
      </c>
      <c r="E946" s="3" t="str">
        <f>VLOOKUP($A946,DICO_Complet!A:R,5,FALSE)</f>
        <v>issuerDeviceTokenIdentifier</v>
      </c>
      <c r="F946" s="3" t="str">
        <f>VLOOKUP($A946,DICO_Complet!A:R,6,FALSE)</f>
        <v>Max64Text</v>
      </c>
      <c r="G946" s="31" t="str">
        <f>VLOOKUP($A946,DICO_Complet!A:R,7,FALSE)</f>
        <v>DNS</v>
      </c>
      <c r="H946" s="31">
        <f>VLOOKUP($A946,DICO_Complet!A:R,8,FALSE)</f>
        <v>0</v>
      </c>
      <c r="I946" s="3" t="str">
        <f>IF(VLOOKUP($A946,DICO_Complet!A:R,9,FALSE)&lt;&gt;0,VLOOKUP($A946,DICO_Complet!A:R,9,FALSE),"")</f>
        <v/>
      </c>
      <c r="J946" s="3" t="str">
        <f>VLOOKUP($A946,DICO_Complet!A:R,10,FALSE)</f>
        <v>Device token identifier chosen by the issuer (CB tokens only)</v>
      </c>
      <c r="K946" s="3" t="str">
        <f>IF(OR(ISNA(VLOOKUP(Tableau161920[[#This Row],[Référence]],MON_MSG!A:H,7,FALSE)),ISBLANK(VLOOKUP(Tableau161920[[#This Row],[Référence]],MON_MSG!A:H,7,FALSE))),"",VLOOKUP(Tableau161920[[#This Row],[Référence]],MON_MSG!A:H,7,FALSE))</f>
        <v/>
      </c>
      <c r="L946" s="3" t="str">
        <f>IF(OR(ISNA(VLOOKUP(Tableau161920[[#This Row],[Référence]],MON_MSG!A:I,8,FALSE)),ISBLANK(VLOOKUP(Tableau161920[[#This Row],[Référence]],MON_MSG!A:I,8,FALSE))),"",VLOOKUP(Tableau161920[[#This Row],[Référence]],MON_MSG!A:I,8,FALSE))</f>
        <v/>
      </c>
      <c r="M946" s="3" t="str">
        <f>IF(OR(ISNA(VLOOKUP(Tableau161920[[#This Row],[Référence]],MON_MSG!A:J,9,FALSE)),ISBLANK(VLOOKUP(Tableau161920[[#This Row],[Référence]],MON_MSG!A:J,9,FALSE))),"",VLOOKUP(Tableau161920[[#This Row],[Référence]],MON_MSG!A:J,9,FALSE))</f>
        <v/>
      </c>
      <c r="N946" s="3" t="str">
        <f>IF(VLOOKUP($A946,DICO_Complet!A:R,12,FALSE)=0,"",VLOOKUP($A946,DICO_Complet!A:R,12,FALSE))</f>
        <v/>
      </c>
      <c r="O946" s="3" t="str">
        <f>IF(VLOOKUP($A946,DICO_Complet!A:R,13,FALSE)=0,"",VLOOKUP($A946,DICO_Complet!A:R,13,FALSE))</f>
        <v/>
      </c>
      <c r="P946" s="3" t="str">
        <f>IF(VLOOKUP($A946,DICO_Complet!A:R,14,FALSE)=0,"",VLOOKUP($A946,DICO_Complet!A:R,14,FALSE))</f>
        <v/>
      </c>
      <c r="Q946" s="3" t="str">
        <f>IF(VLOOKUP($A946,DICO_Complet!A:R,15,FALSE)=0,"",VLOOKUP($A946,DICO_Complet!A:R,15,FALSE))</f>
        <v/>
      </c>
      <c r="R946" s="3" t="str">
        <f>IF(VLOOKUP($A946,DICO_Complet!A:R,16,FALSE)=0,"",VLOOKUP($A946,DICO_Complet!A:R,16,FALSE))</f>
        <v/>
      </c>
      <c r="S946" s="3" t="str">
        <f>IF(VLOOKUP($A946,DICO_Complet!A:R,17,FALSE)=0,"",VLOOKUP($A946,DICO_Complet!A:R,17,FALSE))</f>
        <v/>
      </c>
      <c r="T946" s="3" t="str">
        <f>IF(VLOOKUP($A946,DICO_Complet!A:R,18,FALSE)=0,"",VLOOKUP($A946,DICO_Complet!A:R,18,FALSE))</f>
        <v/>
      </c>
    </row>
    <row r="947" spans="1:20">
      <c r="A947" s="29">
        <v>250924100008</v>
      </c>
      <c r="B947" s="30" t="str">
        <f>IF(ISNA(VLOOKUP(Tableau161920[[#This Row],[Référence]],MON_MSG!A:B,2,FALSE)),"N",IF($I947="Obsolete","N","O"))</f>
        <v>O</v>
      </c>
      <c r="C947" s="3" t="str">
        <f>VLOOKUP($A947,DICO_Complet!A:R,3,FALSE)</f>
        <v>Environment</v>
      </c>
      <c r="D947" s="3" t="str">
        <f>VLOOKUP($A947,DICO_Complet!A:R,4,FALSE)</f>
        <v>paymentToken</v>
      </c>
      <c r="E947" s="3" t="str">
        <f>VLOOKUP($A947,DICO_Complet!A:R,5,FALSE)</f>
        <v>lastTokenStatusUpdatedDateTime</v>
      </c>
      <c r="F947" s="3" t="str">
        <f>VLOOKUP($A947,DICO_Complet!A:R,6,FALSE)</f>
        <v>ISODateTime</v>
      </c>
      <c r="G947" s="31" t="str">
        <f>VLOOKUP($A947,DICO_Complet!A:R,7,FALSE)</f>
        <v>DNS</v>
      </c>
      <c r="H947" s="31">
        <f>VLOOKUP($A947,DICO_Complet!A:R,8,FALSE)</f>
        <v>0</v>
      </c>
      <c r="I947" s="3" t="str">
        <f>IF(VLOOKUP($A947,DICO_Complet!A:R,9,FALSE)&lt;&gt;0,VLOOKUP($A947,DICO_Complet!A:R,9,FALSE),"")</f>
        <v/>
      </c>
      <c r="J947" s="3" t="str">
        <f>VLOOKUP($A947,DICO_Complet!A:R,10,FALSE)</f>
        <v>Token last action date time.</v>
      </c>
      <c r="K947" s="3" t="str">
        <f>IF(OR(ISNA(VLOOKUP(Tableau161920[[#This Row],[Référence]],MON_MSG!A:H,7,FALSE)),ISBLANK(VLOOKUP(Tableau161920[[#This Row],[Référence]],MON_MSG!A:H,7,FALSE))),"",VLOOKUP(Tableau161920[[#This Row],[Référence]],MON_MSG!A:H,7,FALSE))</f>
        <v/>
      </c>
      <c r="L947" s="3" t="str">
        <f>IF(OR(ISNA(VLOOKUP(Tableau161920[[#This Row],[Référence]],MON_MSG!A:I,8,FALSE)),ISBLANK(VLOOKUP(Tableau161920[[#This Row],[Référence]],MON_MSG!A:I,8,FALSE))),"",VLOOKUP(Tableau161920[[#This Row],[Référence]],MON_MSG!A:I,8,FALSE))</f>
        <v/>
      </c>
      <c r="M947" s="3" t="str">
        <f>IF(OR(ISNA(VLOOKUP(Tableau161920[[#This Row],[Référence]],MON_MSG!A:J,9,FALSE)),ISBLANK(VLOOKUP(Tableau161920[[#This Row],[Référence]],MON_MSG!A:J,9,FALSE))),"",VLOOKUP(Tableau161920[[#This Row],[Référence]],MON_MSG!A:J,9,FALSE))</f>
        <v/>
      </c>
      <c r="N947" s="3" t="str">
        <f>IF(VLOOKUP($A947,DICO_Complet!A:R,12,FALSE)=0,"",VLOOKUP($A947,DICO_Complet!A:R,12,FALSE))</f>
        <v/>
      </c>
      <c r="O947" s="3" t="str">
        <f>IF(VLOOKUP($A947,DICO_Complet!A:R,13,FALSE)=0,"",VLOOKUP($A947,DICO_Complet!A:R,13,FALSE))</f>
        <v/>
      </c>
      <c r="P947" s="3" t="str">
        <f>IF(VLOOKUP($A947,DICO_Complet!A:R,14,FALSE)=0,"",VLOOKUP($A947,DICO_Complet!A:R,14,FALSE))</f>
        <v/>
      </c>
      <c r="Q947" s="3" t="str">
        <f>IF(VLOOKUP($A947,DICO_Complet!A:R,15,FALSE)=0,"",VLOOKUP($A947,DICO_Complet!A:R,15,FALSE))</f>
        <v/>
      </c>
      <c r="R947" s="3" t="str">
        <f>IF(VLOOKUP($A947,DICO_Complet!A:R,16,FALSE)=0,"",VLOOKUP($A947,DICO_Complet!A:R,16,FALSE))</f>
        <v/>
      </c>
      <c r="S947" s="3" t="str">
        <f>IF(VLOOKUP($A947,DICO_Complet!A:R,17,FALSE)=0,"",VLOOKUP($A947,DICO_Complet!A:R,17,FALSE))</f>
        <v/>
      </c>
      <c r="T947" s="3" t="str">
        <f>IF(VLOOKUP($A947,DICO_Complet!A:R,18,FALSE)=0,"",VLOOKUP($A947,DICO_Complet!A:R,18,FALSE))</f>
        <v/>
      </c>
    </row>
    <row r="948" spans="1:20">
      <c r="A948" s="29">
        <v>250901001214</v>
      </c>
      <c r="B948" s="30" t="str">
        <f>IF(ISNA(VLOOKUP(Tableau161920[[#This Row],[Référence]],MON_MSG!A:B,2,FALSE)),"N",IF($I948="Obsolete","N","O"))</f>
        <v>O</v>
      </c>
      <c r="C948" s="3" t="str">
        <f>VLOOKUP($A948,DICO_Complet!A:R,3,FALSE)</f>
        <v>Environment</v>
      </c>
      <c r="D948" s="3" t="str">
        <f>VLOOKUP($A948,DICO_Complet!A:R,4,FALSE)</f>
        <v>paymentToken</v>
      </c>
      <c r="E948" s="3" t="str">
        <f>VLOOKUP($A948,DICO_Complet!A:R,5,FALSE)</f>
        <v>panReferenceId</v>
      </c>
      <c r="F948" s="3" t="str">
        <f>VLOOKUP($A948,DICO_Complet!A:R,6,FALSE)</f>
        <v>Max32AlphaNumericText</v>
      </c>
      <c r="G948" s="31" t="str">
        <f>VLOOKUP($A948,DICO_Complet!A:R,7,FALSE)</f>
        <v>DNS</v>
      </c>
      <c r="H948" s="31">
        <f>VLOOKUP($A948,DICO_Complet!A:R,8,FALSE)</f>
        <v>0</v>
      </c>
      <c r="I948" s="3" t="str">
        <f>IF(VLOOKUP($A948,DICO_Complet!A:R,9,FALSE)&lt;&gt;0,VLOOKUP($A948,DICO_Complet!A:R,9,FALSE),"")</f>
        <v/>
      </c>
      <c r="J948" s="3" t="str">
        <f>VLOOKUP($A948,DICO_Complet!A:R,10,FALSE)</f>
        <v>Pan reference ID</v>
      </c>
      <c r="K948" s="3" t="str">
        <f>IF(OR(ISNA(VLOOKUP(Tableau161920[[#This Row],[Référence]],MON_MSG!A:H,7,FALSE)),ISBLANK(VLOOKUP(Tableau161920[[#This Row],[Référence]],MON_MSG!A:H,7,FALSE))),"",VLOOKUP(Tableau161920[[#This Row],[Référence]],MON_MSG!A:H,7,FALSE))</f>
        <v/>
      </c>
      <c r="L948" s="3" t="str">
        <f>IF(OR(ISNA(VLOOKUP(Tableau161920[[#This Row],[Référence]],MON_MSG!A:I,8,FALSE)),ISBLANK(VLOOKUP(Tableau161920[[#This Row],[Référence]],MON_MSG!A:I,8,FALSE))),"",VLOOKUP(Tableau161920[[#This Row],[Référence]],MON_MSG!A:I,8,FALSE))</f>
        <v/>
      </c>
      <c r="M948" s="3" t="str">
        <f>IF(OR(ISNA(VLOOKUP(Tableau161920[[#This Row],[Référence]],MON_MSG!A:J,9,FALSE)),ISBLANK(VLOOKUP(Tableau161920[[#This Row],[Référence]],MON_MSG!A:J,9,FALSE))),"",VLOOKUP(Tableau161920[[#This Row],[Référence]],MON_MSG!A:J,9,FALSE))</f>
        <v/>
      </c>
      <c r="N948" s="3" t="str">
        <f>IF(VLOOKUP($A948,DICO_Complet!A:R,12,FALSE)=0,"",VLOOKUP($A948,DICO_Complet!A:R,12,FALSE))</f>
        <v>RSB105_14</v>
      </c>
      <c r="O948" s="3" t="str">
        <f>IF(VLOOKUP($A948,DICO_Complet!A:R,13,FALSE)=0,"",VLOOKUP($A948,DICO_Complet!A:R,13,FALSE))</f>
        <v>105-14</v>
      </c>
      <c r="P948" s="3" t="str">
        <f>IF(VLOOKUP($A948,DICO_Complet!A:R,14,FALSE)=0,"",VLOOKUP($A948,DICO_Complet!A:R,14,FALSE))</f>
        <v/>
      </c>
      <c r="Q948" s="3" t="str">
        <f>IF(VLOOKUP($A948,DICO_Complet!A:R,15,FALSE)=0,"",VLOOKUP($A948,DICO_Complet!A:R,15,FALSE))</f>
        <v/>
      </c>
      <c r="R948" s="3" t="str">
        <f>IF(VLOOKUP($A948,DICO_Complet!A:R,16,FALSE)=0,"",VLOOKUP($A948,DICO_Complet!A:R,16,FALSE))</f>
        <v/>
      </c>
      <c r="S948" s="3" t="str">
        <f>IF(VLOOKUP($A948,DICO_Complet!A:R,17,FALSE)=0,"",VLOOKUP($A948,DICO_Complet!A:R,17,FALSE))</f>
        <v/>
      </c>
      <c r="T948" s="3" t="str">
        <f>IF(VLOOKUP($A948,DICO_Complet!A:R,18,FALSE)=0,"",VLOOKUP($A948,DICO_Complet!A:R,18,FALSE))</f>
        <v/>
      </c>
    </row>
    <row r="949" spans="1:20">
      <c r="A949" s="29">
        <v>250901001225</v>
      </c>
      <c r="B949" s="30" t="str">
        <f>IF(ISNA(VLOOKUP(Tableau161920[[#This Row],[Référence]],MON_MSG!A:B,2,FALSE)),"N",IF($I949="Obsolete","N","O"))</f>
        <v>O</v>
      </c>
      <c r="C949" s="3" t="str">
        <f>VLOOKUP($A949,DICO_Complet!A:R,3,FALSE)</f>
        <v>Environment</v>
      </c>
      <c r="D949" s="3" t="str">
        <f>VLOOKUP($A949,DICO_Complet!A:R,4,FALSE)</f>
        <v>paymentToken</v>
      </c>
      <c r="E949" s="3" t="str">
        <f>VLOOKUP($A949,DICO_Complet!A:R,5,FALSE)</f>
        <v>panSource</v>
      </c>
      <c r="F949" s="3" t="str">
        <f>VLOOKUP($A949,DICO_Complet!A:R,6,FALSE)</f>
        <v>PanSourceCodeset</v>
      </c>
      <c r="G949" s="31" t="str">
        <f>VLOOKUP($A949,DICO_Complet!A:R,7,FALSE)</f>
        <v>DNS</v>
      </c>
      <c r="H949" s="31">
        <f>VLOOKUP($A949,DICO_Complet!A:R,8,FALSE)</f>
        <v>0</v>
      </c>
      <c r="I949" s="3" t="str">
        <f>IF(VLOOKUP($A949,DICO_Complet!A:R,9,FALSE)&lt;&gt;0,VLOOKUP($A949,DICO_Complet!A:R,9,FALSE),"")</f>
        <v/>
      </c>
      <c r="J949" s="3" t="str">
        <f>VLOOKUP($A949,DICO_Complet!A:R,10,FALSE)</f>
        <v>Pan source</v>
      </c>
      <c r="K949" s="3" t="str">
        <f>IF(OR(ISNA(VLOOKUP(Tableau161920[[#This Row],[Référence]],MON_MSG!A:H,7,FALSE)),ISBLANK(VLOOKUP(Tableau161920[[#This Row],[Référence]],MON_MSG!A:H,7,FALSE))),"",VLOOKUP(Tableau161920[[#This Row],[Référence]],MON_MSG!A:H,7,FALSE))</f>
        <v/>
      </c>
      <c r="L949" s="3" t="str">
        <f>IF(OR(ISNA(VLOOKUP(Tableau161920[[#This Row],[Référence]],MON_MSG!A:I,8,FALSE)),ISBLANK(VLOOKUP(Tableau161920[[#This Row],[Référence]],MON_MSG!A:I,8,FALSE))),"",VLOOKUP(Tableau161920[[#This Row],[Référence]],MON_MSG!A:I,8,FALSE))</f>
        <v/>
      </c>
      <c r="M949" s="3" t="str">
        <f>IF(OR(ISNA(VLOOKUP(Tableau161920[[#This Row],[Référence]],MON_MSG!A:J,9,FALSE)),ISBLANK(VLOOKUP(Tableau161920[[#This Row],[Référence]],MON_MSG!A:J,9,FALSE))),"",VLOOKUP(Tableau161920[[#This Row],[Référence]],MON_MSG!A:J,9,FALSE))</f>
        <v/>
      </c>
      <c r="N949" s="3" t="str">
        <f>IF(VLOOKUP($A949,DICO_Complet!A:R,12,FALSE)=0,"",VLOOKUP($A949,DICO_Complet!A:R,12,FALSE))</f>
        <v>RSB107_10</v>
      </c>
      <c r="O949" s="3" t="str">
        <f>IF(VLOOKUP($A949,DICO_Complet!A:R,13,FALSE)=0,"",VLOOKUP($A949,DICO_Complet!A:R,13,FALSE))</f>
        <v>107-10</v>
      </c>
      <c r="P949" s="3" t="str">
        <f>IF(VLOOKUP($A949,DICO_Complet!A:R,14,FALSE)=0,"",VLOOKUP($A949,DICO_Complet!A:R,14,FALSE))</f>
        <v/>
      </c>
      <c r="Q949" s="3" t="str">
        <f>IF(VLOOKUP($A949,DICO_Complet!A:R,15,FALSE)=0,"",VLOOKUP($A949,DICO_Complet!A:R,15,FALSE))</f>
        <v/>
      </c>
      <c r="R949" s="3" t="str">
        <f>IF(VLOOKUP($A949,DICO_Complet!A:R,16,FALSE)=0,"",VLOOKUP($A949,DICO_Complet!A:R,16,FALSE))</f>
        <v/>
      </c>
      <c r="S949" s="3" t="str">
        <f>IF(VLOOKUP($A949,DICO_Complet!A:R,17,FALSE)=0,"",VLOOKUP($A949,DICO_Complet!A:R,17,FALSE))</f>
        <v/>
      </c>
      <c r="T949" s="3" t="str">
        <f>IF(VLOOKUP($A949,DICO_Complet!A:R,18,FALSE)=0,"",VLOOKUP($A949,DICO_Complet!A:R,18,FALSE))</f>
        <v/>
      </c>
    </row>
    <row r="950" spans="1:20">
      <c r="A950" s="29">
        <v>250901001220</v>
      </c>
      <c r="B950" s="30" t="str">
        <f>IF(ISNA(VLOOKUP(Tableau161920[[#This Row],[Référence]],MON_MSG!A:B,2,FALSE)),"N",IF($I950="Obsolete","N","O"))</f>
        <v>O</v>
      </c>
      <c r="C950" s="3" t="str">
        <f>VLOOKUP($A950,DICO_Complet!A:R,3,FALSE)</f>
        <v>Environment</v>
      </c>
      <c r="D950" s="3" t="str">
        <f>VLOOKUP($A950,DICO_Complet!A:R,4,FALSE)</f>
        <v>paymentToken</v>
      </c>
      <c r="E950" s="3" t="str">
        <f>VLOOKUP($A950,DICO_Complet!A:R,5,FALSE)</f>
        <v>secureElementIdentifier</v>
      </c>
      <c r="F950" s="3" t="str">
        <f>VLOOKUP($A950,DICO_Complet!A:R,6,FALSE)</f>
        <v>Max48AlphaNumericText</v>
      </c>
      <c r="G950" s="31" t="str">
        <f>VLOOKUP($A950,DICO_Complet!A:R,7,FALSE)</f>
        <v>DNS</v>
      </c>
      <c r="H950" s="31">
        <f>VLOOKUP($A950,DICO_Complet!A:R,8,FALSE)</f>
        <v>0</v>
      </c>
      <c r="I950" s="3" t="str">
        <f>IF(VLOOKUP($A950,DICO_Complet!A:R,9,FALSE)&lt;&gt;0,VLOOKUP($A950,DICO_Complet!A:R,9,FALSE),"")</f>
        <v/>
      </c>
      <c r="J950" s="3" t="str">
        <f>VLOOKUP($A950,DICO_Complet!A:R,10,FALSE)</f>
        <v>Secure element identifier</v>
      </c>
      <c r="K950" s="3" t="str">
        <f>IF(OR(ISNA(VLOOKUP(Tableau161920[[#This Row],[Référence]],MON_MSG!A:H,7,FALSE)),ISBLANK(VLOOKUP(Tableau161920[[#This Row],[Référence]],MON_MSG!A:H,7,FALSE))),"",VLOOKUP(Tableau161920[[#This Row],[Référence]],MON_MSG!A:H,7,FALSE))</f>
        <v/>
      </c>
      <c r="L950" s="3" t="str">
        <f>IF(OR(ISNA(VLOOKUP(Tableau161920[[#This Row],[Référence]],MON_MSG!A:I,8,FALSE)),ISBLANK(VLOOKUP(Tableau161920[[#This Row],[Référence]],MON_MSG!A:I,8,FALSE))),"",VLOOKUP(Tableau161920[[#This Row],[Référence]],MON_MSG!A:I,8,FALSE))</f>
        <v/>
      </c>
      <c r="M950" s="3" t="str">
        <f>IF(OR(ISNA(VLOOKUP(Tableau161920[[#This Row],[Référence]],MON_MSG!A:J,9,FALSE)),ISBLANK(VLOOKUP(Tableau161920[[#This Row],[Référence]],MON_MSG!A:J,9,FALSE))),"",VLOOKUP(Tableau161920[[#This Row],[Référence]],MON_MSG!A:J,9,FALSE))</f>
        <v/>
      </c>
      <c r="N950" s="3" t="str">
        <f>IF(VLOOKUP($A950,DICO_Complet!A:R,12,FALSE)=0,"",VLOOKUP($A950,DICO_Complet!A:R,12,FALSE))</f>
        <v>RSB106_20</v>
      </c>
      <c r="O950" s="3" t="str">
        <f>IF(VLOOKUP($A950,DICO_Complet!A:R,13,FALSE)=0,"",VLOOKUP($A950,DICO_Complet!A:R,13,FALSE))</f>
        <v>106-20</v>
      </c>
      <c r="P950" s="3" t="str">
        <f>IF(VLOOKUP($A950,DICO_Complet!A:R,14,FALSE)=0,"",VLOOKUP($A950,DICO_Complet!A:R,14,FALSE))</f>
        <v/>
      </c>
      <c r="Q950" s="3" t="str">
        <f>IF(VLOOKUP($A950,DICO_Complet!A:R,15,FALSE)=0,"",VLOOKUP($A950,DICO_Complet!A:R,15,FALSE))</f>
        <v/>
      </c>
      <c r="R950" s="3" t="str">
        <f>IF(VLOOKUP($A950,DICO_Complet!A:R,16,FALSE)=0,"",VLOOKUP($A950,DICO_Complet!A:R,16,FALSE))</f>
        <v/>
      </c>
      <c r="S950" s="3" t="str">
        <f>IF(VLOOKUP($A950,DICO_Complet!A:R,17,FALSE)=0,"",VLOOKUP($A950,DICO_Complet!A:R,17,FALSE))</f>
        <v/>
      </c>
      <c r="T950" s="3" t="str">
        <f>IF(VLOOKUP($A950,DICO_Complet!A:R,18,FALSE)=0,"",VLOOKUP($A950,DICO_Complet!A:R,18,FALSE))</f>
        <v/>
      </c>
    </row>
    <row r="951" spans="1:20">
      <c r="A951" s="29">
        <v>250924100011</v>
      </c>
      <c r="B951" s="30" t="str">
        <f>IF(ISNA(VLOOKUP(Tableau161920[[#This Row],[Référence]],MON_MSG!A:B,2,FALSE)),"N",IF($I951="Obsolete","N","O"))</f>
        <v>O</v>
      </c>
      <c r="C951" s="3" t="str">
        <f>VLOOKUP($A951,DICO_Complet!A:R,3,FALSE)</f>
        <v>Environment</v>
      </c>
      <c r="D951" s="3" t="str">
        <f>VLOOKUP($A951,DICO_Complet!A:R,4,FALSE)</f>
        <v>paymentToken</v>
      </c>
      <c r="E951" s="3" t="str">
        <f>VLOOKUP($A951,DICO_Complet!A:R,5,FALSE)</f>
        <v>suspensionReason</v>
      </c>
      <c r="F951" s="3" t="str">
        <f>VLOOKUP($A951,DICO_Complet!A:R,6,FALSE)</f>
        <v>SuspensionReasonCodeset</v>
      </c>
      <c r="G951" s="31" t="str">
        <f>VLOOKUP($A951,DICO_Complet!A:R,7,FALSE)</f>
        <v>DNS</v>
      </c>
      <c r="H951" s="31">
        <f>VLOOKUP($A951,DICO_Complet!A:R,8,FALSE)</f>
        <v>0</v>
      </c>
      <c r="I951" s="3" t="str">
        <f>IF(VLOOKUP($A951,DICO_Complet!A:R,9,FALSE)&lt;&gt;0,VLOOKUP($A951,DICO_Complet!A:R,9,FALSE),"")</f>
        <v/>
      </c>
      <c r="J951" s="3" t="str">
        <f>VLOOKUP($A951,DICO_Complet!A:R,10,FALSE)</f>
        <v>token suspension reason</v>
      </c>
      <c r="K951" s="3" t="str">
        <f>IF(OR(ISNA(VLOOKUP(Tableau161920[[#This Row],[Référence]],MON_MSG!A:H,7,FALSE)),ISBLANK(VLOOKUP(Tableau161920[[#This Row],[Référence]],MON_MSG!A:H,7,FALSE))),"",VLOOKUP(Tableau161920[[#This Row],[Référence]],MON_MSG!A:H,7,FALSE))</f>
        <v/>
      </c>
      <c r="L951" s="3" t="str">
        <f>IF(OR(ISNA(VLOOKUP(Tableau161920[[#This Row],[Référence]],MON_MSG!A:I,8,FALSE)),ISBLANK(VLOOKUP(Tableau161920[[#This Row],[Référence]],MON_MSG!A:I,8,FALSE))),"",VLOOKUP(Tableau161920[[#This Row],[Référence]],MON_MSG!A:I,8,FALSE))</f>
        <v/>
      </c>
      <c r="M951" s="3" t="str">
        <f>IF(OR(ISNA(VLOOKUP(Tableau161920[[#This Row],[Référence]],MON_MSG!A:J,9,FALSE)),ISBLANK(VLOOKUP(Tableau161920[[#This Row],[Référence]],MON_MSG!A:J,9,FALSE))),"",VLOOKUP(Tableau161920[[#This Row],[Référence]],MON_MSG!A:J,9,FALSE))</f>
        <v/>
      </c>
      <c r="N951" s="3" t="str">
        <f>IF(VLOOKUP($A951,DICO_Complet!A:R,12,FALSE)=0,"",VLOOKUP($A951,DICO_Complet!A:R,12,FALSE))</f>
        <v/>
      </c>
      <c r="O951" s="3" t="str">
        <f>IF(VLOOKUP($A951,DICO_Complet!A:R,13,FALSE)=0,"",VLOOKUP($A951,DICO_Complet!A:R,13,FALSE))</f>
        <v/>
      </c>
      <c r="P951" s="3" t="str">
        <f>IF(VLOOKUP($A951,DICO_Complet!A:R,14,FALSE)=0,"",VLOOKUP($A951,DICO_Complet!A:R,14,FALSE))</f>
        <v/>
      </c>
      <c r="Q951" s="3" t="str">
        <f>IF(VLOOKUP($A951,DICO_Complet!A:R,15,FALSE)=0,"",VLOOKUP($A951,DICO_Complet!A:R,15,FALSE))</f>
        <v/>
      </c>
      <c r="R951" s="3" t="str">
        <f>IF(VLOOKUP($A951,DICO_Complet!A:R,16,FALSE)=0,"",VLOOKUP($A951,DICO_Complet!A:R,16,FALSE))</f>
        <v/>
      </c>
      <c r="S951" s="3" t="str">
        <f>IF(VLOOKUP($A951,DICO_Complet!A:R,17,FALSE)=0,"",VLOOKUP($A951,DICO_Complet!A:R,17,FALSE))</f>
        <v/>
      </c>
      <c r="T951" s="3" t="str">
        <f>IF(VLOOKUP($A951,DICO_Complet!A:R,18,FALSE)=0,"",VLOOKUP($A951,DICO_Complet!A:R,18,FALSE))</f>
        <v/>
      </c>
    </row>
    <row r="952" spans="1:20">
      <c r="A952" s="29">
        <v>250924100007</v>
      </c>
      <c r="B952" s="30" t="str">
        <f>IF(ISNA(VLOOKUP(Tableau161920[[#This Row],[Référence]],MON_MSG!A:B,2,FALSE)),"N",IF($I952="Obsolete","N","O"))</f>
        <v>O</v>
      </c>
      <c r="C952" s="3" t="str">
        <f>VLOOKUP($A952,DICO_Complet!A:R,3,FALSE)</f>
        <v>Environment</v>
      </c>
      <c r="D952" s="3" t="str">
        <f>VLOOKUP($A952,DICO_Complet!A:R,4,FALSE)</f>
        <v>paymentToken</v>
      </c>
      <c r="E952" s="3" t="str">
        <f>VLOOKUP($A952,DICO_Complet!A:R,5,FALSE)</f>
        <v>tokenActivationDateTime</v>
      </c>
      <c r="F952" s="3" t="str">
        <f>VLOOKUP($A952,DICO_Complet!A:R,6,FALSE)</f>
        <v>ISODateTime</v>
      </c>
      <c r="G952" s="31" t="str">
        <f>VLOOKUP($A952,DICO_Complet!A:R,7,FALSE)</f>
        <v>DNS</v>
      </c>
      <c r="H952" s="31">
        <f>VLOOKUP($A952,DICO_Complet!A:R,8,FALSE)</f>
        <v>0</v>
      </c>
      <c r="I952" s="3" t="str">
        <f>IF(VLOOKUP($A952,DICO_Complet!A:R,9,FALSE)&lt;&gt;0,VLOOKUP($A952,DICO_Complet!A:R,9,FALSE),"")</f>
        <v/>
      </c>
      <c r="J952" s="3" t="str">
        <f>VLOOKUP($A952,DICO_Complet!A:R,10,FALSE)</f>
        <v>Token activation date time.</v>
      </c>
      <c r="K952" s="3" t="str">
        <f>IF(OR(ISNA(VLOOKUP(Tableau161920[[#This Row],[Référence]],MON_MSG!A:H,7,FALSE)),ISBLANK(VLOOKUP(Tableau161920[[#This Row],[Référence]],MON_MSG!A:H,7,FALSE))),"",VLOOKUP(Tableau161920[[#This Row],[Référence]],MON_MSG!A:H,7,FALSE))</f>
        <v/>
      </c>
      <c r="L952" s="3" t="str">
        <f>IF(OR(ISNA(VLOOKUP(Tableau161920[[#This Row],[Référence]],MON_MSG!A:I,8,FALSE)),ISBLANK(VLOOKUP(Tableau161920[[#This Row],[Référence]],MON_MSG!A:I,8,FALSE))),"",VLOOKUP(Tableau161920[[#This Row],[Référence]],MON_MSG!A:I,8,FALSE))</f>
        <v/>
      </c>
      <c r="M952" s="3" t="str">
        <f>IF(OR(ISNA(VLOOKUP(Tableau161920[[#This Row],[Référence]],MON_MSG!A:J,9,FALSE)),ISBLANK(VLOOKUP(Tableau161920[[#This Row],[Référence]],MON_MSG!A:J,9,FALSE))),"",VLOOKUP(Tableau161920[[#This Row],[Référence]],MON_MSG!A:J,9,FALSE))</f>
        <v/>
      </c>
      <c r="N952" s="3" t="str">
        <f>IF(VLOOKUP($A952,DICO_Complet!A:R,12,FALSE)=0,"",VLOOKUP($A952,DICO_Complet!A:R,12,FALSE))</f>
        <v/>
      </c>
      <c r="O952" s="3" t="str">
        <f>IF(VLOOKUP($A952,DICO_Complet!A:R,13,FALSE)=0,"",VLOOKUP($A952,DICO_Complet!A:R,13,FALSE))</f>
        <v/>
      </c>
      <c r="P952" s="3" t="str">
        <f>IF(VLOOKUP($A952,DICO_Complet!A:R,14,FALSE)=0,"",VLOOKUP($A952,DICO_Complet!A:R,14,FALSE))</f>
        <v/>
      </c>
      <c r="Q952" s="3" t="str">
        <f>IF(VLOOKUP($A952,DICO_Complet!A:R,15,FALSE)=0,"",VLOOKUP($A952,DICO_Complet!A:R,15,FALSE))</f>
        <v/>
      </c>
      <c r="R952" s="3" t="str">
        <f>IF(VLOOKUP($A952,DICO_Complet!A:R,16,FALSE)=0,"",VLOOKUP($A952,DICO_Complet!A:R,16,FALSE))</f>
        <v/>
      </c>
      <c r="S952" s="3" t="str">
        <f>IF(VLOOKUP($A952,DICO_Complet!A:R,17,FALSE)=0,"",VLOOKUP($A952,DICO_Complet!A:R,17,FALSE))</f>
        <v/>
      </c>
      <c r="T952" s="3" t="str">
        <f>IF(VLOOKUP($A952,DICO_Complet!A:R,18,FALSE)=0,"",VLOOKUP($A952,DICO_Complet!A:R,18,FALSE))</f>
        <v/>
      </c>
    </row>
    <row r="953" spans="1:20">
      <c r="A953" s="29">
        <v>250901001229</v>
      </c>
      <c r="B953" s="30" t="str">
        <f>IF(ISNA(VLOOKUP(Tableau161920[[#This Row],[Référence]],MON_MSG!A:B,2,FALSE)),"N",IF($I953="Obsolete","N","O"))</f>
        <v>O</v>
      </c>
      <c r="C953" s="3" t="str">
        <f>VLOOKUP($A953,DICO_Complet!A:R,3,FALSE)</f>
        <v>Environment</v>
      </c>
      <c r="D953" s="3" t="str">
        <f>VLOOKUP($A953,DICO_Complet!A:R,4,FALSE)</f>
        <v>paymentToken</v>
      </c>
      <c r="E953" s="3" t="str">
        <f>VLOOKUP($A953,DICO_Complet!A:R,5,FALSE)</f>
        <v>tokenAddress</v>
      </c>
      <c r="F953" s="3" t="str">
        <f>VLOOKUP($A953,DICO_Complet!A:R,6,FALSE)</f>
        <v>PostalAddressType</v>
      </c>
      <c r="G953" s="31" t="str">
        <f>VLOOKUP($A953,DICO_Complet!A:R,7,FALSE)</f>
        <v>DSP</v>
      </c>
      <c r="H953" s="31">
        <f>VLOOKUP($A953,DICO_Complet!A:R,8,FALSE)</f>
        <v>0</v>
      </c>
      <c r="I953" s="3" t="str">
        <f>IF(VLOOKUP($A953,DICO_Complet!A:R,9,FALSE)&lt;&gt;0,VLOOKUP($A953,DICO_Complet!A:R,9,FALSE),"")</f>
        <v/>
      </c>
      <c r="J953" s="3" t="str">
        <f>VLOOKUP($A953,DICO_Complet!A:R,10,FALSE)</f>
        <v>Token address</v>
      </c>
      <c r="K953" s="3" t="str">
        <f>IF(OR(ISNA(VLOOKUP(Tableau161920[[#This Row],[Référence]],MON_MSG!A:H,7,FALSE)),ISBLANK(VLOOKUP(Tableau161920[[#This Row],[Référence]],MON_MSG!A:H,7,FALSE))),"",VLOOKUP(Tableau161920[[#This Row],[Référence]],MON_MSG!A:H,7,FALSE))</f>
        <v/>
      </c>
      <c r="L953" s="3" t="str">
        <f>IF(OR(ISNA(VLOOKUP(Tableau161920[[#This Row],[Référence]],MON_MSG!A:I,8,FALSE)),ISBLANK(VLOOKUP(Tableau161920[[#This Row],[Référence]],MON_MSG!A:I,8,FALSE))),"",VLOOKUP(Tableau161920[[#This Row],[Référence]],MON_MSG!A:I,8,FALSE))</f>
        <v/>
      </c>
      <c r="M953" s="3" t="str">
        <f>IF(OR(ISNA(VLOOKUP(Tableau161920[[#This Row],[Référence]],MON_MSG!A:J,9,FALSE)),ISBLANK(VLOOKUP(Tableau161920[[#This Row],[Référence]],MON_MSG!A:J,9,FALSE))),"",VLOOKUP(Tableau161920[[#This Row],[Référence]],MON_MSG!A:J,9,FALSE))</f>
        <v/>
      </c>
      <c r="N953" s="3" t="str">
        <f>IF(VLOOKUP($A953,DICO_Complet!A:R,12,FALSE)=0,"",VLOOKUP($A953,DICO_Complet!A:R,12,FALSE))</f>
        <v>RSB107_26</v>
      </c>
      <c r="O953" s="3" t="str">
        <f>IF(VLOOKUP($A953,DICO_Complet!A:R,13,FALSE)=0,"",VLOOKUP($A953,DICO_Complet!A:R,13,FALSE))</f>
        <v>107-26</v>
      </c>
      <c r="P953" s="3" t="str">
        <f>IF(VLOOKUP($A953,DICO_Complet!A:R,14,FALSE)=0,"",VLOOKUP($A953,DICO_Complet!A:R,14,FALSE))</f>
        <v/>
      </c>
      <c r="Q953" s="3" t="str">
        <f>IF(VLOOKUP($A953,DICO_Complet!A:R,15,FALSE)=0,"",VLOOKUP($A953,DICO_Complet!A:R,15,FALSE))</f>
        <v/>
      </c>
      <c r="R953" s="3" t="str">
        <f>IF(VLOOKUP($A953,DICO_Complet!A:R,16,FALSE)=0,"",VLOOKUP($A953,DICO_Complet!A:R,16,FALSE))</f>
        <v/>
      </c>
      <c r="S953" s="3" t="str">
        <f>IF(VLOOKUP($A953,DICO_Complet!A:R,17,FALSE)=0,"",VLOOKUP($A953,DICO_Complet!A:R,17,FALSE))</f>
        <v/>
      </c>
      <c r="T953" s="3" t="str">
        <f>IF(VLOOKUP($A953,DICO_Complet!A:R,18,FALSE)=0,"",VLOOKUP($A953,DICO_Complet!A:R,18,FALSE))</f>
        <v/>
      </c>
    </row>
    <row r="954" spans="1:20">
      <c r="A954" s="29">
        <v>260309125000</v>
      </c>
      <c r="B954" s="30" t="str">
        <f>IF(ISNA(VLOOKUP(Tableau161920[[#This Row],[Référence]],MON_MSG!A:B,2,FALSE)),"N",IF($I954="Obsolete","N","O"))</f>
        <v>O</v>
      </c>
      <c r="C954" s="3" t="str">
        <f>VLOOKUP($A954,DICO_Complet!A:R,3,FALSE)</f>
        <v>Environment</v>
      </c>
      <c r="D954" s="3" t="str">
        <f>VLOOKUP($A954,DICO_Complet!A:R,4,FALSE)</f>
        <v>paymentToken</v>
      </c>
      <c r="E954" s="3" t="str">
        <f>VLOOKUP($A954,DICO_Complet!A:R,5,FALSE)</f>
        <v>tokenApplicationType</v>
      </c>
      <c r="F954" s="3" t="str">
        <f>VLOOKUP($A954,DICO_Complet!A:R,6,FALSE)</f>
        <v>Exact1HexBinaryText</v>
      </c>
      <c r="G954" s="31" t="str">
        <f>VLOOKUP($A954,DICO_Complet!A:R,7,FALSE)</f>
        <v>DNS</v>
      </c>
      <c r="H954" s="31">
        <f>VLOOKUP($A954,DICO_Complet!A:R,8,FALSE)</f>
        <v>0</v>
      </c>
      <c r="I954" s="3" t="str">
        <f>IF(VLOOKUP($A954,DICO_Complet!A:R,9,FALSE)&lt;&gt;0,VLOOKUP($A954,DICO_Complet!A:R,9,FALSE),"")</f>
        <v/>
      </c>
      <c r="J954" s="3" t="str">
        <f>VLOOKUP($A954,DICO_Complet!A:R,10,FALSE)</f>
        <v>Token user application type</v>
      </c>
      <c r="K954" s="3" t="str">
        <f>IF(OR(ISNA(VLOOKUP(Tableau161920[[#This Row],[Référence]],MON_MSG!A:H,7,FALSE)),ISBLANK(VLOOKUP(Tableau161920[[#This Row],[Référence]],MON_MSG!A:H,7,FALSE))),"",VLOOKUP(Tableau161920[[#This Row],[Référence]],MON_MSG!A:H,7,FALSE))</f>
        <v/>
      </c>
      <c r="L954" s="3" t="str">
        <f>IF(OR(ISNA(VLOOKUP(Tableau161920[[#This Row],[Référence]],MON_MSG!A:I,8,FALSE)),ISBLANK(VLOOKUP(Tableau161920[[#This Row],[Référence]],MON_MSG!A:I,8,FALSE))),"",VLOOKUP(Tableau161920[[#This Row],[Référence]],MON_MSG!A:I,8,FALSE))</f>
        <v/>
      </c>
      <c r="M954" s="3" t="str">
        <f>IF(OR(ISNA(VLOOKUP(Tableau161920[[#This Row],[Référence]],MON_MSG!A:J,9,FALSE)),ISBLANK(VLOOKUP(Tableau161920[[#This Row],[Référence]],MON_MSG!A:J,9,FALSE))),"",VLOOKUP(Tableau161920[[#This Row],[Référence]],MON_MSG!A:J,9,FALSE))</f>
        <v/>
      </c>
      <c r="N954" s="3" t="str">
        <f>IF(VLOOKUP($A954,DICO_Complet!A:R,12,FALSE)=0,"",VLOOKUP($A954,DICO_Complet!A:R,12,FALSE))</f>
        <v/>
      </c>
      <c r="O954" s="3" t="str">
        <f>IF(VLOOKUP($A954,DICO_Complet!A:R,13,FALSE)=0,"",VLOOKUP($A954,DICO_Complet!A:R,13,FALSE))</f>
        <v>108_0152</v>
      </c>
      <c r="P954" s="3" t="str">
        <f>IF(VLOOKUP($A954,DICO_Complet!A:R,14,FALSE)=0,"",VLOOKUP($A954,DICO_Complet!A:R,14,FALSE))</f>
        <v/>
      </c>
      <c r="Q954" s="3" t="str">
        <f>IF(VLOOKUP($A954,DICO_Complet!A:R,15,FALSE)=0,"",VLOOKUP($A954,DICO_Complet!A:R,15,FALSE))</f>
        <v/>
      </c>
      <c r="R954" s="3" t="str">
        <f>IF(VLOOKUP($A954,DICO_Complet!A:R,16,FALSE)=0,"",VLOOKUP($A954,DICO_Complet!A:R,16,FALSE))</f>
        <v/>
      </c>
      <c r="S954" s="3" t="str">
        <f>IF(VLOOKUP($A954,DICO_Complet!A:R,17,FALSE)=0,"",VLOOKUP($A954,DICO_Complet!A:R,17,FALSE))</f>
        <v/>
      </c>
      <c r="T954" s="3" t="str">
        <f>IF(VLOOKUP($A954,DICO_Complet!A:R,18,FALSE)=0,"",VLOOKUP($A954,DICO_Complet!A:R,18,FALSE))</f>
        <v/>
      </c>
    </row>
    <row r="955" spans="1:20">
      <c r="A955" s="29">
        <v>241112000148</v>
      </c>
      <c r="B955" s="30" t="str">
        <f>IF(ISNA(VLOOKUP(Tableau161920[[#This Row],[Référence]],MON_MSG!A:B,2,FALSE)),"N",IF($I955="Obsolete","N","O"))</f>
        <v>O</v>
      </c>
      <c r="C955" s="3" t="str">
        <f>VLOOKUP($A955,DICO_Complet!A:R,3,FALSE)</f>
        <v>Environment</v>
      </c>
      <c r="D955" s="3" t="str">
        <f>VLOOKUP($A955,DICO_Complet!A:R,4,FALSE)</f>
        <v>paymentToken</v>
      </c>
      <c r="E955" s="3" t="str">
        <f>VLOOKUP($A955,DICO_Complet!A:R,5,FALSE)</f>
        <v>tokenAssuranceMethod</v>
      </c>
      <c r="F955" s="3" t="str">
        <f>VLOOKUP($A955,DICO_Complet!A:R,6,FALSE)</f>
        <v>Max2NumericText</v>
      </c>
      <c r="G955" s="31" t="str">
        <f>VLOOKUP($A955,DICO_Complet!A:R,7,FALSE)</f>
        <v>DNS</v>
      </c>
      <c r="H955" s="31">
        <f>VLOOKUP($A955,DICO_Complet!A:R,8,FALSE)</f>
        <v>0</v>
      </c>
      <c r="I955" s="3" t="str">
        <f>IF(VLOOKUP($A955,DICO_Complet!A:R,9,FALSE)&lt;&gt;0,VLOOKUP($A955,DICO_Complet!A:R,9,FALSE),"")</f>
        <v/>
      </c>
      <c r="J955" s="3" t="str">
        <f>VLOOKUP($A955,DICO_Complet!A:R,10,FALSE)</f>
        <v>Value that allows a Token Service Provider to indicate the identification and verification performed</v>
      </c>
      <c r="K955" s="3" t="str">
        <f>IF(OR(ISNA(VLOOKUP(Tableau161920[[#This Row],[Référence]],MON_MSG!A:H,7,FALSE)),ISBLANK(VLOOKUP(Tableau161920[[#This Row],[Référence]],MON_MSG!A:H,7,FALSE))),"",VLOOKUP(Tableau161920[[#This Row],[Référence]],MON_MSG!A:H,7,FALSE))</f>
        <v/>
      </c>
      <c r="L955" s="3" t="str">
        <f>IF(OR(ISNA(VLOOKUP(Tableau161920[[#This Row],[Référence]],MON_MSG!A:I,8,FALSE)),ISBLANK(VLOOKUP(Tableau161920[[#This Row],[Référence]],MON_MSG!A:I,8,FALSE))),"",VLOOKUP(Tableau161920[[#This Row],[Référence]],MON_MSG!A:I,8,FALSE))</f>
        <v/>
      </c>
      <c r="M955" s="3" t="str">
        <f>IF(OR(ISNA(VLOOKUP(Tableau161920[[#This Row],[Référence]],MON_MSG!A:J,9,FALSE)),ISBLANK(VLOOKUP(Tableau161920[[#This Row],[Référence]],MON_MSG!A:J,9,FALSE))),"",VLOOKUP(Tableau161920[[#This Row],[Référence]],MON_MSG!A:J,9,FALSE))</f>
        <v/>
      </c>
      <c r="N955" s="3" t="str">
        <f>IF(VLOOKUP($A955,DICO_Complet!A:R,12,FALSE)=0,"",VLOOKUP($A955,DICO_Complet!A:R,12,FALSE))</f>
        <v>RSB105_04</v>
      </c>
      <c r="O955" s="3" t="str">
        <f>IF(VLOOKUP($A955,DICO_Complet!A:R,13,FALSE)=0,"",VLOOKUP($A955,DICO_Complet!A:R,13,FALSE))</f>
        <v>105-04</v>
      </c>
      <c r="P955" s="3" t="str">
        <f>IF(VLOOKUP($A955,DICO_Complet!A:R,14,FALSE)=0,"",VLOOKUP($A955,DICO_Complet!A:R,14,FALSE))</f>
        <v/>
      </c>
      <c r="Q955" s="3" t="str">
        <f>IF(VLOOKUP($A955,DICO_Complet!A:R,15,FALSE)=0,"",VLOOKUP($A955,DICO_Complet!A:R,15,FALSE))</f>
        <v/>
      </c>
      <c r="R955" s="3" t="str">
        <f>IF(VLOOKUP($A955,DICO_Complet!A:R,16,FALSE)=0,"",VLOOKUP($A955,DICO_Complet!A:R,16,FALSE))</f>
        <v/>
      </c>
      <c r="S955" s="3" t="str">
        <f>IF(VLOOKUP($A955,DICO_Complet!A:R,17,FALSE)=0,"",VLOOKUP($A955,DICO_Complet!A:R,17,FALSE))</f>
        <v/>
      </c>
      <c r="T955" s="3" t="str">
        <f>IF(VLOOKUP($A955,DICO_Complet!A:R,18,FALSE)=0,"",VLOOKUP($A955,DICO_Complet!A:R,18,FALSE))</f>
        <v/>
      </c>
    </row>
    <row r="956" spans="1:20">
      <c r="A956" s="29">
        <v>260304147000</v>
      </c>
      <c r="B956" s="30" t="str">
        <f>IF(ISNA(VLOOKUP(Tableau161920[[#This Row],[Référence]],MON_MSG!A:B,2,FALSE)),"N",IF($I956="Obsolete","N","O"))</f>
        <v>O</v>
      </c>
      <c r="C956" s="3" t="str">
        <f>VLOOKUP($A956,DICO_Complet!A:R,3,FALSE)</f>
        <v>Environment</v>
      </c>
      <c r="D956" s="3" t="str">
        <f>VLOOKUP($A956,DICO_Complet!A:R,4,FALSE)</f>
        <v>paymentToken</v>
      </c>
      <c r="E956" s="3" t="str">
        <f>VLOOKUP($A956,DICO_Complet!A:R,5,FALSE)</f>
        <v>tokenAuthenticationAmount</v>
      </c>
      <c r="F956" s="3" t="str">
        <f>VLOOKUP($A956,DICO_Complet!A:R,6,FALSE)</f>
        <v>Exact3HexBinaryText</v>
      </c>
      <c r="G956" s="31" t="str">
        <f>VLOOKUP($A956,DICO_Complet!A:R,7,FALSE)</f>
        <v>DNS</v>
      </c>
      <c r="H956" s="31">
        <f>VLOOKUP($A956,DICO_Complet!A:R,8,FALSE)</f>
        <v>0</v>
      </c>
      <c r="I956" s="3" t="str">
        <f>IF(VLOOKUP($A956,DICO_Complet!A:R,9,FALSE)&lt;&gt;0,VLOOKUP($A956,DICO_Complet!A:R,9,FALSE),"")</f>
        <v/>
      </c>
      <c r="J956" s="3" t="str">
        <f>VLOOKUP($A956,DICO_Complet!A:R,10,FALSE)</f>
        <v>Token Authentication Amount</v>
      </c>
      <c r="K956" s="3" t="str">
        <f>IF(OR(ISNA(VLOOKUP(Tableau161920[[#This Row],[Référence]],MON_MSG!A:H,7,FALSE)),ISBLANK(VLOOKUP(Tableau161920[[#This Row],[Référence]],MON_MSG!A:H,7,FALSE))),"",VLOOKUP(Tableau161920[[#This Row],[Référence]],MON_MSG!A:H,7,FALSE))</f>
        <v/>
      </c>
      <c r="L956" s="3" t="str">
        <f>IF(OR(ISNA(VLOOKUP(Tableau161920[[#This Row],[Référence]],MON_MSG!A:I,8,FALSE)),ISBLANK(VLOOKUP(Tableau161920[[#This Row],[Référence]],MON_MSG!A:I,8,FALSE))),"",VLOOKUP(Tableau161920[[#This Row],[Référence]],MON_MSG!A:I,8,FALSE))</f>
        <v/>
      </c>
      <c r="M956" s="3" t="str">
        <f>IF(OR(ISNA(VLOOKUP(Tableau161920[[#This Row],[Référence]],MON_MSG!A:J,9,FALSE)),ISBLANK(VLOOKUP(Tableau161920[[#This Row],[Référence]],MON_MSG!A:J,9,FALSE))),"",VLOOKUP(Tableau161920[[#This Row],[Référence]],MON_MSG!A:J,9,FALSE))</f>
        <v/>
      </c>
      <c r="N956" s="3" t="str">
        <f>IF(VLOOKUP($A956,DICO_Complet!A:R,12,FALSE)=0,"",VLOOKUP($A956,DICO_Complet!A:R,12,FALSE))</f>
        <v/>
      </c>
      <c r="O956" s="3" t="str">
        <f>IF(VLOOKUP($A956,DICO_Complet!A:R,13,FALSE)=0,"",VLOOKUP($A956,DICO_Complet!A:R,13,FALSE))</f>
        <v>108_0154</v>
      </c>
      <c r="P956" s="3" t="str">
        <f>IF(VLOOKUP($A956,DICO_Complet!A:R,14,FALSE)=0,"",VLOOKUP($A956,DICO_Complet!A:R,14,FALSE))</f>
        <v/>
      </c>
      <c r="Q956" s="3" t="str">
        <f>IF(VLOOKUP($A956,DICO_Complet!A:R,15,FALSE)=0,"",VLOOKUP($A956,DICO_Complet!A:R,15,FALSE))</f>
        <v/>
      </c>
      <c r="R956" s="3" t="str">
        <f>IF(VLOOKUP($A956,DICO_Complet!A:R,16,FALSE)=0,"",VLOOKUP($A956,DICO_Complet!A:R,16,FALSE))</f>
        <v/>
      </c>
      <c r="S956" s="3" t="str">
        <f>IF(VLOOKUP($A956,DICO_Complet!A:R,17,FALSE)=0,"",VLOOKUP($A956,DICO_Complet!A:R,17,FALSE))</f>
        <v/>
      </c>
      <c r="T956" s="3" t="str">
        <f>IF(VLOOKUP($A956,DICO_Complet!A:R,18,FALSE)=0,"",VLOOKUP($A956,DICO_Complet!A:R,18,FALSE))</f>
        <v/>
      </c>
    </row>
    <row r="957" spans="1:20">
      <c r="A957" s="29">
        <v>260309130000</v>
      </c>
      <c r="B957" s="30" t="str">
        <f>IF(ISNA(VLOOKUP(Tableau161920[[#This Row],[Référence]],MON_MSG!A:B,2,FALSE)),"N",IF($I957="Obsolete","N","O"))</f>
        <v>O</v>
      </c>
      <c r="C957" s="3" t="str">
        <f>VLOOKUP($A957,DICO_Complet!A:R,3,FALSE)</f>
        <v>Environment</v>
      </c>
      <c r="D957" s="3" t="str">
        <f>VLOOKUP($A957,DICO_Complet!A:R,4,FALSE)</f>
        <v>paymentToken</v>
      </c>
      <c r="E957" s="3" t="str">
        <f>VLOOKUP($A957,DICO_Complet!A:R,5,FALSE)</f>
        <v>tokenAuthenticationFactorA</v>
      </c>
      <c r="F957" s="3" t="str">
        <f>VLOOKUP($A957,DICO_Complet!A:R,6,FALSE)</f>
        <v>Exact1HexBinaryText</v>
      </c>
      <c r="G957" s="31" t="str">
        <f>VLOOKUP($A957,DICO_Complet!A:R,7,FALSE)</f>
        <v>DNS</v>
      </c>
      <c r="H957" s="31">
        <f>VLOOKUP($A957,DICO_Complet!A:R,8,FALSE)</f>
        <v>0</v>
      </c>
      <c r="I957" s="3" t="str">
        <f>IF(VLOOKUP($A957,DICO_Complet!A:R,9,FALSE)&lt;&gt;0,VLOOKUP($A957,DICO_Complet!A:R,9,FALSE),"")</f>
        <v/>
      </c>
      <c r="J957" s="3" t="str">
        <f>VLOOKUP($A957,DICO_Complet!A:R,10,FALSE)</f>
        <v>Token authentication factor A</v>
      </c>
      <c r="K957" s="3" t="str">
        <f>IF(OR(ISNA(VLOOKUP(Tableau161920[[#This Row],[Référence]],MON_MSG!A:H,7,FALSE)),ISBLANK(VLOOKUP(Tableau161920[[#This Row],[Référence]],MON_MSG!A:H,7,FALSE))),"",VLOOKUP(Tableau161920[[#This Row],[Référence]],MON_MSG!A:H,7,FALSE))</f>
        <v/>
      </c>
      <c r="L957" s="3" t="str">
        <f>IF(OR(ISNA(VLOOKUP(Tableau161920[[#This Row],[Référence]],MON_MSG!A:I,8,FALSE)),ISBLANK(VLOOKUP(Tableau161920[[#This Row],[Référence]],MON_MSG!A:I,8,FALSE))),"",VLOOKUP(Tableau161920[[#This Row],[Référence]],MON_MSG!A:I,8,FALSE))</f>
        <v/>
      </c>
      <c r="M957" s="3" t="str">
        <f>IF(OR(ISNA(VLOOKUP(Tableau161920[[#This Row],[Référence]],MON_MSG!A:J,9,FALSE)),ISBLANK(VLOOKUP(Tableau161920[[#This Row],[Référence]],MON_MSG!A:J,9,FALSE))),"",VLOOKUP(Tableau161920[[#This Row],[Référence]],MON_MSG!A:J,9,FALSE))</f>
        <v/>
      </c>
      <c r="N957" s="3" t="str">
        <f>IF(VLOOKUP($A957,DICO_Complet!A:R,12,FALSE)=0,"",VLOOKUP($A957,DICO_Complet!A:R,12,FALSE))</f>
        <v/>
      </c>
      <c r="O957" s="3" t="str">
        <f>IF(VLOOKUP($A957,DICO_Complet!A:R,13,FALSE)=0,"",VLOOKUP($A957,DICO_Complet!A:R,13,FALSE))</f>
        <v>108_0153</v>
      </c>
      <c r="P957" s="3" t="str">
        <f>IF(VLOOKUP($A957,DICO_Complet!A:R,14,FALSE)=0,"",VLOOKUP($A957,DICO_Complet!A:R,14,FALSE))</f>
        <v/>
      </c>
      <c r="Q957" s="3" t="str">
        <f>IF(VLOOKUP($A957,DICO_Complet!A:R,15,FALSE)=0,"",VLOOKUP($A957,DICO_Complet!A:R,15,FALSE))</f>
        <v/>
      </c>
      <c r="R957" s="3" t="str">
        <f>IF(VLOOKUP($A957,DICO_Complet!A:R,16,FALSE)=0,"",VLOOKUP($A957,DICO_Complet!A:R,16,FALSE))</f>
        <v/>
      </c>
      <c r="S957" s="3" t="str">
        <f>IF(VLOOKUP($A957,DICO_Complet!A:R,17,FALSE)=0,"",VLOOKUP($A957,DICO_Complet!A:R,17,FALSE))</f>
        <v/>
      </c>
      <c r="T957" s="3" t="str">
        <f>IF(VLOOKUP($A957,DICO_Complet!A:R,18,FALSE)=0,"",VLOOKUP($A957,DICO_Complet!A:R,18,FALSE))</f>
        <v/>
      </c>
    </row>
    <row r="958" spans="1:20">
      <c r="A958" s="29">
        <v>260304150000</v>
      </c>
      <c r="B958" s="30" t="str">
        <f>IF(ISNA(VLOOKUP(Tableau161920[[#This Row],[Référence]],MON_MSG!A:B,2,FALSE)),"N",IF($I958="Obsolete","N","O"))</f>
        <v>O</v>
      </c>
      <c r="C958" s="3" t="str">
        <f>VLOOKUP($A958,DICO_Complet!A:R,3,FALSE)</f>
        <v>Environment</v>
      </c>
      <c r="D958" s="3" t="str">
        <f>VLOOKUP($A958,DICO_Complet!A:R,4,FALSE)</f>
        <v>paymentToken</v>
      </c>
      <c r="E958" s="3" t="str">
        <f>VLOOKUP($A958,DICO_Complet!A:R,5,FALSE)</f>
        <v>tokenAuthenticationFactorB</v>
      </c>
      <c r="F958" s="3" t="str">
        <f>VLOOKUP($A958,DICO_Complet!A:R,6,FALSE)</f>
        <v>Exact1HexBinaryText</v>
      </c>
      <c r="G958" s="31" t="str">
        <f>VLOOKUP($A958,DICO_Complet!A:R,7,FALSE)</f>
        <v>DNS</v>
      </c>
      <c r="H958" s="31">
        <f>VLOOKUP($A958,DICO_Complet!A:R,8,FALSE)</f>
        <v>0</v>
      </c>
      <c r="I958" s="3" t="str">
        <f>IF(VLOOKUP($A958,DICO_Complet!A:R,9,FALSE)&lt;&gt;0,VLOOKUP($A958,DICO_Complet!A:R,9,FALSE),"")</f>
        <v/>
      </c>
      <c r="J958" s="3" t="str">
        <f>VLOOKUP($A958,DICO_Complet!A:R,10,FALSE)</f>
        <v>Token Authentication Factor B</v>
      </c>
      <c r="K958" s="3" t="str">
        <f>IF(OR(ISNA(VLOOKUP(Tableau161920[[#This Row],[Référence]],MON_MSG!A:H,7,FALSE)),ISBLANK(VLOOKUP(Tableau161920[[#This Row],[Référence]],MON_MSG!A:H,7,FALSE))),"",VLOOKUP(Tableau161920[[#This Row],[Référence]],MON_MSG!A:H,7,FALSE))</f>
        <v/>
      </c>
      <c r="L958" s="3" t="str">
        <f>IF(OR(ISNA(VLOOKUP(Tableau161920[[#This Row],[Référence]],MON_MSG!A:I,8,FALSE)),ISBLANK(VLOOKUP(Tableau161920[[#This Row],[Référence]],MON_MSG!A:I,8,FALSE))),"",VLOOKUP(Tableau161920[[#This Row],[Référence]],MON_MSG!A:I,8,FALSE))</f>
        <v/>
      </c>
      <c r="M958" s="3" t="str">
        <f>IF(OR(ISNA(VLOOKUP(Tableau161920[[#This Row],[Référence]],MON_MSG!A:J,9,FALSE)),ISBLANK(VLOOKUP(Tableau161920[[#This Row],[Référence]],MON_MSG!A:J,9,FALSE))),"",VLOOKUP(Tableau161920[[#This Row],[Référence]],MON_MSG!A:J,9,FALSE))</f>
        <v/>
      </c>
      <c r="N958" s="3" t="str">
        <f>IF(VLOOKUP($A958,DICO_Complet!A:R,12,FALSE)=0,"",VLOOKUP($A958,DICO_Complet!A:R,12,FALSE))</f>
        <v/>
      </c>
      <c r="O958" s="3" t="str">
        <f>IF(VLOOKUP($A958,DICO_Complet!A:R,13,FALSE)=0,"",VLOOKUP($A958,DICO_Complet!A:R,13,FALSE))</f>
        <v>108_0155</v>
      </c>
      <c r="P958" s="3" t="str">
        <f>IF(VLOOKUP($A958,DICO_Complet!A:R,14,FALSE)=0,"",VLOOKUP($A958,DICO_Complet!A:R,14,FALSE))</f>
        <v/>
      </c>
      <c r="Q958" s="3" t="str">
        <f>IF(VLOOKUP($A958,DICO_Complet!A:R,15,FALSE)=0,"",VLOOKUP($A958,DICO_Complet!A:R,15,FALSE))</f>
        <v/>
      </c>
      <c r="R958" s="3" t="str">
        <f>IF(VLOOKUP($A958,DICO_Complet!A:R,16,FALSE)=0,"",VLOOKUP($A958,DICO_Complet!A:R,16,FALSE))</f>
        <v/>
      </c>
      <c r="S958" s="3" t="str">
        <f>IF(VLOOKUP($A958,DICO_Complet!A:R,17,FALSE)=0,"",VLOOKUP($A958,DICO_Complet!A:R,17,FALSE))</f>
        <v/>
      </c>
      <c r="T958" s="3" t="str">
        <f>IF(VLOOKUP($A958,DICO_Complet!A:R,18,FALSE)=0,"",VLOOKUP($A958,DICO_Complet!A:R,18,FALSE))</f>
        <v/>
      </c>
    </row>
    <row r="959" spans="1:20">
      <c r="A959" s="29">
        <v>250924100004</v>
      </c>
      <c r="B959" s="30" t="str">
        <f>IF(ISNA(VLOOKUP(Tableau161920[[#This Row],[Référence]],MON_MSG!A:B,2,FALSE)),"N",IF($I959="Obsolete","N","O"))</f>
        <v>O</v>
      </c>
      <c r="C959" s="3" t="str">
        <f>VLOOKUP($A959,DICO_Complet!A:R,3,FALSE)</f>
        <v>Environment</v>
      </c>
      <c r="D959" s="3" t="str">
        <f>VLOOKUP($A959,DICO_Complet!A:R,4,FALSE)</f>
        <v>paymentToken</v>
      </c>
      <c r="E959" s="3" t="str">
        <f>VLOOKUP($A959,DICO_Complet!A:R,5,FALSE)</f>
        <v>tokenCategory</v>
      </c>
      <c r="F959" s="3" t="str">
        <f>VLOOKUP($A959,DICO_Complet!A:R,6,FALSE)</f>
        <v>TokenCategoryCodeset</v>
      </c>
      <c r="G959" s="31" t="str">
        <f>VLOOKUP($A959,DICO_Complet!A:R,7,FALSE)</f>
        <v>DNS</v>
      </c>
      <c r="H959" s="31">
        <f>VLOOKUP($A959,DICO_Complet!A:R,8,FALSE)</f>
        <v>0</v>
      </c>
      <c r="I959" s="3" t="str">
        <f>IF(VLOOKUP($A959,DICO_Complet!A:R,9,FALSE)&lt;&gt;0,VLOOKUP($A959,DICO_Complet!A:R,9,FALSE),"")</f>
        <v/>
      </c>
      <c r="J959" s="3" t="str">
        <f>VLOOKUP($A959,DICO_Complet!A:R,10,FALSE)</f>
        <v>Original token type.</v>
      </c>
      <c r="K959" s="3" t="str">
        <f>IF(OR(ISNA(VLOOKUP(Tableau161920[[#This Row],[Référence]],MON_MSG!A:H,7,FALSE)),ISBLANK(VLOOKUP(Tableau161920[[#This Row],[Référence]],MON_MSG!A:H,7,FALSE))),"",VLOOKUP(Tableau161920[[#This Row],[Référence]],MON_MSG!A:H,7,FALSE))</f>
        <v/>
      </c>
      <c r="L959" s="3" t="str">
        <f>IF(OR(ISNA(VLOOKUP(Tableau161920[[#This Row],[Référence]],MON_MSG!A:I,8,FALSE)),ISBLANK(VLOOKUP(Tableau161920[[#This Row],[Référence]],MON_MSG!A:I,8,FALSE))),"",VLOOKUP(Tableau161920[[#This Row],[Référence]],MON_MSG!A:I,8,FALSE))</f>
        <v/>
      </c>
      <c r="M959" s="3" t="str">
        <f>IF(OR(ISNA(VLOOKUP(Tableau161920[[#This Row],[Référence]],MON_MSG!A:J,9,FALSE)),ISBLANK(VLOOKUP(Tableau161920[[#This Row],[Référence]],MON_MSG!A:J,9,FALSE))),"",VLOOKUP(Tableau161920[[#This Row],[Référence]],MON_MSG!A:J,9,FALSE))</f>
        <v/>
      </c>
      <c r="N959" s="3" t="str">
        <f>IF(VLOOKUP($A959,DICO_Complet!A:R,12,FALSE)=0,"",VLOOKUP($A959,DICO_Complet!A:R,12,FALSE))</f>
        <v/>
      </c>
      <c r="O959" s="3" t="str">
        <f>IF(VLOOKUP($A959,DICO_Complet!A:R,13,FALSE)=0,"",VLOOKUP($A959,DICO_Complet!A:R,13,FALSE))</f>
        <v/>
      </c>
      <c r="P959" s="3" t="str">
        <f>IF(VLOOKUP($A959,DICO_Complet!A:R,14,FALSE)=0,"",VLOOKUP($A959,DICO_Complet!A:R,14,FALSE))</f>
        <v/>
      </c>
      <c r="Q959" s="3" t="str">
        <f>IF(VLOOKUP($A959,DICO_Complet!A:R,15,FALSE)=0,"",VLOOKUP($A959,DICO_Complet!A:R,15,FALSE))</f>
        <v/>
      </c>
      <c r="R959" s="3" t="str">
        <f>IF(VLOOKUP($A959,DICO_Complet!A:R,16,FALSE)=0,"",VLOOKUP($A959,DICO_Complet!A:R,16,FALSE))</f>
        <v/>
      </c>
      <c r="S959" s="3" t="str">
        <f>IF(VLOOKUP($A959,DICO_Complet!A:R,17,FALSE)=0,"",VLOOKUP($A959,DICO_Complet!A:R,17,FALSE))</f>
        <v/>
      </c>
      <c r="T959" s="3" t="str">
        <f>IF(VLOOKUP($A959,DICO_Complet!A:R,18,FALSE)=0,"",VLOOKUP($A959,DICO_Complet!A:R,18,FALSE))</f>
        <v/>
      </c>
    </row>
    <row r="960" spans="1:20">
      <c r="A960" s="29">
        <v>250924100010</v>
      </c>
      <c r="B960" s="30" t="str">
        <f>IF(ISNA(VLOOKUP(Tableau161920[[#This Row],[Référence]],MON_MSG!A:B,2,FALSE)),"N",IF($I960="Obsolete","N","O"))</f>
        <v>O</v>
      </c>
      <c r="C960" s="3" t="str">
        <f>VLOOKUP($A960,DICO_Complet!A:R,3,FALSE)</f>
        <v>Environment</v>
      </c>
      <c r="D960" s="3" t="str">
        <f>VLOOKUP($A960,DICO_Complet!A:R,4,FALSE)</f>
        <v>paymentToken</v>
      </c>
      <c r="E960" s="3" t="str">
        <f>VLOOKUP($A960,DICO_Complet!A:R,5,FALSE)</f>
        <v>tokenChainingReferenceId</v>
      </c>
      <c r="F960" s="3" t="str">
        <f>VLOOKUP($A960,DICO_Complet!A:R,6,FALSE)</f>
        <v>Max32NumericText</v>
      </c>
      <c r="G960" s="31" t="str">
        <f>VLOOKUP($A960,DICO_Complet!A:R,7,FALSE)</f>
        <v>DNS</v>
      </c>
      <c r="H960" s="31">
        <f>VLOOKUP($A960,DICO_Complet!A:R,8,FALSE)</f>
        <v>0</v>
      </c>
      <c r="I960" s="3" t="str">
        <f>IF(VLOOKUP($A960,DICO_Complet!A:R,9,FALSE)&lt;&gt;0,VLOOKUP($A960,DICO_Complet!A:R,9,FALSE),"")</f>
        <v/>
      </c>
      <c r="J960" s="3" t="str">
        <f>VLOOKUP($A960,DICO_Complet!A:R,10,FALSE)</f>
        <v>Token reference of the chained token.</v>
      </c>
      <c r="K960" s="3" t="str">
        <f>IF(OR(ISNA(VLOOKUP(Tableau161920[[#This Row],[Référence]],MON_MSG!A:H,7,FALSE)),ISBLANK(VLOOKUP(Tableau161920[[#This Row],[Référence]],MON_MSG!A:H,7,FALSE))),"",VLOOKUP(Tableau161920[[#This Row],[Référence]],MON_MSG!A:H,7,FALSE))</f>
        <v/>
      </c>
      <c r="L960" s="3" t="str">
        <f>IF(OR(ISNA(VLOOKUP(Tableau161920[[#This Row],[Référence]],MON_MSG!A:I,8,FALSE)),ISBLANK(VLOOKUP(Tableau161920[[#This Row],[Référence]],MON_MSG!A:I,8,FALSE))),"",VLOOKUP(Tableau161920[[#This Row],[Référence]],MON_MSG!A:I,8,FALSE))</f>
        <v/>
      </c>
      <c r="M960" s="3" t="str">
        <f>IF(OR(ISNA(VLOOKUP(Tableau161920[[#This Row],[Référence]],MON_MSG!A:J,9,FALSE)),ISBLANK(VLOOKUP(Tableau161920[[#This Row],[Référence]],MON_MSG!A:J,9,FALSE))),"",VLOOKUP(Tableau161920[[#This Row],[Référence]],MON_MSG!A:J,9,FALSE))</f>
        <v/>
      </c>
      <c r="N960" s="3" t="str">
        <f>IF(VLOOKUP($A960,DICO_Complet!A:R,12,FALSE)=0,"",VLOOKUP($A960,DICO_Complet!A:R,12,FALSE))</f>
        <v/>
      </c>
      <c r="O960" s="3" t="str">
        <f>IF(VLOOKUP($A960,DICO_Complet!A:R,13,FALSE)=0,"",VLOOKUP($A960,DICO_Complet!A:R,13,FALSE))</f>
        <v/>
      </c>
      <c r="P960" s="3" t="str">
        <f>IF(VLOOKUP($A960,DICO_Complet!A:R,14,FALSE)=0,"",VLOOKUP($A960,DICO_Complet!A:R,14,FALSE))</f>
        <v/>
      </c>
      <c r="Q960" s="3" t="str">
        <f>IF(VLOOKUP($A960,DICO_Complet!A:R,15,FALSE)=0,"",VLOOKUP($A960,DICO_Complet!A:R,15,FALSE))</f>
        <v/>
      </c>
      <c r="R960" s="3" t="str">
        <f>IF(VLOOKUP($A960,DICO_Complet!A:R,16,FALSE)=0,"",VLOOKUP($A960,DICO_Complet!A:R,16,FALSE))</f>
        <v/>
      </c>
      <c r="S960" s="3" t="str">
        <f>IF(VLOOKUP($A960,DICO_Complet!A:R,17,FALSE)=0,"",VLOOKUP($A960,DICO_Complet!A:R,17,FALSE))</f>
        <v/>
      </c>
      <c r="T960" s="3" t="str">
        <f>IF(VLOOKUP($A960,DICO_Complet!A:R,18,FALSE)=0,"",VLOOKUP($A960,DICO_Complet!A:R,18,FALSE))</f>
        <v/>
      </c>
    </row>
    <row r="961" spans="1:20">
      <c r="A961" s="29">
        <v>250924100009</v>
      </c>
      <c r="B961" s="30" t="str">
        <f>IF(ISNA(VLOOKUP(Tableau161920[[#This Row],[Référence]],MON_MSG!A:B,2,FALSE)),"N",IF($I961="Obsolete","N","O"))</f>
        <v>O</v>
      </c>
      <c r="C961" s="3" t="str">
        <f>VLOOKUP($A961,DICO_Complet!A:R,3,FALSE)</f>
        <v>Environment</v>
      </c>
      <c r="D961" s="3" t="str">
        <f>VLOOKUP($A961,DICO_Complet!A:R,4,FALSE)</f>
        <v>paymentToken</v>
      </c>
      <c r="E961" s="3" t="str">
        <f>VLOOKUP($A961,DICO_Complet!A:R,5,FALSE)</f>
        <v>tokenClosureDateTime</v>
      </c>
      <c r="F961" s="3" t="str">
        <f>VLOOKUP($A961,DICO_Complet!A:R,6,FALSE)</f>
        <v>ISODateTime</v>
      </c>
      <c r="G961" s="31" t="str">
        <f>VLOOKUP($A961,DICO_Complet!A:R,7,FALSE)</f>
        <v>DNS</v>
      </c>
      <c r="H961" s="31">
        <f>VLOOKUP($A961,DICO_Complet!A:R,8,FALSE)</f>
        <v>0</v>
      </c>
      <c r="I961" s="3" t="str">
        <f>IF(VLOOKUP($A961,DICO_Complet!A:R,9,FALSE)&lt;&gt;0,VLOOKUP($A961,DICO_Complet!A:R,9,FALSE),"")</f>
        <v/>
      </c>
      <c r="J961" s="3" t="str">
        <f>VLOOKUP($A961,DICO_Complet!A:R,10,FALSE)</f>
        <v>Token closure date time.</v>
      </c>
      <c r="K961" s="3" t="str">
        <f>IF(OR(ISNA(VLOOKUP(Tableau161920[[#This Row],[Référence]],MON_MSG!A:H,7,FALSE)),ISBLANK(VLOOKUP(Tableau161920[[#This Row],[Référence]],MON_MSG!A:H,7,FALSE))),"",VLOOKUP(Tableau161920[[#This Row],[Référence]],MON_MSG!A:H,7,FALSE))</f>
        <v/>
      </c>
      <c r="L961" s="3" t="str">
        <f>IF(OR(ISNA(VLOOKUP(Tableau161920[[#This Row],[Référence]],MON_MSG!A:I,8,FALSE)),ISBLANK(VLOOKUP(Tableau161920[[#This Row],[Référence]],MON_MSG!A:I,8,FALSE))),"",VLOOKUP(Tableau161920[[#This Row],[Référence]],MON_MSG!A:I,8,FALSE))</f>
        <v/>
      </c>
      <c r="M961" s="3" t="str">
        <f>IF(OR(ISNA(VLOOKUP(Tableau161920[[#This Row],[Référence]],MON_MSG!A:J,9,FALSE)),ISBLANK(VLOOKUP(Tableau161920[[#This Row],[Référence]],MON_MSG!A:J,9,FALSE))),"",VLOOKUP(Tableau161920[[#This Row],[Référence]],MON_MSG!A:J,9,FALSE))</f>
        <v/>
      </c>
      <c r="N961" s="3" t="str">
        <f>IF(VLOOKUP($A961,DICO_Complet!A:R,12,FALSE)=0,"",VLOOKUP($A961,DICO_Complet!A:R,12,FALSE))</f>
        <v/>
      </c>
      <c r="O961" s="3" t="str">
        <f>IF(VLOOKUP($A961,DICO_Complet!A:R,13,FALSE)=0,"",VLOOKUP($A961,DICO_Complet!A:R,13,FALSE))</f>
        <v/>
      </c>
      <c r="P961" s="3" t="str">
        <f>IF(VLOOKUP($A961,DICO_Complet!A:R,14,FALSE)=0,"",VLOOKUP($A961,DICO_Complet!A:R,14,FALSE))</f>
        <v/>
      </c>
      <c r="Q961" s="3" t="str">
        <f>IF(VLOOKUP($A961,DICO_Complet!A:R,15,FALSE)=0,"",VLOOKUP($A961,DICO_Complet!A:R,15,FALSE))</f>
        <v/>
      </c>
      <c r="R961" s="3" t="str">
        <f>IF(VLOOKUP($A961,DICO_Complet!A:R,16,FALSE)=0,"",VLOOKUP($A961,DICO_Complet!A:R,16,FALSE))</f>
        <v/>
      </c>
      <c r="S961" s="3" t="str">
        <f>IF(VLOOKUP($A961,DICO_Complet!A:R,17,FALSE)=0,"",VLOOKUP($A961,DICO_Complet!A:R,17,FALSE))</f>
        <v/>
      </c>
      <c r="T961" s="3" t="str">
        <f>IF(VLOOKUP($A961,DICO_Complet!A:R,18,FALSE)=0,"",VLOOKUP($A961,DICO_Complet!A:R,18,FALSE))</f>
        <v/>
      </c>
    </row>
    <row r="962" spans="1:20">
      <c r="A962" s="29">
        <v>250924100001</v>
      </c>
      <c r="B962" s="30" t="str">
        <f>IF(ISNA(VLOOKUP(Tableau161920[[#This Row],[Référence]],MON_MSG!A:B,2,FALSE)),"N",IF($I962="Obsolete","N","O"))</f>
        <v>O</v>
      </c>
      <c r="C962" s="3" t="str">
        <f>VLOOKUP($A962,DICO_Complet!A:R,3,FALSE)</f>
        <v>Environment</v>
      </c>
      <c r="D962" s="3" t="str">
        <f>VLOOKUP($A962,DICO_Complet!A:R,4,FALSE)</f>
        <v>paymentToken</v>
      </c>
      <c r="E962" s="3" t="str">
        <f>VLOOKUP($A962,DICO_Complet!A:R,5,FALSE)</f>
        <v>tokenDeviceId</v>
      </c>
      <c r="F962" s="3" t="str">
        <f>VLOOKUP($A962,DICO_Complet!A:R,6,FALSE)</f>
        <v>Max64AlphaNumericText</v>
      </c>
      <c r="G962" s="31" t="str">
        <f>VLOOKUP($A962,DICO_Complet!A:R,7,FALSE)</f>
        <v>DNS</v>
      </c>
      <c r="H962" s="31">
        <f>VLOOKUP($A962,DICO_Complet!A:R,8,FALSE)</f>
        <v>0</v>
      </c>
      <c r="I962" s="3" t="str">
        <f>IF(VLOOKUP($A962,DICO_Complet!A:R,9,FALSE)&lt;&gt;0,VLOOKUP($A962,DICO_Complet!A:R,9,FALSE),"")</f>
        <v/>
      </c>
      <c r="J962" s="3" t="str">
        <f>VLOOKUP($A962,DICO_Complet!A:R,10,FALSE)</f>
        <v>Token Device Id.</v>
      </c>
      <c r="K962" s="3" t="str">
        <f>IF(OR(ISNA(VLOOKUP(Tableau161920[[#This Row],[Référence]],MON_MSG!A:H,7,FALSE)),ISBLANK(VLOOKUP(Tableau161920[[#This Row],[Référence]],MON_MSG!A:H,7,FALSE))),"",VLOOKUP(Tableau161920[[#This Row],[Référence]],MON_MSG!A:H,7,FALSE))</f>
        <v/>
      </c>
      <c r="L962" s="3" t="str">
        <f>IF(OR(ISNA(VLOOKUP(Tableau161920[[#This Row],[Référence]],MON_MSG!A:I,8,FALSE)),ISBLANK(VLOOKUP(Tableau161920[[#This Row],[Référence]],MON_MSG!A:I,8,FALSE))),"",VLOOKUP(Tableau161920[[#This Row],[Référence]],MON_MSG!A:I,8,FALSE))</f>
        <v/>
      </c>
      <c r="M962" s="3" t="str">
        <f>IF(OR(ISNA(VLOOKUP(Tableau161920[[#This Row],[Référence]],MON_MSG!A:J,9,FALSE)),ISBLANK(VLOOKUP(Tableau161920[[#This Row],[Référence]],MON_MSG!A:J,9,FALSE))),"",VLOOKUP(Tableau161920[[#This Row],[Référence]],MON_MSG!A:J,9,FALSE))</f>
        <v/>
      </c>
      <c r="N962" s="3" t="str">
        <f>IF(VLOOKUP($A962,DICO_Complet!A:R,12,FALSE)=0,"",VLOOKUP($A962,DICO_Complet!A:R,12,FALSE))</f>
        <v/>
      </c>
      <c r="O962" s="3" t="str">
        <f>IF(VLOOKUP($A962,DICO_Complet!A:R,13,FALSE)=0,"",VLOOKUP($A962,DICO_Complet!A:R,13,FALSE))</f>
        <v>108-0358</v>
      </c>
      <c r="P962" s="3" t="str">
        <f>IF(VLOOKUP($A962,DICO_Complet!A:R,14,FALSE)=0,"",VLOOKUP($A962,DICO_Complet!A:R,14,FALSE))</f>
        <v/>
      </c>
      <c r="Q962" s="3" t="str">
        <f>IF(VLOOKUP($A962,DICO_Complet!A:R,15,FALSE)=0,"",VLOOKUP($A962,DICO_Complet!A:R,15,FALSE))</f>
        <v/>
      </c>
      <c r="R962" s="3" t="str">
        <f>IF(VLOOKUP($A962,DICO_Complet!A:R,16,FALSE)=0,"",VLOOKUP($A962,DICO_Complet!A:R,16,FALSE))</f>
        <v/>
      </c>
      <c r="S962" s="3" t="str">
        <f>IF(VLOOKUP($A962,DICO_Complet!A:R,17,FALSE)=0,"",VLOOKUP($A962,DICO_Complet!A:R,17,FALSE))</f>
        <v/>
      </c>
      <c r="T962" s="3" t="str">
        <f>IF(VLOOKUP($A962,DICO_Complet!A:R,18,FALSE)=0,"",VLOOKUP($A962,DICO_Complet!A:R,18,FALSE))</f>
        <v/>
      </c>
    </row>
    <row r="963" spans="1:20">
      <c r="A963" s="29">
        <v>250924100006</v>
      </c>
      <c r="B963" s="30" t="str">
        <f>IF(ISNA(VLOOKUP(Tableau161920[[#This Row],[Référence]],MON_MSG!A:B,2,FALSE)),"N",IF($I963="Obsolete","N","O"))</f>
        <v>O</v>
      </c>
      <c r="C963" s="3" t="str">
        <f>VLOOKUP($A963,DICO_Complet!A:R,3,FALSE)</f>
        <v>Environment</v>
      </c>
      <c r="D963" s="3" t="str">
        <f>VLOOKUP($A963,DICO_Complet!A:R,4,FALSE)</f>
        <v>paymentToken</v>
      </c>
      <c r="E963" s="3" t="str">
        <f>VLOOKUP($A963,DICO_Complet!A:R,5,FALSE)</f>
        <v>tokenDeviceInformation</v>
      </c>
      <c r="F963" s="3" t="str">
        <f>VLOOKUP($A963,DICO_Complet!A:R,6,FALSE)</f>
        <v>Max1000AlphaNumericText</v>
      </c>
      <c r="G963" s="31" t="str">
        <f>VLOOKUP($A963,DICO_Complet!A:R,7,FALSE)</f>
        <v>DNS</v>
      </c>
      <c r="H963" s="31">
        <f>VLOOKUP($A963,DICO_Complet!A:R,8,FALSE)</f>
        <v>0</v>
      </c>
      <c r="I963" s="3" t="str">
        <f>IF(VLOOKUP($A963,DICO_Complet!A:R,9,FALSE)&lt;&gt;0,VLOOKUP($A963,DICO_Complet!A:R,9,FALSE),"")</f>
        <v/>
      </c>
      <c r="J963" s="3" t="str">
        <f>VLOOKUP($A963,DICO_Complet!A:R,10,FALSE)</f>
        <v>Token metadata informations.</v>
      </c>
      <c r="K963" s="3" t="str">
        <f>IF(OR(ISNA(VLOOKUP(Tableau161920[[#This Row],[Référence]],MON_MSG!A:H,7,FALSE)),ISBLANK(VLOOKUP(Tableau161920[[#This Row],[Référence]],MON_MSG!A:H,7,FALSE))),"",VLOOKUP(Tableau161920[[#This Row],[Référence]],MON_MSG!A:H,7,FALSE))</f>
        <v/>
      </c>
      <c r="L963" s="3" t="str">
        <f>IF(OR(ISNA(VLOOKUP(Tableau161920[[#This Row],[Référence]],MON_MSG!A:I,8,FALSE)),ISBLANK(VLOOKUP(Tableau161920[[#This Row],[Référence]],MON_MSG!A:I,8,FALSE))),"",VLOOKUP(Tableau161920[[#This Row],[Référence]],MON_MSG!A:I,8,FALSE))</f>
        <v/>
      </c>
      <c r="M963" s="3" t="str">
        <f>IF(OR(ISNA(VLOOKUP(Tableau161920[[#This Row],[Référence]],MON_MSG!A:J,9,FALSE)),ISBLANK(VLOOKUP(Tableau161920[[#This Row],[Référence]],MON_MSG!A:J,9,FALSE))),"",VLOOKUP(Tableau161920[[#This Row],[Référence]],MON_MSG!A:J,9,FALSE))</f>
        <v/>
      </c>
      <c r="N963" s="3" t="str">
        <f>IF(VLOOKUP($A963,DICO_Complet!A:R,12,FALSE)=0,"",VLOOKUP($A963,DICO_Complet!A:R,12,FALSE))</f>
        <v/>
      </c>
      <c r="O963" s="3" t="str">
        <f>IF(VLOOKUP($A963,DICO_Complet!A:R,13,FALSE)=0,"",VLOOKUP($A963,DICO_Complet!A:R,13,FALSE))</f>
        <v/>
      </c>
      <c r="P963" s="3" t="str">
        <f>IF(VLOOKUP($A963,DICO_Complet!A:R,14,FALSE)=0,"",VLOOKUP($A963,DICO_Complet!A:R,14,FALSE))</f>
        <v/>
      </c>
      <c r="Q963" s="3" t="str">
        <f>IF(VLOOKUP($A963,DICO_Complet!A:R,15,FALSE)=0,"",VLOOKUP($A963,DICO_Complet!A:R,15,FALSE))</f>
        <v/>
      </c>
      <c r="R963" s="3" t="str">
        <f>IF(VLOOKUP($A963,DICO_Complet!A:R,16,FALSE)=0,"",VLOOKUP($A963,DICO_Complet!A:R,16,FALSE))</f>
        <v/>
      </c>
      <c r="S963" s="3" t="str">
        <f>IF(VLOOKUP($A963,DICO_Complet!A:R,17,FALSE)=0,"",VLOOKUP($A963,DICO_Complet!A:R,17,FALSE))</f>
        <v/>
      </c>
      <c r="T963" s="3" t="str">
        <f>IF(VLOOKUP($A963,DICO_Complet!A:R,18,FALSE)=0,"",VLOOKUP($A963,DICO_Complet!A:R,18,FALSE))</f>
        <v/>
      </c>
    </row>
    <row r="964" spans="1:20">
      <c r="A964" s="29">
        <v>250924100002</v>
      </c>
      <c r="B964" s="30" t="str">
        <f>IF(ISNA(VLOOKUP(Tableau161920[[#This Row],[Référence]],MON_MSG!A:B,2,FALSE)),"N",IF($I964="Obsolete","N","O"))</f>
        <v>O</v>
      </c>
      <c r="C964" s="3" t="str">
        <f>VLOOKUP($A964,DICO_Complet!A:R,3,FALSE)</f>
        <v>Environment</v>
      </c>
      <c r="D964" s="3" t="str">
        <f>VLOOKUP($A964,DICO_Complet!A:R,4,FALSE)</f>
        <v>paymentToken</v>
      </c>
      <c r="E964" s="3" t="str">
        <f>VLOOKUP($A964,DICO_Complet!A:R,5,FALSE)</f>
        <v>tokenDeviceName</v>
      </c>
      <c r="F964" s="3" t="str">
        <f>VLOOKUP($A964,DICO_Complet!A:R,6,FALSE)</f>
        <v>Max15AlphaNumericText</v>
      </c>
      <c r="G964" s="31" t="str">
        <f>VLOOKUP($A964,DICO_Complet!A:R,7,FALSE)</f>
        <v>DNS</v>
      </c>
      <c r="H964" s="31">
        <f>VLOOKUP($A964,DICO_Complet!A:R,8,FALSE)</f>
        <v>0</v>
      </c>
      <c r="I964" s="3" t="str">
        <f>IF(VLOOKUP($A964,DICO_Complet!A:R,9,FALSE)&lt;&gt;0,VLOOKUP($A964,DICO_Complet!A:R,9,FALSE),"")</f>
        <v/>
      </c>
      <c r="J964" s="3" t="str">
        <f>VLOOKUP($A964,DICO_Complet!A:R,10,FALSE)</f>
        <v>Token Device name.</v>
      </c>
      <c r="K964" s="3" t="str">
        <f>IF(OR(ISNA(VLOOKUP(Tableau161920[[#This Row],[Référence]],MON_MSG!A:H,7,FALSE)),ISBLANK(VLOOKUP(Tableau161920[[#This Row],[Référence]],MON_MSG!A:H,7,FALSE))),"",VLOOKUP(Tableau161920[[#This Row],[Référence]],MON_MSG!A:H,7,FALSE))</f>
        <v/>
      </c>
      <c r="L964" s="3" t="str">
        <f>IF(OR(ISNA(VLOOKUP(Tableau161920[[#This Row],[Référence]],MON_MSG!A:I,8,FALSE)),ISBLANK(VLOOKUP(Tableau161920[[#This Row],[Référence]],MON_MSG!A:I,8,FALSE))),"",VLOOKUP(Tableau161920[[#This Row],[Référence]],MON_MSG!A:I,8,FALSE))</f>
        <v/>
      </c>
      <c r="M964" s="3" t="str">
        <f>IF(OR(ISNA(VLOOKUP(Tableau161920[[#This Row],[Référence]],MON_MSG!A:J,9,FALSE)),ISBLANK(VLOOKUP(Tableau161920[[#This Row],[Référence]],MON_MSG!A:J,9,FALSE))),"",VLOOKUP(Tableau161920[[#This Row],[Référence]],MON_MSG!A:J,9,FALSE))</f>
        <v/>
      </c>
      <c r="N964" s="3" t="str">
        <f>IF(VLOOKUP($A964,DICO_Complet!A:R,12,FALSE)=0,"",VLOOKUP($A964,DICO_Complet!A:R,12,FALSE))</f>
        <v/>
      </c>
      <c r="O964" s="3" t="str">
        <f>IF(VLOOKUP($A964,DICO_Complet!A:R,13,FALSE)=0,"",VLOOKUP($A964,DICO_Complet!A:R,13,FALSE))</f>
        <v>107-24</v>
      </c>
      <c r="P964" s="3" t="str">
        <f>IF(VLOOKUP($A964,DICO_Complet!A:R,14,FALSE)=0,"",VLOOKUP($A964,DICO_Complet!A:R,14,FALSE))</f>
        <v/>
      </c>
      <c r="Q964" s="3" t="str">
        <f>IF(VLOOKUP($A964,DICO_Complet!A:R,15,FALSE)=0,"",VLOOKUP($A964,DICO_Complet!A:R,15,FALSE))</f>
        <v/>
      </c>
      <c r="R964" s="3" t="str">
        <f>IF(VLOOKUP($A964,DICO_Complet!A:R,16,FALSE)=0,"",VLOOKUP($A964,DICO_Complet!A:R,16,FALSE))</f>
        <v/>
      </c>
      <c r="S964" s="3" t="str">
        <f>IF(VLOOKUP($A964,DICO_Complet!A:R,17,FALSE)=0,"",VLOOKUP($A964,DICO_Complet!A:R,17,FALSE))</f>
        <v/>
      </c>
      <c r="T964" s="3" t="str">
        <f>IF(VLOOKUP($A964,DICO_Complet!A:R,18,FALSE)=0,"",VLOOKUP($A964,DICO_Complet!A:R,18,FALSE))</f>
        <v/>
      </c>
    </row>
    <row r="965" spans="1:20">
      <c r="A965" s="29">
        <v>251125100007</v>
      </c>
      <c r="B965" s="30" t="str">
        <f>IF(ISNA(VLOOKUP(Tableau161920[[#This Row],[Référence]],MON_MSG!A:B,2,FALSE)),"N",IF($I965="Obsolete","N","O"))</f>
        <v>O</v>
      </c>
      <c r="C965" s="3" t="str">
        <f>VLOOKUP($A965,DICO_Complet!A:R,3,FALSE)</f>
        <v>Environment</v>
      </c>
      <c r="D965" s="3" t="str">
        <f>VLOOKUP($A965,DICO_Complet!A:R,4,FALSE)</f>
        <v>paymentToken</v>
      </c>
      <c r="E965" s="3" t="str">
        <f>VLOOKUP($A965,DICO_Complet!A:R,5,FALSE)</f>
        <v>tokenDeviceOperatingSystem</v>
      </c>
      <c r="F965" s="3" t="str">
        <f>VLOOKUP($A965,DICO_Complet!A:R,6,FALSE)</f>
        <v>Exact1Text</v>
      </c>
      <c r="G965" s="31" t="str">
        <f>VLOOKUP($A965,DICO_Complet!A:R,7,FALSE)</f>
        <v>DNS</v>
      </c>
      <c r="H965" s="31">
        <f>VLOOKUP($A965,DICO_Complet!A:R,8,FALSE)</f>
        <v>0</v>
      </c>
      <c r="I965" s="3" t="str">
        <f>IF(VLOOKUP($A965,DICO_Complet!A:R,9,FALSE)&lt;&gt;0,VLOOKUP($A965,DICO_Complet!A:R,9,FALSE),"")</f>
        <v/>
      </c>
      <c r="J965" s="3" t="str">
        <f>VLOOKUP($A965,DICO_Complet!A:R,10,FALSE)</f>
        <v>Token OS designation</v>
      </c>
      <c r="K965" s="3" t="str">
        <f>IF(OR(ISNA(VLOOKUP(Tableau161920[[#This Row],[Référence]],MON_MSG!A:H,7,FALSE)),ISBLANK(VLOOKUP(Tableau161920[[#This Row],[Référence]],MON_MSG!A:H,7,FALSE))),"",VLOOKUP(Tableau161920[[#This Row],[Référence]],MON_MSG!A:H,7,FALSE))</f>
        <v/>
      </c>
      <c r="L965" s="3" t="str">
        <f>IF(OR(ISNA(VLOOKUP(Tableau161920[[#This Row],[Référence]],MON_MSG!A:I,8,FALSE)),ISBLANK(VLOOKUP(Tableau161920[[#This Row],[Référence]],MON_MSG!A:I,8,FALSE))),"",VLOOKUP(Tableau161920[[#This Row],[Référence]],MON_MSG!A:I,8,FALSE))</f>
        <v/>
      </c>
      <c r="M965" s="3" t="str">
        <f>IF(OR(ISNA(VLOOKUP(Tableau161920[[#This Row],[Référence]],MON_MSG!A:J,9,FALSE)),ISBLANK(VLOOKUP(Tableau161920[[#This Row],[Référence]],MON_MSG!A:J,9,FALSE))),"",VLOOKUP(Tableau161920[[#This Row],[Référence]],MON_MSG!A:J,9,FALSE))</f>
        <v/>
      </c>
      <c r="N965" s="3" t="str">
        <f>IF(VLOOKUP($A965,DICO_Complet!A:R,12,FALSE)=0,"",VLOOKUP($A965,DICO_Complet!A:R,12,FALSE))</f>
        <v/>
      </c>
      <c r="O965" s="3" t="str">
        <f>IF(VLOOKUP($A965,DICO_Complet!A:R,13,FALSE)=0,"",VLOOKUP($A965,DICO_Complet!A:R,13,FALSE))</f>
        <v>106_05</v>
      </c>
      <c r="P965" s="3" t="str">
        <f>IF(VLOOKUP($A965,DICO_Complet!A:R,14,FALSE)=0,"",VLOOKUP($A965,DICO_Complet!A:R,14,FALSE))</f>
        <v/>
      </c>
      <c r="Q965" s="3" t="str">
        <f>IF(VLOOKUP($A965,DICO_Complet!A:R,15,FALSE)=0,"",VLOOKUP($A965,DICO_Complet!A:R,15,FALSE))</f>
        <v/>
      </c>
      <c r="R965" s="3" t="str">
        <f>IF(VLOOKUP($A965,DICO_Complet!A:R,16,FALSE)=0,"",VLOOKUP($A965,DICO_Complet!A:R,16,FALSE))</f>
        <v/>
      </c>
      <c r="S965" s="3" t="str">
        <f>IF(VLOOKUP($A965,DICO_Complet!A:R,17,FALSE)=0,"",VLOOKUP($A965,DICO_Complet!A:R,17,FALSE))</f>
        <v/>
      </c>
      <c r="T965" s="3" t="str">
        <f>IF(VLOOKUP($A965,DICO_Complet!A:R,18,FALSE)=0,"",VLOOKUP($A965,DICO_Complet!A:R,18,FALSE))</f>
        <v/>
      </c>
    </row>
    <row r="966" spans="1:20">
      <c r="A966" s="29">
        <v>250901001211</v>
      </c>
      <c r="B966" s="30" t="str">
        <f>IF(ISNA(VLOOKUP(Tableau161920[[#This Row],[Référence]],MON_MSG!A:B,2,FALSE)),"N",IF($I966="Obsolete","N","O"))</f>
        <v>O</v>
      </c>
      <c r="C966" s="3" t="str">
        <f>VLOOKUP($A966,DICO_Complet!A:R,3,FALSE)</f>
        <v>Environment</v>
      </c>
      <c r="D966" s="3" t="str">
        <f>VLOOKUP($A966,DICO_Complet!A:R,4,FALSE)</f>
        <v>paymentToken</v>
      </c>
      <c r="E966" s="3" t="str">
        <f>VLOOKUP($A966,DICO_Complet!A:R,5,FALSE)</f>
        <v>tokenExpiryDate</v>
      </c>
      <c r="F966" s="3" t="str">
        <f>VLOOKUP($A966,DICO_Complet!A:R,6,FALSE)</f>
        <v>ISOYearMonth</v>
      </c>
      <c r="G966" s="31" t="str">
        <f>VLOOKUP($A966,DICO_Complet!A:R,7,FALSE)</f>
        <v>DNS</v>
      </c>
      <c r="H966" s="31">
        <f>VLOOKUP($A966,DICO_Complet!A:R,8,FALSE)</f>
        <v>0</v>
      </c>
      <c r="I966" s="3" t="str">
        <f>IF(VLOOKUP($A966,DICO_Complet!A:R,9,FALSE)&lt;&gt;0,VLOOKUP($A966,DICO_Complet!A:R,9,FALSE),"")</f>
        <v/>
      </c>
      <c r="J966" s="3" t="str">
        <f>VLOOKUP($A966,DICO_Complet!A:R,10,FALSE)</f>
        <v>Token expiry date</v>
      </c>
      <c r="K966" s="3" t="str">
        <f>IF(OR(ISNA(VLOOKUP(Tableau161920[[#This Row],[Référence]],MON_MSG!A:H,7,FALSE)),ISBLANK(VLOOKUP(Tableau161920[[#This Row],[Référence]],MON_MSG!A:H,7,FALSE))),"",VLOOKUP(Tableau161920[[#This Row],[Référence]],MON_MSG!A:H,7,FALSE))</f>
        <v/>
      </c>
      <c r="L966" s="3" t="str">
        <f>IF(OR(ISNA(VLOOKUP(Tableau161920[[#This Row],[Référence]],MON_MSG!A:I,8,FALSE)),ISBLANK(VLOOKUP(Tableau161920[[#This Row],[Référence]],MON_MSG!A:I,8,FALSE))),"",VLOOKUP(Tableau161920[[#This Row],[Référence]],MON_MSG!A:I,8,FALSE))</f>
        <v/>
      </c>
      <c r="M966" s="3" t="str">
        <f>IF(OR(ISNA(VLOOKUP(Tableau161920[[#This Row],[Référence]],MON_MSG!A:J,9,FALSE)),ISBLANK(VLOOKUP(Tableau161920[[#This Row],[Référence]],MON_MSG!A:J,9,FALSE))),"",VLOOKUP(Tableau161920[[#This Row],[Référence]],MON_MSG!A:J,9,FALSE))</f>
        <v/>
      </c>
      <c r="N966" s="3" t="str">
        <f>IF(VLOOKUP($A966,DICO_Complet!A:R,12,FALSE)=0,"",VLOOKUP($A966,DICO_Complet!A:R,12,FALSE))</f>
        <v>RSB105_2</v>
      </c>
      <c r="O966" s="3" t="str">
        <f>IF(VLOOKUP($A966,DICO_Complet!A:R,13,FALSE)=0,"",VLOOKUP($A966,DICO_Complet!A:R,13,FALSE))</f>
        <v>105-2</v>
      </c>
      <c r="P966" s="3" t="str">
        <f>IF(VLOOKUP($A966,DICO_Complet!A:R,14,FALSE)=0,"",VLOOKUP($A966,DICO_Complet!A:R,14,FALSE))</f>
        <v/>
      </c>
      <c r="Q966" s="3" t="str">
        <f>IF(VLOOKUP($A966,DICO_Complet!A:R,15,FALSE)=0,"",VLOOKUP($A966,DICO_Complet!A:R,15,FALSE))</f>
        <v/>
      </c>
      <c r="R966" s="3" t="str">
        <f>IF(VLOOKUP($A966,DICO_Complet!A:R,16,FALSE)=0,"",VLOOKUP($A966,DICO_Complet!A:R,16,FALSE))</f>
        <v/>
      </c>
      <c r="S966" s="3" t="str">
        <f>IF(VLOOKUP($A966,DICO_Complet!A:R,17,FALSE)=0,"",VLOOKUP($A966,DICO_Complet!A:R,17,FALSE))</f>
        <v/>
      </c>
      <c r="T966" s="3" t="str">
        <f>IF(VLOOKUP($A966,DICO_Complet!A:R,18,FALSE)=0,"",VLOOKUP($A966,DICO_Complet!A:R,18,FALSE))</f>
        <v/>
      </c>
    </row>
    <row r="967" spans="1:20">
      <c r="A967" s="29">
        <v>250901001212</v>
      </c>
      <c r="B967" s="30" t="str">
        <f>IF(ISNA(VLOOKUP(Tableau161920[[#This Row],[Référence]],MON_MSG!A:B,2,FALSE)),"N",IF($I967="Obsolete","N","O"))</f>
        <v>O</v>
      </c>
      <c r="C967" s="3" t="str">
        <f>VLOOKUP($A967,DICO_Complet!A:R,3,FALSE)</f>
        <v>Environment</v>
      </c>
      <c r="D967" s="3" t="str">
        <f>VLOOKUP($A967,DICO_Complet!A:R,4,FALSE)</f>
        <v>paymentToken</v>
      </c>
      <c r="E967" s="3" t="str">
        <f>VLOOKUP($A967,DICO_Complet!A:R,5,FALSE)</f>
        <v>tokenLocation</v>
      </c>
      <c r="F967" s="3" t="str">
        <f>VLOOKUP($A967,DICO_Complet!A:R,6,FALSE)</f>
        <v>Max2AlphaNumericText</v>
      </c>
      <c r="G967" s="31" t="str">
        <f>VLOOKUP($A967,DICO_Complet!A:R,7,FALSE)</f>
        <v>DNS</v>
      </c>
      <c r="H967" s="31">
        <f>VLOOKUP($A967,DICO_Complet!A:R,8,FALSE)</f>
        <v>0</v>
      </c>
      <c r="I967" s="3" t="str">
        <f>IF(VLOOKUP($A967,DICO_Complet!A:R,9,FALSE)&lt;&gt;0,VLOOKUP($A967,DICO_Complet!A:R,9,FALSE),"")</f>
        <v/>
      </c>
      <c r="J967" s="3" t="str">
        <f>VLOOKUP($A967,DICO_Complet!A:R,10,FALSE)</f>
        <v>Token location</v>
      </c>
      <c r="K967" s="3" t="str">
        <f>IF(OR(ISNA(VLOOKUP(Tableau161920[[#This Row],[Référence]],MON_MSG!A:H,7,FALSE)),ISBLANK(VLOOKUP(Tableau161920[[#This Row],[Référence]],MON_MSG!A:H,7,FALSE))),"",VLOOKUP(Tableau161920[[#This Row],[Référence]],MON_MSG!A:H,7,FALSE))</f>
        <v/>
      </c>
      <c r="L967" s="3" t="str">
        <f>IF(OR(ISNA(VLOOKUP(Tableau161920[[#This Row],[Référence]],MON_MSG!A:I,8,FALSE)),ISBLANK(VLOOKUP(Tableau161920[[#This Row],[Référence]],MON_MSG!A:I,8,FALSE))),"",VLOOKUP(Tableau161920[[#This Row],[Référence]],MON_MSG!A:I,8,FALSE))</f>
        <v/>
      </c>
      <c r="M967" s="3" t="str">
        <f>IF(OR(ISNA(VLOOKUP(Tableau161920[[#This Row],[Référence]],MON_MSG!A:J,9,FALSE)),ISBLANK(VLOOKUP(Tableau161920[[#This Row],[Référence]],MON_MSG!A:J,9,FALSE))),"",VLOOKUP(Tableau161920[[#This Row],[Référence]],MON_MSG!A:J,9,FALSE))</f>
        <v/>
      </c>
      <c r="N967" s="3" t="str">
        <f>IF(VLOOKUP($A967,DICO_Complet!A:R,12,FALSE)=0,"",VLOOKUP($A967,DICO_Complet!A:R,12,FALSE))</f>
        <v>RSB105_7</v>
      </c>
      <c r="O967" s="3" t="str">
        <f>IF(VLOOKUP($A967,DICO_Complet!A:R,13,FALSE)=0,"",VLOOKUP($A967,DICO_Complet!A:R,13,FALSE))</f>
        <v>105-7</v>
      </c>
      <c r="P967" s="3" t="str">
        <f>IF(VLOOKUP($A967,DICO_Complet!A:R,14,FALSE)=0,"",VLOOKUP($A967,DICO_Complet!A:R,14,FALSE))</f>
        <v/>
      </c>
      <c r="Q967" s="3" t="str">
        <f>IF(VLOOKUP($A967,DICO_Complet!A:R,15,FALSE)=0,"",VLOOKUP($A967,DICO_Complet!A:R,15,FALSE))</f>
        <v/>
      </c>
      <c r="R967" s="3" t="str">
        <f>IF(VLOOKUP($A967,DICO_Complet!A:R,16,FALSE)=0,"",VLOOKUP($A967,DICO_Complet!A:R,16,FALSE))</f>
        <v/>
      </c>
      <c r="S967" s="3" t="str">
        <f>IF(VLOOKUP($A967,DICO_Complet!A:R,17,FALSE)=0,"",VLOOKUP($A967,DICO_Complet!A:R,17,FALSE))</f>
        <v/>
      </c>
      <c r="T967" s="3" t="str">
        <f>IF(VLOOKUP($A967,DICO_Complet!A:R,18,FALSE)=0,"",VLOOKUP($A967,DICO_Complet!A:R,18,FALSE))</f>
        <v/>
      </c>
    </row>
    <row r="968" spans="1:20">
      <c r="A968" s="29">
        <v>241112000149</v>
      </c>
      <c r="B968" s="30" t="str">
        <f>IF(ISNA(VLOOKUP(Tableau161920[[#This Row],[Référence]],MON_MSG!A:B,2,FALSE)),"N",IF($I968="Obsolete","N","O"))</f>
        <v>O</v>
      </c>
      <c r="C968" s="3" t="str">
        <f>VLOOKUP($A968,DICO_Complet!A:R,3,FALSE)</f>
        <v>Environment</v>
      </c>
      <c r="D968" s="3" t="str">
        <f>VLOOKUP($A968,DICO_Complet!A:R,4,FALSE)</f>
        <v>paymentToken</v>
      </c>
      <c r="E968" s="3" t="str">
        <f>VLOOKUP($A968,DICO_Complet!A:R,5,FALSE)</f>
        <v>tokenProgramIndicator</v>
      </c>
      <c r="F968" s="3" t="str">
        <f>VLOOKUP($A968,DICO_Complet!A:R,6,FALSE)</f>
        <v>Exact1Text</v>
      </c>
      <c r="G968" s="31" t="str">
        <f>VLOOKUP($A968,DICO_Complet!A:R,7,FALSE)</f>
        <v>DNS</v>
      </c>
      <c r="H968" s="31">
        <f>VLOOKUP($A968,DICO_Complet!A:R,8,FALSE)</f>
        <v>0</v>
      </c>
      <c r="I968" s="3" t="str">
        <f>IF(VLOOKUP($A968,DICO_Complet!A:R,9,FALSE)&lt;&gt;0,VLOOKUP($A968,DICO_Complet!A:R,9,FALSE),"")</f>
        <v/>
      </c>
      <c r="J968" s="3" t="str">
        <f>VLOOKUP($A968,DICO_Complet!A:R,10,FALSE)</f>
        <v>value that can identify transactions eligible for token services.</v>
      </c>
      <c r="K968" s="3" t="str">
        <f>IF(OR(ISNA(VLOOKUP(Tableau161920[[#This Row],[Référence]],MON_MSG!A:H,7,FALSE)),ISBLANK(VLOOKUP(Tableau161920[[#This Row],[Référence]],MON_MSG!A:H,7,FALSE))),"",VLOOKUP(Tableau161920[[#This Row],[Référence]],MON_MSG!A:H,7,FALSE))</f>
        <v/>
      </c>
      <c r="L968" s="3" t="str">
        <f>IF(OR(ISNA(VLOOKUP(Tableau161920[[#This Row],[Référence]],MON_MSG!A:I,8,FALSE)),ISBLANK(VLOOKUP(Tableau161920[[#This Row],[Référence]],MON_MSG!A:I,8,FALSE))),"",VLOOKUP(Tableau161920[[#This Row],[Référence]],MON_MSG!A:I,8,FALSE))</f>
        <v/>
      </c>
      <c r="M968" s="3" t="str">
        <f>IF(OR(ISNA(VLOOKUP(Tableau161920[[#This Row],[Référence]],MON_MSG!A:J,9,FALSE)),ISBLANK(VLOOKUP(Tableau161920[[#This Row],[Référence]],MON_MSG!A:J,9,FALSE))),"",VLOOKUP(Tableau161920[[#This Row],[Référence]],MON_MSG!A:J,9,FALSE))</f>
        <v/>
      </c>
      <c r="N968" s="3" t="str">
        <f>IF(VLOOKUP($A968,DICO_Complet!A:R,12,FALSE)=0,"",VLOOKUP($A968,DICO_Complet!A:R,12,FALSE))</f>
        <v>RSB108_0359</v>
      </c>
      <c r="O968" s="3" t="str">
        <f>IF(VLOOKUP($A968,DICO_Complet!A:R,13,FALSE)=0,"",VLOOKUP($A968,DICO_Complet!A:R,13,FALSE))</f>
        <v>108-0359</v>
      </c>
      <c r="P968" s="3" t="str">
        <f>IF(VLOOKUP($A968,DICO_Complet!A:R,14,FALSE)=0,"",VLOOKUP($A968,DICO_Complet!A:R,14,FALSE))</f>
        <v/>
      </c>
      <c r="Q968" s="3" t="str">
        <f>IF(VLOOKUP($A968,DICO_Complet!A:R,15,FALSE)=0,"",VLOOKUP($A968,DICO_Complet!A:R,15,FALSE))</f>
        <v>119-0359</v>
      </c>
      <c r="R968" s="3" t="str">
        <f>IF(VLOOKUP($A968,DICO_Complet!A:R,16,FALSE)=0,"",VLOOKUP($A968,DICO_Complet!A:R,16,FALSE))</f>
        <v>44.3</v>
      </c>
      <c r="S968" s="3" t="str">
        <f>IF(VLOOKUP($A968,DICO_Complet!A:R,17,FALSE)=0,"",VLOOKUP($A968,DICO_Complet!A:R,17,FALSE))</f>
        <v/>
      </c>
      <c r="T968" s="3" t="str">
        <f>IF(VLOOKUP($A968,DICO_Complet!A:R,18,FALSE)=0,"",VLOOKUP($A968,DICO_Complet!A:R,18,FALSE))</f>
        <v/>
      </c>
    </row>
    <row r="969" spans="1:20">
      <c r="A969" s="29">
        <v>250901001218</v>
      </c>
      <c r="B969" s="30" t="str">
        <f>IF(ISNA(VLOOKUP(Tableau161920[[#This Row],[Référence]],MON_MSG!A:B,2,FALSE)),"N",IF($I969="Obsolete","N","O"))</f>
        <v>O</v>
      </c>
      <c r="C969" s="3" t="str">
        <f>VLOOKUP($A969,DICO_Complet!A:R,3,FALSE)</f>
        <v>Environment</v>
      </c>
      <c r="D969" s="3" t="str">
        <f>VLOOKUP($A969,DICO_Complet!A:R,4,FALSE)</f>
        <v>paymentToken</v>
      </c>
      <c r="E969" s="3" t="str">
        <f>VLOOKUP($A969,DICO_Complet!A:R,5,FALSE)</f>
        <v>tokenProtectionMethod</v>
      </c>
      <c r="F969" s="3" t="str">
        <f>VLOOKUP($A969,DICO_Complet!A:R,6,FALSE)</f>
        <v>Max2AlphaNumericText</v>
      </c>
      <c r="G969" s="31" t="str">
        <f>VLOOKUP($A969,DICO_Complet!A:R,7,FALSE)</f>
        <v>DNS</v>
      </c>
      <c r="H969" s="31">
        <f>VLOOKUP($A969,DICO_Complet!A:R,8,FALSE)</f>
        <v>0</v>
      </c>
      <c r="I969" s="3" t="str">
        <f>IF(VLOOKUP($A969,DICO_Complet!A:R,9,FALSE)&lt;&gt;0,VLOOKUP($A969,DICO_Complet!A:R,9,FALSE),"")</f>
        <v/>
      </c>
      <c r="J969" s="3" t="str">
        <f>VLOOKUP($A969,DICO_Complet!A:R,10,FALSE)</f>
        <v>Token protection method</v>
      </c>
      <c r="K969" s="3" t="str">
        <f>IF(OR(ISNA(VLOOKUP(Tableau161920[[#This Row],[Référence]],MON_MSG!A:H,7,FALSE)),ISBLANK(VLOOKUP(Tableau161920[[#This Row],[Référence]],MON_MSG!A:H,7,FALSE))),"",VLOOKUP(Tableau161920[[#This Row],[Référence]],MON_MSG!A:H,7,FALSE))</f>
        <v/>
      </c>
      <c r="L969" s="3" t="str">
        <f>IF(OR(ISNA(VLOOKUP(Tableau161920[[#This Row],[Référence]],MON_MSG!A:I,8,FALSE)),ISBLANK(VLOOKUP(Tableau161920[[#This Row],[Référence]],MON_MSG!A:I,8,FALSE))),"",VLOOKUP(Tableau161920[[#This Row],[Référence]],MON_MSG!A:I,8,FALSE))</f>
        <v/>
      </c>
      <c r="M969" s="3" t="str">
        <f>IF(OR(ISNA(VLOOKUP(Tableau161920[[#This Row],[Référence]],MON_MSG!A:J,9,FALSE)),ISBLANK(VLOOKUP(Tableau161920[[#This Row],[Référence]],MON_MSG!A:J,9,FALSE))),"",VLOOKUP(Tableau161920[[#This Row],[Référence]],MON_MSG!A:J,9,FALSE))</f>
        <v/>
      </c>
      <c r="N969" s="3" t="str">
        <f>IF(VLOOKUP($A969,DICO_Complet!A:R,12,FALSE)=0,"",VLOOKUP($A969,DICO_Complet!A:R,12,FALSE))</f>
        <v>RSB106_8</v>
      </c>
      <c r="O969" s="3" t="str">
        <f>IF(VLOOKUP($A969,DICO_Complet!A:R,13,FALSE)=0,"",VLOOKUP($A969,DICO_Complet!A:R,13,FALSE))</f>
        <v>106-8</v>
      </c>
      <c r="P969" s="3" t="str">
        <f>IF(VLOOKUP($A969,DICO_Complet!A:R,14,FALSE)=0,"",VLOOKUP($A969,DICO_Complet!A:R,14,FALSE))</f>
        <v/>
      </c>
      <c r="Q969" s="3" t="str">
        <f>IF(VLOOKUP($A969,DICO_Complet!A:R,15,FALSE)=0,"",VLOOKUP($A969,DICO_Complet!A:R,15,FALSE))</f>
        <v/>
      </c>
      <c r="R969" s="3" t="str">
        <f>IF(VLOOKUP($A969,DICO_Complet!A:R,16,FALSE)=0,"",VLOOKUP($A969,DICO_Complet!A:R,16,FALSE))</f>
        <v/>
      </c>
      <c r="S969" s="3" t="str">
        <f>IF(VLOOKUP($A969,DICO_Complet!A:R,17,FALSE)=0,"",VLOOKUP($A969,DICO_Complet!A:R,17,FALSE))</f>
        <v/>
      </c>
      <c r="T969" s="3" t="str">
        <f>IF(VLOOKUP($A969,DICO_Complet!A:R,18,FALSE)=0,"",VLOOKUP($A969,DICO_Complet!A:R,18,FALSE))</f>
        <v/>
      </c>
    </row>
    <row r="970" spans="1:20">
      <c r="A970" s="29">
        <v>250924100003</v>
      </c>
      <c r="B970" s="30" t="str">
        <f>IF(ISNA(VLOOKUP(Tableau161920[[#This Row],[Référence]],MON_MSG!A:B,2,FALSE)),"N",IF($I970="Obsolete","N","O"))</f>
        <v>O</v>
      </c>
      <c r="C970" s="3" t="str">
        <f>VLOOKUP($A970,DICO_Complet!A:R,3,FALSE)</f>
        <v>Environment</v>
      </c>
      <c r="D970" s="3" t="str">
        <f>VLOOKUP($A970,DICO_Complet!A:R,4,FALSE)</f>
        <v>paymentToken</v>
      </c>
      <c r="E970" s="3" t="str">
        <f>VLOOKUP($A970,DICO_Complet!A:R,5,FALSE)</f>
        <v>tokenQualifier</v>
      </c>
      <c r="F970" s="3" t="str">
        <f>VLOOKUP($A970,DICO_Complet!A:R,6,FALSE)</f>
        <v>TokenQualifierCodeset</v>
      </c>
      <c r="G970" s="31" t="str">
        <f>VLOOKUP($A970,DICO_Complet!A:R,7,FALSE)</f>
        <v>DNS</v>
      </c>
      <c r="H970" s="31">
        <f>VLOOKUP($A970,DICO_Complet!A:R,8,FALSE)</f>
        <v>0</v>
      </c>
      <c r="I970" s="3" t="str">
        <f>IF(VLOOKUP($A970,DICO_Complet!A:R,9,FALSE)&lt;&gt;0,VLOOKUP($A970,DICO_Complet!A:R,9,FALSE),"")</f>
        <v/>
      </c>
      <c r="J970" s="3" t="str">
        <f>VLOOKUP($A970,DICO_Complet!A:R,10,FALSE)</f>
        <v>Qualifier associated to the token.</v>
      </c>
      <c r="K970" s="3" t="str">
        <f>IF(OR(ISNA(VLOOKUP(Tableau161920[[#This Row],[Référence]],MON_MSG!A:H,7,FALSE)),ISBLANK(VLOOKUP(Tableau161920[[#This Row],[Référence]],MON_MSG!A:H,7,FALSE))),"",VLOOKUP(Tableau161920[[#This Row],[Référence]],MON_MSG!A:H,7,FALSE))</f>
        <v/>
      </c>
      <c r="L970" s="3" t="str">
        <f>IF(OR(ISNA(VLOOKUP(Tableau161920[[#This Row],[Référence]],MON_MSG!A:I,8,FALSE)),ISBLANK(VLOOKUP(Tableau161920[[#This Row],[Référence]],MON_MSG!A:I,8,FALSE))),"",VLOOKUP(Tableau161920[[#This Row],[Référence]],MON_MSG!A:I,8,FALSE))</f>
        <v/>
      </c>
      <c r="M970" s="3" t="str">
        <f>IF(OR(ISNA(VLOOKUP(Tableau161920[[#This Row],[Référence]],MON_MSG!A:J,9,FALSE)),ISBLANK(VLOOKUP(Tableau161920[[#This Row],[Référence]],MON_MSG!A:J,9,FALSE))),"",VLOOKUP(Tableau161920[[#This Row],[Référence]],MON_MSG!A:J,9,FALSE))</f>
        <v/>
      </c>
      <c r="N970" s="3" t="str">
        <f>IF(VLOOKUP($A970,DICO_Complet!A:R,12,FALSE)=0,"",VLOOKUP($A970,DICO_Complet!A:R,12,FALSE))</f>
        <v/>
      </c>
      <c r="O970" s="3" t="str">
        <f>IF(VLOOKUP($A970,DICO_Complet!A:R,13,FALSE)=0,"",VLOOKUP($A970,DICO_Complet!A:R,13,FALSE))</f>
        <v/>
      </c>
      <c r="P970" s="3" t="str">
        <f>IF(VLOOKUP($A970,DICO_Complet!A:R,14,FALSE)=0,"",VLOOKUP($A970,DICO_Complet!A:R,14,FALSE))</f>
        <v/>
      </c>
      <c r="Q970" s="3" t="str">
        <f>IF(VLOOKUP($A970,DICO_Complet!A:R,15,FALSE)=0,"",VLOOKUP($A970,DICO_Complet!A:R,15,FALSE))</f>
        <v/>
      </c>
      <c r="R970" s="3" t="str">
        <f>IF(VLOOKUP($A970,DICO_Complet!A:R,16,FALSE)=0,"",VLOOKUP($A970,DICO_Complet!A:R,16,FALSE))</f>
        <v/>
      </c>
      <c r="S970" s="3" t="str">
        <f>IF(VLOOKUP($A970,DICO_Complet!A:R,17,FALSE)=0,"",VLOOKUP($A970,DICO_Complet!A:R,17,FALSE))</f>
        <v/>
      </c>
      <c r="T970" s="3" t="str">
        <f>IF(VLOOKUP($A970,DICO_Complet!A:R,18,FALSE)=0,"",VLOOKUP($A970,DICO_Complet!A:R,18,FALSE))</f>
        <v/>
      </c>
    </row>
    <row r="971" spans="1:20">
      <c r="A971" s="29">
        <v>250901001215</v>
      </c>
      <c r="B971" s="30" t="str">
        <f>IF(ISNA(VLOOKUP(Tableau161920[[#This Row],[Référence]],MON_MSG!A:B,2,FALSE)),"N",IF($I971="Obsolete","N","O"))</f>
        <v>O</v>
      </c>
      <c r="C971" s="3" t="str">
        <f>VLOOKUP($A971,DICO_Complet!A:R,3,FALSE)</f>
        <v>Environment</v>
      </c>
      <c r="D971" s="3" t="str">
        <f>VLOOKUP($A971,DICO_Complet!A:R,4,FALSE)</f>
        <v>paymentToken</v>
      </c>
      <c r="E971" s="3" t="str">
        <f>VLOOKUP($A971,DICO_Complet!A:R,5,FALSE)</f>
        <v>tokenReferenceId</v>
      </c>
      <c r="F971" s="3" t="str">
        <f>VLOOKUP($A971,DICO_Complet!A:R,6,FALSE)</f>
        <v>Max32NumericText</v>
      </c>
      <c r="G971" s="31" t="str">
        <f>VLOOKUP($A971,DICO_Complet!A:R,7,FALSE)</f>
        <v>DNS</v>
      </c>
      <c r="H971" s="31">
        <f>VLOOKUP($A971,DICO_Complet!A:R,8,FALSE)</f>
        <v>0</v>
      </c>
      <c r="I971" s="3" t="str">
        <f>IF(VLOOKUP($A971,DICO_Complet!A:R,9,FALSE)&lt;&gt;0,VLOOKUP($A971,DICO_Complet!A:R,9,FALSE),"")</f>
        <v/>
      </c>
      <c r="J971" s="3" t="str">
        <f>VLOOKUP($A971,DICO_Complet!A:R,10,FALSE)</f>
        <v>Token reference ID</v>
      </c>
      <c r="K971" s="3" t="str">
        <f>IF(OR(ISNA(VLOOKUP(Tableau161920[[#This Row],[Référence]],MON_MSG!A:H,7,FALSE)),ISBLANK(VLOOKUP(Tableau161920[[#This Row],[Référence]],MON_MSG!A:H,7,FALSE))),"",VLOOKUP(Tableau161920[[#This Row],[Référence]],MON_MSG!A:H,7,FALSE))</f>
        <v/>
      </c>
      <c r="L971" s="3" t="str">
        <f>IF(OR(ISNA(VLOOKUP(Tableau161920[[#This Row],[Référence]],MON_MSG!A:I,8,FALSE)),ISBLANK(VLOOKUP(Tableau161920[[#This Row],[Référence]],MON_MSG!A:I,8,FALSE))),"",VLOOKUP(Tableau161920[[#This Row],[Référence]],MON_MSG!A:I,8,FALSE))</f>
        <v/>
      </c>
      <c r="M971" s="3" t="str">
        <f>IF(OR(ISNA(VLOOKUP(Tableau161920[[#This Row],[Référence]],MON_MSG!A:J,9,FALSE)),ISBLANK(VLOOKUP(Tableau161920[[#This Row],[Référence]],MON_MSG!A:J,9,FALSE))),"",VLOOKUP(Tableau161920[[#This Row],[Référence]],MON_MSG!A:J,9,FALSE))</f>
        <v/>
      </c>
      <c r="N971" s="3" t="str">
        <f>IF(VLOOKUP($A971,DICO_Complet!A:R,12,FALSE)=0,"",VLOOKUP($A971,DICO_Complet!A:R,12,FALSE))</f>
        <v>RSB105_15</v>
      </c>
      <c r="O971" s="3" t="str">
        <f>IF(VLOOKUP($A971,DICO_Complet!A:R,13,FALSE)=0,"",VLOOKUP($A971,DICO_Complet!A:R,13,FALSE))</f>
        <v>105-15</v>
      </c>
      <c r="P971" s="3" t="str">
        <f>IF(VLOOKUP($A971,DICO_Complet!A:R,14,FALSE)=0,"",VLOOKUP($A971,DICO_Complet!A:R,14,FALSE))</f>
        <v/>
      </c>
      <c r="Q971" s="3" t="str">
        <f>IF(VLOOKUP($A971,DICO_Complet!A:R,15,FALSE)=0,"",VLOOKUP($A971,DICO_Complet!A:R,15,FALSE))</f>
        <v/>
      </c>
      <c r="R971" s="3" t="str">
        <f>IF(VLOOKUP($A971,DICO_Complet!A:R,16,FALSE)=0,"",VLOOKUP($A971,DICO_Complet!A:R,16,FALSE))</f>
        <v/>
      </c>
      <c r="S971" s="3" t="str">
        <f>IF(VLOOKUP($A971,DICO_Complet!A:R,17,FALSE)=0,"",VLOOKUP($A971,DICO_Complet!A:R,17,FALSE))</f>
        <v/>
      </c>
      <c r="T971" s="3" t="str">
        <f>IF(VLOOKUP($A971,DICO_Complet!A:R,18,FALSE)=0,"",VLOOKUP($A971,DICO_Complet!A:R,18,FALSE))</f>
        <v/>
      </c>
    </row>
    <row r="972" spans="1:20">
      <c r="A972" s="29">
        <v>241112000150</v>
      </c>
      <c r="B972" s="30" t="str">
        <f>IF(ISNA(VLOOKUP(Tableau161920[[#This Row],[Référence]],MON_MSG!A:B,2,FALSE)),"N",IF($I972="Obsolete","N","O"))</f>
        <v>O</v>
      </c>
      <c r="C972" s="3" t="str">
        <f>VLOOKUP($A972,DICO_Complet!A:R,3,FALSE)</f>
        <v>Environment</v>
      </c>
      <c r="D972" s="3" t="str">
        <f>VLOOKUP($A972,DICO_Complet!A:R,4,FALSE)</f>
        <v>paymentToken</v>
      </c>
      <c r="E972" s="3" t="str">
        <f>VLOOKUP($A972,DICO_Complet!A:R,5,FALSE)</f>
        <v>tokenRequestorIdentification</v>
      </c>
      <c r="F972" s="3" t="str">
        <f>VLOOKUP($A972,DICO_Complet!A:R,6,FALSE)</f>
        <v>Max35Text</v>
      </c>
      <c r="G972" s="31" t="str">
        <f>VLOOKUP($A972,DICO_Complet!A:R,7,FALSE)</f>
        <v>DNS</v>
      </c>
      <c r="H972" s="31">
        <f>VLOOKUP($A972,DICO_Complet!A:R,8,FALSE)</f>
        <v>0</v>
      </c>
      <c r="I972" s="3" t="str">
        <f>IF(VLOOKUP($A972,DICO_Complet!A:R,9,FALSE)&lt;&gt;0,VLOOKUP($A972,DICO_Complet!A:R,9,FALSE),"")</f>
        <v/>
      </c>
      <c r="J972" s="3" t="str">
        <f>VLOOKUP($A972,DICO_Complet!A:R,10,FALSE)</f>
        <v>Identifier of a token provider requestor</v>
      </c>
      <c r="K972" s="3" t="str">
        <f>IF(OR(ISNA(VLOOKUP(Tableau161920[[#This Row],[Référence]],MON_MSG!A:H,7,FALSE)),ISBLANK(VLOOKUP(Tableau161920[[#This Row],[Référence]],MON_MSG!A:H,7,FALSE))),"",VLOOKUP(Tableau161920[[#This Row],[Référence]],MON_MSG!A:H,7,FALSE))</f>
        <v/>
      </c>
      <c r="L972" s="3" t="str">
        <f>IF(OR(ISNA(VLOOKUP(Tableau161920[[#This Row],[Référence]],MON_MSG!A:I,8,FALSE)),ISBLANK(VLOOKUP(Tableau161920[[#This Row],[Référence]],MON_MSG!A:I,8,FALSE))),"",VLOOKUP(Tableau161920[[#This Row],[Référence]],MON_MSG!A:I,8,FALSE))</f>
        <v/>
      </c>
      <c r="M972" s="3" t="str">
        <f>IF(OR(ISNA(VLOOKUP(Tableau161920[[#This Row],[Référence]],MON_MSG!A:J,9,FALSE)),ISBLANK(VLOOKUP(Tableau161920[[#This Row],[Référence]],MON_MSG!A:J,9,FALSE))),"",VLOOKUP(Tableau161920[[#This Row],[Référence]],MON_MSG!A:J,9,FALSE))</f>
        <v/>
      </c>
      <c r="N972" s="3" t="str">
        <f>IF(VLOOKUP($A972,DICO_Complet!A:R,12,FALSE)=0,"",VLOOKUP($A972,DICO_Complet!A:R,12,FALSE))</f>
        <v>RSB105_03</v>
      </c>
      <c r="O972" s="3" t="str">
        <f>IF(VLOOKUP($A972,DICO_Complet!A:R,13,FALSE)=0,"",VLOOKUP($A972,DICO_Complet!A:R,13,FALSE))</f>
        <v>105-03</v>
      </c>
      <c r="P972" s="3" t="str">
        <f>IF(VLOOKUP($A972,DICO_Complet!A:R,14,FALSE)=0,"",VLOOKUP($A972,DICO_Complet!A:R,14,FALSE))</f>
        <v>059-0102</v>
      </c>
      <c r="Q972" s="3" t="str">
        <f>IF(VLOOKUP($A972,DICO_Complet!A:R,15,FALSE)=0,"",VLOOKUP($A972,DICO_Complet!A:R,15,FALSE))</f>
        <v>119-9F19</v>
      </c>
      <c r="R972" s="3" t="str">
        <f>IF(VLOOKUP($A972,DICO_Complet!A:R,16,FALSE)=0,"",VLOOKUP($A972,DICO_Complet!A:R,16,FALSE))</f>
        <v>field 123, Usage 2, Dataset ID 68 Tag 03</v>
      </c>
      <c r="S972" s="3" t="str">
        <f>IF(VLOOKUP($A972,DICO_Complet!A:R,17,FALSE)=0,"",VLOOKUP($A972,DICO_Complet!A:R,17,FALSE))</f>
        <v xml:space="preserve"> DE 048 SE 33 SF 6</v>
      </c>
      <c r="T972" s="3" t="str">
        <f>IF(VLOOKUP($A972,DICO_Complet!A:R,18,FALSE)=0,"",VLOOKUP($A972,DICO_Complet!A:R,18,FALSE))</f>
        <v/>
      </c>
    </row>
    <row r="973" spans="1:20">
      <c r="A973" s="29">
        <v>250924100012</v>
      </c>
      <c r="B973" s="30" t="str">
        <f>IF(ISNA(VLOOKUP(Tableau161920[[#This Row],[Référence]],MON_MSG!A:B,2,FALSE)),"N",IF($I973="Obsolete","N","O"))</f>
        <v>O</v>
      </c>
      <c r="C973" s="3" t="str">
        <f>VLOOKUP($A973,DICO_Complet!A:R,3,FALSE)</f>
        <v>Environment</v>
      </c>
      <c r="D973" s="3" t="str">
        <f>VLOOKUP($A973,DICO_Complet!A:R,4,FALSE)</f>
        <v>paymentToken</v>
      </c>
      <c r="E973" s="3" t="str">
        <f>VLOOKUP($A973,DICO_Complet!A:R,5,FALSE)</f>
        <v>tokenRequestorSourceId</v>
      </c>
      <c r="F973" s="3" t="str">
        <f>VLOOKUP($A973,DICO_Complet!A:R,6,FALSE)</f>
        <v>Max20AlphaNumericText</v>
      </c>
      <c r="G973" s="31" t="str">
        <f>VLOOKUP($A973,DICO_Complet!A:R,7,FALSE)</f>
        <v>DNS</v>
      </c>
      <c r="H973" s="31">
        <f>VLOOKUP($A973,DICO_Complet!A:R,8,FALSE)</f>
        <v>0</v>
      </c>
      <c r="I973" s="3" t="str">
        <f>IF(VLOOKUP($A973,DICO_Complet!A:R,9,FALSE)&lt;&gt;0,VLOOKUP($A973,DICO_Complet!A:R,9,FALSE),"")</f>
        <v/>
      </c>
      <c r="J973" s="3" t="str">
        <f>VLOOKUP($A973,DICO_Complet!A:R,10,FALSE)</f>
        <v>Token requestor identifier (for ECOM/COF tokens).</v>
      </c>
      <c r="K973" s="3" t="str">
        <f>IF(OR(ISNA(VLOOKUP(Tableau161920[[#This Row],[Référence]],MON_MSG!A:H,7,FALSE)),ISBLANK(VLOOKUP(Tableau161920[[#This Row],[Référence]],MON_MSG!A:H,7,FALSE))),"",VLOOKUP(Tableau161920[[#This Row],[Référence]],MON_MSG!A:H,7,FALSE))</f>
        <v/>
      </c>
      <c r="L973" s="3" t="str">
        <f>IF(OR(ISNA(VLOOKUP(Tableau161920[[#This Row],[Référence]],MON_MSG!A:I,8,FALSE)),ISBLANK(VLOOKUP(Tableau161920[[#This Row],[Référence]],MON_MSG!A:I,8,FALSE))),"",VLOOKUP(Tableau161920[[#This Row],[Référence]],MON_MSG!A:I,8,FALSE))</f>
        <v/>
      </c>
      <c r="M973" s="3" t="str">
        <f>IF(OR(ISNA(VLOOKUP(Tableau161920[[#This Row],[Référence]],MON_MSG!A:J,9,FALSE)),ISBLANK(VLOOKUP(Tableau161920[[#This Row],[Référence]],MON_MSG!A:J,9,FALSE))),"",VLOOKUP(Tableau161920[[#This Row],[Référence]],MON_MSG!A:J,9,FALSE))</f>
        <v/>
      </c>
      <c r="N973" s="3" t="str">
        <f>IF(VLOOKUP($A973,DICO_Complet!A:R,12,FALSE)=0,"",VLOOKUP($A973,DICO_Complet!A:R,12,FALSE))</f>
        <v/>
      </c>
      <c r="O973" s="3" t="str">
        <f>IF(VLOOKUP($A973,DICO_Complet!A:R,13,FALSE)=0,"",VLOOKUP($A973,DICO_Complet!A:R,13,FALSE))</f>
        <v/>
      </c>
      <c r="P973" s="3" t="str">
        <f>IF(VLOOKUP($A973,DICO_Complet!A:R,14,FALSE)=0,"",VLOOKUP($A973,DICO_Complet!A:R,14,FALSE))</f>
        <v/>
      </c>
      <c r="Q973" s="3" t="str">
        <f>IF(VLOOKUP($A973,DICO_Complet!A:R,15,FALSE)=0,"",VLOOKUP($A973,DICO_Complet!A:R,15,FALSE))</f>
        <v/>
      </c>
      <c r="R973" s="3" t="str">
        <f>IF(VLOOKUP($A973,DICO_Complet!A:R,16,FALSE)=0,"",VLOOKUP($A973,DICO_Complet!A:R,16,FALSE))</f>
        <v/>
      </c>
      <c r="S973" s="3" t="str">
        <f>IF(VLOOKUP($A973,DICO_Complet!A:R,17,FALSE)=0,"",VLOOKUP($A973,DICO_Complet!A:R,17,FALSE))</f>
        <v/>
      </c>
      <c r="T973" s="3" t="str">
        <f>IF(VLOOKUP($A973,DICO_Complet!A:R,18,FALSE)=0,"",VLOOKUP($A973,DICO_Complet!A:R,18,FALSE))</f>
        <v/>
      </c>
    </row>
    <row r="974" spans="1:20">
      <c r="A974" s="29">
        <v>250924100005</v>
      </c>
      <c r="B974" s="30" t="str">
        <f>IF(ISNA(VLOOKUP(Tableau161920[[#This Row],[Référence]],MON_MSG!A:B,2,FALSE)),"N",IF($I974="Obsolete","N","O"))</f>
        <v>O</v>
      </c>
      <c r="C974" s="3" t="str">
        <f>VLOOKUP($A974,DICO_Complet!A:R,3,FALSE)</f>
        <v>Environment</v>
      </c>
      <c r="D974" s="3" t="str">
        <f>VLOOKUP($A974,DICO_Complet!A:R,4,FALSE)</f>
        <v>paymentToken</v>
      </c>
      <c r="E974" s="3" t="str">
        <f>VLOOKUP($A974,DICO_Complet!A:R,5,FALSE)</f>
        <v>tokenScheme</v>
      </c>
      <c r="F974" s="3" t="str">
        <f>VLOOKUP($A974,DICO_Complet!A:R,6,FALSE)</f>
        <v>NetworkCodeset</v>
      </c>
      <c r="G974" s="31" t="str">
        <f>VLOOKUP($A974,DICO_Complet!A:R,7,FALSE)</f>
        <v>DNS</v>
      </c>
      <c r="H974" s="31">
        <f>VLOOKUP($A974,DICO_Complet!A:R,8,FALSE)</f>
        <v>0</v>
      </c>
      <c r="I974" s="3" t="str">
        <f>IF(VLOOKUP($A974,DICO_Complet!A:R,9,FALSE)&lt;&gt;0,VLOOKUP($A974,DICO_Complet!A:R,9,FALSE),"")</f>
        <v/>
      </c>
      <c r="J974" s="3" t="str">
        <f>VLOOKUP($A974,DICO_Complet!A:R,10,FALSE)</f>
        <v>Token scheme.</v>
      </c>
      <c r="K974" s="3" t="str">
        <f>IF(OR(ISNA(VLOOKUP(Tableau161920[[#This Row],[Référence]],MON_MSG!A:H,7,FALSE)),ISBLANK(VLOOKUP(Tableau161920[[#This Row],[Référence]],MON_MSG!A:H,7,FALSE))),"",VLOOKUP(Tableau161920[[#This Row],[Référence]],MON_MSG!A:H,7,FALSE))</f>
        <v/>
      </c>
      <c r="L974" s="3" t="str">
        <f>IF(OR(ISNA(VLOOKUP(Tableau161920[[#This Row],[Référence]],MON_MSG!A:I,8,FALSE)),ISBLANK(VLOOKUP(Tableau161920[[#This Row],[Référence]],MON_MSG!A:I,8,FALSE))),"",VLOOKUP(Tableau161920[[#This Row],[Référence]],MON_MSG!A:I,8,FALSE))</f>
        <v/>
      </c>
      <c r="M974" s="3" t="str">
        <f>IF(OR(ISNA(VLOOKUP(Tableau161920[[#This Row],[Référence]],MON_MSG!A:J,9,FALSE)),ISBLANK(VLOOKUP(Tableau161920[[#This Row],[Référence]],MON_MSG!A:J,9,FALSE))),"",VLOOKUP(Tableau161920[[#This Row],[Référence]],MON_MSG!A:J,9,FALSE))</f>
        <v/>
      </c>
      <c r="N974" s="3" t="str">
        <f>IF(VLOOKUP($A974,DICO_Complet!A:R,12,FALSE)=0,"",VLOOKUP($A974,DICO_Complet!A:R,12,FALSE))</f>
        <v/>
      </c>
      <c r="O974" s="3" t="str">
        <f>IF(VLOOKUP($A974,DICO_Complet!A:R,13,FALSE)=0,"",VLOOKUP($A974,DICO_Complet!A:R,13,FALSE))</f>
        <v/>
      </c>
      <c r="P974" s="3" t="str">
        <f>IF(VLOOKUP($A974,DICO_Complet!A:R,14,FALSE)=0,"",VLOOKUP($A974,DICO_Complet!A:R,14,FALSE))</f>
        <v/>
      </c>
      <c r="Q974" s="3" t="str">
        <f>IF(VLOOKUP($A974,DICO_Complet!A:R,15,FALSE)=0,"",VLOOKUP($A974,DICO_Complet!A:R,15,FALSE))</f>
        <v/>
      </c>
      <c r="R974" s="3" t="str">
        <f>IF(VLOOKUP($A974,DICO_Complet!A:R,16,FALSE)=0,"",VLOOKUP($A974,DICO_Complet!A:R,16,FALSE))</f>
        <v/>
      </c>
      <c r="S974" s="3" t="str">
        <f>IF(VLOOKUP($A974,DICO_Complet!A:R,17,FALSE)=0,"",VLOOKUP($A974,DICO_Complet!A:R,17,FALSE))</f>
        <v/>
      </c>
      <c r="T974" s="3" t="str">
        <f>IF(VLOOKUP($A974,DICO_Complet!A:R,18,FALSE)=0,"",VLOOKUP($A974,DICO_Complet!A:R,18,FALSE))</f>
        <v/>
      </c>
    </row>
    <row r="975" spans="1:20">
      <c r="A975" s="29">
        <v>250901001231</v>
      </c>
      <c r="B975" s="30" t="str">
        <f>IF(ISNA(VLOOKUP(Tableau161920[[#This Row],[Référence]],MON_MSG!A:B,2,FALSE)),"N",IF($I975="Obsolete","N","O"))</f>
        <v>O</v>
      </c>
      <c r="C975" s="3" t="str">
        <f>VLOOKUP($A975,DICO_Complet!A:R,3,FALSE)</f>
        <v>Environment</v>
      </c>
      <c r="D975" s="3" t="str">
        <f>VLOOKUP($A975,DICO_Complet!A:R,4,FALSE)</f>
        <v>paymentToken</v>
      </c>
      <c r="E975" s="3" t="str">
        <f>VLOOKUP($A975,DICO_Complet!A:R,5,FALSE)</f>
        <v>tokenServiceProviderId</v>
      </c>
      <c r="F975" s="3" t="str">
        <f>VLOOKUP($A975,DICO_Complet!A:R,6,FALSE)</f>
        <v>Max11NumericText</v>
      </c>
      <c r="G975" s="31" t="str">
        <f>VLOOKUP($A975,DICO_Complet!A:R,7,FALSE)</f>
        <v>DNS</v>
      </c>
      <c r="H975" s="31">
        <f>VLOOKUP($A975,DICO_Complet!A:R,8,FALSE)</f>
        <v>0</v>
      </c>
      <c r="I975" s="3" t="str">
        <f>IF(VLOOKUP($A975,DICO_Complet!A:R,9,FALSE)&lt;&gt;0,VLOOKUP($A975,DICO_Complet!A:R,9,FALSE),"")</f>
        <v/>
      </c>
      <c r="J975" s="3" t="str">
        <f>VLOOKUP($A975,DICO_Complet!A:R,10,FALSE)</f>
        <v>Token service provider ID</v>
      </c>
      <c r="K975" s="3" t="str">
        <f>IF(OR(ISNA(VLOOKUP(Tableau161920[[#This Row],[Référence]],MON_MSG!A:H,7,FALSE)),ISBLANK(VLOOKUP(Tableau161920[[#This Row],[Référence]],MON_MSG!A:H,7,FALSE))),"",VLOOKUP(Tableau161920[[#This Row],[Référence]],MON_MSG!A:H,7,FALSE))</f>
        <v/>
      </c>
      <c r="L975" s="3" t="str">
        <f>IF(OR(ISNA(VLOOKUP(Tableau161920[[#This Row],[Référence]],MON_MSG!A:I,8,FALSE)),ISBLANK(VLOOKUP(Tableau161920[[#This Row],[Référence]],MON_MSG!A:I,8,FALSE))),"",VLOOKUP(Tableau161920[[#This Row],[Référence]],MON_MSG!A:I,8,FALSE))</f>
        <v/>
      </c>
      <c r="M975" s="3" t="str">
        <f>IF(OR(ISNA(VLOOKUP(Tableau161920[[#This Row],[Référence]],MON_MSG!A:J,9,FALSE)),ISBLANK(VLOOKUP(Tableau161920[[#This Row],[Référence]],MON_MSG!A:J,9,FALSE))),"",VLOOKUP(Tableau161920[[#This Row],[Référence]],MON_MSG!A:J,9,FALSE))</f>
        <v/>
      </c>
      <c r="N975" s="3" t="str">
        <f>IF(VLOOKUP($A975,DICO_Complet!A:R,12,FALSE)=0,"",VLOOKUP($A975,DICO_Complet!A:R,12,FALSE))</f>
        <v>RSB108_0143</v>
      </c>
      <c r="O975" s="3" t="str">
        <f>IF(VLOOKUP($A975,DICO_Complet!A:R,13,FALSE)=0,"",VLOOKUP($A975,DICO_Complet!A:R,13,FALSE))</f>
        <v>108-0143</v>
      </c>
      <c r="P975" s="3" t="str">
        <f>IF(VLOOKUP($A975,DICO_Complet!A:R,14,FALSE)=0,"",VLOOKUP($A975,DICO_Complet!A:R,14,FALSE))</f>
        <v/>
      </c>
      <c r="Q975" s="3" t="str">
        <f>IF(VLOOKUP($A975,DICO_Complet!A:R,15,FALSE)=0,"",VLOOKUP($A975,DICO_Complet!A:R,15,FALSE))</f>
        <v/>
      </c>
      <c r="R975" s="3" t="str">
        <f>IF(VLOOKUP($A975,DICO_Complet!A:R,16,FALSE)=0,"",VLOOKUP($A975,DICO_Complet!A:R,16,FALSE))</f>
        <v/>
      </c>
      <c r="S975" s="3" t="str">
        <f>IF(VLOOKUP($A975,DICO_Complet!A:R,17,FALSE)=0,"",VLOOKUP($A975,DICO_Complet!A:R,17,FALSE))</f>
        <v/>
      </c>
      <c r="T975" s="3" t="str">
        <f>IF(VLOOKUP($A975,DICO_Complet!A:R,18,FALSE)=0,"",VLOOKUP($A975,DICO_Complet!A:R,18,FALSE))</f>
        <v/>
      </c>
    </row>
    <row r="976" spans="1:20">
      <c r="A976" s="29">
        <v>250901001213</v>
      </c>
      <c r="B976" s="30" t="str">
        <f>IF(ISNA(VLOOKUP(Tableau161920[[#This Row],[Référence]],MON_MSG!A:B,2,FALSE)),"N",IF($I976="Obsolete","N","O"))</f>
        <v>O</v>
      </c>
      <c r="C976" s="3" t="str">
        <f>VLOOKUP($A976,DICO_Complet!A:R,3,FALSE)</f>
        <v>Environment</v>
      </c>
      <c r="D976" s="3" t="str">
        <f>VLOOKUP($A976,DICO_Complet!A:R,4,FALSE)</f>
        <v>paymentToken</v>
      </c>
      <c r="E976" s="3" t="str">
        <f>VLOOKUP($A976,DICO_Complet!A:R,5,FALSE)</f>
        <v>tokenStatus</v>
      </c>
      <c r="F976" s="3" t="str">
        <f>VLOOKUP($A976,DICO_Complet!A:R,6,FALSE)</f>
        <v>TokenStatusCodeset</v>
      </c>
      <c r="G976" s="31" t="str">
        <f>VLOOKUP($A976,DICO_Complet!A:R,7,FALSE)</f>
        <v>DNS</v>
      </c>
      <c r="H976" s="31">
        <f>VLOOKUP($A976,DICO_Complet!A:R,8,FALSE)</f>
        <v>0</v>
      </c>
      <c r="I976" s="3" t="str">
        <f>IF(VLOOKUP($A976,DICO_Complet!A:R,9,FALSE)&lt;&gt;0,VLOOKUP($A976,DICO_Complet!A:R,9,FALSE),"")</f>
        <v/>
      </c>
      <c r="J976" s="3" t="str">
        <f>VLOOKUP($A976,DICO_Complet!A:R,10,FALSE)</f>
        <v>Token status</v>
      </c>
      <c r="K976" s="3" t="str">
        <f>IF(OR(ISNA(VLOOKUP(Tableau161920[[#This Row],[Référence]],MON_MSG!A:H,7,FALSE)),ISBLANK(VLOOKUP(Tableau161920[[#This Row],[Référence]],MON_MSG!A:H,7,FALSE))),"",VLOOKUP(Tableau161920[[#This Row],[Référence]],MON_MSG!A:H,7,FALSE))</f>
        <v/>
      </c>
      <c r="L976" s="3" t="str">
        <f>IF(OR(ISNA(VLOOKUP(Tableau161920[[#This Row],[Référence]],MON_MSG!A:I,8,FALSE)),ISBLANK(VLOOKUP(Tableau161920[[#This Row],[Référence]],MON_MSG!A:I,8,FALSE))),"",VLOOKUP(Tableau161920[[#This Row],[Référence]],MON_MSG!A:I,8,FALSE))</f>
        <v/>
      </c>
      <c r="M976" s="3" t="str">
        <f>IF(OR(ISNA(VLOOKUP(Tableau161920[[#This Row],[Référence]],MON_MSG!A:J,9,FALSE)),ISBLANK(VLOOKUP(Tableau161920[[#This Row],[Référence]],MON_MSG!A:J,9,FALSE))),"",VLOOKUP(Tableau161920[[#This Row],[Référence]],MON_MSG!A:J,9,FALSE))</f>
        <v/>
      </c>
      <c r="N976" s="3" t="str">
        <f>IF(VLOOKUP($A976,DICO_Complet!A:R,12,FALSE)=0,"",VLOOKUP($A976,DICO_Complet!A:R,12,FALSE))</f>
        <v>RSB105_8</v>
      </c>
      <c r="O976" s="3" t="str">
        <f>IF(VLOOKUP($A976,DICO_Complet!A:R,13,FALSE)=0,"",VLOOKUP($A976,DICO_Complet!A:R,13,FALSE))</f>
        <v>105-8</v>
      </c>
      <c r="P976" s="3" t="str">
        <f>IF(VLOOKUP($A976,DICO_Complet!A:R,14,FALSE)=0,"",VLOOKUP($A976,DICO_Complet!A:R,14,FALSE))</f>
        <v/>
      </c>
      <c r="Q976" s="3" t="str">
        <f>IF(VLOOKUP($A976,DICO_Complet!A:R,15,FALSE)=0,"",VLOOKUP($A976,DICO_Complet!A:R,15,FALSE))</f>
        <v/>
      </c>
      <c r="R976" s="3" t="str">
        <f>IF(VLOOKUP($A976,DICO_Complet!A:R,16,FALSE)=0,"",VLOOKUP($A976,DICO_Complet!A:R,16,FALSE))</f>
        <v/>
      </c>
      <c r="S976" s="3" t="str">
        <f>IF(VLOOKUP($A976,DICO_Complet!A:R,17,FALSE)=0,"",VLOOKUP($A976,DICO_Complet!A:R,17,FALSE))</f>
        <v/>
      </c>
      <c r="T976" s="3" t="str">
        <f>IF(VLOOKUP($A976,DICO_Complet!A:R,18,FALSE)=0,"",VLOOKUP($A976,DICO_Complet!A:R,18,FALSE))</f>
        <v/>
      </c>
    </row>
    <row r="977" spans="1:20">
      <c r="A977" s="29">
        <v>251125100017</v>
      </c>
      <c r="B977" s="30" t="str">
        <f>IF(ISNA(VLOOKUP(Tableau161920[[#This Row],[Référence]],MON_MSG!A:B,2,FALSE)),"N",IF($I977="Obsolete","N","O"))</f>
        <v>O</v>
      </c>
      <c r="C977" s="3" t="str">
        <f>VLOOKUP($A977,DICO_Complet!A:R,3,FALSE)</f>
        <v>Environment</v>
      </c>
      <c r="D977" s="3" t="str">
        <f>VLOOKUP($A977,DICO_Complet!A:R,4,FALSE)</f>
        <v>paymentToken</v>
      </c>
      <c r="E977" s="3" t="str">
        <f>VLOOKUP($A977,DICO_Complet!A:R,5,FALSE)</f>
        <v>tokenTransactionIdentifier</v>
      </c>
      <c r="F977" s="3" t="str">
        <f>VLOOKUP($A977,DICO_Complet!A:R,6,FALSE)</f>
        <v>Max64AlphaNumericText</v>
      </c>
      <c r="G977" s="31" t="str">
        <f>VLOOKUP($A977,DICO_Complet!A:R,7,FALSE)</f>
        <v>DNS</v>
      </c>
      <c r="H977" s="31">
        <f>VLOOKUP($A977,DICO_Complet!A:R,8,FALSE)</f>
        <v>0</v>
      </c>
      <c r="I977" s="3" t="str">
        <f>IF(VLOOKUP($A977,DICO_Complet!A:R,9,FALSE)&lt;&gt;0,VLOOKUP($A977,DICO_Complet!A:R,9,FALSE),"")</f>
        <v/>
      </c>
      <c r="J977" s="3" t="str">
        <f>VLOOKUP($A977,DICO_Complet!A:R,10,FALSE)</f>
        <v>Token transaction identifier</v>
      </c>
      <c r="K977" s="3" t="str">
        <f>IF(OR(ISNA(VLOOKUP(Tableau161920[[#This Row],[Référence]],MON_MSG!A:H,7,FALSE)),ISBLANK(VLOOKUP(Tableau161920[[#This Row],[Référence]],MON_MSG!A:H,7,FALSE))),"",VLOOKUP(Tableau161920[[#This Row],[Référence]],MON_MSG!A:H,7,FALSE))</f>
        <v/>
      </c>
      <c r="L977" s="3" t="str">
        <f>IF(OR(ISNA(VLOOKUP(Tableau161920[[#This Row],[Référence]],MON_MSG!A:I,8,FALSE)),ISBLANK(VLOOKUP(Tableau161920[[#This Row],[Référence]],MON_MSG!A:I,8,FALSE))),"",VLOOKUP(Tableau161920[[#This Row],[Référence]],MON_MSG!A:I,8,FALSE))</f>
        <v/>
      </c>
      <c r="M977" s="3" t="str">
        <f>IF(OR(ISNA(VLOOKUP(Tableau161920[[#This Row],[Référence]],MON_MSG!A:J,9,FALSE)),ISBLANK(VLOOKUP(Tableau161920[[#This Row],[Référence]],MON_MSG!A:J,9,FALSE))),"",VLOOKUP(Tableau161920[[#This Row],[Référence]],MON_MSG!A:J,9,FALSE))</f>
        <v/>
      </c>
      <c r="N977" s="3" t="str">
        <f>IF(VLOOKUP($A977,DICO_Complet!A:R,12,FALSE)=0,"",VLOOKUP($A977,DICO_Complet!A:R,12,FALSE))</f>
        <v/>
      </c>
      <c r="O977" s="3" t="str">
        <f>IF(VLOOKUP($A977,DICO_Complet!A:R,13,FALSE)=0,"",VLOOKUP($A977,DICO_Complet!A:R,13,FALSE))</f>
        <v/>
      </c>
      <c r="P977" s="3" t="str">
        <f>IF(VLOOKUP($A977,DICO_Complet!A:R,14,FALSE)=0,"",VLOOKUP($A977,DICO_Complet!A:R,14,FALSE))</f>
        <v/>
      </c>
      <c r="Q977" s="3" t="str">
        <f>IF(VLOOKUP($A977,DICO_Complet!A:R,15,FALSE)=0,"",VLOOKUP($A977,DICO_Complet!A:R,15,FALSE))</f>
        <v/>
      </c>
      <c r="R977" s="3" t="str">
        <f>IF(VLOOKUP($A977,DICO_Complet!A:R,16,FALSE)=0,"",VLOOKUP($A977,DICO_Complet!A:R,16,FALSE))</f>
        <v/>
      </c>
      <c r="S977" s="3" t="str">
        <f>IF(VLOOKUP($A977,DICO_Complet!A:R,17,FALSE)=0,"",VLOOKUP($A977,DICO_Complet!A:R,17,FALSE))</f>
        <v>DE 048 SE30</v>
      </c>
      <c r="T977" s="3" t="str">
        <f>IF(VLOOKUP($A977,DICO_Complet!A:R,18,FALSE)=0,"",VLOOKUP($A977,DICO_Complet!A:R,18,FALSE))</f>
        <v/>
      </c>
    </row>
    <row r="978" spans="1:20">
      <c r="A978" s="29">
        <v>260309124000</v>
      </c>
      <c r="B978" s="30" t="str">
        <f>IF(ISNA(VLOOKUP(Tableau161920[[#This Row],[Référence]],MON_MSG!A:B,2,FALSE)),"N",IF($I978="Obsolete","N","O"))</f>
        <v>O</v>
      </c>
      <c r="C978" s="3" t="str">
        <f>VLOOKUP($A978,DICO_Complet!A:R,3,FALSE)</f>
        <v>Environment</v>
      </c>
      <c r="D978" s="3" t="str">
        <f>VLOOKUP($A978,DICO_Complet!A:R,4,FALSE)</f>
        <v>paymentToken</v>
      </c>
      <c r="E978" s="3" t="str">
        <f>VLOOKUP($A978,DICO_Complet!A:R,5,FALSE)</f>
        <v>tokenUserId</v>
      </c>
      <c r="F978" s="3" t="str">
        <f>VLOOKUP($A978,DICO_Complet!A:R,6,FALSE)</f>
        <v>Max11NumericText</v>
      </c>
      <c r="G978" s="31" t="str">
        <f>VLOOKUP($A978,DICO_Complet!A:R,7,FALSE)</f>
        <v>DNS</v>
      </c>
      <c r="H978" s="31">
        <f>VLOOKUP($A978,DICO_Complet!A:R,8,FALSE)</f>
        <v>0</v>
      </c>
      <c r="I978" s="3" t="str">
        <f>IF(VLOOKUP($A978,DICO_Complet!A:R,9,FALSE)&lt;&gt;0,VLOOKUP($A978,DICO_Complet!A:R,9,FALSE),"")</f>
        <v/>
      </c>
      <c r="J978" s="3" t="str">
        <f>VLOOKUP($A978,DICO_Complet!A:R,10,FALSE)</f>
        <v>Token user identifier</v>
      </c>
      <c r="K978" s="3" t="str">
        <f>IF(OR(ISNA(VLOOKUP(Tableau161920[[#This Row],[Référence]],MON_MSG!A:H,7,FALSE)),ISBLANK(VLOOKUP(Tableau161920[[#This Row],[Référence]],MON_MSG!A:H,7,FALSE))),"",VLOOKUP(Tableau161920[[#This Row],[Référence]],MON_MSG!A:H,7,FALSE))</f>
        <v/>
      </c>
      <c r="L978" s="3" t="str">
        <f>IF(OR(ISNA(VLOOKUP(Tableau161920[[#This Row],[Référence]],MON_MSG!A:I,8,FALSE)),ISBLANK(VLOOKUP(Tableau161920[[#This Row],[Référence]],MON_MSG!A:I,8,FALSE))),"",VLOOKUP(Tableau161920[[#This Row],[Référence]],MON_MSG!A:I,8,FALSE))</f>
        <v/>
      </c>
      <c r="M978" s="3" t="str">
        <f>IF(OR(ISNA(VLOOKUP(Tableau161920[[#This Row],[Référence]],MON_MSG!A:J,9,FALSE)),ISBLANK(VLOOKUP(Tableau161920[[#This Row],[Référence]],MON_MSG!A:J,9,FALSE))),"",VLOOKUP(Tableau161920[[#This Row],[Référence]],MON_MSG!A:J,9,FALSE))</f>
        <v/>
      </c>
      <c r="N978" s="3" t="str">
        <f>IF(VLOOKUP($A978,DICO_Complet!A:R,12,FALSE)=0,"",VLOOKUP($A978,DICO_Complet!A:R,12,FALSE))</f>
        <v/>
      </c>
      <c r="O978" s="3" t="str">
        <f>IF(VLOOKUP($A978,DICO_Complet!A:R,13,FALSE)=0,"",VLOOKUP($A978,DICO_Complet!A:R,13,FALSE))</f>
        <v>108_0151</v>
      </c>
      <c r="P978" s="3" t="str">
        <f>IF(VLOOKUP($A978,DICO_Complet!A:R,14,FALSE)=0,"",VLOOKUP($A978,DICO_Complet!A:R,14,FALSE))</f>
        <v/>
      </c>
      <c r="Q978" s="3" t="str">
        <f>IF(VLOOKUP($A978,DICO_Complet!A:R,15,FALSE)=0,"",VLOOKUP($A978,DICO_Complet!A:R,15,FALSE))</f>
        <v/>
      </c>
      <c r="R978" s="3" t="str">
        <f>IF(VLOOKUP($A978,DICO_Complet!A:R,16,FALSE)=0,"",VLOOKUP($A978,DICO_Complet!A:R,16,FALSE))</f>
        <v/>
      </c>
      <c r="S978" s="3" t="str">
        <f>IF(VLOOKUP($A978,DICO_Complet!A:R,17,FALSE)=0,"",VLOOKUP($A978,DICO_Complet!A:R,17,FALSE))</f>
        <v/>
      </c>
      <c r="T978" s="3" t="str">
        <f>IF(VLOOKUP($A978,DICO_Complet!A:R,18,FALSE)=0,"",VLOOKUP($A978,DICO_Complet!A:R,18,FALSE))</f>
        <v/>
      </c>
    </row>
    <row r="979" spans="1:20">
      <c r="A979" s="29">
        <v>250901001210</v>
      </c>
      <c r="B979" s="30" t="str">
        <f>IF(ISNA(VLOOKUP(Tableau161920[[#This Row],[Référence]],MON_MSG!A:B,2,FALSE)),"N",IF($I979="Obsolete","N","O"))</f>
        <v>O</v>
      </c>
      <c r="C979" s="3" t="str">
        <f>VLOOKUP($A979,DICO_Complet!A:R,3,FALSE)</f>
        <v>Environment</v>
      </c>
      <c r="D979" s="3" t="str">
        <f>VLOOKUP($A979,DICO_Complet!A:R,4,FALSE)</f>
        <v>paymentToken</v>
      </c>
      <c r="E979" s="3" t="str">
        <f>VLOOKUP($A979,DICO_Complet!A:R,5,FALSE)</f>
        <v>tokenValue</v>
      </c>
      <c r="F979" s="3" t="str">
        <f>VLOOKUP($A979,DICO_Complet!A:R,6,FALSE)</f>
        <v>Max19AlphaNumericText</v>
      </c>
      <c r="G979" s="31" t="str">
        <f>VLOOKUP($A979,DICO_Complet!A:R,7,FALSE)</f>
        <v>DNS</v>
      </c>
      <c r="H979" s="31">
        <f>VLOOKUP($A979,DICO_Complet!A:R,8,FALSE)</f>
        <v>0</v>
      </c>
      <c r="I979" s="3" t="str">
        <f>IF(VLOOKUP($A979,DICO_Complet!A:R,9,FALSE)&lt;&gt;0,VLOOKUP($A979,DICO_Complet!A:R,9,FALSE),"")</f>
        <v/>
      </c>
      <c r="J979" s="3" t="str">
        <f>VLOOKUP($A979,DICO_Complet!A:R,10,FALSE)</f>
        <v>Payment token value</v>
      </c>
      <c r="K979" s="3" t="str">
        <f>IF(OR(ISNA(VLOOKUP(Tableau161920[[#This Row],[Référence]],MON_MSG!A:H,7,FALSE)),ISBLANK(VLOOKUP(Tableau161920[[#This Row],[Référence]],MON_MSG!A:H,7,FALSE))),"",VLOOKUP(Tableau161920[[#This Row],[Référence]],MON_MSG!A:H,7,FALSE))</f>
        <v/>
      </c>
      <c r="L979" s="3" t="str">
        <f>IF(OR(ISNA(VLOOKUP(Tableau161920[[#This Row],[Référence]],MON_MSG!A:I,8,FALSE)),ISBLANK(VLOOKUP(Tableau161920[[#This Row],[Référence]],MON_MSG!A:I,8,FALSE))),"",VLOOKUP(Tableau161920[[#This Row],[Référence]],MON_MSG!A:I,8,FALSE))</f>
        <v/>
      </c>
      <c r="M979" s="3" t="str">
        <f>IF(OR(ISNA(VLOOKUP(Tableau161920[[#This Row],[Référence]],MON_MSG!A:J,9,FALSE)),ISBLANK(VLOOKUP(Tableau161920[[#This Row],[Référence]],MON_MSG!A:J,9,FALSE))),"",VLOOKUP(Tableau161920[[#This Row],[Référence]],MON_MSG!A:J,9,FALSE))</f>
        <v/>
      </c>
      <c r="N979" s="3" t="str">
        <f>IF(VLOOKUP($A979,DICO_Complet!A:R,12,FALSE)=0,"",VLOOKUP($A979,DICO_Complet!A:R,12,FALSE))</f>
        <v>RSB105_1</v>
      </c>
      <c r="O979" s="3" t="str">
        <f>IF(VLOOKUP($A979,DICO_Complet!A:R,13,FALSE)=0,"",VLOOKUP($A979,DICO_Complet!A:R,13,FALSE))</f>
        <v>105-1</v>
      </c>
      <c r="P979" s="3" t="str">
        <f>IF(VLOOKUP($A979,DICO_Complet!A:R,14,FALSE)=0,"",VLOOKUP($A979,DICO_Complet!A:R,14,FALSE))</f>
        <v/>
      </c>
      <c r="Q979" s="3" t="str">
        <f>IF(VLOOKUP($A979,DICO_Complet!A:R,15,FALSE)=0,"",VLOOKUP($A979,DICO_Complet!A:R,15,FALSE))</f>
        <v/>
      </c>
      <c r="R979" s="3" t="str">
        <f>IF(VLOOKUP($A979,DICO_Complet!A:R,16,FALSE)=0,"",VLOOKUP($A979,DICO_Complet!A:R,16,FALSE))</f>
        <v/>
      </c>
      <c r="S979" s="3" t="str">
        <f>IF(VLOOKUP($A979,DICO_Complet!A:R,17,FALSE)=0,"",VLOOKUP($A979,DICO_Complet!A:R,17,FALSE))</f>
        <v/>
      </c>
      <c r="T979" s="3" t="str">
        <f>IF(VLOOKUP($A979,DICO_Complet!A:R,18,FALSE)=0,"",VLOOKUP($A979,DICO_Complet!A:R,18,FALSE))</f>
        <v/>
      </c>
    </row>
    <row r="980" spans="1:20">
      <c r="A980" s="29">
        <v>250901001228</v>
      </c>
      <c r="B980" s="30" t="str">
        <f>IF(ISNA(VLOOKUP(Tableau161920[[#This Row],[Référence]],MON_MSG!A:B,2,FALSE)),"N",IF($I980="Obsolete","N","O"))</f>
        <v>O</v>
      </c>
      <c r="C980" s="3" t="str">
        <f>VLOOKUP($A980,DICO_Complet!A:R,3,FALSE)</f>
        <v>Environment</v>
      </c>
      <c r="D980" s="3" t="str">
        <f>VLOOKUP($A980,DICO_Complet!A:R,4,FALSE)</f>
        <v>paymentToken</v>
      </c>
      <c r="E980" s="3" t="str">
        <f>VLOOKUP($A980,DICO_Complet!A:R,5,FALSE)</f>
        <v>tokenVerificationResult</v>
      </c>
      <c r="F980" s="3" t="str">
        <f>VLOOKUP($A980,DICO_Complet!A:R,6,FALSE)</f>
        <v>Max1AlphaNumericText</v>
      </c>
      <c r="G980" s="31" t="str">
        <f>VLOOKUP($A980,DICO_Complet!A:R,7,FALSE)</f>
        <v>DNS</v>
      </c>
      <c r="H980" s="31">
        <f>VLOOKUP($A980,DICO_Complet!A:R,8,FALSE)</f>
        <v>0</v>
      </c>
      <c r="I980" s="3" t="str">
        <f>IF(VLOOKUP($A980,DICO_Complet!A:R,9,FALSE)&lt;&gt;0,VLOOKUP($A980,DICO_Complet!A:R,9,FALSE),"")</f>
        <v/>
      </c>
      <c r="J980" s="3" t="str">
        <f>VLOOKUP($A980,DICO_Complet!A:R,10,FALSE)</f>
        <v>Token verification result</v>
      </c>
      <c r="K980" s="3" t="str">
        <f>IF(OR(ISNA(VLOOKUP(Tableau161920[[#This Row],[Référence]],MON_MSG!A:H,7,FALSE)),ISBLANK(VLOOKUP(Tableau161920[[#This Row],[Référence]],MON_MSG!A:H,7,FALSE))),"",VLOOKUP(Tableau161920[[#This Row],[Référence]],MON_MSG!A:H,7,FALSE))</f>
        <v/>
      </c>
      <c r="L980" s="3" t="str">
        <f>IF(OR(ISNA(VLOOKUP(Tableau161920[[#This Row],[Référence]],MON_MSG!A:I,8,FALSE)),ISBLANK(VLOOKUP(Tableau161920[[#This Row],[Référence]],MON_MSG!A:I,8,FALSE))),"",VLOOKUP(Tableau161920[[#This Row],[Référence]],MON_MSG!A:I,8,FALSE))</f>
        <v/>
      </c>
      <c r="M980" s="3" t="str">
        <f>IF(OR(ISNA(VLOOKUP(Tableau161920[[#This Row],[Référence]],MON_MSG!A:J,9,FALSE)),ISBLANK(VLOOKUP(Tableau161920[[#This Row],[Référence]],MON_MSG!A:J,9,FALSE))),"",VLOOKUP(Tableau161920[[#This Row],[Référence]],MON_MSG!A:J,9,FALSE))</f>
        <v/>
      </c>
      <c r="N980" s="3" t="str">
        <f>IF(VLOOKUP($A980,DICO_Complet!A:R,12,FALSE)=0,"",VLOOKUP($A980,DICO_Complet!A:R,12,FALSE))</f>
        <v>RSB107_19</v>
      </c>
      <c r="O980" s="3" t="str">
        <f>IF(VLOOKUP($A980,DICO_Complet!A:R,13,FALSE)=0,"",VLOOKUP($A980,DICO_Complet!A:R,13,FALSE))</f>
        <v>107-19</v>
      </c>
      <c r="P980" s="3" t="str">
        <f>IF(VLOOKUP($A980,DICO_Complet!A:R,14,FALSE)=0,"",VLOOKUP($A980,DICO_Complet!A:R,14,FALSE))</f>
        <v/>
      </c>
      <c r="Q980" s="3" t="str">
        <f>IF(VLOOKUP($A980,DICO_Complet!A:R,15,FALSE)=0,"",VLOOKUP($A980,DICO_Complet!A:R,15,FALSE))</f>
        <v/>
      </c>
      <c r="R980" s="3" t="str">
        <f>IF(VLOOKUP($A980,DICO_Complet!A:R,16,FALSE)=0,"",VLOOKUP($A980,DICO_Complet!A:R,16,FALSE))</f>
        <v/>
      </c>
      <c r="S980" s="3" t="str">
        <f>IF(VLOOKUP($A980,DICO_Complet!A:R,17,FALSE)=0,"",VLOOKUP($A980,DICO_Complet!A:R,17,FALSE))</f>
        <v/>
      </c>
      <c r="T980" s="3" t="str">
        <f>IF(VLOOKUP($A980,DICO_Complet!A:R,18,FALSE)=0,"",VLOOKUP($A980,DICO_Complet!A:R,18,FALSE))</f>
        <v/>
      </c>
    </row>
    <row r="981" spans="1:20">
      <c r="A981" s="29">
        <v>241112000151</v>
      </c>
      <c r="B981" s="30" t="str">
        <f>IF(ISNA(VLOOKUP(Tableau161920[[#This Row],[Référence]],MON_MSG!A:B,2,FALSE)),"N",IF($I981="Obsolete","N","O"))</f>
        <v>O</v>
      </c>
      <c r="C981" s="3" t="str">
        <f>VLOOKUP($A981,DICO_Complet!A:R,3,FALSE)</f>
        <v>Environment</v>
      </c>
      <c r="D981" s="3" t="str">
        <f>VLOOKUP($A981,DICO_Complet!A:R,4,FALSE)</f>
        <v>paymentToken</v>
      </c>
      <c r="E981" s="3" t="str">
        <f>VLOOKUP($A981,DICO_Complet!A:R,5,FALSE)</f>
        <v>trustedMerchantExemptionIndicator</v>
      </c>
      <c r="F981" s="3" t="str">
        <f>VLOOKUP($A981,DICO_Complet!A:R,6,FALSE)</f>
        <v>Exact1AlphaNumericText</v>
      </c>
      <c r="G981" s="31" t="str">
        <f>VLOOKUP($A981,DICO_Complet!A:R,7,FALSE)</f>
        <v>DNS</v>
      </c>
      <c r="H981" s="31">
        <f>VLOOKUP($A981,DICO_Complet!A:R,8,FALSE)</f>
        <v>0</v>
      </c>
      <c r="I981" s="3" t="str">
        <f>IF(VLOOKUP($A981,DICO_Complet!A:R,9,FALSE)&lt;&gt;0,VLOOKUP($A981,DICO_Complet!A:R,9,FALSE),"")</f>
        <v/>
      </c>
      <c r="J981" s="3" t="str">
        <f>VLOOKUP($A981,DICO_Complet!A:R,10,FALSE)</f>
        <v>Trusted merchant exemption indicator</v>
      </c>
      <c r="K981" s="3" t="str">
        <f>IF(OR(ISNA(VLOOKUP(Tableau161920[[#This Row],[Référence]],MON_MSG!A:H,7,FALSE)),ISBLANK(VLOOKUP(Tableau161920[[#This Row],[Référence]],MON_MSG!A:H,7,FALSE))),"",VLOOKUP(Tableau161920[[#This Row],[Référence]],MON_MSG!A:H,7,FALSE))</f>
        <v/>
      </c>
      <c r="L981" s="3" t="str">
        <f>IF(OR(ISNA(VLOOKUP(Tableau161920[[#This Row],[Référence]],MON_MSG!A:I,8,FALSE)),ISBLANK(VLOOKUP(Tableau161920[[#This Row],[Référence]],MON_MSG!A:I,8,FALSE))),"",VLOOKUP(Tableau161920[[#This Row],[Référence]],MON_MSG!A:I,8,FALSE))</f>
        <v/>
      </c>
      <c r="M981" s="3" t="str">
        <f>IF(OR(ISNA(VLOOKUP(Tableau161920[[#This Row],[Référence]],MON_MSG!A:J,9,FALSE)),ISBLANK(VLOOKUP(Tableau161920[[#This Row],[Référence]],MON_MSG!A:J,9,FALSE))),"",VLOOKUP(Tableau161920[[#This Row],[Référence]],MON_MSG!A:J,9,FALSE))</f>
        <v/>
      </c>
      <c r="N981" s="3" t="str">
        <f>IF(VLOOKUP($A981,DICO_Complet!A:R,12,FALSE)=0,"",VLOOKUP($A981,DICO_Complet!A:R,12,FALSE))</f>
        <v>RSB119_0002</v>
      </c>
      <c r="O981" s="3" t="str">
        <f>IF(VLOOKUP($A981,DICO_Complet!A:R,13,FALSE)=0,"",VLOOKUP($A981,DICO_Complet!A:R,13,FALSE))</f>
        <v>119-0002</v>
      </c>
      <c r="P981" s="3" t="str">
        <f>IF(VLOOKUP($A981,DICO_Complet!A:R,14,FALSE)=0,"",VLOOKUP($A981,DICO_Complet!A:R,14,FALSE))</f>
        <v/>
      </c>
      <c r="Q981" s="3" t="str">
        <f>IF(VLOOKUP($A981,DICO_Complet!A:R,15,FALSE)=0,"",VLOOKUP($A981,DICO_Complet!A:R,15,FALSE))</f>
        <v/>
      </c>
      <c r="R981" s="3" t="str">
        <f>IF(VLOOKUP($A981,DICO_Complet!A:R,16,FALSE)=0,"",VLOOKUP($A981,DICO_Complet!A:R,16,FALSE))</f>
        <v/>
      </c>
      <c r="S981" s="3" t="str">
        <f>IF(VLOOKUP($A981,DICO_Complet!A:R,17,FALSE)=0,"",VLOOKUP($A981,DICO_Complet!A:R,17,FALSE))</f>
        <v/>
      </c>
      <c r="T981" s="3" t="str">
        <f>IF(VLOOKUP($A981,DICO_Complet!A:R,18,FALSE)=0,"",VLOOKUP($A981,DICO_Complet!A:R,18,FALSE))</f>
        <v/>
      </c>
    </row>
    <row r="982" spans="1:20">
      <c r="A982" s="29">
        <v>250901001216</v>
      </c>
      <c r="B982" s="30" t="str">
        <f>IF(ISNA(VLOOKUP(Tableau161920[[#This Row],[Référence]],MON_MSG!A:B,2,FALSE)),"N",IF($I982="Obsolete","N","O"))</f>
        <v>O</v>
      </c>
      <c r="C982" s="3" t="str">
        <f>VLOOKUP($A982,DICO_Complet!A:R,3,FALSE)</f>
        <v>Environment</v>
      </c>
      <c r="D982" s="3" t="str">
        <f>VLOOKUP($A982,DICO_Complet!A:R,4,FALSE)</f>
        <v>paymentToken</v>
      </c>
      <c r="E982" s="3" t="str">
        <f>VLOOKUP($A982,DICO_Complet!A:R,5,FALSE)</f>
        <v>tspVerificationResult</v>
      </c>
      <c r="F982" s="3" t="str">
        <f>VLOOKUP($A982,DICO_Complet!A:R,6,FALSE)</f>
        <v>Max48AlphaNumericText</v>
      </c>
      <c r="G982" s="31" t="str">
        <f>VLOOKUP($A982,DICO_Complet!A:R,7,FALSE)</f>
        <v>DNS</v>
      </c>
      <c r="H982" s="31">
        <f>VLOOKUP($A982,DICO_Complet!A:R,8,FALSE)</f>
        <v>0</v>
      </c>
      <c r="I982" s="3" t="str">
        <f>IF(VLOOKUP($A982,DICO_Complet!A:R,9,FALSE)&lt;&gt;0,VLOOKUP($A982,DICO_Complet!A:R,9,FALSE),"")</f>
        <v/>
      </c>
      <c r="J982" s="3" t="str">
        <f>VLOOKUP($A982,DICO_Complet!A:R,10,FALSE)</f>
        <v>Tsp verification result</v>
      </c>
      <c r="K982" s="3" t="str">
        <f>IF(OR(ISNA(VLOOKUP(Tableau161920[[#This Row],[Référence]],MON_MSG!A:H,7,FALSE)),ISBLANK(VLOOKUP(Tableau161920[[#This Row],[Référence]],MON_MSG!A:H,7,FALSE))),"",VLOOKUP(Tableau161920[[#This Row],[Référence]],MON_MSG!A:H,7,FALSE))</f>
        <v/>
      </c>
      <c r="L982" s="3" t="str">
        <f>IF(OR(ISNA(VLOOKUP(Tableau161920[[#This Row],[Référence]],MON_MSG!A:I,8,FALSE)),ISBLANK(VLOOKUP(Tableau161920[[#This Row],[Référence]],MON_MSG!A:I,8,FALSE))),"",VLOOKUP(Tableau161920[[#This Row],[Référence]],MON_MSG!A:I,8,FALSE))</f>
        <v/>
      </c>
      <c r="M982" s="3" t="str">
        <f>IF(OR(ISNA(VLOOKUP(Tableau161920[[#This Row],[Référence]],MON_MSG!A:J,9,FALSE)),ISBLANK(VLOOKUP(Tableau161920[[#This Row],[Référence]],MON_MSG!A:J,9,FALSE))),"",VLOOKUP(Tableau161920[[#This Row],[Référence]],MON_MSG!A:J,9,FALSE))</f>
        <v/>
      </c>
      <c r="N982" s="3" t="str">
        <f>IF(VLOOKUP($A982,DICO_Complet!A:R,12,FALSE)=0,"",VLOOKUP($A982,DICO_Complet!A:R,12,FALSE))</f>
        <v>RSB105_16</v>
      </c>
      <c r="O982" s="3" t="str">
        <f>IF(VLOOKUP($A982,DICO_Complet!A:R,13,FALSE)=0,"",VLOOKUP($A982,DICO_Complet!A:R,13,FALSE))</f>
        <v>105-16</v>
      </c>
      <c r="P982" s="3" t="str">
        <f>IF(VLOOKUP($A982,DICO_Complet!A:R,14,FALSE)=0,"",VLOOKUP($A982,DICO_Complet!A:R,14,FALSE))</f>
        <v/>
      </c>
      <c r="Q982" s="3" t="str">
        <f>IF(VLOOKUP($A982,DICO_Complet!A:R,15,FALSE)=0,"",VLOOKUP($A982,DICO_Complet!A:R,15,FALSE))</f>
        <v/>
      </c>
      <c r="R982" s="3" t="str">
        <f>IF(VLOOKUP($A982,DICO_Complet!A:R,16,FALSE)=0,"",VLOOKUP($A982,DICO_Complet!A:R,16,FALSE))</f>
        <v/>
      </c>
      <c r="S982" s="3" t="str">
        <f>IF(VLOOKUP($A982,DICO_Complet!A:R,17,FALSE)=0,"",VLOOKUP($A982,DICO_Complet!A:R,17,FALSE))</f>
        <v/>
      </c>
      <c r="T982" s="3" t="str">
        <f>IF(VLOOKUP($A982,DICO_Complet!A:R,18,FALSE)=0,"",VLOOKUP($A982,DICO_Complet!A:R,18,FALSE))</f>
        <v/>
      </c>
    </row>
    <row r="983" spans="1:20">
      <c r="A983" s="29">
        <v>250901001226</v>
      </c>
      <c r="B983" s="30" t="str">
        <f>IF(ISNA(VLOOKUP(Tableau161920[[#This Row],[Référence]],MON_MSG!A:B,2,FALSE)),"N",IF($I983="Obsolete","N","O"))</f>
        <v>O</v>
      </c>
      <c r="C983" s="3" t="str">
        <f>VLOOKUP($A983,DICO_Complet!A:R,3,FALSE)</f>
        <v>Environment</v>
      </c>
      <c r="D983" s="3" t="str">
        <f>VLOOKUP($A983,DICO_Complet!A:R,4,FALSE)</f>
        <v>paymentToken</v>
      </c>
      <c r="E983" s="3" t="str">
        <f>VLOOKUP($A983,DICO_Complet!A:R,5,FALSE)</f>
        <v>walletAccountEmailAddress</v>
      </c>
      <c r="F983" s="3" t="str">
        <f>VLOOKUP($A983,DICO_Complet!A:R,6,FALSE)</f>
        <v>EmailAddressType</v>
      </c>
      <c r="G983" s="31" t="str">
        <f>VLOOKUP($A983,DICO_Complet!A:R,7,FALSE)</f>
        <v>DSP</v>
      </c>
      <c r="H983" s="31">
        <f>VLOOKUP($A983,DICO_Complet!A:R,8,FALSE)</f>
        <v>0</v>
      </c>
      <c r="I983" s="3" t="str">
        <f>IF(VLOOKUP($A983,DICO_Complet!A:R,9,FALSE)&lt;&gt;0,VLOOKUP($A983,DICO_Complet!A:R,9,FALSE),"")</f>
        <v/>
      </c>
      <c r="J983" s="3" t="str">
        <f>VLOOKUP($A983,DICO_Complet!A:R,10,FALSE)</f>
        <v>Wallet account email address</v>
      </c>
      <c r="K983" s="3" t="str">
        <f>IF(OR(ISNA(VLOOKUP(Tableau161920[[#This Row],[Référence]],MON_MSG!A:H,7,FALSE)),ISBLANK(VLOOKUP(Tableau161920[[#This Row],[Référence]],MON_MSG!A:H,7,FALSE))),"",VLOOKUP(Tableau161920[[#This Row],[Référence]],MON_MSG!A:H,7,FALSE))</f>
        <v/>
      </c>
      <c r="L983" s="3" t="str">
        <f>IF(OR(ISNA(VLOOKUP(Tableau161920[[#This Row],[Référence]],MON_MSG!A:I,8,FALSE)),ISBLANK(VLOOKUP(Tableau161920[[#This Row],[Référence]],MON_MSG!A:I,8,FALSE))),"",VLOOKUP(Tableau161920[[#This Row],[Référence]],MON_MSG!A:I,8,FALSE))</f>
        <v/>
      </c>
      <c r="M983" s="3" t="str">
        <f>IF(OR(ISNA(VLOOKUP(Tableau161920[[#This Row],[Référence]],MON_MSG!A:J,9,FALSE)),ISBLANK(VLOOKUP(Tableau161920[[#This Row],[Référence]],MON_MSG!A:J,9,FALSE))),"",VLOOKUP(Tableau161920[[#This Row],[Référence]],MON_MSG!A:J,9,FALSE))</f>
        <v/>
      </c>
      <c r="N983" s="3" t="str">
        <f>IF(VLOOKUP($A983,DICO_Complet!A:R,12,FALSE)=0,"",VLOOKUP($A983,DICO_Complet!A:R,12,FALSE))</f>
        <v>RSB107_12</v>
      </c>
      <c r="O983" s="3" t="str">
        <f>IF(VLOOKUP($A983,DICO_Complet!A:R,13,FALSE)=0,"",VLOOKUP($A983,DICO_Complet!A:R,13,FALSE))</f>
        <v>107-12</v>
      </c>
      <c r="P983" s="3" t="str">
        <f>IF(VLOOKUP($A983,DICO_Complet!A:R,14,FALSE)=0,"",VLOOKUP($A983,DICO_Complet!A:R,14,FALSE))</f>
        <v/>
      </c>
      <c r="Q983" s="3" t="str">
        <f>IF(VLOOKUP($A983,DICO_Complet!A:R,15,FALSE)=0,"",VLOOKUP($A983,DICO_Complet!A:R,15,FALSE))</f>
        <v/>
      </c>
      <c r="R983" s="3" t="str">
        <f>IF(VLOOKUP($A983,DICO_Complet!A:R,16,FALSE)=0,"",VLOOKUP($A983,DICO_Complet!A:R,16,FALSE))</f>
        <v/>
      </c>
      <c r="S983" s="3" t="str">
        <f>IF(VLOOKUP($A983,DICO_Complet!A:R,17,FALSE)=0,"",VLOOKUP($A983,DICO_Complet!A:R,17,FALSE))</f>
        <v/>
      </c>
      <c r="T983" s="3" t="str">
        <f>IF(VLOOKUP($A983,DICO_Complet!A:R,18,FALSE)=0,"",VLOOKUP($A983,DICO_Complet!A:R,18,FALSE))</f>
        <v/>
      </c>
    </row>
    <row r="984" spans="1:20">
      <c r="A984" s="29">
        <v>250901001227</v>
      </c>
      <c r="B984" s="30" t="str">
        <f>IF(ISNA(VLOOKUP(Tableau161920[[#This Row],[Référence]],MON_MSG!A:B,2,FALSE)),"N",IF($I984="Obsolete","N","O"))</f>
        <v>O</v>
      </c>
      <c r="C984" s="3" t="str">
        <f>VLOOKUP($A984,DICO_Complet!A:R,3,FALSE)</f>
        <v>Environment</v>
      </c>
      <c r="D984" s="3" t="str">
        <f>VLOOKUP($A984,DICO_Complet!A:R,4,FALSE)</f>
        <v>paymentToken</v>
      </c>
      <c r="E984" s="3" t="str">
        <f>VLOOKUP($A984,DICO_Complet!A:R,5,FALSE)</f>
        <v>walletAccountEmailAge</v>
      </c>
      <c r="F984" s="3" t="str">
        <f>VLOOKUP($A984,DICO_Complet!A:R,6,FALSE)</f>
        <v>Max4NumericText</v>
      </c>
      <c r="G984" s="31" t="str">
        <f>VLOOKUP($A984,DICO_Complet!A:R,7,FALSE)</f>
        <v>DNS</v>
      </c>
      <c r="H984" s="31">
        <f>VLOOKUP($A984,DICO_Complet!A:R,8,FALSE)</f>
        <v>0</v>
      </c>
      <c r="I984" s="3" t="str">
        <f>IF(VLOOKUP($A984,DICO_Complet!A:R,9,FALSE)&lt;&gt;0,VLOOKUP($A984,DICO_Complet!A:R,9,FALSE),"")</f>
        <v/>
      </c>
      <c r="J984" s="3" t="str">
        <f>VLOOKUP($A984,DICO_Complet!A:R,10,FALSE)</f>
        <v>Wallet account email age</v>
      </c>
      <c r="K984" s="3" t="str">
        <f>IF(OR(ISNA(VLOOKUP(Tableau161920[[#This Row],[Référence]],MON_MSG!A:H,7,FALSE)),ISBLANK(VLOOKUP(Tableau161920[[#This Row],[Référence]],MON_MSG!A:H,7,FALSE))),"",VLOOKUP(Tableau161920[[#This Row],[Référence]],MON_MSG!A:H,7,FALSE))</f>
        <v/>
      </c>
      <c r="L984" s="3" t="str">
        <f>IF(OR(ISNA(VLOOKUP(Tableau161920[[#This Row],[Référence]],MON_MSG!A:I,8,FALSE)),ISBLANK(VLOOKUP(Tableau161920[[#This Row],[Référence]],MON_MSG!A:I,8,FALSE))),"",VLOOKUP(Tableau161920[[#This Row],[Référence]],MON_MSG!A:I,8,FALSE))</f>
        <v/>
      </c>
      <c r="M984" s="3" t="str">
        <f>IF(OR(ISNA(VLOOKUP(Tableau161920[[#This Row],[Référence]],MON_MSG!A:J,9,FALSE)),ISBLANK(VLOOKUP(Tableau161920[[#This Row],[Référence]],MON_MSG!A:J,9,FALSE))),"",VLOOKUP(Tableau161920[[#This Row],[Référence]],MON_MSG!A:J,9,FALSE))</f>
        <v/>
      </c>
      <c r="N984" s="3" t="str">
        <f>IF(VLOOKUP($A984,DICO_Complet!A:R,12,FALSE)=0,"",VLOOKUP($A984,DICO_Complet!A:R,12,FALSE))</f>
        <v>RSB107_16</v>
      </c>
      <c r="O984" s="3" t="str">
        <f>IF(VLOOKUP($A984,DICO_Complet!A:R,13,FALSE)=0,"",VLOOKUP($A984,DICO_Complet!A:R,13,FALSE))</f>
        <v>107-16</v>
      </c>
      <c r="P984" s="3" t="str">
        <f>IF(VLOOKUP($A984,DICO_Complet!A:R,14,FALSE)=0,"",VLOOKUP($A984,DICO_Complet!A:R,14,FALSE))</f>
        <v/>
      </c>
      <c r="Q984" s="3" t="str">
        <f>IF(VLOOKUP($A984,DICO_Complet!A:R,15,FALSE)=0,"",VLOOKUP($A984,DICO_Complet!A:R,15,FALSE))</f>
        <v/>
      </c>
      <c r="R984" s="3" t="str">
        <f>IF(VLOOKUP($A984,DICO_Complet!A:R,16,FALSE)=0,"",VLOOKUP($A984,DICO_Complet!A:R,16,FALSE))</f>
        <v/>
      </c>
      <c r="S984" s="3" t="str">
        <f>IF(VLOOKUP($A984,DICO_Complet!A:R,17,FALSE)=0,"",VLOOKUP($A984,DICO_Complet!A:R,17,FALSE))</f>
        <v/>
      </c>
      <c r="T984" s="3" t="str">
        <f>IF(VLOOKUP($A984,DICO_Complet!A:R,18,FALSE)=0,"",VLOOKUP($A984,DICO_Complet!A:R,18,FALSE))</f>
        <v/>
      </c>
    </row>
    <row r="985" spans="1:20">
      <c r="A985" s="29">
        <v>250901001224</v>
      </c>
      <c r="B985" s="30" t="str">
        <f>IF(ISNA(VLOOKUP(Tableau161920[[#This Row],[Référence]],MON_MSG!A:B,2,FALSE)),"N",IF($I985="Obsolete","N","O"))</f>
        <v>O</v>
      </c>
      <c r="C985" s="3" t="str">
        <f>VLOOKUP($A985,DICO_Complet!A:R,3,FALSE)</f>
        <v>Environment</v>
      </c>
      <c r="D985" s="3" t="str">
        <f>VLOOKUP($A985,DICO_Complet!A:R,4,FALSE)</f>
        <v>paymentToken</v>
      </c>
      <c r="E985" s="3" t="str">
        <f>VLOOKUP($A985,DICO_Complet!A:R,5,FALSE)</f>
        <v>walletProviderReasonCodes</v>
      </c>
      <c r="F985" s="3" t="str">
        <f>VLOOKUP($A985,DICO_Complet!A:R,6,FALSE)</f>
        <v>Max30AlphaNumericText</v>
      </c>
      <c r="G985" s="31" t="str">
        <f>VLOOKUP($A985,DICO_Complet!A:R,7,FALSE)</f>
        <v>DNS</v>
      </c>
      <c r="H985" s="31">
        <f>VLOOKUP($A985,DICO_Complet!A:R,8,FALSE)</f>
        <v>0</v>
      </c>
      <c r="I985" s="3" t="str">
        <f>IF(VLOOKUP($A985,DICO_Complet!A:R,9,FALSE)&lt;&gt;0,VLOOKUP($A985,DICO_Complet!A:R,9,FALSE),"")</f>
        <v/>
      </c>
      <c r="J985" s="3" t="str">
        <f>VLOOKUP($A985,DICO_Complet!A:R,10,FALSE)</f>
        <v>Wallet provider reason codes</v>
      </c>
      <c r="K985" s="3" t="str">
        <f>IF(OR(ISNA(VLOOKUP(Tableau161920[[#This Row],[Référence]],MON_MSG!A:H,7,FALSE)),ISBLANK(VLOOKUP(Tableau161920[[#This Row],[Référence]],MON_MSG!A:H,7,FALSE))),"",VLOOKUP(Tableau161920[[#This Row],[Référence]],MON_MSG!A:H,7,FALSE))</f>
        <v/>
      </c>
      <c r="L985" s="3" t="str">
        <f>IF(OR(ISNA(VLOOKUP(Tableau161920[[#This Row],[Référence]],MON_MSG!A:I,8,FALSE)),ISBLANK(VLOOKUP(Tableau161920[[#This Row],[Référence]],MON_MSG!A:I,8,FALSE))),"",VLOOKUP(Tableau161920[[#This Row],[Référence]],MON_MSG!A:I,8,FALSE))</f>
        <v/>
      </c>
      <c r="M985" s="3" t="str">
        <f>IF(OR(ISNA(VLOOKUP(Tableau161920[[#This Row],[Référence]],MON_MSG!A:J,9,FALSE)),ISBLANK(VLOOKUP(Tableau161920[[#This Row],[Référence]],MON_MSG!A:J,9,FALSE))),"",VLOOKUP(Tableau161920[[#This Row],[Référence]],MON_MSG!A:J,9,FALSE))</f>
        <v/>
      </c>
      <c r="N985" s="3" t="str">
        <f>IF(VLOOKUP($A985,DICO_Complet!A:R,12,FALSE)=0,"",VLOOKUP($A985,DICO_Complet!A:R,12,FALSE))</f>
        <v>RSB107_9</v>
      </c>
      <c r="O985" s="3" t="str">
        <f>IF(VLOOKUP($A985,DICO_Complet!A:R,13,FALSE)=0,"",VLOOKUP($A985,DICO_Complet!A:R,13,FALSE))</f>
        <v>107-9</v>
      </c>
      <c r="P985" s="3" t="str">
        <f>IF(VLOOKUP($A985,DICO_Complet!A:R,14,FALSE)=0,"",VLOOKUP($A985,DICO_Complet!A:R,14,FALSE))</f>
        <v/>
      </c>
      <c r="Q985" s="3" t="str">
        <f>IF(VLOOKUP($A985,DICO_Complet!A:R,15,FALSE)=0,"",VLOOKUP($A985,DICO_Complet!A:R,15,FALSE))</f>
        <v/>
      </c>
      <c r="R985" s="3" t="str">
        <f>IF(VLOOKUP($A985,DICO_Complet!A:R,16,FALSE)=0,"",VLOOKUP($A985,DICO_Complet!A:R,16,FALSE))</f>
        <v/>
      </c>
      <c r="S985" s="3" t="str">
        <f>IF(VLOOKUP($A985,DICO_Complet!A:R,17,FALSE)=0,"",VLOOKUP($A985,DICO_Complet!A:R,17,FALSE))</f>
        <v/>
      </c>
      <c r="T985" s="3" t="str">
        <f>IF(VLOOKUP($A985,DICO_Complet!A:R,18,FALSE)=0,"",VLOOKUP($A985,DICO_Complet!A:R,18,FALSE))</f>
        <v/>
      </c>
    </row>
    <row r="986" spans="1:20">
      <c r="A986" s="29">
        <v>250901001221</v>
      </c>
      <c r="B986" s="30" t="str">
        <f>IF(ISNA(VLOOKUP(Tableau161920[[#This Row],[Référence]],MON_MSG!A:B,2,FALSE)),"N",IF($I986="Obsolete","N","O"))</f>
        <v>O</v>
      </c>
      <c r="C986" s="3" t="str">
        <f>VLOOKUP($A986,DICO_Complet!A:R,3,FALSE)</f>
        <v>Environment</v>
      </c>
      <c r="D986" s="3" t="str">
        <f>VLOOKUP($A986,DICO_Complet!A:R,4,FALSE)</f>
        <v>paymentToken</v>
      </c>
      <c r="E986" s="3" t="str">
        <f>VLOOKUP($A986,DICO_Complet!A:R,5,FALSE)</f>
        <v>walletProviderRiskAssessmentResult</v>
      </c>
      <c r="F986" s="3" t="str">
        <f>VLOOKUP($A986,DICO_Complet!A:R,6,FALSE)</f>
        <v>Max1AlphaNumericText</v>
      </c>
      <c r="G986" s="31" t="str">
        <f>VLOOKUP($A986,DICO_Complet!A:R,7,FALSE)</f>
        <v>DNS</v>
      </c>
      <c r="H986" s="31">
        <f>VLOOKUP($A986,DICO_Complet!A:R,8,FALSE)</f>
        <v>0</v>
      </c>
      <c r="I986" s="3" t="str">
        <f>IF(VLOOKUP($A986,DICO_Complet!A:R,9,FALSE)&lt;&gt;0,VLOOKUP($A986,DICO_Complet!A:R,9,FALSE),"")</f>
        <v/>
      </c>
      <c r="J986" s="3" t="str">
        <f>VLOOKUP($A986,DICO_Complet!A:R,10,FALSE)</f>
        <v>wallet provider risk assessment result</v>
      </c>
      <c r="K986" s="3" t="str">
        <f>IF(OR(ISNA(VLOOKUP(Tableau161920[[#This Row],[Référence]],MON_MSG!A:H,7,FALSE)),ISBLANK(VLOOKUP(Tableau161920[[#This Row],[Référence]],MON_MSG!A:H,7,FALSE))),"",VLOOKUP(Tableau161920[[#This Row],[Référence]],MON_MSG!A:H,7,FALSE))</f>
        <v/>
      </c>
      <c r="L986" s="3" t="str">
        <f>IF(OR(ISNA(VLOOKUP(Tableau161920[[#This Row],[Référence]],MON_MSG!A:I,8,FALSE)),ISBLANK(VLOOKUP(Tableau161920[[#This Row],[Référence]],MON_MSG!A:I,8,FALSE))),"",VLOOKUP(Tableau161920[[#This Row],[Référence]],MON_MSG!A:I,8,FALSE))</f>
        <v/>
      </c>
      <c r="M986" s="3" t="str">
        <f>IF(OR(ISNA(VLOOKUP(Tableau161920[[#This Row],[Référence]],MON_MSG!A:J,9,FALSE)),ISBLANK(VLOOKUP(Tableau161920[[#This Row],[Référence]],MON_MSG!A:J,9,FALSE))),"",VLOOKUP(Tableau161920[[#This Row],[Référence]],MON_MSG!A:J,9,FALSE))</f>
        <v/>
      </c>
      <c r="N986" s="3" t="str">
        <f>IF(VLOOKUP($A986,DICO_Complet!A:R,12,FALSE)=0,"",VLOOKUP($A986,DICO_Complet!A:R,12,FALSE))</f>
        <v>RSB107_5</v>
      </c>
      <c r="O986" s="3" t="str">
        <f>IF(VLOOKUP($A986,DICO_Complet!A:R,13,FALSE)=0,"",VLOOKUP($A986,DICO_Complet!A:R,13,FALSE))</f>
        <v>107-5</v>
      </c>
      <c r="P986" s="3" t="str">
        <f>IF(VLOOKUP($A986,DICO_Complet!A:R,14,FALSE)=0,"",VLOOKUP($A986,DICO_Complet!A:R,14,FALSE))</f>
        <v/>
      </c>
      <c r="Q986" s="3" t="str">
        <f>IF(VLOOKUP($A986,DICO_Complet!A:R,15,FALSE)=0,"",VLOOKUP($A986,DICO_Complet!A:R,15,FALSE))</f>
        <v/>
      </c>
      <c r="R986" s="3" t="str">
        <f>IF(VLOOKUP($A986,DICO_Complet!A:R,16,FALSE)=0,"",VLOOKUP($A986,DICO_Complet!A:R,16,FALSE))</f>
        <v/>
      </c>
      <c r="S986" s="3" t="str">
        <f>IF(VLOOKUP($A986,DICO_Complet!A:R,17,FALSE)=0,"",VLOOKUP($A986,DICO_Complet!A:R,17,FALSE))</f>
        <v/>
      </c>
      <c r="T986" s="3" t="str">
        <f>IF(VLOOKUP($A986,DICO_Complet!A:R,18,FALSE)=0,"",VLOOKUP($A986,DICO_Complet!A:R,18,FALSE))</f>
        <v/>
      </c>
    </row>
    <row r="987" spans="1:20">
      <c r="A987" s="29">
        <v>260120121802</v>
      </c>
      <c r="B987" s="30" t="str">
        <f>IF(ISNA(VLOOKUP(Tableau161920[[#This Row],[Référence]],MON_MSG!A:B,2,FALSE)),"N",IF($I987="Obsolete","N","O"))</f>
        <v>O</v>
      </c>
      <c r="C987" s="3" t="str">
        <f>VLOOKUP($A987,DICO_Complet!A:R,3,FALSE)</f>
        <v>Environment</v>
      </c>
      <c r="D987" s="3" t="str">
        <f>VLOOKUP($A987,DICO_Complet!A:R,4,FALSE)</f>
        <v>paymentToken</v>
      </c>
      <c r="E987" s="3" t="str">
        <f>VLOOKUP($A987,DICO_Complet!A:R,5,FALSE)</f>
        <v>walletProviderRiskAssessmentVersion</v>
      </c>
      <c r="F987" s="3" t="str">
        <f>VLOOKUP($A987,DICO_Complet!A:R,6,FALSE)</f>
        <v>Max10AlphaNumericText</v>
      </c>
      <c r="G987" s="31" t="str">
        <f>VLOOKUP($A987,DICO_Complet!A:R,7,FALSE)</f>
        <v>DNS</v>
      </c>
      <c r="H987" s="31">
        <f>VLOOKUP($A987,DICO_Complet!A:R,8,FALSE)</f>
        <v>0</v>
      </c>
      <c r="I987" s="3" t="str">
        <f>IF(VLOOKUP($A987,DICO_Complet!A:R,9,FALSE)&lt;&gt;0,VLOOKUP($A987,DICO_Complet!A:R,9,FALSE),"")</f>
        <v/>
      </c>
      <c r="J987" s="3" t="str">
        <f>VLOOKUP($A987,DICO_Complet!A:R,10,FALSE)</f>
        <v>Version number of the wallet provider's risk assessment process.</v>
      </c>
      <c r="K987" s="3" t="str">
        <f>IF(OR(ISNA(VLOOKUP(Tableau161920[[#This Row],[Référence]],MON_MSG!A:H,7,FALSE)),ISBLANK(VLOOKUP(Tableau161920[[#This Row],[Référence]],MON_MSG!A:H,7,FALSE))),"",VLOOKUP(Tableau161920[[#This Row],[Référence]],MON_MSG!A:H,7,FALSE))</f>
        <v/>
      </c>
      <c r="L987" s="3" t="str">
        <f>IF(OR(ISNA(VLOOKUP(Tableau161920[[#This Row],[Référence]],MON_MSG!A:I,8,FALSE)),ISBLANK(VLOOKUP(Tableau161920[[#This Row],[Référence]],MON_MSG!A:I,8,FALSE))),"",VLOOKUP(Tableau161920[[#This Row],[Référence]],MON_MSG!A:I,8,FALSE))</f>
        <v/>
      </c>
      <c r="M987" s="3" t="str">
        <f>IF(OR(ISNA(VLOOKUP(Tableau161920[[#This Row],[Référence]],MON_MSG!A:J,9,FALSE)),ISBLANK(VLOOKUP(Tableau161920[[#This Row],[Référence]],MON_MSG!A:J,9,FALSE))),"",VLOOKUP(Tableau161920[[#This Row],[Référence]],MON_MSG!A:J,9,FALSE))</f>
        <v/>
      </c>
      <c r="N987" s="3" t="str">
        <f>IF(VLOOKUP($A987,DICO_Complet!A:R,12,FALSE)=0,"",VLOOKUP($A987,DICO_Complet!A:R,12,FALSE))</f>
        <v/>
      </c>
      <c r="O987" s="3" t="str">
        <f>IF(VLOOKUP($A987,DICO_Complet!A:R,13,FALSE)=0,"",VLOOKUP($A987,DICO_Complet!A:R,13,FALSE))</f>
        <v>107-06</v>
      </c>
      <c r="P987" s="3" t="str">
        <f>IF(VLOOKUP($A987,DICO_Complet!A:R,14,FALSE)=0,"",VLOOKUP($A987,DICO_Complet!A:R,14,FALSE))</f>
        <v/>
      </c>
      <c r="Q987" s="3" t="str">
        <f>IF(VLOOKUP($A987,DICO_Complet!A:R,15,FALSE)=0,"",VLOOKUP($A987,DICO_Complet!A:R,15,FALSE))</f>
        <v/>
      </c>
      <c r="R987" s="3" t="str">
        <f>IF(VLOOKUP($A987,DICO_Complet!A:R,16,FALSE)=0,"",VLOOKUP($A987,DICO_Complet!A:R,16,FALSE))</f>
        <v/>
      </c>
      <c r="S987" s="3" t="str">
        <f>IF(VLOOKUP($A987,DICO_Complet!A:R,17,FALSE)=0,"",VLOOKUP($A987,DICO_Complet!A:R,17,FALSE))</f>
        <v/>
      </c>
      <c r="T987" s="3" t="str">
        <f>IF(VLOOKUP($A987,DICO_Complet!A:R,18,FALSE)=0,"",VLOOKUP($A987,DICO_Complet!A:R,18,FALSE))</f>
        <v/>
      </c>
    </row>
    <row r="988" spans="1:20">
      <c r="A988" s="29">
        <v>250418220151</v>
      </c>
      <c r="B988" s="30" t="str">
        <f>IF(ISNA(VLOOKUP(Tableau161920[[#This Row],[Référence]],MON_MSG!A:B,2,FALSE)),"N",IF($I988="Obsolete","N","O"))</f>
        <v>O</v>
      </c>
      <c r="C988" s="3" t="str">
        <f>VLOOKUP($A988,DICO_Complet!A:R,3,FALSE)</f>
        <v>Environment</v>
      </c>
      <c r="D988" s="3" t="str">
        <f>VLOOKUP($A988,DICO_Complet!A:R,4,FALSE)</f>
        <v>posAgreement</v>
      </c>
      <c r="E988" s="3" t="str">
        <f>VLOOKUP($A988,DICO_Complet!A:R,5,FALSE)</f>
        <v>communicationMedia</v>
      </c>
      <c r="F988" s="3" t="str">
        <f>VLOOKUP($A988,DICO_Complet!A:R,6,FALSE)</f>
        <v>CommunicationMediaCodeset</v>
      </c>
      <c r="G988" s="31" t="str">
        <f>VLOOKUP($A988,DICO_Complet!A:R,7,FALSE)</f>
        <v>DNS</v>
      </c>
      <c r="H988" s="31">
        <f>VLOOKUP($A988,DICO_Complet!A:R,8,FALSE)</f>
        <v>0</v>
      </c>
      <c r="I988" s="3" t="str">
        <f>IF(VLOOKUP($A988,DICO_Complet!A:R,9,FALSE)&lt;&gt;0,VLOOKUP($A988,DICO_Complet!A:R,9,FALSE),"")</f>
        <v/>
      </c>
      <c r="J988" s="3" t="str">
        <f>VLOOKUP($A988,DICO_Complet!A:R,10,FALSE)</f>
        <v>Communication Media in case of twin transaction</v>
      </c>
      <c r="K988" s="3" t="str">
        <f>IF(OR(ISNA(VLOOKUP(Tableau161920[[#This Row],[Référence]],MON_MSG!A:H,7,FALSE)),ISBLANK(VLOOKUP(Tableau161920[[#This Row],[Référence]],MON_MSG!A:H,7,FALSE))),"",VLOOKUP(Tableau161920[[#This Row],[Référence]],MON_MSG!A:H,7,FALSE))</f>
        <v/>
      </c>
      <c r="L988" s="3" t="str">
        <f>IF(OR(ISNA(VLOOKUP(Tableau161920[[#This Row],[Référence]],MON_MSG!A:I,8,FALSE)),ISBLANK(VLOOKUP(Tableau161920[[#This Row],[Référence]],MON_MSG!A:I,8,FALSE))),"",VLOOKUP(Tableau161920[[#This Row],[Référence]],MON_MSG!A:I,8,FALSE))</f>
        <v/>
      </c>
      <c r="M988" s="3" t="str">
        <f>IF(OR(ISNA(VLOOKUP(Tableau161920[[#This Row],[Référence]],MON_MSG!A:J,9,FALSE)),ISBLANK(VLOOKUP(Tableau161920[[#This Row],[Référence]],MON_MSG!A:J,9,FALSE))),"",VLOOKUP(Tableau161920[[#This Row],[Référence]],MON_MSG!A:J,9,FALSE))</f>
        <v/>
      </c>
      <c r="N988" s="3" t="str">
        <f>IF(VLOOKUP($A988,DICO_Complet!A:R,12,FALSE)=0,"",VLOOKUP($A988,DICO_Complet!A:R,12,FALSE))</f>
        <v/>
      </c>
      <c r="O988" s="3" t="str">
        <f>IF(VLOOKUP($A988,DICO_Complet!A:R,13,FALSE)=0,"",VLOOKUP($A988,DICO_Complet!A:R,13,FALSE))</f>
        <v/>
      </c>
      <c r="P988" s="3" t="str">
        <f>IF(VLOOKUP($A988,DICO_Complet!A:R,14,FALSE)=0,"",VLOOKUP($A988,DICO_Complet!A:R,14,FALSE))</f>
        <v/>
      </c>
      <c r="Q988" s="3" t="str">
        <f>IF(VLOOKUP($A988,DICO_Complet!A:R,15,FALSE)=0,"",VLOOKUP($A988,DICO_Complet!A:R,15,FALSE))</f>
        <v/>
      </c>
      <c r="R988" s="3" t="str">
        <f>IF(VLOOKUP($A988,DICO_Complet!A:R,16,FALSE)=0,"",VLOOKUP($A988,DICO_Complet!A:R,16,FALSE))</f>
        <v/>
      </c>
      <c r="S988" s="3" t="str">
        <f>IF(VLOOKUP($A988,DICO_Complet!A:R,17,FALSE)=0,"",VLOOKUP($A988,DICO_Complet!A:R,17,FALSE))</f>
        <v/>
      </c>
      <c r="T988" s="3" t="str">
        <f>IF(VLOOKUP($A988,DICO_Complet!A:R,18,FALSE)=0,"",VLOOKUP($A988,DICO_Complet!A:R,18,FALSE))</f>
        <v>LIABMD</v>
      </c>
    </row>
    <row r="989" spans="1:20">
      <c r="A989" s="29">
        <v>250721161922</v>
      </c>
      <c r="B989" s="30" t="str">
        <f>IF(ISNA(VLOOKUP(Tableau161920[[#This Row],[Référence]],MON_MSG!A:B,2,FALSE)),"N",IF($I989="Obsolete","N","O"))</f>
        <v>O</v>
      </c>
      <c r="C989" s="3" t="str">
        <f>VLOOKUP($A989,DICO_Complet!A:R,3,FALSE)</f>
        <v>Environment</v>
      </c>
      <c r="D989" s="3" t="str">
        <f>VLOOKUP($A989,DICO_Complet!A:R,4,FALSE)</f>
        <v>posAgreement</v>
      </c>
      <c r="E989" s="3" t="str">
        <f>VLOOKUP($A989,DICO_Complet!A:R,5,FALSE)</f>
        <v>contact</v>
      </c>
      <c r="F989" s="3" t="str">
        <f>VLOOKUP($A989,DICO_Complet!A:R,6,FALSE)</f>
        <v>ContactType</v>
      </c>
      <c r="G989" s="31" t="str">
        <f>VLOOKUP($A989,DICO_Complet!A:R,7,FALSE)</f>
        <v>DNS</v>
      </c>
      <c r="H989" s="31">
        <f>VLOOKUP($A989,DICO_Complet!A:R,8,FALSE)</f>
        <v>0</v>
      </c>
      <c r="I989" s="3" t="str">
        <f>IF(VLOOKUP($A989,DICO_Complet!A:R,9,FALSE)&lt;&gt;0,VLOOKUP($A989,DICO_Complet!A:R,9,FALSE),"")</f>
        <v/>
      </c>
      <c r="J989" s="3" t="str">
        <f>VLOOKUP($A989,DICO_Complet!A:R,10,FALSE)</f>
        <v>Point Of Sale Contact</v>
      </c>
      <c r="K989" s="3" t="str">
        <f>IF(OR(ISNA(VLOOKUP(Tableau161920[[#This Row],[Référence]],MON_MSG!A:H,7,FALSE)),ISBLANK(VLOOKUP(Tableau161920[[#This Row],[Référence]],MON_MSG!A:H,7,FALSE))),"",VLOOKUP(Tableau161920[[#This Row],[Référence]],MON_MSG!A:H,7,FALSE))</f>
        <v/>
      </c>
      <c r="L989" s="3" t="str">
        <f>IF(OR(ISNA(VLOOKUP(Tableau161920[[#This Row],[Référence]],MON_MSG!A:I,8,FALSE)),ISBLANK(VLOOKUP(Tableau161920[[#This Row],[Référence]],MON_MSG!A:I,8,FALSE))),"",VLOOKUP(Tableau161920[[#This Row],[Référence]],MON_MSG!A:I,8,FALSE))</f>
        <v/>
      </c>
      <c r="M989" s="3" t="str">
        <f>IF(OR(ISNA(VLOOKUP(Tableau161920[[#This Row],[Référence]],MON_MSG!A:J,9,FALSE)),ISBLANK(VLOOKUP(Tableau161920[[#This Row],[Référence]],MON_MSG!A:J,9,FALSE))),"",VLOOKUP(Tableau161920[[#This Row],[Référence]],MON_MSG!A:J,9,FALSE))</f>
        <v/>
      </c>
      <c r="N989" s="3" t="str">
        <f>IF(VLOOKUP($A989,DICO_Complet!A:R,12,FALSE)=0,"",VLOOKUP($A989,DICO_Complet!A:R,12,FALSE))</f>
        <v/>
      </c>
      <c r="O989" s="3" t="str">
        <f>IF(VLOOKUP($A989,DICO_Complet!A:R,13,FALSE)=0,"",VLOOKUP($A989,DICO_Complet!A:R,13,FALSE))</f>
        <v/>
      </c>
      <c r="P989" s="3" t="str">
        <f>IF(VLOOKUP($A989,DICO_Complet!A:R,14,FALSE)=0,"",VLOOKUP($A989,DICO_Complet!A:R,14,FALSE))</f>
        <v/>
      </c>
      <c r="Q989" s="3" t="str">
        <f>IF(VLOOKUP($A989,DICO_Complet!A:R,15,FALSE)=0,"",VLOOKUP($A989,DICO_Complet!A:R,15,FALSE))</f>
        <v/>
      </c>
      <c r="R989" s="3" t="str">
        <f>IF(VLOOKUP($A989,DICO_Complet!A:R,16,FALSE)=0,"",VLOOKUP($A989,DICO_Complet!A:R,16,FALSE))</f>
        <v/>
      </c>
      <c r="S989" s="3" t="str">
        <f>IF(VLOOKUP($A989,DICO_Complet!A:R,17,FALSE)=0,"",VLOOKUP($A989,DICO_Complet!A:R,17,FALSE))</f>
        <v/>
      </c>
      <c r="T989" s="3" t="str">
        <f>IF(VLOOKUP($A989,DICO_Complet!A:R,18,FALSE)=0,"",VLOOKUP($A989,DICO_Complet!A:R,18,FALSE))</f>
        <v/>
      </c>
    </row>
    <row r="990" spans="1:20">
      <c r="A990" s="29">
        <v>250721161904</v>
      </c>
      <c r="B990" s="30" t="str">
        <f>IF(ISNA(VLOOKUP(Tableau161920[[#This Row],[Référence]],MON_MSG!A:B,2,FALSE)),"N",IF($I990="Obsolete","N","O"))</f>
        <v>O</v>
      </c>
      <c r="C990" s="3" t="str">
        <f>VLOOKUP($A990,DICO_Complet!A:R,3,FALSE)</f>
        <v>Environment</v>
      </c>
      <c r="D990" s="3" t="str">
        <f>VLOOKUP($A990,DICO_Complet!A:R,4,FALSE)</f>
        <v>posAgreement</v>
      </c>
      <c r="E990" s="3" t="str">
        <f>VLOOKUP($A990,DICO_Complet!A:R,5,FALSE)</f>
        <v>mailingPostalAddress</v>
      </c>
      <c r="F990" s="3" t="str">
        <f>VLOOKUP($A990,DICO_Complet!A:R,6,FALSE)</f>
        <v>PostalAddressType</v>
      </c>
      <c r="G990" s="31" t="str">
        <f>VLOOKUP($A990,DICO_Complet!A:R,7,FALSE)</f>
        <v>DNS</v>
      </c>
      <c r="H990" s="31">
        <f>VLOOKUP($A990,DICO_Complet!A:R,8,FALSE)</f>
        <v>0</v>
      </c>
      <c r="I990" s="3" t="str">
        <f>IF(VLOOKUP($A990,DICO_Complet!A:R,9,FALSE)&lt;&gt;0,VLOOKUP($A990,DICO_Complet!A:R,9,FALSE),"")</f>
        <v/>
      </c>
      <c r="J990" s="3" t="str">
        <f>VLOOKUP($A990,DICO_Complet!A:R,10,FALSE)</f>
        <v>Postal Address used for mail</v>
      </c>
      <c r="K990" s="3" t="str">
        <f>IF(OR(ISNA(VLOOKUP(Tableau161920[[#This Row],[Référence]],MON_MSG!A:H,7,FALSE)),ISBLANK(VLOOKUP(Tableau161920[[#This Row],[Référence]],MON_MSG!A:H,7,FALSE))),"",VLOOKUP(Tableau161920[[#This Row],[Référence]],MON_MSG!A:H,7,FALSE))</f>
        <v/>
      </c>
      <c r="L990" s="3" t="str">
        <f>IF(OR(ISNA(VLOOKUP(Tableau161920[[#This Row],[Référence]],MON_MSG!A:I,8,FALSE)),ISBLANK(VLOOKUP(Tableau161920[[#This Row],[Référence]],MON_MSG!A:I,8,FALSE))),"",VLOOKUP(Tableau161920[[#This Row],[Référence]],MON_MSG!A:I,8,FALSE))</f>
        <v/>
      </c>
      <c r="M990" s="3" t="str">
        <f>IF(OR(ISNA(VLOOKUP(Tableau161920[[#This Row],[Référence]],MON_MSG!A:J,9,FALSE)),ISBLANK(VLOOKUP(Tableau161920[[#This Row],[Référence]],MON_MSG!A:J,9,FALSE))),"",VLOOKUP(Tableau161920[[#This Row],[Référence]],MON_MSG!A:J,9,FALSE))</f>
        <v/>
      </c>
      <c r="N990" s="3" t="str">
        <f>IF(VLOOKUP($A990,DICO_Complet!A:R,12,FALSE)=0,"",VLOOKUP($A990,DICO_Complet!A:R,12,FALSE))</f>
        <v/>
      </c>
      <c r="O990" s="3" t="str">
        <f>IF(VLOOKUP($A990,DICO_Complet!A:R,13,FALSE)=0,"",VLOOKUP($A990,DICO_Complet!A:R,13,FALSE))</f>
        <v/>
      </c>
      <c r="P990" s="3" t="str">
        <f>IF(VLOOKUP($A990,DICO_Complet!A:R,14,FALSE)=0,"",VLOOKUP($A990,DICO_Complet!A:R,14,FALSE))</f>
        <v/>
      </c>
      <c r="Q990" s="3" t="str">
        <f>IF(VLOOKUP($A990,DICO_Complet!A:R,15,FALSE)=0,"",VLOOKUP($A990,DICO_Complet!A:R,15,FALSE))</f>
        <v/>
      </c>
      <c r="R990" s="3" t="str">
        <f>IF(VLOOKUP($A990,DICO_Complet!A:R,16,FALSE)=0,"",VLOOKUP($A990,DICO_Complet!A:R,16,FALSE))</f>
        <v/>
      </c>
      <c r="S990" s="3" t="str">
        <f>IF(VLOOKUP($A990,DICO_Complet!A:R,17,FALSE)=0,"",VLOOKUP($A990,DICO_Complet!A:R,17,FALSE))</f>
        <v/>
      </c>
      <c r="T990" s="3" t="str">
        <f>IF(VLOOKUP($A990,DICO_Complet!A:R,18,FALSE)=0,"",VLOOKUP($A990,DICO_Complet!A:R,18,FALSE))</f>
        <v/>
      </c>
    </row>
    <row r="991" spans="1:20">
      <c r="A991" s="29">
        <v>250721161903</v>
      </c>
      <c r="B991" s="30" t="str">
        <f>IF(ISNA(VLOOKUP(Tableau161920[[#This Row],[Référence]],MON_MSG!A:B,2,FALSE)),"N",IF($I991="Obsolete","N","O"))</f>
        <v>O</v>
      </c>
      <c r="C991" s="3" t="str">
        <f>VLOOKUP($A991,DICO_Complet!A:R,3,FALSE)</f>
        <v>Environment</v>
      </c>
      <c r="D991" s="3" t="str">
        <f>VLOOKUP($A991,DICO_Complet!A:R,4,FALSE)</f>
        <v>posAgreement</v>
      </c>
      <c r="E991" s="3" t="str">
        <f>VLOOKUP($A991,DICO_Complet!A:R,5,FALSE)</f>
        <v>officialPostalAddress</v>
      </c>
      <c r="F991" s="3" t="str">
        <f>VLOOKUP($A991,DICO_Complet!A:R,6,FALSE)</f>
        <v>PostalAddressType</v>
      </c>
      <c r="G991" s="31" t="str">
        <f>VLOOKUP($A991,DICO_Complet!A:R,7,FALSE)</f>
        <v>DNS</v>
      </c>
      <c r="H991" s="31">
        <f>VLOOKUP($A991,DICO_Complet!A:R,8,FALSE)</f>
        <v>0</v>
      </c>
      <c r="I991" s="3" t="str">
        <f>IF(VLOOKUP($A991,DICO_Complet!A:R,9,FALSE)&lt;&gt;0,VLOOKUP($A991,DICO_Complet!A:R,9,FALSE),"")</f>
        <v/>
      </c>
      <c r="J991" s="3" t="str">
        <f>VLOOKUP($A991,DICO_Complet!A:R,10,FALSE)</f>
        <v>Official, main administrative Postal Address</v>
      </c>
      <c r="K991" s="3" t="str">
        <f>IF(OR(ISNA(VLOOKUP(Tableau161920[[#This Row],[Référence]],MON_MSG!A:H,7,FALSE)),ISBLANK(VLOOKUP(Tableau161920[[#This Row],[Référence]],MON_MSG!A:H,7,FALSE))),"",VLOOKUP(Tableau161920[[#This Row],[Référence]],MON_MSG!A:H,7,FALSE))</f>
        <v/>
      </c>
      <c r="L991" s="3" t="str">
        <f>IF(OR(ISNA(VLOOKUP(Tableau161920[[#This Row],[Référence]],MON_MSG!A:I,8,FALSE)),ISBLANK(VLOOKUP(Tableau161920[[#This Row],[Référence]],MON_MSG!A:I,8,FALSE))),"",VLOOKUP(Tableau161920[[#This Row],[Référence]],MON_MSG!A:I,8,FALSE))</f>
        <v/>
      </c>
      <c r="M991" s="3" t="str">
        <f>IF(OR(ISNA(VLOOKUP(Tableau161920[[#This Row],[Référence]],MON_MSG!A:J,9,FALSE)),ISBLANK(VLOOKUP(Tableau161920[[#This Row],[Référence]],MON_MSG!A:J,9,FALSE))),"",VLOOKUP(Tableau161920[[#This Row],[Référence]],MON_MSG!A:J,9,FALSE))</f>
        <v/>
      </c>
      <c r="N991" s="3" t="str">
        <f>IF(VLOOKUP($A991,DICO_Complet!A:R,12,FALSE)=0,"",VLOOKUP($A991,DICO_Complet!A:R,12,FALSE))</f>
        <v/>
      </c>
      <c r="O991" s="3" t="str">
        <f>IF(VLOOKUP($A991,DICO_Complet!A:R,13,FALSE)=0,"",VLOOKUP($A991,DICO_Complet!A:R,13,FALSE))</f>
        <v>043-p1-2 + 043-p1-3 + 043-p2</v>
      </c>
      <c r="P991" s="3" t="str">
        <f>IF(VLOOKUP($A991,DICO_Complet!A:R,14,FALSE)=0,"",VLOOKUP($A991,DICO_Complet!A:R,14,FALSE))</f>
        <v>043-p1-2 + 043-p1-3 + 043-p2</v>
      </c>
      <c r="Q991" s="3" t="str">
        <f>IF(VLOOKUP($A991,DICO_Complet!A:R,15,FALSE)=0,"",VLOOKUP($A991,DICO_Complet!A:R,15,FALSE))</f>
        <v>043-p1-2 + 043-p1-3 + 043-p2</v>
      </c>
      <c r="R991" s="3" t="str">
        <f>IF(VLOOKUP($A991,DICO_Complet!A:R,16,FALSE)=0,"",VLOOKUP($A991,DICO_Complet!A:R,16,FALSE))</f>
        <v/>
      </c>
      <c r="S991" s="3" t="str">
        <f>IF(VLOOKUP($A991,DICO_Complet!A:R,17,FALSE)=0,"",VLOOKUP($A991,DICO_Complet!A:R,17,FALSE))</f>
        <v/>
      </c>
      <c r="T991" s="3" t="str">
        <f>IF(VLOOKUP($A991,DICO_Complet!A:R,18,FALSE)=0,"",VLOOKUP($A991,DICO_Complet!A:R,18,FALSE))</f>
        <v/>
      </c>
    </row>
    <row r="992" spans="1:20">
      <c r="A992" s="29">
        <v>250721161920</v>
      </c>
      <c r="B992" s="30" t="str">
        <f>IF(ISNA(VLOOKUP(Tableau161920[[#This Row],[Référence]],MON_MSG!A:B,2,FALSE)),"N",IF($I992="Obsolete","N","O"))</f>
        <v>O</v>
      </c>
      <c r="C992" s="3" t="str">
        <f>VLOOKUP($A992,DICO_Complet!A:R,3,FALSE)</f>
        <v>Environment</v>
      </c>
      <c r="D992" s="3" t="str">
        <f>VLOOKUP($A992,DICO_Complet!A:R,4,FALSE)</f>
        <v>posAgreement</v>
      </c>
      <c r="E992" s="3" t="str">
        <f>VLOOKUP($A992,DICO_Complet!A:R,5,FALSE)</f>
        <v>posAgreementId</v>
      </c>
      <c r="F992" s="3" t="str">
        <f>VLOOKUP($A992,DICO_Complet!A:R,6,FALSE)</f>
        <v>Max40AlphaNumericText</v>
      </c>
      <c r="G992" s="31" t="str">
        <f>VLOOKUP($A992,DICO_Complet!A:R,7,FALSE)</f>
        <v>DNS</v>
      </c>
      <c r="H992" s="31">
        <f>VLOOKUP($A992,DICO_Complet!A:R,8,FALSE)</f>
        <v>0</v>
      </c>
      <c r="I992" s="3" t="str">
        <f>IF(VLOOKUP($A992,DICO_Complet!A:R,9,FALSE)&lt;&gt;0,VLOOKUP($A992,DICO_Complet!A:R,9,FALSE),"")</f>
        <v/>
      </c>
      <c r="J992" s="3" t="str">
        <f>VLOOKUP($A992,DICO_Complet!A:R,10,FALSE)</f>
        <v>Point Of Sale agreement's Identifier (bank code + SIRET for France or TVA for Europe …)</v>
      </c>
      <c r="K992" s="3" t="str">
        <f>IF(OR(ISNA(VLOOKUP(Tableau161920[[#This Row],[Référence]],MON_MSG!A:H,7,FALSE)),ISBLANK(VLOOKUP(Tableau161920[[#This Row],[Référence]],MON_MSG!A:H,7,FALSE))),"",VLOOKUP(Tableau161920[[#This Row],[Référence]],MON_MSG!A:H,7,FALSE))</f>
        <v/>
      </c>
      <c r="L992" s="3" t="str">
        <f>IF(OR(ISNA(VLOOKUP(Tableau161920[[#This Row],[Référence]],MON_MSG!A:I,8,FALSE)),ISBLANK(VLOOKUP(Tableau161920[[#This Row],[Référence]],MON_MSG!A:I,8,FALSE))),"",VLOOKUP(Tableau161920[[#This Row],[Référence]],MON_MSG!A:I,8,FALSE))</f>
        <v/>
      </c>
      <c r="M992" s="3" t="str">
        <f>IF(OR(ISNA(VLOOKUP(Tableau161920[[#This Row],[Référence]],MON_MSG!A:J,9,FALSE)),ISBLANK(VLOOKUP(Tableau161920[[#This Row],[Référence]],MON_MSG!A:J,9,FALSE))),"",VLOOKUP(Tableau161920[[#This Row],[Référence]],MON_MSG!A:J,9,FALSE))</f>
        <v/>
      </c>
      <c r="N992" s="3" t="str">
        <f>IF(VLOOKUP($A992,DICO_Complet!A:R,12,FALSE)=0,"",VLOOKUP($A992,DICO_Complet!A:R,12,FALSE))</f>
        <v/>
      </c>
      <c r="O992" s="3" t="str">
        <f>IF(VLOOKUP($A992,DICO_Complet!A:R,13,FALSE)=0,"",VLOOKUP($A992,DICO_Complet!A:R,13,FALSE))</f>
        <v/>
      </c>
      <c r="P992" s="3" t="str">
        <f>IF(VLOOKUP($A992,DICO_Complet!A:R,14,FALSE)=0,"",VLOOKUP($A992,DICO_Complet!A:R,14,FALSE))</f>
        <v/>
      </c>
      <c r="Q992" s="3" t="str">
        <f>IF(VLOOKUP($A992,DICO_Complet!A:R,15,FALSE)=0,"",VLOOKUP($A992,DICO_Complet!A:R,15,FALSE))</f>
        <v/>
      </c>
      <c r="R992" s="3" t="str">
        <f>IF(VLOOKUP($A992,DICO_Complet!A:R,16,FALSE)=0,"",VLOOKUP($A992,DICO_Complet!A:R,16,FALSE))</f>
        <v/>
      </c>
      <c r="S992" s="3" t="str">
        <f>IF(VLOOKUP($A992,DICO_Complet!A:R,17,FALSE)=0,"",VLOOKUP($A992,DICO_Complet!A:R,17,FALSE))</f>
        <v/>
      </c>
      <c r="T992" s="3" t="str">
        <f>IF(VLOOKUP($A992,DICO_Complet!A:R,18,FALSE)=0,"",VLOOKUP($A992,DICO_Complet!A:R,18,FALSE))</f>
        <v/>
      </c>
    </row>
    <row r="993" spans="1:20">
      <c r="A993" s="29">
        <v>250721161921</v>
      </c>
      <c r="B993" s="30" t="str">
        <f>IF(ISNA(VLOOKUP(Tableau161920[[#This Row],[Référence]],MON_MSG!A:B,2,FALSE)),"N",IF($I993="Obsolete","N","O"))</f>
        <v>O</v>
      </c>
      <c r="C993" s="3" t="str">
        <f>VLOOKUP($A993,DICO_Complet!A:R,3,FALSE)</f>
        <v>Environment</v>
      </c>
      <c r="D993" s="3" t="str">
        <f>VLOOKUP($A993,DICO_Complet!A:R,4,FALSE)</f>
        <v>posAgreement</v>
      </c>
      <c r="E993" s="3" t="str">
        <f>VLOOKUP($A993,DICO_Complet!A:R,5,FALSE)</f>
        <v>posName</v>
      </c>
      <c r="F993" s="3" t="str">
        <f>VLOOKUP($A993,DICO_Complet!A:R,6,FALSE)</f>
        <v>Max70Text</v>
      </c>
      <c r="G993" s="31" t="str">
        <f>VLOOKUP($A993,DICO_Complet!A:R,7,FALSE)</f>
        <v>DNS</v>
      </c>
      <c r="H993" s="31">
        <f>VLOOKUP($A993,DICO_Complet!A:R,8,FALSE)</f>
        <v>0</v>
      </c>
      <c r="I993" s="3" t="str">
        <f>IF(VLOOKUP($A993,DICO_Complet!A:R,9,FALSE)&lt;&gt;0,VLOOKUP($A993,DICO_Complet!A:R,9,FALSE),"")</f>
        <v/>
      </c>
      <c r="J993" s="3" t="str">
        <f>VLOOKUP($A993,DICO_Complet!A:R,10,FALSE)</f>
        <v>Point Of Sale Name</v>
      </c>
      <c r="K993" s="3" t="str">
        <f>IF(OR(ISNA(VLOOKUP(Tableau161920[[#This Row],[Référence]],MON_MSG!A:H,7,FALSE)),ISBLANK(VLOOKUP(Tableau161920[[#This Row],[Référence]],MON_MSG!A:H,7,FALSE))),"",VLOOKUP(Tableau161920[[#This Row],[Référence]],MON_MSG!A:H,7,FALSE))</f>
        <v/>
      </c>
      <c r="L993" s="3" t="str">
        <f>IF(OR(ISNA(VLOOKUP(Tableau161920[[#This Row],[Référence]],MON_MSG!A:I,8,FALSE)),ISBLANK(VLOOKUP(Tableau161920[[#This Row],[Référence]],MON_MSG!A:I,8,FALSE))),"",VLOOKUP(Tableau161920[[#This Row],[Référence]],MON_MSG!A:I,8,FALSE))</f>
        <v/>
      </c>
      <c r="M993" s="3" t="str">
        <f>IF(OR(ISNA(VLOOKUP(Tableau161920[[#This Row],[Référence]],MON_MSG!A:J,9,FALSE)),ISBLANK(VLOOKUP(Tableau161920[[#This Row],[Référence]],MON_MSG!A:J,9,FALSE))),"",VLOOKUP(Tableau161920[[#This Row],[Référence]],MON_MSG!A:J,9,FALSE))</f>
        <v/>
      </c>
      <c r="N993" s="3" t="str">
        <f>IF(VLOOKUP($A993,DICO_Complet!A:R,12,FALSE)=0,"",VLOOKUP($A993,DICO_Complet!A:R,12,FALSE))</f>
        <v/>
      </c>
      <c r="O993" s="3" t="str">
        <f>IF(VLOOKUP($A993,DICO_Complet!A:R,13,FALSE)=0,"",VLOOKUP($A993,DICO_Complet!A:R,13,FALSE))</f>
        <v/>
      </c>
      <c r="P993" s="3" t="str">
        <f>IF(VLOOKUP($A993,DICO_Complet!A:R,14,FALSE)=0,"",VLOOKUP($A993,DICO_Complet!A:R,14,FALSE))</f>
        <v/>
      </c>
      <c r="Q993" s="3" t="str">
        <f>IF(VLOOKUP($A993,DICO_Complet!A:R,15,FALSE)=0,"",VLOOKUP($A993,DICO_Complet!A:R,15,FALSE))</f>
        <v/>
      </c>
      <c r="R993" s="3" t="str">
        <f>IF(VLOOKUP($A993,DICO_Complet!A:R,16,FALSE)=0,"",VLOOKUP($A993,DICO_Complet!A:R,16,FALSE))</f>
        <v/>
      </c>
      <c r="S993" s="3" t="str">
        <f>IF(VLOOKUP($A993,DICO_Complet!A:R,17,FALSE)=0,"",VLOOKUP($A993,DICO_Complet!A:R,17,FALSE))</f>
        <v/>
      </c>
      <c r="T993" s="3" t="str">
        <f>IF(VLOOKUP($A993,DICO_Complet!A:R,18,FALSE)=0,"",VLOOKUP($A993,DICO_Complet!A:R,18,FALSE))</f>
        <v/>
      </c>
    </row>
    <row r="994" spans="1:20">
      <c r="A994" s="29">
        <v>250721161924</v>
      </c>
      <c r="B994" s="30" t="str">
        <f>IF(ISNA(VLOOKUP(Tableau161920[[#This Row],[Référence]],MON_MSG!A:B,2,FALSE)),"N",IF($I994="Obsolete","N","O"))</f>
        <v>O</v>
      </c>
      <c r="C994" s="3" t="str">
        <f>VLOOKUP($A994,DICO_Complet!A:R,3,FALSE)</f>
        <v>Environment</v>
      </c>
      <c r="D994" s="3" t="str">
        <f>VLOOKUP($A994,DICO_Complet!A:R,4,FALSE)</f>
        <v>posAgreement</v>
      </c>
      <c r="E994" s="3" t="str">
        <f>VLOOKUP($A994,DICO_Complet!A:R,5,FALSE)</f>
        <v>posRegistrationCategory</v>
      </c>
      <c r="F994" s="3" t="str">
        <f>VLOOKUP($A994,DICO_Complet!A:R,6,FALSE)</f>
        <v>PosRegistrationCategoryCodeset</v>
      </c>
      <c r="G994" s="31" t="str">
        <f>VLOOKUP($A994,DICO_Complet!A:R,7,FALSE)</f>
        <v>DNS</v>
      </c>
      <c r="H994" s="31">
        <f>VLOOKUP($A994,DICO_Complet!A:R,8,FALSE)</f>
        <v>0</v>
      </c>
      <c r="I994" s="3" t="str">
        <f>IF(VLOOKUP($A994,DICO_Complet!A:R,9,FALSE)&lt;&gt;0,VLOOKUP($A994,DICO_Complet!A:R,9,FALSE),"")</f>
        <v/>
      </c>
      <c r="J994" s="3" t="str">
        <f>VLOOKUP($A994,DICO_Complet!A:R,10,FALSE)</f>
        <v>Point Of Sale Registration Category</v>
      </c>
      <c r="K994" s="3" t="str">
        <f>IF(OR(ISNA(VLOOKUP(Tableau161920[[#This Row],[Référence]],MON_MSG!A:H,7,FALSE)),ISBLANK(VLOOKUP(Tableau161920[[#This Row],[Référence]],MON_MSG!A:H,7,FALSE))),"",VLOOKUP(Tableau161920[[#This Row],[Référence]],MON_MSG!A:H,7,FALSE))</f>
        <v/>
      </c>
      <c r="L994" s="3" t="str">
        <f>IF(OR(ISNA(VLOOKUP(Tableau161920[[#This Row],[Référence]],MON_MSG!A:I,8,FALSE)),ISBLANK(VLOOKUP(Tableau161920[[#This Row],[Référence]],MON_MSG!A:I,8,FALSE))),"",VLOOKUP(Tableau161920[[#This Row],[Référence]],MON_MSG!A:I,8,FALSE))</f>
        <v/>
      </c>
      <c r="M994" s="3" t="str">
        <f>IF(OR(ISNA(VLOOKUP(Tableau161920[[#This Row],[Référence]],MON_MSG!A:J,9,FALSE)),ISBLANK(VLOOKUP(Tableau161920[[#This Row],[Référence]],MON_MSG!A:J,9,FALSE))),"",VLOOKUP(Tableau161920[[#This Row],[Référence]],MON_MSG!A:J,9,FALSE))</f>
        <v/>
      </c>
      <c r="N994" s="3" t="str">
        <f>IF(VLOOKUP($A994,DICO_Complet!A:R,12,FALSE)=0,"",VLOOKUP($A994,DICO_Complet!A:R,12,FALSE))</f>
        <v/>
      </c>
      <c r="O994" s="3" t="str">
        <f>IF(VLOOKUP($A994,DICO_Complet!A:R,13,FALSE)=0,"",VLOOKUP($A994,DICO_Complet!A:R,13,FALSE))</f>
        <v/>
      </c>
      <c r="P994" s="3" t="str">
        <f>IF(VLOOKUP($A994,DICO_Complet!A:R,14,FALSE)=0,"",VLOOKUP($A994,DICO_Complet!A:R,14,FALSE))</f>
        <v/>
      </c>
      <c r="Q994" s="3" t="str">
        <f>IF(VLOOKUP($A994,DICO_Complet!A:R,15,FALSE)=0,"",VLOOKUP($A994,DICO_Complet!A:R,15,FALSE))</f>
        <v/>
      </c>
      <c r="R994" s="3" t="str">
        <f>IF(VLOOKUP($A994,DICO_Complet!A:R,16,FALSE)=0,"",VLOOKUP($A994,DICO_Complet!A:R,16,FALSE))</f>
        <v/>
      </c>
      <c r="S994" s="3" t="str">
        <f>IF(VLOOKUP($A994,DICO_Complet!A:R,17,FALSE)=0,"",VLOOKUP($A994,DICO_Complet!A:R,17,FALSE))</f>
        <v/>
      </c>
      <c r="T994" s="3" t="str">
        <f>IF(VLOOKUP($A994,DICO_Complet!A:R,18,FALSE)=0,"",VLOOKUP($A994,DICO_Complet!A:R,18,FALSE))</f>
        <v/>
      </c>
    </row>
    <row r="995" spans="1:20">
      <c r="A995" s="29">
        <v>250721161923</v>
      </c>
      <c r="B995" s="30" t="str">
        <f>IF(ISNA(VLOOKUP(Tableau161920[[#This Row],[Référence]],MON_MSG!A:B,2,FALSE)),"N",IF($I995="Obsolete","N","O"))</f>
        <v>O</v>
      </c>
      <c r="C995" s="3" t="str">
        <f>VLOOKUP($A995,DICO_Complet!A:R,3,FALSE)</f>
        <v>Environment</v>
      </c>
      <c r="D995" s="3" t="str">
        <f>VLOOKUP($A995,DICO_Complet!A:R,4,FALSE)</f>
        <v>posAgreement</v>
      </c>
      <c r="E995" s="3" t="str">
        <f>VLOOKUP($A995,DICO_Complet!A:R,5,FALSE)</f>
        <v>posRegistrationNumber</v>
      </c>
      <c r="F995" s="3" t="str">
        <f>VLOOKUP($A995,DICO_Complet!A:R,6,FALSE)</f>
        <v>Max35AlphaNumericText</v>
      </c>
      <c r="G995" s="31" t="str">
        <f>VLOOKUP($A995,DICO_Complet!A:R,7,FALSE)</f>
        <v>DNS</v>
      </c>
      <c r="H995" s="31">
        <f>VLOOKUP($A995,DICO_Complet!A:R,8,FALSE)</f>
        <v>0</v>
      </c>
      <c r="I995" s="3" t="str">
        <f>IF(VLOOKUP($A995,DICO_Complet!A:R,9,FALSE)&lt;&gt;0,VLOOKUP($A995,DICO_Complet!A:R,9,FALSE),"")</f>
        <v/>
      </c>
      <c r="J995" s="3" t="str">
        <f>VLOOKUP($A995,DICO_Complet!A:R,10,FALSE)</f>
        <v>Point Of Sale Registration Number</v>
      </c>
      <c r="K995" s="3" t="str">
        <f>IF(OR(ISNA(VLOOKUP(Tableau161920[[#This Row],[Référence]],MON_MSG!A:H,7,FALSE)),ISBLANK(VLOOKUP(Tableau161920[[#This Row],[Référence]],MON_MSG!A:H,7,FALSE))),"",VLOOKUP(Tableau161920[[#This Row],[Référence]],MON_MSG!A:H,7,FALSE))</f>
        <v/>
      </c>
      <c r="L995" s="3" t="str">
        <f>IF(OR(ISNA(VLOOKUP(Tableau161920[[#This Row],[Référence]],MON_MSG!A:I,8,FALSE)),ISBLANK(VLOOKUP(Tableau161920[[#This Row],[Référence]],MON_MSG!A:I,8,FALSE))),"",VLOOKUP(Tableau161920[[#This Row],[Référence]],MON_MSG!A:I,8,FALSE))</f>
        <v/>
      </c>
      <c r="M995" s="3" t="str">
        <f>IF(OR(ISNA(VLOOKUP(Tableau161920[[#This Row],[Référence]],MON_MSG!A:J,9,FALSE)),ISBLANK(VLOOKUP(Tableau161920[[#This Row],[Référence]],MON_MSG!A:J,9,FALSE))),"",VLOOKUP(Tableau161920[[#This Row],[Référence]],MON_MSG!A:J,9,FALSE))</f>
        <v/>
      </c>
      <c r="N995" s="3" t="str">
        <f>IF(VLOOKUP($A995,DICO_Complet!A:R,12,FALSE)=0,"",VLOOKUP($A995,DICO_Complet!A:R,12,FALSE))</f>
        <v/>
      </c>
      <c r="O995" s="3" t="str">
        <f>IF(VLOOKUP($A995,DICO_Complet!A:R,13,FALSE)=0,"",VLOOKUP($A995,DICO_Complet!A:R,13,FALSE))</f>
        <v/>
      </c>
      <c r="P995" s="3" t="str">
        <f>IF(VLOOKUP($A995,DICO_Complet!A:R,14,FALSE)=0,"",VLOOKUP($A995,DICO_Complet!A:R,14,FALSE))</f>
        <v>046-DF5D</v>
      </c>
      <c r="Q995" s="3" t="str">
        <f>IF(VLOOKUP($A995,DICO_Complet!A:R,15,FALSE)=0,"",VLOOKUP($A995,DICO_Complet!A:R,15,FALSE))</f>
        <v/>
      </c>
      <c r="R995" s="3" t="str">
        <f>IF(VLOOKUP($A995,DICO_Complet!A:R,16,FALSE)=0,"",VLOOKUP($A995,DICO_Complet!A:R,16,FALSE))</f>
        <v/>
      </c>
      <c r="S995" s="3" t="str">
        <f>IF(VLOOKUP($A995,DICO_Complet!A:R,17,FALSE)=0,"",VLOOKUP($A995,DICO_Complet!A:R,17,FALSE))</f>
        <v/>
      </c>
      <c r="T995" s="3" t="str">
        <f>IF(VLOOKUP($A995,DICO_Complet!A:R,18,FALSE)=0,"",VLOOKUP($A995,DICO_Complet!A:R,18,FALSE))</f>
        <v/>
      </c>
    </row>
    <row r="996" spans="1:20">
      <c r="A996" s="29">
        <v>250422133700</v>
      </c>
      <c r="B996" s="30" t="str">
        <f>IF(ISNA(VLOOKUP(Tableau161920[[#This Row],[Référence]],MON_MSG!A:B,2,FALSE)),"N",IF($I996="Obsolete","N","O"))</f>
        <v>O</v>
      </c>
      <c r="C996" s="3" t="str">
        <f>VLOOKUP($A996,DICO_Complet!A:R,3,FALSE)</f>
        <v>Environment</v>
      </c>
      <c r="D996" s="3" t="str">
        <f>VLOOKUP($A996,DICO_Complet!A:R,4,FALSE)</f>
        <v>sponsoredMerchant</v>
      </c>
      <c r="E996" s="3" t="str">
        <f>VLOOKUP($A996,DICO_Complet!A:R,5,FALSE)</f>
        <v>finalMerchantAddress</v>
      </c>
      <c r="F996" s="3" t="str">
        <f>VLOOKUP($A996,DICO_Complet!A:R,6,FALSE)</f>
        <v>PostalAddressType</v>
      </c>
      <c r="G996" s="31" t="str">
        <f>VLOOKUP($A996,DICO_Complet!A:R,7,FALSE)</f>
        <v>DNS</v>
      </c>
      <c r="H996" s="31">
        <f>VLOOKUP($A996,DICO_Complet!A:R,8,FALSE)</f>
        <v>0</v>
      </c>
      <c r="I996" s="3" t="str">
        <f>IF(VLOOKUP($A996,DICO_Complet!A:R,9,FALSE)&lt;&gt;0,VLOOKUP($A996,DICO_Complet!A:R,9,FALSE),"")</f>
        <v/>
      </c>
      <c r="J996" s="3" t="str">
        <f>VLOOKUP($A996,DICO_Complet!A:R,10,FALSE)</f>
        <v>Additionnal adress data</v>
      </c>
      <c r="K996" s="3" t="str">
        <f>IF(OR(ISNA(VLOOKUP(Tableau161920[[#This Row],[Référence]],MON_MSG!A:H,7,FALSE)),ISBLANK(VLOOKUP(Tableau161920[[#This Row],[Référence]],MON_MSG!A:H,7,FALSE))),"",VLOOKUP(Tableau161920[[#This Row],[Référence]],MON_MSG!A:H,7,FALSE))</f>
        <v/>
      </c>
      <c r="L996" s="3" t="str">
        <f>IF(OR(ISNA(VLOOKUP(Tableau161920[[#This Row],[Référence]],MON_MSG!A:I,8,FALSE)),ISBLANK(VLOOKUP(Tableau161920[[#This Row],[Référence]],MON_MSG!A:I,8,FALSE))),"",VLOOKUP(Tableau161920[[#This Row],[Référence]],MON_MSG!A:I,8,FALSE))</f>
        <v/>
      </c>
      <c r="M996" s="3" t="str">
        <f>IF(OR(ISNA(VLOOKUP(Tableau161920[[#This Row],[Référence]],MON_MSG!A:J,9,FALSE)),ISBLANK(VLOOKUP(Tableau161920[[#This Row],[Référence]],MON_MSG!A:J,9,FALSE))),"",VLOOKUP(Tableau161920[[#This Row],[Référence]],MON_MSG!A:J,9,FALSE))</f>
        <v/>
      </c>
      <c r="N996" s="3" t="str">
        <f>IF(VLOOKUP($A996,DICO_Complet!A:R,12,FALSE)=0,"",VLOOKUP($A996,DICO_Complet!A:R,12,FALSE))</f>
        <v/>
      </c>
      <c r="O996" s="3" t="str">
        <f>IF(VLOOKUP($A996,DICO_Complet!A:R,13,FALSE)=0,"",VLOOKUP($A996,DICO_Complet!A:R,13,FALSE))</f>
        <v/>
      </c>
      <c r="P996" s="3" t="str">
        <f>IF(VLOOKUP($A996,DICO_Complet!A:R,14,FALSE)=0,"",VLOOKUP($A996,DICO_Complet!A:R,14,FALSE))</f>
        <v>018</v>
      </c>
      <c r="Q996" s="3" t="str">
        <f>IF(VLOOKUP($A996,DICO_Complet!A:R,15,FALSE)=0,"",VLOOKUP($A996,DICO_Complet!A:R,15,FALSE))</f>
        <v/>
      </c>
      <c r="R996" s="3" t="str">
        <f>IF(VLOOKUP($A996,DICO_Complet!A:R,16,FALSE)=0,"",VLOOKUP($A996,DICO_Complet!A:R,16,FALSE))</f>
        <v/>
      </c>
      <c r="S996" s="3" t="str">
        <f>IF(VLOOKUP($A996,DICO_Complet!A:R,17,FALSE)=0,"",VLOOKUP($A996,DICO_Complet!A:R,17,FALSE))</f>
        <v/>
      </c>
      <c r="T996" s="3" t="str">
        <f>IF(VLOOKUP($A996,DICO_Complet!A:R,18,FALSE)=0,"",VLOOKUP($A996,DICO_Complet!A:R,18,FALSE))</f>
        <v/>
      </c>
    </row>
    <row r="997" spans="1:20">
      <c r="A997" s="29">
        <v>241112000023</v>
      </c>
      <c r="B997" s="30" t="str">
        <f>IF(ISNA(VLOOKUP(Tableau161920[[#This Row],[Référence]],MON_MSG!A:B,2,FALSE)),"N",IF($I997="Obsolete","N","O"))</f>
        <v>O</v>
      </c>
      <c r="C997" s="3" t="str">
        <f>VLOOKUP($A997,DICO_Complet!A:R,3,FALSE)</f>
        <v>Environment</v>
      </c>
      <c r="D997" s="3" t="str">
        <f>VLOOKUP($A997,DICO_Complet!A:R,4,FALSE)</f>
        <v>sponsoredMerchant</v>
      </c>
      <c r="E997" s="3" t="str">
        <f>VLOOKUP($A997,DICO_Complet!A:R,5,FALSE)</f>
        <v>finalMerchantId</v>
      </c>
      <c r="F997" s="3" t="str">
        <f>VLOOKUP($A997,DICO_Complet!A:R,6,FALSE)</f>
        <v>Exact15Text</v>
      </c>
      <c r="G997" s="31" t="str">
        <f>VLOOKUP($A997,DICO_Complet!A:R,7,FALSE)</f>
        <v>DNS</v>
      </c>
      <c r="H997" s="31">
        <f>VLOOKUP($A997,DICO_Complet!A:R,8,FALSE)</f>
        <v>0</v>
      </c>
      <c r="I997" s="3" t="str">
        <f>IF(VLOOKUP($A997,DICO_Complet!A:R,9,FALSE)&lt;&gt;0,VLOOKUP($A997,DICO_Complet!A:R,9,FALSE),"")</f>
        <v/>
      </c>
      <c r="J997" s="3" t="str">
        <f>VLOOKUP($A997,DICO_Complet!A:R,10,FALSE)</f>
        <v>Identifier of final Merchant</v>
      </c>
      <c r="K997" s="3" t="str">
        <f>IF(OR(ISNA(VLOOKUP(Tableau161920[[#This Row],[Référence]],MON_MSG!A:H,7,FALSE)),ISBLANK(VLOOKUP(Tableau161920[[#This Row],[Référence]],MON_MSG!A:H,7,FALSE))),"",VLOOKUP(Tableau161920[[#This Row],[Référence]],MON_MSG!A:H,7,FALSE))</f>
        <v/>
      </c>
      <c r="L997" s="3" t="str">
        <f>IF(OR(ISNA(VLOOKUP(Tableau161920[[#This Row],[Référence]],MON_MSG!A:I,8,FALSE)),ISBLANK(VLOOKUP(Tableau161920[[#This Row],[Référence]],MON_MSG!A:I,8,FALSE))),"",VLOOKUP(Tableau161920[[#This Row],[Référence]],MON_MSG!A:I,8,FALSE))</f>
        <v/>
      </c>
      <c r="M997" s="3" t="str">
        <f>IF(OR(ISNA(VLOOKUP(Tableau161920[[#This Row],[Référence]],MON_MSG!A:J,9,FALSE)),ISBLANK(VLOOKUP(Tableau161920[[#This Row],[Référence]],MON_MSG!A:J,9,FALSE))),"",VLOOKUP(Tableau161920[[#This Row],[Référence]],MON_MSG!A:J,9,FALSE))</f>
        <v/>
      </c>
      <c r="N997" s="3" t="str">
        <f>IF(VLOOKUP($A997,DICO_Complet!A:R,12,FALSE)=0,"",VLOOKUP($A997,DICO_Complet!A:R,12,FALSE))</f>
        <v>RSB57_27</v>
      </c>
      <c r="O997" s="3" t="str">
        <f>IF(VLOOKUP($A997,DICO_Complet!A:R,13,FALSE)=0,"",VLOOKUP($A997,DICO_Complet!A:R,13,FALSE))</f>
        <v>057-0027</v>
      </c>
      <c r="P997" s="3" t="str">
        <f>IF(VLOOKUP($A997,DICO_Complet!A:R,14,FALSE)=0,"",VLOOKUP($A997,DICO_Complet!A:R,14,FALSE))</f>
        <v>059-0027</v>
      </c>
      <c r="Q997" s="3" t="str">
        <f>IF(VLOOKUP($A997,DICO_Complet!A:R,15,FALSE)=0,"",VLOOKUP($A997,DICO_Complet!A:R,15,FALSE))</f>
        <v>056-0027</v>
      </c>
      <c r="R997" s="3" t="str">
        <f>IF(VLOOKUP($A997,DICO_Complet!A:R,16,FALSE)=0,"",VLOOKUP($A997,DICO_Complet!A:R,16,FALSE))</f>
        <v>104, Usage 2 Dataset 56 Tag 256 Tag02</v>
      </c>
      <c r="S997" s="3" t="str">
        <f>IF(VLOOKUP($A997,DICO_Complet!A:R,17,FALSE)=0,"",VLOOKUP($A997,DICO_Complet!A:R,17,FALSE))</f>
        <v xml:space="preserve">DE 048 SE37 SF03 </v>
      </c>
      <c r="T997" s="3" t="str">
        <f>IF(VLOOKUP($A997,DICO_Complet!A:R,18,FALSE)=0,"",VLOOKUP($A997,DICO_Complet!A:R,18,FALSE))</f>
        <v/>
      </c>
    </row>
    <row r="998" spans="1:20">
      <c r="A998" s="29">
        <v>250327121305</v>
      </c>
      <c r="B998" s="30" t="str">
        <f>IF(ISNA(VLOOKUP(Tableau161920[[#This Row],[Référence]],MON_MSG!A:B,2,FALSE)),"N",IF($I998="Obsolete","N","O"))</f>
        <v>O</v>
      </c>
      <c r="C998" s="3" t="str">
        <f>VLOOKUP($A998,DICO_Complet!A:R,3,FALSE)</f>
        <v>Environment</v>
      </c>
      <c r="D998" s="3" t="str">
        <f>VLOOKUP($A998,DICO_Complet!A:R,4,FALSE)</f>
        <v>sponsoredMerchant</v>
      </c>
      <c r="E998" s="3" t="str">
        <f>VLOOKUP($A998,DICO_Complet!A:R,5,FALSE)</f>
        <v>independantSalesOrganisationId</v>
      </c>
      <c r="F998" s="3" t="str">
        <f>VLOOKUP($A998,DICO_Complet!A:R,6,FALSE)</f>
        <v>Exact15Text</v>
      </c>
      <c r="G998" s="31" t="str">
        <f>VLOOKUP($A998,DICO_Complet!A:R,7,FALSE)</f>
        <v>DNS</v>
      </c>
      <c r="H998" s="31">
        <f>VLOOKUP($A998,DICO_Complet!A:R,8,FALSE)</f>
        <v>0</v>
      </c>
      <c r="I998" s="3" t="str">
        <f>IF(VLOOKUP($A998,DICO_Complet!A:R,9,FALSE)&lt;&gt;0,VLOOKUP($A998,DICO_Complet!A:R,9,FALSE),"")</f>
        <v/>
      </c>
      <c r="J998" s="3" t="str">
        <f>VLOOKUP($A998,DICO_Complet!A:R,10,FALSE)</f>
        <v xml:space="preserve">id of independant sales organisation </v>
      </c>
      <c r="K998" s="3" t="str">
        <f>IF(OR(ISNA(VLOOKUP(Tableau161920[[#This Row],[Référence]],MON_MSG!A:H,7,FALSE)),ISBLANK(VLOOKUP(Tableau161920[[#This Row],[Référence]],MON_MSG!A:H,7,FALSE))),"",VLOOKUP(Tableau161920[[#This Row],[Référence]],MON_MSG!A:H,7,FALSE))</f>
        <v/>
      </c>
      <c r="L998" s="3" t="str">
        <f>IF(OR(ISNA(VLOOKUP(Tableau161920[[#This Row],[Référence]],MON_MSG!A:I,8,FALSE)),ISBLANK(VLOOKUP(Tableau161920[[#This Row],[Référence]],MON_MSG!A:I,8,FALSE))),"",VLOOKUP(Tableau161920[[#This Row],[Référence]],MON_MSG!A:I,8,FALSE))</f>
        <v/>
      </c>
      <c r="M998" s="3" t="str">
        <f>IF(OR(ISNA(VLOOKUP(Tableau161920[[#This Row],[Référence]],MON_MSG!A:J,9,FALSE)),ISBLANK(VLOOKUP(Tableau161920[[#This Row],[Référence]],MON_MSG!A:J,9,FALSE))),"",VLOOKUP(Tableau161920[[#This Row],[Référence]],MON_MSG!A:J,9,FALSE))</f>
        <v/>
      </c>
      <c r="N998" s="3" t="str">
        <f>IF(VLOOKUP($A998,DICO_Complet!A:R,12,FALSE)=0,"",VLOOKUP($A998,DICO_Complet!A:R,12,FALSE))</f>
        <v/>
      </c>
      <c r="O998" s="3" t="str">
        <f>IF(VLOOKUP($A998,DICO_Complet!A:R,13,FALSE)=0,"",VLOOKUP($A998,DICO_Complet!A:R,13,FALSE))</f>
        <v>057-0024</v>
      </c>
      <c r="P998" s="3" t="str">
        <f>IF(VLOOKUP($A998,DICO_Complet!A:R,14,FALSE)=0,"",VLOOKUP($A998,DICO_Complet!A:R,14,FALSE))</f>
        <v>059-0001-p2</v>
      </c>
      <c r="Q998" s="3" t="str">
        <f>IF(VLOOKUP($A998,DICO_Complet!A:R,15,FALSE)=0,"",VLOOKUP($A998,DICO_Complet!A:R,15,FALSE))</f>
        <v>056-0024</v>
      </c>
      <c r="R998" s="3" t="str">
        <f>IF(VLOOKUP($A998,DICO_Complet!A:R,16,FALSE)=0,"",VLOOKUP($A998,DICO_Complet!A:R,16,FALSE))</f>
        <v/>
      </c>
      <c r="S998" s="3" t="str">
        <f>IF(VLOOKUP($A998,DICO_Complet!A:R,17,FALSE)=0,"",VLOOKUP($A998,DICO_Complet!A:R,17,FALSE))</f>
        <v>DE 048 SE 37 SF2</v>
      </c>
      <c r="T998" s="3" t="str">
        <f>IF(VLOOKUP($A998,DICO_Complet!A:R,18,FALSE)=0,"",VLOOKUP($A998,DICO_Complet!A:R,18,FALSE))</f>
        <v/>
      </c>
    </row>
    <row r="999" spans="1:20">
      <c r="A999" s="29">
        <v>250425100302</v>
      </c>
      <c r="B999" s="30" t="str">
        <f>IF(ISNA(VLOOKUP(Tableau161920[[#This Row],[Référence]],MON_MSG!A:B,2,FALSE)),"N",IF($I999="Obsolete","N","O"))</f>
        <v>O</v>
      </c>
      <c r="C999" s="3" t="str">
        <f>VLOOKUP($A999,DICO_Complet!A:R,3,FALSE)</f>
        <v>Environment</v>
      </c>
      <c r="D999" s="3" t="str">
        <f>VLOOKUP($A999,DICO_Complet!A:R,4,FALSE)</f>
        <v>sponsoredMerchant</v>
      </c>
      <c r="E999" s="3" t="str">
        <f>VLOOKUP($A999,DICO_Complet!A:R,5,FALSE)</f>
        <v>marketPlaceForeignRetailIndicator</v>
      </c>
      <c r="F999" s="3" t="str">
        <f>VLOOKUP($A999,DICO_Complet!A:R,6,FALSE)</f>
        <v>Exact3AlphaNumericText</v>
      </c>
      <c r="G999" s="31" t="str">
        <f>VLOOKUP($A999,DICO_Complet!A:R,7,FALSE)</f>
        <v>DNS</v>
      </c>
      <c r="H999" s="31">
        <f>VLOOKUP($A999,DICO_Complet!A:R,8,FALSE)</f>
        <v>0</v>
      </c>
      <c r="I999" s="3" t="str">
        <f>IF(VLOOKUP($A999,DICO_Complet!A:R,9,FALSE)&lt;&gt;0,VLOOKUP($A999,DICO_Complet!A:R,9,FALSE),"")</f>
        <v/>
      </c>
      <c r="J999" s="3" t="str">
        <f>VLOOKUP($A999,DICO_Complet!A:R,10,FALSE)</f>
        <v>market place foreign indicator</v>
      </c>
      <c r="K999" s="3" t="str">
        <f>IF(OR(ISNA(VLOOKUP(Tableau161920[[#This Row],[Référence]],MON_MSG!A:H,7,FALSE)),ISBLANK(VLOOKUP(Tableau161920[[#This Row],[Référence]],MON_MSG!A:H,7,FALSE))),"",VLOOKUP(Tableau161920[[#This Row],[Référence]],MON_MSG!A:H,7,FALSE))</f>
        <v/>
      </c>
      <c r="L999" s="3" t="str">
        <f>IF(OR(ISNA(VLOOKUP(Tableau161920[[#This Row],[Référence]],MON_MSG!A:I,8,FALSE)),ISBLANK(VLOOKUP(Tableau161920[[#This Row],[Référence]],MON_MSG!A:I,8,FALSE))),"",VLOOKUP(Tableau161920[[#This Row],[Référence]],MON_MSG!A:I,8,FALSE))</f>
        <v/>
      </c>
      <c r="M999" s="3" t="str">
        <f>IF(OR(ISNA(VLOOKUP(Tableau161920[[#This Row],[Référence]],MON_MSG!A:J,9,FALSE)),ISBLANK(VLOOKUP(Tableau161920[[#This Row],[Référence]],MON_MSG!A:J,9,FALSE))),"",VLOOKUP(Tableau161920[[#This Row],[Référence]],MON_MSG!A:J,9,FALSE))</f>
        <v/>
      </c>
      <c r="N999" s="3" t="str">
        <f>IF(VLOOKUP($A999,DICO_Complet!A:R,12,FALSE)=0,"",VLOOKUP($A999,DICO_Complet!A:R,12,FALSE))</f>
        <v/>
      </c>
      <c r="O999" s="3" t="str">
        <f>IF(VLOOKUP($A999,DICO_Complet!A:R,13,FALSE)=0,"",VLOOKUP($A999,DICO_Complet!A:R,13,FALSE))</f>
        <v/>
      </c>
      <c r="P999" s="3" t="str">
        <f>IF(VLOOKUP($A999,DICO_Complet!A:R,14,FALSE)=0,"",VLOOKUP($A999,DICO_Complet!A:R,14,FALSE))</f>
        <v>059-0030</v>
      </c>
      <c r="Q999" s="3" t="str">
        <f>IF(VLOOKUP($A999,DICO_Complet!A:R,15,FALSE)=0,"",VLOOKUP($A999,DICO_Complet!A:R,15,FALSE))</f>
        <v/>
      </c>
      <c r="R999" s="3" t="str">
        <f>IF(VLOOKUP($A999,DICO_Complet!A:R,16,FALSE)=0,"",VLOOKUP($A999,DICO_Complet!A:R,16,FALSE))</f>
        <v/>
      </c>
      <c r="S999" s="3" t="str">
        <f>IF(VLOOKUP($A999,DICO_Complet!A:R,17,FALSE)=0,"",VLOOKUP($A999,DICO_Complet!A:R,17,FALSE))</f>
        <v/>
      </c>
      <c r="T999" s="3" t="str">
        <f>IF(VLOOKUP($A999,DICO_Complet!A:R,18,FALSE)=0,"",VLOOKUP($A999,DICO_Complet!A:R,18,FALSE))</f>
        <v/>
      </c>
    </row>
    <row r="1000" spans="1:20">
      <c r="A1000" s="29">
        <v>250318094610</v>
      </c>
      <c r="B1000" s="30" t="str">
        <f>IF(ISNA(VLOOKUP(Tableau161920[[#This Row],[Référence]],MON_MSG!A:B,2,FALSE)),"N",IF($I1000="Obsolete","N","O"))</f>
        <v>O</v>
      </c>
      <c r="C1000" s="3" t="str">
        <f>VLOOKUP($A1000,DICO_Complet!A:R,3,FALSE)</f>
        <v>Environment</v>
      </c>
      <c r="D1000" s="3" t="str">
        <f>VLOOKUP($A1000,DICO_Complet!A:R,4,FALSE)</f>
        <v>sponsoredMerchant</v>
      </c>
      <c r="E1000" s="3" t="str">
        <f>VLOOKUP($A1000,DICO_Complet!A:R,5,FALSE)</f>
        <v>marketPlaceId</v>
      </c>
      <c r="F1000" s="3" t="str">
        <f>VLOOKUP($A1000,DICO_Complet!A:R,6,FALSE)</f>
        <v>Exact15Text</v>
      </c>
      <c r="G1000" s="31" t="str">
        <f>VLOOKUP($A1000,DICO_Complet!A:R,7,FALSE)</f>
        <v>DNS</v>
      </c>
      <c r="H1000" s="31">
        <f>VLOOKUP($A1000,DICO_Complet!A:R,8,FALSE)</f>
        <v>0</v>
      </c>
      <c r="I1000" s="3" t="str">
        <f>IF(VLOOKUP($A1000,DICO_Complet!A:R,9,FALSE)&lt;&gt;0,VLOOKUP($A1000,DICO_Complet!A:R,9,FALSE),"")</f>
        <v/>
      </c>
      <c r="J1000" s="3" t="str">
        <f>VLOOKUP($A1000,DICO_Complet!A:R,10,FALSE)</f>
        <v>Identification of Market Place</v>
      </c>
      <c r="K1000" s="3" t="str">
        <f>IF(OR(ISNA(VLOOKUP(Tableau161920[[#This Row],[Référence]],MON_MSG!A:H,7,FALSE)),ISBLANK(VLOOKUP(Tableau161920[[#This Row],[Référence]],MON_MSG!A:H,7,FALSE))),"",VLOOKUP(Tableau161920[[#This Row],[Référence]],MON_MSG!A:H,7,FALSE))</f>
        <v/>
      </c>
      <c r="L1000" s="3" t="str">
        <f>IF(OR(ISNA(VLOOKUP(Tableau161920[[#This Row],[Référence]],MON_MSG!A:I,8,FALSE)),ISBLANK(VLOOKUP(Tableau161920[[#This Row],[Référence]],MON_MSG!A:I,8,FALSE))),"",VLOOKUP(Tableau161920[[#This Row],[Référence]],MON_MSG!A:I,8,FALSE))</f>
        <v/>
      </c>
      <c r="M1000" s="3" t="str">
        <f>IF(OR(ISNA(VLOOKUP(Tableau161920[[#This Row],[Référence]],MON_MSG!A:J,9,FALSE)),ISBLANK(VLOOKUP(Tableau161920[[#This Row],[Référence]],MON_MSG!A:J,9,FALSE))),"",VLOOKUP(Tableau161920[[#This Row],[Référence]],MON_MSG!A:J,9,FALSE))</f>
        <v/>
      </c>
      <c r="N1000" s="3" t="str">
        <f>IF(VLOOKUP($A1000,DICO_Complet!A:R,12,FALSE)=0,"",VLOOKUP($A1000,DICO_Complet!A:R,12,FALSE))</f>
        <v/>
      </c>
      <c r="O1000" s="3" t="str">
        <f>IF(VLOOKUP($A1000,DICO_Complet!A:R,13,FALSE)=0,"",VLOOKUP($A1000,DICO_Complet!A:R,13,FALSE))</f>
        <v>057-0026</v>
      </c>
      <c r="P1000" s="3" t="str">
        <f>IF(VLOOKUP($A1000,DICO_Complet!A:R,14,FALSE)=0,"",VLOOKUP($A1000,DICO_Complet!A:R,14,FALSE))</f>
        <v>059-0026</v>
      </c>
      <c r="Q1000" s="3" t="str">
        <f>IF(VLOOKUP($A1000,DICO_Complet!A:R,15,FALSE)=0,"",VLOOKUP($A1000,DICO_Complet!A:R,15,FALSE))</f>
        <v>056-0026</v>
      </c>
      <c r="R1000" s="3" t="str">
        <f>IF(VLOOKUP($A1000,DICO_Complet!A:R,16,FALSE)=0,"",VLOOKUP($A1000,DICO_Complet!A:R,16,FALSE))</f>
        <v>field 104 Usage 2 Dataset ID 56 Tag 01</v>
      </c>
      <c r="S1000" s="3" t="str">
        <f>IF(VLOOKUP($A1000,DICO_Complet!A:R,17,FALSE)=0,"",VLOOKUP($A1000,DICO_Complet!A:R,17,FALSE))</f>
        <v/>
      </c>
      <c r="T1000" s="3" t="str">
        <f>IF(VLOOKUP($A1000,DICO_Complet!A:R,18,FALSE)=0,"",VLOOKUP($A1000,DICO_Complet!A:R,18,FALSE))</f>
        <v/>
      </c>
    </row>
    <row r="1001" spans="1:20">
      <c r="A1001" s="29">
        <v>250626111800</v>
      </c>
      <c r="B1001" s="30" t="str">
        <f>IF(ISNA(VLOOKUP(Tableau161920[[#This Row],[Référence]],MON_MSG!A:B,2,FALSE)),"N",IF($I1001="Obsolete","N","O"))</f>
        <v>O</v>
      </c>
      <c r="C1001" s="3" t="str">
        <f>VLOOKUP($A1001,DICO_Complet!A:R,3,FALSE)</f>
        <v>Environment</v>
      </c>
      <c r="D1001" s="3" t="str">
        <f>VLOOKUP($A1001,DICO_Complet!A:R,4,FALSE)</f>
        <v>sponsoredMerchant</v>
      </c>
      <c r="E1001" s="3" t="str">
        <f>VLOOKUP($A1001,DICO_Complet!A:R,5,FALSE)</f>
        <v>merchantCategoryCode</v>
      </c>
      <c r="F1001" s="3" t="str">
        <f>VLOOKUP($A1001,DICO_Complet!A:R,6,FALSE)</f>
        <v>ISO18245MerchantCategoryCode</v>
      </c>
      <c r="G1001" s="31" t="str">
        <f>VLOOKUP($A1001,DICO_Complet!A:R,7,FALSE)</f>
        <v>DNS</v>
      </c>
      <c r="H1001" s="31">
        <f>VLOOKUP($A1001,DICO_Complet!A:R,8,FALSE)</f>
        <v>0</v>
      </c>
      <c r="I1001" s="3" t="str">
        <f>IF(VLOOKUP($A1001,DICO_Complet!A:R,9,FALSE)&lt;&gt;0,VLOOKUP($A1001,DICO_Complet!A:R,9,FALSE),"")</f>
        <v/>
      </c>
      <c r="J1001" s="3" t="str">
        <f>VLOOKUP($A1001,DICO_Complet!A:R,10,FALSE)</f>
        <v>Merchant Category code of of sponsoredMerchant</v>
      </c>
      <c r="K1001" s="3" t="str">
        <f>IF(OR(ISNA(VLOOKUP(Tableau161920[[#This Row],[Référence]],MON_MSG!A:H,7,FALSE)),ISBLANK(VLOOKUP(Tableau161920[[#This Row],[Référence]],MON_MSG!A:H,7,FALSE))),"",VLOOKUP(Tableau161920[[#This Row],[Référence]],MON_MSG!A:H,7,FALSE))</f>
        <v/>
      </c>
      <c r="L1001" s="3" t="str">
        <f>IF(OR(ISNA(VLOOKUP(Tableau161920[[#This Row],[Référence]],MON_MSG!A:I,8,FALSE)),ISBLANK(VLOOKUP(Tableau161920[[#This Row],[Référence]],MON_MSG!A:I,8,FALSE))),"",VLOOKUP(Tableau161920[[#This Row],[Référence]],MON_MSG!A:I,8,FALSE))</f>
        <v/>
      </c>
      <c r="M1001" s="3" t="str">
        <f>IF(OR(ISNA(VLOOKUP(Tableau161920[[#This Row],[Référence]],MON_MSG!A:J,9,FALSE)),ISBLANK(VLOOKUP(Tableau161920[[#This Row],[Référence]],MON_MSG!A:J,9,FALSE))),"",VLOOKUP(Tableau161920[[#This Row],[Référence]],MON_MSG!A:J,9,FALSE))</f>
        <v/>
      </c>
      <c r="N1001" s="3" t="str">
        <f>IF(VLOOKUP($A1001,DICO_Complet!A:R,12,FALSE)=0,"",VLOOKUP($A1001,DICO_Complet!A:R,12,FALSE))</f>
        <v/>
      </c>
      <c r="O1001" s="3" t="str">
        <f>IF(VLOOKUP($A1001,DICO_Complet!A:R,13,FALSE)=0,"",VLOOKUP($A1001,DICO_Complet!A:R,13,FALSE))</f>
        <v/>
      </c>
      <c r="P1001" s="3" t="str">
        <f>IF(VLOOKUP($A1001,DICO_Complet!A:R,14,FALSE)=0,"",VLOOKUP($A1001,DICO_Complet!A:R,14,FALSE))</f>
        <v>018</v>
      </c>
      <c r="Q1001" s="3" t="str">
        <f>IF(VLOOKUP($A1001,DICO_Complet!A:R,15,FALSE)=0,"",VLOOKUP($A1001,DICO_Complet!A:R,15,FALSE))</f>
        <v/>
      </c>
      <c r="R1001" s="3" t="str">
        <f>IF(VLOOKUP($A1001,DICO_Complet!A:R,16,FALSE)=0,"",VLOOKUP($A1001,DICO_Complet!A:R,16,FALSE))</f>
        <v/>
      </c>
      <c r="S1001" s="3" t="str">
        <f>IF(VLOOKUP($A1001,DICO_Complet!A:R,17,FALSE)=0,"",VLOOKUP($A1001,DICO_Complet!A:R,17,FALSE))</f>
        <v/>
      </c>
      <c r="T1001" s="3" t="str">
        <f>IF(VLOOKUP($A1001,DICO_Complet!A:R,18,FALSE)=0,"",VLOOKUP($A1001,DICO_Complet!A:R,18,FALSE))</f>
        <v/>
      </c>
    </row>
    <row r="1002" spans="1:20">
      <c r="A1002" s="29">
        <v>241112000024</v>
      </c>
      <c r="B1002" s="30" t="str">
        <f>IF(ISNA(VLOOKUP(Tableau161920[[#This Row],[Référence]],MON_MSG!A:B,2,FALSE)),"N",IF($I1002="Obsolete","N","O"))</f>
        <v>O</v>
      </c>
      <c r="C1002" s="3" t="str">
        <f>VLOOKUP($A1002,DICO_Complet!A:R,3,FALSE)</f>
        <v>Environment</v>
      </c>
      <c r="D1002" s="3" t="str">
        <f>VLOOKUP($A1002,DICO_Complet!A:R,4,FALSE)</f>
        <v>sponsoredMerchant</v>
      </c>
      <c r="E1002" s="3" t="str">
        <f>VLOOKUP($A1002,DICO_Complet!A:R,5,FALSE)</f>
        <v>paymentFacilitatorId</v>
      </c>
      <c r="F1002" s="3" t="str">
        <f>VLOOKUP($A1002,DICO_Complet!A:R,6,FALSE)</f>
        <v>Exact15Text</v>
      </c>
      <c r="G1002" s="31" t="str">
        <f>VLOOKUP($A1002,DICO_Complet!A:R,7,FALSE)</f>
        <v>DNS</v>
      </c>
      <c r="H1002" s="31">
        <f>VLOOKUP($A1002,DICO_Complet!A:R,8,FALSE)</f>
        <v>0</v>
      </c>
      <c r="I1002" s="3" t="str">
        <f>IF(VLOOKUP($A1002,DICO_Complet!A:R,9,FALSE)&lt;&gt;0,VLOOKUP($A1002,DICO_Complet!A:R,9,FALSE),"")</f>
        <v/>
      </c>
      <c r="J1002" s="3" t="str">
        <f>VLOOKUP($A1002,DICO_Complet!A:R,10,FALSE)</f>
        <v>Identifier of Payment Facilitator</v>
      </c>
      <c r="K1002" s="3" t="str">
        <f>IF(OR(ISNA(VLOOKUP(Tableau161920[[#This Row],[Référence]],MON_MSG!A:H,7,FALSE)),ISBLANK(VLOOKUP(Tableau161920[[#This Row],[Référence]],MON_MSG!A:H,7,FALSE))),"",VLOOKUP(Tableau161920[[#This Row],[Référence]],MON_MSG!A:H,7,FALSE))</f>
        <v/>
      </c>
      <c r="L1002" s="3" t="str">
        <f>IF(OR(ISNA(VLOOKUP(Tableau161920[[#This Row],[Référence]],MON_MSG!A:I,8,FALSE)),ISBLANK(VLOOKUP(Tableau161920[[#This Row],[Référence]],MON_MSG!A:I,8,FALSE))),"",VLOOKUP(Tableau161920[[#This Row],[Référence]],MON_MSG!A:I,8,FALSE))</f>
        <v/>
      </c>
      <c r="M1002" s="3" t="str">
        <f>IF(OR(ISNA(VLOOKUP(Tableau161920[[#This Row],[Référence]],MON_MSG!A:J,9,FALSE)),ISBLANK(VLOOKUP(Tableau161920[[#This Row],[Référence]],MON_MSG!A:J,9,FALSE))),"",VLOOKUP(Tableau161920[[#This Row],[Référence]],MON_MSG!A:J,9,FALSE))</f>
        <v/>
      </c>
      <c r="N1002" s="3" t="str">
        <f>IF(VLOOKUP($A1002,DICO_Complet!A:R,12,FALSE)=0,"",VLOOKUP($A1002,DICO_Complet!A:R,12,FALSE))</f>
        <v>RSB57_25</v>
      </c>
      <c r="O1002" s="3" t="str">
        <f>IF(VLOOKUP($A1002,DICO_Complet!A:R,13,FALSE)=0,"",VLOOKUP($A1002,DICO_Complet!A:R,13,FALSE))</f>
        <v>057-0025</v>
      </c>
      <c r="P1002" s="3" t="str">
        <f>IF(VLOOKUP($A1002,DICO_Complet!A:R,14,FALSE)=0,"",VLOOKUP($A1002,DICO_Complet!A:R,14,FALSE))</f>
        <v>059-0001-p1</v>
      </c>
      <c r="Q1002" s="3" t="str">
        <f>IF(VLOOKUP($A1002,DICO_Complet!A:R,15,FALSE)=0,"",VLOOKUP($A1002,DICO_Complet!A:R,15,FALSE))</f>
        <v>056-0025</v>
      </c>
      <c r="R1002" s="3" t="str">
        <f>IF(VLOOKUP($A1002,DICO_Complet!A:R,16,FALSE)=0,"",VLOOKUP($A1002,DICO_Complet!A:R,16,FALSE))</f>
        <v>field 104 Usage 2 Dataset ID 56 Tag 01</v>
      </c>
      <c r="S1002" s="3" t="str">
        <f>IF(VLOOKUP($A1002,DICO_Complet!A:R,17,FALSE)=0,"",VLOOKUP($A1002,DICO_Complet!A:R,17,FALSE))</f>
        <v>DE 048 SE 37 SF1</v>
      </c>
      <c r="T1002" s="3" t="str">
        <f>IF(VLOOKUP($A1002,DICO_Complet!A:R,18,FALSE)=0,"",VLOOKUP($A1002,DICO_Complet!A:R,18,FALSE))</f>
        <v/>
      </c>
    </row>
    <row r="1003" spans="1:20">
      <c r="A1003" s="29">
        <v>250707160807</v>
      </c>
      <c r="B1003" s="30" t="str">
        <f>IF(ISNA(VLOOKUP(Tableau161920[[#This Row],[Référence]],MON_MSG!A:B,2,FALSE)),"N",IF($I1003="Obsolete","N","O"))</f>
        <v>O</v>
      </c>
      <c r="C1003" s="3" t="str">
        <f>VLOOKUP($A1003,DICO_Complet!A:R,3,FALSE)</f>
        <v>Environment</v>
      </c>
      <c r="D1003" s="3" t="str">
        <f>VLOOKUP($A1003,DICO_Complet!A:R,4,FALSE)</f>
        <v>sponsoredMerchant</v>
      </c>
      <c r="E1003" s="3" t="str">
        <f>VLOOKUP($A1003,DICO_Complet!A:R,5,FALSE)</f>
        <v>subMerchantId</v>
      </c>
      <c r="F1003" s="3" t="str">
        <f>VLOOKUP($A1003,DICO_Complet!A:R,6,FALSE)</f>
        <v>Max15Text</v>
      </c>
      <c r="G1003" s="31" t="str">
        <f>VLOOKUP($A1003,DICO_Complet!A:R,7,FALSE)</f>
        <v>DNS</v>
      </c>
      <c r="H1003" s="31">
        <f>VLOOKUP($A1003,DICO_Complet!A:R,8,FALSE)</f>
        <v>0</v>
      </c>
      <c r="I1003" s="3" t="str">
        <f>IF(VLOOKUP($A1003,DICO_Complet!A:R,9,FALSE)&lt;&gt;0,VLOOKUP($A1003,DICO_Complet!A:R,9,FALSE),"")</f>
        <v/>
      </c>
      <c r="J1003" s="3" t="str">
        <f>VLOOKUP($A1003,DICO_Complet!A:R,10,FALSE)</f>
        <v>Sub-Merchant ID</v>
      </c>
      <c r="K1003" s="3" t="str">
        <f>IF(OR(ISNA(VLOOKUP(Tableau161920[[#This Row],[Référence]],MON_MSG!A:H,7,FALSE)),ISBLANK(VLOOKUP(Tableau161920[[#This Row],[Référence]],MON_MSG!A:H,7,FALSE))),"",VLOOKUP(Tableau161920[[#This Row],[Référence]],MON_MSG!A:H,7,FALSE))</f>
        <v/>
      </c>
      <c r="L1003" s="3" t="str">
        <f>IF(OR(ISNA(VLOOKUP(Tableau161920[[#This Row],[Référence]],MON_MSG!A:I,8,FALSE)),ISBLANK(VLOOKUP(Tableau161920[[#This Row],[Référence]],MON_MSG!A:I,8,FALSE))),"",VLOOKUP(Tableau161920[[#This Row],[Référence]],MON_MSG!A:I,8,FALSE))</f>
        <v/>
      </c>
      <c r="M1003" s="3" t="str">
        <f>IF(OR(ISNA(VLOOKUP(Tableau161920[[#This Row],[Référence]],MON_MSG!A:J,9,FALSE)),ISBLANK(VLOOKUP(Tableau161920[[#This Row],[Référence]],MON_MSG!A:J,9,FALSE))),"",VLOOKUP(Tableau161920[[#This Row],[Référence]],MON_MSG!A:J,9,FALSE))</f>
        <v/>
      </c>
      <c r="N1003" s="3" t="str">
        <f>IF(VLOOKUP($A1003,DICO_Complet!A:R,12,FALSE)=0,"",VLOOKUP($A1003,DICO_Complet!A:R,12,FALSE))</f>
        <v/>
      </c>
      <c r="O1003" s="3" t="str">
        <f>IF(VLOOKUP($A1003,DICO_Complet!A:R,13,FALSE)=0,"",VLOOKUP($A1003,DICO_Complet!A:R,13,FALSE))</f>
        <v/>
      </c>
      <c r="P1003" s="3" t="str">
        <f>IF(VLOOKUP($A1003,DICO_Complet!A:R,14,FALSE)=0,"",VLOOKUP($A1003,DICO_Complet!A:R,14,FALSE))</f>
        <v>059-0001-p3</v>
      </c>
      <c r="Q1003" s="3" t="str">
        <f>IF(VLOOKUP($A1003,DICO_Complet!A:R,15,FALSE)=0,"",VLOOKUP($A1003,DICO_Complet!A:R,15,FALSE))</f>
        <v/>
      </c>
      <c r="R1003" s="3" t="str">
        <f>IF(VLOOKUP($A1003,DICO_Complet!A:R,16,FALSE)=0,"",VLOOKUP($A1003,DICO_Complet!A:R,16,FALSE))</f>
        <v/>
      </c>
      <c r="S1003" s="3" t="str">
        <f>IF(VLOOKUP($A1003,DICO_Complet!A:R,17,FALSE)=0,"",VLOOKUP($A1003,DICO_Complet!A:R,17,FALSE))</f>
        <v/>
      </c>
      <c r="T1003" s="3" t="str">
        <f>IF(VLOOKUP($A1003,DICO_Complet!A:R,18,FALSE)=0,"",VLOOKUP($A1003,DICO_Complet!A:R,18,FALSE))</f>
        <v/>
      </c>
    </row>
    <row r="1004" spans="1:20">
      <c r="A1004" s="29">
        <v>251118181600</v>
      </c>
      <c r="B1004" s="30" t="str">
        <f>IF(ISNA(VLOOKUP(Tableau161920[[#This Row],[Référence]],MON_MSG!A:B,2,FALSE)),"N",IF($I1004="Obsolete","N","O"))</f>
        <v>O</v>
      </c>
      <c r="C1004" s="3" t="str">
        <f>VLOOKUP($A1004,DICO_Complet!A:R,3,FALSE)</f>
        <v>Environment</v>
      </c>
      <c r="D1004" s="3" t="str">
        <f>VLOOKUP($A1004,DICO_Complet!A:R,4,FALSE)</f>
        <v>terminal</v>
      </c>
      <c r="E1004" s="3" t="str">
        <f>VLOOKUP($A1004,DICO_Complet!A:R,5,FALSE)</f>
        <v>acceptanceSysComponentIdInterbankAppSoftVersion</v>
      </c>
      <c r="F1004" s="3" t="str">
        <f>VLOOKUP($A1004,DICO_Complet!A:R,6,FALSE)</f>
        <v>Exact3Text</v>
      </c>
      <c r="G1004" s="31" t="str">
        <f>VLOOKUP($A1004,DICO_Complet!A:R,7,FALSE)</f>
        <v>DNS</v>
      </c>
      <c r="H1004" s="31">
        <f>VLOOKUP($A1004,DICO_Complet!A:R,8,FALSE)</f>
        <v>0</v>
      </c>
      <c r="I1004" s="3" t="str">
        <f>IF(VLOOKUP($A1004,DICO_Complet!A:R,9,FALSE)&lt;&gt;0,VLOOKUP($A1004,DICO_Complet!A:R,9,FALSE),"")</f>
        <v/>
      </c>
      <c r="J1004" s="3" t="str">
        <f>VLOOKUP($A1004,DICO_Complet!A:R,10,FALSE)</f>
        <v xml:space="preserve"> Acceptance System Components Identifier (ex ITP SA) - Interbank Application Software Version</v>
      </c>
      <c r="K1004" s="3" t="str">
        <f>IF(OR(ISNA(VLOOKUP(Tableau161920[[#This Row],[Référence]],MON_MSG!A:H,7,FALSE)),ISBLANK(VLOOKUP(Tableau161920[[#This Row],[Référence]],MON_MSG!A:H,7,FALSE))),"",VLOOKUP(Tableau161920[[#This Row],[Référence]],MON_MSG!A:H,7,FALSE))</f>
        <v/>
      </c>
      <c r="L1004" s="3" t="str">
        <f>IF(OR(ISNA(VLOOKUP(Tableau161920[[#This Row],[Référence]],MON_MSG!A:I,8,FALSE)),ISBLANK(VLOOKUP(Tableau161920[[#This Row],[Référence]],MON_MSG!A:I,8,FALSE))),"",VLOOKUP(Tableau161920[[#This Row],[Référence]],MON_MSG!A:I,8,FALSE))</f>
        <v/>
      </c>
      <c r="M1004" s="3" t="str">
        <f>IF(OR(ISNA(VLOOKUP(Tableau161920[[#This Row],[Référence]],MON_MSG!A:J,9,FALSE)),ISBLANK(VLOOKUP(Tableau161920[[#This Row],[Référence]],MON_MSG!A:J,9,FALSE))),"",VLOOKUP(Tableau161920[[#This Row],[Référence]],MON_MSG!A:J,9,FALSE))</f>
        <v/>
      </c>
      <c r="N1004" s="3" t="str">
        <f>IF(VLOOKUP($A1004,DICO_Complet!A:R,12,FALSE)=0,"",VLOOKUP($A1004,DICO_Complet!A:R,12,FALSE))</f>
        <v>RSB59_201-p4</v>
      </c>
      <c r="O1004" s="3" t="str">
        <f>IF(VLOOKUP($A1004,DICO_Complet!A:R,13,FALSE)=0,"",VLOOKUP($A1004,DICO_Complet!A:R,13,FALSE))</f>
        <v>059-0201-p4</v>
      </c>
      <c r="P1004" s="3" t="str">
        <f>IF(VLOOKUP($A1004,DICO_Complet!A:R,14,FALSE)=0,"",VLOOKUP($A1004,DICO_Complet!A:R,14,FALSE))</f>
        <v>046-DF50-p4</v>
      </c>
      <c r="Q1004" s="3" t="str">
        <f>IF(VLOOKUP($A1004,DICO_Complet!A:R,15,FALSE)=0,"",VLOOKUP($A1004,DICO_Complet!A:R,15,FALSE))</f>
        <v>059-0201</v>
      </c>
      <c r="R1004" s="3" t="str">
        <f>IF(VLOOKUP($A1004,DICO_Complet!A:R,16,FALSE)=0,"",VLOOKUP($A1004,DICO_Complet!A:R,16,FALSE))</f>
        <v/>
      </c>
      <c r="S1004" s="3" t="str">
        <f>IF(VLOOKUP($A1004,DICO_Complet!A:R,17,FALSE)=0,"",VLOOKUP($A1004,DICO_Complet!A:R,17,FALSE))</f>
        <v/>
      </c>
      <c r="T1004" s="3" t="str">
        <f>IF(VLOOKUP($A1004,DICO_Complet!A:R,18,FALSE)=0,"",VLOOKUP($A1004,DICO_Complet!A:R,18,FALSE))</f>
        <v/>
      </c>
    </row>
    <row r="1005" spans="1:20">
      <c r="A1005" s="29">
        <v>251118181300</v>
      </c>
      <c r="B1005" s="30" t="str">
        <f>IF(ISNA(VLOOKUP(Tableau161920[[#This Row],[Référence]],MON_MSG!A:B,2,FALSE)),"N",IF($I1005="Obsolete","N","O"))</f>
        <v>O</v>
      </c>
      <c r="C1005" s="3" t="str">
        <f>VLOOKUP($A1005,DICO_Complet!A:R,3,FALSE)</f>
        <v>Environment</v>
      </c>
      <c r="D1005" s="3" t="str">
        <f>VLOOKUP($A1005,DICO_Complet!A:R,4,FALSE)</f>
        <v>terminal</v>
      </c>
      <c r="E1005" s="3" t="str">
        <f>VLOOKUP($A1005,DICO_Complet!A:R,5,FALSE)</f>
        <v>acceptanceSysComponentIdManufacturerCode</v>
      </c>
      <c r="F1005" s="3" t="str">
        <f>VLOOKUP($A1005,DICO_Complet!A:R,6,FALSE)</f>
        <v>Exact3Text</v>
      </c>
      <c r="G1005" s="31" t="str">
        <f>VLOOKUP($A1005,DICO_Complet!A:R,7,FALSE)</f>
        <v>DNS</v>
      </c>
      <c r="H1005" s="31">
        <f>VLOOKUP($A1005,DICO_Complet!A:R,8,FALSE)</f>
        <v>0</v>
      </c>
      <c r="I1005" s="3" t="str">
        <f>IF(VLOOKUP($A1005,DICO_Complet!A:R,9,FALSE)&lt;&gt;0,VLOOKUP($A1005,DICO_Complet!A:R,9,FALSE),"")</f>
        <v/>
      </c>
      <c r="J1005" s="3" t="str">
        <f>VLOOKUP($A1005,DICO_Complet!A:R,10,FALSE)</f>
        <v xml:space="preserve"> Acceptance System Components Identifier (ex ITP SA) - Manufacturer Code</v>
      </c>
      <c r="K1005" s="3" t="str">
        <f>IF(OR(ISNA(VLOOKUP(Tableau161920[[#This Row],[Référence]],MON_MSG!A:H,7,FALSE)),ISBLANK(VLOOKUP(Tableau161920[[#This Row],[Référence]],MON_MSG!A:H,7,FALSE))),"",VLOOKUP(Tableau161920[[#This Row],[Référence]],MON_MSG!A:H,7,FALSE))</f>
        <v/>
      </c>
      <c r="L1005" s="3" t="str">
        <f>IF(OR(ISNA(VLOOKUP(Tableau161920[[#This Row],[Référence]],MON_MSG!A:I,8,FALSE)),ISBLANK(VLOOKUP(Tableau161920[[#This Row],[Référence]],MON_MSG!A:I,8,FALSE))),"",VLOOKUP(Tableau161920[[#This Row],[Référence]],MON_MSG!A:I,8,FALSE))</f>
        <v/>
      </c>
      <c r="M1005" s="3" t="str">
        <f>IF(OR(ISNA(VLOOKUP(Tableau161920[[#This Row],[Référence]],MON_MSG!A:J,9,FALSE)),ISBLANK(VLOOKUP(Tableau161920[[#This Row],[Référence]],MON_MSG!A:J,9,FALSE))),"",VLOOKUP(Tableau161920[[#This Row],[Référence]],MON_MSG!A:J,9,FALSE))</f>
        <v/>
      </c>
      <c r="N1005" s="3" t="str">
        <f>IF(VLOOKUP($A1005,DICO_Complet!A:R,12,FALSE)=0,"",VLOOKUP($A1005,DICO_Complet!A:R,12,FALSE))</f>
        <v>RSB59_201-p1</v>
      </c>
      <c r="O1005" s="3" t="str">
        <f>IF(VLOOKUP($A1005,DICO_Complet!A:R,13,FALSE)=0,"",VLOOKUP($A1005,DICO_Complet!A:R,13,FALSE))</f>
        <v>059-0201-p1</v>
      </c>
      <c r="P1005" s="3" t="str">
        <f>IF(VLOOKUP($A1005,DICO_Complet!A:R,14,FALSE)=0,"",VLOOKUP($A1005,DICO_Complet!A:R,14,FALSE))</f>
        <v>046-DF50-p1</v>
      </c>
      <c r="Q1005" s="3" t="str">
        <f>IF(VLOOKUP($A1005,DICO_Complet!A:R,15,FALSE)=0,"",VLOOKUP($A1005,DICO_Complet!A:R,15,FALSE))</f>
        <v>059-0201</v>
      </c>
      <c r="R1005" s="3" t="str">
        <f>IF(VLOOKUP($A1005,DICO_Complet!A:R,16,FALSE)=0,"",VLOOKUP($A1005,DICO_Complet!A:R,16,FALSE))</f>
        <v/>
      </c>
      <c r="S1005" s="3" t="str">
        <f>IF(VLOOKUP($A1005,DICO_Complet!A:R,17,FALSE)=0,"",VLOOKUP($A1005,DICO_Complet!A:R,17,FALSE))</f>
        <v/>
      </c>
      <c r="T1005" s="3" t="str">
        <f>IF(VLOOKUP($A1005,DICO_Complet!A:R,18,FALSE)=0,"",VLOOKUP($A1005,DICO_Complet!A:R,18,FALSE))</f>
        <v/>
      </c>
    </row>
    <row r="1006" spans="1:20">
      <c r="A1006" s="29">
        <v>251118181400</v>
      </c>
      <c r="B1006" s="30" t="str">
        <f>IF(ISNA(VLOOKUP(Tableau161920[[#This Row],[Référence]],MON_MSG!A:B,2,FALSE)),"N",IF($I1006="Obsolete","N","O"))</f>
        <v>O</v>
      </c>
      <c r="C1006" s="3" t="str">
        <f>VLOOKUP($A1006,DICO_Complet!A:R,3,FALSE)</f>
        <v>Environment</v>
      </c>
      <c r="D1006" s="3" t="str">
        <f>VLOOKUP($A1006,DICO_Complet!A:R,4,FALSE)</f>
        <v>terminal</v>
      </c>
      <c r="E1006" s="3" t="str">
        <f>VLOOKUP($A1006,DICO_Complet!A:R,5,FALSE)</f>
        <v>acceptanceSysComponentIdRefSpecVersion</v>
      </c>
      <c r="F1006" s="3" t="str">
        <f>VLOOKUP($A1006,DICO_Complet!A:R,6,FALSE)</f>
        <v>Exact3Text</v>
      </c>
      <c r="G1006" s="31" t="str">
        <f>VLOOKUP($A1006,DICO_Complet!A:R,7,FALSE)</f>
        <v>DNS</v>
      </c>
      <c r="H1006" s="31">
        <f>VLOOKUP($A1006,DICO_Complet!A:R,8,FALSE)</f>
        <v>0</v>
      </c>
      <c r="I1006" s="3" t="str">
        <f>IF(VLOOKUP($A1006,DICO_Complet!A:R,9,FALSE)&lt;&gt;0,VLOOKUP($A1006,DICO_Complet!A:R,9,FALSE),"")</f>
        <v/>
      </c>
      <c r="J1006" s="3" t="str">
        <f>VLOOKUP($A1006,DICO_Complet!A:R,10,FALSE)</f>
        <v xml:space="preserve"> Acceptance System Components Identifier (ex ITP SA) - Reference specification Version</v>
      </c>
      <c r="K1006" s="3" t="str">
        <f>IF(OR(ISNA(VLOOKUP(Tableau161920[[#This Row],[Référence]],MON_MSG!A:H,7,FALSE)),ISBLANK(VLOOKUP(Tableau161920[[#This Row],[Référence]],MON_MSG!A:H,7,FALSE))),"",VLOOKUP(Tableau161920[[#This Row],[Référence]],MON_MSG!A:H,7,FALSE))</f>
        <v/>
      </c>
      <c r="L1006" s="3" t="str">
        <f>IF(OR(ISNA(VLOOKUP(Tableau161920[[#This Row],[Référence]],MON_MSG!A:I,8,FALSE)),ISBLANK(VLOOKUP(Tableau161920[[#This Row],[Référence]],MON_MSG!A:I,8,FALSE))),"",VLOOKUP(Tableau161920[[#This Row],[Référence]],MON_MSG!A:I,8,FALSE))</f>
        <v/>
      </c>
      <c r="M1006" s="3" t="str">
        <f>IF(OR(ISNA(VLOOKUP(Tableau161920[[#This Row],[Référence]],MON_MSG!A:J,9,FALSE)),ISBLANK(VLOOKUP(Tableau161920[[#This Row],[Référence]],MON_MSG!A:J,9,FALSE))),"",VLOOKUP(Tableau161920[[#This Row],[Référence]],MON_MSG!A:J,9,FALSE))</f>
        <v/>
      </c>
      <c r="N1006" s="3" t="str">
        <f>IF(VLOOKUP($A1006,DICO_Complet!A:R,12,FALSE)=0,"",VLOOKUP($A1006,DICO_Complet!A:R,12,FALSE))</f>
        <v>RSB59_201-p2</v>
      </c>
      <c r="O1006" s="3" t="str">
        <f>IF(VLOOKUP($A1006,DICO_Complet!A:R,13,FALSE)=0,"",VLOOKUP($A1006,DICO_Complet!A:R,13,FALSE))</f>
        <v>059-0201-p2</v>
      </c>
      <c r="P1006" s="3" t="str">
        <f>IF(VLOOKUP($A1006,DICO_Complet!A:R,14,FALSE)=0,"",VLOOKUP($A1006,DICO_Complet!A:R,14,FALSE))</f>
        <v>046-DF50-p2</v>
      </c>
      <c r="Q1006" s="3" t="str">
        <f>IF(VLOOKUP($A1006,DICO_Complet!A:R,15,FALSE)=0,"",VLOOKUP($A1006,DICO_Complet!A:R,15,FALSE))</f>
        <v>059-0201</v>
      </c>
      <c r="R1006" s="3" t="str">
        <f>IF(VLOOKUP($A1006,DICO_Complet!A:R,16,FALSE)=0,"",VLOOKUP($A1006,DICO_Complet!A:R,16,FALSE))</f>
        <v/>
      </c>
      <c r="S1006" s="3" t="str">
        <f>IF(VLOOKUP($A1006,DICO_Complet!A:R,17,FALSE)=0,"",VLOOKUP($A1006,DICO_Complet!A:R,17,FALSE))</f>
        <v/>
      </c>
      <c r="T1006" s="3" t="str">
        <f>IF(VLOOKUP($A1006,DICO_Complet!A:R,18,FALSE)=0,"",VLOOKUP($A1006,DICO_Complet!A:R,18,FALSE))</f>
        <v/>
      </c>
    </row>
    <row r="1007" spans="1:20">
      <c r="A1007" s="29">
        <v>251118181500</v>
      </c>
      <c r="B1007" s="30" t="str">
        <f>IF(ISNA(VLOOKUP(Tableau161920[[#This Row],[Référence]],MON_MSG!A:B,2,FALSE)),"N",IF($I1007="Obsolete","N","O"))</f>
        <v>O</v>
      </c>
      <c r="C1007" s="3" t="str">
        <f>VLOOKUP($A1007,DICO_Complet!A:R,3,FALSE)</f>
        <v>Environment</v>
      </c>
      <c r="D1007" s="3" t="str">
        <f>VLOOKUP($A1007,DICO_Complet!A:R,4,FALSE)</f>
        <v>terminal</v>
      </c>
      <c r="E1007" s="3" t="str">
        <f>VLOOKUP($A1007,DICO_Complet!A:R,5,FALSE)</f>
        <v>acceptanceSysComponentIdTerminalModelReference</v>
      </c>
      <c r="F1007" s="3" t="str">
        <f>VLOOKUP($A1007,DICO_Complet!A:R,6,FALSE)</f>
        <v>Exact3Text</v>
      </c>
      <c r="G1007" s="31" t="str">
        <f>VLOOKUP($A1007,DICO_Complet!A:R,7,FALSE)</f>
        <v>DNS</v>
      </c>
      <c r="H1007" s="31">
        <f>VLOOKUP($A1007,DICO_Complet!A:R,8,FALSE)</f>
        <v>0</v>
      </c>
      <c r="I1007" s="3" t="str">
        <f>IF(VLOOKUP($A1007,DICO_Complet!A:R,9,FALSE)&lt;&gt;0,VLOOKUP($A1007,DICO_Complet!A:R,9,FALSE),"")</f>
        <v/>
      </c>
      <c r="J1007" s="3" t="str">
        <f>VLOOKUP($A1007,DICO_Complet!A:R,10,FALSE)</f>
        <v xml:space="preserve"> Acceptance System Components Identifier (ex ITP SA) - Terminal Model Reference</v>
      </c>
      <c r="K1007" s="3" t="str">
        <f>IF(OR(ISNA(VLOOKUP(Tableau161920[[#This Row],[Référence]],MON_MSG!A:H,7,FALSE)),ISBLANK(VLOOKUP(Tableau161920[[#This Row],[Référence]],MON_MSG!A:H,7,FALSE))),"",VLOOKUP(Tableau161920[[#This Row],[Référence]],MON_MSG!A:H,7,FALSE))</f>
        <v/>
      </c>
      <c r="L1007" s="3" t="str">
        <f>IF(OR(ISNA(VLOOKUP(Tableau161920[[#This Row],[Référence]],MON_MSG!A:I,8,FALSE)),ISBLANK(VLOOKUP(Tableau161920[[#This Row],[Référence]],MON_MSG!A:I,8,FALSE))),"",VLOOKUP(Tableau161920[[#This Row],[Référence]],MON_MSG!A:I,8,FALSE))</f>
        <v/>
      </c>
      <c r="M1007" s="3" t="str">
        <f>IF(OR(ISNA(VLOOKUP(Tableau161920[[#This Row],[Référence]],MON_MSG!A:J,9,FALSE)),ISBLANK(VLOOKUP(Tableau161920[[#This Row],[Référence]],MON_MSG!A:J,9,FALSE))),"",VLOOKUP(Tableau161920[[#This Row],[Référence]],MON_MSG!A:J,9,FALSE))</f>
        <v/>
      </c>
      <c r="N1007" s="3" t="str">
        <f>IF(VLOOKUP($A1007,DICO_Complet!A:R,12,FALSE)=0,"",VLOOKUP($A1007,DICO_Complet!A:R,12,FALSE))</f>
        <v>RSB59_201-p3</v>
      </c>
      <c r="O1007" s="3" t="str">
        <f>IF(VLOOKUP($A1007,DICO_Complet!A:R,13,FALSE)=0,"",VLOOKUP($A1007,DICO_Complet!A:R,13,FALSE))</f>
        <v>059-0201-p3</v>
      </c>
      <c r="P1007" s="3" t="str">
        <f>IF(VLOOKUP($A1007,DICO_Complet!A:R,14,FALSE)=0,"",VLOOKUP($A1007,DICO_Complet!A:R,14,FALSE))</f>
        <v>046-DF50-p3</v>
      </c>
      <c r="Q1007" s="3" t="str">
        <f>IF(VLOOKUP($A1007,DICO_Complet!A:R,15,FALSE)=0,"",VLOOKUP($A1007,DICO_Complet!A:R,15,FALSE))</f>
        <v>059-0201</v>
      </c>
      <c r="R1007" s="3" t="str">
        <f>IF(VLOOKUP($A1007,DICO_Complet!A:R,16,FALSE)=0,"",VLOOKUP($A1007,DICO_Complet!A:R,16,FALSE))</f>
        <v/>
      </c>
      <c r="S1007" s="3" t="str">
        <f>IF(VLOOKUP($A1007,DICO_Complet!A:R,17,FALSE)=0,"",VLOOKUP($A1007,DICO_Complet!A:R,17,FALSE))</f>
        <v/>
      </c>
      <c r="T1007" s="3" t="str">
        <f>IF(VLOOKUP($A1007,DICO_Complet!A:R,18,FALSE)=0,"",VLOOKUP($A1007,DICO_Complet!A:R,18,FALSE))</f>
        <v/>
      </c>
    </row>
    <row r="1008" spans="1:20">
      <c r="A1008" s="29">
        <v>250415131000</v>
      </c>
      <c r="B1008" s="30" t="str">
        <f>IF(ISNA(VLOOKUP(Tableau161920[[#This Row],[Référence]],MON_MSG!A:B,2,FALSE)),"N",IF($I1008="Obsolete","N","O"))</f>
        <v>N</v>
      </c>
      <c r="C1008" s="3" t="str">
        <f>VLOOKUP($A1008,DICO_Complet!A:R,3,FALSE)</f>
        <v>Environment</v>
      </c>
      <c r="D1008" s="3" t="str">
        <f>VLOOKUP($A1008,DICO_Complet!A:R,4,FALSE)</f>
        <v>terminal</v>
      </c>
      <c r="E1008" s="3" t="str">
        <f>VLOOKUP($A1008,DICO_Complet!A:R,5,FALSE)</f>
        <v>acceptanceSystemApplicationId</v>
      </c>
      <c r="F1008" s="3" t="str">
        <f>VLOOKUP($A1008,DICO_Complet!A:R,6,FALSE)</f>
        <v>Max40Text</v>
      </c>
      <c r="G1008" s="31" t="str">
        <f>VLOOKUP($A1008,DICO_Complet!A:R,7,FALSE)</f>
        <v>DNS</v>
      </c>
      <c r="H1008" s="31">
        <f>VLOOKUP($A1008,DICO_Complet!A:R,8,FALSE)</f>
        <v>0</v>
      </c>
      <c r="I1008" s="3" t="str">
        <f>IF(VLOOKUP($A1008,DICO_Complet!A:R,9,FALSE)&lt;&gt;0,VLOOKUP($A1008,DICO_Complet!A:R,9,FALSE),"")</f>
        <v>Obsolete</v>
      </c>
      <c r="J1008" s="3" t="str">
        <f>VLOOKUP($A1008,DICO_Complet!A:R,10,FALSE)</f>
        <v>Card Acceptor Application Type</v>
      </c>
      <c r="K1008" s="3" t="str">
        <f>IF(OR(ISNA(VLOOKUP(Tableau161920[[#This Row],[Référence]],MON_MSG!A:H,7,FALSE)),ISBLANK(VLOOKUP(Tableau161920[[#This Row],[Référence]],MON_MSG!A:H,7,FALSE))),"",VLOOKUP(Tableau161920[[#This Row],[Référence]],MON_MSG!A:H,7,FALSE))</f>
        <v/>
      </c>
      <c r="L1008" s="3" t="str">
        <f>IF(OR(ISNA(VLOOKUP(Tableau161920[[#This Row],[Référence]],MON_MSG!A:I,8,FALSE)),ISBLANK(VLOOKUP(Tableau161920[[#This Row],[Référence]],MON_MSG!A:I,8,FALSE))),"",VLOOKUP(Tableau161920[[#This Row],[Référence]],MON_MSG!A:I,8,FALSE))</f>
        <v/>
      </c>
      <c r="M1008" s="3" t="str">
        <f>IF(OR(ISNA(VLOOKUP(Tableau161920[[#This Row],[Référence]],MON_MSG!A:J,9,FALSE)),ISBLANK(VLOOKUP(Tableau161920[[#This Row],[Référence]],MON_MSG!A:J,9,FALSE))),"",VLOOKUP(Tableau161920[[#This Row],[Référence]],MON_MSG!A:J,9,FALSE))</f>
        <v/>
      </c>
      <c r="N1008" s="3" t="str">
        <f>IF(VLOOKUP($A1008,DICO_Complet!A:R,12,FALSE)=0,"",VLOOKUP($A1008,DICO_Complet!A:R,12,FALSE))</f>
        <v>59-020B</v>
      </c>
      <c r="O1008" s="3" t="str">
        <f>IF(VLOOKUP($A1008,DICO_Complet!A:R,13,FALSE)=0,"",VLOOKUP($A1008,DICO_Complet!A:R,13,FALSE))</f>
        <v/>
      </c>
      <c r="P1008" s="3" t="str">
        <f>IF(VLOOKUP($A1008,DICO_Complet!A:R,14,FALSE)=0,"",VLOOKUP($A1008,DICO_Complet!A:R,14,FALSE))</f>
        <v>047-48</v>
      </c>
      <c r="Q1008" s="3" t="str">
        <f>IF(VLOOKUP($A1008,DICO_Complet!A:R,15,FALSE)=0,"",VLOOKUP($A1008,DICO_Complet!A:R,15,FALSE))</f>
        <v>059-020B</v>
      </c>
      <c r="R1008" s="3" t="str">
        <f>IF(VLOOKUP($A1008,DICO_Complet!A:R,16,FALSE)=0,"",VLOOKUP($A1008,DICO_Complet!A:R,16,FALSE))</f>
        <v/>
      </c>
      <c r="S1008" s="3" t="str">
        <f>IF(VLOOKUP($A1008,DICO_Complet!A:R,17,FALSE)=0,"",VLOOKUP($A1008,DICO_Complet!A:R,17,FALSE))</f>
        <v/>
      </c>
      <c r="T1008" s="3" t="str">
        <f>IF(VLOOKUP($A1008,DICO_Complet!A:R,18,FALSE)=0,"",VLOOKUP($A1008,DICO_Complet!A:R,18,FALSE))</f>
        <v/>
      </c>
    </row>
    <row r="1009" spans="1:20">
      <c r="A1009" s="29">
        <v>250331155407</v>
      </c>
      <c r="B1009" s="30" t="str">
        <f>IF(ISNA(VLOOKUP(Tableau161920[[#This Row],[Référence]],MON_MSG!A:B,2,FALSE)),"N",IF($I1009="Obsolete","N","O"))</f>
        <v>O</v>
      </c>
      <c r="C1009" s="3" t="str">
        <f>VLOOKUP($A1009,DICO_Complet!A:R,3,FALSE)</f>
        <v>Environment</v>
      </c>
      <c r="D1009" s="3" t="str">
        <f>VLOOKUP($A1009,DICO_Complet!A:R,4,FALSE)</f>
        <v>terminal</v>
      </c>
      <c r="E1009" s="3" t="str">
        <f>VLOOKUP($A1009,DICO_Complet!A:R,5,FALSE)</f>
        <v>acceptanceSystemIdentifierAssignedByAnAcquirer</v>
      </c>
      <c r="F1009" s="3" t="str">
        <f>VLOOKUP($A1009,DICO_Complet!A:R,6,FALSE)</f>
        <v>Exact8AlphaNumericText</v>
      </c>
      <c r="G1009" s="31" t="str">
        <f>VLOOKUP($A1009,DICO_Complet!A:R,7,FALSE)</f>
        <v>DNS</v>
      </c>
      <c r="H1009" s="31">
        <f>VLOOKUP($A1009,DICO_Complet!A:R,8,FALSE)</f>
        <v>0</v>
      </c>
      <c r="I1009" s="3" t="str">
        <f>IF(VLOOKUP($A1009,DICO_Complet!A:R,9,FALSE)&lt;&gt;0,VLOOKUP($A1009,DICO_Complet!A:R,9,FALSE),"")</f>
        <v/>
      </c>
      <c r="J1009" s="3" t="str">
        <f>VLOOKUP($A1009,DICO_Complet!A:R,10,FALSE)</f>
        <v>Acceptance system identifier assigned by an acquirer</v>
      </c>
      <c r="K1009" s="3" t="str">
        <f>IF(OR(ISNA(VLOOKUP(Tableau161920[[#This Row],[Référence]],MON_MSG!A:H,7,FALSE)),ISBLANK(VLOOKUP(Tableau161920[[#This Row],[Référence]],MON_MSG!A:H,7,FALSE))),"",VLOOKUP(Tableau161920[[#This Row],[Référence]],MON_MSG!A:H,7,FALSE))</f>
        <v/>
      </c>
      <c r="L1009" s="3" t="str">
        <f>IF(OR(ISNA(VLOOKUP(Tableau161920[[#This Row],[Référence]],MON_MSG!A:I,8,FALSE)),ISBLANK(VLOOKUP(Tableau161920[[#This Row],[Référence]],MON_MSG!A:I,8,FALSE))),"",VLOOKUP(Tableau161920[[#This Row],[Référence]],MON_MSG!A:I,8,FALSE))</f>
        <v/>
      </c>
      <c r="M1009" s="3" t="str">
        <f>IF(OR(ISNA(VLOOKUP(Tableau161920[[#This Row],[Référence]],MON_MSG!A:J,9,FALSE)),ISBLANK(VLOOKUP(Tableau161920[[#This Row],[Référence]],MON_MSG!A:J,9,FALSE))),"",VLOOKUP(Tableau161920[[#This Row],[Référence]],MON_MSG!A:J,9,FALSE))</f>
        <v/>
      </c>
      <c r="N1009" s="3" t="str">
        <f>IF(VLOOKUP($A1009,DICO_Complet!A:R,12,FALSE)=0,"",VLOOKUP($A1009,DICO_Complet!A:R,12,FALSE))</f>
        <v/>
      </c>
      <c r="O1009" s="3" t="str">
        <f>IF(VLOOKUP($A1009,DICO_Complet!A:R,13,FALSE)=0,"",VLOOKUP($A1009,DICO_Complet!A:R,13,FALSE))</f>
        <v/>
      </c>
      <c r="P1009" s="3" t="str">
        <f>IF(VLOOKUP($A1009,DICO_Complet!A:R,14,FALSE)=0,"",VLOOKUP($A1009,DICO_Complet!A:R,14,FALSE))</f>
        <v>046-DF5E</v>
      </c>
      <c r="Q1009" s="3" t="str">
        <f>IF(VLOOKUP($A1009,DICO_Complet!A:R,15,FALSE)=0,"",VLOOKUP($A1009,DICO_Complet!A:R,15,FALSE))</f>
        <v/>
      </c>
      <c r="R1009" s="3" t="str">
        <f>IF(VLOOKUP($A1009,DICO_Complet!A:R,16,FALSE)=0,"",VLOOKUP($A1009,DICO_Complet!A:R,16,FALSE))</f>
        <v/>
      </c>
      <c r="S1009" s="3" t="str">
        <f>IF(VLOOKUP($A1009,DICO_Complet!A:R,17,FALSE)=0,"",VLOOKUP($A1009,DICO_Complet!A:R,17,FALSE))</f>
        <v/>
      </c>
      <c r="T1009" s="3" t="str">
        <f>IF(VLOOKUP($A1009,DICO_Complet!A:R,18,FALSE)=0,"",VLOOKUP($A1009,DICO_Complet!A:R,18,FALSE))</f>
        <v/>
      </c>
    </row>
    <row r="1010" spans="1:20">
      <c r="A1010" s="29">
        <v>260202154103</v>
      </c>
      <c r="B1010" s="30" t="str">
        <f>IF(ISNA(VLOOKUP(Tableau161920[[#This Row],[Référence]],MON_MSG!A:B,2,FALSE)),"N",IF($I1010="Obsolete","N","O"))</f>
        <v>O</v>
      </c>
      <c r="C1010" s="3" t="str">
        <f>VLOOKUP($A1010,DICO_Complet!A:R,3,FALSE)</f>
        <v>Environment</v>
      </c>
      <c r="D1010" s="3" t="str">
        <f>VLOOKUP($A1010,DICO_Complet!A:R,4,FALSE)</f>
        <v>terminal</v>
      </c>
      <c r="E1010" s="3" t="str">
        <f>VLOOKUP($A1010,DICO_Complet!A:R,5,FALSE)</f>
        <v>additionalSerialNumberInformation</v>
      </c>
      <c r="F1010" s="3" t="str">
        <f>VLOOKUP($A1010,DICO_Complet!A:R,6,FALSE)</f>
        <v>Max10Text</v>
      </c>
      <c r="G1010" s="31" t="str">
        <f>VLOOKUP($A1010,DICO_Complet!A:R,7,FALSE)</f>
        <v>DNS</v>
      </c>
      <c r="H1010" s="31">
        <f>VLOOKUP($A1010,DICO_Complet!A:R,8,FALSE)</f>
        <v>0</v>
      </c>
      <c r="I1010" s="3" t="str">
        <f>IF(VLOOKUP($A1010,DICO_Complet!A:R,9,FALSE)&lt;&gt;0,VLOOKUP($A1010,DICO_Complet!A:R,9,FALSE),"")</f>
        <v/>
      </c>
      <c r="J1010" s="3" t="str">
        <f>VLOOKUP($A1010,DICO_Complet!A:R,10,FALSE)</f>
        <v>Additional serial number information</v>
      </c>
      <c r="K1010" s="3" t="str">
        <f>IF(OR(ISNA(VLOOKUP(Tableau161920[[#This Row],[Référence]],MON_MSG!A:H,7,FALSE)),ISBLANK(VLOOKUP(Tableau161920[[#This Row],[Référence]],MON_MSG!A:H,7,FALSE))),"",VLOOKUP(Tableau161920[[#This Row],[Référence]],MON_MSG!A:H,7,FALSE))</f>
        <v/>
      </c>
      <c r="L1010" s="3" t="str">
        <f>IF(OR(ISNA(VLOOKUP(Tableau161920[[#This Row],[Référence]],MON_MSG!A:I,8,FALSE)),ISBLANK(VLOOKUP(Tableau161920[[#This Row],[Référence]],MON_MSG!A:I,8,FALSE))),"",VLOOKUP(Tableau161920[[#This Row],[Référence]],MON_MSG!A:I,8,FALSE))</f>
        <v/>
      </c>
      <c r="M1010" s="3" t="str">
        <f>IF(OR(ISNA(VLOOKUP(Tableau161920[[#This Row],[Référence]],MON_MSG!A:J,9,FALSE)),ISBLANK(VLOOKUP(Tableau161920[[#This Row],[Référence]],MON_MSG!A:J,9,FALSE))),"",VLOOKUP(Tableau161920[[#This Row],[Référence]],MON_MSG!A:J,9,FALSE))</f>
        <v/>
      </c>
      <c r="N1010" s="3" t="str">
        <f>IF(VLOOKUP($A1010,DICO_Complet!A:R,12,FALSE)=0,"",VLOOKUP($A1010,DICO_Complet!A:R,12,FALSE))</f>
        <v/>
      </c>
      <c r="O1010" s="3" t="str">
        <f>IF(VLOOKUP($A1010,DICO_Complet!A:R,13,FALSE)=0,"",VLOOKUP($A1010,DICO_Complet!A:R,13,FALSE))</f>
        <v/>
      </c>
      <c r="P1010" s="3" t="str">
        <f>IF(VLOOKUP($A1010,DICO_Complet!A:R,14,FALSE)=0,"",VLOOKUP($A1010,DICO_Complet!A:R,14,FALSE))</f>
        <v>046-DF94</v>
      </c>
      <c r="Q1010" s="3" t="str">
        <f>IF(VLOOKUP($A1010,DICO_Complet!A:R,15,FALSE)=0,"",VLOOKUP($A1010,DICO_Complet!A:R,15,FALSE))</f>
        <v/>
      </c>
      <c r="R1010" s="3" t="str">
        <f>IF(VLOOKUP($A1010,DICO_Complet!A:R,16,FALSE)=0,"",VLOOKUP($A1010,DICO_Complet!A:R,16,FALSE))</f>
        <v/>
      </c>
      <c r="S1010" s="3" t="str">
        <f>IF(VLOOKUP($A1010,DICO_Complet!A:R,17,FALSE)=0,"",VLOOKUP($A1010,DICO_Complet!A:R,17,FALSE))</f>
        <v/>
      </c>
      <c r="T1010" s="3" t="str">
        <f>IF(VLOOKUP($A1010,DICO_Complet!A:R,18,FALSE)=0,"",VLOOKUP($A1010,DICO_Complet!A:R,18,FALSE))</f>
        <v/>
      </c>
    </row>
    <row r="1011" spans="1:20">
      <c r="A1011" s="29">
        <v>250425201619</v>
      </c>
      <c r="B1011" s="30" t="str">
        <f>IF(ISNA(VLOOKUP(Tableau161920[[#This Row],[Référence]],MON_MSG!A:B,2,FALSE)),"N",IF($I1011="Obsolete","N","O"))</f>
        <v>O</v>
      </c>
      <c r="C1011" s="3" t="str">
        <f>VLOOKUP($A1011,DICO_Complet!A:R,3,FALSE)</f>
        <v>Environment</v>
      </c>
      <c r="D1011" s="3" t="str">
        <f>VLOOKUP($A1011,DICO_Complet!A:R,4,FALSE)</f>
        <v>terminal</v>
      </c>
      <c r="E1011" s="3" t="str">
        <f>VLOOKUP($A1011,DICO_Complet!A:R,5,FALSE)</f>
        <v>applicationsManagerPublisherCode</v>
      </c>
      <c r="F1011" s="3" t="str">
        <f>VLOOKUP($A1011,DICO_Complet!A:R,6,FALSE)</f>
        <v>Max3Text</v>
      </c>
      <c r="G1011" s="31" t="str">
        <f>VLOOKUP($A1011,DICO_Complet!A:R,7,FALSE)</f>
        <v>DNS</v>
      </c>
      <c r="H1011" s="31">
        <f>VLOOKUP($A1011,DICO_Complet!A:R,8,FALSE)</f>
        <v>0</v>
      </c>
      <c r="I1011" s="3" t="str">
        <f>IF(VLOOKUP($A1011,DICO_Complet!A:R,9,FALSE)&lt;&gt;0,VLOOKUP($A1011,DICO_Complet!A:R,9,FALSE),"")</f>
        <v/>
      </c>
      <c r="J1011" s="3" t="str">
        <f>VLOOKUP($A1011,DICO_Complet!A:R,10,FALSE)</f>
        <v>Applications manager publisher code</v>
      </c>
      <c r="K1011" s="3" t="str">
        <f>IF(OR(ISNA(VLOOKUP(Tableau161920[[#This Row],[Référence]],MON_MSG!A:H,7,FALSE)),ISBLANK(VLOOKUP(Tableau161920[[#This Row],[Référence]],MON_MSG!A:H,7,FALSE))),"",VLOOKUP(Tableau161920[[#This Row],[Référence]],MON_MSG!A:H,7,FALSE))</f>
        <v/>
      </c>
      <c r="L1011" s="3" t="str">
        <f>IF(OR(ISNA(VLOOKUP(Tableau161920[[#This Row],[Référence]],MON_MSG!A:I,8,FALSE)),ISBLANK(VLOOKUP(Tableau161920[[#This Row],[Référence]],MON_MSG!A:I,8,FALSE))),"",VLOOKUP(Tableau161920[[#This Row],[Référence]],MON_MSG!A:I,8,FALSE))</f>
        <v/>
      </c>
      <c r="M1011" s="3" t="str">
        <f>IF(OR(ISNA(VLOOKUP(Tableau161920[[#This Row],[Référence]],MON_MSG!A:J,9,FALSE)),ISBLANK(VLOOKUP(Tableau161920[[#This Row],[Référence]],MON_MSG!A:J,9,FALSE))),"",VLOOKUP(Tableau161920[[#This Row],[Référence]],MON_MSG!A:J,9,FALSE))</f>
        <v/>
      </c>
      <c r="N1011" s="3" t="str">
        <f>IF(VLOOKUP($A1011,DICO_Complet!A:R,12,FALSE)=0,"",VLOOKUP($A1011,DICO_Complet!A:R,12,FALSE))</f>
        <v/>
      </c>
      <c r="O1011" s="3" t="str">
        <f>IF(VLOOKUP($A1011,DICO_Complet!A:R,13,FALSE)=0,"",VLOOKUP($A1011,DICO_Complet!A:R,13,FALSE))</f>
        <v/>
      </c>
      <c r="P1011" s="3" t="str">
        <f>IF(VLOOKUP($A1011,DICO_Complet!A:R,14,FALSE)=0,"",VLOOKUP($A1011,DICO_Complet!A:R,14,FALSE))</f>
        <v>614_046-DF66-p03 &amp; 614_046-DF67-p03</v>
      </c>
      <c r="Q1011" s="3" t="str">
        <f>IF(VLOOKUP($A1011,DICO_Complet!A:R,15,FALSE)=0,"",VLOOKUP($A1011,DICO_Complet!A:R,15,FALSE))</f>
        <v/>
      </c>
      <c r="R1011" s="3" t="str">
        <f>IF(VLOOKUP($A1011,DICO_Complet!A:R,16,FALSE)=0,"",VLOOKUP($A1011,DICO_Complet!A:R,16,FALSE))</f>
        <v/>
      </c>
      <c r="S1011" s="3" t="str">
        <f>IF(VLOOKUP($A1011,DICO_Complet!A:R,17,FALSE)=0,"",VLOOKUP($A1011,DICO_Complet!A:R,17,FALSE))</f>
        <v/>
      </c>
      <c r="T1011" s="3" t="str">
        <f>IF(VLOOKUP($A1011,DICO_Complet!A:R,18,FALSE)=0,"",VLOOKUP($A1011,DICO_Complet!A:R,18,FALSE))</f>
        <v/>
      </c>
    </row>
    <row r="1012" spans="1:20">
      <c r="A1012" s="29">
        <v>250425201618</v>
      </c>
      <c r="B1012" s="30" t="str">
        <f>IF(ISNA(VLOOKUP(Tableau161920[[#This Row],[Référence]],MON_MSG!A:B,2,FALSE)),"N",IF($I1012="Obsolete","N","O"))</f>
        <v>O</v>
      </c>
      <c r="C1012" s="3" t="str">
        <f>VLOOKUP($A1012,DICO_Complet!A:R,3,FALSE)</f>
        <v>Environment</v>
      </c>
      <c r="D1012" s="3" t="str">
        <f>VLOOKUP($A1012,DICO_Complet!A:R,4,FALSE)</f>
        <v>terminal</v>
      </c>
      <c r="E1012" s="3" t="str">
        <f>VLOOKUP($A1012,DICO_Complet!A:R,5,FALSE)</f>
        <v>applicationsManagerSoftwareVersionNumber</v>
      </c>
      <c r="F1012" s="3" t="str">
        <f>VLOOKUP($A1012,DICO_Complet!A:R,6,FALSE)</f>
        <v>Max4Text</v>
      </c>
      <c r="G1012" s="31" t="str">
        <f>VLOOKUP($A1012,DICO_Complet!A:R,7,FALSE)</f>
        <v>DNS</v>
      </c>
      <c r="H1012" s="31">
        <f>VLOOKUP($A1012,DICO_Complet!A:R,8,FALSE)</f>
        <v>0</v>
      </c>
      <c r="I1012" s="3" t="str">
        <f>IF(VLOOKUP($A1012,DICO_Complet!A:R,9,FALSE)&lt;&gt;0,VLOOKUP($A1012,DICO_Complet!A:R,9,FALSE),"")</f>
        <v/>
      </c>
      <c r="J1012" s="3" t="str">
        <f>VLOOKUP($A1012,DICO_Complet!A:R,10,FALSE)</f>
        <v>Applications manager software version number</v>
      </c>
      <c r="K1012" s="3" t="str">
        <f>IF(OR(ISNA(VLOOKUP(Tableau161920[[#This Row],[Référence]],MON_MSG!A:H,7,FALSE)),ISBLANK(VLOOKUP(Tableau161920[[#This Row],[Référence]],MON_MSG!A:H,7,FALSE))),"",VLOOKUP(Tableau161920[[#This Row],[Référence]],MON_MSG!A:H,7,FALSE))</f>
        <v/>
      </c>
      <c r="L1012" s="3" t="str">
        <f>IF(OR(ISNA(VLOOKUP(Tableau161920[[#This Row],[Référence]],MON_MSG!A:I,8,FALSE)),ISBLANK(VLOOKUP(Tableau161920[[#This Row],[Référence]],MON_MSG!A:I,8,FALSE))),"",VLOOKUP(Tableau161920[[#This Row],[Référence]],MON_MSG!A:I,8,FALSE))</f>
        <v/>
      </c>
      <c r="M1012" s="3" t="str">
        <f>IF(OR(ISNA(VLOOKUP(Tableau161920[[#This Row],[Référence]],MON_MSG!A:J,9,FALSE)),ISBLANK(VLOOKUP(Tableau161920[[#This Row],[Référence]],MON_MSG!A:J,9,FALSE))),"",VLOOKUP(Tableau161920[[#This Row],[Référence]],MON_MSG!A:J,9,FALSE))</f>
        <v/>
      </c>
      <c r="N1012" s="3" t="str">
        <f>IF(VLOOKUP($A1012,DICO_Complet!A:R,12,FALSE)=0,"",VLOOKUP($A1012,DICO_Complet!A:R,12,FALSE))</f>
        <v/>
      </c>
      <c r="O1012" s="3" t="str">
        <f>IF(VLOOKUP($A1012,DICO_Complet!A:R,13,FALSE)=0,"",VLOOKUP($A1012,DICO_Complet!A:R,13,FALSE))</f>
        <v/>
      </c>
      <c r="P1012" s="3" t="str">
        <f>IF(VLOOKUP($A1012,DICO_Complet!A:R,14,FALSE)=0,"",VLOOKUP($A1012,DICO_Complet!A:R,14,FALSE))</f>
        <v>614_46-DF66-p2 &amp; 614_46-DF67-p2</v>
      </c>
      <c r="Q1012" s="3" t="str">
        <f>IF(VLOOKUP($A1012,DICO_Complet!A:R,15,FALSE)=0,"",VLOOKUP($A1012,DICO_Complet!A:R,15,FALSE))</f>
        <v/>
      </c>
      <c r="R1012" s="3" t="str">
        <f>IF(VLOOKUP($A1012,DICO_Complet!A:R,16,FALSE)=0,"",VLOOKUP($A1012,DICO_Complet!A:R,16,FALSE))</f>
        <v/>
      </c>
      <c r="S1012" s="3" t="str">
        <f>IF(VLOOKUP($A1012,DICO_Complet!A:R,17,FALSE)=0,"",VLOOKUP($A1012,DICO_Complet!A:R,17,FALSE))</f>
        <v/>
      </c>
      <c r="T1012" s="3" t="str">
        <f>IF(VLOOKUP($A1012,DICO_Complet!A:R,18,FALSE)=0,"",VLOOKUP($A1012,DICO_Complet!A:R,18,FALSE))</f>
        <v/>
      </c>
    </row>
    <row r="1013" spans="1:20">
      <c r="A1013" s="29">
        <v>250425201617</v>
      </c>
      <c r="B1013" s="30" t="str">
        <f>IF(ISNA(VLOOKUP(Tableau161920[[#This Row],[Référence]],MON_MSG!A:B,2,FALSE)),"N",IF($I1013="Obsolete","N","O"))</f>
        <v>O</v>
      </c>
      <c r="C1013" s="3" t="str">
        <f>VLOOKUP($A1013,DICO_Complet!A:R,3,FALSE)</f>
        <v>Environment</v>
      </c>
      <c r="D1013" s="3" t="str">
        <f>VLOOKUP($A1013,DICO_Complet!A:R,4,FALSE)</f>
        <v>terminal</v>
      </c>
      <c r="E1013" s="3" t="str">
        <f>VLOOKUP($A1013,DICO_Complet!A:R,5,FALSE)</f>
        <v>applicationSoftwarePublisherCode</v>
      </c>
      <c r="F1013" s="3" t="str">
        <f>VLOOKUP($A1013,DICO_Complet!A:R,6,FALSE)</f>
        <v>Max3Text</v>
      </c>
      <c r="G1013" s="31" t="str">
        <f>VLOOKUP($A1013,DICO_Complet!A:R,7,FALSE)</f>
        <v>DNS</v>
      </c>
      <c r="H1013" s="31">
        <f>VLOOKUP($A1013,DICO_Complet!A:R,8,FALSE)</f>
        <v>0</v>
      </c>
      <c r="I1013" s="3" t="str">
        <f>IF(VLOOKUP($A1013,DICO_Complet!A:R,9,FALSE)&lt;&gt;0,VLOOKUP($A1013,DICO_Complet!A:R,9,FALSE),"")</f>
        <v/>
      </c>
      <c r="J1013" s="3" t="str">
        <f>VLOOKUP($A1013,DICO_Complet!A:R,10,FALSE)</f>
        <v>Application software publisher code _</v>
      </c>
      <c r="K1013" s="3" t="str">
        <f>IF(OR(ISNA(VLOOKUP(Tableau161920[[#This Row],[Référence]],MON_MSG!A:H,7,FALSE)),ISBLANK(VLOOKUP(Tableau161920[[#This Row],[Référence]],MON_MSG!A:H,7,FALSE))),"",VLOOKUP(Tableau161920[[#This Row],[Référence]],MON_MSG!A:H,7,FALSE))</f>
        <v/>
      </c>
      <c r="L1013" s="3" t="str">
        <f>IF(OR(ISNA(VLOOKUP(Tableau161920[[#This Row],[Référence]],MON_MSG!A:I,8,FALSE)),ISBLANK(VLOOKUP(Tableau161920[[#This Row],[Référence]],MON_MSG!A:I,8,FALSE))),"",VLOOKUP(Tableau161920[[#This Row],[Référence]],MON_MSG!A:I,8,FALSE))</f>
        <v/>
      </c>
      <c r="M1013" s="3" t="str">
        <f>IF(OR(ISNA(VLOOKUP(Tableau161920[[#This Row],[Référence]],MON_MSG!A:J,9,FALSE)),ISBLANK(VLOOKUP(Tableau161920[[#This Row],[Référence]],MON_MSG!A:J,9,FALSE))),"",VLOOKUP(Tableau161920[[#This Row],[Référence]],MON_MSG!A:J,9,FALSE))</f>
        <v/>
      </c>
      <c r="N1013" s="3" t="str">
        <f>IF(VLOOKUP($A1013,DICO_Complet!A:R,12,FALSE)=0,"",VLOOKUP($A1013,DICO_Complet!A:R,12,FALSE))</f>
        <v/>
      </c>
      <c r="O1013" s="3" t="str">
        <f>IF(VLOOKUP($A1013,DICO_Complet!A:R,13,FALSE)=0,"",VLOOKUP($A1013,DICO_Complet!A:R,13,FALSE))</f>
        <v/>
      </c>
      <c r="P1013" s="3" t="str">
        <f>IF(VLOOKUP($A1013,DICO_Complet!A:R,14,FALSE)=0,"",VLOOKUP($A1013,DICO_Complet!A:R,14,FALSE))</f>
        <v>614_046-DF66-p01 &amp; 614_046-DF67-p01</v>
      </c>
      <c r="Q1013" s="3" t="str">
        <f>IF(VLOOKUP($A1013,DICO_Complet!A:R,15,FALSE)=0,"",VLOOKUP($A1013,DICO_Complet!A:R,15,FALSE))</f>
        <v/>
      </c>
      <c r="R1013" s="3" t="str">
        <f>IF(VLOOKUP($A1013,DICO_Complet!A:R,16,FALSE)=0,"",VLOOKUP($A1013,DICO_Complet!A:R,16,FALSE))</f>
        <v/>
      </c>
      <c r="S1013" s="3" t="str">
        <f>IF(VLOOKUP($A1013,DICO_Complet!A:R,17,FALSE)=0,"",VLOOKUP($A1013,DICO_Complet!A:R,17,FALSE))</f>
        <v/>
      </c>
      <c r="T1013" s="3" t="str">
        <f>IF(VLOOKUP($A1013,DICO_Complet!A:R,18,FALSE)=0,"",VLOOKUP($A1013,DICO_Complet!A:R,18,FALSE))</f>
        <v/>
      </c>
    </row>
    <row r="1014" spans="1:20">
      <c r="A1014" s="29">
        <v>250422151300</v>
      </c>
      <c r="B1014" s="30" t="str">
        <f>IF(ISNA(VLOOKUP(Tableau161920[[#This Row],[Référence]],MON_MSG!A:B,2,FALSE)),"N",IF($I1014="Obsolete","N","O"))</f>
        <v>O</v>
      </c>
      <c r="C1014" s="3" t="str">
        <f>VLOOKUP($A1014,DICO_Complet!A:R,3,FALSE)</f>
        <v>Environment</v>
      </c>
      <c r="D1014" s="3" t="str">
        <f>VLOOKUP($A1014,DICO_Complet!A:R,4,FALSE)</f>
        <v>terminal</v>
      </c>
      <c r="E1014" s="3" t="str">
        <f>VLOOKUP($A1014,DICO_Complet!A:R,5,FALSE)</f>
        <v>applicationStatus</v>
      </c>
      <c r="F1014" s="3" t="str">
        <f>VLOOKUP($A1014,DICO_Complet!A:R,6,FALSE)</f>
        <v>ApplicationStatusCodeset</v>
      </c>
      <c r="G1014" s="31" t="str">
        <f>VLOOKUP($A1014,DICO_Complet!A:R,7,FALSE)</f>
        <v>DNS</v>
      </c>
      <c r="H1014" s="31">
        <f>VLOOKUP($A1014,DICO_Complet!A:R,8,FALSE)</f>
        <v>0</v>
      </c>
      <c r="I1014" s="3" t="str">
        <f>IF(VLOOKUP($A1014,DICO_Complet!A:R,9,FALSE)&lt;&gt;0,VLOOKUP($A1014,DICO_Complet!A:R,9,FALSE),"")</f>
        <v/>
      </c>
      <c r="J1014" s="3" t="str">
        <f>VLOOKUP($A1014,DICO_Complet!A:R,10,FALSE)</f>
        <v>Application status</v>
      </c>
      <c r="K1014" s="3" t="str">
        <f>IF(OR(ISNA(VLOOKUP(Tableau161920[[#This Row],[Référence]],MON_MSG!A:H,7,FALSE)),ISBLANK(VLOOKUP(Tableau161920[[#This Row],[Référence]],MON_MSG!A:H,7,FALSE))),"",VLOOKUP(Tableau161920[[#This Row],[Référence]],MON_MSG!A:H,7,FALSE))</f>
        <v/>
      </c>
      <c r="L1014" s="3" t="str">
        <f>IF(OR(ISNA(VLOOKUP(Tableau161920[[#This Row],[Référence]],MON_MSG!A:I,8,FALSE)),ISBLANK(VLOOKUP(Tableau161920[[#This Row],[Référence]],MON_MSG!A:I,8,FALSE))),"",VLOOKUP(Tableau161920[[#This Row],[Référence]],MON_MSG!A:I,8,FALSE))</f>
        <v/>
      </c>
      <c r="M1014" s="3" t="str">
        <f>IF(OR(ISNA(VLOOKUP(Tableau161920[[#This Row],[Référence]],MON_MSG!A:J,9,FALSE)),ISBLANK(VLOOKUP(Tableau161920[[#This Row],[Référence]],MON_MSG!A:J,9,FALSE))),"",VLOOKUP(Tableau161920[[#This Row],[Référence]],MON_MSG!A:J,9,FALSE))</f>
        <v/>
      </c>
      <c r="N1014" s="3" t="str">
        <f>IF(VLOOKUP($A1014,DICO_Complet!A:R,12,FALSE)=0,"",VLOOKUP($A1014,DICO_Complet!A:R,12,FALSE))</f>
        <v/>
      </c>
      <c r="O1014" s="3" t="str">
        <f>IF(VLOOKUP($A1014,DICO_Complet!A:R,13,FALSE)=0,"",VLOOKUP($A1014,DICO_Complet!A:R,13,FALSE))</f>
        <v/>
      </c>
      <c r="P1014" s="3" t="str">
        <f>IF(VLOOKUP($A1014,DICO_Complet!A:R,14,FALSE)=0,"",VLOOKUP($A1014,DICO_Complet!A:R,14,FALSE))</f>
        <v>046-DF54</v>
      </c>
      <c r="Q1014" s="3" t="str">
        <f>IF(VLOOKUP($A1014,DICO_Complet!A:R,15,FALSE)=0,"",VLOOKUP($A1014,DICO_Complet!A:R,15,FALSE))</f>
        <v/>
      </c>
      <c r="R1014" s="3" t="str">
        <f>IF(VLOOKUP($A1014,DICO_Complet!A:R,16,FALSE)=0,"",VLOOKUP($A1014,DICO_Complet!A:R,16,FALSE))</f>
        <v/>
      </c>
      <c r="S1014" s="3" t="str">
        <f>IF(VLOOKUP($A1014,DICO_Complet!A:R,17,FALSE)=0,"",VLOOKUP($A1014,DICO_Complet!A:R,17,FALSE))</f>
        <v/>
      </c>
      <c r="T1014" s="3" t="str">
        <f>IF(VLOOKUP($A1014,DICO_Complet!A:R,18,FALSE)=0,"",VLOOKUP($A1014,DICO_Complet!A:R,18,FALSE))</f>
        <v/>
      </c>
    </row>
    <row r="1015" spans="1:20">
      <c r="A1015" s="29">
        <v>250425201614</v>
      </c>
      <c r="B1015" s="30" t="str">
        <f>IF(ISNA(VLOOKUP(Tableau161920[[#This Row],[Référence]],MON_MSG!A:B,2,FALSE)),"N",IF($I1015="Obsolete","N","O"))</f>
        <v>O</v>
      </c>
      <c r="C1015" s="3" t="str">
        <f>VLOOKUP($A1015,DICO_Complet!A:R,3,FALSE)</f>
        <v>Environment</v>
      </c>
      <c r="D1015" s="3" t="str">
        <f>VLOOKUP($A1015,DICO_Complet!A:R,4,FALSE)</f>
        <v>terminal</v>
      </c>
      <c r="E1015" s="3" t="str">
        <f>VLOOKUP($A1015,DICO_Complet!A:R,5,FALSE)</f>
        <v>appliedRestriction</v>
      </c>
      <c r="F1015" s="3" t="str">
        <f>VLOOKUP($A1015,DICO_Complet!A:R,6,FALSE)</f>
        <v>AppliedRestrictionCodeset</v>
      </c>
      <c r="G1015" s="31" t="str">
        <f>VLOOKUP($A1015,DICO_Complet!A:R,7,FALSE)</f>
        <v>DNS</v>
      </c>
      <c r="H1015" s="31">
        <f>VLOOKUP($A1015,DICO_Complet!A:R,8,FALSE)</f>
        <v>0</v>
      </c>
      <c r="I1015" s="3" t="str">
        <f>IF(VLOOKUP($A1015,DICO_Complet!A:R,9,FALSE)&lt;&gt;0,VLOOKUP($A1015,DICO_Complet!A:R,9,FALSE),"")</f>
        <v/>
      </c>
      <c r="J1015" s="3" t="str">
        <f>VLOOKUP($A1015,DICO_Complet!A:R,10,FALSE)</f>
        <v>Applied restrictions</v>
      </c>
      <c r="K1015" s="3" t="str">
        <f>IF(OR(ISNA(VLOOKUP(Tableau161920[[#This Row],[Référence]],MON_MSG!A:H,7,FALSE)),ISBLANK(VLOOKUP(Tableau161920[[#This Row],[Référence]],MON_MSG!A:H,7,FALSE))),"",VLOOKUP(Tableau161920[[#This Row],[Référence]],MON_MSG!A:H,7,FALSE))</f>
        <v/>
      </c>
      <c r="L1015" s="3" t="str">
        <f>IF(OR(ISNA(VLOOKUP(Tableau161920[[#This Row],[Référence]],MON_MSG!A:I,8,FALSE)),ISBLANK(VLOOKUP(Tableau161920[[#This Row],[Référence]],MON_MSG!A:I,8,FALSE))),"",VLOOKUP(Tableau161920[[#This Row],[Référence]],MON_MSG!A:I,8,FALSE))</f>
        <v/>
      </c>
      <c r="M1015" s="3" t="str">
        <f>IF(OR(ISNA(VLOOKUP(Tableau161920[[#This Row],[Référence]],MON_MSG!A:J,9,FALSE)),ISBLANK(VLOOKUP(Tableau161920[[#This Row],[Référence]],MON_MSG!A:J,9,FALSE))),"",VLOOKUP(Tableau161920[[#This Row],[Référence]],MON_MSG!A:J,9,FALSE))</f>
        <v/>
      </c>
      <c r="N1015" s="3" t="str">
        <f>IF(VLOOKUP($A1015,DICO_Complet!A:R,12,FALSE)=0,"",VLOOKUP($A1015,DICO_Complet!A:R,12,FALSE))</f>
        <v/>
      </c>
      <c r="O1015" s="3" t="str">
        <f>IF(VLOOKUP($A1015,DICO_Complet!A:R,13,FALSE)=0,"",VLOOKUP($A1015,DICO_Complet!A:R,13,FALSE))</f>
        <v/>
      </c>
      <c r="P1015" s="3" t="str">
        <f>IF(VLOOKUP($A1015,DICO_Complet!A:R,14,FALSE)=0,"",VLOOKUP($A1015,DICO_Complet!A:R,14,FALSE))</f>
        <v>814_046-DF57</v>
      </c>
      <c r="Q1015" s="3" t="str">
        <f>IF(VLOOKUP($A1015,DICO_Complet!A:R,15,FALSE)=0,"",VLOOKUP($A1015,DICO_Complet!A:R,15,FALSE))</f>
        <v/>
      </c>
      <c r="R1015" s="3" t="str">
        <f>IF(VLOOKUP($A1015,DICO_Complet!A:R,16,FALSE)=0,"",VLOOKUP($A1015,DICO_Complet!A:R,16,FALSE))</f>
        <v/>
      </c>
      <c r="S1015" s="3" t="str">
        <f>IF(VLOOKUP($A1015,DICO_Complet!A:R,17,FALSE)=0,"",VLOOKUP($A1015,DICO_Complet!A:R,17,FALSE))</f>
        <v/>
      </c>
      <c r="T1015" s="3" t="str">
        <f>IF(VLOOKUP($A1015,DICO_Complet!A:R,18,FALSE)=0,"",VLOOKUP($A1015,DICO_Complet!A:R,18,FALSE))</f>
        <v/>
      </c>
    </row>
    <row r="1016" spans="1:20">
      <c r="A1016" s="29">
        <v>241112000133</v>
      </c>
      <c r="B1016" s="30" t="str">
        <f>IF(ISNA(VLOOKUP(Tableau161920[[#This Row],[Référence]],MON_MSG!A:B,2,FALSE)),"N",IF($I1016="Obsolete","N","O"))</f>
        <v>O</v>
      </c>
      <c r="C1016" s="3" t="str">
        <f>VLOOKUP($A1016,DICO_Complet!A:R,3,FALSE)</f>
        <v>Environment</v>
      </c>
      <c r="D1016" s="3" t="str">
        <f>VLOOKUP($A1016,DICO_Complet!A:R,4,FALSE)</f>
        <v>terminal</v>
      </c>
      <c r="E1016" s="3" t="str">
        <f>VLOOKUP($A1016,DICO_Complet!A:R,5,FALSE)</f>
        <v>approvalCodeLength</v>
      </c>
      <c r="F1016" s="3" t="str">
        <f>VLOOKUP($A1016,DICO_Complet!A:R,6,FALSE)</f>
        <v>Exact1NumericText</v>
      </c>
      <c r="G1016" s="31" t="str">
        <f>VLOOKUP($A1016,DICO_Complet!A:R,7,FALSE)</f>
        <v>DNS</v>
      </c>
      <c r="H1016" s="31">
        <f>VLOOKUP($A1016,DICO_Complet!A:R,8,FALSE)</f>
        <v>0</v>
      </c>
      <c r="I1016" s="3" t="str">
        <f>IF(VLOOKUP($A1016,DICO_Complet!A:R,9,FALSE)&lt;&gt;0,VLOOKUP($A1016,DICO_Complet!A:R,9,FALSE),"")</f>
        <v/>
      </c>
      <c r="J1016" s="3" t="str">
        <f>VLOOKUP($A1016,DICO_Complet!A:R,10,FALSE)</f>
        <v xml:space="preserve">Maximum length of the authorisation number </v>
      </c>
      <c r="K1016" s="3" t="str">
        <f>IF(OR(ISNA(VLOOKUP(Tableau161920[[#This Row],[Référence]],MON_MSG!A:H,7,FALSE)),ISBLANK(VLOOKUP(Tableau161920[[#This Row],[Référence]],MON_MSG!A:H,7,FALSE))),"",VLOOKUP(Tableau161920[[#This Row],[Référence]],MON_MSG!A:H,7,FALSE))</f>
        <v/>
      </c>
      <c r="L1016" s="3" t="str">
        <f>IF(OR(ISNA(VLOOKUP(Tableau161920[[#This Row],[Référence]],MON_MSG!A:I,8,FALSE)),ISBLANK(VLOOKUP(Tableau161920[[#This Row],[Référence]],MON_MSG!A:I,8,FALSE))),"",VLOOKUP(Tableau161920[[#This Row],[Référence]],MON_MSG!A:I,8,FALSE))</f>
        <v/>
      </c>
      <c r="M1016" s="3" t="str">
        <f>IF(OR(ISNA(VLOOKUP(Tableau161920[[#This Row],[Référence]],MON_MSG!A:J,9,FALSE)),ISBLANK(VLOOKUP(Tableau161920[[#This Row],[Référence]],MON_MSG!A:J,9,FALSE))),"",VLOOKUP(Tableau161920[[#This Row],[Référence]],MON_MSG!A:J,9,FALSE))</f>
        <v/>
      </c>
      <c r="N1016" s="3" t="str">
        <f>IF(VLOOKUP($A1016,DICO_Complet!A:R,12,FALSE)=0,"",VLOOKUP($A1016,DICO_Complet!A:R,12,FALSE))</f>
        <v>ISO27</v>
      </c>
      <c r="O1016" s="3" t="str">
        <f>IF(VLOOKUP($A1016,DICO_Complet!A:R,13,FALSE)=0,"",VLOOKUP($A1016,DICO_Complet!A:R,13,FALSE))</f>
        <v>027</v>
      </c>
      <c r="P1016" s="3" t="str">
        <f>IF(VLOOKUP($A1016,DICO_Complet!A:R,14,FALSE)=0,"",VLOOKUP($A1016,DICO_Complet!A:R,14,FALSE))</f>
        <v/>
      </c>
      <c r="Q1016" s="3" t="str">
        <f>IF(VLOOKUP($A1016,DICO_Complet!A:R,15,FALSE)=0,"",VLOOKUP($A1016,DICO_Complet!A:R,15,FALSE))</f>
        <v>027</v>
      </c>
      <c r="R1016" s="3" t="str">
        <f>IF(VLOOKUP($A1016,DICO_Complet!A:R,16,FALSE)=0,"",VLOOKUP($A1016,DICO_Complet!A:R,16,FALSE))</f>
        <v/>
      </c>
      <c r="S1016" s="3" t="str">
        <f>IF(VLOOKUP($A1016,DICO_Complet!A:R,17,FALSE)=0,"",VLOOKUP($A1016,DICO_Complet!A:R,17,FALSE))</f>
        <v>N/A</v>
      </c>
      <c r="T1016" s="3" t="str">
        <f>IF(VLOOKUP($A1016,DICO_Complet!A:R,18,FALSE)=0,"",VLOOKUP($A1016,DICO_Complet!A:R,18,FALSE))</f>
        <v/>
      </c>
    </row>
    <row r="1017" spans="1:20">
      <c r="A1017" s="29">
        <v>251119094200</v>
      </c>
      <c r="B1017" s="30" t="str">
        <f>IF(ISNA(VLOOKUP(Tableau161920[[#This Row],[Référence]],MON_MSG!A:B,2,FALSE)),"N",IF($I1017="Obsolete","N","O"))</f>
        <v>O</v>
      </c>
      <c r="C1017" s="3" t="str">
        <f>VLOOKUP($A1017,DICO_Complet!A:R,3,FALSE)</f>
        <v>Environment</v>
      </c>
      <c r="D1017" s="3" t="str">
        <f>VLOOKUP($A1017,DICO_Complet!A:R,4,FALSE)</f>
        <v>terminal</v>
      </c>
      <c r="E1017" s="3" t="str">
        <f>VLOOKUP($A1017,DICO_Complet!A:R,5,FALSE)</f>
        <v>cardAcceptorAppNatureAppNatureId</v>
      </c>
      <c r="F1017" s="3" t="str">
        <f>VLOOKUP($A1017,DICO_Complet!A:R,6,FALSE)</f>
        <v>Max22AlphaNumericText</v>
      </c>
      <c r="G1017" s="31" t="str">
        <f>VLOOKUP($A1017,DICO_Complet!A:R,7,FALSE)</f>
        <v>DNS</v>
      </c>
      <c r="H1017" s="31">
        <f>VLOOKUP($A1017,DICO_Complet!A:R,8,FALSE)</f>
        <v>0</v>
      </c>
      <c r="I1017" s="3" t="str">
        <f>IF(VLOOKUP($A1017,DICO_Complet!A:R,9,FALSE)&lt;&gt;0,VLOOKUP($A1017,DICO_Complet!A:R,9,FALSE),"")</f>
        <v/>
      </c>
      <c r="J1017" s="3" t="str">
        <f>VLOOKUP($A1017,DICO_Complet!A:R,10,FALSE)</f>
        <v>Card Acceptor Application Type - Application TypeIdentifier - TASA-P2</v>
      </c>
      <c r="K1017" s="3" t="str">
        <f>IF(OR(ISNA(VLOOKUP(Tableau161920[[#This Row],[Référence]],MON_MSG!A:H,7,FALSE)),ISBLANK(VLOOKUP(Tableau161920[[#This Row],[Référence]],MON_MSG!A:H,7,FALSE))),"",VLOOKUP(Tableau161920[[#This Row],[Référence]],MON_MSG!A:H,7,FALSE))</f>
        <v/>
      </c>
      <c r="L1017" s="3" t="str">
        <f>IF(OR(ISNA(VLOOKUP(Tableau161920[[#This Row],[Référence]],MON_MSG!A:I,8,FALSE)),ISBLANK(VLOOKUP(Tableau161920[[#This Row],[Référence]],MON_MSG!A:I,8,FALSE))),"",VLOOKUP(Tableau161920[[#This Row],[Référence]],MON_MSG!A:I,8,FALSE))</f>
        <v/>
      </c>
      <c r="M1017" s="3" t="str">
        <f>IF(OR(ISNA(VLOOKUP(Tableau161920[[#This Row],[Référence]],MON_MSG!A:J,9,FALSE)),ISBLANK(VLOOKUP(Tableau161920[[#This Row],[Référence]],MON_MSG!A:J,9,FALSE))),"",VLOOKUP(Tableau161920[[#This Row],[Référence]],MON_MSG!A:J,9,FALSE))</f>
        <v/>
      </c>
      <c r="N1017" s="3" t="str">
        <f>IF(VLOOKUP($A1017,DICO_Complet!A:R,12,FALSE)=0,"",VLOOKUP($A1017,DICO_Complet!A:R,12,FALSE))</f>
        <v>59-020B-p2</v>
      </c>
      <c r="O1017" s="3" t="str">
        <f>IF(VLOOKUP($A1017,DICO_Complet!A:R,13,FALSE)=0,"",VLOOKUP($A1017,DICO_Complet!A:R,13,FALSE))</f>
        <v/>
      </c>
      <c r="P1017" s="3" t="str">
        <f>IF(VLOOKUP($A1017,DICO_Complet!A:R,14,FALSE)=0,"",VLOOKUP($A1017,DICO_Complet!A:R,14,FALSE))</f>
        <v>047-48-p2</v>
      </c>
      <c r="Q1017" s="3" t="str">
        <f>IF(VLOOKUP($A1017,DICO_Complet!A:R,15,FALSE)=0,"",VLOOKUP($A1017,DICO_Complet!A:R,15,FALSE))</f>
        <v>059-020B-p2</v>
      </c>
      <c r="R1017" s="3" t="str">
        <f>IF(VLOOKUP($A1017,DICO_Complet!A:R,16,FALSE)=0,"",VLOOKUP($A1017,DICO_Complet!A:R,16,FALSE))</f>
        <v/>
      </c>
      <c r="S1017" s="3" t="str">
        <f>IF(VLOOKUP($A1017,DICO_Complet!A:R,17,FALSE)=0,"",VLOOKUP($A1017,DICO_Complet!A:R,17,FALSE))</f>
        <v/>
      </c>
      <c r="T1017" s="3" t="str">
        <f>IF(VLOOKUP($A1017,DICO_Complet!A:R,18,FALSE)=0,"",VLOOKUP($A1017,DICO_Complet!A:R,18,FALSE))</f>
        <v/>
      </c>
    </row>
    <row r="1018" spans="1:20">
      <c r="A1018" s="29">
        <v>251119094100</v>
      </c>
      <c r="B1018" s="30" t="str">
        <f>IF(ISNA(VLOOKUP(Tableau161920[[#This Row],[Référence]],MON_MSG!A:B,2,FALSE)),"N",IF($I1018="Obsolete","N","O"))</f>
        <v>O</v>
      </c>
      <c r="C1018" s="3" t="str">
        <f>VLOOKUP($A1018,DICO_Complet!A:R,3,FALSE)</f>
        <v>Environment</v>
      </c>
      <c r="D1018" s="3" t="str">
        <f>VLOOKUP($A1018,DICO_Complet!A:R,4,FALSE)</f>
        <v>terminal</v>
      </c>
      <c r="E1018" s="3" t="str">
        <f>VLOOKUP($A1018,DICO_Complet!A:R,5,FALSE)</f>
        <v>cardAcceptorAppNatureAppSupplierId</v>
      </c>
      <c r="F1018" s="3" t="str">
        <f>VLOOKUP($A1018,DICO_Complet!A:R,6,FALSE)</f>
        <v>Max10AlphaNumericText</v>
      </c>
      <c r="G1018" s="31" t="str">
        <f>VLOOKUP($A1018,DICO_Complet!A:R,7,FALSE)</f>
        <v>DNS</v>
      </c>
      <c r="H1018" s="31">
        <f>VLOOKUP($A1018,DICO_Complet!A:R,8,FALSE)</f>
        <v>0</v>
      </c>
      <c r="I1018" s="3" t="str">
        <f>IF(VLOOKUP($A1018,DICO_Complet!A:R,9,FALSE)&lt;&gt;0,VLOOKUP($A1018,DICO_Complet!A:R,9,FALSE),"")</f>
        <v/>
      </c>
      <c r="J1018" s="3" t="str">
        <f>VLOOKUP($A1018,DICO_Complet!A:R,10,FALSE)</f>
        <v>Card Acceptor Application Type - Application Supplied Identifier - TASA-P1</v>
      </c>
      <c r="K1018" s="3" t="str">
        <f>IF(OR(ISNA(VLOOKUP(Tableau161920[[#This Row],[Référence]],MON_MSG!A:H,7,FALSE)),ISBLANK(VLOOKUP(Tableau161920[[#This Row],[Référence]],MON_MSG!A:H,7,FALSE))),"",VLOOKUP(Tableau161920[[#This Row],[Référence]],MON_MSG!A:H,7,FALSE))</f>
        <v/>
      </c>
      <c r="L1018" s="3" t="str">
        <f>IF(OR(ISNA(VLOOKUP(Tableau161920[[#This Row],[Référence]],MON_MSG!A:I,8,FALSE)),ISBLANK(VLOOKUP(Tableau161920[[#This Row],[Référence]],MON_MSG!A:I,8,FALSE))),"",VLOOKUP(Tableau161920[[#This Row],[Référence]],MON_MSG!A:I,8,FALSE))</f>
        <v/>
      </c>
      <c r="M1018" s="3" t="str">
        <f>IF(OR(ISNA(VLOOKUP(Tableau161920[[#This Row],[Référence]],MON_MSG!A:J,9,FALSE)),ISBLANK(VLOOKUP(Tableau161920[[#This Row],[Référence]],MON_MSG!A:J,9,FALSE))),"",VLOOKUP(Tableau161920[[#This Row],[Référence]],MON_MSG!A:J,9,FALSE))</f>
        <v/>
      </c>
      <c r="N1018" s="3" t="str">
        <f>IF(VLOOKUP($A1018,DICO_Complet!A:R,12,FALSE)=0,"",VLOOKUP($A1018,DICO_Complet!A:R,12,FALSE))</f>
        <v>59-020B-p1</v>
      </c>
      <c r="O1018" s="3" t="str">
        <f>IF(VLOOKUP($A1018,DICO_Complet!A:R,13,FALSE)=0,"",VLOOKUP($A1018,DICO_Complet!A:R,13,FALSE))</f>
        <v/>
      </c>
      <c r="P1018" s="3" t="str">
        <f>IF(VLOOKUP($A1018,DICO_Complet!A:R,14,FALSE)=0,"",VLOOKUP($A1018,DICO_Complet!A:R,14,FALSE))</f>
        <v>047-48-p1</v>
      </c>
      <c r="Q1018" s="3" t="str">
        <f>IF(VLOOKUP($A1018,DICO_Complet!A:R,15,FALSE)=0,"",VLOOKUP($A1018,DICO_Complet!A:R,15,FALSE))</f>
        <v>059-020B-p1</v>
      </c>
      <c r="R1018" s="3" t="str">
        <f>IF(VLOOKUP($A1018,DICO_Complet!A:R,16,FALSE)=0,"",VLOOKUP($A1018,DICO_Complet!A:R,16,FALSE))</f>
        <v/>
      </c>
      <c r="S1018" s="3" t="str">
        <f>IF(VLOOKUP($A1018,DICO_Complet!A:R,17,FALSE)=0,"",VLOOKUP($A1018,DICO_Complet!A:R,17,FALSE))</f>
        <v/>
      </c>
      <c r="T1018" s="3" t="str">
        <f>IF(VLOOKUP($A1018,DICO_Complet!A:R,18,FALSE)=0,"",VLOOKUP($A1018,DICO_Complet!A:R,18,FALSE))</f>
        <v/>
      </c>
    </row>
    <row r="1019" spans="1:20">
      <c r="A1019" s="29">
        <v>250331155402</v>
      </c>
      <c r="B1019" s="30" t="str">
        <f>IF(ISNA(VLOOKUP(Tableau161920[[#This Row],[Référence]],MON_MSG!A:B,2,FALSE)),"N",IF($I1019="Obsolete","N","O"))</f>
        <v>O</v>
      </c>
      <c r="C1019" s="3" t="str">
        <f>VLOOKUP($A1019,DICO_Complet!A:R,3,FALSE)</f>
        <v>Environment</v>
      </c>
      <c r="D1019" s="3" t="str">
        <f>VLOOKUP($A1019,DICO_Complet!A:R,4,FALSE)</f>
        <v>terminal</v>
      </c>
      <c r="E1019" s="3" t="str">
        <f>VLOOKUP($A1019,DICO_Complet!A:R,5,FALSE)</f>
        <v>cardAcceptorArchitectureCategory</v>
      </c>
      <c r="F1019" s="3" t="str">
        <f>VLOOKUP($A1019,DICO_Complet!A:R,6,FALSE)</f>
        <v>CardAcceptorArchitectureCategoryCodeset</v>
      </c>
      <c r="G1019" s="31" t="str">
        <f>VLOOKUP($A1019,DICO_Complet!A:R,7,FALSE)</f>
        <v>DNS</v>
      </c>
      <c r="H1019" s="31">
        <f>VLOOKUP($A1019,DICO_Complet!A:R,8,FALSE)</f>
        <v>0</v>
      </c>
      <c r="I1019" s="3" t="str">
        <f>IF(VLOOKUP($A1019,DICO_Complet!A:R,9,FALSE)&lt;&gt;0,VLOOKUP($A1019,DICO_Complet!A:R,9,FALSE),"")</f>
        <v/>
      </c>
      <c r="J1019" s="3" t="str">
        <f>VLOOKUP($A1019,DICO_Complet!A:R,10,FALSE)</f>
        <v>Card acceptor architecture type</v>
      </c>
      <c r="K1019" s="3" t="str">
        <f>IF(OR(ISNA(VLOOKUP(Tableau161920[[#This Row],[Référence]],MON_MSG!A:H,7,FALSE)),ISBLANK(VLOOKUP(Tableau161920[[#This Row],[Référence]],MON_MSG!A:H,7,FALSE))),"",VLOOKUP(Tableau161920[[#This Row],[Référence]],MON_MSG!A:H,7,FALSE))</f>
        <v/>
      </c>
      <c r="L1019" s="3" t="str">
        <f>IF(OR(ISNA(VLOOKUP(Tableau161920[[#This Row],[Référence]],MON_MSG!A:I,8,FALSE)),ISBLANK(VLOOKUP(Tableau161920[[#This Row],[Référence]],MON_MSG!A:I,8,FALSE))),"",VLOOKUP(Tableau161920[[#This Row],[Référence]],MON_MSG!A:I,8,FALSE))</f>
        <v/>
      </c>
      <c r="M1019" s="3" t="str">
        <f>IF(OR(ISNA(VLOOKUP(Tableau161920[[#This Row],[Référence]],MON_MSG!A:J,9,FALSE)),ISBLANK(VLOOKUP(Tableau161920[[#This Row],[Référence]],MON_MSG!A:J,9,FALSE))),"",VLOOKUP(Tableau161920[[#This Row],[Référence]],MON_MSG!A:J,9,FALSE))</f>
        <v/>
      </c>
      <c r="N1019" s="3" t="str">
        <f>IF(VLOOKUP($A1019,DICO_Complet!A:R,12,FALSE)=0,"",VLOOKUP($A1019,DICO_Complet!A:R,12,FALSE))</f>
        <v/>
      </c>
      <c r="O1019" s="3" t="str">
        <f>IF(VLOOKUP($A1019,DICO_Complet!A:R,13,FALSE)=0,"",VLOOKUP($A1019,DICO_Complet!A:R,13,FALSE))</f>
        <v/>
      </c>
      <c r="P1019" s="3" t="str">
        <f>IF(VLOOKUP($A1019,DICO_Complet!A:R,14,FALSE)=0,"",VLOOKUP($A1019,DICO_Complet!A:R,14,FALSE))</f>
        <v>046-DF52</v>
      </c>
      <c r="Q1019" s="3" t="str">
        <f>IF(VLOOKUP($A1019,DICO_Complet!A:R,15,FALSE)=0,"",VLOOKUP($A1019,DICO_Complet!A:R,15,FALSE))</f>
        <v/>
      </c>
      <c r="R1019" s="3" t="str">
        <f>IF(VLOOKUP($A1019,DICO_Complet!A:R,16,FALSE)=0,"",VLOOKUP($A1019,DICO_Complet!A:R,16,FALSE))</f>
        <v/>
      </c>
      <c r="S1019" s="3" t="str">
        <f>IF(VLOOKUP($A1019,DICO_Complet!A:R,17,FALSE)=0,"",VLOOKUP($A1019,DICO_Complet!A:R,17,FALSE))</f>
        <v/>
      </c>
      <c r="T1019" s="3" t="str">
        <f>IF(VLOOKUP($A1019,DICO_Complet!A:R,18,FALSE)=0,"",VLOOKUP($A1019,DICO_Complet!A:R,18,FALSE))</f>
        <v/>
      </c>
    </row>
    <row r="1020" spans="1:20">
      <c r="A1020" s="29">
        <v>250331155401</v>
      </c>
      <c r="B1020" s="30" t="str">
        <f>IF(ISNA(VLOOKUP(Tableau161920[[#This Row],[Référence]],MON_MSG!A:B,2,FALSE)),"N",IF($I1020="Obsolete","N","O"))</f>
        <v>O</v>
      </c>
      <c r="C1020" s="3" t="str">
        <f>VLOOKUP($A1020,DICO_Complet!A:R,3,FALSE)</f>
        <v>Environment</v>
      </c>
      <c r="D1020" s="3" t="str">
        <f>VLOOKUP($A1020,DICO_Complet!A:R,4,FALSE)</f>
        <v>terminal</v>
      </c>
      <c r="E1020" s="3" t="str">
        <f>VLOOKUP($A1020,DICO_Complet!A:R,5,FALSE)</f>
        <v>cardAcceptorLogicalNumber</v>
      </c>
      <c r="F1020" s="3" t="str">
        <f>VLOOKUP($A1020,DICO_Complet!A:R,6,FALSE)</f>
        <v>Exact3AlphaNumericText</v>
      </c>
      <c r="G1020" s="31" t="str">
        <f>VLOOKUP($A1020,DICO_Complet!A:R,7,FALSE)</f>
        <v>DNS</v>
      </c>
      <c r="H1020" s="31">
        <f>VLOOKUP($A1020,DICO_Complet!A:R,8,FALSE)</f>
        <v>0</v>
      </c>
      <c r="I1020" s="3" t="str">
        <f>IF(VLOOKUP($A1020,DICO_Complet!A:R,9,FALSE)&lt;&gt;0,VLOOKUP($A1020,DICO_Complet!A:R,9,FALSE),"")</f>
        <v/>
      </c>
      <c r="J1020" s="3" t="str">
        <f>VLOOKUP($A1020,DICO_Complet!A:R,10,FALSE)</f>
        <v>Card acceptor logical number</v>
      </c>
      <c r="K1020" s="3" t="str">
        <f>IF(OR(ISNA(VLOOKUP(Tableau161920[[#This Row],[Référence]],MON_MSG!A:H,7,FALSE)),ISBLANK(VLOOKUP(Tableau161920[[#This Row],[Référence]],MON_MSG!A:H,7,FALSE))),"",VLOOKUP(Tableau161920[[#This Row],[Référence]],MON_MSG!A:H,7,FALSE))</f>
        <v/>
      </c>
      <c r="L1020" s="3" t="str">
        <f>IF(OR(ISNA(VLOOKUP(Tableau161920[[#This Row],[Référence]],MON_MSG!A:I,8,FALSE)),ISBLANK(VLOOKUP(Tableau161920[[#This Row],[Référence]],MON_MSG!A:I,8,FALSE))),"",VLOOKUP(Tableau161920[[#This Row],[Référence]],MON_MSG!A:I,8,FALSE))</f>
        <v/>
      </c>
      <c r="M1020" s="3" t="str">
        <f>IF(OR(ISNA(VLOOKUP(Tableau161920[[#This Row],[Référence]],MON_MSG!A:J,9,FALSE)),ISBLANK(VLOOKUP(Tableau161920[[#This Row],[Référence]],MON_MSG!A:J,9,FALSE))),"",VLOOKUP(Tableau161920[[#This Row],[Référence]],MON_MSG!A:J,9,FALSE))</f>
        <v/>
      </c>
      <c r="N1020" s="3" t="str">
        <f>IF(VLOOKUP($A1020,DICO_Complet!A:R,12,FALSE)=0,"",VLOOKUP($A1020,DICO_Complet!A:R,12,FALSE))</f>
        <v/>
      </c>
      <c r="O1020" s="3" t="str">
        <f>IF(VLOOKUP($A1020,DICO_Complet!A:R,13,FALSE)=0,"",VLOOKUP($A1020,DICO_Complet!A:R,13,FALSE))</f>
        <v/>
      </c>
      <c r="P1020" s="3" t="str">
        <f>IF(VLOOKUP($A1020,DICO_Complet!A:R,14,FALSE)=0,"",VLOOKUP($A1020,DICO_Complet!A:R,14,FALSE))</f>
        <v>046-DF51</v>
      </c>
      <c r="Q1020" s="3" t="str">
        <f>IF(VLOOKUP($A1020,DICO_Complet!A:R,15,FALSE)=0,"",VLOOKUP($A1020,DICO_Complet!A:R,15,FALSE))</f>
        <v/>
      </c>
      <c r="R1020" s="3" t="str">
        <f>IF(VLOOKUP($A1020,DICO_Complet!A:R,16,FALSE)=0,"",VLOOKUP($A1020,DICO_Complet!A:R,16,FALSE))</f>
        <v/>
      </c>
      <c r="S1020" s="3" t="str">
        <f>IF(VLOOKUP($A1020,DICO_Complet!A:R,17,FALSE)=0,"",VLOOKUP($A1020,DICO_Complet!A:R,17,FALSE))</f>
        <v/>
      </c>
      <c r="T1020" s="3" t="str">
        <f>IF(VLOOKUP($A1020,DICO_Complet!A:R,18,FALSE)=0,"",VLOOKUP($A1020,DICO_Complet!A:R,18,FALSE))</f>
        <v/>
      </c>
    </row>
    <row r="1021" spans="1:20">
      <c r="A1021" s="29">
        <v>250331125901</v>
      </c>
      <c r="B1021" s="30" t="str">
        <f>IF(ISNA(VLOOKUP(Tableau161920[[#This Row],[Référence]],MON_MSG!A:B,2,FALSE)),"N",IF($I1021="Obsolete","N","O"))</f>
        <v>O</v>
      </c>
      <c r="C1021" s="3" t="str">
        <f>VLOOKUP($A1021,DICO_Complet!A:R,3,FALSE)</f>
        <v>Environment</v>
      </c>
      <c r="D1021" s="3" t="str">
        <f>VLOOKUP($A1021,DICO_Complet!A:R,4,FALSE)</f>
        <v>terminal</v>
      </c>
      <c r="E1021" s="3" t="str">
        <f>VLOOKUP($A1021,DICO_Complet!A:R,5,FALSE)</f>
        <v>cardCaptureCapabilities</v>
      </c>
      <c r="F1021" s="3" t="str">
        <f>VLOOKUP($A1021,DICO_Complet!A:R,6,FALSE)</f>
        <v>CardCaptureCapabilitiesCodeset</v>
      </c>
      <c r="G1021" s="31" t="str">
        <f>VLOOKUP($A1021,DICO_Complet!A:R,7,FALSE)</f>
        <v>DNS</v>
      </c>
      <c r="H1021" s="31">
        <f>VLOOKUP($A1021,DICO_Complet!A:R,8,FALSE)</f>
        <v>0</v>
      </c>
      <c r="I1021" s="3" t="str">
        <f>IF(VLOOKUP($A1021,DICO_Complet!A:R,9,FALSE)&lt;&gt;0,VLOOKUP($A1021,DICO_Complet!A:R,9,FALSE),"")</f>
        <v/>
      </c>
      <c r="J1021" s="3" t="str">
        <f>VLOOKUP($A1021,DICO_Complet!A:R,10,FALSE)</f>
        <v>Cardholder pick-up capability</v>
      </c>
      <c r="K1021" s="3" t="str">
        <f>IF(OR(ISNA(VLOOKUP(Tableau161920[[#This Row],[Référence]],MON_MSG!A:H,7,FALSE)),ISBLANK(VLOOKUP(Tableau161920[[#This Row],[Référence]],MON_MSG!A:H,7,FALSE))),"",VLOOKUP(Tableau161920[[#This Row],[Référence]],MON_MSG!A:H,7,FALSE))</f>
        <v/>
      </c>
      <c r="L1021" s="3" t="str">
        <f>IF(OR(ISNA(VLOOKUP(Tableau161920[[#This Row],[Référence]],MON_MSG!A:I,8,FALSE)),ISBLANK(VLOOKUP(Tableau161920[[#This Row],[Référence]],MON_MSG!A:I,8,FALSE))),"",VLOOKUP(Tableau161920[[#This Row],[Référence]],MON_MSG!A:I,8,FALSE))</f>
        <v/>
      </c>
      <c r="M1021" s="3" t="str">
        <f>IF(OR(ISNA(VLOOKUP(Tableau161920[[#This Row],[Référence]],MON_MSG!A:J,9,FALSE)),ISBLANK(VLOOKUP(Tableau161920[[#This Row],[Référence]],MON_MSG!A:J,9,FALSE))),"",VLOOKUP(Tableau161920[[#This Row],[Référence]],MON_MSG!A:J,9,FALSE))</f>
        <v/>
      </c>
      <c r="N1021" s="3" t="str">
        <f>IF(VLOOKUP($A1021,DICO_Complet!A:R,12,FALSE)=0,"",VLOOKUP($A1021,DICO_Complet!A:R,12,FALSE))</f>
        <v/>
      </c>
      <c r="O1021" s="3" t="str">
        <f>IF(VLOOKUP($A1021,DICO_Complet!A:R,13,FALSE)=0,"",VLOOKUP($A1021,DICO_Complet!A:R,13,FALSE))</f>
        <v/>
      </c>
      <c r="P1021" s="3" t="str">
        <f>IF(VLOOKUP($A1021,DICO_Complet!A:R,14,FALSE)=0,"",VLOOKUP($A1021,DICO_Complet!A:R,14,FALSE))</f>
        <v>021-p3</v>
      </c>
      <c r="Q1021" s="3" t="str">
        <f>IF(VLOOKUP($A1021,DICO_Complet!A:R,15,FALSE)=0,"",VLOOKUP($A1021,DICO_Complet!A:R,15,FALSE))</f>
        <v/>
      </c>
      <c r="R1021" s="3" t="str">
        <f>IF(VLOOKUP($A1021,DICO_Complet!A:R,16,FALSE)=0,"",VLOOKUP($A1021,DICO_Complet!A:R,16,FALSE))</f>
        <v/>
      </c>
      <c r="S1021" s="3" t="str">
        <f>IF(VLOOKUP($A1021,DICO_Complet!A:R,17,FALSE)=0,"",VLOOKUP($A1021,DICO_Complet!A:R,17,FALSE))</f>
        <v/>
      </c>
      <c r="T1021" s="3" t="str">
        <f>IF(VLOOKUP($A1021,DICO_Complet!A:R,18,FALSE)=0,"",VLOOKUP($A1021,DICO_Complet!A:R,18,FALSE))</f>
        <v/>
      </c>
    </row>
    <row r="1022" spans="1:20">
      <c r="A1022" s="29">
        <v>250331125900</v>
      </c>
      <c r="B1022" s="30" t="str">
        <f>IF(ISNA(VLOOKUP(Tableau161920[[#This Row],[Référence]],MON_MSG!A:B,2,FALSE)),"N",IF($I1022="Obsolete","N","O"))</f>
        <v>O</v>
      </c>
      <c r="C1022" s="3" t="str">
        <f>VLOOKUP($A1022,DICO_Complet!A:R,3,FALSE)</f>
        <v>Environment</v>
      </c>
      <c r="D1022" s="3" t="str">
        <f>VLOOKUP($A1022,DICO_Complet!A:R,4,FALSE)</f>
        <v>terminal</v>
      </c>
      <c r="E1022" s="3" t="str">
        <f>VLOOKUP($A1022,DICO_Complet!A:R,5,FALSE)</f>
        <v>cardholderAuthenticationCapabilities</v>
      </c>
      <c r="F1022" s="3" t="str">
        <f>VLOOKUP($A1022,DICO_Complet!A:R,6,FALSE)</f>
        <v>CardholderAuthenticationCapabilitiesCodeset</v>
      </c>
      <c r="G1022" s="31" t="str">
        <f>VLOOKUP($A1022,DICO_Complet!A:R,7,FALSE)</f>
        <v>DNS</v>
      </c>
      <c r="H1022" s="31">
        <f>VLOOKUP($A1022,DICO_Complet!A:R,8,FALSE)</f>
        <v>0</v>
      </c>
      <c r="I1022" s="3" t="str">
        <f>IF(VLOOKUP($A1022,DICO_Complet!A:R,9,FALSE)&lt;&gt;0,VLOOKUP($A1022,DICO_Complet!A:R,9,FALSE),"")</f>
        <v/>
      </c>
      <c r="J1022" s="3" t="str">
        <f>VLOOKUP($A1022,DICO_Complet!A:R,10,FALSE)</f>
        <v>Cardholder authentication capability</v>
      </c>
      <c r="K1022" s="3" t="str">
        <f>IF(OR(ISNA(VLOOKUP(Tableau161920[[#This Row],[Référence]],MON_MSG!A:H,7,FALSE)),ISBLANK(VLOOKUP(Tableau161920[[#This Row],[Référence]],MON_MSG!A:H,7,FALSE))),"",VLOOKUP(Tableau161920[[#This Row],[Référence]],MON_MSG!A:H,7,FALSE))</f>
        <v/>
      </c>
      <c r="L1022" s="3" t="str">
        <f>IF(OR(ISNA(VLOOKUP(Tableau161920[[#This Row],[Référence]],MON_MSG!A:I,8,FALSE)),ISBLANK(VLOOKUP(Tableau161920[[#This Row],[Référence]],MON_MSG!A:I,8,FALSE))),"",VLOOKUP(Tableau161920[[#This Row],[Référence]],MON_MSG!A:I,8,FALSE))</f>
        <v/>
      </c>
      <c r="M1022" s="3" t="str">
        <f>IF(OR(ISNA(VLOOKUP(Tableau161920[[#This Row],[Référence]],MON_MSG!A:J,9,FALSE)),ISBLANK(VLOOKUP(Tableau161920[[#This Row],[Référence]],MON_MSG!A:J,9,FALSE))),"",VLOOKUP(Tableau161920[[#This Row],[Référence]],MON_MSG!A:J,9,FALSE))</f>
        <v/>
      </c>
      <c r="N1022" s="3" t="str">
        <f>IF(VLOOKUP($A1022,DICO_Complet!A:R,12,FALSE)=0,"",VLOOKUP($A1022,DICO_Complet!A:R,12,FALSE))</f>
        <v/>
      </c>
      <c r="O1022" s="3" t="str">
        <f>IF(VLOOKUP($A1022,DICO_Complet!A:R,13,FALSE)=0,"",VLOOKUP($A1022,DICO_Complet!A:R,13,FALSE))</f>
        <v/>
      </c>
      <c r="P1022" s="3" t="str">
        <f>IF(VLOOKUP($A1022,DICO_Complet!A:R,14,FALSE)=0,"",VLOOKUP($A1022,DICO_Complet!A:R,14,FALSE))</f>
        <v>021-p2</v>
      </c>
      <c r="Q1022" s="3" t="str">
        <f>IF(VLOOKUP($A1022,DICO_Complet!A:R,15,FALSE)=0,"",VLOOKUP($A1022,DICO_Complet!A:R,15,FALSE))</f>
        <v/>
      </c>
      <c r="R1022" s="3" t="str">
        <f>IF(VLOOKUP($A1022,DICO_Complet!A:R,16,FALSE)=0,"",VLOOKUP($A1022,DICO_Complet!A:R,16,FALSE))</f>
        <v/>
      </c>
      <c r="S1022" s="3" t="str">
        <f>IF(VLOOKUP($A1022,DICO_Complet!A:R,17,FALSE)=0,"",VLOOKUP($A1022,DICO_Complet!A:R,17,FALSE))</f>
        <v/>
      </c>
      <c r="T1022" s="3" t="str">
        <f>IF(VLOOKUP($A1022,DICO_Complet!A:R,18,FALSE)=0,"",VLOOKUP($A1022,DICO_Complet!A:R,18,FALSE))</f>
        <v/>
      </c>
    </row>
    <row r="1023" spans="1:20">
      <c r="A1023" s="29">
        <v>241112000134</v>
      </c>
      <c r="B1023" s="30" t="str">
        <f>IF(ISNA(VLOOKUP(Tableau161920[[#This Row],[Référence]],MON_MSG!A:B,2,FALSE)),"N",IF($I1023="Obsolete","N","O"))</f>
        <v>O</v>
      </c>
      <c r="C1023" s="3" t="str">
        <f>VLOOKUP($A1023,DICO_Complet!A:R,3,FALSE)</f>
        <v>Environment</v>
      </c>
      <c r="D1023" s="3" t="str">
        <f>VLOOKUP($A1023,DICO_Complet!A:R,4,FALSE)</f>
        <v>terminal</v>
      </c>
      <c r="E1023" s="3" t="str">
        <f>VLOOKUP($A1023,DICO_Complet!A:R,5,FALSE)</f>
        <v>cardReadingCapabilities</v>
      </c>
      <c r="F1023" s="3" t="str">
        <f>VLOOKUP($A1023,DICO_Complet!A:R,6,FALSE)</f>
        <v>CardReadingCapabilitiesCodeset</v>
      </c>
      <c r="G1023" s="31" t="str">
        <f>VLOOKUP($A1023,DICO_Complet!A:R,7,FALSE)</f>
        <v>DNS</v>
      </c>
      <c r="H1023" s="31">
        <f>VLOOKUP($A1023,DICO_Complet!A:R,8,FALSE)</f>
        <v>0</v>
      </c>
      <c r="I1023" s="3" t="str">
        <f>IF(VLOOKUP($A1023,DICO_Complet!A:R,9,FALSE)&lt;&gt;0,VLOOKUP($A1023,DICO_Complet!A:R,9,FALSE),"")</f>
        <v/>
      </c>
      <c r="J1023" s="3" t="str">
        <f>VLOOKUP($A1023,DICO_Complet!A:R,10,FALSE)</f>
        <v>Card Reading Capabilities</v>
      </c>
      <c r="K1023" s="3" t="str">
        <f>IF(OR(ISNA(VLOOKUP(Tableau161920[[#This Row],[Référence]],MON_MSG!A:H,7,FALSE)),ISBLANK(VLOOKUP(Tableau161920[[#This Row],[Référence]],MON_MSG!A:H,7,FALSE))),"",VLOOKUP(Tableau161920[[#This Row],[Référence]],MON_MSG!A:H,7,FALSE))</f>
        <v/>
      </c>
      <c r="L1023" s="3" t="str">
        <f>IF(OR(ISNA(VLOOKUP(Tableau161920[[#This Row],[Référence]],MON_MSG!A:I,8,FALSE)),ISBLANK(VLOOKUP(Tableau161920[[#This Row],[Référence]],MON_MSG!A:I,8,FALSE))),"",VLOOKUP(Tableau161920[[#This Row],[Référence]],MON_MSG!A:I,8,FALSE))</f>
        <v/>
      </c>
      <c r="M1023" s="3" t="str">
        <f>IF(OR(ISNA(VLOOKUP(Tableau161920[[#This Row],[Référence]],MON_MSG!A:J,9,FALSE)),ISBLANK(VLOOKUP(Tableau161920[[#This Row],[Référence]],MON_MSG!A:J,9,FALSE))),"",VLOOKUP(Tableau161920[[#This Row],[Référence]],MON_MSG!A:J,9,FALSE))</f>
        <v/>
      </c>
      <c r="N1023" s="3" t="str">
        <f>IF(VLOOKUP($A1023,DICO_Complet!A:R,12,FALSE)=0,"",VLOOKUP($A1023,DICO_Complet!A:R,12,FALSE))</f>
        <v>RSB47_3</v>
      </c>
      <c r="O1023" s="3" t="str">
        <f>IF(VLOOKUP($A1023,DICO_Complet!A:R,13,FALSE)=0,"",VLOOKUP($A1023,DICO_Complet!A:R,13,FALSE))</f>
        <v>047-03</v>
      </c>
      <c r="P1023" s="3" t="str">
        <f>IF(VLOOKUP($A1023,DICO_Complet!A:R,14,FALSE)=0,"",VLOOKUP($A1023,DICO_Complet!A:R,14,FALSE))</f>
        <v>021-p1:021-p1 (614)</v>
      </c>
      <c r="Q1023" s="3" t="str">
        <f>IF(VLOOKUP($A1023,DICO_Complet!A:R,15,FALSE)=0,"",VLOOKUP($A1023,DICO_Complet!A:R,15,FALSE))</f>
        <v>047-03</v>
      </c>
      <c r="R1023" s="3" t="str">
        <f>IF(VLOOKUP($A1023,DICO_Complet!A:R,16,FALSE)=0,"",VLOOKUP($A1023,DICO_Complet!A:R,16,FALSE))</f>
        <v/>
      </c>
      <c r="S1023" s="3" t="str">
        <f>IF(VLOOKUP($A1023,DICO_Complet!A:R,17,FALSE)=0,"",VLOOKUP($A1023,DICO_Complet!A:R,17,FALSE))</f>
        <v/>
      </c>
      <c r="T1023" s="3" t="str">
        <f>IF(VLOOKUP($A1023,DICO_Complet!A:R,18,FALSE)=0,"",VLOOKUP($A1023,DICO_Complet!A:R,18,FALSE))</f>
        <v/>
      </c>
    </row>
    <row r="1024" spans="1:20">
      <c r="A1024" s="29">
        <v>250331125902</v>
      </c>
      <c r="B1024" s="30" t="str">
        <f>IF(ISNA(VLOOKUP(Tableau161920[[#This Row],[Référence]],MON_MSG!A:B,2,FALSE)),"N",IF($I1024="Obsolete","N","O"))</f>
        <v>O</v>
      </c>
      <c r="C1024" s="3" t="str">
        <f>VLOOKUP($A1024,DICO_Complet!A:R,3,FALSE)</f>
        <v>Environment</v>
      </c>
      <c r="D1024" s="3" t="str">
        <f>VLOOKUP($A1024,DICO_Complet!A:R,4,FALSE)</f>
        <v>terminal</v>
      </c>
      <c r="E1024" s="3" t="str">
        <f>VLOOKUP($A1024,DICO_Complet!A:R,5,FALSE)</f>
        <v>cardWriteCapabilities</v>
      </c>
      <c r="F1024" s="3" t="str">
        <f>VLOOKUP($A1024,DICO_Complet!A:R,6,FALSE)</f>
        <v>CardWriteCapabilitiesCodeset</v>
      </c>
      <c r="G1024" s="31" t="str">
        <f>VLOOKUP($A1024,DICO_Complet!A:R,7,FALSE)</f>
        <v>DNS</v>
      </c>
      <c r="H1024" s="31">
        <f>VLOOKUP($A1024,DICO_Complet!A:R,8,FALSE)</f>
        <v>0</v>
      </c>
      <c r="I1024" s="3" t="str">
        <f>IF(VLOOKUP($A1024,DICO_Complet!A:R,9,FALSE)&lt;&gt;0,VLOOKUP($A1024,DICO_Complet!A:R,9,FALSE),"")</f>
        <v/>
      </c>
      <c r="J1024" s="3" t="str">
        <f>VLOOKUP($A1024,DICO_Complet!A:R,10,FALSE)</f>
        <v>Card write capability</v>
      </c>
      <c r="K1024" s="3" t="str">
        <f>IF(OR(ISNA(VLOOKUP(Tableau161920[[#This Row],[Référence]],MON_MSG!A:H,7,FALSE)),ISBLANK(VLOOKUP(Tableau161920[[#This Row],[Référence]],MON_MSG!A:H,7,FALSE))),"",VLOOKUP(Tableau161920[[#This Row],[Référence]],MON_MSG!A:H,7,FALSE))</f>
        <v/>
      </c>
      <c r="L1024" s="3" t="str">
        <f>IF(OR(ISNA(VLOOKUP(Tableau161920[[#This Row],[Référence]],MON_MSG!A:I,8,FALSE)),ISBLANK(VLOOKUP(Tableau161920[[#This Row],[Référence]],MON_MSG!A:I,8,FALSE))),"",VLOOKUP(Tableau161920[[#This Row],[Référence]],MON_MSG!A:I,8,FALSE))</f>
        <v/>
      </c>
      <c r="M1024" s="3" t="str">
        <f>IF(OR(ISNA(VLOOKUP(Tableau161920[[#This Row],[Référence]],MON_MSG!A:J,9,FALSE)),ISBLANK(VLOOKUP(Tableau161920[[#This Row],[Référence]],MON_MSG!A:J,9,FALSE))),"",VLOOKUP(Tableau161920[[#This Row],[Référence]],MON_MSG!A:J,9,FALSE))</f>
        <v/>
      </c>
      <c r="N1024" s="3" t="str">
        <f>IF(VLOOKUP($A1024,DICO_Complet!A:R,12,FALSE)=0,"",VLOOKUP($A1024,DICO_Complet!A:R,12,FALSE))</f>
        <v/>
      </c>
      <c r="O1024" s="3" t="str">
        <f>IF(VLOOKUP($A1024,DICO_Complet!A:R,13,FALSE)=0,"",VLOOKUP($A1024,DICO_Complet!A:R,13,FALSE))</f>
        <v/>
      </c>
      <c r="P1024" s="3" t="str">
        <f>IF(VLOOKUP($A1024,DICO_Complet!A:R,14,FALSE)=0,"",VLOOKUP($A1024,DICO_Complet!A:R,14,FALSE))</f>
        <v>021-p4</v>
      </c>
      <c r="Q1024" s="3" t="str">
        <f>IF(VLOOKUP($A1024,DICO_Complet!A:R,15,FALSE)=0,"",VLOOKUP($A1024,DICO_Complet!A:R,15,FALSE))</f>
        <v/>
      </c>
      <c r="R1024" s="3" t="str">
        <f>IF(VLOOKUP($A1024,DICO_Complet!A:R,16,FALSE)=0,"",VLOOKUP($A1024,DICO_Complet!A:R,16,FALSE))</f>
        <v/>
      </c>
      <c r="S1024" s="3" t="str">
        <f>IF(VLOOKUP($A1024,DICO_Complet!A:R,17,FALSE)=0,"",VLOOKUP($A1024,DICO_Complet!A:R,17,FALSE))</f>
        <v/>
      </c>
      <c r="T1024" s="3" t="str">
        <f>IF(VLOOKUP($A1024,DICO_Complet!A:R,18,FALSE)=0,"",VLOOKUP($A1024,DICO_Complet!A:R,18,FALSE))</f>
        <v/>
      </c>
    </row>
    <row r="1025" spans="1:20">
      <c r="A1025" s="29">
        <v>250717102632</v>
      </c>
      <c r="B1025" s="30" t="str">
        <f>IF(ISNA(VLOOKUP(Tableau161920[[#This Row],[Référence]],MON_MSG!A:B,2,FALSE)),"N",IF($I1025="Obsolete","N","O"))</f>
        <v>O</v>
      </c>
      <c r="C1025" s="3" t="str">
        <f>VLOOKUP($A1025,DICO_Complet!A:R,3,FALSE)</f>
        <v>Environment</v>
      </c>
      <c r="D1025" s="3" t="str">
        <f>VLOOKUP($A1025,DICO_Complet!A:R,4,FALSE)</f>
        <v>terminal</v>
      </c>
      <c r="E1025" s="3" t="str">
        <f>VLOOKUP($A1025,DICO_Complet!A:R,5,FALSE)</f>
        <v>city</v>
      </c>
      <c r="F1025" s="3" t="str">
        <f>VLOOKUP($A1025,DICO_Complet!A:R,6,FALSE)</f>
        <v>Max70Text</v>
      </c>
      <c r="G1025" s="31" t="str">
        <f>VLOOKUP($A1025,DICO_Complet!A:R,7,FALSE)</f>
        <v>DNS</v>
      </c>
      <c r="H1025" s="31">
        <f>VLOOKUP($A1025,DICO_Complet!A:R,8,FALSE)</f>
        <v>0</v>
      </c>
      <c r="I1025" s="3" t="str">
        <f>IF(VLOOKUP($A1025,DICO_Complet!A:R,9,FALSE)&lt;&gt;0,VLOOKUP($A1025,DICO_Complet!A:R,9,FALSE),"")</f>
        <v/>
      </c>
      <c r="J1025" s="3" t="str">
        <f>VLOOKUP($A1025,DICO_Complet!A:R,10,FALSE)</f>
        <v>City associated with the device</v>
      </c>
      <c r="K1025" s="3" t="str">
        <f>IF(OR(ISNA(VLOOKUP(Tableau161920[[#This Row],[Référence]],MON_MSG!A:H,7,FALSE)),ISBLANK(VLOOKUP(Tableau161920[[#This Row],[Référence]],MON_MSG!A:H,7,FALSE))),"",VLOOKUP(Tableau161920[[#This Row],[Référence]],MON_MSG!A:H,7,FALSE))</f>
        <v/>
      </c>
      <c r="L1025" s="3" t="str">
        <f>IF(OR(ISNA(VLOOKUP(Tableau161920[[#This Row],[Référence]],MON_MSG!A:I,8,FALSE)),ISBLANK(VLOOKUP(Tableau161920[[#This Row],[Référence]],MON_MSG!A:I,8,FALSE))),"",VLOOKUP(Tableau161920[[#This Row],[Référence]],MON_MSG!A:I,8,FALSE))</f>
        <v/>
      </c>
      <c r="M1025" s="3" t="str">
        <f>IF(OR(ISNA(VLOOKUP(Tableau161920[[#This Row],[Référence]],MON_MSG!A:J,9,FALSE)),ISBLANK(VLOOKUP(Tableau161920[[#This Row],[Référence]],MON_MSG!A:J,9,FALSE))),"",VLOOKUP(Tableau161920[[#This Row],[Référence]],MON_MSG!A:J,9,FALSE))</f>
        <v/>
      </c>
      <c r="N1025" s="3" t="str">
        <f>IF(VLOOKUP($A1025,DICO_Complet!A:R,12,FALSE)=0,"",VLOOKUP($A1025,DICO_Complet!A:R,12,FALSE))</f>
        <v/>
      </c>
      <c r="O1025" s="3" t="str">
        <f>IF(VLOOKUP($A1025,DICO_Complet!A:R,13,FALSE)=0,"",VLOOKUP($A1025,DICO_Complet!A:R,13,FALSE))</f>
        <v/>
      </c>
      <c r="P1025" s="3" t="str">
        <f>IF(VLOOKUP($A1025,DICO_Complet!A:R,14,FALSE)=0,"",VLOOKUP($A1025,DICO_Complet!A:R,14,FALSE))</f>
        <v/>
      </c>
      <c r="Q1025" s="3" t="str">
        <f>IF(VLOOKUP($A1025,DICO_Complet!A:R,15,FALSE)=0,"",VLOOKUP($A1025,DICO_Complet!A:R,15,FALSE))</f>
        <v/>
      </c>
      <c r="R1025" s="3" t="str">
        <f>IF(VLOOKUP($A1025,DICO_Complet!A:R,16,FALSE)=0,"",VLOOKUP($A1025,DICO_Complet!A:R,16,FALSE))</f>
        <v/>
      </c>
      <c r="S1025" s="3" t="str">
        <f>IF(VLOOKUP($A1025,DICO_Complet!A:R,17,FALSE)=0,"",VLOOKUP($A1025,DICO_Complet!A:R,17,FALSE))</f>
        <v/>
      </c>
      <c r="T1025" s="3" t="str">
        <f>IF(VLOOKUP($A1025,DICO_Complet!A:R,18,FALSE)=0,"",VLOOKUP($A1025,DICO_Complet!A:R,18,FALSE))</f>
        <v/>
      </c>
    </row>
    <row r="1026" spans="1:20">
      <c r="A1026" s="29">
        <v>241112000136</v>
      </c>
      <c r="B1026" s="30" t="str">
        <f>IF(ISNA(VLOOKUP(Tableau161920[[#This Row],[Référence]],MON_MSG!A:B,2,FALSE)),"N",IF($I1026="Obsolete","N","O"))</f>
        <v>O</v>
      </c>
      <c r="C1026" s="3" t="str">
        <f>VLOOKUP($A1026,DICO_Complet!A:R,3,FALSE)</f>
        <v>Environment</v>
      </c>
      <c r="D1026" s="3" t="str">
        <f>VLOOKUP($A1026,DICO_Complet!A:R,4,FALSE)</f>
        <v>terminal</v>
      </c>
      <c r="E1026" s="3" t="str">
        <f>VLOOKUP($A1026,DICO_Complet!A:R,5,FALSE)</f>
        <v>countryCode</v>
      </c>
      <c r="F1026" s="3" t="str">
        <f>VLOOKUP($A1026,DICO_Complet!A:R,6,FALSE)</f>
        <v>ISO3NumericCountryCode</v>
      </c>
      <c r="G1026" s="31" t="str">
        <f>VLOOKUP($A1026,DICO_Complet!A:R,7,FALSE)</f>
        <v>DNS</v>
      </c>
      <c r="H1026" s="31">
        <f>VLOOKUP($A1026,DICO_Complet!A:R,8,FALSE)</f>
        <v>0</v>
      </c>
      <c r="I1026" s="3" t="str">
        <f>IF(VLOOKUP($A1026,DICO_Complet!A:R,9,FALSE)&lt;&gt;0,VLOOKUP($A1026,DICO_Complet!A:R,9,FALSE),"")</f>
        <v/>
      </c>
      <c r="J1026" s="3" t="str">
        <f>VLOOKUP($A1026,DICO_Complet!A:R,10,FALSE)</f>
        <v>Acceptance System Country Code</v>
      </c>
      <c r="K1026" s="3" t="str">
        <f>IF(OR(ISNA(VLOOKUP(Tableau161920[[#This Row],[Référence]],MON_MSG!A:H,7,FALSE)),ISBLANK(VLOOKUP(Tableau161920[[#This Row],[Référence]],MON_MSG!A:H,7,FALSE))),"",VLOOKUP(Tableau161920[[#This Row],[Référence]],MON_MSG!A:H,7,FALSE))</f>
        <v/>
      </c>
      <c r="L1026" s="3" t="str">
        <f>IF(OR(ISNA(VLOOKUP(Tableau161920[[#This Row],[Référence]],MON_MSG!A:I,8,FALSE)),ISBLANK(VLOOKUP(Tableau161920[[#This Row],[Référence]],MON_MSG!A:I,8,FALSE))),"",VLOOKUP(Tableau161920[[#This Row],[Référence]],MON_MSG!A:I,8,FALSE))</f>
        <v/>
      </c>
      <c r="M1026" s="3" t="str">
        <f>IF(OR(ISNA(VLOOKUP(Tableau161920[[#This Row],[Référence]],MON_MSG!A:J,9,FALSE)),ISBLANK(VLOOKUP(Tableau161920[[#This Row],[Référence]],MON_MSG!A:J,9,FALSE))),"",VLOOKUP(Tableau161920[[#This Row],[Référence]],MON_MSG!A:J,9,FALSE))</f>
        <v/>
      </c>
      <c r="N1026" s="3" t="str">
        <f>IF(VLOOKUP($A1026,DICO_Complet!A:R,12,FALSE)=0,"",VLOOKUP($A1026,DICO_Complet!A:R,12,FALSE))</f>
        <v>RSB55_9F1A / RSB59_205</v>
      </c>
      <c r="O1026" s="3" t="str">
        <f>IF(VLOOKUP($A1026,DICO_Complet!A:R,13,FALSE)=0,"",VLOOKUP($A1026,DICO_Complet!A:R,13,FALSE))</f>
        <v>055-9F1A;059-0205</v>
      </c>
      <c r="P1026" s="3" t="str">
        <f>IF(VLOOKUP($A1026,DICO_Complet!A:R,14,FALSE)=0,"",VLOOKUP($A1026,DICO_Complet!A:R,14,FALSE))</f>
        <v>047-18</v>
      </c>
      <c r="Q1026" s="3" t="str">
        <f>IF(VLOOKUP($A1026,DICO_Complet!A:R,15,FALSE)=0,"",VLOOKUP($A1026,DICO_Complet!A:R,15,FALSE))</f>
        <v>059-0205</v>
      </c>
      <c r="R1026" s="3" t="str">
        <f>IF(VLOOKUP($A1026,DICO_Complet!A:R,16,FALSE)=0,"",VLOOKUP($A1026,DICO_Complet!A:R,16,FALSE))</f>
        <v/>
      </c>
      <c r="S1026" s="3" t="str">
        <f>IF(VLOOKUP($A1026,DICO_Complet!A:R,17,FALSE)=0,"",VLOOKUP($A1026,DICO_Complet!A:R,17,FALSE))</f>
        <v/>
      </c>
      <c r="T1026" s="3" t="str">
        <f>IF(VLOOKUP($A1026,DICO_Complet!A:R,18,FALSE)=0,"",VLOOKUP($A1026,DICO_Complet!A:R,18,FALSE))</f>
        <v>COPSAC</v>
      </c>
    </row>
    <row r="1027" spans="1:20">
      <c r="A1027" s="29">
        <v>250425201706</v>
      </c>
      <c r="B1027" s="30" t="str">
        <f>IF(ISNA(VLOOKUP(Tableau161920[[#This Row],[Référence]],MON_MSG!A:B,2,FALSE)),"N",IF($I1027="Obsolete","N","O"))</f>
        <v>O</v>
      </c>
      <c r="C1027" s="3" t="str">
        <f>VLOOKUP($A1027,DICO_Complet!A:R,3,FALSE)</f>
        <v>Environment</v>
      </c>
      <c r="D1027" s="3" t="str">
        <f>VLOOKUP($A1027,DICO_Complet!A:R,4,FALSE)</f>
        <v>terminal</v>
      </c>
      <c r="E1027" s="3" t="str">
        <f>VLOOKUP($A1027,DICO_Complet!A:R,5,FALSE)</f>
        <v>couplerSpecificationsVersionNumber</v>
      </c>
      <c r="F1027" s="3" t="str">
        <f>VLOOKUP($A1027,DICO_Complet!A:R,6,FALSE)</f>
        <v>Max4AlphaNumericText</v>
      </c>
      <c r="G1027" s="31" t="str">
        <f>VLOOKUP($A1027,DICO_Complet!A:R,7,FALSE)</f>
        <v>DNS</v>
      </c>
      <c r="H1027" s="31">
        <f>VLOOKUP($A1027,DICO_Complet!A:R,8,FALSE)</f>
        <v>0</v>
      </c>
      <c r="I1027" s="3" t="str">
        <f>IF(VLOOKUP($A1027,DICO_Complet!A:R,9,FALSE)&lt;&gt;0,VLOOKUP($A1027,DICO_Complet!A:R,9,FALSE),"")</f>
        <v/>
      </c>
      <c r="J1027" s="3" t="str">
        <f>VLOOKUP($A1027,DICO_Complet!A:R,10,FALSE)</f>
        <v>Coupler specifications version number</v>
      </c>
      <c r="K1027" s="3" t="str">
        <f>IF(OR(ISNA(VLOOKUP(Tableau161920[[#This Row],[Référence]],MON_MSG!A:H,7,FALSE)),ISBLANK(VLOOKUP(Tableau161920[[#This Row],[Référence]],MON_MSG!A:H,7,FALSE))),"",VLOOKUP(Tableau161920[[#This Row],[Référence]],MON_MSG!A:H,7,FALSE))</f>
        <v/>
      </c>
      <c r="L1027" s="3" t="str">
        <f>IF(OR(ISNA(VLOOKUP(Tableau161920[[#This Row],[Référence]],MON_MSG!A:I,8,FALSE)),ISBLANK(VLOOKUP(Tableau161920[[#This Row],[Référence]],MON_MSG!A:I,8,FALSE))),"",VLOOKUP(Tableau161920[[#This Row],[Référence]],MON_MSG!A:I,8,FALSE))</f>
        <v/>
      </c>
      <c r="M1027" s="3" t="str">
        <f>IF(OR(ISNA(VLOOKUP(Tableau161920[[#This Row],[Référence]],MON_MSG!A:J,9,FALSE)),ISBLANK(VLOOKUP(Tableau161920[[#This Row],[Référence]],MON_MSG!A:J,9,FALSE))),"",VLOOKUP(Tableau161920[[#This Row],[Référence]],MON_MSG!A:J,9,FALSE))</f>
        <v/>
      </c>
      <c r="N1027" s="3" t="str">
        <f>IF(VLOOKUP($A1027,DICO_Complet!A:R,12,FALSE)=0,"",VLOOKUP($A1027,DICO_Complet!A:R,12,FALSE))</f>
        <v/>
      </c>
      <c r="O1027" s="3" t="str">
        <f>IF(VLOOKUP($A1027,DICO_Complet!A:R,13,FALSE)=0,"",VLOOKUP($A1027,DICO_Complet!A:R,13,FALSE))</f>
        <v/>
      </c>
      <c r="P1027" s="3" t="str">
        <f>IF(VLOOKUP($A1027,DICO_Complet!A:R,14,FALSE)=0,"",VLOOKUP($A1027,DICO_Complet!A:R,14,FALSE))</f>
        <v>614_046-DF66-p20 &amp; 614_046-DF67-p16</v>
      </c>
      <c r="Q1027" s="3" t="str">
        <f>IF(VLOOKUP($A1027,DICO_Complet!A:R,15,FALSE)=0,"",VLOOKUP($A1027,DICO_Complet!A:R,15,FALSE))</f>
        <v/>
      </c>
      <c r="R1027" s="3" t="str">
        <f>IF(VLOOKUP($A1027,DICO_Complet!A:R,16,FALSE)=0,"",VLOOKUP($A1027,DICO_Complet!A:R,16,FALSE))</f>
        <v/>
      </c>
      <c r="S1027" s="3" t="str">
        <f>IF(VLOOKUP($A1027,DICO_Complet!A:R,17,FALSE)=0,"",VLOOKUP($A1027,DICO_Complet!A:R,17,FALSE))</f>
        <v/>
      </c>
      <c r="T1027" s="3" t="str">
        <f>IF(VLOOKUP($A1027,DICO_Complet!A:R,18,FALSE)=0,"",VLOOKUP($A1027,DICO_Complet!A:R,18,FALSE))</f>
        <v/>
      </c>
    </row>
    <row r="1028" spans="1:20">
      <c r="A1028" s="29">
        <v>250827122200</v>
      </c>
      <c r="B1028" s="30" t="str">
        <f>IF(ISNA(VLOOKUP(Tableau161920[[#This Row],[Référence]],MON_MSG!A:B,2,FALSE)),"N",IF($I1028="Obsolete","N","O"))</f>
        <v>O</v>
      </c>
      <c r="C1028" s="3" t="str">
        <f>VLOOKUP($A1028,DICO_Complet!A:R,3,FALSE)</f>
        <v>Environment</v>
      </c>
      <c r="D1028" s="3" t="str">
        <f>VLOOKUP($A1028,DICO_Complet!A:R,4,FALSE)</f>
        <v>terminal</v>
      </c>
      <c r="E1028" s="3" t="str">
        <f>VLOOKUP($A1028,DICO_Complet!A:R,5,FALSE)</f>
        <v>currentPrintingMode</v>
      </c>
      <c r="F1028" s="3" t="str">
        <f>VLOOKUP($A1028,DICO_Complet!A:R,6,FALSE)</f>
        <v>Max2AlphaNumericText</v>
      </c>
      <c r="G1028" s="31" t="str">
        <f>VLOOKUP($A1028,DICO_Complet!A:R,7,FALSE)</f>
        <v>DNS</v>
      </c>
      <c r="H1028" s="31">
        <f>VLOOKUP($A1028,DICO_Complet!A:R,8,FALSE)</f>
        <v>0</v>
      </c>
      <c r="I1028" s="3" t="str">
        <f>IF(VLOOKUP($A1028,DICO_Complet!A:R,9,FALSE)&lt;&gt;0,VLOOKUP($A1028,DICO_Complet!A:R,9,FALSE),"")</f>
        <v/>
      </c>
      <c r="J1028" s="3" t="str">
        <f>VLOOKUP($A1028,DICO_Complet!A:R,10,FALSE)</f>
        <v>List of PKI elements</v>
      </c>
      <c r="K1028" s="3" t="str">
        <f>IF(OR(ISNA(VLOOKUP(Tableau161920[[#This Row],[Référence]],MON_MSG!A:H,7,FALSE)),ISBLANK(VLOOKUP(Tableau161920[[#This Row],[Référence]],MON_MSG!A:H,7,FALSE))),"",VLOOKUP(Tableau161920[[#This Row],[Référence]],MON_MSG!A:H,7,FALSE))</f>
        <v/>
      </c>
      <c r="L1028" s="3" t="str">
        <f>IF(OR(ISNA(VLOOKUP(Tableau161920[[#This Row],[Référence]],MON_MSG!A:I,8,FALSE)),ISBLANK(VLOOKUP(Tableau161920[[#This Row],[Référence]],MON_MSG!A:I,8,FALSE))),"",VLOOKUP(Tableau161920[[#This Row],[Référence]],MON_MSG!A:I,8,FALSE))</f>
        <v/>
      </c>
      <c r="M1028" s="3" t="str">
        <f>IF(OR(ISNA(VLOOKUP(Tableau161920[[#This Row],[Référence]],MON_MSG!A:J,9,FALSE)),ISBLANK(VLOOKUP(Tableau161920[[#This Row],[Référence]],MON_MSG!A:J,9,FALSE))),"",VLOOKUP(Tableau161920[[#This Row],[Référence]],MON_MSG!A:J,9,FALSE))</f>
        <v/>
      </c>
      <c r="N1028" s="3" t="str">
        <f>IF(VLOOKUP($A1028,DICO_Complet!A:R,12,FALSE)=0,"",VLOOKUP($A1028,DICO_Complet!A:R,12,FALSE))</f>
        <v/>
      </c>
      <c r="O1028" s="3" t="str">
        <f>IF(VLOOKUP($A1028,DICO_Complet!A:R,13,FALSE)=0,"",VLOOKUP($A1028,DICO_Complet!A:R,13,FALSE))</f>
        <v>090-0002</v>
      </c>
      <c r="P1028" s="3" t="str">
        <f>IF(VLOOKUP($A1028,DICO_Complet!A:R,14,FALSE)=0,"",VLOOKUP($A1028,DICO_Complet!A:R,14,FALSE))</f>
        <v/>
      </c>
      <c r="Q1028" s="3" t="str">
        <f>IF(VLOOKUP($A1028,DICO_Complet!A:R,15,FALSE)=0,"",VLOOKUP($A1028,DICO_Complet!A:R,15,FALSE))</f>
        <v/>
      </c>
      <c r="R1028" s="3" t="str">
        <f>IF(VLOOKUP($A1028,DICO_Complet!A:R,16,FALSE)=0,"",VLOOKUP($A1028,DICO_Complet!A:R,16,FALSE))</f>
        <v/>
      </c>
      <c r="S1028" s="3" t="str">
        <f>IF(VLOOKUP($A1028,DICO_Complet!A:R,17,FALSE)=0,"",VLOOKUP($A1028,DICO_Complet!A:R,17,FALSE))</f>
        <v/>
      </c>
      <c r="T1028" s="3" t="str">
        <f>IF(VLOOKUP($A1028,DICO_Complet!A:R,18,FALSE)=0,"",VLOOKUP($A1028,DICO_Complet!A:R,18,FALSE))</f>
        <v/>
      </c>
    </row>
    <row r="1029" spans="1:20">
      <c r="A1029" s="29">
        <v>250527100028</v>
      </c>
      <c r="B1029" s="30" t="str">
        <f>IF(ISNA(VLOOKUP(Tableau161920[[#This Row],[Référence]],MON_MSG!A:B,2,FALSE)),"N",IF($I1029="Obsolete","N","O"))</f>
        <v>O</v>
      </c>
      <c r="C1029" s="3" t="str">
        <f>VLOOKUP($A1029,DICO_Complet!A:R,3,FALSE)</f>
        <v>Environment</v>
      </c>
      <c r="D1029" s="3" t="str">
        <f>VLOOKUP($A1029,DICO_Complet!A:R,4,FALSE)</f>
        <v>terminal</v>
      </c>
      <c r="E1029" s="3" t="str">
        <f>VLOOKUP($A1029,DICO_Complet!A:R,5,FALSE)</f>
        <v>deviceType</v>
      </c>
      <c r="F1029" s="3" t="str">
        <f>VLOOKUP($A1029,DICO_Complet!A:R,6,FALSE)</f>
        <v>Max2Text</v>
      </c>
      <c r="G1029" s="31" t="str">
        <f>VLOOKUP($A1029,DICO_Complet!A:R,7,FALSE)</f>
        <v>DNS</v>
      </c>
      <c r="H1029" s="31">
        <f>VLOOKUP($A1029,DICO_Complet!A:R,8,FALSE)</f>
        <v>0</v>
      </c>
      <c r="I1029" s="3" t="str">
        <f>IF(VLOOKUP($A1029,DICO_Complet!A:R,9,FALSE)&lt;&gt;0,VLOOKUP($A1029,DICO_Complet!A:R,9,FALSE),"")</f>
        <v/>
      </c>
      <c r="J1029" s="3" t="str">
        <f>VLOOKUP($A1029,DICO_Complet!A:R,10,FALSE)</f>
        <v>Device type</v>
      </c>
      <c r="K1029" s="3" t="str">
        <f>IF(OR(ISNA(VLOOKUP(Tableau161920[[#This Row],[Référence]],MON_MSG!A:H,7,FALSE)),ISBLANK(VLOOKUP(Tableau161920[[#This Row],[Référence]],MON_MSG!A:H,7,FALSE))),"",VLOOKUP(Tableau161920[[#This Row],[Référence]],MON_MSG!A:H,7,FALSE))</f>
        <v/>
      </c>
      <c r="L1029" s="3" t="str">
        <f>IF(OR(ISNA(VLOOKUP(Tableau161920[[#This Row],[Référence]],MON_MSG!A:I,8,FALSE)),ISBLANK(VLOOKUP(Tableau161920[[#This Row],[Référence]],MON_MSG!A:I,8,FALSE))),"",VLOOKUP(Tableau161920[[#This Row],[Référence]],MON_MSG!A:I,8,FALSE))</f>
        <v/>
      </c>
      <c r="M1029" s="3" t="str">
        <f>IF(OR(ISNA(VLOOKUP(Tableau161920[[#This Row],[Référence]],MON_MSG!A:J,9,FALSE)),ISBLANK(VLOOKUP(Tableau161920[[#This Row],[Référence]],MON_MSG!A:J,9,FALSE))),"",VLOOKUP(Tableau161920[[#This Row],[Référence]],MON_MSG!A:J,9,FALSE))</f>
        <v/>
      </c>
      <c r="N1029" s="3" t="str">
        <f>IF(VLOOKUP($A1029,DICO_Complet!A:R,12,FALSE)=0,"",VLOOKUP($A1029,DICO_Complet!A:R,12,FALSE))</f>
        <v/>
      </c>
      <c r="O1029" s="3" t="str">
        <f>IF(VLOOKUP($A1029,DICO_Complet!A:R,13,FALSE)=0,"",VLOOKUP($A1029,DICO_Complet!A:R,13,FALSE))</f>
        <v/>
      </c>
      <c r="P1029" s="3" t="str">
        <f>IF(VLOOKUP($A1029,DICO_Complet!A:R,14,FALSE)=0,"",VLOOKUP($A1029,DICO_Complet!A:R,14,FALSE))</f>
        <v/>
      </c>
      <c r="Q1029" s="3" t="str">
        <f>IF(VLOOKUP($A1029,DICO_Complet!A:R,15,FALSE)=0,"",VLOOKUP($A1029,DICO_Complet!A:R,15,FALSE))</f>
        <v/>
      </c>
      <c r="R1029" s="3" t="str">
        <f>IF(VLOOKUP($A1029,DICO_Complet!A:R,16,FALSE)=0,"",VLOOKUP($A1029,DICO_Complet!A:R,16,FALSE))</f>
        <v/>
      </c>
      <c r="S1029" s="3" t="str">
        <f>IF(VLOOKUP($A1029,DICO_Complet!A:R,17,FALSE)=0,"",VLOOKUP($A1029,DICO_Complet!A:R,17,FALSE))</f>
        <v/>
      </c>
      <c r="T1029" s="3" t="str">
        <f>IF(VLOOKUP($A1029,DICO_Complet!A:R,18,FALSE)=0,"",VLOOKUP($A1029,DICO_Complet!A:R,18,FALSE))</f>
        <v/>
      </c>
    </row>
    <row r="1030" spans="1:20">
      <c r="A1030" s="29">
        <v>260526130500</v>
      </c>
      <c r="B1030" s="30" t="str">
        <f>IF(ISNA(VLOOKUP(Tableau161920[[#This Row],[Référence]],MON_MSG!A:B,2,FALSE)),"N",IF($I1030="Obsolete","N","O"))</f>
        <v>O</v>
      </c>
      <c r="C1030" s="3" t="str">
        <f>VLOOKUP($A1030,DICO_Complet!A:R,3,FALSE)</f>
        <v>Environment</v>
      </c>
      <c r="D1030" s="3" t="str">
        <f>VLOOKUP($A1030,DICO_Complet!A:R,4,FALSE)</f>
        <v>terminal</v>
      </c>
      <c r="E1030" s="3" t="str">
        <f>VLOOKUP($A1030,DICO_Complet!A:R,5,FALSE)</f>
        <v>deviceUniqueIdentifier</v>
      </c>
      <c r="F1030" s="3" t="str">
        <f>VLOOKUP($A1030,DICO_Complet!A:R,6,FALSE)</f>
        <v>Max64AlphaNumericText</v>
      </c>
      <c r="G1030" s="31" t="str">
        <f>VLOOKUP($A1030,DICO_Complet!A:R,7,FALSE)</f>
        <v>DNS</v>
      </c>
      <c r="H1030" s="31">
        <f>VLOOKUP($A1030,DICO_Complet!A:R,8,FALSE)</f>
        <v>0</v>
      </c>
      <c r="I1030" s="3" t="str">
        <f>IF(VLOOKUP($A1030,DICO_Complet!A:R,9,FALSE)&lt;&gt;0,VLOOKUP($A1030,DICO_Complet!A:R,9,FALSE),"")</f>
        <v/>
      </c>
      <c r="J1030" s="3" t="str">
        <f>VLOOKUP($A1030,DICO_Complet!A:R,10,FALSE)</f>
        <v>Technical identifier of the device, enabling its unique identification within the system</v>
      </c>
      <c r="K1030" s="3" t="str">
        <f>IF(OR(ISNA(VLOOKUP(Tableau161920[[#This Row],[Référence]],MON_MSG!A:H,7,FALSE)),ISBLANK(VLOOKUP(Tableau161920[[#This Row],[Référence]],MON_MSG!A:H,7,FALSE))),"",VLOOKUP(Tableau161920[[#This Row],[Référence]],MON_MSG!A:H,7,FALSE))</f>
        <v/>
      </c>
      <c r="L1030" s="3" t="str">
        <f>IF(OR(ISNA(VLOOKUP(Tableau161920[[#This Row],[Référence]],MON_MSG!A:I,8,FALSE)),ISBLANK(VLOOKUP(Tableau161920[[#This Row],[Référence]],MON_MSG!A:I,8,FALSE))),"",VLOOKUP(Tableau161920[[#This Row],[Référence]],MON_MSG!A:I,8,FALSE))</f>
        <v/>
      </c>
      <c r="M1030" s="3" t="str">
        <f>IF(OR(ISNA(VLOOKUP(Tableau161920[[#This Row],[Référence]],MON_MSG!A:J,9,FALSE)),ISBLANK(VLOOKUP(Tableau161920[[#This Row],[Référence]],MON_MSG!A:J,9,FALSE))),"",VLOOKUP(Tableau161920[[#This Row],[Référence]],MON_MSG!A:J,9,FALSE))</f>
        <v/>
      </c>
      <c r="N1030" s="3" t="str">
        <f>IF(VLOOKUP($A1030,DICO_Complet!A:R,12,FALSE)=0,"",VLOOKUP($A1030,DICO_Complet!A:R,12,FALSE))</f>
        <v/>
      </c>
      <c r="O1030" s="3" t="str">
        <f>IF(VLOOKUP($A1030,DICO_Complet!A:R,13,FALSE)=0,"",VLOOKUP($A1030,DICO_Complet!A:R,13,FALSE))</f>
        <v/>
      </c>
      <c r="P1030" s="3" t="str">
        <f>IF(VLOOKUP($A1030,DICO_Complet!A:R,14,FALSE)=0,"",VLOOKUP($A1030,DICO_Complet!A:R,14,FALSE))</f>
        <v/>
      </c>
      <c r="Q1030" s="3" t="str">
        <f>IF(VLOOKUP($A1030,DICO_Complet!A:R,15,FALSE)=0,"",VLOOKUP($A1030,DICO_Complet!A:R,15,FALSE))</f>
        <v/>
      </c>
      <c r="R1030" s="3" t="str">
        <f>IF(VLOOKUP($A1030,DICO_Complet!A:R,16,FALSE)=0,"",VLOOKUP($A1030,DICO_Complet!A:R,16,FALSE))</f>
        <v/>
      </c>
      <c r="S1030" s="3" t="str">
        <f>IF(VLOOKUP($A1030,DICO_Complet!A:R,17,FALSE)=0,"",VLOOKUP($A1030,DICO_Complet!A:R,17,FALSE))</f>
        <v/>
      </c>
      <c r="T1030" s="3" t="str">
        <f>IF(VLOOKUP($A1030,DICO_Complet!A:R,18,FALSE)=0,"",VLOOKUP($A1030,DICO_Complet!A:R,18,FALSE))</f>
        <v/>
      </c>
    </row>
    <row r="1031" spans="1:20">
      <c r="A1031" s="29">
        <v>250827111400</v>
      </c>
      <c r="B1031" s="30" t="str">
        <f>IF(ISNA(VLOOKUP(Tableau161920[[#This Row],[Référence]],MON_MSG!A:B,2,FALSE)),"N",IF($I1031="Obsolete","N","O"))</f>
        <v>O</v>
      </c>
      <c r="C1031" s="3" t="str">
        <f>VLOOKUP($A1031,DICO_Complet!A:R,3,FALSE)</f>
        <v>Environment</v>
      </c>
      <c r="D1031" s="3" t="str">
        <f>VLOOKUP($A1031,DICO_Complet!A:R,4,FALSE)</f>
        <v>terminal</v>
      </c>
      <c r="E1031" s="3" t="str">
        <f>VLOOKUP($A1031,DICO_Complet!A:R,5,FALSE)</f>
        <v>emvTerminalNature</v>
      </c>
      <c r="F1031" s="3" t="str">
        <f>VLOOKUP($A1031,DICO_Complet!A:R,6,FALSE)</f>
        <v>Exact2NumericText</v>
      </c>
      <c r="G1031" s="31" t="str">
        <f>VLOOKUP($A1031,DICO_Complet!A:R,7,FALSE)</f>
        <v>DNS</v>
      </c>
      <c r="H1031" s="31">
        <f>VLOOKUP($A1031,DICO_Complet!A:R,8,FALSE)</f>
        <v>0</v>
      </c>
      <c r="I1031" s="3" t="str">
        <f>IF(VLOOKUP($A1031,DICO_Complet!A:R,9,FALSE)&lt;&gt;0,VLOOKUP($A1031,DICO_Complet!A:R,9,FALSE),"")</f>
        <v/>
      </c>
      <c r="J1031" s="3" t="str">
        <f>VLOOKUP($A1031,DICO_Complet!A:R,10,FALSE)</f>
        <v xml:space="preserve">Terminal Type (See EMV Book for more details) </v>
      </c>
      <c r="K1031" s="3" t="str">
        <f>IF(OR(ISNA(VLOOKUP(Tableau161920[[#This Row],[Référence]],MON_MSG!A:H,7,FALSE)),ISBLANK(VLOOKUP(Tableau161920[[#This Row],[Référence]],MON_MSG!A:H,7,FALSE))),"",VLOOKUP(Tableau161920[[#This Row],[Référence]],MON_MSG!A:H,7,FALSE))</f>
        <v/>
      </c>
      <c r="L1031" s="3" t="str">
        <f>IF(OR(ISNA(VLOOKUP(Tableau161920[[#This Row],[Référence]],MON_MSG!A:I,8,FALSE)),ISBLANK(VLOOKUP(Tableau161920[[#This Row],[Référence]],MON_MSG!A:I,8,FALSE))),"",VLOOKUP(Tableau161920[[#This Row],[Référence]],MON_MSG!A:I,8,FALSE))</f>
        <v/>
      </c>
      <c r="M1031" s="3" t="str">
        <f>IF(OR(ISNA(VLOOKUP(Tableau161920[[#This Row],[Référence]],MON_MSG!A:J,9,FALSE)),ISBLANK(VLOOKUP(Tableau161920[[#This Row],[Référence]],MON_MSG!A:J,9,FALSE))),"",VLOOKUP(Tableau161920[[#This Row],[Référence]],MON_MSG!A:J,9,FALSE))</f>
        <v/>
      </c>
      <c r="N1031" s="3" t="str">
        <f>IF(VLOOKUP($A1031,DICO_Complet!A:R,12,FALSE)=0,"",VLOOKUP($A1031,DICO_Complet!A:R,12,FALSE))</f>
        <v/>
      </c>
      <c r="O1031" s="3" t="str">
        <f>IF(VLOOKUP($A1031,DICO_Complet!A:R,13,FALSE)=0,"",VLOOKUP($A1031,DICO_Complet!A:R,13,FALSE))</f>
        <v>058-DF35</v>
      </c>
      <c r="P1031" s="3" t="str">
        <f>IF(VLOOKUP($A1031,DICO_Complet!A:R,14,FALSE)=0,"",VLOOKUP($A1031,DICO_Complet!A:R,14,FALSE))</f>
        <v/>
      </c>
      <c r="Q1031" s="3" t="str">
        <f>IF(VLOOKUP($A1031,DICO_Complet!A:R,15,FALSE)=0,"",VLOOKUP($A1031,DICO_Complet!A:R,15,FALSE))</f>
        <v/>
      </c>
      <c r="R1031" s="3" t="str">
        <f>IF(VLOOKUP($A1031,DICO_Complet!A:R,16,FALSE)=0,"",VLOOKUP($A1031,DICO_Complet!A:R,16,FALSE))</f>
        <v/>
      </c>
      <c r="S1031" s="3" t="str">
        <f>IF(VLOOKUP($A1031,DICO_Complet!A:R,17,FALSE)=0,"",VLOOKUP($A1031,DICO_Complet!A:R,17,FALSE))</f>
        <v/>
      </c>
      <c r="T1031" s="3" t="str">
        <f>IF(VLOOKUP($A1031,DICO_Complet!A:R,18,FALSE)=0,"",VLOOKUP($A1031,DICO_Complet!A:R,18,FALSE))</f>
        <v/>
      </c>
    </row>
    <row r="1032" spans="1:20">
      <c r="A1032" s="29">
        <v>250813141600</v>
      </c>
      <c r="B1032" s="30" t="str">
        <f>IF(ISNA(VLOOKUP(Tableau161920[[#This Row],[Référence]],MON_MSG!A:B,2,FALSE)),"N",IF($I1032="Obsolete","N","O"))</f>
        <v>O</v>
      </c>
      <c r="C1032" s="3" t="str">
        <f>VLOOKUP($A1032,DICO_Complet!A:R,3,FALSE)</f>
        <v>Environment</v>
      </c>
      <c r="D1032" s="3" t="str">
        <f>VLOOKUP($A1032,DICO_Complet!A:R,4,FALSE)</f>
        <v>terminal</v>
      </c>
      <c r="E1032" s="3" t="str">
        <f>VLOOKUP($A1032,DICO_Complet!A:R,5,FALSE)</f>
        <v>exceptionFileNature</v>
      </c>
      <c r="F1032" s="3" t="str">
        <f>VLOOKUP($A1032,DICO_Complet!A:R,6,FALSE)</f>
        <v>ExceptionFileNatureCodeset</v>
      </c>
      <c r="G1032" s="31" t="str">
        <f>VLOOKUP($A1032,DICO_Complet!A:R,7,FALSE)</f>
        <v>DNS</v>
      </c>
      <c r="H1032" s="31">
        <f>VLOOKUP($A1032,DICO_Complet!A:R,8,FALSE)</f>
        <v>0</v>
      </c>
      <c r="I1032" s="3" t="str">
        <f>IF(VLOOKUP($A1032,DICO_Complet!A:R,9,FALSE)&lt;&gt;0,VLOOKUP($A1032,DICO_Complet!A:R,9,FALSE),"")</f>
        <v/>
      </c>
      <c r="J1032" s="3" t="str">
        <f>VLOOKUP($A1032,DICO_Complet!A:R,10,FALSE)</f>
        <v>Type of ExceptionFile</v>
      </c>
      <c r="K1032" s="3" t="str">
        <f>IF(OR(ISNA(VLOOKUP(Tableau161920[[#This Row],[Référence]],MON_MSG!A:H,7,FALSE)),ISBLANK(VLOOKUP(Tableau161920[[#This Row],[Référence]],MON_MSG!A:H,7,FALSE))),"",VLOOKUP(Tableau161920[[#This Row],[Référence]],MON_MSG!A:H,7,FALSE))</f>
        <v/>
      </c>
      <c r="L1032" s="3" t="str">
        <f>IF(OR(ISNA(VLOOKUP(Tableau161920[[#This Row],[Référence]],MON_MSG!A:I,8,FALSE)),ISBLANK(VLOOKUP(Tableau161920[[#This Row],[Référence]],MON_MSG!A:I,8,FALSE))),"",VLOOKUP(Tableau161920[[#This Row],[Référence]],MON_MSG!A:I,8,FALSE))</f>
        <v/>
      </c>
      <c r="M1032" s="3" t="str">
        <f>IF(OR(ISNA(VLOOKUP(Tableau161920[[#This Row],[Référence]],MON_MSG!A:J,9,FALSE)),ISBLANK(VLOOKUP(Tableau161920[[#This Row],[Référence]],MON_MSG!A:J,9,FALSE))),"",VLOOKUP(Tableau161920[[#This Row],[Référence]],MON_MSG!A:J,9,FALSE))</f>
        <v/>
      </c>
      <c r="N1032" s="3" t="str">
        <f>IF(VLOOKUP($A1032,DICO_Complet!A:R,12,FALSE)=0,"",VLOOKUP($A1032,DICO_Complet!A:R,12,FALSE))</f>
        <v/>
      </c>
      <c r="O1032" s="3" t="str">
        <f>IF(VLOOKUP($A1032,DICO_Complet!A:R,13,FALSE)=0,"",VLOOKUP($A1032,DICO_Complet!A:R,13,FALSE))</f>
        <v/>
      </c>
      <c r="P1032" s="3" t="str">
        <f>IF(VLOOKUP($A1032,DICO_Complet!A:R,14,FALSE)=0,"",VLOOKUP($A1032,DICO_Complet!A:R,14,FALSE))</f>
        <v>614_046-DF66-p11</v>
      </c>
      <c r="Q1032" s="3" t="str">
        <f>IF(VLOOKUP($A1032,DICO_Complet!A:R,15,FALSE)=0,"",VLOOKUP($A1032,DICO_Complet!A:R,15,FALSE))</f>
        <v/>
      </c>
      <c r="R1032" s="3" t="str">
        <f>IF(VLOOKUP($A1032,DICO_Complet!A:R,16,FALSE)=0,"",VLOOKUP($A1032,DICO_Complet!A:R,16,FALSE))</f>
        <v/>
      </c>
      <c r="S1032" s="3" t="str">
        <f>IF(VLOOKUP($A1032,DICO_Complet!A:R,17,FALSE)=0,"",VLOOKUP($A1032,DICO_Complet!A:R,17,FALSE))</f>
        <v/>
      </c>
      <c r="T1032" s="3" t="str">
        <f>IF(VLOOKUP($A1032,DICO_Complet!A:R,18,FALSE)=0,"",VLOOKUP($A1032,DICO_Complet!A:R,18,FALSE))</f>
        <v/>
      </c>
    </row>
    <row r="1033" spans="1:20">
      <c r="A1033" s="29">
        <v>250813141500</v>
      </c>
      <c r="B1033" s="30" t="str">
        <f>IF(ISNA(VLOOKUP(Tableau161920[[#This Row],[Référence]],MON_MSG!A:B,2,FALSE)),"N",IF($I1033="Obsolete","N","O"))</f>
        <v>O</v>
      </c>
      <c r="C1033" s="3" t="str">
        <f>VLOOKUP($A1033,DICO_Complet!A:R,3,FALSE)</f>
        <v>Environment</v>
      </c>
      <c r="D1033" s="3" t="str">
        <f>VLOOKUP($A1033,DICO_Complet!A:R,4,FALSE)</f>
        <v>terminal</v>
      </c>
      <c r="E1033" s="3" t="str">
        <f>VLOOKUP($A1033,DICO_Complet!A:R,5,FALSE)</f>
        <v>exceptionFileSize</v>
      </c>
      <c r="F1033" s="3" t="str">
        <f>VLOOKUP($A1033,DICO_Complet!A:R,6,FALSE)</f>
        <v>Max6Text</v>
      </c>
      <c r="G1033" s="31" t="str">
        <f>VLOOKUP($A1033,DICO_Complet!A:R,7,FALSE)</f>
        <v>DNS</v>
      </c>
      <c r="H1033" s="31">
        <f>VLOOKUP($A1033,DICO_Complet!A:R,8,FALSE)</f>
        <v>0</v>
      </c>
      <c r="I1033" s="3" t="str">
        <f>IF(VLOOKUP($A1033,DICO_Complet!A:R,9,FALSE)&lt;&gt;0,VLOOKUP($A1033,DICO_Complet!A:R,9,FALSE),"")</f>
        <v/>
      </c>
      <c r="J1033" s="3" t="str">
        <f>VLOOKUP($A1033,DICO_Complet!A:R,10,FALSE)</f>
        <v>Size of Exception File</v>
      </c>
      <c r="K1033" s="3" t="str">
        <f>IF(OR(ISNA(VLOOKUP(Tableau161920[[#This Row],[Référence]],MON_MSG!A:H,7,FALSE)),ISBLANK(VLOOKUP(Tableau161920[[#This Row],[Référence]],MON_MSG!A:H,7,FALSE))),"",VLOOKUP(Tableau161920[[#This Row],[Référence]],MON_MSG!A:H,7,FALSE))</f>
        <v/>
      </c>
      <c r="L1033" s="3" t="str">
        <f>IF(OR(ISNA(VLOOKUP(Tableau161920[[#This Row],[Référence]],MON_MSG!A:I,8,FALSE)),ISBLANK(VLOOKUP(Tableau161920[[#This Row],[Référence]],MON_MSG!A:I,8,FALSE))),"",VLOOKUP(Tableau161920[[#This Row],[Référence]],MON_MSG!A:I,8,FALSE))</f>
        <v/>
      </c>
      <c r="M1033" s="3" t="str">
        <f>IF(OR(ISNA(VLOOKUP(Tableau161920[[#This Row],[Référence]],MON_MSG!A:J,9,FALSE)),ISBLANK(VLOOKUP(Tableau161920[[#This Row],[Référence]],MON_MSG!A:J,9,FALSE))),"",VLOOKUP(Tableau161920[[#This Row],[Référence]],MON_MSG!A:J,9,FALSE))</f>
        <v/>
      </c>
      <c r="N1033" s="3" t="str">
        <f>IF(VLOOKUP($A1033,DICO_Complet!A:R,12,FALSE)=0,"",VLOOKUP($A1033,DICO_Complet!A:R,12,FALSE))</f>
        <v/>
      </c>
      <c r="O1033" s="3" t="str">
        <f>IF(VLOOKUP($A1033,DICO_Complet!A:R,13,FALSE)=0,"",VLOOKUP($A1033,DICO_Complet!A:R,13,FALSE))</f>
        <v/>
      </c>
      <c r="P1033" s="3" t="str">
        <f>IF(VLOOKUP($A1033,DICO_Complet!A:R,14,FALSE)=0,"",VLOOKUP($A1033,DICO_Complet!A:R,14,FALSE))</f>
        <v>614_046-DF66-p10</v>
      </c>
      <c r="Q1033" s="3" t="str">
        <f>IF(VLOOKUP($A1033,DICO_Complet!A:R,15,FALSE)=0,"",VLOOKUP($A1033,DICO_Complet!A:R,15,FALSE))</f>
        <v/>
      </c>
      <c r="R1033" s="3" t="str">
        <f>IF(VLOOKUP($A1033,DICO_Complet!A:R,16,FALSE)=0,"",VLOOKUP($A1033,DICO_Complet!A:R,16,FALSE))</f>
        <v/>
      </c>
      <c r="S1033" s="3" t="str">
        <f>IF(VLOOKUP($A1033,DICO_Complet!A:R,17,FALSE)=0,"",VLOOKUP($A1033,DICO_Complet!A:R,17,FALSE))</f>
        <v/>
      </c>
      <c r="T1033" s="3" t="str">
        <f>IF(VLOOKUP($A1033,DICO_Complet!A:R,18,FALSE)=0,"",VLOOKUP($A1033,DICO_Complet!A:R,18,FALSE))</f>
        <v/>
      </c>
    </row>
    <row r="1034" spans="1:20">
      <c r="A1034" s="29">
        <v>250425201625</v>
      </c>
      <c r="B1034" s="30" t="str">
        <f>IF(ISNA(VLOOKUP(Tableau161920[[#This Row],[Référence]],MON_MSG!A:B,2,FALSE)),"N",IF($I1034="Obsolete","N","O"))</f>
        <v>O</v>
      </c>
      <c r="C1034" s="3" t="str">
        <f>VLOOKUP($A1034,DICO_Complet!A:R,3,FALSE)</f>
        <v>Environment</v>
      </c>
      <c r="D1034" s="3" t="str">
        <f>VLOOKUP($A1034,DICO_Complet!A:R,4,FALSE)</f>
        <v>terminal</v>
      </c>
      <c r="E1034" s="3" t="str">
        <f>VLOOKUP($A1034,DICO_Complet!A:R,5,FALSE)</f>
        <v>flashMemoryCapacity</v>
      </c>
      <c r="F1034" s="3" t="str">
        <f>VLOOKUP($A1034,DICO_Complet!A:R,6,FALSE)</f>
        <v>Max6Text</v>
      </c>
      <c r="G1034" s="31" t="str">
        <f>VLOOKUP($A1034,DICO_Complet!A:R,7,FALSE)</f>
        <v>DNS</v>
      </c>
      <c r="H1034" s="31">
        <f>VLOOKUP($A1034,DICO_Complet!A:R,8,FALSE)</f>
        <v>0</v>
      </c>
      <c r="I1034" s="3" t="str">
        <f>IF(VLOOKUP($A1034,DICO_Complet!A:R,9,FALSE)&lt;&gt;0,VLOOKUP($A1034,DICO_Complet!A:R,9,FALSE),"")</f>
        <v/>
      </c>
      <c r="J1034" s="3" t="str">
        <f>VLOOKUP($A1034,DICO_Complet!A:R,10,FALSE)</f>
        <v>POI Flash memory capacity (KB) (Ko) _</v>
      </c>
      <c r="K1034" s="3" t="str">
        <f>IF(OR(ISNA(VLOOKUP(Tableau161920[[#This Row],[Référence]],MON_MSG!A:H,7,FALSE)),ISBLANK(VLOOKUP(Tableau161920[[#This Row],[Référence]],MON_MSG!A:H,7,FALSE))),"",VLOOKUP(Tableau161920[[#This Row],[Référence]],MON_MSG!A:H,7,FALSE))</f>
        <v/>
      </c>
      <c r="L1034" s="3" t="str">
        <f>IF(OR(ISNA(VLOOKUP(Tableau161920[[#This Row],[Référence]],MON_MSG!A:I,8,FALSE)),ISBLANK(VLOOKUP(Tableau161920[[#This Row],[Référence]],MON_MSG!A:I,8,FALSE))),"",VLOOKUP(Tableau161920[[#This Row],[Référence]],MON_MSG!A:I,8,FALSE))</f>
        <v/>
      </c>
      <c r="M1034" s="3" t="str">
        <f>IF(OR(ISNA(VLOOKUP(Tableau161920[[#This Row],[Référence]],MON_MSG!A:J,9,FALSE)),ISBLANK(VLOOKUP(Tableau161920[[#This Row],[Référence]],MON_MSG!A:J,9,FALSE))),"",VLOOKUP(Tableau161920[[#This Row],[Référence]],MON_MSG!A:J,9,FALSE))</f>
        <v/>
      </c>
      <c r="N1034" s="3" t="str">
        <f>IF(VLOOKUP($A1034,DICO_Complet!A:R,12,FALSE)=0,"",VLOOKUP($A1034,DICO_Complet!A:R,12,FALSE))</f>
        <v/>
      </c>
      <c r="O1034" s="3" t="str">
        <f>IF(VLOOKUP($A1034,DICO_Complet!A:R,13,FALSE)=0,"",VLOOKUP($A1034,DICO_Complet!A:R,13,FALSE))</f>
        <v/>
      </c>
      <c r="P1034" s="3" t="str">
        <f>IF(VLOOKUP($A1034,DICO_Complet!A:R,14,FALSE)=0,"",VLOOKUP($A1034,DICO_Complet!A:R,14,FALSE))</f>
        <v>614_046-DF66-p12 &amp;  614_046-DF67-p09</v>
      </c>
      <c r="Q1034" s="3" t="str">
        <f>IF(VLOOKUP($A1034,DICO_Complet!A:R,15,FALSE)=0,"",VLOOKUP($A1034,DICO_Complet!A:R,15,FALSE))</f>
        <v/>
      </c>
      <c r="R1034" s="3" t="str">
        <f>IF(VLOOKUP($A1034,DICO_Complet!A:R,16,FALSE)=0,"",VLOOKUP($A1034,DICO_Complet!A:R,16,FALSE))</f>
        <v/>
      </c>
      <c r="S1034" s="3" t="str">
        <f>IF(VLOOKUP($A1034,DICO_Complet!A:R,17,FALSE)=0,"",VLOOKUP($A1034,DICO_Complet!A:R,17,FALSE))</f>
        <v/>
      </c>
      <c r="T1034" s="3" t="str">
        <f>IF(VLOOKUP($A1034,DICO_Complet!A:R,18,FALSE)=0,"",VLOOKUP($A1034,DICO_Complet!A:R,18,FALSE))</f>
        <v/>
      </c>
    </row>
    <row r="1035" spans="1:20">
      <c r="A1035" s="29">
        <v>250717102628</v>
      </c>
      <c r="B1035" s="30" t="str">
        <f>IF(ISNA(VLOOKUP(Tableau161920[[#This Row],[Référence]],MON_MSG!A:B,2,FALSE)),"N",IF($I1035="Obsolete","N","O"))</f>
        <v>O</v>
      </c>
      <c r="C1035" s="3" t="str">
        <f>VLOOKUP($A1035,DICO_Complet!A:R,3,FALSE)</f>
        <v>Environment</v>
      </c>
      <c r="D1035" s="3" t="str">
        <f>VLOOKUP($A1035,DICO_Complet!A:R,4,FALSE)</f>
        <v>terminal</v>
      </c>
      <c r="E1035" s="3" t="str">
        <f>VLOOKUP($A1035,DICO_Complet!A:R,5,FALSE)</f>
        <v>friendlyName</v>
      </c>
      <c r="F1035" s="3" t="str">
        <f>VLOOKUP($A1035,DICO_Complet!A:R,6,FALSE)</f>
        <v>Max255Text</v>
      </c>
      <c r="G1035" s="31" t="str">
        <f>VLOOKUP($A1035,DICO_Complet!A:R,7,FALSE)</f>
        <v>DNS</v>
      </c>
      <c r="H1035" s="31">
        <f>VLOOKUP($A1035,DICO_Complet!A:R,8,FALSE)</f>
        <v>0</v>
      </c>
      <c r="I1035" s="3" t="str">
        <f>IF(VLOOKUP($A1035,DICO_Complet!A:R,9,FALSE)&lt;&gt;0,VLOOKUP($A1035,DICO_Complet!A:R,9,FALSE),"")</f>
        <v/>
      </c>
      <c r="J1035" s="3" t="str">
        <f>VLOOKUP($A1035,DICO_Complet!A:R,10,FALSE)</f>
        <v>Terminal name</v>
      </c>
      <c r="K1035" s="3" t="str">
        <f>IF(OR(ISNA(VLOOKUP(Tableau161920[[#This Row],[Référence]],MON_MSG!A:H,7,FALSE)),ISBLANK(VLOOKUP(Tableau161920[[#This Row],[Référence]],MON_MSG!A:H,7,FALSE))),"",VLOOKUP(Tableau161920[[#This Row],[Référence]],MON_MSG!A:H,7,FALSE))</f>
        <v/>
      </c>
      <c r="L1035" s="3" t="str">
        <f>IF(OR(ISNA(VLOOKUP(Tableau161920[[#This Row],[Référence]],MON_MSG!A:I,8,FALSE)),ISBLANK(VLOOKUP(Tableau161920[[#This Row],[Référence]],MON_MSG!A:I,8,FALSE))),"",VLOOKUP(Tableau161920[[#This Row],[Référence]],MON_MSG!A:I,8,FALSE))</f>
        <v/>
      </c>
      <c r="M1035" s="3" t="str">
        <f>IF(OR(ISNA(VLOOKUP(Tableau161920[[#This Row],[Référence]],MON_MSG!A:J,9,FALSE)),ISBLANK(VLOOKUP(Tableau161920[[#This Row],[Référence]],MON_MSG!A:J,9,FALSE))),"",VLOOKUP(Tableau161920[[#This Row],[Référence]],MON_MSG!A:J,9,FALSE))</f>
        <v/>
      </c>
      <c r="N1035" s="3" t="str">
        <f>IF(VLOOKUP($A1035,DICO_Complet!A:R,12,FALSE)=0,"",VLOOKUP($A1035,DICO_Complet!A:R,12,FALSE))</f>
        <v/>
      </c>
      <c r="O1035" s="3" t="str">
        <f>IF(VLOOKUP($A1035,DICO_Complet!A:R,13,FALSE)=0,"",VLOOKUP($A1035,DICO_Complet!A:R,13,FALSE))</f>
        <v/>
      </c>
      <c r="P1035" s="3" t="str">
        <f>IF(VLOOKUP($A1035,DICO_Complet!A:R,14,FALSE)=0,"",VLOOKUP($A1035,DICO_Complet!A:R,14,FALSE))</f>
        <v/>
      </c>
      <c r="Q1035" s="3" t="str">
        <f>IF(VLOOKUP($A1035,DICO_Complet!A:R,15,FALSE)=0,"",VLOOKUP($A1035,DICO_Complet!A:R,15,FALSE))</f>
        <v/>
      </c>
      <c r="R1035" s="3" t="str">
        <f>IF(VLOOKUP($A1035,DICO_Complet!A:R,16,FALSE)=0,"",VLOOKUP($A1035,DICO_Complet!A:R,16,FALSE))</f>
        <v/>
      </c>
      <c r="S1035" s="3" t="str">
        <f>IF(VLOOKUP($A1035,DICO_Complet!A:R,17,FALSE)=0,"",VLOOKUP($A1035,DICO_Complet!A:R,17,FALSE))</f>
        <v/>
      </c>
      <c r="T1035" s="3" t="str">
        <f>IF(VLOOKUP($A1035,DICO_Complet!A:R,18,FALSE)=0,"",VLOOKUP($A1035,DICO_Complet!A:R,18,FALSE))</f>
        <v/>
      </c>
    </row>
    <row r="1036" spans="1:20">
      <c r="A1036" s="29">
        <v>250425201704</v>
      </c>
      <c r="B1036" s="30" t="str">
        <f>IF(ISNA(VLOOKUP(Tableau161920[[#This Row],[Référence]],MON_MSG!A:B,2,FALSE)),"N",IF($I1036="Obsolete","N","O"))</f>
        <v>O</v>
      </c>
      <c r="C1036" s="3" t="str">
        <f>VLOOKUP($A1036,DICO_Complet!A:R,3,FALSE)</f>
        <v>Environment</v>
      </c>
      <c r="D1036" s="3" t="str">
        <f>VLOOKUP($A1036,DICO_Complet!A:R,4,FALSE)</f>
        <v>terminal</v>
      </c>
      <c r="E1036" s="3" t="str">
        <f>VLOOKUP($A1036,DICO_Complet!A:R,5,FALSE)</f>
        <v>hardwareCouplerVersionNumber</v>
      </c>
      <c r="F1036" s="3" t="str">
        <f>VLOOKUP($A1036,DICO_Complet!A:R,6,FALSE)</f>
        <v>Max4AlphaNumericText</v>
      </c>
      <c r="G1036" s="31" t="str">
        <f>VLOOKUP($A1036,DICO_Complet!A:R,7,FALSE)</f>
        <v>DNS</v>
      </c>
      <c r="H1036" s="31">
        <f>VLOOKUP($A1036,DICO_Complet!A:R,8,FALSE)</f>
        <v>0</v>
      </c>
      <c r="I1036" s="3" t="str">
        <f>IF(VLOOKUP($A1036,DICO_Complet!A:R,9,FALSE)&lt;&gt;0,VLOOKUP($A1036,DICO_Complet!A:R,9,FALSE),"")</f>
        <v/>
      </c>
      <c r="J1036" s="3" t="str">
        <f>VLOOKUP($A1036,DICO_Complet!A:R,10,FALSE)</f>
        <v>Hardware coupler version number</v>
      </c>
      <c r="K1036" s="3" t="str">
        <f>IF(OR(ISNA(VLOOKUP(Tableau161920[[#This Row],[Référence]],MON_MSG!A:H,7,FALSE)),ISBLANK(VLOOKUP(Tableau161920[[#This Row],[Référence]],MON_MSG!A:H,7,FALSE))),"",VLOOKUP(Tableau161920[[#This Row],[Référence]],MON_MSG!A:H,7,FALSE))</f>
        <v/>
      </c>
      <c r="L1036" s="3" t="str">
        <f>IF(OR(ISNA(VLOOKUP(Tableau161920[[#This Row],[Référence]],MON_MSG!A:I,8,FALSE)),ISBLANK(VLOOKUP(Tableau161920[[#This Row],[Référence]],MON_MSG!A:I,8,FALSE))),"",VLOOKUP(Tableau161920[[#This Row],[Référence]],MON_MSG!A:I,8,FALSE))</f>
        <v/>
      </c>
      <c r="M1036" s="3" t="str">
        <f>IF(OR(ISNA(VLOOKUP(Tableau161920[[#This Row],[Référence]],MON_MSG!A:J,9,FALSE)),ISBLANK(VLOOKUP(Tableau161920[[#This Row],[Référence]],MON_MSG!A:J,9,FALSE))),"",VLOOKUP(Tableau161920[[#This Row],[Référence]],MON_MSG!A:J,9,FALSE))</f>
        <v/>
      </c>
      <c r="N1036" s="3" t="str">
        <f>IF(VLOOKUP($A1036,DICO_Complet!A:R,12,FALSE)=0,"",VLOOKUP($A1036,DICO_Complet!A:R,12,FALSE))</f>
        <v/>
      </c>
      <c r="O1036" s="3" t="str">
        <f>IF(VLOOKUP($A1036,DICO_Complet!A:R,13,FALSE)=0,"",VLOOKUP($A1036,DICO_Complet!A:R,13,FALSE))</f>
        <v/>
      </c>
      <c r="P1036" s="3" t="str">
        <f>IF(VLOOKUP($A1036,DICO_Complet!A:R,14,FALSE)=0,"",VLOOKUP($A1036,DICO_Complet!A:R,14,FALSE))</f>
        <v>614_046-DF66-p18 &amp; 614_046-DF67-p14</v>
      </c>
      <c r="Q1036" s="3" t="str">
        <f>IF(VLOOKUP($A1036,DICO_Complet!A:R,15,FALSE)=0,"",VLOOKUP($A1036,DICO_Complet!A:R,15,FALSE))</f>
        <v/>
      </c>
      <c r="R1036" s="3" t="str">
        <f>IF(VLOOKUP($A1036,DICO_Complet!A:R,16,FALSE)=0,"",VLOOKUP($A1036,DICO_Complet!A:R,16,FALSE))</f>
        <v/>
      </c>
      <c r="S1036" s="3" t="str">
        <f>IF(VLOOKUP($A1036,DICO_Complet!A:R,17,FALSE)=0,"",VLOOKUP($A1036,DICO_Complet!A:R,17,FALSE))</f>
        <v/>
      </c>
      <c r="T1036" s="3" t="str">
        <f>IF(VLOOKUP($A1036,DICO_Complet!A:R,18,FALSE)=0,"",VLOOKUP($A1036,DICO_Complet!A:R,18,FALSE))</f>
        <v/>
      </c>
    </row>
    <row r="1037" spans="1:20">
      <c r="A1037" s="29">
        <v>250827111200</v>
      </c>
      <c r="B1037" s="30" t="str">
        <f>IF(ISNA(VLOOKUP(Tableau161920[[#This Row],[Référence]],MON_MSG!A:B,2,FALSE)),"N",IF($I1037="Obsolete","N","O"))</f>
        <v>O</v>
      </c>
      <c r="C1037" s="3" t="str">
        <f>VLOOKUP($A1037,DICO_Complet!A:R,3,FALSE)</f>
        <v>Environment</v>
      </c>
      <c r="D1037" s="3" t="str">
        <f>VLOOKUP($A1037,DICO_Complet!A:R,4,FALSE)</f>
        <v>terminal</v>
      </c>
      <c r="E1037" s="3" t="str">
        <f>VLOOKUP($A1037,DICO_Complet!A:R,5,FALSE)</f>
        <v>integrityCheckNature</v>
      </c>
      <c r="F1037" s="3" t="str">
        <f>VLOOKUP($A1037,DICO_Complet!A:R,6,FALSE)</f>
        <v>IntegrityCheckNatureCodeset</v>
      </c>
      <c r="G1037" s="31" t="str">
        <f>VLOOKUP($A1037,DICO_Complet!A:R,7,FALSE)</f>
        <v>DNS</v>
      </c>
      <c r="H1037" s="31">
        <f>VLOOKUP($A1037,DICO_Complet!A:R,8,FALSE)</f>
        <v>0</v>
      </c>
      <c r="I1037" s="3" t="str">
        <f>IF(VLOOKUP($A1037,DICO_Complet!A:R,9,FALSE)&lt;&gt;0,VLOOKUP($A1037,DICO_Complet!A:R,9,FALSE),"")</f>
        <v/>
      </c>
      <c r="J1037" s="3" t="str">
        <f>VLOOKUP($A1037,DICO_Complet!A:R,10,FALSE)</f>
        <v>Specifies the calculation method used to perform data integrity verification.</v>
      </c>
      <c r="K1037" s="3" t="str">
        <f>IF(OR(ISNA(VLOOKUP(Tableau161920[[#This Row],[Référence]],MON_MSG!A:H,7,FALSE)),ISBLANK(VLOOKUP(Tableau161920[[#This Row],[Référence]],MON_MSG!A:H,7,FALSE))),"",VLOOKUP(Tableau161920[[#This Row],[Référence]],MON_MSG!A:H,7,FALSE))</f>
        <v/>
      </c>
      <c r="L1037" s="3" t="str">
        <f>IF(OR(ISNA(VLOOKUP(Tableau161920[[#This Row],[Référence]],MON_MSG!A:I,8,FALSE)),ISBLANK(VLOOKUP(Tableau161920[[#This Row],[Référence]],MON_MSG!A:I,8,FALSE))),"",VLOOKUP(Tableau161920[[#This Row],[Référence]],MON_MSG!A:I,8,FALSE))</f>
        <v/>
      </c>
      <c r="M1037" s="3" t="str">
        <f>IF(OR(ISNA(VLOOKUP(Tableau161920[[#This Row],[Référence]],MON_MSG!A:J,9,FALSE)),ISBLANK(VLOOKUP(Tableau161920[[#This Row],[Référence]],MON_MSG!A:J,9,FALSE))),"",VLOOKUP(Tableau161920[[#This Row],[Référence]],MON_MSG!A:J,9,FALSE))</f>
        <v/>
      </c>
      <c r="N1037" s="3" t="str">
        <f>IF(VLOOKUP($A1037,DICO_Complet!A:R,12,FALSE)=0,"",VLOOKUP($A1037,DICO_Complet!A:R,12,FALSE))</f>
        <v/>
      </c>
      <c r="O1037" s="3" t="str">
        <f>IF(VLOOKUP($A1037,DICO_Complet!A:R,13,FALSE)=0,"",VLOOKUP($A1037,DICO_Complet!A:R,13,FALSE))</f>
        <v/>
      </c>
      <c r="P1037" s="3" t="str">
        <f>IF(VLOOKUP($A1037,DICO_Complet!A:R,14,FALSE)=0,"",VLOOKUP($A1037,DICO_Complet!A:R,14,FALSE))</f>
        <v/>
      </c>
      <c r="Q1037" s="3" t="str">
        <f>IF(VLOOKUP($A1037,DICO_Complet!A:R,15,FALSE)=0,"",VLOOKUP($A1037,DICO_Complet!A:R,15,FALSE))</f>
        <v>058-DF32</v>
      </c>
      <c r="R1037" s="3" t="str">
        <f>IF(VLOOKUP($A1037,DICO_Complet!A:R,16,FALSE)=0,"",VLOOKUP($A1037,DICO_Complet!A:R,16,FALSE))</f>
        <v/>
      </c>
      <c r="S1037" s="3" t="str">
        <f>IF(VLOOKUP($A1037,DICO_Complet!A:R,17,FALSE)=0,"",VLOOKUP($A1037,DICO_Complet!A:R,17,FALSE))</f>
        <v/>
      </c>
      <c r="T1037" s="3" t="str">
        <f>IF(VLOOKUP($A1037,DICO_Complet!A:R,18,FALSE)=0,"",VLOOKUP($A1037,DICO_Complet!A:R,18,FALSE))</f>
        <v/>
      </c>
    </row>
    <row r="1038" spans="1:20">
      <c r="A1038" s="29">
        <v>250827111000</v>
      </c>
      <c r="B1038" s="30" t="str">
        <f>IF(ISNA(VLOOKUP(Tableau161920[[#This Row],[Référence]],MON_MSG!A:B,2,FALSE)),"N",IF($I1038="Obsolete","N","O"))</f>
        <v>O</v>
      </c>
      <c r="C1038" s="3" t="str">
        <f>VLOOKUP($A1038,DICO_Complet!A:R,3,FALSE)</f>
        <v>Environment</v>
      </c>
      <c r="D1038" s="3" t="str">
        <f>VLOOKUP($A1038,DICO_Complet!A:R,4,FALSE)</f>
        <v>terminal</v>
      </c>
      <c r="E1038" s="3" t="str">
        <f>VLOOKUP($A1038,DICO_Complet!A:R,5,FALSE)</f>
        <v>integrityCheckValue</v>
      </c>
      <c r="F1038" s="3" t="str">
        <f>VLOOKUP($A1038,DICO_Complet!A:R,6,FALSE)</f>
        <v>Max2NumericText</v>
      </c>
      <c r="G1038" s="31" t="str">
        <f>VLOOKUP($A1038,DICO_Complet!A:R,7,FALSE)</f>
        <v>DNS</v>
      </c>
      <c r="H1038" s="31">
        <f>VLOOKUP($A1038,DICO_Complet!A:R,8,FALSE)</f>
        <v>0</v>
      </c>
      <c r="I1038" s="3" t="str">
        <f>IF(VLOOKUP($A1038,DICO_Complet!A:R,9,FALSE)&lt;&gt;0,VLOOKUP($A1038,DICO_Complet!A:R,9,FALSE),"")</f>
        <v/>
      </c>
      <c r="J1038" s="3" t="str">
        <f>VLOOKUP($A1038,DICO_Complet!A:R,10,FALSE)</f>
        <v>Result of a calculation based on the data elements which are received. This calculation is performed by an 
acceptance system during the transmission of the parameters.</v>
      </c>
      <c r="K1038" s="3" t="str">
        <f>IF(OR(ISNA(VLOOKUP(Tableau161920[[#This Row],[Référence]],MON_MSG!A:H,7,FALSE)),ISBLANK(VLOOKUP(Tableau161920[[#This Row],[Référence]],MON_MSG!A:H,7,FALSE))),"",VLOOKUP(Tableau161920[[#This Row],[Référence]],MON_MSG!A:H,7,FALSE))</f>
        <v/>
      </c>
      <c r="L1038" s="3" t="str">
        <f>IF(OR(ISNA(VLOOKUP(Tableau161920[[#This Row],[Référence]],MON_MSG!A:I,8,FALSE)),ISBLANK(VLOOKUP(Tableau161920[[#This Row],[Référence]],MON_MSG!A:I,8,FALSE))),"",VLOOKUP(Tableau161920[[#This Row],[Référence]],MON_MSG!A:I,8,FALSE))</f>
        <v/>
      </c>
      <c r="M1038" s="3" t="str">
        <f>IF(OR(ISNA(VLOOKUP(Tableau161920[[#This Row],[Référence]],MON_MSG!A:J,9,FALSE)),ISBLANK(VLOOKUP(Tableau161920[[#This Row],[Référence]],MON_MSG!A:J,9,FALSE))),"",VLOOKUP(Tableau161920[[#This Row],[Référence]],MON_MSG!A:J,9,FALSE))</f>
        <v/>
      </c>
      <c r="N1038" s="3" t="str">
        <f>IF(VLOOKUP($A1038,DICO_Complet!A:R,12,FALSE)=0,"",VLOOKUP($A1038,DICO_Complet!A:R,12,FALSE))</f>
        <v/>
      </c>
      <c r="O1038" s="3" t="str">
        <f>IF(VLOOKUP($A1038,DICO_Complet!A:R,13,FALSE)=0,"",VLOOKUP($A1038,DICO_Complet!A:R,13,FALSE))</f>
        <v/>
      </c>
      <c r="P1038" s="3" t="str">
        <f>IF(VLOOKUP($A1038,DICO_Complet!A:R,14,FALSE)=0,"",VLOOKUP($A1038,DICO_Complet!A:R,14,FALSE))</f>
        <v/>
      </c>
      <c r="Q1038" s="3" t="str">
        <f>IF(VLOOKUP($A1038,DICO_Complet!A:R,15,FALSE)=0,"",VLOOKUP($A1038,DICO_Complet!A:R,15,FALSE))</f>
        <v>058-DF31</v>
      </c>
      <c r="R1038" s="3" t="str">
        <f>IF(VLOOKUP($A1038,DICO_Complet!A:R,16,FALSE)=0,"",VLOOKUP($A1038,DICO_Complet!A:R,16,FALSE))</f>
        <v/>
      </c>
      <c r="S1038" s="3" t="str">
        <f>IF(VLOOKUP($A1038,DICO_Complet!A:R,17,FALSE)=0,"",VLOOKUP($A1038,DICO_Complet!A:R,17,FALSE))</f>
        <v/>
      </c>
      <c r="T1038" s="3" t="str">
        <f>IF(VLOOKUP($A1038,DICO_Complet!A:R,18,FALSE)=0,"",VLOOKUP($A1038,DICO_Complet!A:R,18,FALSE))</f>
        <v/>
      </c>
    </row>
    <row r="1039" spans="1:20">
      <c r="A1039" s="29">
        <v>250909103906</v>
      </c>
      <c r="B1039" s="30" t="str">
        <f>IF(ISNA(VLOOKUP(Tableau161920[[#This Row],[Référence]],MON_MSG!A:B,2,FALSE)),"N",IF($I1039="Obsolete","N","O"))</f>
        <v>O</v>
      </c>
      <c r="C1039" s="3" t="str">
        <f>VLOOKUP($A1039,DICO_Complet!A:R,3,FALSE)</f>
        <v>Environment</v>
      </c>
      <c r="D1039" s="3" t="str">
        <f>VLOOKUP($A1039,DICO_Complet!A:R,4,FALSE)</f>
        <v>terminal</v>
      </c>
      <c r="E1039" s="3" t="str">
        <f>VLOOKUP($A1039,DICO_Complet!A:R,5,FALSE)</f>
        <v>interbankApplicationSoftwareVersion</v>
      </c>
      <c r="F1039" s="3" t="str">
        <f>VLOOKUP($A1039,DICO_Complet!A:R,6,FALSE)</f>
        <v>Exact3Text</v>
      </c>
      <c r="G1039" s="31" t="str">
        <f>VLOOKUP($A1039,DICO_Complet!A:R,7,FALSE)</f>
        <v>DNS</v>
      </c>
      <c r="H1039" s="31">
        <f>VLOOKUP($A1039,DICO_Complet!A:R,8,FALSE)</f>
        <v>0</v>
      </c>
      <c r="I1039" s="3" t="str">
        <f>IF(VLOOKUP($A1039,DICO_Complet!A:R,9,FALSE)&lt;&gt;0,VLOOKUP($A1039,DICO_Complet!A:R,9,FALSE),"")</f>
        <v/>
      </c>
      <c r="J1039" s="3" t="str">
        <f>VLOOKUP($A1039,DICO_Complet!A:R,10,FALSE)</f>
        <v>Interbank application software version</v>
      </c>
      <c r="K1039" s="3" t="str">
        <f>IF(OR(ISNA(VLOOKUP(Tableau161920[[#This Row],[Référence]],MON_MSG!A:H,7,FALSE)),ISBLANK(VLOOKUP(Tableau161920[[#This Row],[Référence]],MON_MSG!A:H,7,FALSE))),"",VLOOKUP(Tableau161920[[#This Row],[Référence]],MON_MSG!A:H,7,FALSE))</f>
        <v/>
      </c>
      <c r="L1039" s="3" t="str">
        <f>IF(OR(ISNA(VLOOKUP(Tableau161920[[#This Row],[Référence]],MON_MSG!A:I,8,FALSE)),ISBLANK(VLOOKUP(Tableau161920[[#This Row],[Référence]],MON_MSG!A:I,8,FALSE))),"",VLOOKUP(Tableau161920[[#This Row],[Référence]],MON_MSG!A:I,8,FALSE))</f>
        <v/>
      </c>
      <c r="M1039" s="3" t="str">
        <f>IF(OR(ISNA(VLOOKUP(Tableau161920[[#This Row],[Référence]],MON_MSG!A:J,9,FALSE)),ISBLANK(VLOOKUP(Tableau161920[[#This Row],[Référence]],MON_MSG!A:J,9,FALSE))),"",VLOOKUP(Tableau161920[[#This Row],[Référence]],MON_MSG!A:J,9,FALSE))</f>
        <v/>
      </c>
      <c r="N1039" s="3" t="str">
        <f>IF(VLOOKUP($A1039,DICO_Complet!A:R,12,FALSE)=0,"",VLOOKUP($A1039,DICO_Complet!A:R,12,FALSE))</f>
        <v>RSB59_215</v>
      </c>
      <c r="O1039" s="3" t="str">
        <f>IF(VLOOKUP($A1039,DICO_Complet!A:R,13,FALSE)=0,"",VLOOKUP($A1039,DICO_Complet!A:R,13,FALSE))</f>
        <v>059-0215</v>
      </c>
      <c r="P1039" s="3" t="str">
        <f>IF(VLOOKUP($A1039,DICO_Complet!A:R,14,FALSE)=0,"",VLOOKUP($A1039,DICO_Complet!A:R,14,FALSE))</f>
        <v>047-32-p4; 046-DF50-p4</v>
      </c>
      <c r="Q1039" s="3" t="str">
        <f>IF(VLOOKUP($A1039,DICO_Complet!A:R,15,FALSE)=0,"",VLOOKUP($A1039,DICO_Complet!A:R,15,FALSE))</f>
        <v>059-0215</v>
      </c>
      <c r="R1039" s="3" t="str">
        <f>IF(VLOOKUP($A1039,DICO_Complet!A:R,16,FALSE)=0,"",VLOOKUP($A1039,DICO_Complet!A:R,16,FALSE))</f>
        <v/>
      </c>
      <c r="S1039" s="3" t="str">
        <f>IF(VLOOKUP($A1039,DICO_Complet!A:R,17,FALSE)=0,"",VLOOKUP($A1039,DICO_Complet!A:R,17,FALSE))</f>
        <v/>
      </c>
      <c r="T1039" s="3" t="str">
        <f>IF(VLOOKUP($A1039,DICO_Complet!A:R,18,FALSE)=0,"",VLOOKUP($A1039,DICO_Complet!A:R,18,FALSE))</f>
        <v/>
      </c>
    </row>
    <row r="1040" spans="1:20">
      <c r="A1040" s="29">
        <v>241112000137</v>
      </c>
      <c r="B1040" s="30" t="str">
        <f>IF(ISNA(VLOOKUP(Tableau161920[[#This Row],[Référence]],MON_MSG!A:B,2,FALSE)),"N",IF($I1040="Obsolete","N","O"))</f>
        <v>O</v>
      </c>
      <c r="C1040" s="3" t="str">
        <f>VLOOKUP($A1040,DICO_Complet!A:R,3,FALSE)</f>
        <v>Environment</v>
      </c>
      <c r="D1040" s="3" t="str">
        <f>VLOOKUP($A1040,DICO_Complet!A:R,4,FALSE)</f>
        <v>terminal</v>
      </c>
      <c r="E1040" s="3" t="str">
        <f>VLOOKUP($A1040,DICO_Complet!A:R,5,FALSE)</f>
        <v>ipAddress</v>
      </c>
      <c r="F1040" s="3" t="str">
        <f>VLOOKUP($A1040,DICO_Complet!A:R,6,FALSE)</f>
        <v>Min4Max45Text</v>
      </c>
      <c r="G1040" s="31" t="str">
        <f>VLOOKUP($A1040,DICO_Complet!A:R,7,FALSE)</f>
        <v>DNS</v>
      </c>
      <c r="H1040" s="31">
        <f>VLOOKUP($A1040,DICO_Complet!A:R,8,FALSE)</f>
        <v>0</v>
      </c>
      <c r="I1040" s="3" t="str">
        <f>IF(VLOOKUP($A1040,DICO_Complet!A:R,9,FALSE)&lt;&gt;0,VLOOKUP($A1040,DICO_Complet!A:R,9,FALSE),"")</f>
        <v/>
      </c>
      <c r="J1040" s="3" t="str">
        <f>VLOOKUP($A1040,DICO_Complet!A:R,10,FALSE)</f>
        <v>IP Address</v>
      </c>
      <c r="K1040" s="3" t="str">
        <f>IF(OR(ISNA(VLOOKUP(Tableau161920[[#This Row],[Référence]],MON_MSG!A:H,7,FALSE)),ISBLANK(VLOOKUP(Tableau161920[[#This Row],[Référence]],MON_MSG!A:H,7,FALSE))),"",VLOOKUP(Tableau161920[[#This Row],[Référence]],MON_MSG!A:H,7,FALSE))</f>
        <v/>
      </c>
      <c r="L1040" s="3" t="str">
        <f>IF(OR(ISNA(VLOOKUP(Tableau161920[[#This Row],[Référence]],MON_MSG!A:I,8,FALSE)),ISBLANK(VLOOKUP(Tableau161920[[#This Row],[Référence]],MON_MSG!A:I,8,FALSE))),"",VLOOKUP(Tableau161920[[#This Row],[Référence]],MON_MSG!A:I,8,FALSE))</f>
        <v/>
      </c>
      <c r="M1040" s="3" t="str">
        <f>IF(OR(ISNA(VLOOKUP(Tableau161920[[#This Row],[Référence]],MON_MSG!A:J,9,FALSE)),ISBLANK(VLOOKUP(Tableau161920[[#This Row],[Référence]],MON_MSG!A:J,9,FALSE))),"",VLOOKUP(Tableau161920[[#This Row],[Référence]],MON_MSG!A:J,9,FALSE))</f>
        <v/>
      </c>
      <c r="N1040" s="3" t="str">
        <f>IF(VLOOKUP($A1040,DICO_Complet!A:R,12,FALSE)=0,"",VLOOKUP($A1040,DICO_Complet!A:R,12,FALSE))</f>
        <v>RSB57_10</v>
      </c>
      <c r="O1040" s="3" t="str">
        <f>IF(VLOOKUP($A1040,DICO_Complet!A:R,13,FALSE)=0,"",VLOOKUP($A1040,DICO_Complet!A:R,13,FALSE))</f>
        <v>057-0010</v>
      </c>
      <c r="P1040" s="3" t="str">
        <f>IF(VLOOKUP($A1040,DICO_Complet!A:R,14,FALSE)=0,"",VLOOKUP($A1040,DICO_Complet!A:R,14,FALSE))</f>
        <v/>
      </c>
      <c r="Q1040" s="3" t="str">
        <f>IF(VLOOKUP($A1040,DICO_Complet!A:R,15,FALSE)=0,"",VLOOKUP($A1040,DICO_Complet!A:R,15,FALSE))</f>
        <v/>
      </c>
      <c r="R1040" s="3" t="str">
        <f>IF(VLOOKUP($A1040,DICO_Complet!A:R,16,FALSE)=0,"",VLOOKUP($A1040,DICO_Complet!A:R,16,FALSE))</f>
        <v/>
      </c>
      <c r="S1040" s="3" t="str">
        <f>IF(VLOOKUP($A1040,DICO_Complet!A:R,17,FALSE)=0,"",VLOOKUP($A1040,DICO_Complet!A:R,17,FALSE))</f>
        <v/>
      </c>
      <c r="T1040" s="3" t="str">
        <f>IF(VLOOKUP($A1040,DICO_Complet!A:R,18,FALSE)=0,"",VLOOKUP($A1040,DICO_Complet!A:R,18,FALSE))</f>
        <v/>
      </c>
    </row>
    <row r="1041" spans="1:20">
      <c r="A1041" s="29">
        <v>241112000138</v>
      </c>
      <c r="B1041" s="30" t="str">
        <f>IF(ISNA(VLOOKUP(Tableau161920[[#This Row],[Référence]],MON_MSG!A:B,2,FALSE)),"N",IF($I1041="Obsolete","N","O"))</f>
        <v>N</v>
      </c>
      <c r="C1041" s="3" t="str">
        <f>VLOOKUP($A1041,DICO_Complet!A:R,3,FALSE)</f>
        <v>Environment</v>
      </c>
      <c r="D1041" s="3" t="str">
        <f>VLOOKUP($A1041,DICO_Complet!A:R,4,FALSE)</f>
        <v>terminal</v>
      </c>
      <c r="E1041" s="3" t="str">
        <f>VLOOKUP($A1041,DICO_Complet!A:R,5,FALSE)</f>
        <v>iTpsa</v>
      </c>
      <c r="F1041" s="3" t="str">
        <f>VLOOKUP($A1041,DICO_Complet!A:R,6,FALSE)</f>
        <v>Exact12NumericText</v>
      </c>
      <c r="G1041" s="31" t="str">
        <f>VLOOKUP($A1041,DICO_Complet!A:R,7,FALSE)</f>
        <v>DNS</v>
      </c>
      <c r="H1041" s="31">
        <f>VLOOKUP($A1041,DICO_Complet!A:R,8,FALSE)</f>
        <v>0</v>
      </c>
      <c r="I1041" s="3" t="str">
        <f>IF(VLOOKUP($A1041,DICO_Complet!A:R,9,FALSE)&lt;&gt;0,VLOOKUP($A1041,DICO_Complet!A:R,9,FALSE),"")</f>
        <v>Obsolete</v>
      </c>
      <c r="J1041" s="3" t="str">
        <f>VLOOKUP($A1041,DICO_Complet!A:R,10,FALSE)</f>
        <v>Acceptance system terminal application identifier</v>
      </c>
      <c r="K1041" s="3" t="str">
        <f>IF(OR(ISNA(VLOOKUP(Tableau161920[[#This Row],[Référence]],MON_MSG!A:H,7,FALSE)),ISBLANK(VLOOKUP(Tableau161920[[#This Row],[Référence]],MON_MSG!A:H,7,FALSE))),"",VLOOKUP(Tableau161920[[#This Row],[Référence]],MON_MSG!A:H,7,FALSE))</f>
        <v/>
      </c>
      <c r="L1041" s="3" t="str">
        <f>IF(OR(ISNA(VLOOKUP(Tableau161920[[#This Row],[Référence]],MON_MSG!A:I,8,FALSE)),ISBLANK(VLOOKUP(Tableau161920[[#This Row],[Référence]],MON_MSG!A:I,8,FALSE))),"",VLOOKUP(Tableau161920[[#This Row],[Référence]],MON_MSG!A:I,8,FALSE))</f>
        <v/>
      </c>
      <c r="M1041" s="3" t="str">
        <f>IF(OR(ISNA(VLOOKUP(Tableau161920[[#This Row],[Référence]],MON_MSG!A:J,9,FALSE)),ISBLANK(VLOOKUP(Tableau161920[[#This Row],[Référence]],MON_MSG!A:J,9,FALSE))),"",VLOOKUP(Tableau161920[[#This Row],[Référence]],MON_MSG!A:J,9,FALSE))</f>
        <v/>
      </c>
      <c r="N1041" s="3" t="str">
        <f>IF(VLOOKUP($A1041,DICO_Complet!A:R,12,FALSE)=0,"",VLOOKUP($A1041,DICO_Complet!A:R,12,FALSE))</f>
        <v>RSB59_201</v>
      </c>
      <c r="O1041" s="3" t="str">
        <f>IF(VLOOKUP($A1041,DICO_Complet!A:R,13,FALSE)=0,"",VLOOKUP($A1041,DICO_Complet!A:R,13,FALSE))</f>
        <v>059-0201</v>
      </c>
      <c r="P1041" s="3" t="str">
        <f>IF(VLOOKUP($A1041,DICO_Complet!A:R,14,FALSE)=0,"",VLOOKUP($A1041,DICO_Complet!A:R,14,FALSE))</f>
        <v>046-DF50</v>
      </c>
      <c r="Q1041" s="3" t="str">
        <f>IF(VLOOKUP($A1041,DICO_Complet!A:R,15,FALSE)=0,"",VLOOKUP($A1041,DICO_Complet!A:R,15,FALSE))</f>
        <v>059-0201</v>
      </c>
      <c r="R1041" s="3" t="str">
        <f>IF(VLOOKUP($A1041,DICO_Complet!A:R,16,FALSE)=0,"",VLOOKUP($A1041,DICO_Complet!A:R,16,FALSE))</f>
        <v>N/A</v>
      </c>
      <c r="S1041" s="3" t="str">
        <f>IF(VLOOKUP($A1041,DICO_Complet!A:R,17,FALSE)=0,"",VLOOKUP($A1041,DICO_Complet!A:R,17,FALSE))</f>
        <v/>
      </c>
      <c r="T1041" s="3" t="str">
        <f>IF(VLOOKUP($A1041,DICO_Complet!A:R,18,FALSE)=0,"",VLOOKUP($A1041,DICO_Complet!A:R,18,FALSE))</f>
        <v/>
      </c>
    </row>
    <row r="1042" spans="1:20">
      <c r="A1042" s="29">
        <v>241112000139</v>
      </c>
      <c r="B1042" s="30" t="str">
        <f>IF(ISNA(VLOOKUP(Tableau161920[[#This Row],[Référence]],MON_MSG!A:B,2,FALSE)),"N",IF($I1042="Obsolete","N","O"))</f>
        <v>O</v>
      </c>
      <c r="C1042" s="3" t="str">
        <f>VLOOKUP($A1042,DICO_Complet!A:R,3,FALSE)</f>
        <v>Environment</v>
      </c>
      <c r="D1042" s="3" t="str">
        <f>VLOOKUP($A1042,DICO_Complet!A:R,4,FALSE)</f>
        <v>terminal</v>
      </c>
      <c r="E1042" s="3" t="str">
        <f>VLOOKUP($A1042,DICO_Complet!A:R,5,FALSE)</f>
        <v>iTpta</v>
      </c>
      <c r="F1042" s="3" t="str">
        <f>VLOOKUP($A1042,DICO_Complet!A:R,6,FALSE)</f>
        <v>Exact12NumericText</v>
      </c>
      <c r="G1042" s="31" t="str">
        <f>VLOOKUP($A1042,DICO_Complet!A:R,7,FALSE)</f>
        <v>DNS</v>
      </c>
      <c r="H1042" s="31">
        <f>VLOOKUP($A1042,DICO_Complet!A:R,8,FALSE)</f>
        <v>0</v>
      </c>
      <c r="I1042" s="3" t="str">
        <f>IF(VLOOKUP($A1042,DICO_Complet!A:R,9,FALSE)&lt;&gt;0,VLOOKUP($A1042,DICO_Complet!A:R,9,FALSE),"")</f>
        <v/>
      </c>
      <c r="J1042" s="3" t="str">
        <f>VLOOKUP($A1042,DICO_Complet!A:R,10,FALSE)</f>
        <v>Identifier of the point of acceptance terminal application</v>
      </c>
      <c r="K1042" s="3" t="str">
        <f>IF(OR(ISNA(VLOOKUP(Tableau161920[[#This Row],[Référence]],MON_MSG!A:H,7,FALSE)),ISBLANK(VLOOKUP(Tableau161920[[#This Row],[Référence]],MON_MSG!A:H,7,FALSE))),"",VLOOKUP(Tableau161920[[#This Row],[Référence]],MON_MSG!A:H,7,FALSE))</f>
        <v/>
      </c>
      <c r="L1042" s="3" t="str">
        <f>IF(OR(ISNA(VLOOKUP(Tableau161920[[#This Row],[Référence]],MON_MSG!A:I,8,FALSE)),ISBLANK(VLOOKUP(Tableau161920[[#This Row],[Référence]],MON_MSG!A:I,8,FALSE))),"",VLOOKUP(Tableau161920[[#This Row],[Référence]],MON_MSG!A:I,8,FALSE))</f>
        <v/>
      </c>
      <c r="M1042" s="3" t="str">
        <f>IF(OR(ISNA(VLOOKUP(Tableau161920[[#This Row],[Référence]],MON_MSG!A:J,9,FALSE)),ISBLANK(VLOOKUP(Tableau161920[[#This Row],[Référence]],MON_MSG!A:J,9,FALSE))),"",VLOOKUP(Tableau161920[[#This Row],[Référence]],MON_MSG!A:J,9,FALSE))</f>
        <v/>
      </c>
      <c r="N1042" s="3" t="str">
        <f>IF(VLOOKUP($A1042,DICO_Complet!A:R,12,FALSE)=0,"",VLOOKUP($A1042,DICO_Complet!A:R,12,FALSE))</f>
        <v>RSB59_215</v>
      </c>
      <c r="O1042" s="3" t="str">
        <f>IF(VLOOKUP($A1042,DICO_Complet!A:R,13,FALSE)=0,"",VLOOKUP($A1042,DICO_Complet!A:R,13,FALSE))</f>
        <v>059-0215</v>
      </c>
      <c r="P1042" s="3" t="str">
        <f>IF(VLOOKUP($A1042,DICO_Complet!A:R,14,FALSE)=0,"",VLOOKUP($A1042,DICO_Complet!A:R,14,FALSE))</f>
        <v>047-32</v>
      </c>
      <c r="Q1042" s="3" t="str">
        <f>IF(VLOOKUP($A1042,DICO_Complet!A:R,15,FALSE)=0,"",VLOOKUP($A1042,DICO_Complet!A:R,15,FALSE))</f>
        <v>059-0215</v>
      </c>
      <c r="R1042" s="3" t="str">
        <f>IF(VLOOKUP($A1042,DICO_Complet!A:R,16,FALSE)=0,"",VLOOKUP($A1042,DICO_Complet!A:R,16,FALSE))</f>
        <v/>
      </c>
      <c r="S1042" s="3" t="str">
        <f>IF(VLOOKUP($A1042,DICO_Complet!A:R,17,FALSE)=0,"",VLOOKUP($A1042,DICO_Complet!A:R,17,FALSE))</f>
        <v/>
      </c>
      <c r="T1042" s="3" t="str">
        <f>IF(VLOOKUP($A1042,DICO_Complet!A:R,18,FALSE)=0,"",VLOOKUP($A1042,DICO_Complet!A:R,18,FALSE))</f>
        <v/>
      </c>
    </row>
    <row r="1043" spans="1:20">
      <c r="A1043" s="29">
        <v>250425201703</v>
      </c>
      <c r="B1043" s="30" t="str">
        <f>IF(ISNA(VLOOKUP(Tableau161920[[#This Row],[Référence]],MON_MSG!A:B,2,FALSE)),"N",IF($I1043="Obsolete","N","O"))</f>
        <v>O</v>
      </c>
      <c r="C1043" s="3" t="str">
        <f>VLOOKUP($A1043,DICO_Complet!A:R,3,FALSE)</f>
        <v>Environment</v>
      </c>
      <c r="D1043" s="3" t="str">
        <f>VLOOKUP($A1043,DICO_Complet!A:R,4,FALSE)</f>
        <v>terminal</v>
      </c>
      <c r="E1043" s="3" t="str">
        <f>VLOOKUP($A1043,DICO_Complet!A:R,5,FALSE)</f>
        <v>kernelEditorCode</v>
      </c>
      <c r="F1043" s="3" t="str">
        <f>VLOOKUP($A1043,DICO_Complet!A:R,6,FALSE)</f>
        <v>Max3Text</v>
      </c>
      <c r="G1043" s="31" t="str">
        <f>VLOOKUP($A1043,DICO_Complet!A:R,7,FALSE)</f>
        <v>DNS</v>
      </c>
      <c r="H1043" s="31">
        <f>VLOOKUP($A1043,DICO_Complet!A:R,8,FALSE)</f>
        <v>0</v>
      </c>
      <c r="I1043" s="3" t="str">
        <f>IF(VLOOKUP($A1043,DICO_Complet!A:R,9,FALSE)&lt;&gt;0,VLOOKUP($A1043,DICO_Complet!A:R,9,FALSE),"")</f>
        <v/>
      </c>
      <c r="J1043" s="3" t="str">
        <f>VLOOKUP($A1043,DICO_Complet!A:R,10,FALSE)</f>
        <v>Kernel editor code</v>
      </c>
      <c r="K1043" s="3" t="str">
        <f>IF(OR(ISNA(VLOOKUP(Tableau161920[[#This Row],[Référence]],MON_MSG!A:H,7,FALSE)),ISBLANK(VLOOKUP(Tableau161920[[#This Row],[Référence]],MON_MSG!A:H,7,FALSE))),"",VLOOKUP(Tableau161920[[#This Row],[Référence]],MON_MSG!A:H,7,FALSE))</f>
        <v/>
      </c>
      <c r="L1043" s="3" t="str">
        <f>IF(OR(ISNA(VLOOKUP(Tableau161920[[#This Row],[Référence]],MON_MSG!A:I,8,FALSE)),ISBLANK(VLOOKUP(Tableau161920[[#This Row],[Référence]],MON_MSG!A:I,8,FALSE))),"",VLOOKUP(Tableau161920[[#This Row],[Référence]],MON_MSG!A:I,8,FALSE))</f>
        <v/>
      </c>
      <c r="M1043" s="3" t="str">
        <f>IF(OR(ISNA(VLOOKUP(Tableau161920[[#This Row],[Référence]],MON_MSG!A:J,9,FALSE)),ISBLANK(VLOOKUP(Tableau161920[[#This Row],[Référence]],MON_MSG!A:J,9,FALSE))),"",VLOOKUP(Tableau161920[[#This Row],[Référence]],MON_MSG!A:J,9,FALSE))</f>
        <v/>
      </c>
      <c r="N1043" s="3" t="str">
        <f>IF(VLOOKUP($A1043,DICO_Complet!A:R,12,FALSE)=0,"",VLOOKUP($A1043,DICO_Complet!A:R,12,FALSE))</f>
        <v/>
      </c>
      <c r="O1043" s="3" t="str">
        <f>IF(VLOOKUP($A1043,DICO_Complet!A:R,13,FALSE)=0,"",VLOOKUP($A1043,DICO_Complet!A:R,13,FALSE))</f>
        <v/>
      </c>
      <c r="P1043" s="3" t="str">
        <f>IF(VLOOKUP($A1043,DICO_Complet!A:R,14,FALSE)=0,"",VLOOKUP($A1043,DICO_Complet!A:R,14,FALSE))</f>
        <v>614_046-DF66-p05 &amp; 614_046-DF67-p13</v>
      </c>
      <c r="Q1043" s="3" t="str">
        <f>IF(VLOOKUP($A1043,DICO_Complet!A:R,15,FALSE)=0,"",VLOOKUP($A1043,DICO_Complet!A:R,15,FALSE))</f>
        <v/>
      </c>
      <c r="R1043" s="3" t="str">
        <f>IF(VLOOKUP($A1043,DICO_Complet!A:R,16,FALSE)=0,"",VLOOKUP($A1043,DICO_Complet!A:R,16,FALSE))</f>
        <v/>
      </c>
      <c r="S1043" s="3" t="str">
        <f>IF(VLOOKUP($A1043,DICO_Complet!A:R,17,FALSE)=0,"",VLOOKUP($A1043,DICO_Complet!A:R,17,FALSE))</f>
        <v/>
      </c>
      <c r="T1043" s="3" t="str">
        <f>IF(VLOOKUP($A1043,DICO_Complet!A:R,18,FALSE)=0,"",VLOOKUP($A1043,DICO_Complet!A:R,18,FALSE))</f>
        <v/>
      </c>
    </row>
    <row r="1044" spans="1:20">
      <c r="A1044" s="29">
        <v>250408145000</v>
      </c>
      <c r="B1044" s="30" t="str">
        <f>IF(ISNA(VLOOKUP(Tableau161920[[#This Row],[Référence]],MON_MSG!A:B,2,FALSE)),"N",IF($I1044="Obsolete","N","O"))</f>
        <v>O</v>
      </c>
      <c r="C1044" s="3" t="str">
        <f>VLOOKUP($A1044,DICO_Complet!A:R,3,FALSE)</f>
        <v>Environment</v>
      </c>
      <c r="D1044" s="3" t="str">
        <f>VLOOKUP($A1044,DICO_Complet!A:R,4,FALSE)</f>
        <v>terminal</v>
      </c>
      <c r="E1044" s="3" t="str">
        <f>VLOOKUP($A1044,DICO_Complet!A:R,5,FALSE)</f>
        <v>kernelId</v>
      </c>
      <c r="F1044" s="3" t="str">
        <f>VLOOKUP($A1044,DICO_Complet!A:R,6,FALSE)</f>
        <v>Max8HexBinaryText</v>
      </c>
      <c r="G1044" s="31" t="str">
        <f>VLOOKUP($A1044,DICO_Complet!A:R,7,FALSE)</f>
        <v>DNS</v>
      </c>
      <c r="H1044" s="31">
        <f>VLOOKUP($A1044,DICO_Complet!A:R,8,FALSE)</f>
        <v>0</v>
      </c>
      <c r="I1044" s="3" t="str">
        <f>IF(VLOOKUP($A1044,DICO_Complet!A:R,9,FALSE)&lt;&gt;0,VLOOKUP($A1044,DICO_Complet!A:R,9,FALSE),"")</f>
        <v/>
      </c>
      <c r="J1044" s="3" t="str">
        <f>VLOOKUP($A1044,DICO_Complet!A:R,10,FALSE)</f>
        <v>terminal kernel identifier</v>
      </c>
      <c r="K1044" s="3" t="str">
        <f>IF(OR(ISNA(VLOOKUP(Tableau161920[[#This Row],[Référence]],MON_MSG!A:H,7,FALSE)),ISBLANK(VLOOKUP(Tableau161920[[#This Row],[Référence]],MON_MSG!A:H,7,FALSE))),"",VLOOKUP(Tableau161920[[#This Row],[Référence]],MON_MSG!A:H,7,FALSE))</f>
        <v/>
      </c>
      <c r="L1044" s="3" t="str">
        <f>IF(OR(ISNA(VLOOKUP(Tableau161920[[#This Row],[Référence]],MON_MSG!A:I,8,FALSE)),ISBLANK(VLOOKUP(Tableau161920[[#This Row],[Référence]],MON_MSG!A:I,8,FALSE))),"",VLOOKUP(Tableau161920[[#This Row],[Référence]],MON_MSG!A:I,8,FALSE))</f>
        <v/>
      </c>
      <c r="M1044" s="3" t="str">
        <f>IF(OR(ISNA(VLOOKUP(Tableau161920[[#This Row],[Référence]],MON_MSG!A:J,9,FALSE)),ISBLANK(VLOOKUP(Tableau161920[[#This Row],[Référence]],MON_MSG!A:J,9,FALSE))),"",VLOOKUP(Tableau161920[[#This Row],[Référence]],MON_MSG!A:J,9,FALSE))</f>
        <v/>
      </c>
      <c r="N1044" s="3" t="str">
        <f>IF(VLOOKUP($A1044,DICO_Complet!A:R,12,FALSE)=0,"",VLOOKUP($A1044,DICO_Complet!A:R,12,FALSE))</f>
        <v/>
      </c>
      <c r="O1044" s="3" t="str">
        <f>IF(VLOOKUP($A1044,DICO_Complet!A:R,13,FALSE)=0,"",VLOOKUP($A1044,DICO_Complet!A:R,13,FALSE))</f>
        <v>055-0096</v>
      </c>
      <c r="P1044" s="3" t="str">
        <f>IF(VLOOKUP($A1044,DICO_Complet!A:R,14,FALSE)=0,"",VLOOKUP($A1044,DICO_Complet!A:R,14,FALSE))</f>
        <v>055-0096; 046-DF92</v>
      </c>
      <c r="Q1044" s="3" t="str">
        <f>IF(VLOOKUP($A1044,DICO_Complet!A:R,15,FALSE)=0,"",VLOOKUP($A1044,DICO_Complet!A:R,15,FALSE))</f>
        <v>055-0096</v>
      </c>
      <c r="R1044" s="3" t="str">
        <f>IF(VLOOKUP($A1044,DICO_Complet!A:R,16,FALSE)=0,"",VLOOKUP($A1044,DICO_Complet!A:R,16,FALSE))</f>
        <v/>
      </c>
      <c r="S1044" s="3" t="str">
        <f>IF(VLOOKUP($A1044,DICO_Complet!A:R,17,FALSE)=0,"",VLOOKUP($A1044,DICO_Complet!A:R,17,FALSE))</f>
        <v/>
      </c>
      <c r="T1044" s="3" t="str">
        <f>IF(VLOOKUP($A1044,DICO_Complet!A:R,18,FALSE)=0,"",VLOOKUP($A1044,DICO_Complet!A:R,18,FALSE))</f>
        <v/>
      </c>
    </row>
    <row r="1045" spans="1:20">
      <c r="A1045" s="29">
        <v>250425201620</v>
      </c>
      <c r="B1045" s="30" t="str">
        <f>IF(ISNA(VLOOKUP(Tableau161920[[#This Row],[Référence]],MON_MSG!A:B,2,FALSE)),"N",IF($I1045="Obsolete","N","O"))</f>
        <v>O</v>
      </c>
      <c r="C1045" s="3" t="str">
        <f>VLOOKUP($A1045,DICO_Complet!A:R,3,FALSE)</f>
        <v>Environment</v>
      </c>
      <c r="D1045" s="3" t="str">
        <f>VLOOKUP($A1045,DICO_Complet!A:R,4,FALSE)</f>
        <v>terminal</v>
      </c>
      <c r="E1045" s="3" t="str">
        <f>VLOOKUP($A1045,DICO_Complet!A:R,5,FALSE)</f>
        <v>kernelSoftwareVersionReference</v>
      </c>
      <c r="F1045" s="3" t="str">
        <f>VLOOKUP($A1045,DICO_Complet!A:R,6,FALSE)</f>
        <v>Max4Text</v>
      </c>
      <c r="G1045" s="31" t="str">
        <f>VLOOKUP($A1045,DICO_Complet!A:R,7,FALSE)</f>
        <v>DNS</v>
      </c>
      <c r="H1045" s="31">
        <f>VLOOKUP($A1045,DICO_Complet!A:R,8,FALSE)</f>
        <v>0</v>
      </c>
      <c r="I1045" s="3" t="str">
        <f>IF(VLOOKUP($A1045,DICO_Complet!A:R,9,FALSE)&lt;&gt;0,VLOOKUP($A1045,DICO_Complet!A:R,9,FALSE),"")</f>
        <v/>
      </c>
      <c r="J1045" s="3" t="str">
        <f>VLOOKUP($A1045,DICO_Complet!A:R,10,FALSE)</f>
        <v>Kernel software version reference</v>
      </c>
      <c r="K1045" s="3" t="str">
        <f>IF(OR(ISNA(VLOOKUP(Tableau161920[[#This Row],[Référence]],MON_MSG!A:H,7,FALSE)),ISBLANK(VLOOKUP(Tableau161920[[#This Row],[Référence]],MON_MSG!A:H,7,FALSE))),"",VLOOKUP(Tableau161920[[#This Row],[Référence]],MON_MSG!A:H,7,FALSE))</f>
        <v/>
      </c>
      <c r="L1045" s="3" t="str">
        <f>IF(OR(ISNA(VLOOKUP(Tableau161920[[#This Row],[Référence]],MON_MSG!A:I,8,FALSE)),ISBLANK(VLOOKUP(Tableau161920[[#This Row],[Référence]],MON_MSG!A:I,8,FALSE))),"",VLOOKUP(Tableau161920[[#This Row],[Référence]],MON_MSG!A:I,8,FALSE))</f>
        <v/>
      </c>
      <c r="M1045" s="3" t="str">
        <f>IF(OR(ISNA(VLOOKUP(Tableau161920[[#This Row],[Référence]],MON_MSG!A:J,9,FALSE)),ISBLANK(VLOOKUP(Tableau161920[[#This Row],[Référence]],MON_MSG!A:J,9,FALSE))),"",VLOOKUP(Tableau161920[[#This Row],[Référence]],MON_MSG!A:J,9,FALSE))</f>
        <v/>
      </c>
      <c r="N1045" s="3" t="str">
        <f>IF(VLOOKUP($A1045,DICO_Complet!A:R,12,FALSE)=0,"",VLOOKUP($A1045,DICO_Complet!A:R,12,FALSE))</f>
        <v/>
      </c>
      <c r="O1045" s="3" t="str">
        <f>IF(VLOOKUP($A1045,DICO_Complet!A:R,13,FALSE)=0,"",VLOOKUP($A1045,DICO_Complet!A:R,13,FALSE))</f>
        <v/>
      </c>
      <c r="P1045" s="3" t="str">
        <f>IF(VLOOKUP($A1045,DICO_Complet!A:R,14,FALSE)=0,"",VLOOKUP($A1045,DICO_Complet!A:R,14,FALSE))</f>
        <v>614_046-DF66-p04 &amp; 614_046-DF67-p04</v>
      </c>
      <c r="Q1045" s="3" t="str">
        <f>IF(VLOOKUP($A1045,DICO_Complet!A:R,15,FALSE)=0,"",VLOOKUP($A1045,DICO_Complet!A:R,15,FALSE))</f>
        <v/>
      </c>
      <c r="R1045" s="3" t="str">
        <f>IF(VLOOKUP($A1045,DICO_Complet!A:R,16,FALSE)=0,"",VLOOKUP($A1045,DICO_Complet!A:R,16,FALSE))</f>
        <v/>
      </c>
      <c r="S1045" s="3" t="str">
        <f>IF(VLOOKUP($A1045,DICO_Complet!A:R,17,FALSE)=0,"",VLOOKUP($A1045,DICO_Complet!A:R,17,FALSE))</f>
        <v/>
      </c>
      <c r="T1045" s="3" t="str">
        <f>IF(VLOOKUP($A1045,DICO_Complet!A:R,18,FALSE)=0,"",VLOOKUP($A1045,DICO_Complet!A:R,18,FALSE))</f>
        <v/>
      </c>
    </row>
    <row r="1046" spans="1:20">
      <c r="A1046" s="29">
        <v>250827102800</v>
      </c>
      <c r="B1046" s="30" t="str">
        <f>IF(ISNA(VLOOKUP(Tableau161920[[#This Row],[Référence]],MON_MSG!A:B,2,FALSE)),"N",IF($I1046="Obsolete","N","O"))</f>
        <v>O</v>
      </c>
      <c r="C1046" s="3" t="str">
        <f>VLOOKUP($A1046,DICO_Complet!A:R,3,FALSE)</f>
        <v>Environment</v>
      </c>
      <c r="D1046" s="3" t="str">
        <f>VLOOKUP($A1046,DICO_Complet!A:R,4,FALSE)</f>
        <v>terminal</v>
      </c>
      <c r="E1046" s="3" t="str">
        <f>VLOOKUP($A1046,DICO_Complet!A:R,5,FALSE)</f>
        <v>keyManagementMethod</v>
      </c>
      <c r="F1046" s="3" t="str">
        <f>VLOOKUP($A1046,DICO_Complet!A:R,6,FALSE)</f>
        <v>Exact4HexBinaryText</v>
      </c>
      <c r="G1046" s="31" t="str">
        <f>VLOOKUP($A1046,DICO_Complet!A:R,7,FALSE)</f>
        <v>DNS</v>
      </c>
      <c r="H1046" s="31">
        <f>VLOOKUP($A1046,DICO_Complet!A:R,8,FALSE)</f>
        <v>0</v>
      </c>
      <c r="I1046" s="3" t="str">
        <f>IF(VLOOKUP($A1046,DICO_Complet!A:R,9,FALSE)&lt;&gt;0,VLOOKUP($A1046,DICO_Complet!A:R,9,FALSE),"")</f>
        <v/>
      </c>
      <c r="J1046" s="3" t="str">
        <f>VLOOKUP($A1046,DICO_Complet!A:R,10,FALSE)</f>
        <v>Define the key management method (TDEA, AES)</v>
      </c>
      <c r="K1046" s="3" t="str">
        <f>IF(OR(ISNA(VLOOKUP(Tableau161920[[#This Row],[Référence]],MON_MSG!A:H,7,FALSE)),ISBLANK(VLOOKUP(Tableau161920[[#This Row],[Référence]],MON_MSG!A:H,7,FALSE))),"",VLOOKUP(Tableau161920[[#This Row],[Référence]],MON_MSG!A:H,7,FALSE))</f>
        <v/>
      </c>
      <c r="L1046" s="3" t="str">
        <f>IF(OR(ISNA(VLOOKUP(Tableau161920[[#This Row],[Référence]],MON_MSG!A:I,8,FALSE)),ISBLANK(VLOOKUP(Tableau161920[[#This Row],[Référence]],MON_MSG!A:I,8,FALSE))),"",VLOOKUP(Tableau161920[[#This Row],[Référence]],MON_MSG!A:I,8,FALSE))</f>
        <v/>
      </c>
      <c r="M1046" s="3" t="str">
        <f>IF(OR(ISNA(VLOOKUP(Tableau161920[[#This Row],[Référence]],MON_MSG!A:J,9,FALSE)),ISBLANK(VLOOKUP(Tableau161920[[#This Row],[Référence]],MON_MSG!A:J,9,FALSE))),"",VLOOKUP(Tableau161920[[#This Row],[Référence]],MON_MSG!A:J,9,FALSE))</f>
        <v/>
      </c>
      <c r="N1046" s="3" t="str">
        <f>IF(VLOOKUP($A1046,DICO_Complet!A:R,12,FALSE)=0,"",VLOOKUP($A1046,DICO_Complet!A:R,12,FALSE))</f>
        <v/>
      </c>
      <c r="O1046" s="3" t="str">
        <f>IF(VLOOKUP($A1046,DICO_Complet!A:R,13,FALSE)=0,"",VLOOKUP($A1046,DICO_Complet!A:R,13,FALSE))</f>
        <v/>
      </c>
      <c r="P1046" s="3" t="str">
        <f>IF(VLOOKUP($A1046,DICO_Complet!A:R,14,FALSE)=0,"",VLOOKUP($A1046,DICO_Complet!A:R,14,FALSE))</f>
        <v/>
      </c>
      <c r="Q1046" s="3" t="str">
        <f>IF(VLOOKUP($A1046,DICO_Complet!A:R,15,FALSE)=0,"",VLOOKUP($A1046,DICO_Complet!A:R,15,FALSE))</f>
        <v/>
      </c>
      <c r="R1046" s="3" t="str">
        <f>IF(VLOOKUP($A1046,DICO_Complet!A:R,16,FALSE)=0,"",VLOOKUP($A1046,DICO_Complet!A:R,16,FALSE))</f>
        <v/>
      </c>
      <c r="S1046" s="3" t="str">
        <f>IF(VLOOKUP($A1046,DICO_Complet!A:R,17,FALSE)=0,"",VLOOKUP($A1046,DICO_Complet!A:R,17,FALSE))</f>
        <v/>
      </c>
      <c r="T1046" s="3" t="str">
        <f>IF(VLOOKUP($A1046,DICO_Complet!A:R,18,FALSE)=0,"",VLOOKUP($A1046,DICO_Complet!A:R,18,FALSE))</f>
        <v/>
      </c>
    </row>
    <row r="1047" spans="1:20">
      <c r="A1047" s="29">
        <v>250827121000</v>
      </c>
      <c r="B1047" s="30" t="str">
        <f>IF(ISNA(VLOOKUP(Tableau161920[[#This Row],[Référence]],MON_MSG!A:B,2,FALSE)),"N",IF($I1047="Obsolete","N","O"))</f>
        <v>O</v>
      </c>
      <c r="C1047" s="3" t="str">
        <f>VLOOKUP($A1047,DICO_Complet!A:R,3,FALSE)</f>
        <v>Environment</v>
      </c>
      <c r="D1047" s="3" t="str">
        <f>VLOOKUP($A1047,DICO_Complet!A:R,4,FALSE)</f>
        <v>terminal</v>
      </c>
      <c r="E1047" s="3" t="str">
        <f>VLOOKUP($A1047,DICO_Complet!A:R,5,FALSE)</f>
        <v>lengthOfX509CommonNameData</v>
      </c>
      <c r="F1047" s="3" t="str">
        <f>VLOOKUP($A1047,DICO_Complet!A:R,6,FALSE)</f>
        <v>Max2NumericText</v>
      </c>
      <c r="G1047" s="31" t="str">
        <f>VLOOKUP($A1047,DICO_Complet!A:R,7,FALSE)</f>
        <v>DNS</v>
      </c>
      <c r="H1047" s="31">
        <f>VLOOKUP($A1047,DICO_Complet!A:R,8,FALSE)</f>
        <v>0</v>
      </c>
      <c r="I1047" s="3" t="str">
        <f>IF(VLOOKUP($A1047,DICO_Complet!A:R,9,FALSE)&lt;&gt;0,VLOOKUP($A1047,DICO_Complet!A:R,9,FALSE),"")</f>
        <v/>
      </c>
      <c r="J1047" s="3" t="str">
        <f>VLOOKUP($A1047,DICO_Complet!A:R,10,FALSE)</f>
        <v>List of PKI elements</v>
      </c>
      <c r="K1047" s="3" t="str">
        <f>IF(OR(ISNA(VLOOKUP(Tableau161920[[#This Row],[Référence]],MON_MSG!A:H,7,FALSE)),ISBLANK(VLOOKUP(Tableau161920[[#This Row],[Référence]],MON_MSG!A:H,7,FALSE))),"",VLOOKUP(Tableau161920[[#This Row],[Référence]],MON_MSG!A:H,7,FALSE))</f>
        <v/>
      </c>
      <c r="L1047" s="3" t="str">
        <f>IF(OR(ISNA(VLOOKUP(Tableau161920[[#This Row],[Référence]],MON_MSG!A:I,8,FALSE)),ISBLANK(VLOOKUP(Tableau161920[[#This Row],[Référence]],MON_MSG!A:I,8,FALSE))),"",VLOOKUP(Tableau161920[[#This Row],[Référence]],MON_MSG!A:I,8,FALSE))</f>
        <v/>
      </c>
      <c r="M1047" s="3" t="str">
        <f>IF(OR(ISNA(VLOOKUP(Tableau161920[[#This Row],[Référence]],MON_MSG!A:J,9,FALSE)),ISBLANK(VLOOKUP(Tableau161920[[#This Row],[Référence]],MON_MSG!A:J,9,FALSE))),"",VLOOKUP(Tableau161920[[#This Row],[Référence]],MON_MSG!A:J,9,FALSE))</f>
        <v/>
      </c>
      <c r="N1047" s="3" t="str">
        <f>IF(VLOOKUP($A1047,DICO_Complet!A:R,12,FALSE)=0,"",VLOOKUP($A1047,DICO_Complet!A:R,12,FALSE))</f>
        <v/>
      </c>
      <c r="O1047" s="3" t="str">
        <f>IF(VLOOKUP($A1047,DICO_Complet!A:R,13,FALSE)=0,"",VLOOKUP($A1047,DICO_Complet!A:R,13,FALSE))</f>
        <v>090-0002</v>
      </c>
      <c r="P1047" s="3" t="str">
        <f>IF(VLOOKUP($A1047,DICO_Complet!A:R,14,FALSE)=0,"",VLOOKUP($A1047,DICO_Complet!A:R,14,FALSE))</f>
        <v/>
      </c>
      <c r="Q1047" s="3" t="str">
        <f>IF(VLOOKUP($A1047,DICO_Complet!A:R,15,FALSE)=0,"",VLOOKUP($A1047,DICO_Complet!A:R,15,FALSE))</f>
        <v/>
      </c>
      <c r="R1047" s="3" t="str">
        <f>IF(VLOOKUP($A1047,DICO_Complet!A:R,16,FALSE)=0,"",VLOOKUP($A1047,DICO_Complet!A:R,16,FALSE))</f>
        <v/>
      </c>
      <c r="S1047" s="3" t="str">
        <f>IF(VLOOKUP($A1047,DICO_Complet!A:R,17,FALSE)=0,"",VLOOKUP($A1047,DICO_Complet!A:R,17,FALSE))</f>
        <v/>
      </c>
      <c r="T1047" s="3" t="str">
        <f>IF(VLOOKUP($A1047,DICO_Complet!A:R,18,FALSE)=0,"",VLOOKUP($A1047,DICO_Complet!A:R,18,FALSE))</f>
        <v/>
      </c>
    </row>
    <row r="1048" spans="1:20">
      <c r="A1048" s="29">
        <v>250827120600</v>
      </c>
      <c r="B1048" s="30" t="str">
        <f>IF(ISNA(VLOOKUP(Tableau161920[[#This Row],[Référence]],MON_MSG!A:B,2,FALSE)),"N",IF($I1048="Obsolete","N","O"))</f>
        <v>O</v>
      </c>
      <c r="C1048" s="3" t="str">
        <f>VLOOKUP($A1048,DICO_Complet!A:R,3,FALSE)</f>
        <v>Environment</v>
      </c>
      <c r="D1048" s="3" t="str">
        <f>VLOOKUP($A1048,DICO_Complet!A:R,4,FALSE)</f>
        <v>terminal</v>
      </c>
      <c r="E1048" s="3" t="str">
        <f>VLOOKUP($A1048,DICO_Complet!A:R,5,FALSE)</f>
        <v>lengthOfX509CountryNameData</v>
      </c>
      <c r="F1048" s="3" t="str">
        <f>VLOOKUP($A1048,DICO_Complet!A:R,6,FALSE)</f>
        <v>Max2NumericText</v>
      </c>
      <c r="G1048" s="31" t="str">
        <f>VLOOKUP($A1048,DICO_Complet!A:R,7,FALSE)</f>
        <v>DNS</v>
      </c>
      <c r="H1048" s="31">
        <f>VLOOKUP($A1048,DICO_Complet!A:R,8,FALSE)</f>
        <v>0</v>
      </c>
      <c r="I1048" s="3" t="str">
        <f>IF(VLOOKUP($A1048,DICO_Complet!A:R,9,FALSE)&lt;&gt;0,VLOOKUP($A1048,DICO_Complet!A:R,9,FALSE),"")</f>
        <v/>
      </c>
      <c r="J1048" s="3" t="str">
        <f>VLOOKUP($A1048,DICO_Complet!A:R,10,FALSE)</f>
        <v>List of PKI elements</v>
      </c>
      <c r="K1048" s="3" t="str">
        <f>IF(OR(ISNA(VLOOKUP(Tableau161920[[#This Row],[Référence]],MON_MSG!A:H,7,FALSE)),ISBLANK(VLOOKUP(Tableau161920[[#This Row],[Référence]],MON_MSG!A:H,7,FALSE))),"",VLOOKUP(Tableau161920[[#This Row],[Référence]],MON_MSG!A:H,7,FALSE))</f>
        <v/>
      </c>
      <c r="L1048" s="3" t="str">
        <f>IF(OR(ISNA(VLOOKUP(Tableau161920[[#This Row],[Référence]],MON_MSG!A:I,8,FALSE)),ISBLANK(VLOOKUP(Tableau161920[[#This Row],[Référence]],MON_MSG!A:I,8,FALSE))),"",VLOOKUP(Tableau161920[[#This Row],[Référence]],MON_MSG!A:I,8,FALSE))</f>
        <v/>
      </c>
      <c r="M1048" s="3" t="str">
        <f>IF(OR(ISNA(VLOOKUP(Tableau161920[[#This Row],[Référence]],MON_MSG!A:J,9,FALSE)),ISBLANK(VLOOKUP(Tableau161920[[#This Row],[Référence]],MON_MSG!A:J,9,FALSE))),"",VLOOKUP(Tableau161920[[#This Row],[Référence]],MON_MSG!A:J,9,FALSE))</f>
        <v/>
      </c>
      <c r="N1048" s="3" t="str">
        <f>IF(VLOOKUP($A1048,DICO_Complet!A:R,12,FALSE)=0,"",VLOOKUP($A1048,DICO_Complet!A:R,12,FALSE))</f>
        <v/>
      </c>
      <c r="O1048" s="3" t="str">
        <f>IF(VLOOKUP($A1048,DICO_Complet!A:R,13,FALSE)=0,"",VLOOKUP($A1048,DICO_Complet!A:R,13,FALSE))</f>
        <v>090-0002</v>
      </c>
      <c r="P1048" s="3" t="str">
        <f>IF(VLOOKUP($A1048,DICO_Complet!A:R,14,FALSE)=0,"",VLOOKUP($A1048,DICO_Complet!A:R,14,FALSE))</f>
        <v/>
      </c>
      <c r="Q1048" s="3" t="str">
        <f>IF(VLOOKUP($A1048,DICO_Complet!A:R,15,FALSE)=0,"",VLOOKUP($A1048,DICO_Complet!A:R,15,FALSE))</f>
        <v/>
      </c>
      <c r="R1048" s="3" t="str">
        <f>IF(VLOOKUP($A1048,DICO_Complet!A:R,16,FALSE)=0,"",VLOOKUP($A1048,DICO_Complet!A:R,16,FALSE))</f>
        <v/>
      </c>
      <c r="S1048" s="3" t="str">
        <f>IF(VLOOKUP($A1048,DICO_Complet!A:R,17,FALSE)=0,"",VLOOKUP($A1048,DICO_Complet!A:R,17,FALSE))</f>
        <v/>
      </c>
      <c r="T1048" s="3" t="str">
        <f>IF(VLOOKUP($A1048,DICO_Complet!A:R,18,FALSE)=0,"",VLOOKUP($A1048,DICO_Complet!A:R,18,FALSE))</f>
        <v/>
      </c>
    </row>
    <row r="1049" spans="1:20">
      <c r="A1049" s="29">
        <v>250827121400</v>
      </c>
      <c r="B1049" s="30" t="str">
        <f>IF(ISNA(VLOOKUP(Tableau161920[[#This Row],[Référence]],MON_MSG!A:B,2,FALSE)),"N",IF($I1049="Obsolete","N","O"))</f>
        <v>O</v>
      </c>
      <c r="C1049" s="3" t="str">
        <f>VLOOKUP($A1049,DICO_Complet!A:R,3,FALSE)</f>
        <v>Environment</v>
      </c>
      <c r="D1049" s="3" t="str">
        <f>VLOOKUP($A1049,DICO_Complet!A:R,4,FALSE)</f>
        <v>terminal</v>
      </c>
      <c r="E1049" s="3" t="str">
        <f>VLOOKUP($A1049,DICO_Complet!A:R,5,FALSE)</f>
        <v>lengthOfX509DistinguishedNameQualifierData</v>
      </c>
      <c r="F1049" s="3" t="str">
        <f>VLOOKUP($A1049,DICO_Complet!A:R,6,FALSE)</f>
        <v>Max2NumericText</v>
      </c>
      <c r="G1049" s="31" t="str">
        <f>VLOOKUP($A1049,DICO_Complet!A:R,7,FALSE)</f>
        <v>DNS</v>
      </c>
      <c r="H1049" s="31">
        <f>VLOOKUP($A1049,DICO_Complet!A:R,8,FALSE)</f>
        <v>0</v>
      </c>
      <c r="I1049" s="3" t="str">
        <f>IF(VLOOKUP($A1049,DICO_Complet!A:R,9,FALSE)&lt;&gt;0,VLOOKUP($A1049,DICO_Complet!A:R,9,FALSE),"")</f>
        <v/>
      </c>
      <c r="J1049" s="3" t="str">
        <f>VLOOKUP($A1049,DICO_Complet!A:R,10,FALSE)</f>
        <v>List of PKI elements</v>
      </c>
      <c r="K1049" s="3" t="str">
        <f>IF(OR(ISNA(VLOOKUP(Tableau161920[[#This Row],[Référence]],MON_MSG!A:H,7,FALSE)),ISBLANK(VLOOKUP(Tableau161920[[#This Row],[Référence]],MON_MSG!A:H,7,FALSE))),"",VLOOKUP(Tableau161920[[#This Row],[Référence]],MON_MSG!A:H,7,FALSE))</f>
        <v/>
      </c>
      <c r="L1049" s="3" t="str">
        <f>IF(OR(ISNA(VLOOKUP(Tableau161920[[#This Row],[Référence]],MON_MSG!A:I,8,FALSE)),ISBLANK(VLOOKUP(Tableau161920[[#This Row],[Référence]],MON_MSG!A:I,8,FALSE))),"",VLOOKUP(Tableau161920[[#This Row],[Référence]],MON_MSG!A:I,8,FALSE))</f>
        <v/>
      </c>
      <c r="M1049" s="3" t="str">
        <f>IF(OR(ISNA(VLOOKUP(Tableau161920[[#This Row],[Référence]],MON_MSG!A:J,9,FALSE)),ISBLANK(VLOOKUP(Tableau161920[[#This Row],[Référence]],MON_MSG!A:J,9,FALSE))),"",VLOOKUP(Tableau161920[[#This Row],[Référence]],MON_MSG!A:J,9,FALSE))</f>
        <v/>
      </c>
      <c r="N1049" s="3" t="str">
        <f>IF(VLOOKUP($A1049,DICO_Complet!A:R,12,FALSE)=0,"",VLOOKUP($A1049,DICO_Complet!A:R,12,FALSE))</f>
        <v/>
      </c>
      <c r="O1049" s="3" t="str">
        <f>IF(VLOOKUP($A1049,DICO_Complet!A:R,13,FALSE)=0,"",VLOOKUP($A1049,DICO_Complet!A:R,13,FALSE))</f>
        <v>090-0002</v>
      </c>
      <c r="P1049" s="3" t="str">
        <f>IF(VLOOKUP($A1049,DICO_Complet!A:R,14,FALSE)=0,"",VLOOKUP($A1049,DICO_Complet!A:R,14,FALSE))</f>
        <v/>
      </c>
      <c r="Q1049" s="3" t="str">
        <f>IF(VLOOKUP($A1049,DICO_Complet!A:R,15,FALSE)=0,"",VLOOKUP($A1049,DICO_Complet!A:R,15,FALSE))</f>
        <v/>
      </c>
      <c r="R1049" s="3" t="str">
        <f>IF(VLOOKUP($A1049,DICO_Complet!A:R,16,FALSE)=0,"",VLOOKUP($A1049,DICO_Complet!A:R,16,FALSE))</f>
        <v/>
      </c>
      <c r="S1049" s="3" t="str">
        <f>IF(VLOOKUP($A1049,DICO_Complet!A:R,17,FALSE)=0,"",VLOOKUP($A1049,DICO_Complet!A:R,17,FALSE))</f>
        <v/>
      </c>
      <c r="T1049" s="3" t="str">
        <f>IF(VLOOKUP($A1049,DICO_Complet!A:R,18,FALSE)=0,"",VLOOKUP($A1049,DICO_Complet!A:R,18,FALSE))</f>
        <v/>
      </c>
    </row>
    <row r="1050" spans="1:20">
      <c r="A1050" s="29">
        <v>250827121200</v>
      </c>
      <c r="B1050" s="30" t="str">
        <f>IF(ISNA(VLOOKUP(Tableau161920[[#This Row],[Référence]],MON_MSG!A:B,2,FALSE)),"N",IF($I1050="Obsolete","N","O"))</f>
        <v>O</v>
      </c>
      <c r="C1050" s="3" t="str">
        <f>VLOOKUP($A1050,DICO_Complet!A:R,3,FALSE)</f>
        <v>Environment</v>
      </c>
      <c r="D1050" s="3" t="str">
        <f>VLOOKUP($A1050,DICO_Complet!A:R,4,FALSE)</f>
        <v>terminal</v>
      </c>
      <c r="E1050" s="3" t="str">
        <f>VLOOKUP($A1050,DICO_Complet!A:R,5,FALSE)</f>
        <v>lengthOfX509OrganizationalUnitData</v>
      </c>
      <c r="F1050" s="3" t="str">
        <f>VLOOKUP($A1050,DICO_Complet!A:R,6,FALSE)</f>
        <v>Max2NumericText</v>
      </c>
      <c r="G1050" s="31" t="str">
        <f>VLOOKUP($A1050,DICO_Complet!A:R,7,FALSE)</f>
        <v>DNS</v>
      </c>
      <c r="H1050" s="31">
        <f>VLOOKUP($A1050,DICO_Complet!A:R,8,FALSE)</f>
        <v>0</v>
      </c>
      <c r="I1050" s="3" t="str">
        <f>IF(VLOOKUP($A1050,DICO_Complet!A:R,9,FALSE)&lt;&gt;0,VLOOKUP($A1050,DICO_Complet!A:R,9,FALSE),"")</f>
        <v/>
      </c>
      <c r="J1050" s="3" t="str">
        <f>VLOOKUP($A1050,DICO_Complet!A:R,10,FALSE)</f>
        <v>List of PKI elements</v>
      </c>
      <c r="K1050" s="3" t="str">
        <f>IF(OR(ISNA(VLOOKUP(Tableau161920[[#This Row],[Référence]],MON_MSG!A:H,7,FALSE)),ISBLANK(VLOOKUP(Tableau161920[[#This Row],[Référence]],MON_MSG!A:H,7,FALSE))),"",VLOOKUP(Tableau161920[[#This Row],[Référence]],MON_MSG!A:H,7,FALSE))</f>
        <v/>
      </c>
      <c r="L1050" s="3" t="str">
        <f>IF(OR(ISNA(VLOOKUP(Tableau161920[[#This Row],[Référence]],MON_MSG!A:I,8,FALSE)),ISBLANK(VLOOKUP(Tableau161920[[#This Row],[Référence]],MON_MSG!A:I,8,FALSE))),"",VLOOKUP(Tableau161920[[#This Row],[Référence]],MON_MSG!A:I,8,FALSE))</f>
        <v/>
      </c>
      <c r="M1050" s="3" t="str">
        <f>IF(OR(ISNA(VLOOKUP(Tableau161920[[#This Row],[Référence]],MON_MSG!A:J,9,FALSE)),ISBLANK(VLOOKUP(Tableau161920[[#This Row],[Référence]],MON_MSG!A:J,9,FALSE))),"",VLOOKUP(Tableau161920[[#This Row],[Référence]],MON_MSG!A:J,9,FALSE))</f>
        <v/>
      </c>
      <c r="N1050" s="3" t="str">
        <f>IF(VLOOKUP($A1050,DICO_Complet!A:R,12,FALSE)=0,"",VLOOKUP($A1050,DICO_Complet!A:R,12,FALSE))</f>
        <v/>
      </c>
      <c r="O1050" s="3" t="str">
        <f>IF(VLOOKUP($A1050,DICO_Complet!A:R,13,FALSE)=0,"",VLOOKUP($A1050,DICO_Complet!A:R,13,FALSE))</f>
        <v>090-0002</v>
      </c>
      <c r="P1050" s="3" t="str">
        <f>IF(VLOOKUP($A1050,DICO_Complet!A:R,14,FALSE)=0,"",VLOOKUP($A1050,DICO_Complet!A:R,14,FALSE))</f>
        <v/>
      </c>
      <c r="Q1050" s="3" t="str">
        <f>IF(VLOOKUP($A1050,DICO_Complet!A:R,15,FALSE)=0,"",VLOOKUP($A1050,DICO_Complet!A:R,15,FALSE))</f>
        <v/>
      </c>
      <c r="R1050" s="3" t="str">
        <f>IF(VLOOKUP($A1050,DICO_Complet!A:R,16,FALSE)=0,"",VLOOKUP($A1050,DICO_Complet!A:R,16,FALSE))</f>
        <v/>
      </c>
      <c r="S1050" s="3" t="str">
        <f>IF(VLOOKUP($A1050,DICO_Complet!A:R,17,FALSE)=0,"",VLOOKUP($A1050,DICO_Complet!A:R,17,FALSE))</f>
        <v/>
      </c>
      <c r="T1050" s="3" t="str">
        <f>IF(VLOOKUP($A1050,DICO_Complet!A:R,18,FALSE)=0,"",VLOOKUP($A1050,DICO_Complet!A:R,18,FALSE))</f>
        <v/>
      </c>
    </row>
    <row r="1051" spans="1:20">
      <c r="A1051" s="29">
        <v>250827120800</v>
      </c>
      <c r="B1051" s="30" t="str">
        <f>IF(ISNA(VLOOKUP(Tableau161920[[#This Row],[Référence]],MON_MSG!A:B,2,FALSE)),"N",IF($I1051="Obsolete","N","O"))</f>
        <v>O</v>
      </c>
      <c r="C1051" s="3" t="str">
        <f>VLOOKUP($A1051,DICO_Complet!A:R,3,FALSE)</f>
        <v>Environment</v>
      </c>
      <c r="D1051" s="3" t="str">
        <f>VLOOKUP($A1051,DICO_Complet!A:R,4,FALSE)</f>
        <v>terminal</v>
      </c>
      <c r="E1051" s="3" t="str">
        <f>VLOOKUP($A1051,DICO_Complet!A:R,5,FALSE)</f>
        <v>lengthOfX509OrganizationNameData</v>
      </c>
      <c r="F1051" s="3" t="str">
        <f>VLOOKUP($A1051,DICO_Complet!A:R,6,FALSE)</f>
        <v>Max2NumericText</v>
      </c>
      <c r="G1051" s="31" t="str">
        <f>VLOOKUP($A1051,DICO_Complet!A:R,7,FALSE)</f>
        <v>DNS</v>
      </c>
      <c r="H1051" s="31">
        <f>VLOOKUP($A1051,DICO_Complet!A:R,8,FALSE)</f>
        <v>0</v>
      </c>
      <c r="I1051" s="3" t="str">
        <f>IF(VLOOKUP($A1051,DICO_Complet!A:R,9,FALSE)&lt;&gt;0,VLOOKUP($A1051,DICO_Complet!A:R,9,FALSE),"")</f>
        <v/>
      </c>
      <c r="J1051" s="3" t="str">
        <f>VLOOKUP($A1051,DICO_Complet!A:R,10,FALSE)</f>
        <v>List of PKI elements</v>
      </c>
      <c r="K1051" s="3" t="str">
        <f>IF(OR(ISNA(VLOOKUP(Tableau161920[[#This Row],[Référence]],MON_MSG!A:H,7,FALSE)),ISBLANK(VLOOKUP(Tableau161920[[#This Row],[Référence]],MON_MSG!A:H,7,FALSE))),"",VLOOKUP(Tableau161920[[#This Row],[Référence]],MON_MSG!A:H,7,FALSE))</f>
        <v/>
      </c>
      <c r="L1051" s="3" t="str">
        <f>IF(OR(ISNA(VLOOKUP(Tableau161920[[#This Row],[Référence]],MON_MSG!A:I,8,FALSE)),ISBLANK(VLOOKUP(Tableau161920[[#This Row],[Référence]],MON_MSG!A:I,8,FALSE))),"",VLOOKUP(Tableau161920[[#This Row],[Référence]],MON_MSG!A:I,8,FALSE))</f>
        <v/>
      </c>
      <c r="M1051" s="3" t="str">
        <f>IF(OR(ISNA(VLOOKUP(Tableau161920[[#This Row],[Référence]],MON_MSG!A:J,9,FALSE)),ISBLANK(VLOOKUP(Tableau161920[[#This Row],[Référence]],MON_MSG!A:J,9,FALSE))),"",VLOOKUP(Tableau161920[[#This Row],[Référence]],MON_MSG!A:J,9,FALSE))</f>
        <v/>
      </c>
      <c r="N1051" s="3" t="str">
        <f>IF(VLOOKUP($A1051,DICO_Complet!A:R,12,FALSE)=0,"",VLOOKUP($A1051,DICO_Complet!A:R,12,FALSE))</f>
        <v/>
      </c>
      <c r="O1051" s="3" t="str">
        <f>IF(VLOOKUP($A1051,DICO_Complet!A:R,13,FALSE)=0,"",VLOOKUP($A1051,DICO_Complet!A:R,13,FALSE))</f>
        <v>090-0002</v>
      </c>
      <c r="P1051" s="3" t="str">
        <f>IF(VLOOKUP($A1051,DICO_Complet!A:R,14,FALSE)=0,"",VLOOKUP($A1051,DICO_Complet!A:R,14,FALSE))</f>
        <v/>
      </c>
      <c r="Q1051" s="3" t="str">
        <f>IF(VLOOKUP($A1051,DICO_Complet!A:R,15,FALSE)=0,"",VLOOKUP($A1051,DICO_Complet!A:R,15,FALSE))</f>
        <v/>
      </c>
      <c r="R1051" s="3" t="str">
        <f>IF(VLOOKUP($A1051,DICO_Complet!A:R,16,FALSE)=0,"",VLOOKUP($A1051,DICO_Complet!A:R,16,FALSE))</f>
        <v/>
      </c>
      <c r="S1051" s="3" t="str">
        <f>IF(VLOOKUP($A1051,DICO_Complet!A:R,17,FALSE)=0,"",VLOOKUP($A1051,DICO_Complet!A:R,17,FALSE))</f>
        <v/>
      </c>
      <c r="T1051" s="3" t="str">
        <f>IF(VLOOKUP($A1051,DICO_Complet!A:R,18,FALSE)=0,"",VLOOKUP($A1051,DICO_Complet!A:R,18,FALSE))</f>
        <v/>
      </c>
    </row>
    <row r="1052" spans="1:20">
      <c r="A1052" s="29">
        <v>250827121600</v>
      </c>
      <c r="B1052" s="30" t="str">
        <f>IF(ISNA(VLOOKUP(Tableau161920[[#This Row],[Référence]],MON_MSG!A:B,2,FALSE)),"N",IF($I1052="Obsolete","N","O"))</f>
        <v>O</v>
      </c>
      <c r="C1052" s="3" t="str">
        <f>VLOOKUP($A1052,DICO_Complet!A:R,3,FALSE)</f>
        <v>Environment</v>
      </c>
      <c r="D1052" s="3" t="str">
        <f>VLOOKUP($A1052,DICO_Complet!A:R,4,FALSE)</f>
        <v>terminal</v>
      </c>
      <c r="E1052" s="3" t="str">
        <f>VLOOKUP($A1052,DICO_Complet!A:R,5,FALSE)</f>
        <v>lengthOfX509StateOrProvinceNameData</v>
      </c>
      <c r="F1052" s="3" t="str">
        <f>VLOOKUP($A1052,DICO_Complet!A:R,6,FALSE)</f>
        <v>Max2NumericText</v>
      </c>
      <c r="G1052" s="31" t="str">
        <f>VLOOKUP($A1052,DICO_Complet!A:R,7,FALSE)</f>
        <v>DNS</v>
      </c>
      <c r="H1052" s="31">
        <f>VLOOKUP($A1052,DICO_Complet!A:R,8,FALSE)</f>
        <v>0</v>
      </c>
      <c r="I1052" s="3" t="str">
        <f>IF(VLOOKUP($A1052,DICO_Complet!A:R,9,FALSE)&lt;&gt;0,VLOOKUP($A1052,DICO_Complet!A:R,9,FALSE),"")</f>
        <v/>
      </c>
      <c r="J1052" s="3" t="str">
        <f>VLOOKUP($A1052,DICO_Complet!A:R,10,FALSE)</f>
        <v>List of PKI elements</v>
      </c>
      <c r="K1052" s="3" t="str">
        <f>IF(OR(ISNA(VLOOKUP(Tableau161920[[#This Row],[Référence]],MON_MSG!A:H,7,FALSE)),ISBLANK(VLOOKUP(Tableau161920[[#This Row],[Référence]],MON_MSG!A:H,7,FALSE))),"",VLOOKUP(Tableau161920[[#This Row],[Référence]],MON_MSG!A:H,7,FALSE))</f>
        <v/>
      </c>
      <c r="L1052" s="3" t="str">
        <f>IF(OR(ISNA(VLOOKUP(Tableau161920[[#This Row],[Référence]],MON_MSG!A:I,8,FALSE)),ISBLANK(VLOOKUP(Tableau161920[[#This Row],[Référence]],MON_MSG!A:I,8,FALSE))),"",VLOOKUP(Tableau161920[[#This Row],[Référence]],MON_MSG!A:I,8,FALSE))</f>
        <v/>
      </c>
      <c r="M1052" s="3" t="str">
        <f>IF(OR(ISNA(VLOOKUP(Tableau161920[[#This Row],[Référence]],MON_MSG!A:J,9,FALSE)),ISBLANK(VLOOKUP(Tableau161920[[#This Row],[Référence]],MON_MSG!A:J,9,FALSE))),"",VLOOKUP(Tableau161920[[#This Row],[Référence]],MON_MSG!A:J,9,FALSE))</f>
        <v/>
      </c>
      <c r="N1052" s="3" t="str">
        <f>IF(VLOOKUP($A1052,DICO_Complet!A:R,12,FALSE)=0,"",VLOOKUP($A1052,DICO_Complet!A:R,12,FALSE))</f>
        <v/>
      </c>
      <c r="O1052" s="3" t="str">
        <f>IF(VLOOKUP($A1052,DICO_Complet!A:R,13,FALSE)=0,"",VLOOKUP($A1052,DICO_Complet!A:R,13,FALSE))</f>
        <v>090-0002</v>
      </c>
      <c r="P1052" s="3" t="str">
        <f>IF(VLOOKUP($A1052,DICO_Complet!A:R,14,FALSE)=0,"",VLOOKUP($A1052,DICO_Complet!A:R,14,FALSE))</f>
        <v/>
      </c>
      <c r="Q1052" s="3" t="str">
        <f>IF(VLOOKUP($A1052,DICO_Complet!A:R,15,FALSE)=0,"",VLOOKUP($A1052,DICO_Complet!A:R,15,FALSE))</f>
        <v/>
      </c>
      <c r="R1052" s="3" t="str">
        <f>IF(VLOOKUP($A1052,DICO_Complet!A:R,16,FALSE)=0,"",VLOOKUP($A1052,DICO_Complet!A:R,16,FALSE))</f>
        <v/>
      </c>
      <c r="S1052" s="3" t="str">
        <f>IF(VLOOKUP($A1052,DICO_Complet!A:R,17,FALSE)=0,"",VLOOKUP($A1052,DICO_Complet!A:R,17,FALSE))</f>
        <v/>
      </c>
      <c r="T1052" s="3" t="str">
        <f>IF(VLOOKUP($A1052,DICO_Complet!A:R,18,FALSE)=0,"",VLOOKUP($A1052,DICO_Complet!A:R,18,FALSE))</f>
        <v/>
      </c>
    </row>
    <row r="1053" spans="1:20">
      <c r="A1053" s="29">
        <v>250827121900</v>
      </c>
      <c r="B1053" s="30" t="str">
        <f>IF(ISNA(VLOOKUP(Tableau161920[[#This Row],[Référence]],MON_MSG!A:B,2,FALSE)),"N",IF($I1053="Obsolete","N","O"))</f>
        <v>O</v>
      </c>
      <c r="C1053" s="3" t="str">
        <f>VLOOKUP($A1053,DICO_Complet!A:R,3,FALSE)</f>
        <v>Environment</v>
      </c>
      <c r="D1053" s="3" t="str">
        <f>VLOOKUP($A1053,DICO_Complet!A:R,4,FALSE)</f>
        <v>terminal</v>
      </c>
      <c r="E1053" s="3" t="str">
        <f>VLOOKUP($A1053,DICO_Complet!A:R,5,FALSE)</f>
        <v>lengthOfX509SubjectKeyIdentifierData</v>
      </c>
      <c r="F1053" s="3" t="str">
        <f>VLOOKUP($A1053,DICO_Complet!A:R,6,FALSE)</f>
        <v>Max2NumericText</v>
      </c>
      <c r="G1053" s="31" t="str">
        <f>VLOOKUP($A1053,DICO_Complet!A:R,7,FALSE)</f>
        <v>DNS</v>
      </c>
      <c r="H1053" s="31">
        <f>VLOOKUP($A1053,DICO_Complet!A:R,8,FALSE)</f>
        <v>0</v>
      </c>
      <c r="I1053" s="3" t="str">
        <f>IF(VLOOKUP($A1053,DICO_Complet!A:R,9,FALSE)&lt;&gt;0,VLOOKUP($A1053,DICO_Complet!A:R,9,FALSE),"")</f>
        <v/>
      </c>
      <c r="J1053" s="3" t="str">
        <f>VLOOKUP($A1053,DICO_Complet!A:R,10,FALSE)</f>
        <v>List of PKI elements</v>
      </c>
      <c r="K1053" s="3" t="str">
        <f>IF(OR(ISNA(VLOOKUP(Tableau161920[[#This Row],[Référence]],MON_MSG!A:H,7,FALSE)),ISBLANK(VLOOKUP(Tableau161920[[#This Row],[Référence]],MON_MSG!A:H,7,FALSE))),"",VLOOKUP(Tableau161920[[#This Row],[Référence]],MON_MSG!A:H,7,FALSE))</f>
        <v/>
      </c>
      <c r="L1053" s="3" t="str">
        <f>IF(OR(ISNA(VLOOKUP(Tableau161920[[#This Row],[Référence]],MON_MSG!A:I,8,FALSE)),ISBLANK(VLOOKUP(Tableau161920[[#This Row],[Référence]],MON_MSG!A:I,8,FALSE))),"",VLOOKUP(Tableau161920[[#This Row],[Référence]],MON_MSG!A:I,8,FALSE))</f>
        <v/>
      </c>
      <c r="M1053" s="3" t="str">
        <f>IF(OR(ISNA(VLOOKUP(Tableau161920[[#This Row],[Référence]],MON_MSG!A:J,9,FALSE)),ISBLANK(VLOOKUP(Tableau161920[[#This Row],[Référence]],MON_MSG!A:J,9,FALSE))),"",VLOOKUP(Tableau161920[[#This Row],[Référence]],MON_MSG!A:J,9,FALSE))</f>
        <v/>
      </c>
      <c r="N1053" s="3" t="str">
        <f>IF(VLOOKUP($A1053,DICO_Complet!A:R,12,FALSE)=0,"",VLOOKUP($A1053,DICO_Complet!A:R,12,FALSE))</f>
        <v/>
      </c>
      <c r="O1053" s="3" t="str">
        <f>IF(VLOOKUP($A1053,DICO_Complet!A:R,13,FALSE)=0,"",VLOOKUP($A1053,DICO_Complet!A:R,13,FALSE))</f>
        <v>090-0002</v>
      </c>
      <c r="P1053" s="3" t="str">
        <f>IF(VLOOKUP($A1053,DICO_Complet!A:R,14,FALSE)=0,"",VLOOKUP($A1053,DICO_Complet!A:R,14,FALSE))</f>
        <v/>
      </c>
      <c r="Q1053" s="3" t="str">
        <f>IF(VLOOKUP($A1053,DICO_Complet!A:R,15,FALSE)=0,"",VLOOKUP($A1053,DICO_Complet!A:R,15,FALSE))</f>
        <v/>
      </c>
      <c r="R1053" s="3" t="str">
        <f>IF(VLOOKUP($A1053,DICO_Complet!A:R,16,FALSE)=0,"",VLOOKUP($A1053,DICO_Complet!A:R,16,FALSE))</f>
        <v/>
      </c>
      <c r="S1053" s="3" t="str">
        <f>IF(VLOOKUP($A1053,DICO_Complet!A:R,17,FALSE)=0,"",VLOOKUP($A1053,DICO_Complet!A:R,17,FALSE))</f>
        <v/>
      </c>
      <c r="T1053" s="3" t="str">
        <f>IF(VLOOKUP($A1053,DICO_Complet!A:R,18,FALSE)=0,"",VLOOKUP($A1053,DICO_Complet!A:R,18,FALSE))</f>
        <v/>
      </c>
    </row>
    <row r="1054" spans="1:20">
      <c r="A1054" s="29">
        <v>250425201624</v>
      </c>
      <c r="B1054" s="30" t="str">
        <f>IF(ISNA(VLOOKUP(Tableau161920[[#This Row],[Référence]],MON_MSG!A:B,2,FALSE)),"N",IF($I1054="Obsolete","N","O"))</f>
        <v>O</v>
      </c>
      <c r="C1054" s="3" t="str">
        <f>VLOOKUP($A1054,DICO_Complet!A:R,3,FALSE)</f>
        <v>Environment</v>
      </c>
      <c r="D1054" s="3" t="str">
        <f>VLOOKUP($A1054,DICO_Complet!A:R,4,FALSE)</f>
        <v>terminal</v>
      </c>
      <c r="E1054" s="3" t="str">
        <f>VLOOKUP($A1054,DICO_Complet!A:R,5,FALSE)</f>
        <v>magstripeReaderNumber</v>
      </c>
      <c r="F1054" s="3" t="str">
        <f>VLOOKUP($A1054,DICO_Complet!A:R,6,FALSE)</f>
        <v>Exact1Text</v>
      </c>
      <c r="G1054" s="31" t="str">
        <f>VLOOKUP($A1054,DICO_Complet!A:R,7,FALSE)</f>
        <v>DNS</v>
      </c>
      <c r="H1054" s="31">
        <f>VLOOKUP($A1054,DICO_Complet!A:R,8,FALSE)</f>
        <v>0</v>
      </c>
      <c r="I1054" s="3" t="str">
        <f>IF(VLOOKUP($A1054,DICO_Complet!A:R,9,FALSE)&lt;&gt;0,VLOOKUP($A1054,DICO_Complet!A:R,9,FALSE),"")</f>
        <v/>
      </c>
      <c r="J1054" s="3" t="str">
        <f>VLOOKUP($A1054,DICO_Complet!A:R,10,FALSE)</f>
        <v>Magstripe reader number</v>
      </c>
      <c r="K1054" s="3" t="str">
        <f>IF(OR(ISNA(VLOOKUP(Tableau161920[[#This Row],[Référence]],MON_MSG!A:H,7,FALSE)),ISBLANK(VLOOKUP(Tableau161920[[#This Row],[Référence]],MON_MSG!A:H,7,FALSE))),"",VLOOKUP(Tableau161920[[#This Row],[Référence]],MON_MSG!A:H,7,FALSE))</f>
        <v/>
      </c>
      <c r="L1054" s="3" t="str">
        <f>IF(OR(ISNA(VLOOKUP(Tableau161920[[#This Row],[Référence]],MON_MSG!A:I,8,FALSE)),ISBLANK(VLOOKUP(Tableau161920[[#This Row],[Référence]],MON_MSG!A:I,8,FALSE))),"",VLOOKUP(Tableau161920[[#This Row],[Référence]],MON_MSG!A:I,8,FALSE))</f>
        <v/>
      </c>
      <c r="M1054" s="3" t="str">
        <f>IF(OR(ISNA(VLOOKUP(Tableau161920[[#This Row],[Référence]],MON_MSG!A:J,9,FALSE)),ISBLANK(VLOOKUP(Tableau161920[[#This Row],[Référence]],MON_MSG!A:J,9,FALSE))),"",VLOOKUP(Tableau161920[[#This Row],[Référence]],MON_MSG!A:J,9,FALSE))</f>
        <v/>
      </c>
      <c r="N1054" s="3" t="str">
        <f>IF(VLOOKUP($A1054,DICO_Complet!A:R,12,FALSE)=0,"",VLOOKUP($A1054,DICO_Complet!A:R,12,FALSE))</f>
        <v/>
      </c>
      <c r="O1054" s="3" t="str">
        <f>IF(VLOOKUP($A1054,DICO_Complet!A:R,13,FALSE)=0,"",VLOOKUP($A1054,DICO_Complet!A:R,13,FALSE))</f>
        <v/>
      </c>
      <c r="P1054" s="3" t="str">
        <f>IF(VLOOKUP($A1054,DICO_Complet!A:R,14,FALSE)=0,"",VLOOKUP($A1054,DICO_Complet!A:R,14,FALSE))</f>
        <v>614_046-DF66-p09 &amp; 614_046-DF67-p08</v>
      </c>
      <c r="Q1054" s="3" t="str">
        <f>IF(VLOOKUP($A1054,DICO_Complet!A:R,15,FALSE)=0,"",VLOOKUP($A1054,DICO_Complet!A:R,15,FALSE))</f>
        <v/>
      </c>
      <c r="R1054" s="3" t="str">
        <f>IF(VLOOKUP($A1054,DICO_Complet!A:R,16,FALSE)=0,"",VLOOKUP($A1054,DICO_Complet!A:R,16,FALSE))</f>
        <v/>
      </c>
      <c r="S1054" s="3" t="str">
        <f>IF(VLOOKUP($A1054,DICO_Complet!A:R,17,FALSE)=0,"",VLOOKUP($A1054,DICO_Complet!A:R,17,FALSE))</f>
        <v/>
      </c>
      <c r="T1054" s="3" t="str">
        <f>IF(VLOOKUP($A1054,DICO_Complet!A:R,18,FALSE)=0,"",VLOOKUP($A1054,DICO_Complet!A:R,18,FALSE))</f>
        <v/>
      </c>
    </row>
    <row r="1055" spans="1:20">
      <c r="A1055" s="29">
        <v>250909103900</v>
      </c>
      <c r="B1055" s="30" t="str">
        <f>IF(ISNA(VLOOKUP(Tableau161920[[#This Row],[Référence]],MON_MSG!A:B,2,FALSE)),"N",IF($I1055="Obsolete","N","O"))</f>
        <v>O</v>
      </c>
      <c r="C1055" s="3" t="str">
        <f>VLOOKUP($A1055,DICO_Complet!A:R,3,FALSE)</f>
        <v>Environment</v>
      </c>
      <c r="D1055" s="3" t="str">
        <f>VLOOKUP($A1055,DICO_Complet!A:R,4,FALSE)</f>
        <v>terminal</v>
      </c>
      <c r="E1055" s="3" t="str">
        <f>VLOOKUP($A1055,DICO_Complet!A:R,5,FALSE)</f>
        <v>manufacturerCode</v>
      </c>
      <c r="F1055" s="3" t="str">
        <f>VLOOKUP($A1055,DICO_Complet!A:R,6,FALSE)</f>
        <v>Exact3Text</v>
      </c>
      <c r="G1055" s="31" t="str">
        <f>VLOOKUP($A1055,DICO_Complet!A:R,7,FALSE)</f>
        <v>DNS</v>
      </c>
      <c r="H1055" s="31">
        <f>VLOOKUP($A1055,DICO_Complet!A:R,8,FALSE)</f>
        <v>0</v>
      </c>
      <c r="I1055" s="3" t="str">
        <f>IF(VLOOKUP($A1055,DICO_Complet!A:R,9,FALSE)&lt;&gt;0,VLOOKUP($A1055,DICO_Complet!A:R,9,FALSE),"")</f>
        <v/>
      </c>
      <c r="J1055" s="3" t="str">
        <f>VLOOKUP($A1055,DICO_Complet!A:R,10,FALSE)</f>
        <v>Manufacturer code</v>
      </c>
      <c r="K1055" s="3" t="str">
        <f>IF(OR(ISNA(VLOOKUP(Tableau161920[[#This Row],[Référence]],MON_MSG!A:H,7,FALSE)),ISBLANK(VLOOKUP(Tableau161920[[#This Row],[Référence]],MON_MSG!A:H,7,FALSE))),"",VLOOKUP(Tableau161920[[#This Row],[Référence]],MON_MSG!A:H,7,FALSE))</f>
        <v/>
      </c>
      <c r="L1055" s="3" t="str">
        <f>IF(OR(ISNA(VLOOKUP(Tableau161920[[#This Row],[Référence]],MON_MSG!A:I,8,FALSE)),ISBLANK(VLOOKUP(Tableau161920[[#This Row],[Référence]],MON_MSG!A:I,8,FALSE))),"",VLOOKUP(Tableau161920[[#This Row],[Référence]],MON_MSG!A:I,8,FALSE))</f>
        <v/>
      </c>
      <c r="M1055" s="3" t="str">
        <f>IF(OR(ISNA(VLOOKUP(Tableau161920[[#This Row],[Référence]],MON_MSG!A:J,9,FALSE)),ISBLANK(VLOOKUP(Tableau161920[[#This Row],[Référence]],MON_MSG!A:J,9,FALSE))),"",VLOOKUP(Tableau161920[[#This Row],[Référence]],MON_MSG!A:J,9,FALSE))</f>
        <v/>
      </c>
      <c r="N1055" s="3" t="str">
        <f>IF(VLOOKUP($A1055,DICO_Complet!A:R,12,FALSE)=0,"",VLOOKUP($A1055,DICO_Complet!A:R,12,FALSE))</f>
        <v>RSB59_215</v>
      </c>
      <c r="O1055" s="3" t="str">
        <f>IF(VLOOKUP($A1055,DICO_Complet!A:R,13,FALSE)=0,"",VLOOKUP($A1055,DICO_Complet!A:R,13,FALSE))</f>
        <v>059-0215</v>
      </c>
      <c r="P1055" s="3" t="str">
        <f>IF(VLOOKUP($A1055,DICO_Complet!A:R,14,FALSE)=0,"",VLOOKUP($A1055,DICO_Complet!A:R,14,FALSE))</f>
        <v>047-32-p1; 046-DF50-p1</v>
      </c>
      <c r="Q1055" s="3" t="str">
        <f>IF(VLOOKUP($A1055,DICO_Complet!A:R,15,FALSE)=0,"",VLOOKUP($A1055,DICO_Complet!A:R,15,FALSE))</f>
        <v>059-0215</v>
      </c>
      <c r="R1055" s="3" t="str">
        <f>IF(VLOOKUP($A1055,DICO_Complet!A:R,16,FALSE)=0,"",VLOOKUP($A1055,DICO_Complet!A:R,16,FALSE))</f>
        <v/>
      </c>
      <c r="S1055" s="3" t="str">
        <f>IF(VLOOKUP($A1055,DICO_Complet!A:R,17,FALSE)=0,"",VLOOKUP($A1055,DICO_Complet!A:R,17,FALSE))</f>
        <v/>
      </c>
      <c r="T1055" s="3" t="str">
        <f>IF(VLOOKUP($A1055,DICO_Complet!A:R,18,FALSE)=0,"",VLOOKUP($A1055,DICO_Complet!A:R,18,FALSE))</f>
        <v/>
      </c>
    </row>
    <row r="1056" spans="1:20">
      <c r="A1056" s="29">
        <v>250425201623</v>
      </c>
      <c r="B1056" s="30" t="str">
        <f>IF(ISNA(VLOOKUP(Tableau161920[[#This Row],[Référence]],MON_MSG!A:B,2,FALSE)),"N",IF($I1056="Obsolete","N","O"))</f>
        <v>O</v>
      </c>
      <c r="C1056" s="3" t="str">
        <f>VLOOKUP($A1056,DICO_Complet!A:R,3,FALSE)</f>
        <v>Environment</v>
      </c>
      <c r="D1056" s="3" t="str">
        <f>VLOOKUP($A1056,DICO_Complet!A:R,4,FALSE)</f>
        <v>terminal</v>
      </c>
      <c r="E1056" s="3" t="str">
        <f>VLOOKUP($A1056,DICO_Complet!A:R,5,FALSE)</f>
        <v>memoryCardReaderNumber</v>
      </c>
      <c r="F1056" s="3" t="str">
        <f>VLOOKUP($A1056,DICO_Complet!A:R,6,FALSE)</f>
        <v>Exact1Text</v>
      </c>
      <c r="G1056" s="31" t="str">
        <f>VLOOKUP($A1056,DICO_Complet!A:R,7,FALSE)</f>
        <v>DNS</v>
      </c>
      <c r="H1056" s="31">
        <f>VLOOKUP($A1056,DICO_Complet!A:R,8,FALSE)</f>
        <v>0</v>
      </c>
      <c r="I1056" s="3" t="str">
        <f>IF(VLOOKUP($A1056,DICO_Complet!A:R,9,FALSE)&lt;&gt;0,VLOOKUP($A1056,DICO_Complet!A:R,9,FALSE),"")</f>
        <v/>
      </c>
      <c r="J1056" s="3" t="str">
        <f>VLOOKUP($A1056,DICO_Complet!A:R,10,FALSE)</f>
        <v>Memory card reader number</v>
      </c>
      <c r="K1056" s="3" t="str">
        <f>IF(OR(ISNA(VLOOKUP(Tableau161920[[#This Row],[Référence]],MON_MSG!A:H,7,FALSE)),ISBLANK(VLOOKUP(Tableau161920[[#This Row],[Référence]],MON_MSG!A:H,7,FALSE))),"",VLOOKUP(Tableau161920[[#This Row],[Référence]],MON_MSG!A:H,7,FALSE))</f>
        <v/>
      </c>
      <c r="L1056" s="3" t="str">
        <f>IF(OR(ISNA(VLOOKUP(Tableau161920[[#This Row],[Référence]],MON_MSG!A:I,8,FALSE)),ISBLANK(VLOOKUP(Tableau161920[[#This Row],[Référence]],MON_MSG!A:I,8,FALSE))),"",VLOOKUP(Tableau161920[[#This Row],[Référence]],MON_MSG!A:I,8,FALSE))</f>
        <v/>
      </c>
      <c r="M1056" s="3" t="str">
        <f>IF(OR(ISNA(VLOOKUP(Tableau161920[[#This Row],[Référence]],MON_MSG!A:J,9,FALSE)),ISBLANK(VLOOKUP(Tableau161920[[#This Row],[Référence]],MON_MSG!A:J,9,FALSE))),"",VLOOKUP(Tableau161920[[#This Row],[Référence]],MON_MSG!A:J,9,FALSE))</f>
        <v/>
      </c>
      <c r="N1056" s="3" t="str">
        <f>IF(VLOOKUP($A1056,DICO_Complet!A:R,12,FALSE)=0,"",VLOOKUP($A1056,DICO_Complet!A:R,12,FALSE))</f>
        <v/>
      </c>
      <c r="O1056" s="3" t="str">
        <f>IF(VLOOKUP($A1056,DICO_Complet!A:R,13,FALSE)=0,"",VLOOKUP($A1056,DICO_Complet!A:R,13,FALSE))</f>
        <v/>
      </c>
      <c r="P1056" s="3" t="str">
        <f>IF(VLOOKUP($A1056,DICO_Complet!A:R,14,FALSE)=0,"",VLOOKUP($A1056,DICO_Complet!A:R,14,FALSE))</f>
        <v>614_046-DF66-p08 &amp; 614_046-DF67-p07</v>
      </c>
      <c r="Q1056" s="3" t="str">
        <f>IF(VLOOKUP($A1056,DICO_Complet!A:R,15,FALSE)=0,"",VLOOKUP($A1056,DICO_Complet!A:R,15,FALSE))</f>
        <v/>
      </c>
      <c r="R1056" s="3" t="str">
        <f>IF(VLOOKUP($A1056,DICO_Complet!A:R,16,FALSE)=0,"",VLOOKUP($A1056,DICO_Complet!A:R,16,FALSE))</f>
        <v/>
      </c>
      <c r="S1056" s="3" t="str">
        <f>IF(VLOOKUP($A1056,DICO_Complet!A:R,17,FALSE)=0,"",VLOOKUP($A1056,DICO_Complet!A:R,17,FALSE))</f>
        <v/>
      </c>
      <c r="T1056" s="3" t="str">
        <f>IF(VLOOKUP($A1056,DICO_Complet!A:R,18,FALSE)=0,"",VLOOKUP($A1056,DICO_Complet!A:R,18,FALSE))</f>
        <v/>
      </c>
    </row>
    <row r="1057" spans="1:20">
      <c r="A1057" s="29">
        <v>250331125903</v>
      </c>
      <c r="B1057" s="30" t="str">
        <f>IF(ISNA(VLOOKUP(Tableau161920[[#This Row],[Référence]],MON_MSG!A:B,2,FALSE)),"N",IF($I1057="Obsolete","N","O"))</f>
        <v>O</v>
      </c>
      <c r="C1057" s="3" t="str">
        <f>VLOOKUP($A1057,DICO_Complet!A:R,3,FALSE)</f>
        <v>Environment</v>
      </c>
      <c r="D1057" s="3" t="str">
        <f>VLOOKUP($A1057,DICO_Complet!A:R,4,FALSE)</f>
        <v>terminal</v>
      </c>
      <c r="E1057" s="3" t="str">
        <f>VLOOKUP($A1057,DICO_Complet!A:R,5,FALSE)</f>
        <v>messageDisplayPrintCapabilities</v>
      </c>
      <c r="F1057" s="3" t="str">
        <f>VLOOKUP($A1057,DICO_Complet!A:R,6,FALSE)</f>
        <v>MessageDisplayPrintCapabilitiesCodeset</v>
      </c>
      <c r="G1057" s="31" t="str">
        <f>VLOOKUP($A1057,DICO_Complet!A:R,7,FALSE)</f>
        <v>DNS</v>
      </c>
      <c r="H1057" s="31">
        <f>VLOOKUP($A1057,DICO_Complet!A:R,8,FALSE)</f>
        <v>0</v>
      </c>
      <c r="I1057" s="3" t="str">
        <f>IF(VLOOKUP($A1057,DICO_Complet!A:R,9,FALSE)&lt;&gt;0,VLOOKUP($A1057,DICO_Complet!A:R,9,FALSE),"")</f>
        <v/>
      </c>
      <c r="J1057" s="3" t="str">
        <f>VLOOKUP($A1057,DICO_Complet!A:R,10,FALSE)</f>
        <v>Message display/print capability</v>
      </c>
      <c r="K1057" s="3" t="str">
        <f>IF(OR(ISNA(VLOOKUP(Tableau161920[[#This Row],[Référence]],MON_MSG!A:H,7,FALSE)),ISBLANK(VLOOKUP(Tableau161920[[#This Row],[Référence]],MON_MSG!A:H,7,FALSE))),"",VLOOKUP(Tableau161920[[#This Row],[Référence]],MON_MSG!A:H,7,FALSE))</f>
        <v/>
      </c>
      <c r="L1057" s="3" t="str">
        <f>IF(OR(ISNA(VLOOKUP(Tableau161920[[#This Row],[Référence]],MON_MSG!A:I,8,FALSE)),ISBLANK(VLOOKUP(Tableau161920[[#This Row],[Référence]],MON_MSG!A:I,8,FALSE))),"",VLOOKUP(Tableau161920[[#This Row],[Référence]],MON_MSG!A:I,8,FALSE))</f>
        <v/>
      </c>
      <c r="M1057" s="3" t="str">
        <f>IF(OR(ISNA(VLOOKUP(Tableau161920[[#This Row],[Référence]],MON_MSG!A:J,9,FALSE)),ISBLANK(VLOOKUP(Tableau161920[[#This Row],[Référence]],MON_MSG!A:J,9,FALSE))),"",VLOOKUP(Tableau161920[[#This Row],[Référence]],MON_MSG!A:J,9,FALSE))</f>
        <v/>
      </c>
      <c r="N1057" s="3" t="str">
        <f>IF(VLOOKUP($A1057,DICO_Complet!A:R,12,FALSE)=0,"",VLOOKUP($A1057,DICO_Complet!A:R,12,FALSE))</f>
        <v/>
      </c>
      <c r="O1057" s="3" t="str">
        <f>IF(VLOOKUP($A1057,DICO_Complet!A:R,13,FALSE)=0,"",VLOOKUP($A1057,DICO_Complet!A:R,13,FALSE))</f>
        <v/>
      </c>
      <c r="P1057" s="3" t="str">
        <f>IF(VLOOKUP($A1057,DICO_Complet!A:R,14,FALSE)=0,"",VLOOKUP($A1057,DICO_Complet!A:R,14,FALSE))</f>
        <v>021-p5</v>
      </c>
      <c r="Q1057" s="3" t="str">
        <f>IF(VLOOKUP($A1057,DICO_Complet!A:R,15,FALSE)=0,"",VLOOKUP($A1057,DICO_Complet!A:R,15,FALSE))</f>
        <v/>
      </c>
      <c r="R1057" s="3" t="str">
        <f>IF(VLOOKUP($A1057,DICO_Complet!A:R,16,FALSE)=0,"",VLOOKUP($A1057,DICO_Complet!A:R,16,FALSE))</f>
        <v/>
      </c>
      <c r="S1057" s="3" t="str">
        <f>IF(VLOOKUP($A1057,DICO_Complet!A:R,17,FALSE)=0,"",VLOOKUP($A1057,DICO_Complet!A:R,17,FALSE))</f>
        <v/>
      </c>
      <c r="T1057" s="3" t="str">
        <f>IF(VLOOKUP($A1057,DICO_Complet!A:R,18,FALSE)=0,"",VLOOKUP($A1057,DICO_Complet!A:R,18,FALSE))</f>
        <v/>
      </c>
    </row>
    <row r="1058" spans="1:20">
      <c r="A1058" s="29">
        <v>250827112000</v>
      </c>
      <c r="B1058" s="30" t="str">
        <f>IF(ISNA(VLOOKUP(Tableau161920[[#This Row],[Référence]],MON_MSG!A:B,2,FALSE)),"N",IF($I1058="Obsolete","N","O"))</f>
        <v>O</v>
      </c>
      <c r="C1058" s="3" t="str">
        <f>VLOOKUP($A1058,DICO_Complet!A:R,3,FALSE)</f>
        <v>Environment</v>
      </c>
      <c r="D1058" s="3" t="str">
        <f>VLOOKUP($A1058,DICO_Complet!A:R,4,FALSE)</f>
        <v>terminal</v>
      </c>
      <c r="E1058" s="3" t="str">
        <f>VLOOKUP($A1058,DICO_Complet!A:R,5,FALSE)</f>
        <v>nexoAcceptanceSystemIdentifier</v>
      </c>
      <c r="F1058" s="3" t="str">
        <f>VLOOKUP($A1058,DICO_Complet!A:R,6,FALSE)</f>
        <v>Max71Text</v>
      </c>
      <c r="G1058" s="31" t="str">
        <f>VLOOKUP($A1058,DICO_Complet!A:R,7,FALSE)</f>
        <v>DNS</v>
      </c>
      <c r="H1058" s="31">
        <f>VLOOKUP($A1058,DICO_Complet!A:R,8,FALSE)</f>
        <v>0</v>
      </c>
      <c r="I1058" s="3" t="str">
        <f>IF(VLOOKUP($A1058,DICO_Complet!A:R,9,FALSE)&lt;&gt;0,VLOOKUP($A1058,DICO_Complet!A:R,9,FALSE),"")</f>
        <v/>
      </c>
      <c r="J1058" s="3" t="str">
        <f>VLOOKUP($A1058,DICO_Complet!A:R,10,FALSE)</f>
        <v xml:space="preserve">Identification of the nexo terminal in the case of an integrated/distributed system. </v>
      </c>
      <c r="K1058" s="3" t="str">
        <f>IF(OR(ISNA(VLOOKUP(Tableau161920[[#This Row],[Référence]],MON_MSG!A:H,7,FALSE)),ISBLANK(VLOOKUP(Tableau161920[[#This Row],[Référence]],MON_MSG!A:H,7,FALSE))),"",VLOOKUP(Tableau161920[[#This Row],[Référence]],MON_MSG!A:H,7,FALSE))</f>
        <v/>
      </c>
      <c r="L1058" s="3" t="str">
        <f>IF(OR(ISNA(VLOOKUP(Tableau161920[[#This Row],[Référence]],MON_MSG!A:I,8,FALSE)),ISBLANK(VLOOKUP(Tableau161920[[#This Row],[Référence]],MON_MSG!A:I,8,FALSE))),"",VLOOKUP(Tableau161920[[#This Row],[Référence]],MON_MSG!A:I,8,FALSE))</f>
        <v/>
      </c>
      <c r="M1058" s="3" t="str">
        <f>IF(OR(ISNA(VLOOKUP(Tableau161920[[#This Row],[Référence]],MON_MSG!A:J,9,FALSE)),ISBLANK(VLOOKUP(Tableau161920[[#This Row],[Référence]],MON_MSG!A:J,9,FALSE))),"",VLOOKUP(Tableau161920[[#This Row],[Référence]],MON_MSG!A:J,9,FALSE))</f>
        <v/>
      </c>
      <c r="N1058" s="3" t="str">
        <f>IF(VLOOKUP($A1058,DICO_Complet!A:R,12,FALSE)=0,"",VLOOKUP($A1058,DICO_Complet!A:R,12,FALSE))</f>
        <v/>
      </c>
      <c r="O1058" s="3" t="str">
        <f>IF(VLOOKUP($A1058,DICO_Complet!A:R,13,FALSE)=0,"",VLOOKUP($A1058,DICO_Complet!A:R,13,FALSE))</f>
        <v>059-1502</v>
      </c>
      <c r="P1058" s="3" t="str">
        <f>IF(VLOOKUP($A1058,DICO_Complet!A:R,14,FALSE)=0,"",VLOOKUP($A1058,DICO_Complet!A:R,14,FALSE))</f>
        <v/>
      </c>
      <c r="Q1058" s="3" t="str">
        <f>IF(VLOOKUP($A1058,DICO_Complet!A:R,15,FALSE)=0,"",VLOOKUP($A1058,DICO_Complet!A:R,15,FALSE))</f>
        <v/>
      </c>
      <c r="R1058" s="3" t="str">
        <f>IF(VLOOKUP($A1058,DICO_Complet!A:R,16,FALSE)=0,"",VLOOKUP($A1058,DICO_Complet!A:R,16,FALSE))</f>
        <v/>
      </c>
      <c r="S1058" s="3" t="str">
        <f>IF(VLOOKUP($A1058,DICO_Complet!A:R,17,FALSE)=0,"",VLOOKUP($A1058,DICO_Complet!A:R,17,FALSE))</f>
        <v/>
      </c>
      <c r="T1058" s="3" t="str">
        <f>IF(VLOOKUP($A1058,DICO_Complet!A:R,18,FALSE)=0,"",VLOOKUP($A1058,DICO_Complet!A:R,18,FALSE))</f>
        <v/>
      </c>
    </row>
    <row r="1059" spans="1:20">
      <c r="A1059" s="29">
        <v>250827112200</v>
      </c>
      <c r="B1059" s="30" t="str">
        <f>IF(ISNA(VLOOKUP(Tableau161920[[#This Row],[Référence]],MON_MSG!A:B,2,FALSE)),"N",IF($I1059="Obsolete","N","O"))</f>
        <v>O</v>
      </c>
      <c r="C1059" s="3" t="str">
        <f>VLOOKUP($A1059,DICO_Complet!A:R,3,FALSE)</f>
        <v>Environment</v>
      </c>
      <c r="D1059" s="3" t="str">
        <f>VLOOKUP($A1059,DICO_Complet!A:R,4,FALSE)</f>
        <v>terminal</v>
      </c>
      <c r="E1059" s="3" t="str">
        <f>VLOOKUP($A1059,DICO_Complet!A:R,5,FALSE)</f>
        <v>nexoCertificate</v>
      </c>
      <c r="F1059" s="3" t="str">
        <f>VLOOKUP($A1059,DICO_Complet!A:R,6,FALSE)</f>
        <v>Max35Text</v>
      </c>
      <c r="G1059" s="31" t="str">
        <f>VLOOKUP($A1059,DICO_Complet!A:R,7,FALSE)</f>
        <v>DNS</v>
      </c>
      <c r="H1059" s="31">
        <f>VLOOKUP($A1059,DICO_Complet!A:R,8,FALSE)</f>
        <v>0</v>
      </c>
      <c r="I1059" s="3" t="str">
        <f>IF(VLOOKUP($A1059,DICO_Complet!A:R,9,FALSE)&lt;&gt;0,VLOOKUP($A1059,DICO_Complet!A:R,9,FALSE),"")</f>
        <v/>
      </c>
      <c r="J1059" s="3" t="str">
        <f>VLOOKUP($A1059,DICO_Complet!A:R,10,FALSE)</f>
        <v xml:space="preserve">Reference of the nexo certificate assigned to the solution </v>
      </c>
      <c r="K1059" s="3" t="str">
        <f>IF(OR(ISNA(VLOOKUP(Tableau161920[[#This Row],[Référence]],MON_MSG!A:H,7,FALSE)),ISBLANK(VLOOKUP(Tableau161920[[#This Row],[Référence]],MON_MSG!A:H,7,FALSE))),"",VLOOKUP(Tableau161920[[#This Row],[Référence]],MON_MSG!A:H,7,FALSE))</f>
        <v/>
      </c>
      <c r="L1059" s="3" t="str">
        <f>IF(OR(ISNA(VLOOKUP(Tableau161920[[#This Row],[Référence]],MON_MSG!A:I,8,FALSE)),ISBLANK(VLOOKUP(Tableau161920[[#This Row],[Référence]],MON_MSG!A:I,8,FALSE))),"",VLOOKUP(Tableau161920[[#This Row],[Référence]],MON_MSG!A:I,8,FALSE))</f>
        <v/>
      </c>
      <c r="M1059" s="3" t="str">
        <f>IF(OR(ISNA(VLOOKUP(Tableau161920[[#This Row],[Référence]],MON_MSG!A:J,9,FALSE)),ISBLANK(VLOOKUP(Tableau161920[[#This Row],[Référence]],MON_MSG!A:J,9,FALSE))),"",VLOOKUP(Tableau161920[[#This Row],[Référence]],MON_MSG!A:J,9,FALSE))</f>
        <v/>
      </c>
      <c r="N1059" s="3" t="str">
        <f>IF(VLOOKUP($A1059,DICO_Complet!A:R,12,FALSE)=0,"",VLOOKUP($A1059,DICO_Complet!A:R,12,FALSE))</f>
        <v/>
      </c>
      <c r="O1059" s="3" t="str">
        <f>IF(VLOOKUP($A1059,DICO_Complet!A:R,13,FALSE)=0,"",VLOOKUP($A1059,DICO_Complet!A:R,13,FALSE))</f>
        <v>059-1503</v>
      </c>
      <c r="P1059" s="3" t="str">
        <f>IF(VLOOKUP($A1059,DICO_Complet!A:R,14,FALSE)=0,"",VLOOKUP($A1059,DICO_Complet!A:R,14,FALSE))</f>
        <v/>
      </c>
      <c r="Q1059" s="3" t="str">
        <f>IF(VLOOKUP($A1059,DICO_Complet!A:R,15,FALSE)=0,"",VLOOKUP($A1059,DICO_Complet!A:R,15,FALSE))</f>
        <v/>
      </c>
      <c r="R1059" s="3" t="str">
        <f>IF(VLOOKUP($A1059,DICO_Complet!A:R,16,FALSE)=0,"",VLOOKUP($A1059,DICO_Complet!A:R,16,FALSE))</f>
        <v/>
      </c>
      <c r="S1059" s="3" t="str">
        <f>IF(VLOOKUP($A1059,DICO_Complet!A:R,17,FALSE)=0,"",VLOOKUP($A1059,DICO_Complet!A:R,17,FALSE))</f>
        <v/>
      </c>
      <c r="T1059" s="3" t="str">
        <f>IF(VLOOKUP($A1059,DICO_Complet!A:R,18,FALSE)=0,"",VLOOKUP($A1059,DICO_Complet!A:R,18,FALSE))</f>
        <v/>
      </c>
    </row>
    <row r="1060" spans="1:20">
      <c r="A1060" s="29">
        <v>250813110500</v>
      </c>
      <c r="B1060" s="30" t="str">
        <f>IF(ISNA(VLOOKUP(Tableau161920[[#This Row],[Référence]],MON_MSG!A:B,2,FALSE)),"N",IF($I1060="Obsolete","N","O"))</f>
        <v>O</v>
      </c>
      <c r="C1060" s="3" t="str">
        <f>VLOOKUP($A1060,DICO_Complet!A:R,3,FALSE)</f>
        <v>Environment</v>
      </c>
      <c r="D1060" s="3" t="str">
        <f>VLOOKUP($A1060,DICO_Complet!A:R,4,FALSE)</f>
        <v>terminal</v>
      </c>
      <c r="E1060" s="3" t="str">
        <f>VLOOKUP($A1060,DICO_Complet!A:R,5,FALSE)</f>
        <v>numberOfApplicationPrograms</v>
      </c>
      <c r="F1060" s="3" t="str">
        <f>VLOOKUP($A1060,DICO_Complet!A:R,6,FALSE)</f>
        <v>Max2Text</v>
      </c>
      <c r="G1060" s="31" t="str">
        <f>VLOOKUP($A1060,DICO_Complet!A:R,7,FALSE)</f>
        <v>DNS</v>
      </c>
      <c r="H1060" s="31">
        <f>VLOOKUP($A1060,DICO_Complet!A:R,8,FALSE)</f>
        <v>0</v>
      </c>
      <c r="I1060" s="3" t="str">
        <f>IF(VLOOKUP($A1060,DICO_Complet!A:R,9,FALSE)&lt;&gt;0,VLOOKUP($A1060,DICO_Complet!A:R,9,FALSE),"")</f>
        <v/>
      </c>
      <c r="J1060" s="3" t="str">
        <f>VLOOKUP($A1060,DICO_Complet!A:R,10,FALSE)</f>
        <v>Number of application program, online and offline, activ or inactiv.</v>
      </c>
      <c r="K1060" s="3" t="str">
        <f>IF(OR(ISNA(VLOOKUP(Tableau161920[[#This Row],[Référence]],MON_MSG!A:H,7,FALSE)),ISBLANK(VLOOKUP(Tableau161920[[#This Row],[Référence]],MON_MSG!A:H,7,FALSE))),"",VLOOKUP(Tableau161920[[#This Row],[Référence]],MON_MSG!A:H,7,FALSE))</f>
        <v/>
      </c>
      <c r="L1060" s="3" t="str">
        <f>IF(OR(ISNA(VLOOKUP(Tableau161920[[#This Row],[Référence]],MON_MSG!A:I,8,FALSE)),ISBLANK(VLOOKUP(Tableau161920[[#This Row],[Référence]],MON_MSG!A:I,8,FALSE))),"",VLOOKUP(Tableau161920[[#This Row],[Référence]],MON_MSG!A:I,8,FALSE))</f>
        <v/>
      </c>
      <c r="M1060" s="3" t="str">
        <f>IF(OR(ISNA(VLOOKUP(Tableau161920[[#This Row],[Référence]],MON_MSG!A:J,9,FALSE)),ISBLANK(VLOOKUP(Tableau161920[[#This Row],[Référence]],MON_MSG!A:J,9,FALSE))),"",VLOOKUP(Tableau161920[[#This Row],[Référence]],MON_MSG!A:J,9,FALSE))</f>
        <v/>
      </c>
      <c r="N1060" s="3" t="str">
        <f>IF(VLOOKUP($A1060,DICO_Complet!A:R,12,FALSE)=0,"",VLOOKUP($A1060,DICO_Complet!A:R,12,FALSE))</f>
        <v/>
      </c>
      <c r="O1060" s="3" t="str">
        <f>IF(VLOOKUP($A1060,DICO_Complet!A:R,13,FALSE)=0,"",VLOOKUP($A1060,DICO_Complet!A:R,13,FALSE))</f>
        <v/>
      </c>
      <c r="P1060" s="3" t="str">
        <f>IF(VLOOKUP($A1060,DICO_Complet!A:R,14,FALSE)=0,"",VLOOKUP($A1060,DICO_Complet!A:R,14,FALSE))</f>
        <v>614_046-DF66-p17</v>
      </c>
      <c r="Q1060" s="3" t="str">
        <f>IF(VLOOKUP($A1060,DICO_Complet!A:R,15,FALSE)=0,"",VLOOKUP($A1060,DICO_Complet!A:R,15,FALSE))</f>
        <v/>
      </c>
      <c r="R1060" s="3" t="str">
        <f>IF(VLOOKUP($A1060,DICO_Complet!A:R,16,FALSE)=0,"",VLOOKUP($A1060,DICO_Complet!A:R,16,FALSE))</f>
        <v/>
      </c>
      <c r="S1060" s="3" t="str">
        <f>IF(VLOOKUP($A1060,DICO_Complet!A:R,17,FALSE)=0,"",VLOOKUP($A1060,DICO_Complet!A:R,17,FALSE))</f>
        <v/>
      </c>
      <c r="T1060" s="3" t="str">
        <f>IF(VLOOKUP($A1060,DICO_Complet!A:R,18,FALSE)=0,"",VLOOKUP($A1060,DICO_Complet!A:R,18,FALSE))</f>
        <v/>
      </c>
    </row>
    <row r="1061" spans="1:20">
      <c r="A1061" s="29">
        <v>250813110400</v>
      </c>
      <c r="B1061" s="30" t="str">
        <f>IF(ISNA(VLOOKUP(Tableau161920[[#This Row],[Référence]],MON_MSG!A:B,2,FALSE)),"N",IF($I1061="Obsolete","N","O"))</f>
        <v>O</v>
      </c>
      <c r="C1061" s="3" t="str">
        <f>VLOOKUP($A1061,DICO_Complet!A:R,3,FALSE)</f>
        <v>Environment</v>
      </c>
      <c r="D1061" s="3" t="str">
        <f>VLOOKUP($A1061,DICO_Complet!A:R,4,FALSE)</f>
        <v>terminal</v>
      </c>
      <c r="E1061" s="3" t="str">
        <f>VLOOKUP($A1061,DICO_Complet!A:R,5,FALSE)</f>
        <v>numberOfPosManagedByAcceptanceSystem</v>
      </c>
      <c r="F1061" s="3" t="str">
        <f>VLOOKUP($A1061,DICO_Complet!A:R,6,FALSE)</f>
        <v>Max3Text</v>
      </c>
      <c r="G1061" s="31" t="str">
        <f>VLOOKUP($A1061,DICO_Complet!A:R,7,FALSE)</f>
        <v>DNS</v>
      </c>
      <c r="H1061" s="31">
        <f>VLOOKUP($A1061,DICO_Complet!A:R,8,FALSE)</f>
        <v>0</v>
      </c>
      <c r="I1061" s="3" t="str">
        <f>IF(VLOOKUP($A1061,DICO_Complet!A:R,9,FALSE)&lt;&gt;0,VLOOKUP($A1061,DICO_Complet!A:R,9,FALSE),"")</f>
        <v/>
      </c>
      <c r="J1061" s="3" t="str">
        <f>VLOOKUP($A1061,DICO_Complet!A:R,10,FALSE)</f>
        <v>Number of POSs managed by the Acceptance system</v>
      </c>
      <c r="K1061" s="3" t="str">
        <f>IF(OR(ISNA(VLOOKUP(Tableau161920[[#This Row],[Référence]],MON_MSG!A:H,7,FALSE)),ISBLANK(VLOOKUP(Tableau161920[[#This Row],[Référence]],MON_MSG!A:H,7,FALSE))),"",VLOOKUP(Tableau161920[[#This Row],[Référence]],MON_MSG!A:H,7,FALSE))</f>
        <v/>
      </c>
      <c r="L1061" s="3" t="str">
        <f>IF(OR(ISNA(VLOOKUP(Tableau161920[[#This Row],[Référence]],MON_MSG!A:I,8,FALSE)),ISBLANK(VLOOKUP(Tableau161920[[#This Row],[Référence]],MON_MSG!A:I,8,FALSE))),"",VLOOKUP(Tableau161920[[#This Row],[Référence]],MON_MSG!A:I,8,FALSE))</f>
        <v/>
      </c>
      <c r="M1061" s="3" t="str">
        <f>IF(OR(ISNA(VLOOKUP(Tableau161920[[#This Row],[Référence]],MON_MSG!A:J,9,FALSE)),ISBLANK(VLOOKUP(Tableau161920[[#This Row],[Référence]],MON_MSG!A:J,9,FALSE))),"",VLOOKUP(Tableau161920[[#This Row],[Référence]],MON_MSG!A:J,9,FALSE))</f>
        <v/>
      </c>
      <c r="N1061" s="3" t="str">
        <f>IF(VLOOKUP($A1061,DICO_Complet!A:R,12,FALSE)=0,"",VLOOKUP($A1061,DICO_Complet!A:R,12,FALSE))</f>
        <v/>
      </c>
      <c r="O1061" s="3" t="str">
        <f>IF(VLOOKUP($A1061,DICO_Complet!A:R,13,FALSE)=0,"",VLOOKUP($A1061,DICO_Complet!A:R,13,FALSE))</f>
        <v/>
      </c>
      <c r="P1061" s="3" t="str">
        <f>IF(VLOOKUP($A1061,DICO_Complet!A:R,14,FALSE)=0,"",VLOOKUP($A1061,DICO_Complet!A:R,14,FALSE))</f>
        <v>614_046-DF66-p16</v>
      </c>
      <c r="Q1061" s="3" t="str">
        <f>IF(VLOOKUP($A1061,DICO_Complet!A:R,15,FALSE)=0,"",VLOOKUP($A1061,DICO_Complet!A:R,15,FALSE))</f>
        <v/>
      </c>
      <c r="R1061" s="3" t="str">
        <f>IF(VLOOKUP($A1061,DICO_Complet!A:R,16,FALSE)=0,"",VLOOKUP($A1061,DICO_Complet!A:R,16,FALSE))</f>
        <v/>
      </c>
      <c r="S1061" s="3" t="str">
        <f>IF(VLOOKUP($A1061,DICO_Complet!A:R,17,FALSE)=0,"",VLOOKUP($A1061,DICO_Complet!A:R,17,FALSE))</f>
        <v/>
      </c>
      <c r="T1061" s="3" t="str">
        <f>IF(VLOOKUP($A1061,DICO_Complet!A:R,18,FALSE)=0,"",VLOOKUP($A1061,DICO_Complet!A:R,18,FALSE))</f>
        <v/>
      </c>
    </row>
    <row r="1062" spans="1:20">
      <c r="A1062" s="29">
        <v>251020145500</v>
      </c>
      <c r="B1062" s="30" t="str">
        <f>IF(ISNA(VLOOKUP(Tableau161920[[#This Row],[Référence]],MON_MSG!A:B,2,FALSE)),"N",IF($I1062="Obsolete","N","O"))</f>
        <v>O</v>
      </c>
      <c r="C1062" s="3" t="str">
        <f>VLOOKUP($A1062,DICO_Complet!A:R,3,FALSE)</f>
        <v>Environment</v>
      </c>
      <c r="D1062" s="3" t="str">
        <f>VLOOKUP($A1062,DICO_Complet!A:R,4,FALSE)</f>
        <v>terminal</v>
      </c>
      <c r="E1062" s="3" t="str">
        <f>VLOOKUP($A1062,DICO_Complet!A:R,5,FALSE)</f>
        <v>onlinePinKeys</v>
      </c>
      <c r="F1062" s="3" t="str">
        <f>VLOOKUP($A1062,DICO_Complet!A:R,6,FALSE)</f>
        <v>OnlinePinKeysType</v>
      </c>
      <c r="G1062" s="31" t="str">
        <f>VLOOKUP($A1062,DICO_Complet!A:R,7,FALSE)</f>
        <v>DNS</v>
      </c>
      <c r="H1062" s="31">
        <f>VLOOKUP($A1062,DICO_Complet!A:R,8,FALSE)</f>
        <v>0</v>
      </c>
      <c r="I1062" s="3" t="str">
        <f>IF(VLOOKUP($A1062,DICO_Complet!A:R,9,FALSE)&lt;&gt;0,VLOOKUP($A1062,DICO_Complet!A:R,9,FALSE),"")</f>
        <v/>
      </c>
      <c r="J1062" s="3" t="str">
        <f>VLOOKUP($A1062,DICO_Complet!A:R,10,FALSE)</f>
        <v>Online PIN encryption keys present in the terminal (listOf)</v>
      </c>
      <c r="K1062" s="3" t="str">
        <f>IF(OR(ISNA(VLOOKUP(Tableau161920[[#This Row],[Référence]],MON_MSG!A:H,7,FALSE)),ISBLANK(VLOOKUP(Tableau161920[[#This Row],[Référence]],MON_MSG!A:H,7,FALSE))),"",VLOOKUP(Tableau161920[[#This Row],[Référence]],MON_MSG!A:H,7,FALSE))</f>
        <v/>
      </c>
      <c r="L1062" s="3" t="str">
        <f>IF(OR(ISNA(VLOOKUP(Tableau161920[[#This Row],[Référence]],MON_MSG!A:I,8,FALSE)),ISBLANK(VLOOKUP(Tableau161920[[#This Row],[Référence]],MON_MSG!A:I,8,FALSE))),"",VLOOKUP(Tableau161920[[#This Row],[Référence]],MON_MSG!A:I,8,FALSE))</f>
        <v/>
      </c>
      <c r="M1062" s="3" t="str">
        <f>IF(OR(ISNA(VLOOKUP(Tableau161920[[#This Row],[Référence]],MON_MSG!A:J,9,FALSE)),ISBLANK(VLOOKUP(Tableau161920[[#This Row],[Référence]],MON_MSG!A:J,9,FALSE))),"",VLOOKUP(Tableau161920[[#This Row],[Référence]],MON_MSG!A:J,9,FALSE))</f>
        <v/>
      </c>
      <c r="N1062" s="3" t="str">
        <f>IF(VLOOKUP($A1062,DICO_Complet!A:R,12,FALSE)=0,"",VLOOKUP($A1062,DICO_Complet!A:R,12,FALSE))</f>
        <v/>
      </c>
      <c r="O1062" s="3" t="str">
        <f>IF(VLOOKUP($A1062,DICO_Complet!A:R,13,FALSE)=0,"",VLOOKUP($A1062,DICO_Complet!A:R,13,FALSE))</f>
        <v/>
      </c>
      <c r="P1062" s="3" t="str">
        <f>IF(VLOOKUP($A1062,DICO_Complet!A:R,14,FALSE)=0,"",VLOOKUP($A1062,DICO_Complet!A:R,14,FALSE))</f>
        <v>090-0001</v>
      </c>
      <c r="Q1062" s="3" t="str">
        <f>IF(VLOOKUP($A1062,DICO_Complet!A:R,15,FALSE)=0,"",VLOOKUP($A1062,DICO_Complet!A:R,15,FALSE))</f>
        <v>090-0001</v>
      </c>
      <c r="R1062" s="3" t="str">
        <f>IF(VLOOKUP($A1062,DICO_Complet!A:R,16,FALSE)=0,"",VLOOKUP($A1062,DICO_Complet!A:R,16,FALSE))</f>
        <v/>
      </c>
      <c r="S1062" s="3" t="str">
        <f>IF(VLOOKUP($A1062,DICO_Complet!A:R,17,FALSE)=0,"",VLOOKUP($A1062,DICO_Complet!A:R,17,FALSE))</f>
        <v/>
      </c>
      <c r="T1062" s="3" t="str">
        <f>IF(VLOOKUP($A1062,DICO_Complet!A:R,18,FALSE)=0,"",VLOOKUP($A1062,DICO_Complet!A:R,18,FALSE))</f>
        <v/>
      </c>
    </row>
    <row r="1063" spans="1:20">
      <c r="A1063" s="29">
        <v>250717102631</v>
      </c>
      <c r="B1063" s="30" t="str">
        <f>IF(ISNA(VLOOKUP(Tableau161920[[#This Row],[Référence]],MON_MSG!A:B,2,FALSE)),"N",IF($I1063="Obsolete","N","O"))</f>
        <v>O</v>
      </c>
      <c r="C1063" s="3" t="str">
        <f>VLOOKUP($A1063,DICO_Complet!A:R,3,FALSE)</f>
        <v>Environment</v>
      </c>
      <c r="D1063" s="3" t="str">
        <f>VLOOKUP($A1063,DICO_Complet!A:R,4,FALSE)</f>
        <v>terminal</v>
      </c>
      <c r="E1063" s="3" t="str">
        <f>VLOOKUP($A1063,DICO_Complet!A:R,5,FALSE)</f>
        <v>operatingSystem</v>
      </c>
      <c r="F1063" s="3" t="str">
        <f>VLOOKUP($A1063,DICO_Complet!A:R,6,FALSE)</f>
        <v>Max255Text</v>
      </c>
      <c r="G1063" s="31" t="str">
        <f>VLOOKUP($A1063,DICO_Complet!A:R,7,FALSE)</f>
        <v>DNS</v>
      </c>
      <c r="H1063" s="31">
        <f>VLOOKUP($A1063,DICO_Complet!A:R,8,FALSE)</f>
        <v>0</v>
      </c>
      <c r="I1063" s="3" t="str">
        <f>IF(VLOOKUP($A1063,DICO_Complet!A:R,9,FALSE)&lt;&gt;0,VLOOKUP($A1063,DICO_Complet!A:R,9,FALSE),"")</f>
        <v/>
      </c>
      <c r="J1063" s="3" t="str">
        <f>VLOOKUP($A1063,DICO_Complet!A:R,10,FALSE)</f>
        <v>Terminal operating system</v>
      </c>
      <c r="K1063" s="3" t="str">
        <f>IF(OR(ISNA(VLOOKUP(Tableau161920[[#This Row],[Référence]],MON_MSG!A:H,7,FALSE)),ISBLANK(VLOOKUP(Tableau161920[[#This Row],[Référence]],MON_MSG!A:H,7,FALSE))),"",VLOOKUP(Tableau161920[[#This Row],[Référence]],MON_MSG!A:H,7,FALSE))</f>
        <v/>
      </c>
      <c r="L1063" s="3" t="str">
        <f>IF(OR(ISNA(VLOOKUP(Tableau161920[[#This Row],[Référence]],MON_MSG!A:I,8,FALSE)),ISBLANK(VLOOKUP(Tableau161920[[#This Row],[Référence]],MON_MSG!A:I,8,FALSE))),"",VLOOKUP(Tableau161920[[#This Row],[Référence]],MON_MSG!A:I,8,FALSE))</f>
        <v/>
      </c>
      <c r="M1063" s="3" t="str">
        <f>IF(OR(ISNA(VLOOKUP(Tableau161920[[#This Row],[Référence]],MON_MSG!A:J,9,FALSE)),ISBLANK(VLOOKUP(Tableau161920[[#This Row],[Référence]],MON_MSG!A:J,9,FALSE))),"",VLOOKUP(Tableau161920[[#This Row],[Référence]],MON_MSG!A:J,9,FALSE))</f>
        <v/>
      </c>
      <c r="N1063" s="3" t="str">
        <f>IF(VLOOKUP($A1063,DICO_Complet!A:R,12,FALSE)=0,"",VLOOKUP($A1063,DICO_Complet!A:R,12,FALSE))</f>
        <v/>
      </c>
      <c r="O1063" s="3" t="str">
        <f>IF(VLOOKUP($A1063,DICO_Complet!A:R,13,FALSE)=0,"",VLOOKUP($A1063,DICO_Complet!A:R,13,FALSE))</f>
        <v/>
      </c>
      <c r="P1063" s="3" t="str">
        <f>IF(VLOOKUP($A1063,DICO_Complet!A:R,14,FALSE)=0,"",VLOOKUP($A1063,DICO_Complet!A:R,14,FALSE))</f>
        <v/>
      </c>
      <c r="Q1063" s="3" t="str">
        <f>IF(VLOOKUP($A1063,DICO_Complet!A:R,15,FALSE)=0,"",VLOOKUP($A1063,DICO_Complet!A:R,15,FALSE))</f>
        <v/>
      </c>
      <c r="R1063" s="3" t="str">
        <f>IF(VLOOKUP($A1063,DICO_Complet!A:R,16,FALSE)=0,"",VLOOKUP($A1063,DICO_Complet!A:R,16,FALSE))</f>
        <v/>
      </c>
      <c r="S1063" s="3" t="str">
        <f>IF(VLOOKUP($A1063,DICO_Complet!A:R,17,FALSE)=0,"",VLOOKUP($A1063,DICO_Complet!A:R,17,FALSE))</f>
        <v/>
      </c>
      <c r="T1063" s="3" t="str">
        <f>IF(VLOOKUP($A1063,DICO_Complet!A:R,18,FALSE)=0,"",VLOOKUP($A1063,DICO_Complet!A:R,18,FALSE))</f>
        <v/>
      </c>
    </row>
    <row r="1064" spans="1:20">
      <c r="A1064" s="29">
        <v>250414091401</v>
      </c>
      <c r="B1064" s="30" t="str">
        <f>IF(ISNA(VLOOKUP(Tableau161920[[#This Row],[Référence]],MON_MSG!A:B,2,FALSE)),"N",IF($I1064="Obsolete","N","O"))</f>
        <v>O</v>
      </c>
      <c r="C1064" s="3" t="str">
        <f>VLOOKUP($A1064,DICO_Complet!A:R,3,FALSE)</f>
        <v>Environment</v>
      </c>
      <c r="D1064" s="3" t="str">
        <f>VLOOKUP($A1064,DICO_Complet!A:R,4,FALSE)</f>
        <v>terminal</v>
      </c>
      <c r="E1064" s="3" t="str">
        <f>VLOOKUP($A1064,DICO_Complet!A:R,5,FALSE)</f>
        <v>pciPedApprovalLevel</v>
      </c>
      <c r="F1064" s="3" t="str">
        <f>VLOOKUP($A1064,DICO_Complet!A:R,6,FALSE)</f>
        <v>Exact3AlphaNumericText</v>
      </c>
      <c r="G1064" s="31" t="str">
        <f>VLOOKUP($A1064,DICO_Complet!A:R,7,FALSE)</f>
        <v>DNS</v>
      </c>
      <c r="H1064" s="31">
        <f>VLOOKUP($A1064,DICO_Complet!A:R,8,FALSE)</f>
        <v>0</v>
      </c>
      <c r="I1064" s="3" t="str">
        <f>IF(VLOOKUP($A1064,DICO_Complet!A:R,9,FALSE)&lt;&gt;0,VLOOKUP($A1064,DICO_Complet!A:R,9,FALSE),"")</f>
        <v/>
      </c>
      <c r="J1064" s="3" t="str">
        <f>VLOOKUP($A1064,DICO_Complet!A:R,10,FALSE)</f>
        <v>PCI PED approval level</v>
      </c>
      <c r="K1064" s="3" t="str">
        <f>IF(OR(ISNA(VLOOKUP(Tableau161920[[#This Row],[Référence]],MON_MSG!A:H,7,FALSE)),ISBLANK(VLOOKUP(Tableau161920[[#This Row],[Référence]],MON_MSG!A:H,7,FALSE))),"",VLOOKUP(Tableau161920[[#This Row],[Référence]],MON_MSG!A:H,7,FALSE))</f>
        <v/>
      </c>
      <c r="L1064" s="3" t="str">
        <f>IF(OR(ISNA(VLOOKUP(Tableau161920[[#This Row],[Référence]],MON_MSG!A:I,8,FALSE)),ISBLANK(VLOOKUP(Tableau161920[[#This Row],[Référence]],MON_MSG!A:I,8,FALSE))),"",VLOOKUP(Tableau161920[[#This Row],[Référence]],MON_MSG!A:I,8,FALSE))</f>
        <v/>
      </c>
      <c r="M1064" s="3" t="str">
        <f>IF(OR(ISNA(VLOOKUP(Tableau161920[[#This Row],[Référence]],MON_MSG!A:J,9,FALSE)),ISBLANK(VLOOKUP(Tableau161920[[#This Row],[Référence]],MON_MSG!A:J,9,FALSE))),"",VLOOKUP(Tableau161920[[#This Row],[Référence]],MON_MSG!A:J,9,FALSE))</f>
        <v/>
      </c>
      <c r="N1064" s="3" t="str">
        <f>IF(VLOOKUP($A1064,DICO_Complet!A:R,12,FALSE)=0,"",VLOOKUP($A1064,DICO_Complet!A:R,12,FALSE))</f>
        <v/>
      </c>
      <c r="O1064" s="3" t="str">
        <f>IF(VLOOKUP($A1064,DICO_Complet!A:R,13,FALSE)=0,"",VLOOKUP($A1064,DICO_Complet!A:R,13,FALSE))</f>
        <v/>
      </c>
      <c r="P1064" s="3" t="str">
        <f>IF(VLOOKUP($A1064,DICO_Complet!A:R,14,FALSE)=0,"",VLOOKUP($A1064,DICO_Complet!A:R,14,FALSE))</f>
        <v>046-DF97</v>
      </c>
      <c r="Q1064" s="3" t="str">
        <f>IF(VLOOKUP($A1064,DICO_Complet!A:R,15,FALSE)=0,"",VLOOKUP($A1064,DICO_Complet!A:R,15,FALSE))</f>
        <v/>
      </c>
      <c r="R1064" s="3" t="str">
        <f>IF(VLOOKUP($A1064,DICO_Complet!A:R,16,FALSE)=0,"",VLOOKUP($A1064,DICO_Complet!A:R,16,FALSE))</f>
        <v/>
      </c>
      <c r="S1064" s="3" t="str">
        <f>IF(VLOOKUP($A1064,DICO_Complet!A:R,17,FALSE)=0,"",VLOOKUP($A1064,DICO_Complet!A:R,17,FALSE))</f>
        <v/>
      </c>
      <c r="T1064" s="3" t="str">
        <f>IF(VLOOKUP($A1064,DICO_Complet!A:R,18,FALSE)=0,"",VLOOKUP($A1064,DICO_Complet!A:R,18,FALSE))</f>
        <v/>
      </c>
    </row>
    <row r="1065" spans="1:20">
      <c r="A1065" s="29">
        <v>250827103100</v>
      </c>
      <c r="B1065" s="30" t="str">
        <f>IF(ISNA(VLOOKUP(Tableau161920[[#This Row],[Référence]],MON_MSG!A:B,2,FALSE)),"N",IF($I1065="Obsolete","N","O"))</f>
        <v>O</v>
      </c>
      <c r="C1065" s="3" t="str">
        <f>VLOOKUP($A1065,DICO_Complet!A:R,3,FALSE)</f>
        <v>Environment</v>
      </c>
      <c r="D1065" s="3" t="str">
        <f>VLOOKUP($A1065,DICO_Complet!A:R,4,FALSE)</f>
        <v>terminal</v>
      </c>
      <c r="E1065" s="3" t="str">
        <f>VLOOKUP($A1065,DICO_Complet!A:R,5,FALSE)</f>
        <v>pciStandard</v>
      </c>
      <c r="F1065" s="3" t="str">
        <f>VLOOKUP($A1065,DICO_Complet!A:R,6,FALSE)</f>
        <v>PciStandardCodeset</v>
      </c>
      <c r="G1065" s="31" t="str">
        <f>VLOOKUP($A1065,DICO_Complet!A:R,7,FALSE)</f>
        <v>DNS</v>
      </c>
      <c r="H1065" s="31">
        <f>VLOOKUP($A1065,DICO_Complet!A:R,8,FALSE)</f>
        <v>0</v>
      </c>
      <c r="I1065" s="3" t="str">
        <f>IF(VLOOKUP($A1065,DICO_Complet!A:R,9,FALSE)&lt;&gt;0,VLOOKUP($A1065,DICO_Complet!A:R,9,FALSE),"")</f>
        <v/>
      </c>
      <c r="J1065" s="3" t="str">
        <f>VLOOKUP($A1065,DICO_Complet!A:R,10,FALSE)</f>
        <v>PCI Standard (SPOC, CPOC, PIN, …)</v>
      </c>
      <c r="K1065" s="3" t="str">
        <f>IF(OR(ISNA(VLOOKUP(Tableau161920[[#This Row],[Référence]],MON_MSG!A:H,7,FALSE)),ISBLANK(VLOOKUP(Tableau161920[[#This Row],[Référence]],MON_MSG!A:H,7,FALSE))),"",VLOOKUP(Tableau161920[[#This Row],[Référence]],MON_MSG!A:H,7,FALSE))</f>
        <v/>
      </c>
      <c r="L1065" s="3" t="str">
        <f>IF(OR(ISNA(VLOOKUP(Tableau161920[[#This Row],[Référence]],MON_MSG!A:I,8,FALSE)),ISBLANK(VLOOKUP(Tableau161920[[#This Row],[Référence]],MON_MSG!A:I,8,FALSE))),"",VLOOKUP(Tableau161920[[#This Row],[Référence]],MON_MSG!A:I,8,FALSE))</f>
        <v/>
      </c>
      <c r="M1065" s="3" t="str">
        <f>IF(OR(ISNA(VLOOKUP(Tableau161920[[#This Row],[Référence]],MON_MSG!A:J,9,FALSE)),ISBLANK(VLOOKUP(Tableau161920[[#This Row],[Référence]],MON_MSG!A:J,9,FALSE))),"",VLOOKUP(Tableau161920[[#This Row],[Référence]],MON_MSG!A:J,9,FALSE))</f>
        <v/>
      </c>
      <c r="N1065" s="3" t="str">
        <f>IF(VLOOKUP($A1065,DICO_Complet!A:R,12,FALSE)=0,"",VLOOKUP($A1065,DICO_Complet!A:R,12,FALSE))</f>
        <v/>
      </c>
      <c r="O1065" s="3" t="str">
        <f>IF(VLOOKUP($A1065,DICO_Complet!A:R,13,FALSE)=0,"",VLOOKUP($A1065,DICO_Complet!A:R,13,FALSE))</f>
        <v/>
      </c>
      <c r="P1065" s="3" t="str">
        <f>IF(VLOOKUP($A1065,DICO_Complet!A:R,14,FALSE)=0,"",VLOOKUP($A1065,DICO_Complet!A:R,14,FALSE))</f>
        <v/>
      </c>
      <c r="Q1065" s="3" t="str">
        <f>IF(VLOOKUP($A1065,DICO_Complet!A:R,15,FALSE)=0,"",VLOOKUP($A1065,DICO_Complet!A:R,15,FALSE))</f>
        <v>046-DFA0-P1</v>
      </c>
      <c r="R1065" s="3" t="str">
        <f>IF(VLOOKUP($A1065,DICO_Complet!A:R,16,FALSE)=0,"",VLOOKUP($A1065,DICO_Complet!A:R,16,FALSE))</f>
        <v/>
      </c>
      <c r="S1065" s="3" t="str">
        <f>IF(VLOOKUP($A1065,DICO_Complet!A:R,17,FALSE)=0,"",VLOOKUP($A1065,DICO_Complet!A:R,17,FALSE))</f>
        <v/>
      </c>
      <c r="T1065" s="3" t="str">
        <f>IF(VLOOKUP($A1065,DICO_Complet!A:R,18,FALSE)=0,"",VLOOKUP($A1065,DICO_Complet!A:R,18,FALSE))</f>
        <v/>
      </c>
    </row>
    <row r="1066" spans="1:20">
      <c r="A1066" s="29">
        <v>250827104300</v>
      </c>
      <c r="B1066" s="30" t="str">
        <f>IF(ISNA(VLOOKUP(Tableau161920[[#This Row],[Référence]],MON_MSG!A:B,2,FALSE)),"N",IF($I1066="Obsolete","N","O"))</f>
        <v>O</v>
      </c>
      <c r="C1066" s="3" t="str">
        <f>VLOOKUP($A1066,DICO_Complet!A:R,3,FALSE)</f>
        <v>Environment</v>
      </c>
      <c r="D1066" s="3" t="str">
        <f>VLOOKUP($A1066,DICO_Complet!A:R,4,FALSE)</f>
        <v>terminal</v>
      </c>
      <c r="E1066" s="3" t="str">
        <f>VLOOKUP($A1066,DICO_Complet!A:R,5,FALSE)</f>
        <v>pciStandardVersion</v>
      </c>
      <c r="F1066" s="3" t="str">
        <f>VLOOKUP($A1066,DICO_Complet!A:R,6,FALSE)</f>
        <v>Exact3NumericText</v>
      </c>
      <c r="G1066" s="31" t="str">
        <f>VLOOKUP($A1066,DICO_Complet!A:R,7,FALSE)</f>
        <v>DNS</v>
      </c>
      <c r="H1066" s="31">
        <f>VLOOKUP($A1066,DICO_Complet!A:R,8,FALSE)</f>
        <v>0</v>
      </c>
      <c r="I1066" s="3" t="str">
        <f>IF(VLOOKUP($A1066,DICO_Complet!A:R,9,FALSE)&lt;&gt;0,VLOOKUP($A1066,DICO_Complet!A:R,9,FALSE),"")</f>
        <v/>
      </c>
      <c r="J1066" s="3" t="str">
        <f>VLOOKUP($A1066,DICO_Complet!A:R,10,FALSE)</f>
        <v>The approval level is in x.y format and is converted to a 3-position format</v>
      </c>
      <c r="K1066" s="3" t="str">
        <f>IF(OR(ISNA(VLOOKUP(Tableau161920[[#This Row],[Référence]],MON_MSG!A:H,7,FALSE)),ISBLANK(VLOOKUP(Tableau161920[[#This Row],[Référence]],MON_MSG!A:H,7,FALSE))),"",VLOOKUP(Tableau161920[[#This Row],[Référence]],MON_MSG!A:H,7,FALSE))</f>
        <v/>
      </c>
      <c r="L1066" s="3" t="str">
        <f>IF(OR(ISNA(VLOOKUP(Tableau161920[[#This Row],[Référence]],MON_MSG!A:I,8,FALSE)),ISBLANK(VLOOKUP(Tableau161920[[#This Row],[Référence]],MON_MSG!A:I,8,FALSE))),"",VLOOKUP(Tableau161920[[#This Row],[Référence]],MON_MSG!A:I,8,FALSE))</f>
        <v/>
      </c>
      <c r="M1066" s="3" t="str">
        <f>IF(OR(ISNA(VLOOKUP(Tableau161920[[#This Row],[Référence]],MON_MSG!A:J,9,FALSE)),ISBLANK(VLOOKUP(Tableau161920[[#This Row],[Référence]],MON_MSG!A:J,9,FALSE))),"",VLOOKUP(Tableau161920[[#This Row],[Référence]],MON_MSG!A:J,9,FALSE))</f>
        <v/>
      </c>
      <c r="N1066" s="3" t="str">
        <f>IF(VLOOKUP($A1066,DICO_Complet!A:R,12,FALSE)=0,"",VLOOKUP($A1066,DICO_Complet!A:R,12,FALSE))</f>
        <v/>
      </c>
      <c r="O1066" s="3" t="str">
        <f>IF(VLOOKUP($A1066,DICO_Complet!A:R,13,FALSE)=0,"",VLOOKUP($A1066,DICO_Complet!A:R,13,FALSE))</f>
        <v/>
      </c>
      <c r="P1066" s="3" t="str">
        <f>IF(VLOOKUP($A1066,DICO_Complet!A:R,14,FALSE)=0,"",VLOOKUP($A1066,DICO_Complet!A:R,14,FALSE))</f>
        <v/>
      </c>
      <c r="Q1066" s="3" t="str">
        <f>IF(VLOOKUP($A1066,DICO_Complet!A:R,15,FALSE)=0,"",VLOOKUP($A1066,DICO_Complet!A:R,15,FALSE))</f>
        <v>046-DFA0-P2</v>
      </c>
      <c r="R1066" s="3" t="str">
        <f>IF(VLOOKUP($A1066,DICO_Complet!A:R,16,FALSE)=0,"",VLOOKUP($A1066,DICO_Complet!A:R,16,FALSE))</f>
        <v/>
      </c>
      <c r="S1066" s="3" t="str">
        <f>IF(VLOOKUP($A1066,DICO_Complet!A:R,17,FALSE)=0,"",VLOOKUP($A1066,DICO_Complet!A:R,17,FALSE))</f>
        <v/>
      </c>
      <c r="T1066" s="3" t="str">
        <f>IF(VLOOKUP($A1066,DICO_Complet!A:R,18,FALSE)=0,"",VLOOKUP($A1066,DICO_Complet!A:R,18,FALSE))</f>
        <v/>
      </c>
    </row>
    <row r="1067" spans="1:20">
      <c r="A1067" s="29">
        <v>241112000140</v>
      </c>
      <c r="B1067" s="30" t="str">
        <f>IF(ISNA(VLOOKUP(Tableau161920[[#This Row],[Référence]],MON_MSG!A:B,2,FALSE)),"N",IF($I1067="Obsolete","N","O"))</f>
        <v>O</v>
      </c>
      <c r="C1067" s="3" t="str">
        <f>VLOOKUP($A1067,DICO_Complet!A:R,3,FALSE)</f>
        <v>Environment</v>
      </c>
      <c r="D1067" s="3" t="str">
        <f>VLOOKUP($A1067,DICO_Complet!A:R,4,FALSE)</f>
        <v>terminal</v>
      </c>
      <c r="E1067" s="3" t="str">
        <f>VLOOKUP($A1067,DICO_Complet!A:R,5,FALSE)</f>
        <v>pinLengthCapabilities</v>
      </c>
      <c r="F1067" s="3" t="str">
        <f>VLOOKUP($A1067,DICO_Complet!A:R,6,FALSE)</f>
        <v>Max2NumericText</v>
      </c>
      <c r="G1067" s="31" t="str">
        <f>VLOOKUP($A1067,DICO_Complet!A:R,7,FALSE)</f>
        <v>DNS</v>
      </c>
      <c r="H1067" s="31">
        <f>VLOOKUP($A1067,DICO_Complet!A:R,8,FALSE)</f>
        <v>0</v>
      </c>
      <c r="I1067" s="3" t="str">
        <f>IF(VLOOKUP($A1067,DICO_Complet!A:R,9,FALSE)&lt;&gt;0,VLOOKUP($A1067,DICO_Complet!A:R,9,FALSE),"")</f>
        <v/>
      </c>
      <c r="J1067" s="3" t="str">
        <f>VLOOKUP($A1067,DICO_Complet!A:R,10,FALSE)</f>
        <v>PIN lenght Capabilities</v>
      </c>
      <c r="K1067" s="3" t="str">
        <f>IF(OR(ISNA(VLOOKUP(Tableau161920[[#This Row],[Référence]],MON_MSG!A:H,7,FALSE)),ISBLANK(VLOOKUP(Tableau161920[[#This Row],[Référence]],MON_MSG!A:H,7,FALSE))),"",VLOOKUP(Tableau161920[[#This Row],[Référence]],MON_MSG!A:H,7,FALSE))</f>
        <v/>
      </c>
      <c r="L1067" s="3" t="str">
        <f>IF(OR(ISNA(VLOOKUP(Tableau161920[[#This Row],[Référence]],MON_MSG!A:I,8,FALSE)),ISBLANK(VLOOKUP(Tableau161920[[#This Row],[Référence]],MON_MSG!A:I,8,FALSE))),"",VLOOKUP(Tableau161920[[#This Row],[Référence]],MON_MSG!A:I,8,FALSE))</f>
        <v/>
      </c>
      <c r="M1067" s="3" t="str">
        <f>IF(OR(ISNA(VLOOKUP(Tableau161920[[#This Row],[Référence]],MON_MSG!A:J,9,FALSE)),ISBLANK(VLOOKUP(Tableau161920[[#This Row],[Référence]],MON_MSG!A:J,9,FALSE))),"",VLOOKUP(Tableau161920[[#This Row],[Référence]],MON_MSG!A:J,9,FALSE))</f>
        <v/>
      </c>
      <c r="N1067" s="3" t="str">
        <f>IF(VLOOKUP($A1067,DICO_Complet!A:R,12,FALSE)=0,"",VLOOKUP($A1067,DICO_Complet!A:R,12,FALSE))</f>
        <v>RSB26</v>
      </c>
      <c r="O1067" s="3" t="str">
        <f>IF(VLOOKUP($A1067,DICO_Complet!A:R,13,FALSE)=0,"",VLOOKUP($A1067,DICO_Complet!A:R,13,FALSE))</f>
        <v>026</v>
      </c>
      <c r="P1067" s="3" t="str">
        <f>IF(VLOOKUP($A1067,DICO_Complet!A:R,14,FALSE)=0,"",VLOOKUP($A1067,DICO_Complet!A:R,14,FALSE))</f>
        <v/>
      </c>
      <c r="Q1067" s="3" t="str">
        <f>IF(VLOOKUP($A1067,DICO_Complet!A:R,15,FALSE)=0,"",VLOOKUP($A1067,DICO_Complet!A:R,15,FALSE))</f>
        <v>026</v>
      </c>
      <c r="R1067" s="3" t="str">
        <f>IF(VLOOKUP($A1067,DICO_Complet!A:R,16,FALSE)=0,"",VLOOKUP($A1067,DICO_Complet!A:R,16,FALSE))</f>
        <v>field 26</v>
      </c>
      <c r="S1067" s="3" t="str">
        <f>IF(VLOOKUP($A1067,DICO_Complet!A:R,17,FALSE)=0,"",VLOOKUP($A1067,DICO_Complet!A:R,17,FALSE))</f>
        <v>DE 026</v>
      </c>
      <c r="T1067" s="3" t="str">
        <f>IF(VLOOKUP($A1067,DICO_Complet!A:R,18,FALSE)=0,"",VLOOKUP($A1067,DICO_Complet!A:R,18,FALSE))</f>
        <v/>
      </c>
    </row>
    <row r="1068" spans="1:20">
      <c r="A1068" s="29">
        <v>250331125904</v>
      </c>
      <c r="B1068" s="30" t="str">
        <f>IF(ISNA(VLOOKUP(Tableau161920[[#This Row],[Référence]],MON_MSG!A:B,2,FALSE)),"N",IF($I1068="Obsolete","N","O"))</f>
        <v>O</v>
      </c>
      <c r="C1068" s="3" t="str">
        <f>VLOOKUP($A1068,DICO_Complet!A:R,3,FALSE)</f>
        <v>Environment</v>
      </c>
      <c r="D1068" s="3" t="str">
        <f>VLOOKUP($A1068,DICO_Complet!A:R,4,FALSE)</f>
        <v>terminal</v>
      </c>
      <c r="E1068" s="3" t="str">
        <f>VLOOKUP($A1068,DICO_Complet!A:R,5,FALSE)</f>
        <v>pinReadingCapabilities</v>
      </c>
      <c r="F1068" s="3" t="str">
        <f>VLOOKUP($A1068,DICO_Complet!A:R,6,FALSE)</f>
        <v>PinReadingCapabilitiesCodeset</v>
      </c>
      <c r="G1068" s="31" t="str">
        <f>VLOOKUP($A1068,DICO_Complet!A:R,7,FALSE)</f>
        <v>DNS</v>
      </c>
      <c r="H1068" s="31">
        <f>VLOOKUP($A1068,DICO_Complet!A:R,8,FALSE)</f>
        <v>0</v>
      </c>
      <c r="I1068" s="3" t="str">
        <f>IF(VLOOKUP($A1068,DICO_Complet!A:R,9,FALSE)&lt;&gt;0,VLOOKUP($A1068,DICO_Complet!A:R,9,FALSE),"")</f>
        <v/>
      </c>
      <c r="J1068" s="3" t="str">
        <f>VLOOKUP($A1068,DICO_Complet!A:R,10,FALSE)</f>
        <v>PIN reading capability</v>
      </c>
      <c r="K1068" s="3" t="str">
        <f>IF(OR(ISNA(VLOOKUP(Tableau161920[[#This Row],[Référence]],MON_MSG!A:H,7,FALSE)),ISBLANK(VLOOKUP(Tableau161920[[#This Row],[Référence]],MON_MSG!A:H,7,FALSE))),"",VLOOKUP(Tableau161920[[#This Row],[Référence]],MON_MSG!A:H,7,FALSE))</f>
        <v/>
      </c>
      <c r="L1068" s="3" t="str">
        <f>IF(OR(ISNA(VLOOKUP(Tableau161920[[#This Row],[Référence]],MON_MSG!A:I,8,FALSE)),ISBLANK(VLOOKUP(Tableau161920[[#This Row],[Référence]],MON_MSG!A:I,8,FALSE))),"",VLOOKUP(Tableau161920[[#This Row],[Référence]],MON_MSG!A:I,8,FALSE))</f>
        <v/>
      </c>
      <c r="M1068" s="3" t="str">
        <f>IF(OR(ISNA(VLOOKUP(Tableau161920[[#This Row],[Référence]],MON_MSG!A:J,9,FALSE)),ISBLANK(VLOOKUP(Tableau161920[[#This Row],[Référence]],MON_MSG!A:J,9,FALSE))),"",VLOOKUP(Tableau161920[[#This Row],[Référence]],MON_MSG!A:J,9,FALSE))</f>
        <v/>
      </c>
      <c r="N1068" s="3" t="str">
        <f>IF(VLOOKUP($A1068,DICO_Complet!A:R,12,FALSE)=0,"",VLOOKUP($A1068,DICO_Complet!A:R,12,FALSE))</f>
        <v/>
      </c>
      <c r="O1068" s="3" t="str">
        <f>IF(VLOOKUP($A1068,DICO_Complet!A:R,13,FALSE)=0,"",VLOOKUP($A1068,DICO_Complet!A:R,13,FALSE))</f>
        <v/>
      </c>
      <c r="P1068" s="3" t="str">
        <f>IF(VLOOKUP($A1068,DICO_Complet!A:R,14,FALSE)=0,"",VLOOKUP($A1068,DICO_Complet!A:R,14,FALSE))</f>
        <v>021-p6</v>
      </c>
      <c r="Q1068" s="3" t="str">
        <f>IF(VLOOKUP($A1068,DICO_Complet!A:R,15,FALSE)=0,"",VLOOKUP($A1068,DICO_Complet!A:R,15,FALSE))</f>
        <v/>
      </c>
      <c r="R1068" s="3" t="str">
        <f>IF(VLOOKUP($A1068,DICO_Complet!A:R,16,FALSE)=0,"",VLOOKUP($A1068,DICO_Complet!A:R,16,FALSE))</f>
        <v/>
      </c>
      <c r="S1068" s="3" t="str">
        <f>IF(VLOOKUP($A1068,DICO_Complet!A:R,17,FALSE)=0,"",VLOOKUP($A1068,DICO_Complet!A:R,17,FALSE))</f>
        <v/>
      </c>
      <c r="T1068" s="3" t="str">
        <f>IF(VLOOKUP($A1068,DICO_Complet!A:R,18,FALSE)=0,"",VLOOKUP($A1068,DICO_Complet!A:R,18,FALSE))</f>
        <v/>
      </c>
    </row>
    <row r="1069" spans="1:20">
      <c r="A1069" s="29">
        <v>250331155405</v>
      </c>
      <c r="B1069" s="30" t="str">
        <f>IF(ISNA(VLOOKUP(Tableau161920[[#This Row],[Référence]],MON_MSG!A:B,2,FALSE)),"N",IF($I1069="Obsolete","N","O"))</f>
        <v>O</v>
      </c>
      <c r="C1069" s="3" t="str">
        <f>VLOOKUP($A1069,DICO_Complet!A:R,3,FALSE)</f>
        <v>Environment</v>
      </c>
      <c r="D1069" s="3" t="str">
        <f>VLOOKUP($A1069,DICO_Complet!A:R,4,FALSE)</f>
        <v>terminal</v>
      </c>
      <c r="E1069" s="3" t="str">
        <f>VLOOKUP($A1069,DICO_Complet!A:R,5,FALSE)</f>
        <v>poiAssignedByAnAcquirer</v>
      </c>
      <c r="F1069" s="3" t="str">
        <f>VLOOKUP($A1069,DICO_Complet!A:R,6,FALSE)</f>
        <v>Exact8AlphaNumericText</v>
      </c>
      <c r="G1069" s="31" t="str">
        <f>VLOOKUP($A1069,DICO_Complet!A:R,7,FALSE)</f>
        <v>DNS</v>
      </c>
      <c r="H1069" s="31">
        <f>VLOOKUP($A1069,DICO_Complet!A:R,8,FALSE)</f>
        <v>0</v>
      </c>
      <c r="I1069" s="3" t="str">
        <f>IF(VLOOKUP($A1069,DICO_Complet!A:R,9,FALSE)&lt;&gt;0,VLOOKUP($A1069,DICO_Complet!A:R,9,FALSE),"")</f>
        <v/>
      </c>
      <c r="J1069" s="3" t="str">
        <f>VLOOKUP($A1069,DICO_Complet!A:R,10,FALSE)</f>
        <v>Point of interaction identifier assigned by an acquirer</v>
      </c>
      <c r="K1069" s="3" t="str">
        <f>IF(OR(ISNA(VLOOKUP(Tableau161920[[#This Row],[Référence]],MON_MSG!A:H,7,FALSE)),ISBLANK(VLOOKUP(Tableau161920[[#This Row],[Référence]],MON_MSG!A:H,7,FALSE))),"",VLOOKUP(Tableau161920[[#This Row],[Référence]],MON_MSG!A:H,7,FALSE))</f>
        <v/>
      </c>
      <c r="L1069" s="3" t="str">
        <f>IF(OR(ISNA(VLOOKUP(Tableau161920[[#This Row],[Référence]],MON_MSG!A:I,8,FALSE)),ISBLANK(VLOOKUP(Tableau161920[[#This Row],[Référence]],MON_MSG!A:I,8,FALSE))),"",VLOOKUP(Tableau161920[[#This Row],[Référence]],MON_MSG!A:I,8,FALSE))</f>
        <v/>
      </c>
      <c r="M1069" s="3" t="str">
        <f>IF(OR(ISNA(VLOOKUP(Tableau161920[[#This Row],[Référence]],MON_MSG!A:J,9,FALSE)),ISBLANK(VLOOKUP(Tableau161920[[#This Row],[Référence]],MON_MSG!A:J,9,FALSE))),"",VLOOKUP(Tableau161920[[#This Row],[Référence]],MON_MSG!A:J,9,FALSE))</f>
        <v/>
      </c>
      <c r="N1069" s="3" t="str">
        <f>IF(VLOOKUP($A1069,DICO_Complet!A:R,12,FALSE)=0,"",VLOOKUP($A1069,DICO_Complet!A:R,12,FALSE))</f>
        <v/>
      </c>
      <c r="O1069" s="3" t="str">
        <f>IF(VLOOKUP($A1069,DICO_Complet!A:R,13,FALSE)=0,"",VLOOKUP($A1069,DICO_Complet!A:R,13,FALSE))</f>
        <v/>
      </c>
      <c r="P1069" s="3" t="str">
        <f>IF(VLOOKUP($A1069,DICO_Complet!A:R,14,FALSE)=0,"",VLOOKUP($A1069,DICO_Complet!A:R,14,FALSE))</f>
        <v>046-DF5C</v>
      </c>
      <c r="Q1069" s="3" t="str">
        <f>IF(VLOOKUP($A1069,DICO_Complet!A:R,15,FALSE)=0,"",VLOOKUP($A1069,DICO_Complet!A:R,15,FALSE))</f>
        <v/>
      </c>
      <c r="R1069" s="3" t="str">
        <f>IF(VLOOKUP($A1069,DICO_Complet!A:R,16,FALSE)=0,"",VLOOKUP($A1069,DICO_Complet!A:R,16,FALSE))</f>
        <v/>
      </c>
      <c r="S1069" s="3" t="str">
        <f>IF(VLOOKUP($A1069,DICO_Complet!A:R,17,FALSE)=0,"",VLOOKUP($A1069,DICO_Complet!A:R,17,FALSE))</f>
        <v/>
      </c>
      <c r="T1069" s="3" t="str">
        <f>IF(VLOOKUP($A1069,DICO_Complet!A:R,18,FALSE)=0,"",VLOOKUP($A1069,DICO_Complet!A:R,18,FALSE))</f>
        <v/>
      </c>
    </row>
    <row r="1070" spans="1:20">
      <c r="A1070" s="29">
        <v>241112000141</v>
      </c>
      <c r="B1070" s="30" t="str">
        <f>IF(ISNA(VLOOKUP(Tableau161920[[#This Row],[Référence]],MON_MSG!A:B,2,FALSE)),"N",IF($I1070="Obsolete","N","O"))</f>
        <v>O</v>
      </c>
      <c r="C1070" s="3" t="str">
        <f>VLOOKUP($A1070,DICO_Complet!A:R,3,FALSE)</f>
        <v>Environment</v>
      </c>
      <c r="D1070" s="3" t="str">
        <f>VLOOKUP($A1070,DICO_Complet!A:R,4,FALSE)</f>
        <v>terminal</v>
      </c>
      <c r="E1070" s="3" t="str">
        <f>VLOOKUP($A1070,DICO_Complet!A:R,5,FALSE)</f>
        <v>poiInformation</v>
      </c>
      <c r="F1070" s="3" t="str">
        <f>VLOOKUP($A1070,DICO_Complet!A:R,6,FALSE)</f>
        <v>PoiInformationCodeset</v>
      </c>
      <c r="G1070" s="31" t="str">
        <f>VLOOKUP($A1070,DICO_Complet!A:R,7,FALSE)</f>
        <v>DNS</v>
      </c>
      <c r="H1070" s="31">
        <f>VLOOKUP($A1070,DICO_Complet!A:R,8,FALSE)</f>
        <v>0</v>
      </c>
      <c r="I1070" s="3" t="str">
        <f>IF(VLOOKUP($A1070,DICO_Complet!A:R,9,FALSE)&lt;&gt;0,VLOOKUP($A1070,DICO_Complet!A:R,9,FALSE),"")</f>
        <v/>
      </c>
      <c r="J1070" s="3" t="str">
        <f>VLOOKUP($A1070,DICO_Complet!A:R,10,FALSE)</f>
        <v>point of interaction information</v>
      </c>
      <c r="K1070" s="3" t="str">
        <f>IF(OR(ISNA(VLOOKUP(Tableau161920[[#This Row],[Référence]],MON_MSG!A:H,7,FALSE)),ISBLANK(VLOOKUP(Tableau161920[[#This Row],[Référence]],MON_MSG!A:H,7,FALSE))),"",VLOOKUP(Tableau161920[[#This Row],[Référence]],MON_MSG!A:H,7,FALSE))</f>
        <v/>
      </c>
      <c r="L1070" s="3" t="str">
        <f>IF(OR(ISNA(VLOOKUP(Tableau161920[[#This Row],[Référence]],MON_MSG!A:I,8,FALSE)),ISBLANK(VLOOKUP(Tableau161920[[#This Row],[Référence]],MON_MSG!A:I,8,FALSE))),"",VLOOKUP(Tableau161920[[#This Row],[Référence]],MON_MSG!A:I,8,FALSE))</f>
        <v/>
      </c>
      <c r="M1070" s="3" t="str">
        <f>IF(OR(ISNA(VLOOKUP(Tableau161920[[#This Row],[Référence]],MON_MSG!A:J,9,FALSE)),ISBLANK(VLOOKUP(Tableau161920[[#This Row],[Référence]],MON_MSG!A:J,9,FALSE))),"",VLOOKUP(Tableau161920[[#This Row],[Référence]],MON_MSG!A:J,9,FALSE))</f>
        <v/>
      </c>
      <c r="N1070" s="3" t="str">
        <f>IF(VLOOKUP($A1070,DICO_Complet!A:R,12,FALSE)=0,"",VLOOKUP($A1070,DICO_Complet!A:R,12,FALSE))</f>
        <v>RSB47_31</v>
      </c>
      <c r="O1070" s="3" t="str">
        <f>IF(VLOOKUP($A1070,DICO_Complet!A:R,13,FALSE)=0,"",VLOOKUP($A1070,DICO_Complet!A:R,13,FALSE))</f>
        <v>047-31</v>
      </c>
      <c r="P1070" s="3" t="str">
        <f>IF(VLOOKUP($A1070,DICO_Complet!A:R,14,FALSE)=0,"",VLOOKUP($A1070,DICO_Complet!A:R,14,FALSE))</f>
        <v>046-DF96</v>
      </c>
      <c r="Q1070" s="3" t="str">
        <f>IF(VLOOKUP($A1070,DICO_Complet!A:R,15,FALSE)=0,"",VLOOKUP($A1070,DICO_Complet!A:R,15,FALSE))</f>
        <v>047-31</v>
      </c>
      <c r="R1070" s="3" t="str">
        <f>IF(VLOOKUP($A1070,DICO_Complet!A:R,16,FALSE)=0,"",VLOOKUP($A1070,DICO_Complet!A:R,16,FALSE))</f>
        <v/>
      </c>
      <c r="S1070" s="3" t="str">
        <f>IF(VLOOKUP($A1070,DICO_Complet!A:R,17,FALSE)=0,"",VLOOKUP($A1070,DICO_Complet!A:R,17,FALSE))</f>
        <v>DE 061 SF 10, DE 048 SE 21 SF1</v>
      </c>
      <c r="T1070" s="3" t="str">
        <f>IF(VLOOKUP($A1070,DICO_Complet!A:R,18,FALSE)=0,"",VLOOKUP($A1070,DICO_Complet!A:R,18,FALSE))</f>
        <v/>
      </c>
    </row>
    <row r="1071" spans="1:20">
      <c r="A1071" s="29">
        <v>241112000142</v>
      </c>
      <c r="B1071" s="30" t="str">
        <f>IF(ISNA(VLOOKUP(Tableau161920[[#This Row],[Référence]],MON_MSG!A:B,2,FALSE)),"N",IF($I1071="Obsolete","N","O"))</f>
        <v>O</v>
      </c>
      <c r="C1071" s="3" t="str">
        <f>VLOOKUP($A1071,DICO_Complet!A:R,3,FALSE)</f>
        <v>Environment</v>
      </c>
      <c r="D1071" s="3" t="str">
        <f>VLOOKUP($A1071,DICO_Complet!A:R,4,FALSE)</f>
        <v>terminal</v>
      </c>
      <c r="E1071" s="3" t="str">
        <f>VLOOKUP($A1071,DICO_Complet!A:R,5,FALSE)</f>
        <v>poiLogicalNumber</v>
      </c>
      <c r="F1071" s="3" t="str">
        <f>VLOOKUP($A1071,DICO_Complet!A:R,6,FALSE)</f>
        <v>Exact3AlphaNumericText</v>
      </c>
      <c r="G1071" s="31" t="str">
        <f>VLOOKUP($A1071,DICO_Complet!A:R,7,FALSE)</f>
        <v>DNS</v>
      </c>
      <c r="H1071" s="31">
        <f>VLOOKUP($A1071,DICO_Complet!A:R,8,FALSE)</f>
        <v>0</v>
      </c>
      <c r="I1071" s="3" t="str">
        <f>IF(VLOOKUP($A1071,DICO_Complet!A:R,9,FALSE)&lt;&gt;0,VLOOKUP($A1071,DICO_Complet!A:R,9,FALSE),"")</f>
        <v/>
      </c>
      <c r="J1071" s="3" t="str">
        <f>VLOOKUP($A1071,DICO_Complet!A:R,10,FALSE)</f>
        <v>Logical number</v>
      </c>
      <c r="K1071" s="3" t="str">
        <f>IF(OR(ISNA(VLOOKUP(Tableau161920[[#This Row],[Référence]],MON_MSG!A:H,7,FALSE)),ISBLANK(VLOOKUP(Tableau161920[[#This Row],[Référence]],MON_MSG!A:H,7,FALSE))),"",VLOOKUP(Tableau161920[[#This Row],[Référence]],MON_MSG!A:H,7,FALSE))</f>
        <v/>
      </c>
      <c r="L1071" s="3" t="str">
        <f>IF(OR(ISNA(VLOOKUP(Tableau161920[[#This Row],[Référence]],MON_MSG!A:I,8,FALSE)),ISBLANK(VLOOKUP(Tableau161920[[#This Row],[Référence]],MON_MSG!A:I,8,FALSE))),"",VLOOKUP(Tableau161920[[#This Row],[Référence]],MON_MSG!A:I,8,FALSE))</f>
        <v/>
      </c>
      <c r="M1071" s="3" t="str">
        <f>IF(OR(ISNA(VLOOKUP(Tableau161920[[#This Row],[Référence]],MON_MSG!A:J,9,FALSE)),ISBLANK(VLOOKUP(Tableau161920[[#This Row],[Référence]],MON_MSG!A:J,9,FALSE))),"",VLOOKUP(Tableau161920[[#This Row],[Référence]],MON_MSG!A:J,9,FALSE))</f>
        <v/>
      </c>
      <c r="N1071" s="3" t="str">
        <f>IF(VLOOKUP($A1071,DICO_Complet!A:R,12,FALSE)=0,"",VLOOKUP($A1071,DICO_Complet!A:R,12,FALSE))</f>
        <v>RSB59_204</v>
      </c>
      <c r="O1071" s="3" t="str">
        <f>IF(VLOOKUP($A1071,DICO_Complet!A:R,13,FALSE)=0,"",VLOOKUP($A1071,DICO_Complet!A:R,13,FALSE))</f>
        <v>059-0204</v>
      </c>
      <c r="P1071" s="3" t="str">
        <f>IF(VLOOKUP($A1071,DICO_Complet!A:R,14,FALSE)=0,"",VLOOKUP($A1071,DICO_Complet!A:R,14,FALSE))</f>
        <v>046-DF5B</v>
      </c>
      <c r="Q1071" s="3" t="str">
        <f>IF(VLOOKUP($A1071,DICO_Complet!A:R,15,FALSE)=0,"",VLOOKUP($A1071,DICO_Complet!A:R,15,FALSE))</f>
        <v>059-0204</v>
      </c>
      <c r="R1071" s="3" t="str">
        <f>IF(VLOOKUP($A1071,DICO_Complet!A:R,16,FALSE)=0,"",VLOOKUP($A1071,DICO_Complet!A:R,16,FALSE))</f>
        <v/>
      </c>
      <c r="S1071" s="3" t="str">
        <f>IF(VLOOKUP($A1071,DICO_Complet!A:R,17,FALSE)=0,"",VLOOKUP($A1071,DICO_Complet!A:R,17,FALSE))</f>
        <v/>
      </c>
      <c r="T1071" s="3" t="str">
        <f>IF(VLOOKUP($A1071,DICO_Complet!A:R,18,FALSE)=0,"",VLOOKUP($A1071,DICO_Complet!A:R,18,FALSE))</f>
        <v/>
      </c>
    </row>
    <row r="1072" spans="1:20">
      <c r="A1072" s="29">
        <v>250425201622</v>
      </c>
      <c r="B1072" s="30" t="str">
        <f>IF(ISNA(VLOOKUP(Tableau161920[[#This Row],[Référence]],MON_MSG!A:B,2,FALSE)),"N",IF($I1072="Obsolete","N","O"))</f>
        <v>O</v>
      </c>
      <c r="C1072" s="3" t="str">
        <f>VLOOKUP($A1072,DICO_Complet!A:R,3,FALSE)</f>
        <v>Environment</v>
      </c>
      <c r="D1072" s="3" t="str">
        <f>VLOOKUP($A1072,DICO_Complet!A:R,4,FALSE)</f>
        <v>terminal</v>
      </c>
      <c r="E1072" s="3" t="str">
        <f>VLOOKUP($A1072,DICO_Complet!A:R,5,FALSE)</f>
        <v>poiSerialNumber</v>
      </c>
      <c r="F1072" s="3" t="str">
        <f>VLOOKUP($A1072,DICO_Complet!A:R,6,FALSE)</f>
        <v>Max12Text</v>
      </c>
      <c r="G1072" s="31" t="str">
        <f>VLOOKUP($A1072,DICO_Complet!A:R,7,FALSE)</f>
        <v>DNS</v>
      </c>
      <c r="H1072" s="31">
        <f>VLOOKUP($A1072,DICO_Complet!A:R,8,FALSE)</f>
        <v>0</v>
      </c>
      <c r="I1072" s="3" t="str">
        <f>IF(VLOOKUP($A1072,DICO_Complet!A:R,9,FALSE)&lt;&gt;0,VLOOKUP($A1072,DICO_Complet!A:R,9,FALSE),"")</f>
        <v/>
      </c>
      <c r="J1072" s="3" t="str">
        <f>VLOOKUP($A1072,DICO_Complet!A:R,10,FALSE)</f>
        <v>POI serial number</v>
      </c>
      <c r="K1072" s="3" t="str">
        <f>IF(OR(ISNA(VLOOKUP(Tableau161920[[#This Row],[Référence]],MON_MSG!A:H,7,FALSE)),ISBLANK(VLOOKUP(Tableau161920[[#This Row],[Référence]],MON_MSG!A:H,7,FALSE))),"",VLOOKUP(Tableau161920[[#This Row],[Référence]],MON_MSG!A:H,7,FALSE))</f>
        <v/>
      </c>
      <c r="L1072" s="3" t="str">
        <f>IF(OR(ISNA(VLOOKUP(Tableau161920[[#This Row],[Référence]],MON_MSG!A:I,8,FALSE)),ISBLANK(VLOOKUP(Tableau161920[[#This Row],[Référence]],MON_MSG!A:I,8,FALSE))),"",VLOOKUP(Tableau161920[[#This Row],[Référence]],MON_MSG!A:I,8,FALSE))</f>
        <v/>
      </c>
      <c r="M1072" s="3" t="str">
        <f>IF(OR(ISNA(VLOOKUP(Tableau161920[[#This Row],[Référence]],MON_MSG!A:J,9,FALSE)),ISBLANK(VLOOKUP(Tableau161920[[#This Row],[Référence]],MON_MSG!A:J,9,FALSE))),"",VLOOKUP(Tableau161920[[#This Row],[Référence]],MON_MSG!A:J,9,FALSE))</f>
        <v/>
      </c>
      <c r="N1072" s="3" t="str">
        <f>IF(VLOOKUP($A1072,DICO_Complet!A:R,12,FALSE)=0,"",VLOOKUP($A1072,DICO_Complet!A:R,12,FALSE))</f>
        <v/>
      </c>
      <c r="O1072" s="3" t="str">
        <f>IF(VLOOKUP($A1072,DICO_Complet!A:R,13,FALSE)=0,"",VLOOKUP($A1072,DICO_Complet!A:R,13,FALSE))</f>
        <v/>
      </c>
      <c r="P1072" s="3" t="str">
        <f>IF(VLOOKUP($A1072,DICO_Complet!A:R,14,FALSE)=0,"",VLOOKUP($A1072,DICO_Complet!A:R,14,FALSE))</f>
        <v>614_046-DF66-p07 &amp; 614_046-DF67-p06</v>
      </c>
      <c r="Q1072" s="3" t="str">
        <f>IF(VLOOKUP($A1072,DICO_Complet!A:R,15,FALSE)=0,"",VLOOKUP($A1072,DICO_Complet!A:R,15,FALSE))</f>
        <v/>
      </c>
      <c r="R1072" s="3" t="str">
        <f>IF(VLOOKUP($A1072,DICO_Complet!A:R,16,FALSE)=0,"",VLOOKUP($A1072,DICO_Complet!A:R,16,FALSE))</f>
        <v/>
      </c>
      <c r="S1072" s="3" t="str">
        <f>IF(VLOOKUP($A1072,DICO_Complet!A:R,17,FALSE)=0,"",VLOOKUP($A1072,DICO_Complet!A:R,17,FALSE))</f>
        <v/>
      </c>
      <c r="T1072" s="3" t="str">
        <f>IF(VLOOKUP($A1072,DICO_Complet!A:R,18,FALSE)=0,"",VLOOKUP($A1072,DICO_Complet!A:R,18,FALSE))</f>
        <v/>
      </c>
    </row>
    <row r="1073" spans="1:20">
      <c r="A1073" s="29">
        <v>250827110300</v>
      </c>
      <c r="B1073" s="30" t="str">
        <f>IF(ISNA(VLOOKUP(Tableau161920[[#This Row],[Référence]],MON_MSG!A:B,2,FALSE)),"N",IF($I1073="Obsolete","N","O"))</f>
        <v>O</v>
      </c>
      <c r="C1073" s="3" t="str">
        <f>VLOOKUP($A1073,DICO_Complet!A:R,3,FALSE)</f>
        <v>Environment</v>
      </c>
      <c r="D1073" s="3" t="str">
        <f>VLOOKUP($A1073,DICO_Complet!A:R,4,FALSE)</f>
        <v>terminal</v>
      </c>
      <c r="E1073" s="3" t="str">
        <f>VLOOKUP($A1073,DICO_Complet!A:R,5,FALSE)</f>
        <v>processingParamatersWithSeal</v>
      </c>
      <c r="F1073" s="3" t="str">
        <f>VLOOKUP($A1073,DICO_Complet!A:R,6,FALSE)</f>
        <v>TrueFalseIndicator</v>
      </c>
      <c r="G1073" s="31" t="str">
        <f>VLOOKUP($A1073,DICO_Complet!A:R,7,FALSE)</f>
        <v>DNS</v>
      </c>
      <c r="H1073" s="31">
        <f>VLOOKUP($A1073,DICO_Complet!A:R,8,FALSE)</f>
        <v>0</v>
      </c>
      <c r="I1073" s="3" t="str">
        <f>IF(VLOOKUP($A1073,DICO_Complet!A:R,9,FALSE)&lt;&gt;0,VLOOKUP($A1073,DICO_Complet!A:R,9,FALSE),"")</f>
        <v/>
      </c>
      <c r="J1073" s="3" t="str">
        <f>VLOOKUP($A1073,DICO_Complet!A:R,10,FALSE)</f>
        <v xml:space="preserve">Indicates if received parameters processing needs a seal calculation or not </v>
      </c>
      <c r="K1073" s="3" t="str">
        <f>IF(OR(ISNA(VLOOKUP(Tableau161920[[#This Row],[Référence]],MON_MSG!A:H,7,FALSE)),ISBLANK(VLOOKUP(Tableau161920[[#This Row],[Référence]],MON_MSG!A:H,7,FALSE))),"",VLOOKUP(Tableau161920[[#This Row],[Référence]],MON_MSG!A:H,7,FALSE))</f>
        <v/>
      </c>
      <c r="L1073" s="3" t="str">
        <f>IF(OR(ISNA(VLOOKUP(Tableau161920[[#This Row],[Référence]],MON_MSG!A:I,8,FALSE)),ISBLANK(VLOOKUP(Tableau161920[[#This Row],[Référence]],MON_MSG!A:I,8,FALSE))),"",VLOOKUP(Tableau161920[[#This Row],[Référence]],MON_MSG!A:I,8,FALSE))</f>
        <v/>
      </c>
      <c r="M1073" s="3" t="str">
        <f>IF(OR(ISNA(VLOOKUP(Tableau161920[[#This Row],[Référence]],MON_MSG!A:J,9,FALSE)),ISBLANK(VLOOKUP(Tableau161920[[#This Row],[Référence]],MON_MSG!A:J,9,FALSE))),"",VLOOKUP(Tableau161920[[#This Row],[Référence]],MON_MSG!A:J,9,FALSE))</f>
        <v/>
      </c>
      <c r="N1073" s="3" t="str">
        <f>IF(VLOOKUP($A1073,DICO_Complet!A:R,12,FALSE)=0,"",VLOOKUP($A1073,DICO_Complet!A:R,12,FALSE))</f>
        <v/>
      </c>
      <c r="O1073" s="3" t="str">
        <f>IF(VLOOKUP($A1073,DICO_Complet!A:R,13,FALSE)=0,"",VLOOKUP($A1073,DICO_Complet!A:R,13,FALSE))</f>
        <v/>
      </c>
      <c r="P1073" s="3" t="str">
        <f>IF(VLOOKUP($A1073,DICO_Complet!A:R,14,FALSE)=0,"",VLOOKUP($A1073,DICO_Complet!A:R,14,FALSE))</f>
        <v/>
      </c>
      <c r="Q1073" s="3" t="str">
        <f>IF(VLOOKUP($A1073,DICO_Complet!A:R,15,FALSE)=0,"",VLOOKUP($A1073,DICO_Complet!A:R,15,FALSE))</f>
        <v>058-DF30</v>
      </c>
      <c r="R1073" s="3" t="str">
        <f>IF(VLOOKUP($A1073,DICO_Complet!A:R,16,FALSE)=0,"",VLOOKUP($A1073,DICO_Complet!A:R,16,FALSE))</f>
        <v/>
      </c>
      <c r="S1073" s="3" t="str">
        <f>IF(VLOOKUP($A1073,DICO_Complet!A:R,17,FALSE)=0,"",VLOOKUP($A1073,DICO_Complet!A:R,17,FALSE))</f>
        <v/>
      </c>
      <c r="T1073" s="3" t="str">
        <f>IF(VLOOKUP($A1073,DICO_Complet!A:R,18,FALSE)=0,"",VLOOKUP($A1073,DICO_Complet!A:R,18,FALSE))</f>
        <v/>
      </c>
    </row>
    <row r="1074" spans="1:20">
      <c r="A1074" s="29">
        <v>250909103902</v>
      </c>
      <c r="B1074" s="30" t="str">
        <f>IF(ISNA(VLOOKUP(Tableau161920[[#This Row],[Référence]],MON_MSG!A:B,2,FALSE)),"N",IF($I1074="Obsolete","N","O"))</f>
        <v>O</v>
      </c>
      <c r="C1074" s="3" t="str">
        <f>VLOOKUP($A1074,DICO_Complet!A:R,3,FALSE)</f>
        <v>Environment</v>
      </c>
      <c r="D1074" s="3" t="str">
        <f>VLOOKUP($A1074,DICO_Complet!A:R,4,FALSE)</f>
        <v>terminal</v>
      </c>
      <c r="E1074" s="3" t="str">
        <f>VLOOKUP($A1074,DICO_Complet!A:R,5,FALSE)</f>
        <v>referenceSpecificationsVersion</v>
      </c>
      <c r="F1074" s="3" t="str">
        <f>VLOOKUP($A1074,DICO_Complet!A:R,6,FALSE)</f>
        <v>Exact3Text</v>
      </c>
      <c r="G1074" s="31" t="str">
        <f>VLOOKUP($A1074,DICO_Complet!A:R,7,FALSE)</f>
        <v>DNS</v>
      </c>
      <c r="H1074" s="31">
        <f>VLOOKUP($A1074,DICO_Complet!A:R,8,FALSE)</f>
        <v>0</v>
      </c>
      <c r="I1074" s="3" t="str">
        <f>IF(VLOOKUP($A1074,DICO_Complet!A:R,9,FALSE)&lt;&gt;0,VLOOKUP($A1074,DICO_Complet!A:R,9,FALSE),"")</f>
        <v/>
      </c>
      <c r="J1074" s="3" t="str">
        <f>VLOOKUP($A1074,DICO_Complet!A:R,10,FALSE)</f>
        <v>Reference specifications version</v>
      </c>
      <c r="K1074" s="3" t="str">
        <f>IF(OR(ISNA(VLOOKUP(Tableau161920[[#This Row],[Référence]],MON_MSG!A:H,7,FALSE)),ISBLANK(VLOOKUP(Tableau161920[[#This Row],[Référence]],MON_MSG!A:H,7,FALSE))),"",VLOOKUP(Tableau161920[[#This Row],[Référence]],MON_MSG!A:H,7,FALSE))</f>
        <v/>
      </c>
      <c r="L1074" s="3" t="str">
        <f>IF(OR(ISNA(VLOOKUP(Tableau161920[[#This Row],[Référence]],MON_MSG!A:I,8,FALSE)),ISBLANK(VLOOKUP(Tableau161920[[#This Row],[Référence]],MON_MSG!A:I,8,FALSE))),"",VLOOKUP(Tableau161920[[#This Row],[Référence]],MON_MSG!A:I,8,FALSE))</f>
        <v/>
      </c>
      <c r="M1074" s="3" t="str">
        <f>IF(OR(ISNA(VLOOKUP(Tableau161920[[#This Row],[Référence]],MON_MSG!A:J,9,FALSE)),ISBLANK(VLOOKUP(Tableau161920[[#This Row],[Référence]],MON_MSG!A:J,9,FALSE))),"",VLOOKUP(Tableau161920[[#This Row],[Référence]],MON_MSG!A:J,9,FALSE))</f>
        <v/>
      </c>
      <c r="N1074" s="3" t="str">
        <f>IF(VLOOKUP($A1074,DICO_Complet!A:R,12,FALSE)=0,"",VLOOKUP($A1074,DICO_Complet!A:R,12,FALSE))</f>
        <v>RSB59_215</v>
      </c>
      <c r="O1074" s="3" t="str">
        <f>IF(VLOOKUP($A1074,DICO_Complet!A:R,13,FALSE)=0,"",VLOOKUP($A1074,DICO_Complet!A:R,13,FALSE))</f>
        <v>059-0215</v>
      </c>
      <c r="P1074" s="3" t="str">
        <f>IF(VLOOKUP($A1074,DICO_Complet!A:R,14,FALSE)=0,"",VLOOKUP($A1074,DICO_Complet!A:R,14,FALSE))</f>
        <v>047-32-p2; 046-DF50-p2</v>
      </c>
      <c r="Q1074" s="3" t="str">
        <f>IF(VLOOKUP($A1074,DICO_Complet!A:R,15,FALSE)=0,"",VLOOKUP($A1074,DICO_Complet!A:R,15,FALSE))</f>
        <v>059-0215</v>
      </c>
      <c r="R1074" s="3" t="str">
        <f>IF(VLOOKUP($A1074,DICO_Complet!A:R,16,FALSE)=0,"",VLOOKUP($A1074,DICO_Complet!A:R,16,FALSE))</f>
        <v/>
      </c>
      <c r="S1074" s="3" t="str">
        <f>IF(VLOOKUP($A1074,DICO_Complet!A:R,17,FALSE)=0,"",VLOOKUP($A1074,DICO_Complet!A:R,17,FALSE))</f>
        <v/>
      </c>
      <c r="T1074" s="3" t="str">
        <f>IF(VLOOKUP($A1074,DICO_Complet!A:R,18,FALSE)=0,"",VLOOKUP($A1074,DICO_Complet!A:R,18,FALSE))</f>
        <v/>
      </c>
    </row>
    <row r="1075" spans="1:20">
      <c r="A1075" s="29">
        <v>250425201700</v>
      </c>
      <c r="B1075" s="30" t="str">
        <f>IF(ISNA(VLOOKUP(Tableau161920[[#This Row],[Référence]],MON_MSG!A:B,2,FALSE)),"N",IF($I1075="Obsolete","N","O"))</f>
        <v>O</v>
      </c>
      <c r="C1075" s="3" t="str">
        <f>VLOOKUP($A1075,DICO_Complet!A:R,3,FALSE)</f>
        <v>Environment</v>
      </c>
      <c r="D1075" s="3" t="str">
        <f>VLOOKUP($A1075,DICO_Complet!A:R,4,FALSE)</f>
        <v>terminal</v>
      </c>
      <c r="E1075" s="3" t="str">
        <f>VLOOKUP($A1075,DICO_Complet!A:R,5,FALSE)</f>
        <v>remainingFlashStorageCapacity</v>
      </c>
      <c r="F1075" s="3" t="str">
        <f>VLOOKUP($A1075,DICO_Complet!A:R,6,FALSE)</f>
        <v>Max6Text</v>
      </c>
      <c r="G1075" s="31" t="str">
        <f>VLOOKUP($A1075,DICO_Complet!A:R,7,FALSE)</f>
        <v>DNS</v>
      </c>
      <c r="H1075" s="31">
        <f>VLOOKUP($A1075,DICO_Complet!A:R,8,FALSE)</f>
        <v>0</v>
      </c>
      <c r="I1075" s="3" t="str">
        <f>IF(VLOOKUP($A1075,DICO_Complet!A:R,9,FALSE)&lt;&gt;0,VLOOKUP($A1075,DICO_Complet!A:R,9,FALSE),"")</f>
        <v/>
      </c>
      <c r="J1075" s="3" t="str">
        <f>VLOOKUP($A1075,DICO_Complet!A:R,10,FALSE)</f>
        <v>Card acceptor remaining FLASH storage capacity (KB)</v>
      </c>
      <c r="K1075" s="3" t="str">
        <f>IF(OR(ISNA(VLOOKUP(Tableau161920[[#This Row],[Référence]],MON_MSG!A:H,7,FALSE)),ISBLANK(VLOOKUP(Tableau161920[[#This Row],[Référence]],MON_MSG!A:H,7,FALSE))),"",VLOOKUP(Tableau161920[[#This Row],[Référence]],MON_MSG!A:H,7,FALSE))</f>
        <v/>
      </c>
      <c r="L1075" s="3" t="str">
        <f>IF(OR(ISNA(VLOOKUP(Tableau161920[[#This Row],[Référence]],MON_MSG!A:I,8,FALSE)),ISBLANK(VLOOKUP(Tableau161920[[#This Row],[Référence]],MON_MSG!A:I,8,FALSE))),"",VLOOKUP(Tableau161920[[#This Row],[Référence]],MON_MSG!A:I,8,FALSE))</f>
        <v/>
      </c>
      <c r="M1075" s="3" t="str">
        <f>IF(OR(ISNA(VLOOKUP(Tableau161920[[#This Row],[Référence]],MON_MSG!A:J,9,FALSE)),ISBLANK(VLOOKUP(Tableau161920[[#This Row],[Référence]],MON_MSG!A:J,9,FALSE))),"",VLOOKUP(Tableau161920[[#This Row],[Référence]],MON_MSG!A:J,9,FALSE))</f>
        <v/>
      </c>
      <c r="N1075" s="3" t="str">
        <f>IF(VLOOKUP($A1075,DICO_Complet!A:R,12,FALSE)=0,"",VLOOKUP($A1075,DICO_Complet!A:R,12,FALSE))</f>
        <v/>
      </c>
      <c r="O1075" s="3" t="str">
        <f>IF(VLOOKUP($A1075,DICO_Complet!A:R,13,FALSE)=0,"",VLOOKUP($A1075,DICO_Complet!A:R,13,FALSE))</f>
        <v/>
      </c>
      <c r="P1075" s="3" t="str">
        <f>IF(VLOOKUP($A1075,DICO_Complet!A:R,14,FALSE)=0,"",VLOOKUP($A1075,DICO_Complet!A:R,14,FALSE))</f>
        <v>614_046-DF66-p13 &amp; 614_046-DF67-p10</v>
      </c>
      <c r="Q1075" s="3" t="str">
        <f>IF(VLOOKUP($A1075,DICO_Complet!A:R,15,FALSE)=0,"",VLOOKUP($A1075,DICO_Complet!A:R,15,FALSE))</f>
        <v/>
      </c>
      <c r="R1075" s="3" t="str">
        <f>IF(VLOOKUP($A1075,DICO_Complet!A:R,16,FALSE)=0,"",VLOOKUP($A1075,DICO_Complet!A:R,16,FALSE))</f>
        <v/>
      </c>
      <c r="S1075" s="3" t="str">
        <f>IF(VLOOKUP($A1075,DICO_Complet!A:R,17,FALSE)=0,"",VLOOKUP($A1075,DICO_Complet!A:R,17,FALSE))</f>
        <v/>
      </c>
      <c r="T1075" s="3" t="str">
        <f>IF(VLOOKUP($A1075,DICO_Complet!A:R,18,FALSE)=0,"",VLOOKUP($A1075,DICO_Complet!A:R,18,FALSE))</f>
        <v/>
      </c>
    </row>
    <row r="1076" spans="1:20">
      <c r="A1076" s="29">
        <v>250425201702</v>
      </c>
      <c r="B1076" s="30" t="str">
        <f>IF(ISNA(VLOOKUP(Tableau161920[[#This Row],[Référence]],MON_MSG!A:B,2,FALSE)),"N",IF($I1076="Obsolete","N","O"))</f>
        <v>O</v>
      </c>
      <c r="C1076" s="3" t="str">
        <f>VLOOKUP($A1076,DICO_Complet!A:R,3,FALSE)</f>
        <v>Environment</v>
      </c>
      <c r="D1076" s="3" t="str">
        <f>VLOOKUP($A1076,DICO_Complet!A:R,4,FALSE)</f>
        <v>terminal</v>
      </c>
      <c r="E1076" s="3" t="str">
        <f>VLOOKUP($A1076,DICO_Complet!A:R,5,FALSE)</f>
        <v>remainingRamStorageCapacity</v>
      </c>
      <c r="F1076" s="3" t="str">
        <f>VLOOKUP($A1076,DICO_Complet!A:R,6,FALSE)</f>
        <v>Max6Text</v>
      </c>
      <c r="G1076" s="31" t="str">
        <f>VLOOKUP($A1076,DICO_Complet!A:R,7,FALSE)</f>
        <v>DNS</v>
      </c>
      <c r="H1076" s="31">
        <f>VLOOKUP($A1076,DICO_Complet!A:R,8,FALSE)</f>
        <v>0</v>
      </c>
      <c r="I1076" s="3" t="str">
        <f>IF(VLOOKUP($A1076,DICO_Complet!A:R,9,FALSE)&lt;&gt;0,VLOOKUP($A1076,DICO_Complet!A:R,9,FALSE),"")</f>
        <v/>
      </c>
      <c r="J1076" s="3" t="str">
        <f>VLOOKUP($A1076,DICO_Complet!A:R,10,FALSE)</f>
        <v>Card acceptor remaining RAM storage capacity (KB)</v>
      </c>
      <c r="K1076" s="3" t="str">
        <f>IF(OR(ISNA(VLOOKUP(Tableau161920[[#This Row],[Référence]],MON_MSG!A:H,7,FALSE)),ISBLANK(VLOOKUP(Tableau161920[[#This Row],[Référence]],MON_MSG!A:H,7,FALSE))),"",VLOOKUP(Tableau161920[[#This Row],[Référence]],MON_MSG!A:H,7,FALSE))</f>
        <v/>
      </c>
      <c r="L1076" s="3" t="str">
        <f>IF(OR(ISNA(VLOOKUP(Tableau161920[[#This Row],[Référence]],MON_MSG!A:I,8,FALSE)),ISBLANK(VLOOKUP(Tableau161920[[#This Row],[Référence]],MON_MSG!A:I,8,FALSE))),"",VLOOKUP(Tableau161920[[#This Row],[Référence]],MON_MSG!A:I,8,FALSE))</f>
        <v/>
      </c>
      <c r="M1076" s="3" t="str">
        <f>IF(OR(ISNA(VLOOKUP(Tableau161920[[#This Row],[Référence]],MON_MSG!A:J,9,FALSE)),ISBLANK(VLOOKUP(Tableau161920[[#This Row],[Référence]],MON_MSG!A:J,9,FALSE))),"",VLOOKUP(Tableau161920[[#This Row],[Référence]],MON_MSG!A:J,9,FALSE))</f>
        <v/>
      </c>
      <c r="N1076" s="3" t="str">
        <f>IF(VLOOKUP($A1076,DICO_Complet!A:R,12,FALSE)=0,"",VLOOKUP($A1076,DICO_Complet!A:R,12,FALSE))</f>
        <v/>
      </c>
      <c r="O1076" s="3" t="str">
        <f>IF(VLOOKUP($A1076,DICO_Complet!A:R,13,FALSE)=0,"",VLOOKUP($A1076,DICO_Complet!A:R,13,FALSE))</f>
        <v/>
      </c>
      <c r="P1076" s="3" t="str">
        <f>IF(VLOOKUP($A1076,DICO_Complet!A:R,14,FALSE)=0,"",VLOOKUP($A1076,DICO_Complet!A:R,14,FALSE))</f>
        <v>614_046-DF66-p15 &amp; 614_046-DF67-p12</v>
      </c>
      <c r="Q1076" s="3" t="str">
        <f>IF(VLOOKUP($A1076,DICO_Complet!A:R,15,FALSE)=0,"",VLOOKUP($A1076,DICO_Complet!A:R,15,FALSE))</f>
        <v/>
      </c>
      <c r="R1076" s="3" t="str">
        <f>IF(VLOOKUP($A1076,DICO_Complet!A:R,16,FALSE)=0,"",VLOOKUP($A1076,DICO_Complet!A:R,16,FALSE))</f>
        <v/>
      </c>
      <c r="S1076" s="3" t="str">
        <f>IF(VLOOKUP($A1076,DICO_Complet!A:R,17,FALSE)=0,"",VLOOKUP($A1076,DICO_Complet!A:R,17,FALSE))</f>
        <v/>
      </c>
      <c r="T1076" s="3" t="str">
        <f>IF(VLOOKUP($A1076,DICO_Complet!A:R,18,FALSE)=0,"",VLOOKUP($A1076,DICO_Complet!A:R,18,FALSE))</f>
        <v/>
      </c>
    </row>
    <row r="1077" spans="1:20">
      <c r="A1077" s="29">
        <v>250827100600</v>
      </c>
      <c r="B1077" s="30" t="str">
        <f>IF(ISNA(VLOOKUP(Tableau161920[[#This Row],[Référence]],MON_MSG!A:B,2,FALSE)),"N",IF($I1077="Obsolete","N","O"))</f>
        <v>O</v>
      </c>
      <c r="C1077" s="3" t="str">
        <f>VLOOKUP($A1077,DICO_Complet!A:R,3,FALSE)</f>
        <v>Environment</v>
      </c>
      <c r="D1077" s="3" t="str">
        <f>VLOOKUP($A1077,DICO_Complet!A:R,4,FALSE)</f>
        <v>terminal</v>
      </c>
      <c r="E1077" s="3" t="str">
        <f>VLOOKUP($A1077,DICO_Complet!A:R,5,FALSE)</f>
        <v>rklVersion</v>
      </c>
      <c r="F1077" s="3" t="str">
        <f>VLOOKUP($A1077,DICO_Complet!A:R,6,FALSE)</f>
        <v>Max2NumericText</v>
      </c>
      <c r="G1077" s="31" t="str">
        <f>VLOOKUP($A1077,DICO_Complet!A:R,7,FALSE)</f>
        <v>DNS</v>
      </c>
      <c r="H1077" s="31">
        <f>VLOOKUP($A1077,DICO_Complet!A:R,8,FALSE)</f>
        <v>0</v>
      </c>
      <c r="I1077" s="3" t="str">
        <f>IF(VLOOKUP($A1077,DICO_Complet!A:R,9,FALSE)&lt;&gt;0,VLOOKUP($A1077,DICO_Complet!A:R,9,FALSE),"")</f>
        <v/>
      </c>
      <c r="J1077" s="3" t="str">
        <f>VLOOKUP($A1077,DICO_Complet!A:R,10,FALSE)</f>
        <v>RKL version</v>
      </c>
      <c r="K1077" s="3" t="str">
        <f>IF(OR(ISNA(VLOOKUP(Tableau161920[[#This Row],[Référence]],MON_MSG!A:H,7,FALSE)),ISBLANK(VLOOKUP(Tableau161920[[#This Row],[Référence]],MON_MSG!A:H,7,FALSE))),"",VLOOKUP(Tableau161920[[#This Row],[Référence]],MON_MSG!A:H,7,FALSE))</f>
        <v/>
      </c>
      <c r="L1077" s="3" t="str">
        <f>IF(OR(ISNA(VLOOKUP(Tableau161920[[#This Row],[Référence]],MON_MSG!A:I,8,FALSE)),ISBLANK(VLOOKUP(Tableau161920[[#This Row],[Référence]],MON_MSG!A:I,8,FALSE))),"",VLOOKUP(Tableau161920[[#This Row],[Référence]],MON_MSG!A:I,8,FALSE))</f>
        <v/>
      </c>
      <c r="M1077" s="3" t="str">
        <f>IF(OR(ISNA(VLOOKUP(Tableau161920[[#This Row],[Référence]],MON_MSG!A:J,9,FALSE)),ISBLANK(VLOOKUP(Tableau161920[[#This Row],[Référence]],MON_MSG!A:J,9,FALSE))),"",VLOOKUP(Tableau161920[[#This Row],[Référence]],MON_MSG!A:J,9,FALSE))</f>
        <v/>
      </c>
      <c r="N1077" s="3" t="str">
        <f>IF(VLOOKUP($A1077,DICO_Complet!A:R,12,FALSE)=0,"",VLOOKUP($A1077,DICO_Complet!A:R,12,FALSE))</f>
        <v/>
      </c>
      <c r="O1077" s="3" t="str">
        <f>IF(VLOOKUP($A1077,DICO_Complet!A:R,13,FALSE)=0,"",VLOOKUP($A1077,DICO_Complet!A:R,13,FALSE))</f>
        <v/>
      </c>
      <c r="P1077" s="3" t="str">
        <f>IF(VLOOKUP($A1077,DICO_Complet!A:R,14,FALSE)=0,"",VLOOKUP($A1077,DICO_Complet!A:R,14,FALSE))</f>
        <v/>
      </c>
      <c r="Q1077" s="3" t="str">
        <f>IF(VLOOKUP($A1077,DICO_Complet!A:R,15,FALSE)=0,"",VLOOKUP($A1077,DICO_Complet!A:R,15,FALSE))</f>
        <v>046-DF99-P1</v>
      </c>
      <c r="R1077" s="3" t="str">
        <f>IF(VLOOKUP($A1077,DICO_Complet!A:R,16,FALSE)=0,"",VLOOKUP($A1077,DICO_Complet!A:R,16,FALSE))</f>
        <v/>
      </c>
      <c r="S1077" s="3" t="str">
        <f>IF(VLOOKUP($A1077,DICO_Complet!A:R,17,FALSE)=0,"",VLOOKUP($A1077,DICO_Complet!A:R,17,FALSE))</f>
        <v/>
      </c>
      <c r="T1077" s="3" t="str">
        <f>IF(VLOOKUP($A1077,DICO_Complet!A:R,18,FALSE)=0,"",VLOOKUP($A1077,DICO_Complet!A:R,18,FALSE))</f>
        <v/>
      </c>
    </row>
    <row r="1078" spans="1:20">
      <c r="A1078" s="29">
        <v>241112000143</v>
      </c>
      <c r="B1078" s="30" t="str">
        <f>IF(ISNA(VLOOKUP(Tableau161920[[#This Row],[Référence]],MON_MSG!A:B,2,FALSE)),"N",IF($I1078="Obsolete","N","O"))</f>
        <v>O</v>
      </c>
      <c r="C1078" s="3" t="str">
        <f>VLOOKUP($A1078,DICO_Complet!A:R,3,FALSE)</f>
        <v>Environment</v>
      </c>
      <c r="D1078" s="3" t="str">
        <f>VLOOKUP($A1078,DICO_Complet!A:R,4,FALSE)</f>
        <v>terminal</v>
      </c>
      <c r="E1078" s="3" t="str">
        <f>VLOOKUP($A1078,DICO_Complet!A:R,5,FALSE)</f>
        <v>serialNumber</v>
      </c>
      <c r="F1078" s="3" t="str">
        <f>VLOOKUP($A1078,DICO_Complet!A:R,6,FALSE)</f>
        <v>Max35Text</v>
      </c>
      <c r="G1078" s="31" t="str">
        <f>VLOOKUP($A1078,DICO_Complet!A:R,7,FALSE)</f>
        <v>DNS</v>
      </c>
      <c r="H1078" s="31">
        <f>VLOOKUP($A1078,DICO_Complet!A:R,8,FALSE)</f>
        <v>0</v>
      </c>
      <c r="I1078" s="3" t="str">
        <f>IF(VLOOKUP($A1078,DICO_Complet!A:R,9,FALSE)&lt;&gt;0,VLOOKUP($A1078,DICO_Complet!A:R,9,FALSE),"")</f>
        <v/>
      </c>
      <c r="J1078" s="3" t="str">
        <f>VLOOKUP($A1078,DICO_Complet!A:R,10,FALSE)</f>
        <v>Serial Number</v>
      </c>
      <c r="K1078" s="3" t="str">
        <f>IF(OR(ISNA(VLOOKUP(Tableau161920[[#This Row],[Référence]],MON_MSG!A:H,7,FALSE)),ISBLANK(VLOOKUP(Tableau161920[[#This Row],[Référence]],MON_MSG!A:H,7,FALSE))),"",VLOOKUP(Tableau161920[[#This Row],[Référence]],MON_MSG!A:H,7,FALSE))</f>
        <v/>
      </c>
      <c r="L1078" s="3" t="str">
        <f>IF(OR(ISNA(VLOOKUP(Tableau161920[[#This Row],[Référence]],MON_MSG!A:I,8,FALSE)),ISBLANK(VLOOKUP(Tableau161920[[#This Row],[Référence]],MON_MSG!A:I,8,FALSE))),"",VLOOKUP(Tableau161920[[#This Row],[Référence]],MON_MSG!A:I,8,FALSE))</f>
        <v/>
      </c>
      <c r="M1078" s="3" t="str">
        <f>IF(OR(ISNA(VLOOKUP(Tableau161920[[#This Row],[Référence]],MON_MSG!A:J,9,FALSE)),ISBLANK(VLOOKUP(Tableau161920[[#This Row],[Référence]],MON_MSG!A:J,9,FALSE))),"",VLOOKUP(Tableau161920[[#This Row],[Référence]],MON_MSG!A:J,9,FALSE))</f>
        <v/>
      </c>
      <c r="N1078" s="3" t="str">
        <f>IF(VLOOKUP($A1078,DICO_Complet!A:R,12,FALSE)=0,"",VLOOKUP($A1078,DICO_Complet!A:R,12,FALSE))</f>
        <v>RSB57_19</v>
      </c>
      <c r="O1078" s="3" t="str">
        <f>IF(VLOOKUP($A1078,DICO_Complet!A:R,13,FALSE)=0,"",VLOOKUP($A1078,DICO_Complet!A:R,13,FALSE))</f>
        <v>057-0019</v>
      </c>
      <c r="P1078" s="3" t="str">
        <f>IF(VLOOKUP($A1078,DICO_Complet!A:R,14,FALSE)=0,"",VLOOKUP($A1078,DICO_Complet!A:R,14,FALSE))</f>
        <v>046-DF95</v>
      </c>
      <c r="Q1078" s="3" t="str">
        <f>IF(VLOOKUP($A1078,DICO_Complet!A:R,15,FALSE)=0,"",VLOOKUP($A1078,DICO_Complet!A:R,15,FALSE))</f>
        <v>056-0019</v>
      </c>
      <c r="R1078" s="3" t="str">
        <f>IF(VLOOKUP($A1078,DICO_Complet!A:R,16,FALSE)=0,"",VLOOKUP($A1078,DICO_Complet!A:R,16,FALSE))</f>
        <v/>
      </c>
      <c r="S1078" s="3" t="str">
        <f>IF(VLOOKUP($A1078,DICO_Complet!A:R,17,FALSE)=0,"",VLOOKUP($A1078,DICO_Complet!A:R,17,FALSE))</f>
        <v/>
      </c>
      <c r="T1078" s="3" t="str">
        <f>IF(VLOOKUP($A1078,DICO_Complet!A:R,18,FALSE)=0,"",VLOOKUP($A1078,DICO_Complet!A:R,18,FALSE))</f>
        <v/>
      </c>
    </row>
    <row r="1079" spans="1:20">
      <c r="A1079" s="29">
        <v>250425201705</v>
      </c>
      <c r="B1079" s="30" t="str">
        <f>IF(ISNA(VLOOKUP(Tableau161920[[#This Row],[Référence]],MON_MSG!A:B,2,FALSE)),"N",IF($I1079="Obsolete","N","O"))</f>
        <v>O</v>
      </c>
      <c r="C1079" s="3" t="str">
        <f>VLOOKUP($A1079,DICO_Complet!A:R,3,FALSE)</f>
        <v>Environment</v>
      </c>
      <c r="D1079" s="3" t="str">
        <f>VLOOKUP($A1079,DICO_Complet!A:R,4,FALSE)</f>
        <v>terminal</v>
      </c>
      <c r="E1079" s="3" t="str">
        <f>VLOOKUP($A1079,DICO_Complet!A:R,5,FALSE)</f>
        <v>softwareCouplerVersionNumber</v>
      </c>
      <c r="F1079" s="3" t="str">
        <f>VLOOKUP($A1079,DICO_Complet!A:R,6,FALSE)</f>
        <v>Max4AlphaNumericText</v>
      </c>
      <c r="G1079" s="31" t="str">
        <f>VLOOKUP($A1079,DICO_Complet!A:R,7,FALSE)</f>
        <v>DNS</v>
      </c>
      <c r="H1079" s="31">
        <f>VLOOKUP($A1079,DICO_Complet!A:R,8,FALSE)</f>
        <v>0</v>
      </c>
      <c r="I1079" s="3" t="str">
        <f>IF(VLOOKUP($A1079,DICO_Complet!A:R,9,FALSE)&lt;&gt;0,VLOOKUP($A1079,DICO_Complet!A:R,9,FALSE),"")</f>
        <v/>
      </c>
      <c r="J1079" s="3" t="str">
        <f>VLOOKUP($A1079,DICO_Complet!A:R,10,FALSE)</f>
        <v>Software coupler version number</v>
      </c>
      <c r="K1079" s="3" t="str">
        <f>IF(OR(ISNA(VLOOKUP(Tableau161920[[#This Row],[Référence]],MON_MSG!A:H,7,FALSE)),ISBLANK(VLOOKUP(Tableau161920[[#This Row],[Référence]],MON_MSG!A:H,7,FALSE))),"",VLOOKUP(Tableau161920[[#This Row],[Référence]],MON_MSG!A:H,7,FALSE))</f>
        <v/>
      </c>
      <c r="L1079" s="3" t="str">
        <f>IF(OR(ISNA(VLOOKUP(Tableau161920[[#This Row],[Référence]],MON_MSG!A:I,8,FALSE)),ISBLANK(VLOOKUP(Tableau161920[[#This Row],[Référence]],MON_MSG!A:I,8,FALSE))),"",VLOOKUP(Tableau161920[[#This Row],[Référence]],MON_MSG!A:I,8,FALSE))</f>
        <v/>
      </c>
      <c r="M1079" s="3" t="str">
        <f>IF(OR(ISNA(VLOOKUP(Tableau161920[[#This Row],[Référence]],MON_MSG!A:J,9,FALSE)),ISBLANK(VLOOKUP(Tableau161920[[#This Row],[Référence]],MON_MSG!A:J,9,FALSE))),"",VLOOKUP(Tableau161920[[#This Row],[Référence]],MON_MSG!A:J,9,FALSE))</f>
        <v/>
      </c>
      <c r="N1079" s="3" t="str">
        <f>IF(VLOOKUP($A1079,DICO_Complet!A:R,12,FALSE)=0,"",VLOOKUP($A1079,DICO_Complet!A:R,12,FALSE))</f>
        <v/>
      </c>
      <c r="O1079" s="3" t="str">
        <f>IF(VLOOKUP($A1079,DICO_Complet!A:R,13,FALSE)=0,"",VLOOKUP($A1079,DICO_Complet!A:R,13,FALSE))</f>
        <v/>
      </c>
      <c r="P1079" s="3" t="str">
        <f>IF(VLOOKUP($A1079,DICO_Complet!A:R,14,FALSE)=0,"",VLOOKUP($A1079,DICO_Complet!A:R,14,FALSE))</f>
        <v>614_046-DF66-p19 &amp; 614_046-DF67-p15</v>
      </c>
      <c r="Q1079" s="3" t="str">
        <f>IF(VLOOKUP($A1079,DICO_Complet!A:R,15,FALSE)=0,"",VLOOKUP($A1079,DICO_Complet!A:R,15,FALSE))</f>
        <v/>
      </c>
      <c r="R1079" s="3" t="str">
        <f>IF(VLOOKUP($A1079,DICO_Complet!A:R,16,FALSE)=0,"",VLOOKUP($A1079,DICO_Complet!A:R,16,FALSE))</f>
        <v/>
      </c>
      <c r="S1079" s="3" t="str">
        <f>IF(VLOOKUP($A1079,DICO_Complet!A:R,17,FALSE)=0,"",VLOOKUP($A1079,DICO_Complet!A:R,17,FALSE))</f>
        <v/>
      </c>
      <c r="T1079" s="3" t="str">
        <f>IF(VLOOKUP($A1079,DICO_Complet!A:R,18,FALSE)=0,"",VLOOKUP($A1079,DICO_Complet!A:R,18,FALSE))</f>
        <v/>
      </c>
    </row>
    <row r="1080" spans="1:20">
      <c r="A1080" s="29">
        <v>250425201621</v>
      </c>
      <c r="B1080" s="30" t="str">
        <f>IF(ISNA(VLOOKUP(Tableau161920[[#This Row],[Référence]],MON_MSG!A:B,2,FALSE)),"N",IF($I1080="Obsolete","N","O"))</f>
        <v>O</v>
      </c>
      <c r="C1080" s="3" t="str">
        <f>VLOOKUP($A1080,DICO_Complet!A:R,3,FALSE)</f>
        <v>Environment</v>
      </c>
      <c r="D1080" s="3" t="str">
        <f>VLOOKUP($A1080,DICO_Complet!A:R,4,FALSE)</f>
        <v>terminal</v>
      </c>
      <c r="E1080" s="3" t="str">
        <f>VLOOKUP($A1080,DICO_Complet!A:R,5,FALSE)</f>
        <v>softwareVersionNumberOfTheResident</v>
      </c>
      <c r="F1080" s="3" t="str">
        <f>VLOOKUP($A1080,DICO_Complet!A:R,6,FALSE)</f>
        <v>Max12Text</v>
      </c>
      <c r="G1080" s="31" t="str">
        <f>VLOOKUP($A1080,DICO_Complet!A:R,7,FALSE)</f>
        <v>DNS</v>
      </c>
      <c r="H1080" s="31">
        <f>VLOOKUP($A1080,DICO_Complet!A:R,8,FALSE)</f>
        <v>0</v>
      </c>
      <c r="I1080" s="3" t="str">
        <f>IF(VLOOKUP($A1080,DICO_Complet!A:R,9,FALSE)&lt;&gt;0,VLOOKUP($A1080,DICO_Complet!A:R,9,FALSE),"")</f>
        <v/>
      </c>
      <c r="J1080" s="3" t="str">
        <f>VLOOKUP($A1080,DICO_Complet!A:R,10,FALSE)</f>
        <v>Software version number of the resident</v>
      </c>
      <c r="K1080" s="3" t="str">
        <f>IF(OR(ISNA(VLOOKUP(Tableau161920[[#This Row],[Référence]],MON_MSG!A:H,7,FALSE)),ISBLANK(VLOOKUP(Tableau161920[[#This Row],[Référence]],MON_MSG!A:H,7,FALSE))),"",VLOOKUP(Tableau161920[[#This Row],[Référence]],MON_MSG!A:H,7,FALSE))</f>
        <v/>
      </c>
      <c r="L1080" s="3" t="str">
        <f>IF(OR(ISNA(VLOOKUP(Tableau161920[[#This Row],[Référence]],MON_MSG!A:I,8,FALSE)),ISBLANK(VLOOKUP(Tableau161920[[#This Row],[Référence]],MON_MSG!A:I,8,FALSE))),"",VLOOKUP(Tableau161920[[#This Row],[Référence]],MON_MSG!A:I,8,FALSE))</f>
        <v/>
      </c>
      <c r="M1080" s="3" t="str">
        <f>IF(OR(ISNA(VLOOKUP(Tableau161920[[#This Row],[Référence]],MON_MSG!A:J,9,FALSE)),ISBLANK(VLOOKUP(Tableau161920[[#This Row],[Référence]],MON_MSG!A:J,9,FALSE))),"",VLOOKUP(Tableau161920[[#This Row],[Référence]],MON_MSG!A:J,9,FALSE))</f>
        <v/>
      </c>
      <c r="N1080" s="3" t="str">
        <f>IF(VLOOKUP($A1080,DICO_Complet!A:R,12,FALSE)=0,"",VLOOKUP($A1080,DICO_Complet!A:R,12,FALSE))</f>
        <v/>
      </c>
      <c r="O1080" s="3" t="str">
        <f>IF(VLOOKUP($A1080,DICO_Complet!A:R,13,FALSE)=0,"",VLOOKUP($A1080,DICO_Complet!A:R,13,FALSE))</f>
        <v/>
      </c>
      <c r="P1080" s="3" t="str">
        <f>IF(VLOOKUP($A1080,DICO_Complet!A:R,14,FALSE)=0,"",VLOOKUP($A1080,DICO_Complet!A:R,14,FALSE))</f>
        <v>614_046-DF66-p06 &amp; 614_046-DF67-p05</v>
      </c>
      <c r="Q1080" s="3" t="str">
        <f>IF(VLOOKUP($A1080,DICO_Complet!A:R,15,FALSE)=0,"",VLOOKUP($A1080,DICO_Complet!A:R,15,FALSE))</f>
        <v/>
      </c>
      <c r="R1080" s="3" t="str">
        <f>IF(VLOOKUP($A1080,DICO_Complet!A:R,16,FALSE)=0,"",VLOOKUP($A1080,DICO_Complet!A:R,16,FALSE))</f>
        <v/>
      </c>
      <c r="S1080" s="3" t="str">
        <f>IF(VLOOKUP($A1080,DICO_Complet!A:R,17,FALSE)=0,"",VLOOKUP($A1080,DICO_Complet!A:R,17,FALSE))</f>
        <v/>
      </c>
      <c r="T1080" s="3" t="str">
        <f>IF(VLOOKUP($A1080,DICO_Complet!A:R,18,FALSE)=0,"",VLOOKUP($A1080,DICO_Complet!A:R,18,FALSE))</f>
        <v/>
      </c>
    </row>
    <row r="1081" spans="1:20">
      <c r="A1081" s="29">
        <v>250827122100</v>
      </c>
      <c r="B1081" s="30" t="str">
        <f>IF(ISNA(VLOOKUP(Tableau161920[[#This Row],[Référence]],MON_MSG!A:B,2,FALSE)),"N",IF($I1081="Obsolete","N","O"))</f>
        <v>O</v>
      </c>
      <c r="C1081" s="3" t="str">
        <f>VLOOKUP($A1081,DICO_Complet!A:R,3,FALSE)</f>
        <v>Environment</v>
      </c>
      <c r="D1081" s="3" t="str">
        <f>VLOOKUP($A1081,DICO_Complet!A:R,4,FALSE)</f>
        <v>terminal</v>
      </c>
      <c r="E1081" s="3" t="str">
        <f>VLOOKUP($A1081,DICO_Complet!A:R,5,FALSE)</f>
        <v>technicalReceiptIdentifier</v>
      </c>
      <c r="F1081" s="3" t="str">
        <f>VLOOKUP($A1081,DICO_Complet!A:R,6,FALSE)</f>
        <v>Max2AlphaNumericText</v>
      </c>
      <c r="G1081" s="31" t="str">
        <f>VLOOKUP($A1081,DICO_Complet!A:R,7,FALSE)</f>
        <v>DNS</v>
      </c>
      <c r="H1081" s="31">
        <f>VLOOKUP($A1081,DICO_Complet!A:R,8,FALSE)</f>
        <v>0</v>
      </c>
      <c r="I1081" s="3" t="str">
        <f>IF(VLOOKUP($A1081,DICO_Complet!A:R,9,FALSE)&lt;&gt;0,VLOOKUP($A1081,DICO_Complet!A:R,9,FALSE),"")</f>
        <v/>
      </c>
      <c r="J1081" s="3" t="str">
        <f>VLOOKUP($A1081,DICO_Complet!A:R,10,FALSE)</f>
        <v>List of PKI elements</v>
      </c>
      <c r="K1081" s="3" t="str">
        <f>IF(OR(ISNA(VLOOKUP(Tableau161920[[#This Row],[Référence]],MON_MSG!A:H,7,FALSE)),ISBLANK(VLOOKUP(Tableau161920[[#This Row],[Référence]],MON_MSG!A:H,7,FALSE))),"",VLOOKUP(Tableau161920[[#This Row],[Référence]],MON_MSG!A:H,7,FALSE))</f>
        <v/>
      </c>
      <c r="L1081" s="3" t="str">
        <f>IF(OR(ISNA(VLOOKUP(Tableau161920[[#This Row],[Référence]],MON_MSG!A:I,8,FALSE)),ISBLANK(VLOOKUP(Tableau161920[[#This Row],[Référence]],MON_MSG!A:I,8,FALSE))),"",VLOOKUP(Tableau161920[[#This Row],[Référence]],MON_MSG!A:I,8,FALSE))</f>
        <v/>
      </c>
      <c r="M1081" s="3" t="str">
        <f>IF(OR(ISNA(VLOOKUP(Tableau161920[[#This Row],[Référence]],MON_MSG!A:J,9,FALSE)),ISBLANK(VLOOKUP(Tableau161920[[#This Row],[Référence]],MON_MSG!A:J,9,FALSE))),"",VLOOKUP(Tableau161920[[#This Row],[Référence]],MON_MSG!A:J,9,FALSE))</f>
        <v/>
      </c>
      <c r="N1081" s="3" t="str">
        <f>IF(VLOOKUP($A1081,DICO_Complet!A:R,12,FALSE)=0,"",VLOOKUP($A1081,DICO_Complet!A:R,12,FALSE))</f>
        <v/>
      </c>
      <c r="O1081" s="3" t="str">
        <f>IF(VLOOKUP($A1081,DICO_Complet!A:R,13,FALSE)=0,"",VLOOKUP($A1081,DICO_Complet!A:R,13,FALSE))</f>
        <v>090-0002</v>
      </c>
      <c r="P1081" s="3" t="str">
        <f>IF(VLOOKUP($A1081,DICO_Complet!A:R,14,FALSE)=0,"",VLOOKUP($A1081,DICO_Complet!A:R,14,FALSE))</f>
        <v/>
      </c>
      <c r="Q1081" s="3" t="str">
        <f>IF(VLOOKUP($A1081,DICO_Complet!A:R,15,FALSE)=0,"",VLOOKUP($A1081,DICO_Complet!A:R,15,FALSE))</f>
        <v/>
      </c>
      <c r="R1081" s="3" t="str">
        <f>IF(VLOOKUP($A1081,DICO_Complet!A:R,16,FALSE)=0,"",VLOOKUP($A1081,DICO_Complet!A:R,16,FALSE))</f>
        <v/>
      </c>
      <c r="S1081" s="3" t="str">
        <f>IF(VLOOKUP($A1081,DICO_Complet!A:R,17,FALSE)=0,"",VLOOKUP($A1081,DICO_Complet!A:R,17,FALSE))</f>
        <v/>
      </c>
      <c r="T1081" s="3" t="str">
        <f>IF(VLOOKUP($A1081,DICO_Complet!A:R,18,FALSE)=0,"",VLOOKUP($A1081,DICO_Complet!A:R,18,FALSE))</f>
        <v/>
      </c>
    </row>
    <row r="1082" spans="1:20">
      <c r="A1082" s="69">
        <v>241112000144</v>
      </c>
      <c r="B1082" s="30" t="str">
        <f>IF(ISNA(VLOOKUP(Tableau161920[[#This Row],[Référence]],MON_MSG!A:B,2,FALSE)),"N",IF($I1082="Obsolete","N","O"))</f>
        <v>O</v>
      </c>
      <c r="C1082" s="3" t="str">
        <f>VLOOKUP($A1082,DICO_Complet!A:R,3,FALSE)</f>
        <v>Environment</v>
      </c>
      <c r="D1082" s="3" t="str">
        <f>VLOOKUP($A1082,DICO_Complet!A:R,4,FALSE)</f>
        <v>terminal</v>
      </c>
      <c r="E1082" s="3" t="str">
        <f>VLOOKUP($A1082,DICO_Complet!A:R,5,FALSE)</f>
        <v>terminalCapabilities</v>
      </c>
      <c r="F1082" s="3" t="str">
        <f>VLOOKUP($A1082,DICO_Complet!A:R,6,FALSE)</f>
        <v>Exact3HexBinaryText</v>
      </c>
      <c r="G1082" s="31" t="str">
        <f>VLOOKUP($A1082,DICO_Complet!A:R,7,FALSE)</f>
        <v>DNS</v>
      </c>
      <c r="H1082" s="31">
        <f>VLOOKUP($A1082,DICO_Complet!A:R,8,FALSE)</f>
        <v>0</v>
      </c>
      <c r="I1082" s="3" t="str">
        <f>IF(VLOOKUP($A1082,DICO_Complet!A:R,9,FALSE)&lt;&gt;0,VLOOKUP($A1082,DICO_Complet!A:R,9,FALSE),"")</f>
        <v/>
      </c>
      <c r="J1082" s="3" t="str">
        <f>VLOOKUP($A1082,DICO_Complet!A:R,10,FALSE)</f>
        <v>Terminal Capabilities</v>
      </c>
      <c r="K1082" s="3" t="str">
        <f>IF(OR(ISNA(VLOOKUP(Tableau161920[[#This Row],[Référence]],MON_MSG!A:H,7,FALSE)),ISBLANK(VLOOKUP(Tableau161920[[#This Row],[Référence]],MON_MSG!A:H,7,FALSE))),"",VLOOKUP(Tableau161920[[#This Row],[Référence]],MON_MSG!A:H,7,FALSE))</f>
        <v/>
      </c>
      <c r="L1082" s="3" t="str">
        <f>IF(OR(ISNA(VLOOKUP(Tableau161920[[#This Row],[Référence]],MON_MSG!A:I,8,FALSE)),ISBLANK(VLOOKUP(Tableau161920[[#This Row],[Référence]],MON_MSG!A:I,8,FALSE))),"",VLOOKUP(Tableau161920[[#This Row],[Référence]],MON_MSG!A:I,8,FALSE))</f>
        <v/>
      </c>
      <c r="M1082" s="3" t="str">
        <f>IF(OR(ISNA(VLOOKUP(Tableau161920[[#This Row],[Référence]],MON_MSG!A:J,9,FALSE)),ISBLANK(VLOOKUP(Tableau161920[[#This Row],[Référence]],MON_MSG!A:J,9,FALSE))),"",VLOOKUP(Tableau161920[[#This Row],[Référence]],MON_MSG!A:J,9,FALSE))</f>
        <v/>
      </c>
      <c r="N1082" s="3" t="str">
        <f>IF(VLOOKUP($A1082,DICO_Complet!A:R,12,FALSE)=0,"",VLOOKUP($A1082,DICO_Complet!A:R,12,FALSE))</f>
        <v>RSB55_9F33</v>
      </c>
      <c r="O1082" s="3" t="str">
        <f>IF(VLOOKUP($A1082,DICO_Complet!A:R,13,FALSE)=0,"",VLOOKUP($A1082,DICO_Complet!A:R,13,FALSE))</f>
        <v>055-9F33</v>
      </c>
      <c r="P1082" s="3" t="str">
        <f>IF(VLOOKUP($A1082,DICO_Complet!A:R,14,FALSE)=0,"",VLOOKUP($A1082,DICO_Complet!A:R,14,FALSE))</f>
        <v>058-9F33</v>
      </c>
      <c r="Q1082" s="3" t="str">
        <f>IF(VLOOKUP($A1082,DICO_Complet!A:R,15,FALSE)=0,"",VLOOKUP($A1082,DICO_Complet!A:R,15,FALSE))</f>
        <v>055-9F33</v>
      </c>
      <c r="R1082" s="3" t="str">
        <f>IF(VLOOKUP($A1082,DICO_Complet!A:R,16,FALSE)=0,"",VLOOKUP($A1082,DICO_Complet!A:R,16,FALSE))</f>
        <v/>
      </c>
      <c r="S1082" s="3" t="str">
        <f>IF(VLOOKUP($A1082,DICO_Complet!A:R,17,FALSE)=0,"",VLOOKUP($A1082,DICO_Complet!A:R,17,FALSE))</f>
        <v/>
      </c>
      <c r="T1082" s="3" t="str">
        <f>IF(VLOOKUP($A1082,DICO_Complet!A:R,18,FALSE)=0,"",VLOOKUP($A1082,DICO_Complet!A:R,18,FALSE))</f>
        <v/>
      </c>
    </row>
    <row r="1083" spans="1:20">
      <c r="A1083" s="69">
        <v>241112000145</v>
      </c>
      <c r="B1083" s="30" t="str">
        <f>IF(ISNA(VLOOKUP(Tableau161920[[#This Row],[Référence]],MON_MSG!A:B,2,FALSE)),"N",IF($I1083="Obsolete","N","O"))</f>
        <v>O</v>
      </c>
      <c r="C1083" s="3" t="str">
        <f>VLOOKUP($A1083,DICO_Complet!A:R,3,FALSE)</f>
        <v>Environment</v>
      </c>
      <c r="D1083" s="3" t="str">
        <f>VLOOKUP($A1083,DICO_Complet!A:R,4,FALSE)</f>
        <v>terminal</v>
      </c>
      <c r="E1083" s="3" t="str">
        <f>VLOOKUP($A1083,DICO_Complet!A:R,5,FALSE)</f>
        <v>terminalCategory</v>
      </c>
      <c r="F1083" s="3" t="str">
        <f>VLOOKUP($A1083,DICO_Complet!A:R,6,FALSE)</f>
        <v>Exact2NumericText</v>
      </c>
      <c r="G1083" s="31" t="str">
        <f>VLOOKUP($A1083,DICO_Complet!A:R,7,FALSE)</f>
        <v>DNS</v>
      </c>
      <c r="H1083" s="31">
        <f>VLOOKUP($A1083,DICO_Complet!A:R,8,FALSE)</f>
        <v>0</v>
      </c>
      <c r="I1083" s="3" t="str">
        <f>IF(VLOOKUP($A1083,DICO_Complet!A:R,9,FALSE)&lt;&gt;0,VLOOKUP($A1083,DICO_Complet!A:R,9,FALSE),"")</f>
        <v/>
      </c>
      <c r="J1083" s="3" t="str">
        <f>VLOOKUP($A1083,DICO_Complet!A:R,10,FALSE)</f>
        <v>Terminal Type</v>
      </c>
      <c r="K1083" s="3" t="str">
        <f>IF(OR(ISNA(VLOOKUP(Tableau161920[[#This Row],[Référence]],MON_MSG!A:H,7,FALSE)),ISBLANK(VLOOKUP(Tableau161920[[#This Row],[Référence]],MON_MSG!A:H,7,FALSE))),"",VLOOKUP(Tableau161920[[#This Row],[Référence]],MON_MSG!A:H,7,FALSE))</f>
        <v/>
      </c>
      <c r="L1083" s="3" t="str">
        <f>IF(OR(ISNA(VLOOKUP(Tableau161920[[#This Row],[Référence]],MON_MSG!A:I,8,FALSE)),ISBLANK(VLOOKUP(Tableau161920[[#This Row],[Référence]],MON_MSG!A:I,8,FALSE))),"",VLOOKUP(Tableau161920[[#This Row],[Référence]],MON_MSG!A:I,8,FALSE))</f>
        <v/>
      </c>
      <c r="M1083" s="3" t="str">
        <f>IF(OR(ISNA(VLOOKUP(Tableau161920[[#This Row],[Référence]],MON_MSG!A:J,9,FALSE)),ISBLANK(VLOOKUP(Tableau161920[[#This Row],[Référence]],MON_MSG!A:J,9,FALSE))),"",VLOOKUP(Tableau161920[[#This Row],[Référence]],MON_MSG!A:J,9,FALSE))</f>
        <v/>
      </c>
      <c r="N1083" s="3" t="str">
        <f>IF(VLOOKUP($A1083,DICO_Complet!A:R,12,FALSE)=0,"",VLOOKUP($A1083,DICO_Complet!A:R,12,FALSE))</f>
        <v>RSB55_9F35</v>
      </c>
      <c r="O1083" s="3" t="str">
        <f>IF(VLOOKUP($A1083,DICO_Complet!A:R,13,FALSE)=0,"",VLOOKUP($A1083,DICO_Complet!A:R,13,FALSE))</f>
        <v>055-9F35</v>
      </c>
      <c r="P1083" s="3" t="str">
        <f>IF(VLOOKUP($A1083,DICO_Complet!A:R,14,FALSE)=0,"",VLOOKUP($A1083,DICO_Complet!A:R,14,FALSE))</f>
        <v/>
      </c>
      <c r="Q1083" s="3" t="str">
        <f>IF(VLOOKUP($A1083,DICO_Complet!A:R,15,FALSE)=0,"",VLOOKUP($A1083,DICO_Complet!A:R,15,FALSE))</f>
        <v>055-9F35</v>
      </c>
      <c r="R1083" s="3" t="str">
        <f>IF(VLOOKUP($A1083,DICO_Complet!A:R,16,FALSE)=0,"",VLOOKUP($A1083,DICO_Complet!A:R,16,FALSE))</f>
        <v/>
      </c>
      <c r="S1083" s="3" t="str">
        <f>IF(VLOOKUP($A1083,DICO_Complet!A:R,17,FALSE)=0,"",VLOOKUP($A1083,DICO_Complet!A:R,17,FALSE))</f>
        <v/>
      </c>
      <c r="T1083" s="3" t="str">
        <f>IF(VLOOKUP($A1083,DICO_Complet!A:R,18,FALSE)=0,"",VLOOKUP($A1083,DICO_Complet!A:R,18,FALSE))</f>
        <v/>
      </c>
    </row>
    <row r="1084" spans="1:20">
      <c r="A1084" s="69">
        <v>241112000146</v>
      </c>
      <c r="B1084" s="30" t="str">
        <f>IF(ISNA(VLOOKUP(Tableau161920[[#This Row],[Référence]],MON_MSG!A:B,2,FALSE)),"N",IF($I1084="Obsolete","N","O"))</f>
        <v>O</v>
      </c>
      <c r="C1084" s="3" t="str">
        <f>VLOOKUP($A1084,DICO_Complet!A:R,3,FALSE)</f>
        <v>Environment</v>
      </c>
      <c r="D1084" s="3" t="str">
        <f>VLOOKUP($A1084,DICO_Complet!A:R,4,FALSE)</f>
        <v>terminal</v>
      </c>
      <c r="E1084" s="3" t="str">
        <f>VLOOKUP($A1084,DICO_Complet!A:R,5,FALSE)</f>
        <v>terminalId</v>
      </c>
      <c r="F1084" s="3" t="str">
        <f>VLOOKUP($A1084,DICO_Complet!A:R,6,FALSE)</f>
        <v>Exact8Text</v>
      </c>
      <c r="G1084" s="31" t="str">
        <f>VLOOKUP($A1084,DICO_Complet!A:R,7,FALSE)</f>
        <v>DNS</v>
      </c>
      <c r="H1084" s="31">
        <f>VLOOKUP($A1084,DICO_Complet!A:R,8,FALSE)</f>
        <v>0</v>
      </c>
      <c r="I1084" s="3" t="str">
        <f>IF(VLOOKUP($A1084,DICO_Complet!A:R,9,FALSE)&lt;&gt;0,VLOOKUP($A1084,DICO_Complet!A:R,9,FALSE),"")</f>
        <v/>
      </c>
      <c r="J1084" s="3" t="str">
        <f>VLOOKUP($A1084,DICO_Complet!A:R,10,FALSE)</f>
        <v>Terminal identifier</v>
      </c>
      <c r="K1084" s="3" t="str">
        <f>IF(OR(ISNA(VLOOKUP(Tableau161920[[#This Row],[Référence]],MON_MSG!A:H,7,FALSE)),ISBLANK(VLOOKUP(Tableau161920[[#This Row],[Référence]],MON_MSG!A:H,7,FALSE))),"",VLOOKUP(Tableau161920[[#This Row],[Référence]],MON_MSG!A:H,7,FALSE))</f>
        <v/>
      </c>
      <c r="L1084" s="3" t="str">
        <f>IF(OR(ISNA(VLOOKUP(Tableau161920[[#This Row],[Référence]],MON_MSG!A:I,8,FALSE)),ISBLANK(VLOOKUP(Tableau161920[[#This Row],[Référence]],MON_MSG!A:I,8,FALSE))),"",VLOOKUP(Tableau161920[[#This Row],[Référence]],MON_MSG!A:I,8,FALSE))</f>
        <v/>
      </c>
      <c r="M1084" s="3" t="str">
        <f>IF(OR(ISNA(VLOOKUP(Tableau161920[[#This Row],[Référence]],MON_MSG!A:J,9,FALSE)),ISBLANK(VLOOKUP(Tableau161920[[#This Row],[Référence]],MON_MSG!A:J,9,FALSE))),"",VLOOKUP(Tableau161920[[#This Row],[Référence]],MON_MSG!A:J,9,FALSE))</f>
        <v/>
      </c>
      <c r="N1084" s="3" t="str">
        <f>IF(VLOOKUP($A1084,DICO_Complet!A:R,12,FALSE)=0,"",VLOOKUP($A1084,DICO_Complet!A:R,12,FALSE))</f>
        <v>ISO41; T080</v>
      </c>
      <c r="O1084" s="3" t="str">
        <f>IF(VLOOKUP($A1084,DICO_Complet!A:R,13,FALSE)=0,"",VLOOKUP($A1084,DICO_Complet!A:R,13,FALSE))</f>
        <v>041</v>
      </c>
      <c r="P1084" s="3" t="str">
        <f>IF(VLOOKUP($A1084,DICO_Complet!A:R,14,FALSE)=0,"",VLOOKUP($A1084,DICO_Complet!A:R,14,FALSE))</f>
        <v>041</v>
      </c>
      <c r="Q1084" s="3" t="str">
        <f>IF(VLOOKUP($A1084,DICO_Complet!A:R,15,FALSE)=0,"",VLOOKUP($A1084,DICO_Complet!A:R,15,FALSE))</f>
        <v>041</v>
      </c>
      <c r="R1084" s="3" t="str">
        <f>IF(VLOOKUP($A1084,DICO_Complet!A:R,16,FALSE)=0,"",VLOOKUP($A1084,DICO_Complet!A:R,16,FALSE))</f>
        <v/>
      </c>
      <c r="S1084" s="3" t="str">
        <f>IF(VLOOKUP($A1084,DICO_Complet!A:R,17,FALSE)=0,"",VLOOKUP($A1084,DICO_Complet!A:R,17,FALSE))</f>
        <v>DE 041</v>
      </c>
      <c r="T1084" s="3" t="str">
        <f>IF(VLOOKUP($A1084,DICO_Complet!A:R,18,FALSE)=0,"",VLOOKUP($A1084,DICO_Complet!A:R,18,FALSE))</f>
        <v/>
      </c>
    </row>
    <row r="1085" spans="1:20">
      <c r="A1085" s="69">
        <v>241112000147</v>
      </c>
      <c r="B1085" s="30" t="str">
        <f>IF(ISNA(VLOOKUP(Tableau161920[[#This Row],[Référence]],MON_MSG!A:B,2,FALSE)),"N",IF($I1085="Obsolete","N","O"))</f>
        <v>O</v>
      </c>
      <c r="C1085" s="3" t="str">
        <f>VLOOKUP($A1085,DICO_Complet!A:R,3,FALSE)</f>
        <v>Environment</v>
      </c>
      <c r="D1085" s="3" t="str">
        <f>VLOOKUP($A1085,DICO_Complet!A:R,4,FALSE)</f>
        <v>terminal</v>
      </c>
      <c r="E1085" s="3" t="str">
        <f>VLOOKUP($A1085,DICO_Complet!A:R,5,FALSE)</f>
        <v>terminalIdsa</v>
      </c>
      <c r="F1085" s="3" t="str">
        <f>VLOOKUP($A1085,DICO_Complet!A:R,6,FALSE)</f>
        <v>Exact8AlphaNumericText</v>
      </c>
      <c r="G1085" s="31" t="str">
        <f>VLOOKUP($A1085,DICO_Complet!A:R,7,FALSE)</f>
        <v>DNS</v>
      </c>
      <c r="H1085" s="31">
        <f>VLOOKUP($A1085,DICO_Complet!A:R,8,FALSE)</f>
        <v>0</v>
      </c>
      <c r="I1085" s="3" t="str">
        <f>IF(VLOOKUP($A1085,DICO_Complet!A:R,9,FALSE)&lt;&gt;0,VLOOKUP($A1085,DICO_Complet!A:R,9,FALSE),"")</f>
        <v/>
      </c>
      <c r="J1085" s="3" t="str">
        <f>VLOOKUP($A1085,DICO_Complet!A:R,10,FALSE)</f>
        <v>Acceptance system identifier assigned by an acquirer</v>
      </c>
      <c r="K1085" s="3" t="str">
        <f>IF(OR(ISNA(VLOOKUP(Tableau161920[[#This Row],[Référence]],MON_MSG!A:H,7,FALSE)),ISBLANK(VLOOKUP(Tableau161920[[#This Row],[Référence]],MON_MSG!A:H,7,FALSE))),"",VLOOKUP(Tableau161920[[#This Row],[Référence]],MON_MSG!A:H,7,FALSE))</f>
        <v/>
      </c>
      <c r="L1085" s="3" t="str">
        <f>IF(OR(ISNA(VLOOKUP(Tableau161920[[#This Row],[Référence]],MON_MSG!A:I,8,FALSE)),ISBLANK(VLOOKUP(Tableau161920[[#This Row],[Référence]],MON_MSG!A:I,8,FALSE))),"",VLOOKUP(Tableau161920[[#This Row],[Référence]],MON_MSG!A:I,8,FALSE))</f>
        <v/>
      </c>
      <c r="M1085" s="3" t="str">
        <f>IF(OR(ISNA(VLOOKUP(Tableau161920[[#This Row],[Référence]],MON_MSG!A:J,9,FALSE)),ISBLANK(VLOOKUP(Tableau161920[[#This Row],[Référence]],MON_MSG!A:J,9,FALSE))),"",VLOOKUP(Tableau161920[[#This Row],[Référence]],MON_MSG!A:J,9,FALSE))</f>
        <v/>
      </c>
      <c r="N1085" s="3" t="str">
        <f>IF(VLOOKUP($A1085,DICO_Complet!A:R,12,FALSE)=0,"",VLOOKUP($A1085,DICO_Complet!A:R,12,FALSE))</f>
        <v>RSB47_A0</v>
      </c>
      <c r="O1085" s="3" t="str">
        <f>IF(VLOOKUP($A1085,DICO_Complet!A:R,13,FALSE)=0,"",VLOOKUP($A1085,DICO_Complet!A:R,13,FALSE))</f>
        <v>Non utilisé</v>
      </c>
      <c r="P1085" s="3" t="str">
        <f>IF(VLOOKUP($A1085,DICO_Complet!A:R,14,FALSE)=0,"",VLOOKUP($A1085,DICO_Complet!A:R,14,FALSE))</f>
        <v>46-DF5E</v>
      </c>
      <c r="Q1085" s="3" t="str">
        <f>IF(VLOOKUP($A1085,DICO_Complet!A:R,15,FALSE)=0,"",VLOOKUP($A1085,DICO_Complet!A:R,15,FALSE))</f>
        <v>047-A0</v>
      </c>
      <c r="R1085" s="3" t="str">
        <f>IF(VLOOKUP($A1085,DICO_Complet!A:R,16,FALSE)=0,"",VLOOKUP($A1085,DICO_Complet!A:R,16,FALSE))</f>
        <v/>
      </c>
      <c r="S1085" s="3" t="str">
        <f>IF(VLOOKUP($A1085,DICO_Complet!A:R,17,FALSE)=0,"",VLOOKUP($A1085,DICO_Complet!A:R,17,FALSE))</f>
        <v/>
      </c>
      <c r="T1085" s="3" t="str">
        <f>IF(VLOOKUP($A1085,DICO_Complet!A:R,18,FALSE)=0,"",VLOOKUP($A1085,DICO_Complet!A:R,18,FALSE))</f>
        <v/>
      </c>
    </row>
    <row r="1086" spans="1:20">
      <c r="A1086" s="69">
        <v>250909103904</v>
      </c>
      <c r="B1086" s="30" t="str">
        <f>IF(ISNA(VLOOKUP(Tableau161920[[#This Row],[Référence]],MON_MSG!A:B,2,FALSE)),"N",IF($I1086="Obsolete","N","O"))</f>
        <v>O</v>
      </c>
      <c r="C1086" s="3" t="str">
        <f>VLOOKUP($A1086,DICO_Complet!A:R,3,FALSE)</f>
        <v>Environment</v>
      </c>
      <c r="D1086" s="3" t="str">
        <f>VLOOKUP($A1086,DICO_Complet!A:R,4,FALSE)</f>
        <v>terminal</v>
      </c>
      <c r="E1086" s="3" t="str">
        <f>VLOOKUP($A1086,DICO_Complet!A:R,5,FALSE)</f>
        <v>terminalModelReference</v>
      </c>
      <c r="F1086" s="3" t="str">
        <f>VLOOKUP($A1086,DICO_Complet!A:R,6,FALSE)</f>
        <v>Exact3Text</v>
      </c>
      <c r="G1086" s="31" t="str">
        <f>VLOOKUP($A1086,DICO_Complet!A:R,7,FALSE)</f>
        <v>DNS</v>
      </c>
      <c r="H1086" s="31">
        <f>VLOOKUP($A1086,DICO_Complet!A:R,8,FALSE)</f>
        <v>0</v>
      </c>
      <c r="I1086" s="3" t="str">
        <f>IF(VLOOKUP($A1086,DICO_Complet!A:R,9,FALSE)&lt;&gt;0,VLOOKUP($A1086,DICO_Complet!A:R,9,FALSE),"")</f>
        <v/>
      </c>
      <c r="J1086" s="3" t="str">
        <f>VLOOKUP($A1086,DICO_Complet!A:R,10,FALSE)</f>
        <v>Terminal model reference</v>
      </c>
      <c r="K1086" s="3" t="str">
        <f>IF(OR(ISNA(VLOOKUP(Tableau161920[[#This Row],[Référence]],MON_MSG!A:H,7,FALSE)),ISBLANK(VLOOKUP(Tableau161920[[#This Row],[Référence]],MON_MSG!A:H,7,FALSE))),"",VLOOKUP(Tableau161920[[#This Row],[Référence]],MON_MSG!A:H,7,FALSE))</f>
        <v/>
      </c>
      <c r="L1086" s="3" t="str">
        <f>IF(OR(ISNA(VLOOKUP(Tableau161920[[#This Row],[Référence]],MON_MSG!A:I,8,FALSE)),ISBLANK(VLOOKUP(Tableau161920[[#This Row],[Référence]],MON_MSG!A:I,8,FALSE))),"",VLOOKUP(Tableau161920[[#This Row],[Référence]],MON_MSG!A:I,8,FALSE))</f>
        <v/>
      </c>
      <c r="M1086" s="3" t="str">
        <f>IF(OR(ISNA(VLOOKUP(Tableau161920[[#This Row],[Référence]],MON_MSG!A:J,9,FALSE)),ISBLANK(VLOOKUP(Tableau161920[[#This Row],[Référence]],MON_MSG!A:J,9,FALSE))),"",VLOOKUP(Tableau161920[[#This Row],[Référence]],MON_MSG!A:J,9,FALSE))</f>
        <v/>
      </c>
      <c r="N1086" s="3" t="str">
        <f>IF(VLOOKUP($A1086,DICO_Complet!A:R,12,FALSE)=0,"",VLOOKUP($A1086,DICO_Complet!A:R,12,FALSE))</f>
        <v>RSB59_215</v>
      </c>
      <c r="O1086" s="3" t="str">
        <f>IF(VLOOKUP($A1086,DICO_Complet!A:R,13,FALSE)=0,"",VLOOKUP($A1086,DICO_Complet!A:R,13,FALSE))</f>
        <v>059-0215</v>
      </c>
      <c r="P1086" s="3" t="str">
        <f>IF(VLOOKUP($A1086,DICO_Complet!A:R,14,FALSE)=0,"",VLOOKUP($A1086,DICO_Complet!A:R,14,FALSE))</f>
        <v>047-32-p3; 046-DF50-p3</v>
      </c>
      <c r="Q1086" s="3" t="str">
        <f>IF(VLOOKUP($A1086,DICO_Complet!A:R,15,FALSE)=0,"",VLOOKUP($A1086,DICO_Complet!A:R,15,FALSE))</f>
        <v>059-0215</v>
      </c>
      <c r="R1086" s="3" t="str">
        <f>IF(VLOOKUP($A1086,DICO_Complet!A:R,16,FALSE)=0,"",VLOOKUP($A1086,DICO_Complet!A:R,16,FALSE))</f>
        <v/>
      </c>
      <c r="S1086" s="3" t="str">
        <f>IF(VLOOKUP($A1086,DICO_Complet!A:R,17,FALSE)=0,"",VLOOKUP($A1086,DICO_Complet!A:R,17,FALSE))</f>
        <v/>
      </c>
      <c r="T1086" s="3" t="str">
        <f>IF(VLOOKUP($A1086,DICO_Complet!A:R,18,FALSE)=0,"",VLOOKUP($A1086,DICO_Complet!A:R,18,FALSE))</f>
        <v/>
      </c>
    </row>
    <row r="1087" spans="1:20">
      <c r="A1087" s="69">
        <v>250827104500</v>
      </c>
      <c r="B1087" s="30" t="str">
        <f>IF(ISNA(VLOOKUP(Tableau161920[[#This Row],[Référence]],MON_MSG!A:B,2,FALSE)),"N",IF($I1087="Obsolete","N","O"))</f>
        <v>O</v>
      </c>
      <c r="C1087" s="3" t="str">
        <f>VLOOKUP($A1087,DICO_Complet!A:R,3,FALSE)</f>
        <v>Environment</v>
      </c>
      <c r="D1087" s="3" t="str">
        <f>VLOOKUP($A1087,DICO_Complet!A:R,4,FALSE)</f>
        <v>terminal</v>
      </c>
      <c r="E1087" s="3" t="str">
        <f>VLOOKUP($A1087,DICO_Complet!A:R,5,FALSE)</f>
        <v>timestampdata</v>
      </c>
      <c r="F1087" s="3" t="str">
        <f>VLOOKUP($A1087,DICO_Complet!A:R,6,FALSE)</f>
        <v>ISODateTime</v>
      </c>
      <c r="G1087" s="31" t="str">
        <f>VLOOKUP($A1087,DICO_Complet!A:R,7,FALSE)</f>
        <v>DNS</v>
      </c>
      <c r="H1087" s="31">
        <f>VLOOKUP($A1087,DICO_Complet!A:R,8,FALSE)</f>
        <v>0</v>
      </c>
      <c r="I1087" s="3" t="str">
        <f>IF(VLOOKUP($A1087,DICO_Complet!A:R,9,FALSE)&lt;&gt;0,VLOOKUP($A1087,DICO_Complet!A:R,9,FALSE),"")</f>
        <v/>
      </c>
      <c r="J1087" s="3" t="str">
        <f>VLOOKUP($A1087,DICO_Complet!A:R,10,FALSE)</f>
        <v>GMT date and time sent by the acquirer system in a dialog closure message</v>
      </c>
      <c r="K1087" s="3" t="str">
        <f>IF(OR(ISNA(VLOOKUP(Tableau161920[[#This Row],[Référence]],MON_MSG!A:H,7,FALSE)),ISBLANK(VLOOKUP(Tableau161920[[#This Row],[Référence]],MON_MSG!A:H,7,FALSE))),"",VLOOKUP(Tableau161920[[#This Row],[Référence]],MON_MSG!A:H,7,FALSE))</f>
        <v/>
      </c>
      <c r="L1087" s="3" t="str">
        <f>IF(OR(ISNA(VLOOKUP(Tableau161920[[#This Row],[Référence]],MON_MSG!A:I,8,FALSE)),ISBLANK(VLOOKUP(Tableau161920[[#This Row],[Référence]],MON_MSG!A:I,8,FALSE))),"",VLOOKUP(Tableau161920[[#This Row],[Référence]],MON_MSG!A:I,8,FALSE))</f>
        <v/>
      </c>
      <c r="M1087" s="3" t="str">
        <f>IF(OR(ISNA(VLOOKUP(Tableau161920[[#This Row],[Référence]],MON_MSG!A:J,9,FALSE)),ISBLANK(VLOOKUP(Tableau161920[[#This Row],[Référence]],MON_MSG!A:J,9,FALSE))),"",VLOOKUP(Tableau161920[[#This Row],[Référence]],MON_MSG!A:J,9,FALSE))</f>
        <v/>
      </c>
      <c r="N1087" s="3" t="str">
        <f>IF(VLOOKUP($A1087,DICO_Complet!A:R,12,FALSE)=0,"",VLOOKUP($A1087,DICO_Complet!A:R,12,FALSE))</f>
        <v/>
      </c>
      <c r="O1087" s="3" t="str">
        <f>IF(VLOOKUP($A1087,DICO_Complet!A:R,13,FALSE)=0,"",VLOOKUP($A1087,DICO_Complet!A:R,13,FALSE))</f>
        <v/>
      </c>
      <c r="P1087" s="3" t="str">
        <f>IF(VLOOKUP($A1087,DICO_Complet!A:R,14,FALSE)=0,"",VLOOKUP($A1087,DICO_Complet!A:R,14,FALSE))</f>
        <v/>
      </c>
      <c r="Q1087" s="3" t="str">
        <f>IF(VLOOKUP($A1087,DICO_Complet!A:R,15,FALSE)=0,"",VLOOKUP($A1087,DICO_Complet!A:R,15,FALSE))</f>
        <v>047-14</v>
      </c>
      <c r="R1087" s="3" t="str">
        <f>IF(VLOOKUP($A1087,DICO_Complet!A:R,16,FALSE)=0,"",VLOOKUP($A1087,DICO_Complet!A:R,16,FALSE))</f>
        <v/>
      </c>
      <c r="S1087" s="3" t="str">
        <f>IF(VLOOKUP($A1087,DICO_Complet!A:R,17,FALSE)=0,"",VLOOKUP($A1087,DICO_Complet!A:R,17,FALSE))</f>
        <v/>
      </c>
      <c r="T1087" s="3" t="str">
        <f>IF(VLOOKUP($A1087,DICO_Complet!A:R,18,FALSE)=0,"",VLOOKUP($A1087,DICO_Complet!A:R,18,FALSE))</f>
        <v/>
      </c>
    </row>
    <row r="1088" spans="1:20">
      <c r="A1088" s="69">
        <v>250717102630</v>
      </c>
      <c r="B1088" s="30" t="str">
        <f>IF(ISNA(VLOOKUP(Tableau161920[[#This Row],[Référence]],MON_MSG!A:B,2,FALSE)),"N",IF($I1088="Obsolete","N","O"))</f>
        <v>O</v>
      </c>
      <c r="C1088" s="3" t="str">
        <f>VLOOKUP($A1088,DICO_Complet!A:R,3,FALSE)</f>
        <v>Environment</v>
      </c>
      <c r="D1088" s="3" t="str">
        <f>VLOOKUP($A1088,DICO_Complet!A:R,4,FALSE)</f>
        <v>terminal</v>
      </c>
      <c r="E1088" s="3" t="str">
        <f>VLOOKUP($A1088,DICO_Complet!A:R,5,FALSE)</f>
        <v>trustTerminalIndicator</v>
      </c>
      <c r="F1088" s="3" t="str">
        <f>VLOOKUP($A1088,DICO_Complet!A:R,6,FALSE)</f>
        <v>TrueFalseIndicator</v>
      </c>
      <c r="G1088" s="31" t="str">
        <f>VLOOKUP($A1088,DICO_Complet!A:R,7,FALSE)</f>
        <v>DNS</v>
      </c>
      <c r="H1088" s="31">
        <f>VLOOKUP($A1088,DICO_Complet!A:R,8,FALSE)</f>
        <v>0</v>
      </c>
      <c r="I1088" s="3" t="str">
        <f>IF(VLOOKUP($A1088,DICO_Complet!A:R,9,FALSE)&lt;&gt;0,VLOOKUP($A1088,DICO_Complet!A:R,9,FALSE),"")</f>
        <v/>
      </c>
      <c r="J1088" s="3" t="str">
        <f>VLOOKUP($A1088,DICO_Complet!A:R,10,FALSE)</f>
        <v>Trust terminal indicator</v>
      </c>
      <c r="K1088" s="3" t="str">
        <f>IF(OR(ISNA(VLOOKUP(Tableau161920[[#This Row],[Référence]],MON_MSG!A:H,7,FALSE)),ISBLANK(VLOOKUP(Tableau161920[[#This Row],[Référence]],MON_MSG!A:H,7,FALSE))),"",VLOOKUP(Tableau161920[[#This Row],[Référence]],MON_MSG!A:H,7,FALSE))</f>
        <v/>
      </c>
      <c r="L1088" s="3" t="str">
        <f>IF(OR(ISNA(VLOOKUP(Tableau161920[[#This Row],[Référence]],MON_MSG!A:I,8,FALSE)),ISBLANK(VLOOKUP(Tableau161920[[#This Row],[Référence]],MON_MSG!A:I,8,FALSE))),"",VLOOKUP(Tableau161920[[#This Row],[Référence]],MON_MSG!A:I,8,FALSE))</f>
        <v/>
      </c>
      <c r="M1088" s="3" t="str">
        <f>IF(OR(ISNA(VLOOKUP(Tableau161920[[#This Row],[Référence]],MON_MSG!A:J,9,FALSE)),ISBLANK(VLOOKUP(Tableau161920[[#This Row],[Référence]],MON_MSG!A:J,9,FALSE))),"",VLOOKUP(Tableau161920[[#This Row],[Référence]],MON_MSG!A:J,9,FALSE))</f>
        <v/>
      </c>
      <c r="N1088" s="3" t="str">
        <f>IF(VLOOKUP($A1088,DICO_Complet!A:R,12,FALSE)=0,"",VLOOKUP($A1088,DICO_Complet!A:R,12,FALSE))</f>
        <v/>
      </c>
      <c r="O1088" s="3" t="str">
        <f>IF(VLOOKUP($A1088,DICO_Complet!A:R,13,FALSE)=0,"",VLOOKUP($A1088,DICO_Complet!A:R,13,FALSE))</f>
        <v/>
      </c>
      <c r="P1088" s="3" t="str">
        <f>IF(VLOOKUP($A1088,DICO_Complet!A:R,14,FALSE)=0,"",VLOOKUP($A1088,DICO_Complet!A:R,14,FALSE))</f>
        <v/>
      </c>
      <c r="Q1088" s="3" t="str">
        <f>IF(VLOOKUP($A1088,DICO_Complet!A:R,15,FALSE)=0,"",VLOOKUP($A1088,DICO_Complet!A:R,15,FALSE))</f>
        <v/>
      </c>
      <c r="R1088" s="3" t="str">
        <f>IF(VLOOKUP($A1088,DICO_Complet!A:R,16,FALSE)=0,"",VLOOKUP($A1088,DICO_Complet!A:R,16,FALSE))</f>
        <v/>
      </c>
      <c r="S1088" s="3" t="str">
        <f>IF(VLOOKUP($A1088,DICO_Complet!A:R,17,FALSE)=0,"",VLOOKUP($A1088,DICO_Complet!A:R,17,FALSE))</f>
        <v/>
      </c>
      <c r="T1088" s="3" t="str">
        <f>IF(VLOOKUP($A1088,DICO_Complet!A:R,18,FALSE)=0,"",VLOOKUP($A1088,DICO_Complet!A:R,18,FALSE))</f>
        <v/>
      </c>
    </row>
    <row r="1089" spans="1:20">
      <c r="A1089" s="69">
        <v>250527100004</v>
      </c>
      <c r="B1089" s="30" t="str">
        <f>IF(ISNA(VLOOKUP(Tableau161920[[#This Row],[Référence]],MON_MSG!A:B,2,FALSE)),"N",IF($I1089="Obsolete","N","O"))</f>
        <v>O</v>
      </c>
      <c r="C1089" s="3" t="str">
        <f>VLOOKUP($A1089,DICO_Complet!A:R,3,FALSE)</f>
        <v>Environment</v>
      </c>
      <c r="D1089" s="3" t="str">
        <f>VLOOKUP($A1089,DICO_Complet!A:R,4,FALSE)</f>
        <v>terminal</v>
      </c>
      <c r="E1089" s="3" t="str">
        <f>VLOOKUP($A1089,DICO_Complet!A:R,5,FALSE)</f>
        <v>visaAcceptanceCharacteristics</v>
      </c>
      <c r="F1089" s="3" t="str">
        <f>VLOOKUP($A1089,DICO_Complet!A:R,6,FALSE)</f>
        <v>Exact1NumericText</v>
      </c>
      <c r="G1089" s="31" t="str">
        <f>VLOOKUP($A1089,DICO_Complet!A:R,7,FALSE)</f>
        <v>DNS</v>
      </c>
      <c r="H1089" s="31">
        <f>VLOOKUP($A1089,DICO_Complet!A:R,8,FALSE)</f>
        <v>0</v>
      </c>
      <c r="I1089" s="3" t="str">
        <f>IF(VLOOKUP($A1089,DICO_Complet!A:R,9,FALSE)&lt;&gt;0,VLOOKUP($A1089,DICO_Complet!A:R,9,FALSE),"")</f>
        <v/>
      </c>
      <c r="J1089" s="3" t="str">
        <f>VLOOKUP($A1089,DICO_Complet!A:R,10,FALSE)</f>
        <v>VISA terminal type.</v>
      </c>
      <c r="K1089" s="3" t="str">
        <f>IF(OR(ISNA(VLOOKUP(Tableau161920[[#This Row],[Référence]],MON_MSG!A:H,7,FALSE)),ISBLANK(VLOOKUP(Tableau161920[[#This Row],[Référence]],MON_MSG!A:H,7,FALSE))),"",VLOOKUP(Tableau161920[[#This Row],[Référence]],MON_MSG!A:H,7,FALSE))</f>
        <v/>
      </c>
      <c r="L1089" s="3" t="str">
        <f>IF(OR(ISNA(VLOOKUP(Tableau161920[[#This Row],[Référence]],MON_MSG!A:I,8,FALSE)),ISBLANK(VLOOKUP(Tableau161920[[#This Row],[Référence]],MON_MSG!A:I,8,FALSE))),"",VLOOKUP(Tableau161920[[#This Row],[Référence]],MON_MSG!A:I,8,FALSE))</f>
        <v/>
      </c>
      <c r="M1089" s="3" t="str">
        <f>IF(OR(ISNA(VLOOKUP(Tableau161920[[#This Row],[Référence]],MON_MSG!A:J,9,FALSE)),ISBLANK(VLOOKUP(Tableau161920[[#This Row],[Référence]],MON_MSG!A:J,9,FALSE))),"",VLOOKUP(Tableau161920[[#This Row],[Référence]],MON_MSG!A:J,9,FALSE))</f>
        <v/>
      </c>
      <c r="N1089" s="3" t="str">
        <f>IF(VLOOKUP($A1089,DICO_Complet!A:R,12,FALSE)=0,"",VLOOKUP($A1089,DICO_Complet!A:R,12,FALSE))</f>
        <v/>
      </c>
      <c r="O1089" s="3" t="str">
        <f>IF(VLOOKUP($A1089,DICO_Complet!A:R,13,FALSE)=0,"",VLOOKUP($A1089,DICO_Complet!A:R,13,FALSE))</f>
        <v/>
      </c>
      <c r="P1089" s="3" t="str">
        <f>IF(VLOOKUP($A1089,DICO_Complet!A:R,14,FALSE)=0,"",VLOOKUP($A1089,DICO_Complet!A:R,14,FALSE))</f>
        <v/>
      </c>
      <c r="Q1089" s="3" t="str">
        <f>IF(VLOOKUP($A1089,DICO_Complet!A:R,15,FALSE)=0,"",VLOOKUP($A1089,DICO_Complet!A:R,15,FALSE))</f>
        <v/>
      </c>
      <c r="R1089" s="3" t="str">
        <f>IF(VLOOKUP($A1089,DICO_Complet!A:R,16,FALSE)=0,"",VLOOKUP($A1089,DICO_Complet!A:R,16,FALSE))</f>
        <v/>
      </c>
      <c r="S1089" s="3" t="str">
        <f>IF(VLOOKUP($A1089,DICO_Complet!A:R,17,FALSE)=0,"",VLOOKUP($A1089,DICO_Complet!A:R,17,FALSE))</f>
        <v/>
      </c>
      <c r="T1089" s="3" t="str">
        <f>IF(VLOOKUP($A1089,DICO_Complet!A:R,18,FALSE)=0,"",VLOOKUP($A1089,DICO_Complet!A:R,18,FALSE))</f>
        <v/>
      </c>
    </row>
    <row r="1090" spans="1:20">
      <c r="A1090" s="69">
        <v>250827121100</v>
      </c>
      <c r="B1090" s="30" t="str">
        <f>IF(ISNA(VLOOKUP(Tableau161920[[#This Row],[Référence]],MON_MSG!A:B,2,FALSE)),"N",IF($I1090="Obsolete","N","O"))</f>
        <v>O</v>
      </c>
      <c r="C1090" s="3" t="str">
        <f>VLOOKUP($A1090,DICO_Complet!A:R,3,FALSE)</f>
        <v>Environment</v>
      </c>
      <c r="D1090" s="3" t="str">
        <f>VLOOKUP($A1090,DICO_Complet!A:R,4,FALSE)</f>
        <v>terminal</v>
      </c>
      <c r="E1090" s="3" t="str">
        <f>VLOOKUP($A1090,DICO_Complet!A:R,5,FALSE)</f>
        <v>x509CommonName</v>
      </c>
      <c r="F1090" s="3" t="str">
        <f>VLOOKUP($A1090,DICO_Complet!A:R,6,FALSE)</f>
        <v>Max64Text</v>
      </c>
      <c r="G1090" s="31" t="str">
        <f>VLOOKUP($A1090,DICO_Complet!A:R,7,FALSE)</f>
        <v>DNS</v>
      </c>
      <c r="H1090" s="31">
        <f>VLOOKUP($A1090,DICO_Complet!A:R,8,FALSE)</f>
        <v>0</v>
      </c>
      <c r="I1090" s="3" t="str">
        <f>IF(VLOOKUP($A1090,DICO_Complet!A:R,9,FALSE)&lt;&gt;0,VLOOKUP($A1090,DICO_Complet!A:R,9,FALSE),"")</f>
        <v/>
      </c>
      <c r="J1090" s="3" t="str">
        <f>VLOOKUP($A1090,DICO_Complet!A:R,10,FALSE)</f>
        <v>List of PKI elements</v>
      </c>
      <c r="K1090" s="3" t="str">
        <f>IF(OR(ISNA(VLOOKUP(Tableau161920[[#This Row],[Référence]],MON_MSG!A:H,7,FALSE)),ISBLANK(VLOOKUP(Tableau161920[[#This Row],[Référence]],MON_MSG!A:H,7,FALSE))),"",VLOOKUP(Tableau161920[[#This Row],[Référence]],MON_MSG!A:H,7,FALSE))</f>
        <v/>
      </c>
      <c r="L1090" s="3" t="str">
        <f>IF(OR(ISNA(VLOOKUP(Tableau161920[[#This Row],[Référence]],MON_MSG!A:I,8,FALSE)),ISBLANK(VLOOKUP(Tableau161920[[#This Row],[Référence]],MON_MSG!A:I,8,FALSE))),"",VLOOKUP(Tableau161920[[#This Row],[Référence]],MON_MSG!A:I,8,FALSE))</f>
        <v/>
      </c>
      <c r="M1090" s="3" t="str">
        <f>IF(OR(ISNA(VLOOKUP(Tableau161920[[#This Row],[Référence]],MON_MSG!A:J,9,FALSE)),ISBLANK(VLOOKUP(Tableau161920[[#This Row],[Référence]],MON_MSG!A:J,9,FALSE))),"",VLOOKUP(Tableau161920[[#This Row],[Référence]],MON_MSG!A:J,9,FALSE))</f>
        <v/>
      </c>
      <c r="N1090" s="3" t="str">
        <f>IF(VLOOKUP($A1090,DICO_Complet!A:R,12,FALSE)=0,"",VLOOKUP($A1090,DICO_Complet!A:R,12,FALSE))</f>
        <v/>
      </c>
      <c r="O1090" s="3" t="str">
        <f>IF(VLOOKUP($A1090,DICO_Complet!A:R,13,FALSE)=0,"",VLOOKUP($A1090,DICO_Complet!A:R,13,FALSE))</f>
        <v>090-0002</v>
      </c>
      <c r="P1090" s="3" t="str">
        <f>IF(VLOOKUP($A1090,DICO_Complet!A:R,14,FALSE)=0,"",VLOOKUP($A1090,DICO_Complet!A:R,14,FALSE))</f>
        <v/>
      </c>
      <c r="Q1090" s="3" t="str">
        <f>IF(VLOOKUP($A1090,DICO_Complet!A:R,15,FALSE)=0,"",VLOOKUP($A1090,DICO_Complet!A:R,15,FALSE))</f>
        <v/>
      </c>
      <c r="R1090" s="3" t="str">
        <f>IF(VLOOKUP($A1090,DICO_Complet!A:R,16,FALSE)=0,"",VLOOKUP($A1090,DICO_Complet!A:R,16,FALSE))</f>
        <v/>
      </c>
      <c r="S1090" s="3" t="str">
        <f>IF(VLOOKUP($A1090,DICO_Complet!A:R,17,FALSE)=0,"",VLOOKUP($A1090,DICO_Complet!A:R,17,FALSE))</f>
        <v/>
      </c>
      <c r="T1090" s="3" t="str">
        <f>IF(VLOOKUP($A1090,DICO_Complet!A:R,18,FALSE)=0,"",VLOOKUP($A1090,DICO_Complet!A:R,18,FALSE))</f>
        <v/>
      </c>
    </row>
    <row r="1091" spans="1:20">
      <c r="A1091" s="105">
        <v>250827120700</v>
      </c>
      <c r="B1091" s="30" t="str">
        <f>IF(ISNA(VLOOKUP(Tableau161920[[#This Row],[Référence]],MON_MSG!A:B,2,FALSE)),"N",IF($I1091="Obsolete","N","O"))</f>
        <v>O</v>
      </c>
      <c r="C1091" s="3" t="str">
        <f>VLOOKUP($A1091,DICO_Complet!A:R,3,FALSE)</f>
        <v>Environment</v>
      </c>
      <c r="D1091" s="3" t="str">
        <f>VLOOKUP($A1091,DICO_Complet!A:R,4,FALSE)</f>
        <v>terminal</v>
      </c>
      <c r="E1091" s="3" t="str">
        <f>VLOOKUP($A1091,DICO_Complet!A:R,5,FALSE)</f>
        <v>x509CountryName</v>
      </c>
      <c r="F1091" s="3" t="str">
        <f>VLOOKUP($A1091,DICO_Complet!A:R,6,FALSE)</f>
        <v>Max64Text</v>
      </c>
      <c r="G1091" s="31" t="str">
        <f>VLOOKUP($A1091,DICO_Complet!A:R,7,FALSE)</f>
        <v>DNS</v>
      </c>
      <c r="H1091" s="31">
        <f>VLOOKUP($A1091,DICO_Complet!A:R,8,FALSE)</f>
        <v>0</v>
      </c>
      <c r="I1091" s="3" t="str">
        <f>IF(VLOOKUP($A1091,DICO_Complet!A:R,9,FALSE)&lt;&gt;0,VLOOKUP($A1091,DICO_Complet!A:R,9,FALSE),"")</f>
        <v/>
      </c>
      <c r="J1091" s="3" t="str">
        <f>VLOOKUP($A1091,DICO_Complet!A:R,10,FALSE)</f>
        <v>List of PKI elements</v>
      </c>
      <c r="K1091" s="3" t="str">
        <f>IF(OR(ISNA(VLOOKUP(Tableau161920[[#This Row],[Référence]],MON_MSG!A:H,7,FALSE)),ISBLANK(VLOOKUP(Tableau161920[[#This Row],[Référence]],MON_MSG!A:H,7,FALSE))),"",VLOOKUP(Tableau161920[[#This Row],[Référence]],MON_MSG!A:H,7,FALSE))</f>
        <v/>
      </c>
      <c r="L1091" s="3" t="str">
        <f>IF(OR(ISNA(VLOOKUP(Tableau161920[[#This Row],[Référence]],MON_MSG!A:I,8,FALSE)),ISBLANK(VLOOKUP(Tableau161920[[#This Row],[Référence]],MON_MSG!A:I,8,FALSE))),"",VLOOKUP(Tableau161920[[#This Row],[Référence]],MON_MSG!A:I,8,FALSE))</f>
        <v/>
      </c>
      <c r="M1091" s="3" t="str">
        <f>IF(OR(ISNA(VLOOKUP(Tableau161920[[#This Row],[Référence]],MON_MSG!A:J,9,FALSE)),ISBLANK(VLOOKUP(Tableau161920[[#This Row],[Référence]],MON_MSG!A:J,9,FALSE))),"",VLOOKUP(Tableau161920[[#This Row],[Référence]],MON_MSG!A:J,9,FALSE))</f>
        <v/>
      </c>
      <c r="N1091" s="3" t="str">
        <f>IF(VLOOKUP($A1091,DICO_Complet!A:R,12,FALSE)=0,"",VLOOKUP($A1091,DICO_Complet!A:R,12,FALSE))</f>
        <v/>
      </c>
      <c r="O1091" s="3" t="str">
        <f>IF(VLOOKUP($A1091,DICO_Complet!A:R,13,FALSE)=0,"",VLOOKUP($A1091,DICO_Complet!A:R,13,FALSE))</f>
        <v>090-0002</v>
      </c>
      <c r="P1091" s="3" t="str">
        <f>IF(VLOOKUP($A1091,DICO_Complet!A:R,14,FALSE)=0,"",VLOOKUP($A1091,DICO_Complet!A:R,14,FALSE))</f>
        <v/>
      </c>
      <c r="Q1091" s="3" t="str">
        <f>IF(VLOOKUP($A1091,DICO_Complet!A:R,15,FALSE)=0,"",VLOOKUP($A1091,DICO_Complet!A:R,15,FALSE))</f>
        <v/>
      </c>
      <c r="R1091" s="3" t="str">
        <f>IF(VLOOKUP($A1091,DICO_Complet!A:R,16,FALSE)=0,"",VLOOKUP($A1091,DICO_Complet!A:R,16,FALSE))</f>
        <v/>
      </c>
      <c r="S1091" s="3" t="str">
        <f>IF(VLOOKUP($A1091,DICO_Complet!A:R,17,FALSE)=0,"",VLOOKUP($A1091,DICO_Complet!A:R,17,FALSE))</f>
        <v/>
      </c>
      <c r="T1091" s="3" t="str">
        <f>IF(VLOOKUP($A1091,DICO_Complet!A:R,18,FALSE)=0,"",VLOOKUP($A1091,DICO_Complet!A:R,18,FALSE))</f>
        <v/>
      </c>
    </row>
    <row r="1092" spans="1:20">
      <c r="A1092" s="105">
        <v>250827121500</v>
      </c>
      <c r="B1092" s="30" t="str">
        <f>IF(ISNA(VLOOKUP(Tableau161920[[#This Row],[Référence]],MON_MSG!A:B,2,FALSE)),"N",IF($I1092="Obsolete","N","O"))</f>
        <v>O</v>
      </c>
      <c r="C1092" s="3" t="str">
        <f>VLOOKUP($A1092,DICO_Complet!A:R,3,FALSE)</f>
        <v>Environment</v>
      </c>
      <c r="D1092" s="3" t="str">
        <f>VLOOKUP($A1092,DICO_Complet!A:R,4,FALSE)</f>
        <v>terminal</v>
      </c>
      <c r="E1092" s="3" t="str">
        <f>VLOOKUP($A1092,DICO_Complet!A:R,5,FALSE)</f>
        <v>x509DistinguishedNameQualifier</v>
      </c>
      <c r="F1092" s="3" t="str">
        <f>VLOOKUP($A1092,DICO_Complet!A:R,6,FALSE)</f>
        <v>Max64Text</v>
      </c>
      <c r="G1092" s="31" t="str">
        <f>VLOOKUP($A1092,DICO_Complet!A:R,7,FALSE)</f>
        <v>DNS</v>
      </c>
      <c r="H1092" s="31">
        <f>VLOOKUP($A1092,DICO_Complet!A:R,8,FALSE)</f>
        <v>0</v>
      </c>
      <c r="I1092" s="3" t="str">
        <f>IF(VLOOKUP($A1092,DICO_Complet!A:R,9,FALSE)&lt;&gt;0,VLOOKUP($A1092,DICO_Complet!A:R,9,FALSE),"")</f>
        <v/>
      </c>
      <c r="J1092" s="3" t="str">
        <f>VLOOKUP($A1092,DICO_Complet!A:R,10,FALSE)</f>
        <v>List of PKI elements</v>
      </c>
      <c r="K1092" s="3" t="str">
        <f>IF(OR(ISNA(VLOOKUP(Tableau161920[[#This Row],[Référence]],MON_MSG!A:H,7,FALSE)),ISBLANK(VLOOKUP(Tableau161920[[#This Row],[Référence]],MON_MSG!A:H,7,FALSE))),"",VLOOKUP(Tableau161920[[#This Row],[Référence]],MON_MSG!A:H,7,FALSE))</f>
        <v/>
      </c>
      <c r="L1092" s="3" t="str">
        <f>IF(OR(ISNA(VLOOKUP(Tableau161920[[#This Row],[Référence]],MON_MSG!A:I,8,FALSE)),ISBLANK(VLOOKUP(Tableau161920[[#This Row],[Référence]],MON_MSG!A:I,8,FALSE))),"",VLOOKUP(Tableau161920[[#This Row],[Référence]],MON_MSG!A:I,8,FALSE))</f>
        <v/>
      </c>
      <c r="M1092" s="3" t="str">
        <f>IF(OR(ISNA(VLOOKUP(Tableau161920[[#This Row],[Référence]],MON_MSG!A:J,9,FALSE)),ISBLANK(VLOOKUP(Tableau161920[[#This Row],[Référence]],MON_MSG!A:J,9,FALSE))),"",VLOOKUP(Tableau161920[[#This Row],[Référence]],MON_MSG!A:J,9,FALSE))</f>
        <v/>
      </c>
      <c r="N1092" s="3" t="str">
        <f>IF(VLOOKUP($A1092,DICO_Complet!A:R,12,FALSE)=0,"",VLOOKUP($A1092,DICO_Complet!A:R,12,FALSE))</f>
        <v/>
      </c>
      <c r="O1092" s="3" t="str">
        <f>IF(VLOOKUP($A1092,DICO_Complet!A:R,13,FALSE)=0,"",VLOOKUP($A1092,DICO_Complet!A:R,13,FALSE))</f>
        <v>090-0002</v>
      </c>
      <c r="P1092" s="3" t="str">
        <f>IF(VLOOKUP($A1092,DICO_Complet!A:R,14,FALSE)=0,"",VLOOKUP($A1092,DICO_Complet!A:R,14,FALSE))</f>
        <v/>
      </c>
      <c r="Q1092" s="3" t="str">
        <f>IF(VLOOKUP($A1092,DICO_Complet!A:R,15,FALSE)=0,"",VLOOKUP($A1092,DICO_Complet!A:R,15,FALSE))</f>
        <v/>
      </c>
      <c r="R1092" s="3" t="str">
        <f>IF(VLOOKUP($A1092,DICO_Complet!A:R,16,FALSE)=0,"",VLOOKUP($A1092,DICO_Complet!A:R,16,FALSE))</f>
        <v/>
      </c>
      <c r="S1092" s="3" t="str">
        <f>IF(VLOOKUP($A1092,DICO_Complet!A:R,17,FALSE)=0,"",VLOOKUP($A1092,DICO_Complet!A:R,17,FALSE))</f>
        <v/>
      </c>
      <c r="T1092" s="3" t="str">
        <f>IF(VLOOKUP($A1092,DICO_Complet!A:R,18,FALSE)=0,"",VLOOKUP($A1092,DICO_Complet!A:R,18,FALSE))</f>
        <v/>
      </c>
    </row>
    <row r="1093" spans="1:20">
      <c r="A1093" s="29">
        <v>250827121300</v>
      </c>
      <c r="B1093" s="30" t="str">
        <f>IF(ISNA(VLOOKUP(Tableau161920[[#This Row],[Référence]],MON_MSG!A:B,2,FALSE)),"N",IF($I1093="Obsolete","N","O"))</f>
        <v>O</v>
      </c>
      <c r="C1093" s="3" t="str">
        <f>VLOOKUP($A1093,DICO_Complet!A:R,3,FALSE)</f>
        <v>Environment</v>
      </c>
      <c r="D1093" s="3" t="str">
        <f>VLOOKUP($A1093,DICO_Complet!A:R,4,FALSE)</f>
        <v>terminal</v>
      </c>
      <c r="E1093" s="3" t="str">
        <f>VLOOKUP($A1093,DICO_Complet!A:R,5,FALSE)</f>
        <v>x509OrganizationalUnit</v>
      </c>
      <c r="F1093" s="3" t="str">
        <f>VLOOKUP($A1093,DICO_Complet!A:R,6,FALSE)</f>
        <v>Max64Text</v>
      </c>
      <c r="G1093" s="31" t="str">
        <f>VLOOKUP($A1093,DICO_Complet!A:R,7,FALSE)</f>
        <v>DNS</v>
      </c>
      <c r="H1093" s="31">
        <f>VLOOKUP($A1093,DICO_Complet!A:R,8,FALSE)</f>
        <v>0</v>
      </c>
      <c r="I1093" s="3" t="str">
        <f>IF(VLOOKUP($A1093,DICO_Complet!A:R,9,FALSE)&lt;&gt;0,VLOOKUP($A1093,DICO_Complet!A:R,9,FALSE),"")</f>
        <v/>
      </c>
      <c r="J1093" s="3" t="str">
        <f>VLOOKUP($A1093,DICO_Complet!A:R,10,FALSE)</f>
        <v>List of PKI elements</v>
      </c>
      <c r="K1093" s="3" t="str">
        <f>IF(OR(ISNA(VLOOKUP(Tableau161920[[#This Row],[Référence]],MON_MSG!A:H,7,FALSE)),ISBLANK(VLOOKUP(Tableau161920[[#This Row],[Référence]],MON_MSG!A:H,7,FALSE))),"",VLOOKUP(Tableau161920[[#This Row],[Référence]],MON_MSG!A:H,7,FALSE))</f>
        <v/>
      </c>
      <c r="L1093" s="3" t="str">
        <f>IF(OR(ISNA(VLOOKUP(Tableau161920[[#This Row],[Référence]],MON_MSG!A:I,8,FALSE)),ISBLANK(VLOOKUP(Tableau161920[[#This Row],[Référence]],MON_MSG!A:I,8,FALSE))),"",VLOOKUP(Tableau161920[[#This Row],[Référence]],MON_MSG!A:I,8,FALSE))</f>
        <v/>
      </c>
      <c r="M1093" s="3" t="str">
        <f>IF(OR(ISNA(VLOOKUP(Tableau161920[[#This Row],[Référence]],MON_MSG!A:J,9,FALSE)),ISBLANK(VLOOKUP(Tableau161920[[#This Row],[Référence]],MON_MSG!A:J,9,FALSE))),"",VLOOKUP(Tableau161920[[#This Row],[Référence]],MON_MSG!A:J,9,FALSE))</f>
        <v/>
      </c>
      <c r="N1093" s="3" t="str">
        <f>IF(VLOOKUP($A1093,DICO_Complet!A:R,12,FALSE)=0,"",VLOOKUP($A1093,DICO_Complet!A:R,12,FALSE))</f>
        <v/>
      </c>
      <c r="O1093" s="3" t="str">
        <f>IF(VLOOKUP($A1093,DICO_Complet!A:R,13,FALSE)=0,"",VLOOKUP($A1093,DICO_Complet!A:R,13,FALSE))</f>
        <v>090-0002</v>
      </c>
      <c r="P1093" s="3" t="str">
        <f>IF(VLOOKUP($A1093,DICO_Complet!A:R,14,FALSE)=0,"",VLOOKUP($A1093,DICO_Complet!A:R,14,FALSE))</f>
        <v/>
      </c>
      <c r="Q1093" s="3" t="str">
        <f>IF(VLOOKUP($A1093,DICO_Complet!A:R,15,FALSE)=0,"",VLOOKUP($A1093,DICO_Complet!A:R,15,FALSE))</f>
        <v/>
      </c>
      <c r="R1093" s="3" t="str">
        <f>IF(VLOOKUP($A1093,DICO_Complet!A:R,16,FALSE)=0,"",VLOOKUP($A1093,DICO_Complet!A:R,16,FALSE))</f>
        <v/>
      </c>
      <c r="S1093" s="3" t="str">
        <f>IF(VLOOKUP($A1093,DICO_Complet!A:R,17,FALSE)=0,"",VLOOKUP($A1093,DICO_Complet!A:R,17,FALSE))</f>
        <v/>
      </c>
      <c r="T1093" s="3" t="str">
        <f>IF(VLOOKUP($A1093,DICO_Complet!A:R,18,FALSE)=0,"",VLOOKUP($A1093,DICO_Complet!A:R,18,FALSE))</f>
        <v/>
      </c>
    </row>
    <row r="1094" spans="1:20">
      <c r="A1094" s="29">
        <v>250827120900</v>
      </c>
      <c r="B1094" s="30" t="str">
        <f>IF(ISNA(VLOOKUP(Tableau161920[[#This Row],[Référence]],MON_MSG!A:B,2,FALSE)),"N",IF($I1094="Obsolete","N","O"))</f>
        <v>O</v>
      </c>
      <c r="C1094" s="3" t="str">
        <f>VLOOKUP($A1094,DICO_Complet!A:R,3,FALSE)</f>
        <v>Environment</v>
      </c>
      <c r="D1094" s="3" t="str">
        <f>VLOOKUP($A1094,DICO_Complet!A:R,4,FALSE)</f>
        <v>terminal</v>
      </c>
      <c r="E1094" s="3" t="str">
        <f>VLOOKUP($A1094,DICO_Complet!A:R,5,FALSE)</f>
        <v>x509OrganizationName</v>
      </c>
      <c r="F1094" s="3" t="str">
        <f>VLOOKUP($A1094,DICO_Complet!A:R,6,FALSE)</f>
        <v>Max64Text</v>
      </c>
      <c r="G1094" s="31" t="str">
        <f>VLOOKUP($A1094,DICO_Complet!A:R,7,FALSE)</f>
        <v>DNS</v>
      </c>
      <c r="H1094" s="31">
        <f>VLOOKUP($A1094,DICO_Complet!A:R,8,FALSE)</f>
        <v>0</v>
      </c>
      <c r="I1094" s="3" t="str">
        <f>IF(VLOOKUP($A1094,DICO_Complet!A:R,9,FALSE)&lt;&gt;0,VLOOKUP($A1094,DICO_Complet!A:R,9,FALSE),"")</f>
        <v/>
      </c>
      <c r="J1094" s="3" t="str">
        <f>VLOOKUP($A1094,DICO_Complet!A:R,10,FALSE)</f>
        <v>List of PKI elements</v>
      </c>
      <c r="K1094" s="3" t="str">
        <f>IF(OR(ISNA(VLOOKUP(Tableau161920[[#This Row],[Référence]],MON_MSG!A:H,7,FALSE)),ISBLANK(VLOOKUP(Tableau161920[[#This Row],[Référence]],MON_MSG!A:H,7,FALSE))),"",VLOOKUP(Tableau161920[[#This Row],[Référence]],MON_MSG!A:H,7,FALSE))</f>
        <v/>
      </c>
      <c r="L1094" s="3" t="str">
        <f>IF(OR(ISNA(VLOOKUP(Tableau161920[[#This Row],[Référence]],MON_MSG!A:I,8,FALSE)),ISBLANK(VLOOKUP(Tableau161920[[#This Row],[Référence]],MON_MSG!A:I,8,FALSE))),"",VLOOKUP(Tableau161920[[#This Row],[Référence]],MON_MSG!A:I,8,FALSE))</f>
        <v/>
      </c>
      <c r="M1094" s="3" t="str">
        <f>IF(OR(ISNA(VLOOKUP(Tableau161920[[#This Row],[Référence]],MON_MSG!A:J,9,FALSE)),ISBLANK(VLOOKUP(Tableau161920[[#This Row],[Référence]],MON_MSG!A:J,9,FALSE))),"",VLOOKUP(Tableau161920[[#This Row],[Référence]],MON_MSG!A:J,9,FALSE))</f>
        <v/>
      </c>
      <c r="N1094" s="3" t="str">
        <f>IF(VLOOKUP($A1094,DICO_Complet!A:R,12,FALSE)=0,"",VLOOKUP($A1094,DICO_Complet!A:R,12,FALSE))</f>
        <v/>
      </c>
      <c r="O1094" s="3" t="str">
        <f>IF(VLOOKUP($A1094,DICO_Complet!A:R,13,FALSE)=0,"",VLOOKUP($A1094,DICO_Complet!A:R,13,FALSE))</f>
        <v>090-0002</v>
      </c>
      <c r="P1094" s="3" t="str">
        <f>IF(VLOOKUP($A1094,DICO_Complet!A:R,14,FALSE)=0,"",VLOOKUP($A1094,DICO_Complet!A:R,14,FALSE))</f>
        <v/>
      </c>
      <c r="Q1094" s="3" t="str">
        <f>IF(VLOOKUP($A1094,DICO_Complet!A:R,15,FALSE)=0,"",VLOOKUP($A1094,DICO_Complet!A:R,15,FALSE))</f>
        <v/>
      </c>
      <c r="R1094" s="3" t="str">
        <f>IF(VLOOKUP($A1094,DICO_Complet!A:R,16,FALSE)=0,"",VLOOKUP($A1094,DICO_Complet!A:R,16,FALSE))</f>
        <v/>
      </c>
      <c r="S1094" s="3" t="str">
        <f>IF(VLOOKUP($A1094,DICO_Complet!A:R,17,FALSE)=0,"",VLOOKUP($A1094,DICO_Complet!A:R,17,FALSE))</f>
        <v/>
      </c>
      <c r="T1094" s="3" t="str">
        <f>IF(VLOOKUP($A1094,DICO_Complet!A:R,18,FALSE)=0,"",VLOOKUP($A1094,DICO_Complet!A:R,18,FALSE))</f>
        <v/>
      </c>
    </row>
    <row r="1095" spans="1:20">
      <c r="A1095" s="29">
        <v>250827121800</v>
      </c>
      <c r="B1095" s="30" t="str">
        <f>IF(ISNA(VLOOKUP(Tableau161920[[#This Row],[Référence]],MON_MSG!A:B,2,FALSE)),"N",IF($I1095="Obsolete","N","O"))</f>
        <v>O</v>
      </c>
      <c r="C1095" s="3" t="str">
        <f>VLOOKUP($A1095,DICO_Complet!A:R,3,FALSE)</f>
        <v>Environment</v>
      </c>
      <c r="D1095" s="3" t="str">
        <f>VLOOKUP($A1095,DICO_Complet!A:R,4,FALSE)</f>
        <v>terminal</v>
      </c>
      <c r="E1095" s="3" t="str">
        <f>VLOOKUP($A1095,DICO_Complet!A:R,5,FALSE)</f>
        <v>x509StateOrProvinceName</v>
      </c>
      <c r="F1095" s="3" t="str">
        <f>VLOOKUP($A1095,DICO_Complet!A:R,6,FALSE)</f>
        <v>Max64Text</v>
      </c>
      <c r="G1095" s="31" t="str">
        <f>VLOOKUP($A1095,DICO_Complet!A:R,7,FALSE)</f>
        <v>DNS</v>
      </c>
      <c r="H1095" s="31">
        <f>VLOOKUP($A1095,DICO_Complet!A:R,8,FALSE)</f>
        <v>0</v>
      </c>
      <c r="I1095" s="3" t="str">
        <f>IF(VLOOKUP($A1095,DICO_Complet!A:R,9,FALSE)&lt;&gt;0,VLOOKUP($A1095,DICO_Complet!A:R,9,FALSE),"")</f>
        <v/>
      </c>
      <c r="J1095" s="3" t="str">
        <f>VLOOKUP($A1095,DICO_Complet!A:R,10,FALSE)</f>
        <v>List of PKI elements</v>
      </c>
      <c r="K1095" s="3" t="str">
        <f>IF(OR(ISNA(VLOOKUP(Tableau161920[[#This Row],[Référence]],MON_MSG!A:H,7,FALSE)),ISBLANK(VLOOKUP(Tableau161920[[#This Row],[Référence]],MON_MSG!A:H,7,FALSE))),"",VLOOKUP(Tableau161920[[#This Row],[Référence]],MON_MSG!A:H,7,FALSE))</f>
        <v/>
      </c>
      <c r="L1095" s="3" t="str">
        <f>IF(OR(ISNA(VLOOKUP(Tableau161920[[#This Row],[Référence]],MON_MSG!A:I,8,FALSE)),ISBLANK(VLOOKUP(Tableau161920[[#This Row],[Référence]],MON_MSG!A:I,8,FALSE))),"",VLOOKUP(Tableau161920[[#This Row],[Référence]],MON_MSG!A:I,8,FALSE))</f>
        <v/>
      </c>
      <c r="M1095" s="3" t="str">
        <f>IF(OR(ISNA(VLOOKUP(Tableau161920[[#This Row],[Référence]],MON_MSG!A:J,9,FALSE)),ISBLANK(VLOOKUP(Tableau161920[[#This Row],[Référence]],MON_MSG!A:J,9,FALSE))),"",VLOOKUP(Tableau161920[[#This Row],[Référence]],MON_MSG!A:J,9,FALSE))</f>
        <v/>
      </c>
      <c r="N1095" s="3" t="str">
        <f>IF(VLOOKUP($A1095,DICO_Complet!A:R,12,FALSE)=0,"",VLOOKUP($A1095,DICO_Complet!A:R,12,FALSE))</f>
        <v/>
      </c>
      <c r="O1095" s="3" t="str">
        <f>IF(VLOOKUP($A1095,DICO_Complet!A:R,13,FALSE)=0,"",VLOOKUP($A1095,DICO_Complet!A:R,13,FALSE))</f>
        <v>090-0002</v>
      </c>
      <c r="P1095" s="3" t="str">
        <f>IF(VLOOKUP($A1095,DICO_Complet!A:R,14,FALSE)=0,"",VLOOKUP($A1095,DICO_Complet!A:R,14,FALSE))</f>
        <v/>
      </c>
      <c r="Q1095" s="3" t="str">
        <f>IF(VLOOKUP($A1095,DICO_Complet!A:R,15,FALSE)=0,"",VLOOKUP($A1095,DICO_Complet!A:R,15,FALSE))</f>
        <v/>
      </c>
      <c r="R1095" s="3" t="str">
        <f>IF(VLOOKUP($A1095,DICO_Complet!A:R,16,FALSE)=0,"",VLOOKUP($A1095,DICO_Complet!A:R,16,FALSE))</f>
        <v/>
      </c>
      <c r="S1095" s="3" t="str">
        <f>IF(VLOOKUP($A1095,DICO_Complet!A:R,17,FALSE)=0,"",VLOOKUP($A1095,DICO_Complet!A:R,17,FALSE))</f>
        <v/>
      </c>
      <c r="T1095" s="3" t="str">
        <f>IF(VLOOKUP($A1095,DICO_Complet!A:R,18,FALSE)=0,"",VLOOKUP($A1095,DICO_Complet!A:R,18,FALSE))</f>
        <v/>
      </c>
    </row>
    <row r="1096" spans="1:20">
      <c r="A1096" s="29">
        <v>250827122000</v>
      </c>
      <c r="B1096" s="30" t="str">
        <f>IF(ISNA(VLOOKUP(Tableau161920[[#This Row],[Référence]],MON_MSG!A:B,2,FALSE)),"N",IF($I1096="Obsolete","N","O"))</f>
        <v>O</v>
      </c>
      <c r="C1096" s="3" t="str">
        <f>VLOOKUP($A1096,DICO_Complet!A:R,3,FALSE)</f>
        <v>Environment</v>
      </c>
      <c r="D1096" s="3" t="str">
        <f>VLOOKUP($A1096,DICO_Complet!A:R,4,FALSE)</f>
        <v>terminal</v>
      </c>
      <c r="E1096" s="3" t="str">
        <f>VLOOKUP($A1096,DICO_Complet!A:R,5,FALSE)</f>
        <v>x509SubjectKeyIdentifier</v>
      </c>
      <c r="F1096" s="3" t="str">
        <f>VLOOKUP($A1096,DICO_Complet!A:R,6,FALSE)</f>
        <v>Max20HexBinaryText</v>
      </c>
      <c r="G1096" s="31" t="str">
        <f>VLOOKUP($A1096,DICO_Complet!A:R,7,FALSE)</f>
        <v>DNS</v>
      </c>
      <c r="H1096" s="31">
        <f>VLOOKUP($A1096,DICO_Complet!A:R,8,FALSE)</f>
        <v>0</v>
      </c>
      <c r="I1096" s="3" t="str">
        <f>IF(VLOOKUP($A1096,DICO_Complet!A:R,9,FALSE)&lt;&gt;0,VLOOKUP($A1096,DICO_Complet!A:R,9,FALSE),"")</f>
        <v/>
      </c>
      <c r="J1096" s="3" t="str">
        <f>VLOOKUP($A1096,DICO_Complet!A:R,10,FALSE)</f>
        <v>List of PKI elements (SKI)</v>
      </c>
      <c r="K1096" s="3" t="str">
        <f>IF(OR(ISNA(VLOOKUP(Tableau161920[[#This Row],[Référence]],MON_MSG!A:H,7,FALSE)),ISBLANK(VLOOKUP(Tableau161920[[#This Row],[Référence]],MON_MSG!A:H,7,FALSE))),"",VLOOKUP(Tableau161920[[#This Row],[Référence]],MON_MSG!A:H,7,FALSE))</f>
        <v/>
      </c>
      <c r="L1096" s="3" t="str">
        <f>IF(OR(ISNA(VLOOKUP(Tableau161920[[#This Row],[Référence]],MON_MSG!A:I,8,FALSE)),ISBLANK(VLOOKUP(Tableau161920[[#This Row],[Référence]],MON_MSG!A:I,8,FALSE))),"",VLOOKUP(Tableau161920[[#This Row],[Référence]],MON_MSG!A:I,8,FALSE))</f>
        <v/>
      </c>
      <c r="M1096" s="3" t="str">
        <f>IF(OR(ISNA(VLOOKUP(Tableau161920[[#This Row],[Référence]],MON_MSG!A:J,9,FALSE)),ISBLANK(VLOOKUP(Tableau161920[[#This Row],[Référence]],MON_MSG!A:J,9,FALSE))),"",VLOOKUP(Tableau161920[[#This Row],[Référence]],MON_MSG!A:J,9,FALSE))</f>
        <v/>
      </c>
      <c r="N1096" s="3" t="str">
        <f>IF(VLOOKUP($A1096,DICO_Complet!A:R,12,FALSE)=0,"",VLOOKUP($A1096,DICO_Complet!A:R,12,FALSE))</f>
        <v/>
      </c>
      <c r="O1096" s="3" t="str">
        <f>IF(VLOOKUP($A1096,DICO_Complet!A:R,13,FALSE)=0,"",VLOOKUP($A1096,DICO_Complet!A:R,13,FALSE))</f>
        <v>090-0002</v>
      </c>
      <c r="P1096" s="3" t="str">
        <f>IF(VLOOKUP($A1096,DICO_Complet!A:R,14,FALSE)=0,"",VLOOKUP($A1096,DICO_Complet!A:R,14,FALSE))</f>
        <v/>
      </c>
      <c r="Q1096" s="3" t="str">
        <f>IF(VLOOKUP($A1096,DICO_Complet!A:R,15,FALSE)=0,"",VLOOKUP($A1096,DICO_Complet!A:R,15,FALSE))</f>
        <v/>
      </c>
      <c r="R1096" s="3" t="str">
        <f>IF(VLOOKUP($A1096,DICO_Complet!A:R,16,FALSE)=0,"",VLOOKUP($A1096,DICO_Complet!A:R,16,FALSE))</f>
        <v/>
      </c>
      <c r="S1096" s="3" t="str">
        <f>IF(VLOOKUP($A1096,DICO_Complet!A:R,17,FALSE)=0,"",VLOOKUP($A1096,DICO_Complet!A:R,17,FALSE))</f>
        <v/>
      </c>
      <c r="T1096" s="3" t="str">
        <f>IF(VLOOKUP($A1096,DICO_Complet!A:R,18,FALSE)=0,"",VLOOKUP($A1096,DICO_Complet!A:R,18,FALSE))</f>
        <v/>
      </c>
    </row>
    <row r="1097" spans="1:20">
      <c r="A1097" s="29">
        <v>250717170717</v>
      </c>
      <c r="B1097" s="30" t="str">
        <f>IF(ISNA(VLOOKUP(Tableau161920[[#This Row],[Référence]],MON_MSG!A:B,2,FALSE)),"N",IF($I1097="Obsolete","N","O"))</f>
        <v>O</v>
      </c>
      <c r="C1097" s="3" t="str">
        <f>VLOOKUP($A1097,DICO_Complet!A:R,3,FALSE)</f>
        <v>Environment</v>
      </c>
      <c r="D1097" s="3" t="str">
        <f>VLOOKUP($A1097,DICO_Complet!A:R,4,FALSE)</f>
        <v>wallet</v>
      </c>
      <c r="E1097" s="3" t="str">
        <f>VLOOKUP($A1097,DICO_Complet!A:R,5,FALSE)</f>
        <v>additionalData</v>
      </c>
      <c r="F1097" s="3" t="str">
        <f>VLOOKUP($A1097,DICO_Complet!A:R,6,FALSE)</f>
        <v>Max12AlphaNumericText</v>
      </c>
      <c r="G1097" s="31" t="str">
        <f>VLOOKUP($A1097,DICO_Complet!A:R,7,FALSE)</f>
        <v>DNS</v>
      </c>
      <c r="H1097" s="31">
        <f>VLOOKUP($A1097,DICO_Complet!A:R,8,FALSE)</f>
        <v>0</v>
      </c>
      <c r="I1097" s="3" t="str">
        <f>IF(VLOOKUP($A1097,DICO_Complet!A:R,9,FALSE)&lt;&gt;0,VLOOKUP($A1097,DICO_Complet!A:R,9,FALSE),"")</f>
        <v/>
      </c>
      <c r="J1097" s="3" t="str">
        <f>VLOOKUP($A1097,DICO_Complet!A:R,10,FALSE)</f>
        <v>Additional data</v>
      </c>
      <c r="K1097" s="3" t="str">
        <f>IF(OR(ISNA(VLOOKUP(Tableau161920[[#This Row],[Référence]],MON_MSG!A:H,7,FALSE)),ISBLANK(VLOOKUP(Tableau161920[[#This Row],[Référence]],MON_MSG!A:H,7,FALSE))),"",VLOOKUP(Tableau161920[[#This Row],[Référence]],MON_MSG!A:H,7,FALSE))</f>
        <v/>
      </c>
      <c r="L1097" s="3" t="str">
        <f>IF(OR(ISNA(VLOOKUP(Tableau161920[[#This Row],[Référence]],MON_MSG!A:I,8,FALSE)),ISBLANK(VLOOKUP(Tableau161920[[#This Row],[Référence]],MON_MSG!A:I,8,FALSE))),"",VLOOKUP(Tableau161920[[#This Row],[Référence]],MON_MSG!A:I,8,FALSE))</f>
        <v/>
      </c>
      <c r="M1097" s="3" t="str">
        <f>IF(OR(ISNA(VLOOKUP(Tableau161920[[#This Row],[Référence]],MON_MSG!A:J,9,FALSE)),ISBLANK(VLOOKUP(Tableau161920[[#This Row],[Référence]],MON_MSG!A:J,9,FALSE))),"",VLOOKUP(Tableau161920[[#This Row],[Référence]],MON_MSG!A:J,9,FALSE))</f>
        <v/>
      </c>
      <c r="N1097" s="3" t="str">
        <f>IF(VLOOKUP($A1097,DICO_Complet!A:R,12,FALSE)=0,"",VLOOKUP($A1097,DICO_Complet!A:R,12,FALSE))</f>
        <v/>
      </c>
      <c r="O1097" s="3" t="str">
        <f>IF(VLOOKUP($A1097,DICO_Complet!A:R,13,FALSE)=0,"",VLOOKUP($A1097,DICO_Complet!A:R,13,FALSE))</f>
        <v/>
      </c>
      <c r="P1097" s="3" t="str">
        <f>IF(VLOOKUP($A1097,DICO_Complet!A:R,14,FALSE)=0,"",VLOOKUP($A1097,DICO_Complet!A:R,14,FALSE))</f>
        <v>058-0417-p2</v>
      </c>
      <c r="Q1097" s="3" t="str">
        <f>IF(VLOOKUP($A1097,DICO_Complet!A:R,15,FALSE)=0,"",VLOOKUP($A1097,DICO_Complet!A:R,15,FALSE))</f>
        <v/>
      </c>
      <c r="R1097" s="3" t="str">
        <f>IF(VLOOKUP($A1097,DICO_Complet!A:R,16,FALSE)=0,"",VLOOKUP($A1097,DICO_Complet!A:R,16,FALSE))</f>
        <v/>
      </c>
      <c r="S1097" s="3" t="str">
        <f>IF(VLOOKUP($A1097,DICO_Complet!A:R,17,FALSE)=0,"",VLOOKUP($A1097,DICO_Complet!A:R,17,FALSE))</f>
        <v/>
      </c>
      <c r="T1097" s="3" t="str">
        <f>IF(VLOOKUP($A1097,DICO_Complet!A:R,18,FALSE)=0,"",VLOOKUP($A1097,DICO_Complet!A:R,18,FALSE))</f>
        <v/>
      </c>
    </row>
    <row r="1098" spans="1:20">
      <c r="A1098" s="29">
        <v>250808115702</v>
      </c>
      <c r="B1098" s="30" t="str">
        <f>IF(ISNA(VLOOKUP(Tableau161920[[#This Row],[Référence]],MON_MSG!A:B,2,FALSE)),"N",IF($I1098="Obsolete","N","O"))</f>
        <v>O</v>
      </c>
      <c r="C1098" s="3" t="str">
        <f>VLOOKUP($A1098,DICO_Complet!A:R,3,FALSE)</f>
        <v>Environment</v>
      </c>
      <c r="D1098" s="3" t="str">
        <f>VLOOKUP($A1098,DICO_Complet!A:R,4,FALSE)</f>
        <v>wallet</v>
      </c>
      <c r="E1098" s="3" t="str">
        <f>VLOOKUP($A1098,DICO_Complet!A:R,5,FALSE)</f>
        <v>brand</v>
      </c>
      <c r="F1098" s="3" t="str">
        <f>VLOOKUP($A1098,DICO_Complet!A:R,6,FALSE)</f>
        <v>Exact2NumericText</v>
      </c>
      <c r="G1098" s="31" t="str">
        <f>VLOOKUP($A1098,DICO_Complet!A:R,7,FALSE)</f>
        <v>DNS</v>
      </c>
      <c r="H1098" s="31">
        <f>VLOOKUP($A1098,DICO_Complet!A:R,8,FALSE)</f>
        <v>0</v>
      </c>
      <c r="I1098" s="3" t="str">
        <f>IF(VLOOKUP($A1098,DICO_Complet!A:R,9,FALSE)&lt;&gt;0,VLOOKUP($A1098,DICO_Complet!A:R,9,FALSE),"")</f>
        <v/>
      </c>
      <c r="J1098" s="3" t="str">
        <f>VLOOKUP($A1098,DICO_Complet!A:R,10,FALSE)</f>
        <v>The brand of wallet</v>
      </c>
      <c r="K1098" s="3" t="str">
        <f>IF(OR(ISNA(VLOOKUP(Tableau161920[[#This Row],[Référence]],MON_MSG!A:H,7,FALSE)),ISBLANK(VLOOKUP(Tableau161920[[#This Row],[Référence]],MON_MSG!A:H,7,FALSE))),"",VLOOKUP(Tableau161920[[#This Row],[Référence]],MON_MSG!A:H,7,FALSE))</f>
        <v/>
      </c>
      <c r="L1098" s="3" t="str">
        <f>IF(OR(ISNA(VLOOKUP(Tableau161920[[#This Row],[Référence]],MON_MSG!A:I,8,FALSE)),ISBLANK(VLOOKUP(Tableau161920[[#This Row],[Référence]],MON_MSG!A:I,8,FALSE))),"",VLOOKUP(Tableau161920[[#This Row],[Référence]],MON_MSG!A:I,8,FALSE))</f>
        <v/>
      </c>
      <c r="M1098" s="3" t="str">
        <f>IF(OR(ISNA(VLOOKUP(Tableau161920[[#This Row],[Référence]],MON_MSG!A:J,9,FALSE)),ISBLANK(VLOOKUP(Tableau161920[[#This Row],[Référence]],MON_MSG!A:J,9,FALSE))),"",VLOOKUP(Tableau161920[[#This Row],[Référence]],MON_MSG!A:J,9,FALSE))</f>
        <v/>
      </c>
      <c r="N1098" s="3" t="str">
        <f>IF(VLOOKUP($A1098,DICO_Complet!A:R,12,FALSE)=0,"",VLOOKUP($A1098,DICO_Complet!A:R,12,FALSE))</f>
        <v/>
      </c>
      <c r="O1098" s="3" t="str">
        <f>IF(VLOOKUP($A1098,DICO_Complet!A:R,13,FALSE)=0,"",VLOOKUP($A1098,DICO_Complet!A:R,13,FALSE))</f>
        <v/>
      </c>
      <c r="P1098" s="3" t="str">
        <f>IF(VLOOKUP($A1098,DICO_Complet!A:R,14,FALSE)=0,"",VLOOKUP($A1098,DICO_Complet!A:R,14,FALSE))</f>
        <v>059-0418-p3</v>
      </c>
      <c r="Q1098" s="3" t="str">
        <f>IF(VLOOKUP($A1098,DICO_Complet!A:R,15,FALSE)=0,"",VLOOKUP($A1098,DICO_Complet!A:R,15,FALSE))</f>
        <v/>
      </c>
      <c r="R1098" s="3" t="str">
        <f>IF(VLOOKUP($A1098,DICO_Complet!A:R,16,FALSE)=0,"",VLOOKUP($A1098,DICO_Complet!A:R,16,FALSE))</f>
        <v/>
      </c>
      <c r="S1098" s="3" t="str">
        <f>IF(VLOOKUP($A1098,DICO_Complet!A:R,17,FALSE)=0,"",VLOOKUP($A1098,DICO_Complet!A:R,17,FALSE))</f>
        <v/>
      </c>
      <c r="T1098" s="3" t="str">
        <f>IF(VLOOKUP($A1098,DICO_Complet!A:R,18,FALSE)=0,"",VLOOKUP($A1098,DICO_Complet!A:R,18,FALSE))</f>
        <v/>
      </c>
    </row>
    <row r="1099" spans="1:20">
      <c r="A1099" s="29">
        <v>250717170700</v>
      </c>
      <c r="B1099" s="30" t="str">
        <f>IF(ISNA(VLOOKUP(Tableau161920[[#This Row],[Référence]],MON_MSG!A:B,2,FALSE)),"N",IF($I1099="Obsolete","N","O"))</f>
        <v>O</v>
      </c>
      <c r="C1099" s="3" t="str">
        <f>VLOOKUP($A1099,DICO_Complet!A:R,3,FALSE)</f>
        <v>Environment</v>
      </c>
      <c r="D1099" s="3" t="str">
        <f>VLOOKUP($A1099,DICO_Complet!A:R,4,FALSE)</f>
        <v>wallet</v>
      </c>
      <c r="E1099" s="3" t="str">
        <f>VLOOKUP($A1099,DICO_Complet!A:R,5,FALSE)</f>
        <v>clearingTransactionData</v>
      </c>
      <c r="F1099" s="3" t="str">
        <f>VLOOKUP($A1099,DICO_Complet!A:R,6,FALSE)</f>
        <v>Exact12AlphaNumericText</v>
      </c>
      <c r="G1099" s="31" t="str">
        <f>VLOOKUP($A1099,DICO_Complet!A:R,7,FALSE)</f>
        <v>DNS</v>
      </c>
      <c r="H1099" s="31">
        <f>VLOOKUP($A1099,DICO_Complet!A:R,8,FALSE)</f>
        <v>0</v>
      </c>
      <c r="I1099" s="3" t="str">
        <f>IF(VLOOKUP($A1099,DICO_Complet!A:R,9,FALSE)&lt;&gt;0,VLOOKUP($A1099,DICO_Complet!A:R,9,FALSE),"")</f>
        <v/>
      </c>
      <c r="J1099" s="3" t="str">
        <f>VLOOKUP($A1099,DICO_Complet!A:R,10,FALSE)</f>
        <v>Clearing transaction data</v>
      </c>
      <c r="K1099" s="3" t="str">
        <f>IF(OR(ISNA(VLOOKUP(Tableau161920[[#This Row],[Référence]],MON_MSG!A:H,7,FALSE)),ISBLANK(VLOOKUP(Tableau161920[[#This Row],[Référence]],MON_MSG!A:H,7,FALSE))),"",VLOOKUP(Tableau161920[[#This Row],[Référence]],MON_MSG!A:H,7,FALSE))</f>
        <v/>
      </c>
      <c r="L1099" s="3" t="str">
        <f>IF(OR(ISNA(VLOOKUP(Tableau161920[[#This Row],[Référence]],MON_MSG!A:I,8,FALSE)),ISBLANK(VLOOKUP(Tableau161920[[#This Row],[Référence]],MON_MSG!A:I,8,FALSE))),"",VLOOKUP(Tableau161920[[#This Row],[Référence]],MON_MSG!A:I,8,FALSE))</f>
        <v/>
      </c>
      <c r="M1099" s="3" t="str">
        <f>IF(OR(ISNA(VLOOKUP(Tableau161920[[#This Row],[Référence]],MON_MSG!A:J,9,FALSE)),ISBLANK(VLOOKUP(Tableau161920[[#This Row],[Référence]],MON_MSG!A:J,9,FALSE))),"",VLOOKUP(Tableau161920[[#This Row],[Référence]],MON_MSG!A:J,9,FALSE))</f>
        <v/>
      </c>
      <c r="N1099" s="3" t="str">
        <f>IF(VLOOKUP($A1099,DICO_Complet!A:R,12,FALSE)=0,"",VLOOKUP($A1099,DICO_Complet!A:R,12,FALSE))</f>
        <v/>
      </c>
      <c r="O1099" s="3" t="str">
        <f>IF(VLOOKUP($A1099,DICO_Complet!A:R,13,FALSE)=0,"",VLOOKUP($A1099,DICO_Complet!A:R,13,FALSE))</f>
        <v/>
      </c>
      <c r="P1099" s="3" t="str">
        <f>IF(VLOOKUP($A1099,DICO_Complet!A:R,14,FALSE)=0,"",VLOOKUP($A1099,DICO_Complet!A:R,14,FALSE))</f>
        <v>058-0417-p1</v>
      </c>
      <c r="Q1099" s="3" t="str">
        <f>IF(VLOOKUP($A1099,DICO_Complet!A:R,15,FALSE)=0,"",VLOOKUP($A1099,DICO_Complet!A:R,15,FALSE))</f>
        <v/>
      </c>
      <c r="R1099" s="3" t="str">
        <f>IF(VLOOKUP($A1099,DICO_Complet!A:R,16,FALSE)=0,"",VLOOKUP($A1099,DICO_Complet!A:R,16,FALSE))</f>
        <v/>
      </c>
      <c r="S1099" s="3" t="str">
        <f>IF(VLOOKUP($A1099,DICO_Complet!A:R,17,FALSE)=0,"",VLOOKUP($A1099,DICO_Complet!A:R,17,FALSE))</f>
        <v/>
      </c>
      <c r="T1099" s="3" t="str">
        <f>IF(VLOOKUP($A1099,DICO_Complet!A:R,18,FALSE)=0,"",VLOOKUP($A1099,DICO_Complet!A:R,18,FALSE))</f>
        <v/>
      </c>
    </row>
    <row r="1100" spans="1:20">
      <c r="A1100" s="29">
        <v>250414121804</v>
      </c>
      <c r="B1100" s="30" t="str">
        <f>IF(ISNA(VLOOKUP(Tableau161920[[#This Row],[Référence]],MON_MSG!A:B,2,FALSE)),"N",IF($I1100="Obsolete","N","O"))</f>
        <v>O</v>
      </c>
      <c r="C1100" s="3" t="str">
        <f>VLOOKUP($A1100,DICO_Complet!A:R,3,FALSE)</f>
        <v>Environment</v>
      </c>
      <c r="D1100" s="3" t="str">
        <f>VLOOKUP($A1100,DICO_Complet!A:R,4,FALSE)</f>
        <v>wallet</v>
      </c>
      <c r="E1100" s="3" t="str">
        <f>VLOOKUP($A1100,DICO_Complet!A:R,5,FALSE)</f>
        <v>digitalWalletName</v>
      </c>
      <c r="F1100" s="3" t="str">
        <f>VLOOKUP($A1100,DICO_Complet!A:R,6,FALSE)</f>
        <v>DigitalWalletNameCodeset</v>
      </c>
      <c r="G1100" s="31" t="str">
        <f>VLOOKUP($A1100,DICO_Complet!A:R,7,FALSE)</f>
        <v>DNS</v>
      </c>
      <c r="H1100" s="31">
        <f>VLOOKUP($A1100,DICO_Complet!A:R,8,FALSE)</f>
        <v>0</v>
      </c>
      <c r="I1100" s="3" t="str">
        <f>IF(VLOOKUP($A1100,DICO_Complet!A:R,9,FALSE)&lt;&gt;0,VLOOKUP($A1100,DICO_Complet!A:R,9,FALSE),"")</f>
        <v/>
      </c>
      <c r="J1100" s="3" t="str">
        <f>VLOOKUP($A1100,DICO_Complet!A:R,10,FALSE)</f>
        <v>digital wallet name</v>
      </c>
      <c r="K1100" s="3" t="str">
        <f>IF(OR(ISNA(VLOOKUP(Tableau161920[[#This Row],[Référence]],MON_MSG!A:H,7,FALSE)),ISBLANK(VLOOKUP(Tableau161920[[#This Row],[Référence]],MON_MSG!A:H,7,FALSE))),"",VLOOKUP(Tableau161920[[#This Row],[Référence]],MON_MSG!A:H,7,FALSE))</f>
        <v/>
      </c>
      <c r="L1100" s="3" t="str">
        <f>IF(OR(ISNA(VLOOKUP(Tableau161920[[#This Row],[Référence]],MON_MSG!A:I,8,FALSE)),ISBLANK(VLOOKUP(Tableau161920[[#This Row],[Référence]],MON_MSG!A:I,8,FALSE))),"",VLOOKUP(Tableau161920[[#This Row],[Référence]],MON_MSG!A:I,8,FALSE))</f>
        <v/>
      </c>
      <c r="M1100" s="3" t="str">
        <f>IF(OR(ISNA(VLOOKUP(Tableau161920[[#This Row],[Référence]],MON_MSG!A:J,9,FALSE)),ISBLANK(VLOOKUP(Tableau161920[[#This Row],[Référence]],MON_MSG!A:J,9,FALSE))),"",VLOOKUP(Tableau161920[[#This Row],[Référence]],MON_MSG!A:J,9,FALSE))</f>
        <v/>
      </c>
      <c r="N1100" s="3" t="str">
        <f>IF(VLOOKUP($A1100,DICO_Complet!A:R,12,FALSE)=0,"",VLOOKUP($A1100,DICO_Complet!A:R,12,FALSE))</f>
        <v/>
      </c>
      <c r="O1100" s="3" t="str">
        <f>IF(VLOOKUP($A1100,DICO_Complet!A:R,13,FALSE)=0,"",VLOOKUP($A1100,DICO_Complet!A:R,13,FALSE))</f>
        <v/>
      </c>
      <c r="P1100" s="3" t="str">
        <f>IF(VLOOKUP($A1100,DICO_Complet!A:R,14,FALSE)=0,"",VLOOKUP($A1100,DICO_Complet!A:R,14,FALSE))</f>
        <v>058-0415</v>
      </c>
      <c r="Q1100" s="3" t="str">
        <f>IF(VLOOKUP($A1100,DICO_Complet!A:R,15,FALSE)=0,"",VLOOKUP($A1100,DICO_Complet!A:R,15,FALSE))</f>
        <v>059-415</v>
      </c>
      <c r="R1100" s="3" t="str">
        <f>IF(VLOOKUP($A1100,DICO_Complet!A:R,16,FALSE)=0,"",VLOOKUP($A1100,DICO_Complet!A:R,16,FALSE))</f>
        <v/>
      </c>
      <c r="S1100" s="3" t="str">
        <f>IF(VLOOKUP($A1100,DICO_Complet!A:R,17,FALSE)=0,"",VLOOKUP($A1100,DICO_Complet!A:R,17,FALSE))</f>
        <v/>
      </c>
      <c r="T1100" s="3" t="str">
        <f>IF(VLOOKUP($A1100,DICO_Complet!A:R,18,FALSE)=0,"",VLOOKUP($A1100,DICO_Complet!A:R,18,FALSE))</f>
        <v/>
      </c>
    </row>
    <row r="1101" spans="1:20">
      <c r="A1101" s="29">
        <v>250924100026</v>
      </c>
      <c r="B1101" s="30" t="str">
        <f>IF(ISNA(VLOOKUP(Tableau161920[[#This Row],[Référence]],MON_MSG!A:B,2,FALSE)),"N",IF($I1101="Obsolete","N","O"))</f>
        <v>O</v>
      </c>
      <c r="C1101" s="3" t="str">
        <f>VLOOKUP($A1101,DICO_Complet!A:R,3,FALSE)</f>
        <v>Environment</v>
      </c>
      <c r="D1101" s="3" t="str">
        <f>VLOOKUP($A1101,DICO_Complet!A:R,4,FALSE)</f>
        <v>wallet</v>
      </c>
      <c r="E1101" s="3" t="str">
        <f>VLOOKUP($A1101,DICO_Complet!A:R,5,FALSE)</f>
        <v>intermediateCertificate</v>
      </c>
      <c r="F1101" s="3" t="str">
        <f>VLOOKUP($A1101,DICO_Complet!A:R,6,FALSE)</f>
        <v>Max7000AlphaNumericText</v>
      </c>
      <c r="G1101" s="31" t="str">
        <f>VLOOKUP($A1101,DICO_Complet!A:R,7,FALSE)</f>
        <v>DNS</v>
      </c>
      <c r="H1101" s="31">
        <f>VLOOKUP($A1101,DICO_Complet!A:R,8,FALSE)</f>
        <v>0</v>
      </c>
      <c r="I1101" s="3" t="str">
        <f>IF(VLOOKUP($A1101,DICO_Complet!A:R,9,FALSE)&lt;&gt;0,VLOOKUP($A1101,DICO_Complet!A:R,9,FALSE),"")</f>
        <v/>
      </c>
      <c r="J1101" s="3" t="str">
        <f>VLOOKUP($A1101,DICO_Complet!A:R,10,FALSE)</f>
        <v>Apple Certificate Authority intermediate certificate (PEM format).</v>
      </c>
      <c r="K1101" s="3" t="str">
        <f>IF(OR(ISNA(VLOOKUP(Tableau161920[[#This Row],[Référence]],MON_MSG!A:H,7,FALSE)),ISBLANK(VLOOKUP(Tableau161920[[#This Row],[Référence]],MON_MSG!A:H,7,FALSE))),"",VLOOKUP(Tableau161920[[#This Row],[Référence]],MON_MSG!A:H,7,FALSE))</f>
        <v/>
      </c>
      <c r="L1101" s="3" t="str">
        <f>IF(OR(ISNA(VLOOKUP(Tableau161920[[#This Row],[Référence]],MON_MSG!A:I,8,FALSE)),ISBLANK(VLOOKUP(Tableau161920[[#This Row],[Référence]],MON_MSG!A:I,8,FALSE))),"",VLOOKUP(Tableau161920[[#This Row],[Référence]],MON_MSG!A:I,8,FALSE))</f>
        <v/>
      </c>
      <c r="M1101" s="3" t="str">
        <f>IF(OR(ISNA(VLOOKUP(Tableau161920[[#This Row],[Référence]],MON_MSG!A:J,9,FALSE)),ISBLANK(VLOOKUP(Tableau161920[[#This Row],[Référence]],MON_MSG!A:J,9,FALSE))),"",VLOOKUP(Tableau161920[[#This Row],[Référence]],MON_MSG!A:J,9,FALSE))</f>
        <v/>
      </c>
      <c r="N1101" s="3" t="str">
        <f>IF(VLOOKUP($A1101,DICO_Complet!A:R,12,FALSE)=0,"",VLOOKUP($A1101,DICO_Complet!A:R,12,FALSE))</f>
        <v/>
      </c>
      <c r="O1101" s="3" t="str">
        <f>IF(VLOOKUP($A1101,DICO_Complet!A:R,13,FALSE)=0,"",VLOOKUP($A1101,DICO_Complet!A:R,13,FALSE))</f>
        <v/>
      </c>
      <c r="P1101" s="3" t="str">
        <f>IF(VLOOKUP($A1101,DICO_Complet!A:R,14,FALSE)=0,"",VLOOKUP($A1101,DICO_Complet!A:R,14,FALSE))</f>
        <v/>
      </c>
      <c r="Q1101" s="3" t="str">
        <f>IF(VLOOKUP($A1101,DICO_Complet!A:R,15,FALSE)=0,"",VLOOKUP($A1101,DICO_Complet!A:R,15,FALSE))</f>
        <v/>
      </c>
      <c r="R1101" s="3" t="str">
        <f>IF(VLOOKUP($A1101,DICO_Complet!A:R,16,FALSE)=0,"",VLOOKUP($A1101,DICO_Complet!A:R,16,FALSE))</f>
        <v/>
      </c>
      <c r="S1101" s="3" t="str">
        <f>IF(VLOOKUP($A1101,DICO_Complet!A:R,17,FALSE)=0,"",VLOOKUP($A1101,DICO_Complet!A:R,17,FALSE))</f>
        <v/>
      </c>
      <c r="T1101" s="3" t="str">
        <f>IF(VLOOKUP($A1101,DICO_Complet!A:R,18,FALSE)=0,"",VLOOKUP($A1101,DICO_Complet!A:R,18,FALSE))</f>
        <v/>
      </c>
    </row>
    <row r="1102" spans="1:20">
      <c r="A1102" s="29">
        <v>250808115700</v>
      </c>
      <c r="B1102" s="30" t="str">
        <f>IF(ISNA(VLOOKUP(Tableau161920[[#This Row],[Référence]],MON_MSG!A:B,2,FALSE)),"N",IF($I1102="Obsolete","N","O"))</f>
        <v>O</v>
      </c>
      <c r="C1102" s="3" t="str">
        <f>VLOOKUP($A1102,DICO_Complet!A:R,3,FALSE)</f>
        <v>Environment</v>
      </c>
      <c r="D1102" s="3" t="str">
        <f>VLOOKUP($A1102,DICO_Complet!A:R,4,FALSE)</f>
        <v>wallet</v>
      </c>
      <c r="E1102" s="3" t="str">
        <f>VLOOKUP($A1102,DICO_Complet!A:R,5,FALSE)</f>
        <v>network</v>
      </c>
      <c r="F1102" s="3" t="str">
        <f>VLOOKUP($A1102,DICO_Complet!A:R,6,FALSE)</f>
        <v>Exact2NumericText</v>
      </c>
      <c r="G1102" s="31" t="str">
        <f>VLOOKUP($A1102,DICO_Complet!A:R,7,FALSE)</f>
        <v>DNS</v>
      </c>
      <c r="H1102" s="31">
        <f>VLOOKUP($A1102,DICO_Complet!A:R,8,FALSE)</f>
        <v>0</v>
      </c>
      <c r="I1102" s="3" t="str">
        <f>IF(VLOOKUP($A1102,DICO_Complet!A:R,9,FALSE)&lt;&gt;0,VLOOKUP($A1102,DICO_Complet!A:R,9,FALSE),"")</f>
        <v/>
      </c>
      <c r="J1102" s="3" t="str">
        <f>VLOOKUP($A1102,DICO_Complet!A:R,10,FALSE)</f>
        <v>Network associated to wallet</v>
      </c>
      <c r="K1102" s="3" t="str">
        <f>IF(OR(ISNA(VLOOKUP(Tableau161920[[#This Row],[Référence]],MON_MSG!A:H,7,FALSE)),ISBLANK(VLOOKUP(Tableau161920[[#This Row],[Référence]],MON_MSG!A:H,7,FALSE))),"",VLOOKUP(Tableau161920[[#This Row],[Référence]],MON_MSG!A:H,7,FALSE))</f>
        <v/>
      </c>
      <c r="L1102" s="3" t="str">
        <f>IF(OR(ISNA(VLOOKUP(Tableau161920[[#This Row],[Référence]],MON_MSG!A:I,8,FALSE)),ISBLANK(VLOOKUP(Tableau161920[[#This Row],[Référence]],MON_MSG!A:I,8,FALSE))),"",VLOOKUP(Tableau161920[[#This Row],[Référence]],MON_MSG!A:I,8,FALSE))</f>
        <v/>
      </c>
      <c r="M1102" s="3" t="str">
        <f>IF(OR(ISNA(VLOOKUP(Tableau161920[[#This Row],[Référence]],MON_MSG!A:J,9,FALSE)),ISBLANK(VLOOKUP(Tableau161920[[#This Row],[Référence]],MON_MSG!A:J,9,FALSE))),"",VLOOKUP(Tableau161920[[#This Row],[Référence]],MON_MSG!A:J,9,FALSE))</f>
        <v/>
      </c>
      <c r="N1102" s="3" t="str">
        <f>IF(VLOOKUP($A1102,DICO_Complet!A:R,12,FALSE)=0,"",VLOOKUP($A1102,DICO_Complet!A:R,12,FALSE))</f>
        <v/>
      </c>
      <c r="O1102" s="3" t="str">
        <f>IF(VLOOKUP($A1102,DICO_Complet!A:R,13,FALSE)=0,"",VLOOKUP($A1102,DICO_Complet!A:R,13,FALSE))</f>
        <v/>
      </c>
      <c r="P1102" s="3" t="str">
        <f>IF(VLOOKUP($A1102,DICO_Complet!A:R,14,FALSE)=0,"",VLOOKUP($A1102,DICO_Complet!A:R,14,FALSE))</f>
        <v>059-0418-p1</v>
      </c>
      <c r="Q1102" s="3" t="str">
        <f>IF(VLOOKUP($A1102,DICO_Complet!A:R,15,FALSE)=0,"",VLOOKUP($A1102,DICO_Complet!A:R,15,FALSE))</f>
        <v/>
      </c>
      <c r="R1102" s="3" t="str">
        <f>IF(VLOOKUP($A1102,DICO_Complet!A:R,16,FALSE)=0,"",VLOOKUP($A1102,DICO_Complet!A:R,16,FALSE))</f>
        <v/>
      </c>
      <c r="S1102" s="3" t="str">
        <f>IF(VLOOKUP($A1102,DICO_Complet!A:R,17,FALSE)=0,"",VLOOKUP($A1102,DICO_Complet!A:R,17,FALSE))</f>
        <v/>
      </c>
      <c r="T1102" s="3" t="str">
        <f>IF(VLOOKUP($A1102,DICO_Complet!A:R,18,FALSE)=0,"",VLOOKUP($A1102,DICO_Complet!A:R,18,FALSE))</f>
        <v/>
      </c>
    </row>
    <row r="1103" spans="1:20">
      <c r="A1103" s="29">
        <v>250924100023</v>
      </c>
      <c r="B1103" s="30" t="str">
        <f>IF(ISNA(VLOOKUP(Tableau161920[[#This Row],[Référence]],MON_MSG!A:B,2,FALSE)),"N",IF($I1103="Obsolete","N","O"))</f>
        <v>O</v>
      </c>
      <c r="C1103" s="3" t="str">
        <f>VLOOKUP($A1103,DICO_Complet!A:R,3,FALSE)</f>
        <v>Environment</v>
      </c>
      <c r="D1103" s="3" t="str">
        <f>VLOOKUP($A1103,DICO_Complet!A:R,4,FALSE)</f>
        <v>wallet</v>
      </c>
      <c r="E1103" s="3" t="str">
        <f>VLOOKUP($A1103,DICO_Complet!A:R,5,FALSE)</f>
        <v>nonce</v>
      </c>
      <c r="F1103" s="3" t="str">
        <f>VLOOKUP($A1103,DICO_Complet!A:R,6,FALSE)</f>
        <v>Max64AlphaNumericText</v>
      </c>
      <c r="G1103" s="31" t="str">
        <f>VLOOKUP($A1103,DICO_Complet!A:R,7,FALSE)</f>
        <v>DNS</v>
      </c>
      <c r="H1103" s="31">
        <f>VLOOKUP($A1103,DICO_Complet!A:R,8,FALSE)</f>
        <v>0</v>
      </c>
      <c r="I1103" s="3" t="str">
        <f>IF(VLOOKUP($A1103,DICO_Complet!A:R,9,FALSE)&lt;&gt;0,VLOOKUP($A1103,DICO_Complet!A:R,9,FALSE),"")</f>
        <v/>
      </c>
      <c r="J1103" s="3" t="str">
        <f>VLOOKUP($A1103,DICO_Complet!A:R,10,FALSE)</f>
        <v>Wallet generated unique number (Number Used Only Once).</v>
      </c>
      <c r="K1103" s="3" t="str">
        <f>IF(OR(ISNA(VLOOKUP(Tableau161920[[#This Row],[Référence]],MON_MSG!A:H,7,FALSE)),ISBLANK(VLOOKUP(Tableau161920[[#This Row],[Référence]],MON_MSG!A:H,7,FALSE))),"",VLOOKUP(Tableau161920[[#This Row],[Référence]],MON_MSG!A:H,7,FALSE))</f>
        <v/>
      </c>
      <c r="L1103" s="3" t="str">
        <f>IF(OR(ISNA(VLOOKUP(Tableau161920[[#This Row],[Référence]],MON_MSG!A:I,8,FALSE)),ISBLANK(VLOOKUP(Tableau161920[[#This Row],[Référence]],MON_MSG!A:I,8,FALSE))),"",VLOOKUP(Tableau161920[[#This Row],[Référence]],MON_MSG!A:I,8,FALSE))</f>
        <v/>
      </c>
      <c r="M1103" s="3" t="str">
        <f>IF(OR(ISNA(VLOOKUP(Tableau161920[[#This Row],[Référence]],MON_MSG!A:J,9,FALSE)),ISBLANK(VLOOKUP(Tableau161920[[#This Row],[Référence]],MON_MSG!A:J,9,FALSE))),"",VLOOKUP(Tableau161920[[#This Row],[Référence]],MON_MSG!A:J,9,FALSE))</f>
        <v/>
      </c>
      <c r="N1103" s="3" t="str">
        <f>IF(VLOOKUP($A1103,DICO_Complet!A:R,12,FALSE)=0,"",VLOOKUP($A1103,DICO_Complet!A:R,12,FALSE))</f>
        <v/>
      </c>
      <c r="O1103" s="3" t="str">
        <f>IF(VLOOKUP($A1103,DICO_Complet!A:R,13,FALSE)=0,"",VLOOKUP($A1103,DICO_Complet!A:R,13,FALSE))</f>
        <v/>
      </c>
      <c r="P1103" s="3" t="str">
        <f>IF(VLOOKUP($A1103,DICO_Complet!A:R,14,FALSE)=0,"",VLOOKUP($A1103,DICO_Complet!A:R,14,FALSE))</f>
        <v/>
      </c>
      <c r="Q1103" s="3" t="str">
        <f>IF(VLOOKUP($A1103,DICO_Complet!A:R,15,FALSE)=0,"",VLOOKUP($A1103,DICO_Complet!A:R,15,FALSE))</f>
        <v/>
      </c>
      <c r="R1103" s="3" t="str">
        <f>IF(VLOOKUP($A1103,DICO_Complet!A:R,16,FALSE)=0,"",VLOOKUP($A1103,DICO_Complet!A:R,16,FALSE))</f>
        <v/>
      </c>
      <c r="S1103" s="3" t="str">
        <f>IF(VLOOKUP($A1103,DICO_Complet!A:R,17,FALSE)=0,"",VLOOKUP($A1103,DICO_Complet!A:R,17,FALSE))</f>
        <v/>
      </c>
      <c r="T1103" s="3" t="str">
        <f>IF(VLOOKUP($A1103,DICO_Complet!A:R,18,FALSE)=0,"",VLOOKUP($A1103,DICO_Complet!A:R,18,FALSE))</f>
        <v/>
      </c>
    </row>
    <row r="1104" spans="1:20">
      <c r="A1104" s="29">
        <v>250924100025</v>
      </c>
      <c r="B1104" s="30" t="str">
        <f>IF(ISNA(VLOOKUP(Tableau161920[[#This Row],[Référence]],MON_MSG!A:B,2,FALSE)),"N",IF($I1104="Obsolete","N","O"))</f>
        <v>O</v>
      </c>
      <c r="C1104" s="3" t="str">
        <f>VLOOKUP($A1104,DICO_Complet!A:R,3,FALSE)</f>
        <v>Environment</v>
      </c>
      <c r="D1104" s="3" t="str">
        <f>VLOOKUP($A1104,DICO_Complet!A:R,4,FALSE)</f>
        <v>wallet</v>
      </c>
      <c r="E1104" s="3" t="str">
        <f>VLOOKUP($A1104,DICO_Complet!A:R,5,FALSE)</f>
        <v>partnerCertificate</v>
      </c>
      <c r="F1104" s="3" t="str">
        <f>VLOOKUP($A1104,DICO_Complet!A:R,6,FALSE)</f>
        <v>Max7000AlphaNumericText</v>
      </c>
      <c r="G1104" s="31" t="str">
        <f>VLOOKUP($A1104,DICO_Complet!A:R,7,FALSE)</f>
        <v>DNS</v>
      </c>
      <c r="H1104" s="31">
        <f>VLOOKUP($A1104,DICO_Complet!A:R,8,FALSE)</f>
        <v>0</v>
      </c>
      <c r="I1104" s="3" t="str">
        <f>IF(VLOOKUP($A1104,DICO_Complet!A:R,9,FALSE)&lt;&gt;0,VLOOKUP($A1104,DICO_Complet!A:R,9,FALSE),"")</f>
        <v/>
      </c>
      <c r="J1104" s="3" t="str">
        <f>VLOOKUP($A1104,DICO_Complet!A:R,10,FALSE)</f>
        <v>Partner generated certificate.</v>
      </c>
      <c r="K1104" s="3" t="str">
        <f>IF(OR(ISNA(VLOOKUP(Tableau161920[[#This Row],[Référence]],MON_MSG!A:H,7,FALSE)),ISBLANK(VLOOKUP(Tableau161920[[#This Row],[Référence]],MON_MSG!A:H,7,FALSE))),"",VLOOKUP(Tableau161920[[#This Row],[Référence]],MON_MSG!A:H,7,FALSE))</f>
        <v/>
      </c>
      <c r="L1104" s="3" t="str">
        <f>IF(OR(ISNA(VLOOKUP(Tableau161920[[#This Row],[Référence]],MON_MSG!A:I,8,FALSE)),ISBLANK(VLOOKUP(Tableau161920[[#This Row],[Référence]],MON_MSG!A:I,8,FALSE))),"",VLOOKUP(Tableau161920[[#This Row],[Référence]],MON_MSG!A:I,8,FALSE))</f>
        <v/>
      </c>
      <c r="M1104" s="3" t="str">
        <f>IF(OR(ISNA(VLOOKUP(Tableau161920[[#This Row],[Référence]],MON_MSG!A:J,9,FALSE)),ISBLANK(VLOOKUP(Tableau161920[[#This Row],[Référence]],MON_MSG!A:J,9,FALSE))),"",VLOOKUP(Tableau161920[[#This Row],[Référence]],MON_MSG!A:J,9,FALSE))</f>
        <v/>
      </c>
      <c r="N1104" s="3" t="str">
        <f>IF(VLOOKUP($A1104,DICO_Complet!A:R,12,FALSE)=0,"",VLOOKUP($A1104,DICO_Complet!A:R,12,FALSE))</f>
        <v/>
      </c>
      <c r="O1104" s="3" t="str">
        <f>IF(VLOOKUP($A1104,DICO_Complet!A:R,13,FALSE)=0,"",VLOOKUP($A1104,DICO_Complet!A:R,13,FALSE))</f>
        <v/>
      </c>
      <c r="P1104" s="3" t="str">
        <f>IF(VLOOKUP($A1104,DICO_Complet!A:R,14,FALSE)=0,"",VLOOKUP($A1104,DICO_Complet!A:R,14,FALSE))</f>
        <v/>
      </c>
      <c r="Q1104" s="3" t="str">
        <f>IF(VLOOKUP($A1104,DICO_Complet!A:R,15,FALSE)=0,"",VLOOKUP($A1104,DICO_Complet!A:R,15,FALSE))</f>
        <v/>
      </c>
      <c r="R1104" s="3" t="str">
        <f>IF(VLOOKUP($A1104,DICO_Complet!A:R,16,FALSE)=0,"",VLOOKUP($A1104,DICO_Complet!A:R,16,FALSE))</f>
        <v/>
      </c>
      <c r="S1104" s="3" t="str">
        <f>IF(VLOOKUP($A1104,DICO_Complet!A:R,17,FALSE)=0,"",VLOOKUP($A1104,DICO_Complet!A:R,17,FALSE))</f>
        <v/>
      </c>
      <c r="T1104" s="3" t="str">
        <f>IF(VLOOKUP($A1104,DICO_Complet!A:R,18,FALSE)=0,"",VLOOKUP($A1104,DICO_Complet!A:R,18,FALSE))</f>
        <v/>
      </c>
    </row>
    <row r="1105" spans="1:20">
      <c r="A1105" s="29">
        <v>250924100024</v>
      </c>
      <c r="B1105" s="30" t="str">
        <f>IF(ISNA(VLOOKUP(Tableau161920[[#This Row],[Référence]],MON_MSG!A:B,2,FALSE)),"N",IF($I1105="Obsolete","N","O"))</f>
        <v>O</v>
      </c>
      <c r="C1105" s="3" t="str">
        <f>VLOOKUP($A1105,DICO_Complet!A:R,3,FALSE)</f>
        <v>Environment</v>
      </c>
      <c r="D1105" s="3" t="str">
        <f>VLOOKUP($A1105,DICO_Complet!A:R,4,FALSE)</f>
        <v>wallet</v>
      </c>
      <c r="E1105" s="3" t="str">
        <f>VLOOKUP($A1105,DICO_Complet!A:R,5,FALSE)</f>
        <v>signedNonce</v>
      </c>
      <c r="F1105" s="3" t="str">
        <f>VLOOKUP($A1105,DICO_Complet!A:R,6,FALSE)</f>
        <v>Max7000AlphaNumericText</v>
      </c>
      <c r="G1105" s="31" t="str">
        <f>VLOOKUP($A1105,DICO_Complet!A:R,7,FALSE)</f>
        <v>DNS</v>
      </c>
      <c r="H1105" s="31">
        <f>VLOOKUP($A1105,DICO_Complet!A:R,8,FALSE)</f>
        <v>0</v>
      </c>
      <c r="I1105" s="3" t="str">
        <f>IF(VLOOKUP($A1105,DICO_Complet!A:R,9,FALSE)&lt;&gt;0,VLOOKUP($A1105,DICO_Complet!A:R,9,FALSE),"")</f>
        <v/>
      </c>
      <c r="J1105" s="3" t="str">
        <f>VLOOKUP($A1105,DICO_Complet!A:R,10,FALSE)</f>
        <v>Signed wallet generated unique number (Number Used Only Once).</v>
      </c>
      <c r="K1105" s="3" t="str">
        <f>IF(OR(ISNA(VLOOKUP(Tableau161920[[#This Row],[Référence]],MON_MSG!A:H,7,FALSE)),ISBLANK(VLOOKUP(Tableau161920[[#This Row],[Référence]],MON_MSG!A:H,7,FALSE))),"",VLOOKUP(Tableau161920[[#This Row],[Référence]],MON_MSG!A:H,7,FALSE))</f>
        <v/>
      </c>
      <c r="L1105" s="3" t="str">
        <f>IF(OR(ISNA(VLOOKUP(Tableau161920[[#This Row],[Référence]],MON_MSG!A:I,8,FALSE)),ISBLANK(VLOOKUP(Tableau161920[[#This Row],[Référence]],MON_MSG!A:I,8,FALSE))),"",VLOOKUP(Tableau161920[[#This Row],[Référence]],MON_MSG!A:I,8,FALSE))</f>
        <v/>
      </c>
      <c r="M1105" s="3" t="str">
        <f>IF(OR(ISNA(VLOOKUP(Tableau161920[[#This Row],[Référence]],MON_MSG!A:J,9,FALSE)),ISBLANK(VLOOKUP(Tableau161920[[#This Row],[Référence]],MON_MSG!A:J,9,FALSE))),"",VLOOKUP(Tableau161920[[#This Row],[Référence]],MON_MSG!A:J,9,FALSE))</f>
        <v/>
      </c>
      <c r="N1105" s="3" t="str">
        <f>IF(VLOOKUP($A1105,DICO_Complet!A:R,12,FALSE)=0,"",VLOOKUP($A1105,DICO_Complet!A:R,12,FALSE))</f>
        <v/>
      </c>
      <c r="O1105" s="3" t="str">
        <f>IF(VLOOKUP($A1105,DICO_Complet!A:R,13,FALSE)=0,"",VLOOKUP($A1105,DICO_Complet!A:R,13,FALSE))</f>
        <v/>
      </c>
      <c r="P1105" s="3" t="str">
        <f>IF(VLOOKUP($A1105,DICO_Complet!A:R,14,FALSE)=0,"",VLOOKUP($A1105,DICO_Complet!A:R,14,FALSE))</f>
        <v/>
      </c>
      <c r="Q1105" s="3" t="str">
        <f>IF(VLOOKUP($A1105,DICO_Complet!A:R,15,FALSE)=0,"",VLOOKUP($A1105,DICO_Complet!A:R,15,FALSE))</f>
        <v/>
      </c>
      <c r="R1105" s="3" t="str">
        <f>IF(VLOOKUP($A1105,DICO_Complet!A:R,16,FALSE)=0,"",VLOOKUP($A1105,DICO_Complet!A:R,16,FALSE))</f>
        <v/>
      </c>
      <c r="S1105" s="3" t="str">
        <f>IF(VLOOKUP($A1105,DICO_Complet!A:R,17,FALSE)=0,"",VLOOKUP($A1105,DICO_Complet!A:R,17,FALSE))</f>
        <v/>
      </c>
      <c r="T1105" s="3" t="str">
        <f>IF(VLOOKUP($A1105,DICO_Complet!A:R,18,FALSE)=0,"",VLOOKUP($A1105,DICO_Complet!A:R,18,FALSE))</f>
        <v/>
      </c>
    </row>
    <row r="1106" spans="1:20">
      <c r="A1106" s="29">
        <v>250808115701</v>
      </c>
      <c r="B1106" s="30" t="str">
        <f>IF(ISNA(VLOOKUP(Tableau161920[[#This Row],[Référence]],MON_MSG!A:B,2,FALSE)),"N",IF($I1106="Obsolete","N","O"))</f>
        <v>O</v>
      </c>
      <c r="C1106" s="3" t="str">
        <f>VLOOKUP($A1106,DICO_Complet!A:R,3,FALSE)</f>
        <v>Environment</v>
      </c>
      <c r="D1106" s="3" t="str">
        <f>VLOOKUP($A1106,DICO_Complet!A:R,4,FALSE)</f>
        <v>wallet</v>
      </c>
      <c r="E1106" s="3" t="str">
        <f>VLOOKUP($A1106,DICO_Complet!A:R,5,FALSE)</f>
        <v>technology</v>
      </c>
      <c r="F1106" s="3" t="str">
        <f>VLOOKUP($A1106,DICO_Complet!A:R,6,FALSE)</f>
        <v>Exact2NumericText</v>
      </c>
      <c r="G1106" s="31" t="str">
        <f>VLOOKUP($A1106,DICO_Complet!A:R,7,FALSE)</f>
        <v>DNS</v>
      </c>
      <c r="H1106" s="31">
        <f>VLOOKUP($A1106,DICO_Complet!A:R,8,FALSE)</f>
        <v>0</v>
      </c>
      <c r="I1106" s="3" t="str">
        <f>IF(VLOOKUP($A1106,DICO_Complet!A:R,9,FALSE)&lt;&gt;0,VLOOKUP($A1106,DICO_Complet!A:R,9,FALSE),"")</f>
        <v/>
      </c>
      <c r="J1106" s="3" t="str">
        <f>VLOOKUP($A1106,DICO_Complet!A:R,10,FALSE)</f>
        <v>Technology associated to wallet</v>
      </c>
      <c r="K1106" s="3" t="str">
        <f>IF(OR(ISNA(VLOOKUP(Tableau161920[[#This Row],[Référence]],MON_MSG!A:H,7,FALSE)),ISBLANK(VLOOKUP(Tableau161920[[#This Row],[Référence]],MON_MSG!A:H,7,FALSE))),"",VLOOKUP(Tableau161920[[#This Row],[Référence]],MON_MSG!A:H,7,FALSE))</f>
        <v/>
      </c>
      <c r="L1106" s="3" t="str">
        <f>IF(OR(ISNA(VLOOKUP(Tableau161920[[#This Row],[Référence]],MON_MSG!A:I,8,FALSE)),ISBLANK(VLOOKUP(Tableau161920[[#This Row],[Référence]],MON_MSG!A:I,8,FALSE))),"",VLOOKUP(Tableau161920[[#This Row],[Référence]],MON_MSG!A:I,8,FALSE))</f>
        <v/>
      </c>
      <c r="M1106" s="3" t="str">
        <f>IF(OR(ISNA(VLOOKUP(Tableau161920[[#This Row],[Référence]],MON_MSG!A:J,9,FALSE)),ISBLANK(VLOOKUP(Tableau161920[[#This Row],[Référence]],MON_MSG!A:J,9,FALSE))),"",VLOOKUP(Tableau161920[[#This Row],[Référence]],MON_MSG!A:J,9,FALSE))</f>
        <v/>
      </c>
      <c r="N1106" s="3" t="str">
        <f>IF(VLOOKUP($A1106,DICO_Complet!A:R,12,FALSE)=0,"",VLOOKUP($A1106,DICO_Complet!A:R,12,FALSE))</f>
        <v/>
      </c>
      <c r="O1106" s="3" t="str">
        <f>IF(VLOOKUP($A1106,DICO_Complet!A:R,13,FALSE)=0,"",VLOOKUP($A1106,DICO_Complet!A:R,13,FALSE))</f>
        <v/>
      </c>
      <c r="P1106" s="3" t="str">
        <f>IF(VLOOKUP($A1106,DICO_Complet!A:R,14,FALSE)=0,"",VLOOKUP($A1106,DICO_Complet!A:R,14,FALSE))</f>
        <v>059-0418-p2</v>
      </c>
      <c r="Q1106" s="3" t="str">
        <f>IF(VLOOKUP($A1106,DICO_Complet!A:R,15,FALSE)=0,"",VLOOKUP($A1106,DICO_Complet!A:R,15,FALSE))</f>
        <v/>
      </c>
      <c r="R1106" s="3" t="str">
        <f>IF(VLOOKUP($A1106,DICO_Complet!A:R,16,FALSE)=0,"",VLOOKUP($A1106,DICO_Complet!A:R,16,FALSE))</f>
        <v/>
      </c>
      <c r="S1106" s="3" t="str">
        <f>IF(VLOOKUP($A1106,DICO_Complet!A:R,17,FALSE)=0,"",VLOOKUP($A1106,DICO_Complet!A:R,17,FALSE))</f>
        <v/>
      </c>
      <c r="T1106" s="3" t="str">
        <f>IF(VLOOKUP($A1106,DICO_Complet!A:R,18,FALSE)=0,"",VLOOKUP($A1106,DICO_Complet!A:R,18,FALSE))</f>
        <v/>
      </c>
    </row>
    <row r="1107" spans="1:20">
      <c r="A1107" s="29">
        <v>241112000153</v>
      </c>
      <c r="B1107" s="30" t="str">
        <f>IF(ISNA(VLOOKUP(Tableau161920[[#This Row],[Référence]],MON_MSG!A:B,2,FALSE)),"N",IF($I1107="Obsolete","N","O"))</f>
        <v>O</v>
      </c>
      <c r="C1107" s="3" t="str">
        <f>VLOOKUP($A1107,DICO_Complet!A:R,3,FALSE)</f>
        <v>Environment</v>
      </c>
      <c r="D1107" s="3" t="str">
        <f>VLOOKUP($A1107,DICO_Complet!A:R,4,FALSE)</f>
        <v>wallet</v>
      </c>
      <c r="E1107" s="3" t="str">
        <f>VLOOKUP($A1107,DICO_Complet!A:R,5,FALSE)</f>
        <v>walletNomenclature</v>
      </c>
      <c r="F1107" s="3" t="str">
        <f>VLOOKUP($A1107,DICO_Complet!A:R,6,FALSE)</f>
        <v>WalletNomenclatureCodeset</v>
      </c>
      <c r="G1107" s="31" t="str">
        <f>VLOOKUP($A1107,DICO_Complet!A:R,7,FALSE)</f>
        <v>DNS</v>
      </c>
      <c r="H1107" s="31">
        <f>VLOOKUP($A1107,DICO_Complet!A:R,8,FALSE)</f>
        <v>0</v>
      </c>
      <c r="I1107" s="3" t="str">
        <f>IF(VLOOKUP($A1107,DICO_Complet!A:R,9,FALSE)&lt;&gt;0,VLOOKUP($A1107,DICO_Complet!A:R,9,FALSE),"")</f>
        <v/>
      </c>
      <c r="J1107" s="3" t="str">
        <f>VLOOKUP($A1107,DICO_Complet!A:R,10,FALSE)</f>
        <v>Wallet Type</v>
      </c>
      <c r="K1107" s="3" t="str">
        <f>IF(OR(ISNA(VLOOKUP(Tableau161920[[#This Row],[Référence]],MON_MSG!A:H,7,FALSE)),ISBLANK(VLOOKUP(Tableau161920[[#This Row],[Référence]],MON_MSG!A:H,7,FALSE))),"",VLOOKUP(Tableau161920[[#This Row],[Référence]],MON_MSG!A:H,7,FALSE))</f>
        <v/>
      </c>
      <c r="L1107" s="3" t="str">
        <f>IF(OR(ISNA(VLOOKUP(Tableau161920[[#This Row],[Référence]],MON_MSG!A:I,8,FALSE)),ISBLANK(VLOOKUP(Tableau161920[[#This Row],[Référence]],MON_MSG!A:I,8,FALSE))),"",VLOOKUP(Tableau161920[[#This Row],[Référence]],MON_MSG!A:I,8,FALSE))</f>
        <v/>
      </c>
      <c r="M1107" s="3" t="str">
        <f>IF(OR(ISNA(VLOOKUP(Tableau161920[[#This Row],[Référence]],MON_MSG!A:J,9,FALSE)),ISBLANK(VLOOKUP(Tableau161920[[#This Row],[Référence]],MON_MSG!A:J,9,FALSE))),"",VLOOKUP(Tableau161920[[#This Row],[Référence]],MON_MSG!A:J,9,FALSE))</f>
        <v/>
      </c>
      <c r="N1107" s="3" t="str">
        <f>IF(VLOOKUP($A1107,DICO_Complet!A:R,12,FALSE)=0,"",VLOOKUP($A1107,DICO_Complet!A:R,12,FALSE))</f>
        <v>RSB57_12_p1</v>
      </c>
      <c r="O1107" s="3" t="str">
        <f>IF(VLOOKUP($A1107,DICO_Complet!A:R,13,FALSE)=0,"",VLOOKUP($A1107,DICO_Complet!A:R,13,FALSE))</f>
        <v>057-0012-p1</v>
      </c>
      <c r="P1107" s="3" t="str">
        <f>IF(VLOOKUP($A1107,DICO_Complet!A:R,14,FALSE)=0,"",VLOOKUP($A1107,DICO_Complet!A:R,14,FALSE))</f>
        <v>059-0012-p1</v>
      </c>
      <c r="Q1107" s="3" t="str">
        <f>IF(VLOOKUP($A1107,DICO_Complet!A:R,15,FALSE)=0,"",VLOOKUP($A1107,DICO_Complet!A:R,15,FALSE))</f>
        <v>056-0012-p1</v>
      </c>
      <c r="R1107" s="3" t="str">
        <f>IF(VLOOKUP($A1107,DICO_Complet!A:R,16,FALSE)=0,"",VLOOKUP($A1107,DICO_Complet!A:R,16,FALSE))</f>
        <v/>
      </c>
      <c r="S1107" s="3" t="str">
        <f>IF(VLOOKUP($A1107,DICO_Complet!A:R,17,FALSE)=0,"",VLOOKUP($A1107,DICO_Complet!A:R,17,FALSE))</f>
        <v/>
      </c>
      <c r="T1107" s="3" t="str">
        <f>IF(VLOOKUP($A1107,DICO_Complet!A:R,18,FALSE)=0,"",VLOOKUP($A1107,DICO_Complet!A:R,18,FALSE))</f>
        <v/>
      </c>
    </row>
    <row r="1108" spans="1:20">
      <c r="A1108" s="29">
        <v>241112000152</v>
      </c>
      <c r="B1108" s="30" t="str">
        <f>IF(ISNA(VLOOKUP(Tableau161920[[#This Row],[Référence]],MON_MSG!A:B,2,FALSE)),"N",IF($I1108="Obsolete","N","O"))</f>
        <v>O</v>
      </c>
      <c r="C1108" s="3" t="str">
        <f>VLOOKUP($A1108,DICO_Complet!A:R,3,FALSE)</f>
        <v>Environment</v>
      </c>
      <c r="D1108" s="3" t="str">
        <f>VLOOKUP($A1108,DICO_Complet!A:R,4,FALSE)</f>
        <v>wallet</v>
      </c>
      <c r="E1108" s="3" t="str">
        <f>VLOOKUP($A1108,DICO_Complet!A:R,5,FALSE)</f>
        <v>walletProvider</v>
      </c>
      <c r="F1108" s="3" t="str">
        <f>VLOOKUP($A1108,DICO_Complet!A:R,6,FALSE)</f>
        <v>WalletProviderCodeset</v>
      </c>
      <c r="G1108" s="31" t="str">
        <f>VLOOKUP($A1108,DICO_Complet!A:R,7,FALSE)</f>
        <v>DNS</v>
      </c>
      <c r="H1108" s="31">
        <f>VLOOKUP($A1108,DICO_Complet!A:R,8,FALSE)</f>
        <v>0</v>
      </c>
      <c r="I1108" s="3" t="str">
        <f>IF(VLOOKUP($A1108,DICO_Complet!A:R,9,FALSE)&lt;&gt;0,VLOOKUP($A1108,DICO_Complet!A:R,9,FALSE),"")</f>
        <v/>
      </c>
      <c r="J1108" s="3" t="str">
        <f>VLOOKUP($A1108,DICO_Complet!A:R,10,FALSE)</f>
        <v>Wallet Provider, Apple Pay, Samsung Pay, etc …</v>
      </c>
      <c r="K1108" s="3" t="str">
        <f>IF(OR(ISNA(VLOOKUP(Tableau161920[[#This Row],[Référence]],MON_MSG!A:H,7,FALSE)),ISBLANK(VLOOKUP(Tableau161920[[#This Row],[Référence]],MON_MSG!A:H,7,FALSE))),"",VLOOKUP(Tableau161920[[#This Row],[Référence]],MON_MSG!A:H,7,FALSE))</f>
        <v/>
      </c>
      <c r="L1108" s="3" t="str">
        <f>IF(OR(ISNA(VLOOKUP(Tableau161920[[#This Row],[Référence]],MON_MSG!A:I,8,FALSE)),ISBLANK(VLOOKUP(Tableau161920[[#This Row],[Référence]],MON_MSG!A:I,8,FALSE))),"",VLOOKUP(Tableau161920[[#This Row],[Référence]],MON_MSG!A:I,8,FALSE))</f>
        <v/>
      </c>
      <c r="M1108" s="3" t="str">
        <f>IF(OR(ISNA(VLOOKUP(Tableau161920[[#This Row],[Référence]],MON_MSG!A:J,9,FALSE)),ISBLANK(VLOOKUP(Tableau161920[[#This Row],[Référence]],MON_MSG!A:J,9,FALSE))),"",VLOOKUP(Tableau161920[[#This Row],[Référence]],MON_MSG!A:J,9,FALSE))</f>
        <v/>
      </c>
      <c r="N1108" s="3" t="str">
        <f>IF(VLOOKUP($A1108,DICO_Complet!A:R,12,FALSE)=0,"",VLOOKUP($A1108,DICO_Complet!A:R,12,FALSE))</f>
        <v>RSB57_12_p2</v>
      </c>
      <c r="O1108" s="3" t="str">
        <f>IF(VLOOKUP($A1108,DICO_Complet!A:R,13,FALSE)=0,"",VLOOKUP($A1108,DICO_Complet!A:R,13,FALSE))</f>
        <v>057-0012-p2</v>
      </c>
      <c r="P1108" s="3" t="str">
        <f>IF(VLOOKUP($A1108,DICO_Complet!A:R,14,FALSE)=0,"",VLOOKUP($A1108,DICO_Complet!A:R,14,FALSE))</f>
        <v>059-0012-p2</v>
      </c>
      <c r="Q1108" s="3" t="str">
        <f>IF(VLOOKUP($A1108,DICO_Complet!A:R,15,FALSE)=0,"",VLOOKUP($A1108,DICO_Complet!A:R,15,FALSE))</f>
        <v>056-0012-p2</v>
      </c>
      <c r="R1108" s="3" t="str">
        <f>IF(VLOOKUP($A1108,DICO_Complet!A:R,16,FALSE)=0,"",VLOOKUP($A1108,DICO_Complet!A:R,16,FALSE))</f>
        <v/>
      </c>
      <c r="S1108" s="3" t="str">
        <f>IF(VLOOKUP($A1108,DICO_Complet!A:R,17,FALSE)=0,"",VLOOKUP($A1108,DICO_Complet!A:R,17,FALSE))</f>
        <v/>
      </c>
      <c r="T1108" s="3" t="str">
        <f>IF(VLOOKUP($A1108,DICO_Complet!A:R,18,FALSE)=0,"",VLOOKUP($A1108,DICO_Complet!A:R,18,FALSE))</f>
        <v/>
      </c>
    </row>
    <row r="1109" spans="1:20">
      <c r="A1109" s="29">
        <v>250924100022</v>
      </c>
      <c r="B1109" s="30" t="str">
        <f>IF(ISNA(VLOOKUP(Tableau161920[[#This Row],[Référence]],MON_MSG!A:B,2,FALSE)),"N",IF($I1109="Obsolete","N","O"))</f>
        <v>O</v>
      </c>
      <c r="C1109" s="3" t="str">
        <f>VLOOKUP($A1109,DICO_Complet!A:R,3,FALSE)</f>
        <v>Environment</v>
      </c>
      <c r="D1109" s="3" t="str">
        <f>VLOOKUP($A1109,DICO_Complet!A:R,4,FALSE)</f>
        <v>wallet</v>
      </c>
      <c r="E1109" s="3" t="str">
        <f>VLOOKUP($A1109,DICO_Complet!A:R,5,FALSE)</f>
        <v>walletUniqueIdentifier</v>
      </c>
      <c r="F1109" s="3" t="str">
        <f>VLOOKUP($A1109,DICO_Complet!A:R,6,FALSE)</f>
        <v>Max64AlphaNumericText</v>
      </c>
      <c r="G1109" s="31" t="str">
        <f>VLOOKUP($A1109,DICO_Complet!A:R,7,FALSE)</f>
        <v>DNS</v>
      </c>
      <c r="H1109" s="31">
        <f>VLOOKUP($A1109,DICO_Complet!A:R,8,FALSE)</f>
        <v>0</v>
      </c>
      <c r="I1109" s="3" t="str">
        <f>IF(VLOOKUP($A1109,DICO_Complet!A:R,9,FALSE)&lt;&gt;0,VLOOKUP($A1109,DICO_Complet!A:R,9,FALSE),"")</f>
        <v/>
      </c>
      <c r="J1109" s="3" t="str">
        <f>VLOOKUP($A1109,DICO_Complet!A:R,10,FALSE)</f>
        <v>Wallet unique identifier</v>
      </c>
      <c r="K1109" s="3" t="str">
        <f>IF(OR(ISNA(VLOOKUP(Tableau161920[[#This Row],[Référence]],MON_MSG!A:H,7,FALSE)),ISBLANK(VLOOKUP(Tableau161920[[#This Row],[Référence]],MON_MSG!A:H,7,FALSE))),"",VLOOKUP(Tableau161920[[#This Row],[Référence]],MON_MSG!A:H,7,FALSE))</f>
        <v/>
      </c>
      <c r="L1109" s="3" t="str">
        <f>IF(OR(ISNA(VLOOKUP(Tableau161920[[#This Row],[Référence]],MON_MSG!A:I,8,FALSE)),ISBLANK(VLOOKUP(Tableau161920[[#This Row],[Référence]],MON_MSG!A:I,8,FALSE))),"",VLOOKUP(Tableau161920[[#This Row],[Référence]],MON_MSG!A:I,8,FALSE))</f>
        <v/>
      </c>
      <c r="M1109" s="3" t="str">
        <f>IF(OR(ISNA(VLOOKUP(Tableau161920[[#This Row],[Référence]],MON_MSG!A:J,9,FALSE)),ISBLANK(VLOOKUP(Tableau161920[[#This Row],[Référence]],MON_MSG!A:J,9,FALSE))),"",VLOOKUP(Tableau161920[[#This Row],[Référence]],MON_MSG!A:J,9,FALSE))</f>
        <v/>
      </c>
      <c r="N1109" s="3" t="str">
        <f>IF(VLOOKUP($A1109,DICO_Complet!A:R,12,FALSE)=0,"",VLOOKUP($A1109,DICO_Complet!A:R,12,FALSE))</f>
        <v/>
      </c>
      <c r="O1109" s="3" t="str">
        <f>IF(VLOOKUP($A1109,DICO_Complet!A:R,13,FALSE)=0,"",VLOOKUP($A1109,DICO_Complet!A:R,13,FALSE))</f>
        <v/>
      </c>
      <c r="P1109" s="3" t="str">
        <f>IF(VLOOKUP($A1109,DICO_Complet!A:R,14,FALSE)=0,"",VLOOKUP($A1109,DICO_Complet!A:R,14,FALSE))</f>
        <v/>
      </c>
      <c r="Q1109" s="3" t="str">
        <f>IF(VLOOKUP($A1109,DICO_Complet!A:R,15,FALSE)=0,"",VLOOKUP($A1109,DICO_Complet!A:R,15,FALSE))</f>
        <v/>
      </c>
      <c r="R1109" s="3" t="str">
        <f>IF(VLOOKUP($A1109,DICO_Complet!A:R,16,FALSE)=0,"",VLOOKUP($A1109,DICO_Complet!A:R,16,FALSE))</f>
        <v/>
      </c>
      <c r="S1109" s="3" t="str">
        <f>IF(VLOOKUP($A1109,DICO_Complet!A:R,17,FALSE)=0,"",VLOOKUP($A1109,DICO_Complet!A:R,17,FALSE))</f>
        <v/>
      </c>
      <c r="T1109" s="3" t="str">
        <f>IF(VLOOKUP($A1109,DICO_Complet!A:R,18,FALSE)=0,"",VLOOKUP($A1109,DICO_Complet!A:R,18,FALSE))</f>
        <v/>
      </c>
    </row>
    <row r="1110" spans="1:20">
      <c r="A1110" s="29">
        <v>250317120004</v>
      </c>
      <c r="B1110" s="30" t="str">
        <f>IF(ISNA(VLOOKUP(Tableau161920[[#This Row],[Référence]],MON_MSG!A:B,2,FALSE)),"N",IF($I1110="Obsolete","N","O"))</f>
        <v>O</v>
      </c>
      <c r="C1110" s="3" t="str">
        <f>VLOOKUP($A1110,DICO_Complet!A:R,3,FALSE)</f>
        <v>Header</v>
      </c>
      <c r="D1110" s="3" t="str">
        <f>VLOOKUP($A1110,DICO_Complet!A:R,4,FALSE)</f>
        <v>headerFunctionalInfo</v>
      </c>
      <c r="E1110" s="3" t="str">
        <f>VLOOKUP($A1110,DICO_Complet!A:R,5,FALSE)</f>
        <v>datetime</v>
      </c>
      <c r="F1110" s="3" t="str">
        <f>VLOOKUP($A1110,DICO_Complet!A:R,6,FALSE)</f>
        <v>ISODateTime</v>
      </c>
      <c r="G1110" s="31" t="str">
        <f>VLOOKUP($A1110,DICO_Complet!A:R,7,FALSE)</f>
        <v>DNS</v>
      </c>
      <c r="H1110" s="31">
        <f>VLOOKUP($A1110,DICO_Complet!A:R,8,FALSE)</f>
        <v>0</v>
      </c>
      <c r="I1110" s="3" t="str">
        <f>IF(VLOOKUP($A1110,DICO_Complet!A:R,9,FALSE)&lt;&gt;0,VLOOKUP($A1110,DICO_Complet!A:R,9,FALSE),"")</f>
        <v/>
      </c>
      <c r="J1110" s="3" t="str">
        <f>VLOOKUP($A1110,DICO_Complet!A:R,10,FALSE)</f>
        <v>Event/Stream  generation date</v>
      </c>
      <c r="K1110" s="3" t="str">
        <f>IF(OR(ISNA(VLOOKUP(Tableau161920[[#This Row],[Référence]],MON_MSG!A:H,7,FALSE)),ISBLANK(VLOOKUP(Tableau161920[[#This Row],[Référence]],MON_MSG!A:H,7,FALSE))),"",VLOOKUP(Tableau161920[[#This Row],[Référence]],MON_MSG!A:H,7,FALSE))</f>
        <v/>
      </c>
      <c r="L1110" s="3" t="str">
        <f>IF(OR(ISNA(VLOOKUP(Tableau161920[[#This Row],[Référence]],MON_MSG!A:I,8,FALSE)),ISBLANK(VLOOKUP(Tableau161920[[#This Row],[Référence]],MON_MSG!A:I,8,FALSE))),"",VLOOKUP(Tableau161920[[#This Row],[Référence]],MON_MSG!A:I,8,FALSE))</f>
        <v/>
      </c>
      <c r="M1110" s="3" t="str">
        <f>IF(OR(ISNA(VLOOKUP(Tableau161920[[#This Row],[Référence]],MON_MSG!A:J,9,FALSE)),ISBLANK(VLOOKUP(Tableau161920[[#This Row],[Référence]],MON_MSG!A:J,9,FALSE))),"",VLOOKUP(Tableau161920[[#This Row],[Référence]],MON_MSG!A:J,9,FALSE))</f>
        <v/>
      </c>
      <c r="N1110" s="3" t="str">
        <f>IF(VLOOKUP($A1110,DICO_Complet!A:R,12,FALSE)=0,"",VLOOKUP($A1110,DICO_Complet!A:R,12,FALSE))</f>
        <v/>
      </c>
      <c r="O1110" s="3" t="str">
        <f>IF(VLOOKUP($A1110,DICO_Complet!A:R,13,FALSE)=0,"",VLOOKUP($A1110,DICO_Complet!A:R,13,FALSE))</f>
        <v/>
      </c>
      <c r="P1110" s="3" t="str">
        <f>IF(VLOOKUP($A1110,DICO_Complet!A:R,14,FALSE)=0,"",VLOOKUP($A1110,DICO_Complet!A:R,14,FALSE))</f>
        <v/>
      </c>
      <c r="Q1110" s="3" t="str">
        <f>IF(VLOOKUP($A1110,DICO_Complet!A:R,15,FALSE)=0,"",VLOOKUP($A1110,DICO_Complet!A:R,15,FALSE))</f>
        <v/>
      </c>
      <c r="R1110" s="3" t="str">
        <f>IF(VLOOKUP($A1110,DICO_Complet!A:R,16,FALSE)=0,"",VLOOKUP($A1110,DICO_Complet!A:R,16,FALSE))</f>
        <v/>
      </c>
      <c r="S1110" s="3" t="str">
        <f>IF(VLOOKUP($A1110,DICO_Complet!A:R,17,FALSE)=0,"",VLOOKUP($A1110,DICO_Complet!A:R,17,FALSE))</f>
        <v/>
      </c>
      <c r="T1110" s="3" t="str">
        <f>IF(VLOOKUP($A1110,DICO_Complet!A:R,18,FALSE)=0,"",VLOOKUP($A1110,DICO_Complet!A:R,18,FALSE))</f>
        <v/>
      </c>
    </row>
    <row r="1111" spans="1:20">
      <c r="A1111" s="29">
        <v>250317120005</v>
      </c>
      <c r="B1111" s="30" t="str">
        <f>IF(ISNA(VLOOKUP(Tableau161920[[#This Row],[Référence]],MON_MSG!A:B,2,FALSE)),"N",IF($I1111="Obsolete","N","O"))</f>
        <v>O</v>
      </c>
      <c r="C1111" s="3" t="str">
        <f>VLOOKUP($A1111,DICO_Complet!A:R,3,FALSE)</f>
        <v>Header</v>
      </c>
      <c r="D1111" s="3" t="str">
        <f>VLOOKUP($A1111,DICO_Complet!A:R,4,FALSE)</f>
        <v>headerFunctionalInfo</v>
      </c>
      <c r="E1111" s="3" t="str">
        <f>VLOOKUP($A1111,DICO_Complet!A:R,5,FALSE)</f>
        <v>messageDescription</v>
      </c>
      <c r="F1111" s="3" t="str">
        <f>VLOOKUP($A1111,DICO_Complet!A:R,6,FALSE)</f>
        <v>Max255Text</v>
      </c>
      <c r="G1111" s="31" t="str">
        <f>VLOOKUP($A1111,DICO_Complet!A:R,7,FALSE)</f>
        <v>DNS</v>
      </c>
      <c r="H1111" s="31">
        <f>VLOOKUP($A1111,DICO_Complet!A:R,8,FALSE)</f>
        <v>0</v>
      </c>
      <c r="I1111" s="3" t="str">
        <f>IF(VLOOKUP($A1111,DICO_Complet!A:R,9,FALSE)&lt;&gt;0,VLOOKUP($A1111,DICO_Complet!A:R,9,FALSE),"")</f>
        <v/>
      </c>
      <c r="J1111" s="3" t="str">
        <f>VLOOKUP($A1111,DICO_Complet!A:R,10,FALSE)</f>
        <v>Free description</v>
      </c>
      <c r="K1111" s="3" t="str">
        <f>IF(OR(ISNA(VLOOKUP(Tableau161920[[#This Row],[Référence]],MON_MSG!A:H,7,FALSE)),ISBLANK(VLOOKUP(Tableau161920[[#This Row],[Référence]],MON_MSG!A:H,7,FALSE))),"",VLOOKUP(Tableau161920[[#This Row],[Référence]],MON_MSG!A:H,7,FALSE))</f>
        <v/>
      </c>
      <c r="L1111" s="3" t="str">
        <f>IF(OR(ISNA(VLOOKUP(Tableau161920[[#This Row],[Référence]],MON_MSG!A:I,8,FALSE)),ISBLANK(VLOOKUP(Tableau161920[[#This Row],[Référence]],MON_MSG!A:I,8,FALSE))),"",VLOOKUP(Tableau161920[[#This Row],[Référence]],MON_MSG!A:I,8,FALSE))</f>
        <v/>
      </c>
      <c r="M1111" s="3" t="str">
        <f>IF(OR(ISNA(VLOOKUP(Tableau161920[[#This Row],[Référence]],MON_MSG!A:J,9,FALSE)),ISBLANK(VLOOKUP(Tableau161920[[#This Row],[Référence]],MON_MSG!A:J,9,FALSE))),"",VLOOKUP(Tableau161920[[#This Row],[Référence]],MON_MSG!A:J,9,FALSE))</f>
        <v/>
      </c>
      <c r="N1111" s="3" t="str">
        <f>IF(VLOOKUP($A1111,DICO_Complet!A:R,12,FALSE)=0,"",VLOOKUP($A1111,DICO_Complet!A:R,12,FALSE))</f>
        <v/>
      </c>
      <c r="O1111" s="3" t="str">
        <f>IF(VLOOKUP($A1111,DICO_Complet!A:R,13,FALSE)=0,"",VLOOKUP($A1111,DICO_Complet!A:R,13,FALSE))</f>
        <v/>
      </c>
      <c r="P1111" s="3" t="str">
        <f>IF(VLOOKUP($A1111,DICO_Complet!A:R,14,FALSE)=0,"",VLOOKUP($A1111,DICO_Complet!A:R,14,FALSE))</f>
        <v/>
      </c>
      <c r="Q1111" s="3" t="str">
        <f>IF(VLOOKUP($A1111,DICO_Complet!A:R,15,FALSE)=0,"",VLOOKUP($A1111,DICO_Complet!A:R,15,FALSE))</f>
        <v/>
      </c>
      <c r="R1111" s="3" t="str">
        <f>IF(VLOOKUP($A1111,DICO_Complet!A:R,16,FALSE)=0,"",VLOOKUP($A1111,DICO_Complet!A:R,16,FALSE))</f>
        <v/>
      </c>
      <c r="S1111" s="3" t="str">
        <f>IF(VLOOKUP($A1111,DICO_Complet!A:R,17,FALSE)=0,"",VLOOKUP($A1111,DICO_Complet!A:R,17,FALSE))</f>
        <v/>
      </c>
      <c r="T1111" s="3" t="str">
        <f>IF(VLOOKUP($A1111,DICO_Complet!A:R,18,FALSE)=0,"",VLOOKUP($A1111,DICO_Complet!A:R,18,FALSE))</f>
        <v/>
      </c>
    </row>
    <row r="1112" spans="1:20">
      <c r="A1112" s="29">
        <v>241112000154</v>
      </c>
      <c r="B1112" s="30" t="str">
        <f>IF(ISNA(VLOOKUP(Tableau161920[[#This Row],[Référence]],MON_MSG!A:B,2,FALSE)),"N",IF($I1112="Obsolete","N","O"))</f>
        <v>O</v>
      </c>
      <c r="C1112" s="3" t="str">
        <f>VLOOKUP($A1112,DICO_Complet!A:R,3,FALSE)</f>
        <v>Header</v>
      </c>
      <c r="D1112" s="3" t="str">
        <f>VLOOKUP($A1112,DICO_Complet!A:R,4,FALSE)</f>
        <v>headerFunctionalInfo</v>
      </c>
      <c r="E1112" s="3" t="str">
        <f>VLOOKUP($A1112,DICO_Complet!A:R,5,FALSE)</f>
        <v>messageFunction</v>
      </c>
      <c r="F1112" s="3" t="str">
        <f>VLOOKUP($A1112,DICO_Complet!A:R,6,FALSE)</f>
        <v>MessageFunctionCodeset</v>
      </c>
      <c r="G1112" s="31" t="str">
        <f>VLOOKUP($A1112,DICO_Complet!A:R,7,FALSE)</f>
        <v>DNS</v>
      </c>
      <c r="H1112" s="31">
        <f>VLOOKUP($A1112,DICO_Complet!A:R,8,FALSE)</f>
        <v>0</v>
      </c>
      <c r="I1112" s="3" t="str">
        <f>IF(VLOOKUP($A1112,DICO_Complet!A:R,9,FALSE)&lt;&gt;0,VLOOKUP($A1112,DICO_Complet!A:R,9,FALSE),"")</f>
        <v/>
      </c>
      <c r="J1112" s="3" t="str">
        <f>VLOOKUP($A1112,DICO_Complet!A:R,10,FALSE)</f>
        <v>Message Function</v>
      </c>
      <c r="K1112" s="3" t="str">
        <f>IF(OR(ISNA(VLOOKUP(Tableau161920[[#This Row],[Référence]],MON_MSG!A:H,7,FALSE)),ISBLANK(VLOOKUP(Tableau161920[[#This Row],[Référence]],MON_MSG!A:H,7,FALSE))),"",VLOOKUP(Tableau161920[[#This Row],[Référence]],MON_MSG!A:H,7,FALSE))</f>
        <v/>
      </c>
      <c r="L1112" s="3" t="str">
        <f>IF(OR(ISNA(VLOOKUP(Tableau161920[[#This Row],[Référence]],MON_MSG!A:I,8,FALSE)),ISBLANK(VLOOKUP(Tableau161920[[#This Row],[Référence]],MON_MSG!A:I,8,FALSE))),"",VLOOKUP(Tableau161920[[#This Row],[Référence]],MON_MSG!A:I,8,FALSE))</f>
        <v/>
      </c>
      <c r="M1112" s="3" t="str">
        <f>IF(OR(ISNA(VLOOKUP(Tableau161920[[#This Row],[Référence]],MON_MSG!A:J,9,FALSE)),ISBLANK(VLOOKUP(Tableau161920[[#This Row],[Référence]],MON_MSG!A:J,9,FALSE))),"",VLOOKUP(Tableau161920[[#This Row],[Référence]],MON_MSG!A:J,9,FALSE))</f>
        <v/>
      </c>
      <c r="N1112" s="3" t="str">
        <f>IF(VLOOKUP($A1112,DICO_Complet!A:R,12,FALSE)=0,"",VLOOKUP($A1112,DICO_Complet!A:R,12,FALSE))</f>
        <v>T121 ou FRD10</v>
      </c>
      <c r="O1112" s="3" t="str">
        <f>IF(VLOOKUP($A1112,DICO_Complet!A:R,13,FALSE)=0,"",VLOOKUP($A1112,DICO_Complet!A:R,13,FALSE))</f>
        <v>N/A</v>
      </c>
      <c r="P1112" s="3" t="str">
        <f>IF(VLOOKUP($A1112,DICO_Complet!A:R,14,FALSE)=0,"",VLOOKUP($A1112,DICO_Complet!A:R,14,FALSE))</f>
        <v>N/A</v>
      </c>
      <c r="Q1112" s="3" t="str">
        <f>IF(VLOOKUP($A1112,DICO_Complet!A:R,15,FALSE)=0,"",VLOOKUP($A1112,DICO_Complet!A:R,15,FALSE))</f>
        <v>N/A</v>
      </c>
      <c r="R1112" s="3" t="str">
        <f>IF(VLOOKUP($A1112,DICO_Complet!A:R,16,FALSE)=0,"",VLOOKUP($A1112,DICO_Complet!A:R,16,FALSE))</f>
        <v>N/A</v>
      </c>
      <c r="S1112" s="3" t="str">
        <f>IF(VLOOKUP($A1112,DICO_Complet!A:R,17,FALSE)=0,"",VLOOKUP($A1112,DICO_Complet!A:R,17,FALSE))</f>
        <v>N/A</v>
      </c>
      <c r="T1112" s="3" t="str">
        <f>IF(VLOOKUP($A1112,DICO_Complet!A:R,18,FALSE)=0,"",VLOOKUP($A1112,DICO_Complet!A:R,18,FALSE))</f>
        <v/>
      </c>
    </row>
    <row r="1113" spans="1:20">
      <c r="A1113" s="29">
        <v>241112000155</v>
      </c>
      <c r="B1113" s="30" t="str">
        <f>IF(ISNA(VLOOKUP(Tableau161920[[#This Row],[Référence]],MON_MSG!A:B,2,FALSE)),"N",IF($I1113="Obsolete","N","O"))</f>
        <v>O</v>
      </c>
      <c r="C1113" s="3" t="str">
        <f>VLOOKUP($A1113,DICO_Complet!A:R,3,FALSE)</f>
        <v>Header</v>
      </c>
      <c r="D1113" s="3" t="str">
        <f>VLOOKUP($A1113,DICO_Complet!A:R,4,FALSE)</f>
        <v>headerFunctionalInfo</v>
      </c>
      <c r="E1113" s="3" t="str">
        <f>VLOOKUP($A1113,DICO_Complet!A:R,5,FALSE)</f>
        <v>protocolVersion</v>
      </c>
      <c r="F1113" s="3" t="str">
        <f>VLOOKUP($A1113,DICO_Complet!A:R,6,FALSE)</f>
        <v>AdditionalDataType</v>
      </c>
      <c r="G1113" s="31" t="str">
        <f>VLOOKUP($A1113,DICO_Complet!A:R,7,FALSE)</f>
        <v>DNS</v>
      </c>
      <c r="H1113" s="31">
        <f>VLOOKUP($A1113,DICO_Complet!A:R,8,FALSE)</f>
        <v>0</v>
      </c>
      <c r="I1113" s="3" t="str">
        <f>IF(VLOOKUP($A1113,DICO_Complet!A:R,9,FALSE)&lt;&gt;0,VLOOKUP($A1113,DICO_Complet!A:R,9,FALSE),"")</f>
        <v/>
      </c>
      <c r="J1113" s="3" t="str">
        <f>VLOOKUP($A1113,DICO_Complet!A:R,10,FALSE)</f>
        <v>Message Protocol Version</v>
      </c>
      <c r="K1113" s="3" t="str">
        <f>IF(OR(ISNA(VLOOKUP(Tableau161920[[#This Row],[Référence]],MON_MSG!A:H,7,FALSE)),ISBLANK(VLOOKUP(Tableau161920[[#This Row],[Référence]],MON_MSG!A:H,7,FALSE))),"",VLOOKUP(Tableau161920[[#This Row],[Référence]],MON_MSG!A:H,7,FALSE))</f>
        <v/>
      </c>
      <c r="L1113" s="3" t="str">
        <f>IF(OR(ISNA(VLOOKUP(Tableau161920[[#This Row],[Référence]],MON_MSG!A:I,8,FALSE)),ISBLANK(VLOOKUP(Tableau161920[[#This Row],[Référence]],MON_MSG!A:I,8,FALSE))),"",VLOOKUP(Tableau161920[[#This Row],[Référence]],MON_MSG!A:I,8,FALSE))</f>
        <v/>
      </c>
      <c r="M1113" s="3" t="str">
        <f>IF(OR(ISNA(VLOOKUP(Tableau161920[[#This Row],[Référence]],MON_MSG!A:J,9,FALSE)),ISBLANK(VLOOKUP(Tableau161920[[#This Row],[Référence]],MON_MSG!A:J,9,FALSE))),"",VLOOKUP(Tableau161920[[#This Row],[Référence]],MON_MSG!A:J,9,FALSE))</f>
        <v/>
      </c>
      <c r="N1113" s="3" t="str">
        <f>IF(VLOOKUP($A1113,DICO_Complet!A:R,12,FALSE)=0,"",VLOOKUP($A1113,DICO_Complet!A:R,12,FALSE))</f>
        <v>T021</v>
      </c>
      <c r="O1113" s="3" t="str">
        <f>IF(VLOOKUP($A1113,DICO_Complet!A:R,13,FALSE)=0,"",VLOOKUP($A1113,DICO_Complet!A:R,13,FALSE))</f>
        <v>N/A</v>
      </c>
      <c r="P1113" s="3" t="str">
        <f>IF(VLOOKUP($A1113,DICO_Complet!A:R,14,FALSE)=0,"",VLOOKUP($A1113,DICO_Complet!A:R,14,FALSE))</f>
        <v>N/A</v>
      </c>
      <c r="Q1113" s="3" t="str">
        <f>IF(VLOOKUP($A1113,DICO_Complet!A:R,15,FALSE)=0,"",VLOOKUP($A1113,DICO_Complet!A:R,15,FALSE))</f>
        <v>N/A</v>
      </c>
      <c r="R1113" s="3" t="str">
        <f>IF(VLOOKUP($A1113,DICO_Complet!A:R,16,FALSE)=0,"",VLOOKUP($A1113,DICO_Complet!A:R,16,FALSE))</f>
        <v>N/A</v>
      </c>
      <c r="S1113" s="3" t="str">
        <f>IF(VLOOKUP($A1113,DICO_Complet!A:R,17,FALSE)=0,"",VLOOKUP($A1113,DICO_Complet!A:R,17,FALSE))</f>
        <v>N/A</v>
      </c>
      <c r="T1113" s="3" t="str">
        <f>IF(VLOOKUP($A1113,DICO_Complet!A:R,18,FALSE)=0,"",VLOOKUP($A1113,DICO_Complet!A:R,18,FALSE))</f>
        <v/>
      </c>
    </row>
    <row r="1114" spans="1:20">
      <c r="A1114" s="29">
        <v>241112000156</v>
      </c>
      <c r="B1114" s="30" t="str">
        <f>IF(ISNA(VLOOKUP(Tableau161920[[#This Row],[Référence]],MON_MSG!A:B,2,FALSE)),"N",IF($I1114="Obsolete","N","O"))</f>
        <v>N</v>
      </c>
      <c r="C1114" s="3" t="str">
        <f>VLOOKUP($A1114,DICO_Complet!A:R,3,FALSE)</f>
        <v>Header</v>
      </c>
      <c r="D1114" s="3" t="str">
        <f>VLOOKUP($A1114,DICO_Complet!A:R,4,FALSE)</f>
        <v>headerFunctionalInfo</v>
      </c>
      <c r="E1114" s="3" t="str">
        <f>VLOOKUP($A1114,DICO_Complet!A:R,5,FALSE)</f>
        <v>recipientPartyResponseCode</v>
      </c>
      <c r="F1114" s="3" t="str">
        <f>VLOOKUP($A1114,DICO_Complet!A:R,6,FALSE)</f>
        <v>Exact5NumericText</v>
      </c>
      <c r="G1114" s="31" t="str">
        <f>VLOOKUP($A1114,DICO_Complet!A:R,7,FALSE)</f>
        <v>DNS</v>
      </c>
      <c r="H1114" s="31">
        <f>VLOOKUP($A1114,DICO_Complet!A:R,8,FALSE)</f>
        <v>0</v>
      </c>
      <c r="I1114" s="3" t="str">
        <f>IF(VLOOKUP($A1114,DICO_Complet!A:R,9,FALSE)&lt;&gt;0,VLOOKUP($A1114,DICO_Complet!A:R,9,FALSE),"")</f>
        <v>Obsolete</v>
      </c>
      <c r="J1114" s="3" t="str">
        <f>VLOOKUP($A1114,DICO_Complet!A:R,10,FALSE)</f>
        <v>Estreem internal response code</v>
      </c>
      <c r="K1114" s="3" t="str">
        <f>IF(OR(ISNA(VLOOKUP(Tableau161920[[#This Row],[Référence]],MON_MSG!A:H,7,FALSE)),ISBLANK(VLOOKUP(Tableau161920[[#This Row],[Référence]],MON_MSG!A:H,7,FALSE))),"",VLOOKUP(Tableau161920[[#This Row],[Référence]],MON_MSG!A:H,7,FALSE))</f>
        <v/>
      </c>
      <c r="L1114" s="3" t="str">
        <f>IF(OR(ISNA(VLOOKUP(Tableau161920[[#This Row],[Référence]],MON_MSG!A:I,8,FALSE)),ISBLANK(VLOOKUP(Tableau161920[[#This Row],[Référence]],MON_MSG!A:I,8,FALSE))),"",VLOOKUP(Tableau161920[[#This Row],[Référence]],MON_MSG!A:I,8,FALSE))</f>
        <v/>
      </c>
      <c r="M1114" s="3" t="str">
        <f>IF(OR(ISNA(VLOOKUP(Tableau161920[[#This Row],[Référence]],MON_MSG!A:J,9,FALSE)),ISBLANK(VLOOKUP(Tableau161920[[#This Row],[Référence]],MON_MSG!A:J,9,FALSE))),"",VLOOKUP(Tableau161920[[#This Row],[Référence]],MON_MSG!A:J,9,FALSE))</f>
        <v/>
      </c>
      <c r="N1114" s="3" t="str">
        <f>IF(VLOOKUP($A1114,DICO_Complet!A:R,12,FALSE)=0,"",VLOOKUP($A1114,DICO_Complet!A:R,12,FALSE))</f>
        <v>T130</v>
      </c>
      <c r="O1114" s="3" t="str">
        <f>IF(VLOOKUP($A1114,DICO_Complet!A:R,13,FALSE)=0,"",VLOOKUP($A1114,DICO_Complet!A:R,13,FALSE))</f>
        <v/>
      </c>
      <c r="P1114" s="3" t="str">
        <f>IF(VLOOKUP($A1114,DICO_Complet!A:R,14,FALSE)=0,"",VLOOKUP($A1114,DICO_Complet!A:R,14,FALSE))</f>
        <v/>
      </c>
      <c r="Q1114" s="3" t="str">
        <f>IF(VLOOKUP($A1114,DICO_Complet!A:R,15,FALSE)=0,"",VLOOKUP($A1114,DICO_Complet!A:R,15,FALSE))</f>
        <v/>
      </c>
      <c r="R1114" s="3" t="str">
        <f>IF(VLOOKUP($A1114,DICO_Complet!A:R,16,FALSE)=0,"",VLOOKUP($A1114,DICO_Complet!A:R,16,FALSE))</f>
        <v/>
      </c>
      <c r="S1114" s="3" t="str">
        <f>IF(VLOOKUP($A1114,DICO_Complet!A:R,17,FALSE)=0,"",VLOOKUP($A1114,DICO_Complet!A:R,17,FALSE))</f>
        <v/>
      </c>
      <c r="T1114" s="3" t="str">
        <f>IF(VLOOKUP($A1114,DICO_Complet!A:R,18,FALSE)=0,"",VLOOKUP($A1114,DICO_Complet!A:R,18,FALSE))</f>
        <v/>
      </c>
    </row>
    <row r="1115" spans="1:20">
      <c r="A1115" s="29">
        <v>260310134600</v>
      </c>
      <c r="B1115" s="30" t="str">
        <f>IF(ISNA(VLOOKUP(Tableau161920[[#This Row],[Référence]],MON_MSG!A:B,2,FALSE)),"N",IF($I1115="Obsolete","N","O"))</f>
        <v>O</v>
      </c>
      <c r="C1115" s="3" t="str">
        <f>VLOOKUP($A1115,DICO_Complet!A:R,3,FALSE)</f>
        <v>Header</v>
      </c>
      <c r="D1115" s="3" t="str">
        <f>VLOOKUP($A1115,DICO_Complet!A:R,4,FALSE)</f>
        <v>headerFunctionalInfo</v>
      </c>
      <c r="E1115" s="3" t="str">
        <f>VLOOKUP($A1115,DICO_Complet!A:R,5,FALSE)</f>
        <v>sessionCorrelationId</v>
      </c>
      <c r="F1115" s="3" t="str">
        <f>VLOOKUP($A1115,DICO_Complet!A:R,6,FALSE)</f>
        <v>UUIDType</v>
      </c>
      <c r="G1115" s="31" t="str">
        <f>VLOOKUP($A1115,DICO_Complet!A:R,7,FALSE)</f>
        <v>DNS</v>
      </c>
      <c r="H1115" s="31" t="str">
        <f>VLOOKUP($A1115,DICO_Complet!A:R,8,FALSE)</f>
        <v>Vacation reference number within which the corresponding CRE will be submittted.</v>
      </c>
      <c r="I1115" s="3" t="str">
        <f>IF(VLOOKUP($A1115,DICO_Complet!A:R,9,FALSE)&lt;&gt;0,VLOOKUP($A1115,DICO_Complet!A:R,9,FALSE),"")</f>
        <v/>
      </c>
      <c r="J1115" s="3" t="str">
        <f>VLOOKUP($A1115,DICO_Complet!A:R,10,FALSE)</f>
        <v>Session Id created by the first message after connexion</v>
      </c>
      <c r="K1115" s="3" t="str">
        <f>IF(OR(ISNA(VLOOKUP(Tableau161920[[#This Row],[Référence]],MON_MSG!A:H,7,FALSE)),ISBLANK(VLOOKUP(Tableau161920[[#This Row],[Référence]],MON_MSG!A:H,7,FALSE))),"",VLOOKUP(Tableau161920[[#This Row],[Référence]],MON_MSG!A:H,7,FALSE))</f>
        <v/>
      </c>
      <c r="L1115" s="3" t="str">
        <f>IF(OR(ISNA(VLOOKUP(Tableau161920[[#This Row],[Référence]],MON_MSG!A:I,8,FALSE)),ISBLANK(VLOOKUP(Tableau161920[[#This Row],[Référence]],MON_MSG!A:I,8,FALSE))),"",VLOOKUP(Tableau161920[[#This Row],[Référence]],MON_MSG!A:I,8,FALSE))</f>
        <v/>
      </c>
      <c r="M1115" s="3" t="str">
        <f>IF(OR(ISNA(VLOOKUP(Tableau161920[[#This Row],[Référence]],MON_MSG!A:J,9,FALSE)),ISBLANK(VLOOKUP(Tableau161920[[#This Row],[Référence]],MON_MSG!A:J,9,FALSE))),"",VLOOKUP(Tableau161920[[#This Row],[Référence]],MON_MSG!A:J,9,FALSE))</f>
        <v/>
      </c>
      <c r="N1115" s="3" t="str">
        <f>IF(VLOOKUP($A1115,DICO_Complet!A:R,12,FALSE)=0,"",VLOOKUP($A1115,DICO_Complet!A:R,12,FALSE))</f>
        <v/>
      </c>
      <c r="O1115" s="3" t="str">
        <f>IF(VLOOKUP($A1115,DICO_Complet!A:R,13,FALSE)=0,"",VLOOKUP($A1115,DICO_Complet!A:R,13,FALSE))</f>
        <v/>
      </c>
      <c r="P1115" s="3" t="str">
        <f>IF(VLOOKUP($A1115,DICO_Complet!A:R,14,FALSE)=0,"",VLOOKUP($A1115,DICO_Complet!A:R,14,FALSE))</f>
        <v/>
      </c>
      <c r="Q1115" s="3" t="str">
        <f>IF(VLOOKUP($A1115,DICO_Complet!A:R,15,FALSE)=0,"",VLOOKUP($A1115,DICO_Complet!A:R,15,FALSE))</f>
        <v/>
      </c>
      <c r="R1115" s="3" t="str">
        <f>IF(VLOOKUP($A1115,DICO_Complet!A:R,16,FALSE)=0,"",VLOOKUP($A1115,DICO_Complet!A:R,16,FALSE))</f>
        <v/>
      </c>
      <c r="S1115" s="3" t="str">
        <f>IF(VLOOKUP($A1115,DICO_Complet!A:R,17,FALSE)=0,"",VLOOKUP($A1115,DICO_Complet!A:R,17,FALSE))</f>
        <v/>
      </c>
      <c r="T1115" s="3" t="str">
        <f>IF(VLOOKUP($A1115,DICO_Complet!A:R,18,FALSE)=0,"",VLOOKUP($A1115,DICO_Complet!A:R,18,FALSE))</f>
        <v/>
      </c>
    </row>
    <row r="1116" spans="1:20">
      <c r="A1116" s="29">
        <v>260310134700</v>
      </c>
      <c r="B1116" s="30" t="str">
        <f>IF(ISNA(VLOOKUP(Tableau161920[[#This Row],[Référence]],MON_MSG!A:B,2,FALSE)),"N",IF($I1116="Obsolete","N","O"))</f>
        <v>O</v>
      </c>
      <c r="C1116" s="3" t="str">
        <f>VLOOKUP($A1116,DICO_Complet!A:R,3,FALSE)</f>
        <v>Header</v>
      </c>
      <c r="D1116" s="3" t="str">
        <f>VLOOKUP($A1116,DICO_Complet!A:R,4,FALSE)</f>
        <v>headerFunctionalInfo</v>
      </c>
      <c r="E1116" s="3" t="str">
        <f>VLOOKUP($A1116,DICO_Complet!A:R,5,FALSE)</f>
        <v>transactionCorrelationId</v>
      </c>
      <c r="F1116" s="3" t="str">
        <f>VLOOKUP($A1116,DICO_Complet!A:R,6,FALSE)</f>
        <v>UUIDType</v>
      </c>
      <c r="G1116" s="31" t="str">
        <f>VLOOKUP($A1116,DICO_Complet!A:R,7,FALSE)</f>
        <v>DNS</v>
      </c>
      <c r="H1116" s="31" t="str">
        <f>VLOOKUP($A1116,DICO_Complet!A:R,8,FALSE)</f>
        <v>Vacation reference number within which the corresponding CRE will be submittted.</v>
      </c>
      <c r="I1116" s="3" t="str">
        <f>IF(VLOOKUP($A1116,DICO_Complet!A:R,9,FALSE)&lt;&gt;0,VLOOKUP($A1116,DICO_Complet!A:R,9,FALSE),"")</f>
        <v/>
      </c>
      <c r="J1116" s="3" t="str">
        <f>VLOOKUP($A1116,DICO_Complet!A:R,10,FALSE)</f>
        <v>Id created for each transaction to associate native and Processor format data.</v>
      </c>
      <c r="K1116" s="3" t="str">
        <f>IF(OR(ISNA(VLOOKUP(Tableau161920[[#This Row],[Référence]],MON_MSG!A:H,7,FALSE)),ISBLANK(VLOOKUP(Tableau161920[[#This Row],[Référence]],MON_MSG!A:H,7,FALSE))),"",VLOOKUP(Tableau161920[[#This Row],[Référence]],MON_MSG!A:H,7,FALSE))</f>
        <v/>
      </c>
      <c r="L1116" s="3" t="str">
        <f>IF(OR(ISNA(VLOOKUP(Tableau161920[[#This Row],[Référence]],MON_MSG!A:I,8,FALSE)),ISBLANK(VLOOKUP(Tableau161920[[#This Row],[Référence]],MON_MSG!A:I,8,FALSE))),"",VLOOKUP(Tableau161920[[#This Row],[Référence]],MON_MSG!A:I,8,FALSE))</f>
        <v/>
      </c>
      <c r="M1116" s="3" t="str">
        <f>IF(OR(ISNA(VLOOKUP(Tableau161920[[#This Row],[Référence]],MON_MSG!A:J,9,FALSE)),ISBLANK(VLOOKUP(Tableau161920[[#This Row],[Référence]],MON_MSG!A:J,9,FALSE))),"",VLOOKUP(Tableau161920[[#This Row],[Référence]],MON_MSG!A:J,9,FALSE))</f>
        <v/>
      </c>
      <c r="N1116" s="3" t="str">
        <f>IF(VLOOKUP($A1116,DICO_Complet!A:R,12,FALSE)=0,"",VLOOKUP($A1116,DICO_Complet!A:R,12,FALSE))</f>
        <v/>
      </c>
      <c r="O1116" s="3" t="str">
        <f>IF(VLOOKUP($A1116,DICO_Complet!A:R,13,FALSE)=0,"",VLOOKUP($A1116,DICO_Complet!A:R,13,FALSE))</f>
        <v/>
      </c>
      <c r="P1116" s="3" t="str">
        <f>IF(VLOOKUP($A1116,DICO_Complet!A:R,14,FALSE)=0,"",VLOOKUP($A1116,DICO_Complet!A:R,14,FALSE))</f>
        <v/>
      </c>
      <c r="Q1116" s="3" t="str">
        <f>IF(VLOOKUP($A1116,DICO_Complet!A:R,15,FALSE)=0,"",VLOOKUP($A1116,DICO_Complet!A:R,15,FALSE))</f>
        <v/>
      </c>
      <c r="R1116" s="3" t="str">
        <f>IF(VLOOKUP($A1116,DICO_Complet!A:R,16,FALSE)=0,"",VLOOKUP($A1116,DICO_Complet!A:R,16,FALSE))</f>
        <v/>
      </c>
      <c r="S1116" s="3" t="str">
        <f>IF(VLOOKUP($A1116,DICO_Complet!A:R,17,FALSE)=0,"",VLOOKUP($A1116,DICO_Complet!A:R,17,FALSE))</f>
        <v/>
      </c>
      <c r="T1116" s="3" t="str">
        <f>IF(VLOOKUP($A1116,DICO_Complet!A:R,18,FALSE)=0,"",VLOOKUP($A1116,DICO_Complet!A:R,18,FALSE))</f>
        <v/>
      </c>
    </row>
    <row r="1117" spans="1:20">
      <c r="A1117" s="29">
        <v>250317120006</v>
      </c>
      <c r="B1117" s="30" t="str">
        <f>IF(ISNA(VLOOKUP(Tableau161920[[#This Row],[Référence]],MON_MSG!A:B,2,FALSE)),"N",IF($I1117="Obsolete","N","O"))</f>
        <v>O</v>
      </c>
      <c r="C1117" s="3" t="str">
        <f>VLOOKUP($A1117,DICO_Complet!A:R,3,FALSE)</f>
        <v>Header</v>
      </c>
      <c r="D1117" s="3" t="str">
        <f>VLOOKUP($A1117,DICO_Complet!A:R,4,FALSE)</f>
        <v>headerFunctionalInfo</v>
      </c>
      <c r="E1117" s="3" t="str">
        <f>VLOOKUP($A1117,DICO_Complet!A:R,5,FALSE)</f>
        <v>vacationNumber</v>
      </c>
      <c r="F1117" s="3" t="str">
        <f>VLOOKUP($A1117,DICO_Complet!A:R,6,FALSE)</f>
        <v>Max5NumericText</v>
      </c>
      <c r="G1117" s="31" t="str">
        <f>VLOOKUP($A1117,DICO_Complet!A:R,7,FALSE)</f>
        <v>DNS</v>
      </c>
      <c r="H1117" s="31">
        <f>VLOOKUP($A1117,DICO_Complet!A:R,8,FALSE)</f>
        <v>0</v>
      </c>
      <c r="I1117" s="3" t="str">
        <f>IF(VLOOKUP($A1117,DICO_Complet!A:R,9,FALSE)&lt;&gt;0,VLOOKUP($A1117,DICO_Complet!A:R,9,FALSE),"")</f>
        <v/>
      </c>
      <c r="J1117" s="3" t="str">
        <f>VLOOKUP($A1117,DICO_Complet!A:R,10,FALSE)</f>
        <v>Vacation reference number within which the corresponding CRE will be submittted.</v>
      </c>
      <c r="K1117" s="3" t="str">
        <f>IF(OR(ISNA(VLOOKUP(Tableau161920[[#This Row],[Référence]],MON_MSG!A:H,7,FALSE)),ISBLANK(VLOOKUP(Tableau161920[[#This Row],[Référence]],MON_MSG!A:H,7,FALSE))),"",VLOOKUP(Tableau161920[[#This Row],[Référence]],MON_MSG!A:H,7,FALSE))</f>
        <v/>
      </c>
      <c r="L1117" s="3" t="str">
        <f>IF(OR(ISNA(VLOOKUP(Tableau161920[[#This Row],[Référence]],MON_MSG!A:I,8,FALSE)),ISBLANK(VLOOKUP(Tableau161920[[#This Row],[Référence]],MON_MSG!A:I,8,FALSE))),"",VLOOKUP(Tableau161920[[#This Row],[Référence]],MON_MSG!A:I,8,FALSE))</f>
        <v/>
      </c>
      <c r="M1117" s="3" t="str">
        <f>IF(OR(ISNA(VLOOKUP(Tableau161920[[#This Row],[Référence]],MON_MSG!A:J,9,FALSE)),ISBLANK(VLOOKUP(Tableau161920[[#This Row],[Référence]],MON_MSG!A:J,9,FALSE))),"",VLOOKUP(Tableau161920[[#This Row],[Référence]],MON_MSG!A:J,9,FALSE))</f>
        <v/>
      </c>
      <c r="N1117" s="3" t="str">
        <f>IF(VLOOKUP($A1117,DICO_Complet!A:R,12,FALSE)=0,"",VLOOKUP($A1117,DICO_Complet!A:R,12,FALSE))</f>
        <v/>
      </c>
      <c r="O1117" s="3" t="str">
        <f>IF(VLOOKUP($A1117,DICO_Complet!A:R,13,FALSE)=0,"",VLOOKUP($A1117,DICO_Complet!A:R,13,FALSE))</f>
        <v/>
      </c>
      <c r="P1117" s="3" t="str">
        <f>IF(VLOOKUP($A1117,DICO_Complet!A:R,14,FALSE)=0,"",VLOOKUP($A1117,DICO_Complet!A:R,14,FALSE))</f>
        <v/>
      </c>
      <c r="Q1117" s="3" t="str">
        <f>IF(VLOOKUP($A1117,DICO_Complet!A:R,15,FALSE)=0,"",VLOOKUP($A1117,DICO_Complet!A:R,15,FALSE))</f>
        <v/>
      </c>
      <c r="R1117" s="3" t="str">
        <f>IF(VLOOKUP($A1117,DICO_Complet!A:R,16,FALSE)=0,"",VLOOKUP($A1117,DICO_Complet!A:R,16,FALSE))</f>
        <v/>
      </c>
      <c r="S1117" s="3" t="str">
        <f>IF(VLOOKUP($A1117,DICO_Complet!A:R,17,FALSE)=0,"",VLOOKUP($A1117,DICO_Complet!A:R,17,FALSE))</f>
        <v/>
      </c>
      <c r="T1117" s="3" t="str">
        <f>IF(VLOOKUP($A1117,DICO_Complet!A:R,18,FALSE)=0,"",VLOOKUP($A1117,DICO_Complet!A:R,18,FALSE))</f>
        <v/>
      </c>
    </row>
    <row r="1118" spans="1:20">
      <c r="A1118" s="29">
        <v>260129173704</v>
      </c>
      <c r="B1118" s="30" t="str">
        <f>IF(ISNA(VLOOKUP(Tableau161920[[#This Row],[Référence]],MON_MSG!A:B,2,FALSE)),"N",IF($I1118="Obsolete","N","O"))</f>
        <v>O</v>
      </c>
      <c r="C1118" s="3" t="str">
        <f>VLOOKUP($A1118,DICO_Complet!A:R,3,FALSE)</f>
        <v>Reference</v>
      </c>
      <c r="D1118" s="3" t="str">
        <f>VLOOKUP($A1118,DICO_Complet!A:R,4,FALSE)</f>
        <v>cardProductRepository</v>
      </c>
      <c r="E1118" s="3" t="str">
        <f>VLOOKUP($A1118,DICO_Complet!A:R,5,FALSE)</f>
        <v>productCode</v>
      </c>
      <c r="F1118" s="3" t="str">
        <f>VLOOKUP($A1118,DICO_Complet!A:R,6,FALSE)</f>
        <v>Max5Text</v>
      </c>
      <c r="G1118" s="31" t="str">
        <f>VLOOKUP($A1118,DICO_Complet!A:R,7,FALSE)</f>
        <v>DNS</v>
      </c>
      <c r="H1118" s="31">
        <f>VLOOKUP($A1118,DICO_Complet!A:R,8,FALSE)</f>
        <v>0</v>
      </c>
      <c r="I1118" s="3" t="str">
        <f>IF(VLOOKUP($A1118,DICO_Complet!A:R,9,FALSE)&lt;&gt;0,VLOOKUP($A1118,DICO_Complet!A:R,9,FALSE),"")</f>
        <v/>
      </c>
      <c r="J1118" s="3" t="str">
        <f>VLOOKUP($A1118,DICO_Complet!A:R,10,FALSE)</f>
        <v>Unique identifier or specific code for the product. Maximum length is 5 characters</v>
      </c>
      <c r="K1118" s="3" t="str">
        <f>IF(OR(ISNA(VLOOKUP(Tableau161920[[#This Row],[Référence]],MON_MSG!A:H,7,FALSE)),ISBLANK(VLOOKUP(Tableau161920[[#This Row],[Référence]],MON_MSG!A:H,7,FALSE))),"",VLOOKUP(Tableau161920[[#This Row],[Référence]],MON_MSG!A:H,7,FALSE))</f>
        <v/>
      </c>
      <c r="L1118" s="3" t="str">
        <f>IF(OR(ISNA(VLOOKUP(Tableau161920[[#This Row],[Référence]],MON_MSG!A:I,8,FALSE)),ISBLANK(VLOOKUP(Tableau161920[[#This Row],[Référence]],MON_MSG!A:I,8,FALSE))),"",VLOOKUP(Tableau161920[[#This Row],[Référence]],MON_MSG!A:I,8,FALSE))</f>
        <v/>
      </c>
      <c r="M1118" s="3" t="str">
        <f>IF(OR(ISNA(VLOOKUP(Tableau161920[[#This Row],[Référence]],MON_MSG!A:J,9,FALSE)),ISBLANK(VLOOKUP(Tableau161920[[#This Row],[Référence]],MON_MSG!A:J,9,FALSE))),"",VLOOKUP(Tableau161920[[#This Row],[Référence]],MON_MSG!A:J,9,FALSE))</f>
        <v/>
      </c>
      <c r="N1118" s="3" t="str">
        <f>IF(VLOOKUP($A1118,DICO_Complet!A:R,12,FALSE)=0,"",VLOOKUP($A1118,DICO_Complet!A:R,12,FALSE))</f>
        <v/>
      </c>
      <c r="O1118" s="3" t="str">
        <f>IF(VLOOKUP($A1118,DICO_Complet!A:R,13,FALSE)=0,"",VLOOKUP($A1118,DICO_Complet!A:R,13,FALSE))</f>
        <v/>
      </c>
      <c r="P1118" s="3" t="str">
        <f>IF(VLOOKUP($A1118,DICO_Complet!A:R,14,FALSE)=0,"",VLOOKUP($A1118,DICO_Complet!A:R,14,FALSE))</f>
        <v/>
      </c>
      <c r="Q1118" s="3" t="str">
        <f>IF(VLOOKUP($A1118,DICO_Complet!A:R,15,FALSE)=0,"",VLOOKUP($A1118,DICO_Complet!A:R,15,FALSE))</f>
        <v/>
      </c>
      <c r="R1118" s="3" t="str">
        <f>IF(VLOOKUP($A1118,DICO_Complet!A:R,16,FALSE)=0,"",VLOOKUP($A1118,DICO_Complet!A:R,16,FALSE))</f>
        <v/>
      </c>
      <c r="S1118" s="3" t="str">
        <f>IF(VLOOKUP($A1118,DICO_Complet!A:R,17,FALSE)=0,"",VLOOKUP($A1118,DICO_Complet!A:R,17,FALSE))</f>
        <v/>
      </c>
      <c r="T1118" s="3" t="str">
        <f>IF(VLOOKUP($A1118,DICO_Complet!A:R,18,FALSE)=0,"",VLOOKUP($A1118,DICO_Complet!A:R,18,FALSE))</f>
        <v/>
      </c>
    </row>
    <row r="1119" spans="1:20">
      <c r="A1119" s="29">
        <v>260129173705</v>
      </c>
      <c r="B1119" s="30" t="str">
        <f>IF(ISNA(VLOOKUP(Tableau161920[[#This Row],[Référence]],MON_MSG!A:B,2,FALSE)),"N",IF($I1119="Obsolete","N","O"))</f>
        <v>O</v>
      </c>
      <c r="C1119" s="3" t="str">
        <f>VLOOKUP($A1119,DICO_Complet!A:R,3,FALSE)</f>
        <v>Reference</v>
      </c>
      <c r="D1119" s="3" t="str">
        <f>VLOOKUP($A1119,DICO_Complet!A:R,4,FALSE)</f>
        <v>cardProductRepository</v>
      </c>
      <c r="E1119" s="3" t="str">
        <f>VLOOKUP($A1119,DICO_Complet!A:R,5,FALSE)</f>
        <v>productLabel</v>
      </c>
      <c r="F1119" s="3" t="str">
        <f>VLOOKUP($A1119,DICO_Complet!A:R,6,FALSE)</f>
        <v>Max255Text</v>
      </c>
      <c r="G1119" s="31" t="str">
        <f>VLOOKUP($A1119,DICO_Complet!A:R,7,FALSE)</f>
        <v>DNS</v>
      </c>
      <c r="H1119" s="31">
        <f>VLOOKUP($A1119,DICO_Complet!A:R,8,FALSE)</f>
        <v>0</v>
      </c>
      <c r="I1119" s="3" t="str">
        <f>IF(VLOOKUP($A1119,DICO_Complet!A:R,9,FALSE)&lt;&gt;0,VLOOKUP($A1119,DICO_Complet!A:R,9,FALSE),"")</f>
        <v/>
      </c>
      <c r="J1119" s="3" t="str">
        <f>VLOOKUP($A1119,DICO_Complet!A:R,10,FALSE)</f>
        <v>Name or label of the product. Can store up to 255 characters</v>
      </c>
      <c r="K1119" s="3" t="str">
        <f>IF(OR(ISNA(VLOOKUP(Tableau161920[[#This Row],[Référence]],MON_MSG!A:H,7,FALSE)),ISBLANK(VLOOKUP(Tableau161920[[#This Row],[Référence]],MON_MSG!A:H,7,FALSE))),"",VLOOKUP(Tableau161920[[#This Row],[Référence]],MON_MSG!A:H,7,FALSE))</f>
        <v/>
      </c>
      <c r="L1119" s="3" t="str">
        <f>IF(OR(ISNA(VLOOKUP(Tableau161920[[#This Row],[Référence]],MON_MSG!A:I,8,FALSE)),ISBLANK(VLOOKUP(Tableau161920[[#This Row],[Référence]],MON_MSG!A:I,8,FALSE))),"",VLOOKUP(Tableau161920[[#This Row],[Référence]],MON_MSG!A:I,8,FALSE))</f>
        <v/>
      </c>
      <c r="M1119" s="3" t="str">
        <f>IF(OR(ISNA(VLOOKUP(Tableau161920[[#This Row],[Référence]],MON_MSG!A:J,9,FALSE)),ISBLANK(VLOOKUP(Tableau161920[[#This Row],[Référence]],MON_MSG!A:J,9,FALSE))),"",VLOOKUP(Tableau161920[[#This Row],[Référence]],MON_MSG!A:J,9,FALSE))</f>
        <v/>
      </c>
      <c r="N1119" s="3" t="str">
        <f>IF(VLOOKUP($A1119,DICO_Complet!A:R,12,FALSE)=0,"",VLOOKUP($A1119,DICO_Complet!A:R,12,FALSE))</f>
        <v/>
      </c>
      <c r="O1119" s="3" t="str">
        <f>IF(VLOOKUP($A1119,DICO_Complet!A:R,13,FALSE)=0,"",VLOOKUP($A1119,DICO_Complet!A:R,13,FALSE))</f>
        <v/>
      </c>
      <c r="P1119" s="3" t="str">
        <f>IF(VLOOKUP($A1119,DICO_Complet!A:R,14,FALSE)=0,"",VLOOKUP($A1119,DICO_Complet!A:R,14,FALSE))</f>
        <v/>
      </c>
      <c r="Q1119" s="3" t="str">
        <f>IF(VLOOKUP($A1119,DICO_Complet!A:R,15,FALSE)=0,"",VLOOKUP($A1119,DICO_Complet!A:R,15,FALSE))</f>
        <v/>
      </c>
      <c r="R1119" s="3" t="str">
        <f>IF(VLOOKUP($A1119,DICO_Complet!A:R,16,FALSE)=0,"",VLOOKUP($A1119,DICO_Complet!A:R,16,FALSE))</f>
        <v/>
      </c>
      <c r="S1119" s="3" t="str">
        <f>IF(VLOOKUP($A1119,DICO_Complet!A:R,17,FALSE)=0,"",VLOOKUP($A1119,DICO_Complet!A:R,17,FALSE))</f>
        <v/>
      </c>
      <c r="T1119" s="3" t="str">
        <f>IF(VLOOKUP($A1119,DICO_Complet!A:R,18,FALSE)=0,"",VLOOKUP($A1119,DICO_Complet!A:R,18,FALSE))</f>
        <v/>
      </c>
    </row>
    <row r="1120" spans="1:20">
      <c r="A1120" s="29">
        <v>260129173706</v>
      </c>
      <c r="B1120" s="30" t="str">
        <f>IF(ISNA(VLOOKUP(Tableau161920[[#This Row],[Référence]],MON_MSG!A:B,2,FALSE)),"N",IF($I1120="Obsolete","N","O"))</f>
        <v>O</v>
      </c>
      <c r="C1120" s="3" t="str">
        <f>VLOOKUP($A1120,DICO_Complet!A:R,3,FALSE)</f>
        <v>Reference</v>
      </c>
      <c r="D1120" s="3" t="str">
        <f>VLOOKUP($A1120,DICO_Complet!A:R,4,FALSE)</f>
        <v>cardProductRepository</v>
      </c>
      <c r="E1120" s="3" t="str">
        <f>VLOOKUP($A1120,DICO_Complet!A:R,5,FALSE)</f>
        <v>schemeProductCode</v>
      </c>
      <c r="F1120" s="3" t="str">
        <f>VLOOKUP($A1120,DICO_Complet!A:R,6,FALSE)</f>
        <v>Exact11Text</v>
      </c>
      <c r="G1120" s="31" t="str">
        <f>VLOOKUP($A1120,DICO_Complet!A:R,7,FALSE)</f>
        <v>DNS</v>
      </c>
      <c r="H1120" s="31">
        <f>VLOOKUP($A1120,DICO_Complet!A:R,8,FALSE)</f>
        <v>0</v>
      </c>
      <c r="I1120" s="3" t="str">
        <f>IF(VLOOKUP($A1120,DICO_Complet!A:R,9,FALSE)&lt;&gt;0,VLOOKUP($A1120,DICO_Complet!A:R,9,FALSE),"")</f>
        <v/>
      </c>
      <c r="J1120" s="3" t="str">
        <f>VLOOKUP($A1120,DICO_Complet!A:R,10,FALSE)</f>
        <v>Code representing the network associated with the product. Must be a single digit (0–9) with a fixed length of 1 character</v>
      </c>
      <c r="K1120" s="3" t="str">
        <f>IF(OR(ISNA(VLOOKUP(Tableau161920[[#This Row],[Référence]],MON_MSG!A:H,7,FALSE)),ISBLANK(VLOOKUP(Tableau161920[[#This Row],[Référence]],MON_MSG!A:H,7,FALSE))),"",VLOOKUP(Tableau161920[[#This Row],[Référence]],MON_MSG!A:H,7,FALSE))</f>
        <v/>
      </c>
      <c r="L1120" s="3" t="str">
        <f>IF(OR(ISNA(VLOOKUP(Tableau161920[[#This Row],[Référence]],MON_MSG!A:I,8,FALSE)),ISBLANK(VLOOKUP(Tableau161920[[#This Row],[Référence]],MON_MSG!A:I,8,FALSE))),"",VLOOKUP(Tableau161920[[#This Row],[Référence]],MON_MSG!A:I,8,FALSE))</f>
        <v/>
      </c>
      <c r="M1120" s="3" t="str">
        <f>IF(OR(ISNA(VLOOKUP(Tableau161920[[#This Row],[Référence]],MON_MSG!A:J,9,FALSE)),ISBLANK(VLOOKUP(Tableau161920[[#This Row],[Référence]],MON_MSG!A:J,9,FALSE))),"",VLOOKUP(Tableau161920[[#This Row],[Référence]],MON_MSG!A:J,9,FALSE))</f>
        <v/>
      </c>
      <c r="N1120" s="3" t="str">
        <f>IF(VLOOKUP($A1120,DICO_Complet!A:R,12,FALSE)=0,"",VLOOKUP($A1120,DICO_Complet!A:R,12,FALSE))</f>
        <v/>
      </c>
      <c r="O1120" s="3" t="str">
        <f>IF(VLOOKUP($A1120,DICO_Complet!A:R,13,FALSE)=0,"",VLOOKUP($A1120,DICO_Complet!A:R,13,FALSE))</f>
        <v/>
      </c>
      <c r="P1120" s="3" t="str">
        <f>IF(VLOOKUP($A1120,DICO_Complet!A:R,14,FALSE)=0,"",VLOOKUP($A1120,DICO_Complet!A:R,14,FALSE))</f>
        <v/>
      </c>
      <c r="Q1120" s="3" t="str">
        <f>IF(VLOOKUP($A1120,DICO_Complet!A:R,15,FALSE)=0,"",VLOOKUP($A1120,DICO_Complet!A:R,15,FALSE))</f>
        <v/>
      </c>
      <c r="R1120" s="3" t="str">
        <f>IF(VLOOKUP($A1120,DICO_Complet!A:R,16,FALSE)=0,"",VLOOKUP($A1120,DICO_Complet!A:R,16,FALSE))</f>
        <v/>
      </c>
      <c r="S1120" s="3" t="str">
        <f>IF(VLOOKUP($A1120,DICO_Complet!A:R,17,FALSE)=0,"",VLOOKUP($A1120,DICO_Complet!A:R,17,FALSE))</f>
        <v/>
      </c>
      <c r="T1120" s="3" t="str">
        <f>IF(VLOOKUP($A1120,DICO_Complet!A:R,18,FALSE)=0,"",VLOOKUP($A1120,DICO_Complet!A:R,18,FALSE))</f>
        <v/>
      </c>
    </row>
    <row r="1121" spans="1:20">
      <c r="A1121" s="29">
        <v>260129173701</v>
      </c>
      <c r="B1121" s="30" t="str">
        <f>IF(ISNA(VLOOKUP(Tableau161920[[#This Row],[Référence]],MON_MSG!A:B,2,FALSE)),"N",IF($I1121="Obsolete","N","O"))</f>
        <v>O</v>
      </c>
      <c r="C1121" s="3" t="str">
        <f>VLOOKUP($A1121,DICO_Complet!A:R,3,FALSE)</f>
        <v>Reference</v>
      </c>
      <c r="D1121" s="3" t="str">
        <f>VLOOKUP($A1121,DICO_Complet!A:R,4,FALSE)</f>
        <v>cardProgramRepository</v>
      </c>
      <c r="E1121" s="3" t="str">
        <f>VLOOKUP($A1121,DICO_Complet!A:R,5,FALSE)</f>
        <v>programCode</v>
      </c>
      <c r="F1121" s="3" t="str">
        <f>VLOOKUP($A1121,DICO_Complet!A:R,6,FALSE)</f>
        <v>Max255Text</v>
      </c>
      <c r="G1121" s="31" t="str">
        <f>VLOOKUP($A1121,DICO_Complet!A:R,7,FALSE)</f>
        <v>DNS</v>
      </c>
      <c r="H1121" s="31">
        <f>VLOOKUP($A1121,DICO_Complet!A:R,8,FALSE)</f>
        <v>0</v>
      </c>
      <c r="I1121" s="3" t="str">
        <f>IF(VLOOKUP($A1121,DICO_Complet!A:R,9,FALSE)&lt;&gt;0,VLOOKUP($A1121,DICO_Complet!A:R,9,FALSE),"")</f>
        <v/>
      </c>
      <c r="J1121" s="3" t="str">
        <f>VLOOKUP($A1121,DICO_Complet!A:R,10,FALSE)</f>
        <v>Internal identifier or code for the program. Maximum length is 255 characters</v>
      </c>
      <c r="K1121" s="3" t="str">
        <f>IF(OR(ISNA(VLOOKUP(Tableau161920[[#This Row],[Référence]],MON_MSG!A:H,7,FALSE)),ISBLANK(VLOOKUP(Tableau161920[[#This Row],[Référence]],MON_MSG!A:H,7,FALSE))),"",VLOOKUP(Tableau161920[[#This Row],[Référence]],MON_MSG!A:H,7,FALSE))</f>
        <v/>
      </c>
      <c r="L1121" s="3" t="str">
        <f>IF(OR(ISNA(VLOOKUP(Tableau161920[[#This Row],[Référence]],MON_MSG!A:I,8,FALSE)),ISBLANK(VLOOKUP(Tableau161920[[#This Row],[Référence]],MON_MSG!A:I,8,FALSE))),"",VLOOKUP(Tableau161920[[#This Row],[Référence]],MON_MSG!A:I,8,FALSE))</f>
        <v/>
      </c>
      <c r="M1121" s="3" t="str">
        <f>IF(OR(ISNA(VLOOKUP(Tableau161920[[#This Row],[Référence]],MON_MSG!A:J,9,FALSE)),ISBLANK(VLOOKUP(Tableau161920[[#This Row],[Référence]],MON_MSG!A:J,9,FALSE))),"",VLOOKUP(Tableau161920[[#This Row],[Référence]],MON_MSG!A:J,9,FALSE))</f>
        <v/>
      </c>
      <c r="N1121" s="3" t="str">
        <f>IF(VLOOKUP($A1121,DICO_Complet!A:R,12,FALSE)=0,"",VLOOKUP($A1121,DICO_Complet!A:R,12,FALSE))</f>
        <v/>
      </c>
      <c r="O1121" s="3" t="str">
        <f>IF(VLOOKUP($A1121,DICO_Complet!A:R,13,FALSE)=0,"",VLOOKUP($A1121,DICO_Complet!A:R,13,FALSE))</f>
        <v/>
      </c>
      <c r="P1121" s="3" t="str">
        <f>IF(VLOOKUP($A1121,DICO_Complet!A:R,14,FALSE)=0,"",VLOOKUP($A1121,DICO_Complet!A:R,14,FALSE))</f>
        <v/>
      </c>
      <c r="Q1121" s="3" t="str">
        <f>IF(VLOOKUP($A1121,DICO_Complet!A:R,15,FALSE)=0,"",VLOOKUP($A1121,DICO_Complet!A:R,15,FALSE))</f>
        <v/>
      </c>
      <c r="R1121" s="3" t="str">
        <f>IF(VLOOKUP($A1121,DICO_Complet!A:R,16,FALSE)=0,"",VLOOKUP($A1121,DICO_Complet!A:R,16,FALSE))</f>
        <v/>
      </c>
      <c r="S1121" s="3" t="str">
        <f>IF(VLOOKUP($A1121,DICO_Complet!A:R,17,FALSE)=0,"",VLOOKUP($A1121,DICO_Complet!A:R,17,FALSE))</f>
        <v/>
      </c>
      <c r="T1121" s="3" t="str">
        <f>IF(VLOOKUP($A1121,DICO_Complet!A:R,18,FALSE)=0,"",VLOOKUP($A1121,DICO_Complet!A:R,18,FALSE))</f>
        <v/>
      </c>
    </row>
    <row r="1122" spans="1:20">
      <c r="A1122" s="29">
        <v>260129173702</v>
      </c>
      <c r="B1122" s="30" t="str">
        <f>IF(ISNA(VLOOKUP(Tableau161920[[#This Row],[Référence]],MON_MSG!A:B,2,FALSE)),"N",IF($I1122="Obsolete","N","O"))</f>
        <v>O</v>
      </c>
      <c r="C1122" s="3" t="str">
        <f>VLOOKUP($A1122,DICO_Complet!A:R,3,FALSE)</f>
        <v>Reference</v>
      </c>
      <c r="D1122" s="3" t="str">
        <f>VLOOKUP($A1122,DICO_Complet!A:R,4,FALSE)</f>
        <v>cardProgramRepository</v>
      </c>
      <c r="E1122" s="3" t="str">
        <f>VLOOKUP($A1122,DICO_Complet!A:R,5,FALSE)</f>
        <v>programLabel</v>
      </c>
      <c r="F1122" s="3" t="str">
        <f>VLOOKUP($A1122,DICO_Complet!A:R,6,FALSE)</f>
        <v>Max255Text</v>
      </c>
      <c r="G1122" s="31" t="str">
        <f>VLOOKUP($A1122,DICO_Complet!A:R,7,FALSE)</f>
        <v>DNS</v>
      </c>
      <c r="H1122" s="31">
        <f>VLOOKUP($A1122,DICO_Complet!A:R,8,FALSE)</f>
        <v>0</v>
      </c>
      <c r="I1122" s="3" t="str">
        <f>IF(VLOOKUP($A1122,DICO_Complet!A:R,9,FALSE)&lt;&gt;0,VLOOKUP($A1122,DICO_Complet!A:R,9,FALSE),"")</f>
        <v/>
      </c>
      <c r="J1122" s="3" t="str">
        <f>VLOOKUP($A1122,DICO_Complet!A:R,10,FALSE)</f>
        <v>Name or title of the program. Can store up to 255 characters</v>
      </c>
      <c r="K1122" s="3" t="str">
        <f>IF(OR(ISNA(VLOOKUP(Tableau161920[[#This Row],[Référence]],MON_MSG!A:H,7,FALSE)),ISBLANK(VLOOKUP(Tableau161920[[#This Row],[Référence]],MON_MSG!A:H,7,FALSE))),"",VLOOKUP(Tableau161920[[#This Row],[Référence]],MON_MSG!A:H,7,FALSE))</f>
        <v/>
      </c>
      <c r="L1122" s="3" t="str">
        <f>IF(OR(ISNA(VLOOKUP(Tableau161920[[#This Row],[Référence]],MON_MSG!A:I,8,FALSE)),ISBLANK(VLOOKUP(Tableau161920[[#This Row],[Référence]],MON_MSG!A:I,8,FALSE))),"",VLOOKUP(Tableau161920[[#This Row],[Référence]],MON_MSG!A:I,8,FALSE))</f>
        <v/>
      </c>
      <c r="M1122" s="3" t="str">
        <f>IF(OR(ISNA(VLOOKUP(Tableau161920[[#This Row],[Référence]],MON_MSG!A:J,9,FALSE)),ISBLANK(VLOOKUP(Tableau161920[[#This Row],[Référence]],MON_MSG!A:J,9,FALSE))),"",VLOOKUP(Tableau161920[[#This Row],[Référence]],MON_MSG!A:J,9,FALSE))</f>
        <v/>
      </c>
      <c r="N1122" s="3" t="str">
        <f>IF(VLOOKUP($A1122,DICO_Complet!A:R,12,FALSE)=0,"",VLOOKUP($A1122,DICO_Complet!A:R,12,FALSE))</f>
        <v/>
      </c>
      <c r="O1122" s="3" t="str">
        <f>IF(VLOOKUP($A1122,DICO_Complet!A:R,13,FALSE)=0,"",VLOOKUP($A1122,DICO_Complet!A:R,13,FALSE))</f>
        <v/>
      </c>
      <c r="P1122" s="3" t="str">
        <f>IF(VLOOKUP($A1122,DICO_Complet!A:R,14,FALSE)=0,"",VLOOKUP($A1122,DICO_Complet!A:R,14,FALSE))</f>
        <v/>
      </c>
      <c r="Q1122" s="3" t="str">
        <f>IF(VLOOKUP($A1122,DICO_Complet!A:R,15,FALSE)=0,"",VLOOKUP($A1122,DICO_Complet!A:R,15,FALSE))</f>
        <v/>
      </c>
      <c r="R1122" s="3" t="str">
        <f>IF(VLOOKUP($A1122,DICO_Complet!A:R,16,FALSE)=0,"",VLOOKUP($A1122,DICO_Complet!A:R,16,FALSE))</f>
        <v/>
      </c>
      <c r="S1122" s="3" t="str">
        <f>IF(VLOOKUP($A1122,DICO_Complet!A:R,17,FALSE)=0,"",VLOOKUP($A1122,DICO_Complet!A:R,17,FALSE))</f>
        <v/>
      </c>
      <c r="T1122" s="3" t="str">
        <f>IF(VLOOKUP($A1122,DICO_Complet!A:R,18,FALSE)=0,"",VLOOKUP($A1122,DICO_Complet!A:R,18,FALSE))</f>
        <v/>
      </c>
    </row>
    <row r="1123" spans="1:20">
      <c r="A1123" s="29">
        <v>260129173703</v>
      </c>
      <c r="B1123" s="30" t="str">
        <f>IF(ISNA(VLOOKUP(Tableau161920[[#This Row],[Référence]],MON_MSG!A:B,2,FALSE)),"N",IF($I1123="Obsolete","N","O"))</f>
        <v>O</v>
      </c>
      <c r="C1123" s="3" t="str">
        <f>VLOOKUP($A1123,DICO_Complet!A:R,3,FALSE)</f>
        <v>Reference</v>
      </c>
      <c r="D1123" s="3" t="str">
        <f>VLOOKUP($A1123,DICO_Complet!A:R,4,FALSE)</f>
        <v>cardProgramRepository</v>
      </c>
      <c r="E1123" s="3" t="str">
        <f>VLOOKUP($A1123,DICO_Complet!A:R,5,FALSE)</f>
        <v>schemeProgramCode</v>
      </c>
      <c r="F1123" s="3" t="str">
        <f>VLOOKUP($A1123,DICO_Complet!A:R,6,FALSE)</f>
        <v>Exact11Text</v>
      </c>
      <c r="G1123" s="31" t="str">
        <f>VLOOKUP($A1123,DICO_Complet!A:R,7,FALSE)</f>
        <v>DNS</v>
      </c>
      <c r="H1123" s="31">
        <f>VLOOKUP($A1123,DICO_Complet!A:R,8,FALSE)</f>
        <v>0</v>
      </c>
      <c r="I1123" s="3" t="str">
        <f>IF(VLOOKUP($A1123,DICO_Complet!A:R,9,FALSE)&lt;&gt;0,VLOOKUP($A1123,DICO_Complet!A:R,9,FALSE),"")</f>
        <v/>
      </c>
      <c r="J1123" s="3" t="str">
        <f>VLOOKUP($A1123,DICO_Complet!A:R,10,FALSE)</f>
        <v>Code representing the network associated with the program. 
Must be a single digit (0–9) with a fixed length of 1 character</v>
      </c>
      <c r="K1123" s="3" t="str">
        <f>IF(OR(ISNA(VLOOKUP(Tableau161920[[#This Row],[Référence]],MON_MSG!A:H,7,FALSE)),ISBLANK(VLOOKUP(Tableau161920[[#This Row],[Référence]],MON_MSG!A:H,7,FALSE))),"",VLOOKUP(Tableau161920[[#This Row],[Référence]],MON_MSG!A:H,7,FALSE))</f>
        <v/>
      </c>
      <c r="L1123" s="3" t="str">
        <f>IF(OR(ISNA(VLOOKUP(Tableau161920[[#This Row],[Référence]],MON_MSG!A:I,8,FALSE)),ISBLANK(VLOOKUP(Tableau161920[[#This Row],[Référence]],MON_MSG!A:I,8,FALSE))),"",VLOOKUP(Tableau161920[[#This Row],[Référence]],MON_MSG!A:I,8,FALSE))</f>
        <v/>
      </c>
      <c r="M1123" s="3" t="str">
        <f>IF(OR(ISNA(VLOOKUP(Tableau161920[[#This Row],[Référence]],MON_MSG!A:J,9,FALSE)),ISBLANK(VLOOKUP(Tableau161920[[#This Row],[Référence]],MON_MSG!A:J,9,FALSE))),"",VLOOKUP(Tableau161920[[#This Row],[Référence]],MON_MSG!A:J,9,FALSE))</f>
        <v/>
      </c>
      <c r="N1123" s="3" t="str">
        <f>IF(VLOOKUP($A1123,DICO_Complet!A:R,12,FALSE)=0,"",VLOOKUP($A1123,DICO_Complet!A:R,12,FALSE))</f>
        <v/>
      </c>
      <c r="O1123" s="3" t="str">
        <f>IF(VLOOKUP($A1123,DICO_Complet!A:R,13,FALSE)=0,"",VLOOKUP($A1123,DICO_Complet!A:R,13,FALSE))</f>
        <v/>
      </c>
      <c r="P1123" s="3" t="str">
        <f>IF(VLOOKUP($A1123,DICO_Complet!A:R,14,FALSE)=0,"",VLOOKUP($A1123,DICO_Complet!A:R,14,FALSE))</f>
        <v/>
      </c>
      <c r="Q1123" s="3" t="str">
        <f>IF(VLOOKUP($A1123,DICO_Complet!A:R,15,FALSE)=0,"",VLOOKUP($A1123,DICO_Complet!A:R,15,FALSE))</f>
        <v/>
      </c>
      <c r="R1123" s="3" t="str">
        <f>IF(VLOOKUP($A1123,DICO_Complet!A:R,16,FALSE)=0,"",VLOOKUP($A1123,DICO_Complet!A:R,16,FALSE))</f>
        <v/>
      </c>
      <c r="S1123" s="3" t="str">
        <f>IF(VLOOKUP($A1123,DICO_Complet!A:R,17,FALSE)=0,"",VLOOKUP($A1123,DICO_Complet!A:R,17,FALSE))</f>
        <v/>
      </c>
      <c r="T1123" s="3" t="str">
        <f>IF(VLOOKUP($A1123,DICO_Complet!A:R,18,FALSE)=0,"",VLOOKUP($A1123,DICO_Complet!A:R,18,FALSE))</f>
        <v/>
      </c>
    </row>
    <row r="1124" spans="1:20">
      <c r="A1124" s="29">
        <v>260129173700</v>
      </c>
      <c r="B1124" s="30" t="str">
        <f>IF(ISNA(VLOOKUP(Tableau161920[[#This Row],[Référence]],MON_MSG!A:B,2,FALSE)),"N",IF($I1124="Obsolete","N","O"))</f>
        <v>O</v>
      </c>
      <c r="C1124" s="3" t="str">
        <f>VLOOKUP($A1124,DICO_Complet!A:R,3,FALSE)</f>
        <v>Reference</v>
      </c>
      <c r="D1124" s="3" t="str">
        <f>VLOOKUP($A1124,DICO_Complet!A:R,4,FALSE)</f>
        <v>cardProgramRepository</v>
      </c>
      <c r="E1124" s="3" t="str">
        <f>VLOOKUP($A1124,DICO_Complet!A:R,5,FALSE)</f>
        <v>sicbProgramCode</v>
      </c>
      <c r="F1124" s="3" t="str">
        <f>VLOOKUP($A1124,DICO_Complet!A:R,6,FALSE)</f>
        <v>Max5Text</v>
      </c>
      <c r="G1124" s="31" t="str">
        <f>VLOOKUP($A1124,DICO_Complet!A:R,7,FALSE)</f>
        <v>DNS</v>
      </c>
      <c r="H1124" s="31">
        <f>VLOOKUP($A1124,DICO_Complet!A:R,8,FALSE)</f>
        <v>0</v>
      </c>
      <c r="I1124" s="3" t="str">
        <f>IF(VLOOKUP($A1124,DICO_Complet!A:R,9,FALSE)&lt;&gt;0,VLOOKUP($A1124,DICO_Complet!A:R,9,FALSE),"")</f>
        <v/>
      </c>
      <c r="J1124" s="3" t="str">
        <f>VLOOKUP($A1124,DICO_Complet!A:R,10,FALSE)</f>
        <v>Unique code assigned by SICB for the program. Maximum length is 5 characters</v>
      </c>
      <c r="K1124" s="3" t="str">
        <f>IF(OR(ISNA(VLOOKUP(Tableau161920[[#This Row],[Référence]],MON_MSG!A:H,7,FALSE)),ISBLANK(VLOOKUP(Tableau161920[[#This Row],[Référence]],MON_MSG!A:H,7,FALSE))),"",VLOOKUP(Tableau161920[[#This Row],[Référence]],MON_MSG!A:H,7,FALSE))</f>
        <v/>
      </c>
      <c r="L1124" s="3" t="str">
        <f>IF(OR(ISNA(VLOOKUP(Tableau161920[[#This Row],[Référence]],MON_MSG!A:I,8,FALSE)),ISBLANK(VLOOKUP(Tableau161920[[#This Row],[Référence]],MON_MSG!A:I,8,FALSE))),"",VLOOKUP(Tableau161920[[#This Row],[Référence]],MON_MSG!A:I,8,FALSE))</f>
        <v/>
      </c>
      <c r="M1124" s="3" t="str">
        <f>IF(OR(ISNA(VLOOKUP(Tableau161920[[#This Row],[Référence]],MON_MSG!A:J,9,FALSE)),ISBLANK(VLOOKUP(Tableau161920[[#This Row],[Référence]],MON_MSG!A:J,9,FALSE))),"",VLOOKUP(Tableau161920[[#This Row],[Référence]],MON_MSG!A:J,9,FALSE))</f>
        <v/>
      </c>
      <c r="N1124" s="3" t="str">
        <f>IF(VLOOKUP($A1124,DICO_Complet!A:R,12,FALSE)=0,"",VLOOKUP($A1124,DICO_Complet!A:R,12,FALSE))</f>
        <v/>
      </c>
      <c r="O1124" s="3" t="str">
        <f>IF(VLOOKUP($A1124,DICO_Complet!A:R,13,FALSE)=0,"",VLOOKUP($A1124,DICO_Complet!A:R,13,FALSE))</f>
        <v/>
      </c>
      <c r="P1124" s="3" t="str">
        <f>IF(VLOOKUP($A1124,DICO_Complet!A:R,14,FALSE)=0,"",VLOOKUP($A1124,DICO_Complet!A:R,14,FALSE))</f>
        <v/>
      </c>
      <c r="Q1124" s="3" t="str">
        <f>IF(VLOOKUP($A1124,DICO_Complet!A:R,15,FALSE)=0,"",VLOOKUP($A1124,DICO_Complet!A:R,15,FALSE))</f>
        <v/>
      </c>
      <c r="R1124" s="3" t="str">
        <f>IF(VLOOKUP($A1124,DICO_Complet!A:R,16,FALSE)=0,"",VLOOKUP($A1124,DICO_Complet!A:R,16,FALSE))</f>
        <v/>
      </c>
      <c r="S1124" s="3" t="str">
        <f>IF(VLOOKUP($A1124,DICO_Complet!A:R,17,FALSE)=0,"",VLOOKUP($A1124,DICO_Complet!A:R,17,FALSE))</f>
        <v/>
      </c>
      <c r="T1124" s="3" t="str">
        <f>IF(VLOOKUP($A1124,DICO_Complet!A:R,18,FALSE)=0,"",VLOOKUP($A1124,DICO_Complet!A:R,18,FALSE))</f>
        <v/>
      </c>
    </row>
    <row r="1125" spans="1:20">
      <c r="A1125" s="29">
        <v>250418220113</v>
      </c>
      <c r="B1125" s="30" t="str">
        <f>IF(ISNA(VLOOKUP(Tableau161920[[#This Row],[Référence]],MON_MSG!A:B,2,FALSE)),"N",IF($I1125="Obsolete","N","O"))</f>
        <v>O</v>
      </c>
      <c r="C1125" s="3" t="str">
        <f>VLOOKUP($A1125,DICO_Complet!A:R,3,FALSE)</f>
        <v>Reference</v>
      </c>
      <c r="D1125" s="3" t="str">
        <f>VLOOKUP($A1125,DICO_Complet!A:R,4,FALSE)</f>
        <v>cardRepository</v>
      </c>
      <c r="E1125" s="3" t="str">
        <f>VLOOKUP($A1125,DICO_Complet!A:R,5,FALSE)</f>
        <v>acceptanceLevelCode</v>
      </c>
      <c r="F1125" s="3" t="str">
        <f>VLOOKUP($A1125,DICO_Complet!A:R,6,FALSE)</f>
        <v>AcceptanceLevelCodeCodeset</v>
      </c>
      <c r="G1125" s="31" t="str">
        <f>VLOOKUP($A1125,DICO_Complet!A:R,7,FALSE)</f>
        <v>DNS</v>
      </c>
      <c r="H1125" s="31">
        <f>VLOOKUP($A1125,DICO_Complet!A:R,8,FALSE)</f>
        <v>0</v>
      </c>
      <c r="I1125" s="3" t="str">
        <f>IF(VLOOKUP($A1125,DICO_Complet!A:R,9,FALSE)&lt;&gt;0,VLOOKUP($A1125,DICO_Complet!A:R,9,FALSE),"")</f>
        <v/>
      </c>
      <c r="J1125" s="3" t="str">
        <f>VLOOKUP($A1125,DICO_Complet!A:R,10,FALSE)</f>
        <v xml:space="preserve">Acceptance Level Code </v>
      </c>
      <c r="K1125" s="3" t="str">
        <f>IF(OR(ISNA(VLOOKUP(Tableau161920[[#This Row],[Référence]],MON_MSG!A:H,7,FALSE)),ISBLANK(VLOOKUP(Tableau161920[[#This Row],[Référence]],MON_MSG!A:H,7,FALSE))),"",VLOOKUP(Tableau161920[[#This Row],[Référence]],MON_MSG!A:H,7,FALSE))</f>
        <v/>
      </c>
      <c r="L1125" s="3" t="str">
        <f>IF(OR(ISNA(VLOOKUP(Tableau161920[[#This Row],[Référence]],MON_MSG!A:I,8,FALSE)),ISBLANK(VLOOKUP(Tableau161920[[#This Row],[Référence]],MON_MSG!A:I,8,FALSE))),"",VLOOKUP(Tableau161920[[#This Row],[Référence]],MON_MSG!A:I,8,FALSE))</f>
        <v/>
      </c>
      <c r="M1125" s="3" t="str">
        <f>IF(OR(ISNA(VLOOKUP(Tableau161920[[#This Row],[Référence]],MON_MSG!A:J,9,FALSE)),ISBLANK(VLOOKUP(Tableau161920[[#This Row],[Référence]],MON_MSG!A:J,9,FALSE))),"",VLOOKUP(Tableau161920[[#This Row],[Référence]],MON_MSG!A:J,9,FALSE))</f>
        <v/>
      </c>
      <c r="N1125" s="3" t="str">
        <f>IF(VLOOKUP($A1125,DICO_Complet!A:R,12,FALSE)=0,"",VLOOKUP($A1125,DICO_Complet!A:R,12,FALSE))</f>
        <v/>
      </c>
      <c r="O1125" s="3" t="str">
        <f>IF(VLOOKUP($A1125,DICO_Complet!A:R,13,FALSE)=0,"",VLOOKUP($A1125,DICO_Complet!A:R,13,FALSE))</f>
        <v/>
      </c>
      <c r="P1125" s="3" t="str">
        <f>IF(VLOOKUP($A1125,DICO_Complet!A:R,14,FALSE)=0,"",VLOOKUP($A1125,DICO_Complet!A:R,14,FALSE))</f>
        <v/>
      </c>
      <c r="Q1125" s="3" t="str">
        <f>IF(VLOOKUP($A1125,DICO_Complet!A:R,15,FALSE)=0,"",VLOOKUP($A1125,DICO_Complet!A:R,15,FALSE))</f>
        <v/>
      </c>
      <c r="R1125" s="3" t="str">
        <f>IF(VLOOKUP($A1125,DICO_Complet!A:R,16,FALSE)=0,"",VLOOKUP($A1125,DICO_Complet!A:R,16,FALSE))</f>
        <v/>
      </c>
      <c r="S1125" s="3" t="str">
        <f>IF(VLOOKUP($A1125,DICO_Complet!A:R,17,FALSE)=0,"",VLOOKUP($A1125,DICO_Complet!A:R,17,FALSE))</f>
        <v/>
      </c>
      <c r="T1125" s="3" t="str">
        <f>IF(VLOOKUP($A1125,DICO_Complet!A:R,18,FALSE)=0,"",VLOOKUP($A1125,DICO_Complet!A:R,18,FALSE))</f>
        <v>COACCT</v>
      </c>
    </row>
    <row r="1126" spans="1:20">
      <c r="A1126" s="29">
        <v>250418220117</v>
      </c>
      <c r="B1126" s="30" t="str">
        <f>IF(ISNA(VLOOKUP(Tableau161920[[#This Row],[Référence]],MON_MSG!A:B,2,FALSE)),"N",IF($I1126="Obsolete","N","O"))</f>
        <v>O</v>
      </c>
      <c r="C1126" s="3" t="str">
        <f>VLOOKUP($A1126,DICO_Complet!A:R,3,FALSE)</f>
        <v>Reference</v>
      </c>
      <c r="D1126" s="3" t="str">
        <f>VLOOKUP($A1126,DICO_Complet!A:R,4,FALSE)</f>
        <v>cardRepository</v>
      </c>
      <c r="E1126" s="3" t="str">
        <f>VLOOKUP($A1126,DICO_Complet!A:R,5,FALSE)</f>
        <v>affectationCountryCode</v>
      </c>
      <c r="F1126" s="3" t="str">
        <f>VLOOKUP($A1126,DICO_Complet!A:R,6,FALSE)</f>
        <v>ISO3AlphaNumericCountryCode</v>
      </c>
      <c r="G1126" s="31" t="str">
        <f>VLOOKUP($A1126,DICO_Complet!A:R,7,FALSE)</f>
        <v>DNS</v>
      </c>
      <c r="H1126" s="31">
        <f>VLOOKUP($A1126,DICO_Complet!A:R,8,FALSE)</f>
        <v>0</v>
      </c>
      <c r="I1126" s="3" t="str">
        <f>IF(VLOOKUP($A1126,DICO_Complet!A:R,9,FALSE)&lt;&gt;0,VLOOKUP($A1126,DICO_Complet!A:R,9,FALSE),"")</f>
        <v/>
      </c>
      <c r="J1126" s="3" t="str">
        <f>VLOOKUP($A1126,DICO_Complet!A:R,10,FALSE)</f>
        <v>Affectation Country Code</v>
      </c>
      <c r="K1126" s="3" t="str">
        <f>IF(OR(ISNA(VLOOKUP(Tableau161920[[#This Row],[Référence]],MON_MSG!A:H,7,FALSE)),ISBLANK(VLOOKUP(Tableau161920[[#This Row],[Référence]],MON_MSG!A:H,7,FALSE))),"",VLOOKUP(Tableau161920[[#This Row],[Référence]],MON_MSG!A:H,7,FALSE))</f>
        <v/>
      </c>
      <c r="L1126" s="3" t="str">
        <f>IF(OR(ISNA(VLOOKUP(Tableau161920[[#This Row],[Référence]],MON_MSG!A:I,8,FALSE)),ISBLANK(VLOOKUP(Tableau161920[[#This Row],[Référence]],MON_MSG!A:I,8,FALSE))),"",VLOOKUP(Tableau161920[[#This Row],[Référence]],MON_MSG!A:I,8,FALSE))</f>
        <v/>
      </c>
      <c r="M1126" s="3" t="str">
        <f>IF(OR(ISNA(VLOOKUP(Tableau161920[[#This Row],[Référence]],MON_MSG!A:J,9,FALSE)),ISBLANK(VLOOKUP(Tableau161920[[#This Row],[Référence]],MON_MSG!A:J,9,FALSE))),"",VLOOKUP(Tableau161920[[#This Row],[Référence]],MON_MSG!A:J,9,FALSE))</f>
        <v/>
      </c>
      <c r="N1126" s="3" t="str">
        <f>IF(VLOOKUP($A1126,DICO_Complet!A:R,12,FALSE)=0,"",VLOOKUP($A1126,DICO_Complet!A:R,12,FALSE))</f>
        <v/>
      </c>
      <c r="O1126" s="3" t="str">
        <f>IF(VLOOKUP($A1126,DICO_Complet!A:R,13,FALSE)=0,"",VLOOKUP($A1126,DICO_Complet!A:R,13,FALSE))</f>
        <v/>
      </c>
      <c r="P1126" s="3" t="str">
        <f>IF(VLOOKUP($A1126,DICO_Complet!A:R,14,FALSE)=0,"",VLOOKUP($A1126,DICO_Complet!A:R,14,FALSE))</f>
        <v/>
      </c>
      <c r="Q1126" s="3" t="str">
        <f>IF(VLOOKUP($A1126,DICO_Complet!A:R,15,FALSE)=0,"",VLOOKUP($A1126,DICO_Complet!A:R,15,FALSE))</f>
        <v/>
      </c>
      <c r="R1126" s="3" t="str">
        <f>IF(VLOOKUP($A1126,DICO_Complet!A:R,16,FALSE)=0,"",VLOOKUP($A1126,DICO_Complet!A:R,16,FALSE))</f>
        <v/>
      </c>
      <c r="S1126" s="3" t="str">
        <f>IF(VLOOKUP($A1126,DICO_Complet!A:R,17,FALSE)=0,"",VLOOKUP($A1126,DICO_Complet!A:R,17,FALSE))</f>
        <v/>
      </c>
      <c r="T1126" s="3" t="str">
        <f>IF(VLOOKUP($A1126,DICO_Complet!A:R,18,FALSE)=0,"",VLOOKUP($A1126,DICO_Complet!A:R,18,FALSE))</f>
        <v>COPAYS</v>
      </c>
    </row>
    <row r="1127" spans="1:20">
      <c r="A1127" s="29">
        <v>250418220116</v>
      </c>
      <c r="B1127" s="30" t="str">
        <f>IF(ISNA(VLOOKUP(Tableau161920[[#This Row],[Référence]],MON_MSG!A:B,2,FALSE)),"N",IF($I1127="Obsolete","N","O"))</f>
        <v>O</v>
      </c>
      <c r="C1127" s="3" t="str">
        <f>VLOOKUP($A1127,DICO_Complet!A:R,3,FALSE)</f>
        <v>Reference</v>
      </c>
      <c r="D1127" s="3" t="str">
        <f>VLOOKUP($A1127,DICO_Complet!A:R,4,FALSE)</f>
        <v>cardRepository</v>
      </c>
      <c r="E1127" s="3" t="str">
        <f>VLOOKUP($A1127,DICO_Complet!A:R,5,FALSE)</f>
        <v>affectationInstitutionId</v>
      </c>
      <c r="F1127" s="3" t="str">
        <f>VLOOKUP($A1127,DICO_Complet!A:R,6,FALSE)</f>
        <v>Exact5NumericText</v>
      </c>
      <c r="G1127" s="31" t="str">
        <f>VLOOKUP($A1127,DICO_Complet!A:R,7,FALSE)</f>
        <v>DNS</v>
      </c>
      <c r="H1127" s="31">
        <f>VLOOKUP($A1127,DICO_Complet!A:R,8,FALSE)</f>
        <v>0</v>
      </c>
      <c r="I1127" s="3" t="str">
        <f>IF(VLOOKUP($A1127,DICO_Complet!A:R,9,FALSE)&lt;&gt;0,VLOOKUP($A1127,DICO_Complet!A:R,9,FALSE),"")</f>
        <v/>
      </c>
      <c r="J1127" s="3" t="str">
        <f>VLOOKUP($A1127,DICO_Complet!A:R,10,FALSE)</f>
        <v>Affectation Institution ID</v>
      </c>
      <c r="K1127" s="3" t="str">
        <f>IF(OR(ISNA(VLOOKUP(Tableau161920[[#This Row],[Référence]],MON_MSG!A:H,7,FALSE)),ISBLANK(VLOOKUP(Tableau161920[[#This Row],[Référence]],MON_MSG!A:H,7,FALSE))),"",VLOOKUP(Tableau161920[[#This Row],[Référence]],MON_MSG!A:H,7,FALSE))</f>
        <v/>
      </c>
      <c r="L1127" s="3" t="str">
        <f>IF(OR(ISNA(VLOOKUP(Tableau161920[[#This Row],[Référence]],MON_MSG!A:I,8,FALSE)),ISBLANK(VLOOKUP(Tableau161920[[#This Row],[Référence]],MON_MSG!A:I,8,FALSE))),"",VLOOKUP(Tableau161920[[#This Row],[Référence]],MON_MSG!A:I,8,FALSE))</f>
        <v/>
      </c>
      <c r="M1127" s="3" t="str">
        <f>IF(OR(ISNA(VLOOKUP(Tableau161920[[#This Row],[Référence]],MON_MSG!A:J,9,FALSE)),ISBLANK(VLOOKUP(Tableau161920[[#This Row],[Référence]],MON_MSG!A:J,9,FALSE))),"",VLOOKUP(Tableau161920[[#This Row],[Référence]],MON_MSG!A:J,9,FALSE))</f>
        <v/>
      </c>
      <c r="N1127" s="3" t="str">
        <f>IF(VLOOKUP($A1127,DICO_Complet!A:R,12,FALSE)=0,"",VLOOKUP($A1127,DICO_Complet!A:R,12,FALSE))</f>
        <v/>
      </c>
      <c r="O1127" s="3" t="str">
        <f>IF(VLOOKUP($A1127,DICO_Complet!A:R,13,FALSE)=0,"",VLOOKUP($A1127,DICO_Complet!A:R,13,FALSE))</f>
        <v/>
      </c>
      <c r="P1127" s="3" t="str">
        <f>IF(VLOOKUP($A1127,DICO_Complet!A:R,14,FALSE)=0,"",VLOOKUP($A1127,DICO_Complet!A:R,14,FALSE))</f>
        <v/>
      </c>
      <c r="Q1127" s="3" t="str">
        <f>IF(VLOOKUP($A1127,DICO_Complet!A:R,15,FALSE)=0,"",VLOOKUP($A1127,DICO_Complet!A:R,15,FALSE))</f>
        <v/>
      </c>
      <c r="R1127" s="3" t="str">
        <f>IF(VLOOKUP($A1127,DICO_Complet!A:R,16,FALSE)=0,"",VLOOKUP($A1127,DICO_Complet!A:R,16,FALSE))</f>
        <v/>
      </c>
      <c r="S1127" s="3" t="str">
        <f>IF(VLOOKUP($A1127,DICO_Complet!A:R,17,FALSE)=0,"",VLOOKUP($A1127,DICO_Complet!A:R,17,FALSE))</f>
        <v/>
      </c>
      <c r="T1127" s="3" t="str">
        <f>IF(VLOOKUP($A1127,DICO_Complet!A:R,18,FALSE)=0,"",VLOOKUP($A1127,DICO_Complet!A:R,18,FALSE))</f>
        <v>COBAAF</v>
      </c>
    </row>
    <row r="1128" spans="1:20">
      <c r="A1128" s="29">
        <v>250418220118</v>
      </c>
      <c r="B1128" s="30" t="str">
        <f>IF(ISNA(VLOOKUP(Tableau161920[[#This Row],[Référence]],MON_MSG!A:B,2,FALSE)),"N",IF($I1128="Obsolete","N","O"))</f>
        <v>O</v>
      </c>
      <c r="C1128" s="3" t="str">
        <f>VLOOKUP($A1128,DICO_Complet!A:R,3,FALSE)</f>
        <v>Reference</v>
      </c>
      <c r="D1128" s="3" t="str">
        <f>VLOOKUP($A1128,DICO_Complet!A:R,4,FALSE)</f>
        <v>cardRepository</v>
      </c>
      <c r="E1128" s="3" t="str">
        <f>VLOOKUP($A1128,DICO_Complet!A:R,5,FALSE)</f>
        <v>cardRangeStatus</v>
      </c>
      <c r="F1128" s="3" t="str">
        <f>VLOOKUP($A1128,DICO_Complet!A:R,6,FALSE)</f>
        <v>CardRangeStatusCodeset</v>
      </c>
      <c r="G1128" s="31" t="str">
        <f>VLOOKUP($A1128,DICO_Complet!A:R,7,FALSE)</f>
        <v>DNS</v>
      </c>
      <c r="H1128" s="31">
        <f>VLOOKUP($A1128,DICO_Complet!A:R,8,FALSE)</f>
        <v>0</v>
      </c>
      <c r="I1128" s="3" t="str">
        <f>IF(VLOOKUP($A1128,DICO_Complet!A:R,9,FALSE)&lt;&gt;0,VLOOKUP($A1128,DICO_Complet!A:R,9,FALSE),"")</f>
        <v/>
      </c>
      <c r="J1128" s="3" t="str">
        <f>VLOOKUP($A1128,DICO_Complet!A:R,10,FALSE)</f>
        <v xml:space="preserve">Card Range Status </v>
      </c>
      <c r="K1128" s="3" t="str">
        <f>IF(OR(ISNA(VLOOKUP(Tableau161920[[#This Row],[Référence]],MON_MSG!A:H,7,FALSE)),ISBLANK(VLOOKUP(Tableau161920[[#This Row],[Référence]],MON_MSG!A:H,7,FALSE))),"",VLOOKUP(Tableau161920[[#This Row],[Référence]],MON_MSG!A:H,7,FALSE))</f>
        <v/>
      </c>
      <c r="L1128" s="3" t="str">
        <f>IF(OR(ISNA(VLOOKUP(Tableau161920[[#This Row],[Référence]],MON_MSG!A:I,8,FALSE)),ISBLANK(VLOOKUP(Tableau161920[[#This Row],[Référence]],MON_MSG!A:I,8,FALSE))),"",VLOOKUP(Tableau161920[[#This Row],[Référence]],MON_MSG!A:I,8,FALSE))</f>
        <v/>
      </c>
      <c r="M1128" s="3" t="str">
        <f>IF(OR(ISNA(VLOOKUP(Tableau161920[[#This Row],[Référence]],MON_MSG!A:J,9,FALSE)),ISBLANK(VLOOKUP(Tableau161920[[#This Row],[Référence]],MON_MSG!A:J,9,FALSE))),"",VLOOKUP(Tableau161920[[#This Row],[Référence]],MON_MSG!A:J,9,FALSE))</f>
        <v/>
      </c>
      <c r="N1128" s="3" t="str">
        <f>IF(VLOOKUP($A1128,DICO_Complet!A:R,12,FALSE)=0,"",VLOOKUP($A1128,DICO_Complet!A:R,12,FALSE))</f>
        <v/>
      </c>
      <c r="O1128" s="3" t="str">
        <f>IF(VLOOKUP($A1128,DICO_Complet!A:R,13,FALSE)=0,"",VLOOKUP($A1128,DICO_Complet!A:R,13,FALSE))</f>
        <v/>
      </c>
      <c r="P1128" s="3" t="str">
        <f>IF(VLOOKUP($A1128,DICO_Complet!A:R,14,FALSE)=0,"",VLOOKUP($A1128,DICO_Complet!A:R,14,FALSE))</f>
        <v/>
      </c>
      <c r="Q1128" s="3" t="str">
        <f>IF(VLOOKUP($A1128,DICO_Complet!A:R,15,FALSE)=0,"",VLOOKUP($A1128,DICO_Complet!A:R,15,FALSE))</f>
        <v/>
      </c>
      <c r="R1128" s="3" t="str">
        <f>IF(VLOOKUP($A1128,DICO_Complet!A:R,16,FALSE)=0,"",VLOOKUP($A1128,DICO_Complet!A:R,16,FALSE))</f>
        <v/>
      </c>
      <c r="S1128" s="3" t="str">
        <f>IF(VLOOKUP($A1128,DICO_Complet!A:R,17,FALSE)=0,"",VLOOKUP($A1128,DICO_Complet!A:R,17,FALSE))</f>
        <v/>
      </c>
      <c r="T1128" s="3" t="str">
        <f>IF(VLOOKUP($A1128,DICO_Complet!A:R,18,FALSE)=0,"",VLOOKUP($A1128,DICO_Complet!A:R,18,FALSE))</f>
        <v>CEPLAG</v>
      </c>
    </row>
    <row r="1129" spans="1:20">
      <c r="A1129" s="29">
        <v>250418220119</v>
      </c>
      <c r="B1129" s="30" t="str">
        <f>IF(ISNA(VLOOKUP(Tableau161920[[#This Row],[Référence]],MON_MSG!A:B,2,FALSE)),"N",IF($I1129="Obsolete","N","O"))</f>
        <v>O</v>
      </c>
      <c r="C1129" s="3" t="str">
        <f>VLOOKUP($A1129,DICO_Complet!A:R,3,FALSE)</f>
        <v>Reference</v>
      </c>
      <c r="D1129" s="3" t="str">
        <f>VLOOKUP($A1129,DICO_Complet!A:R,4,FALSE)</f>
        <v>cardRepository</v>
      </c>
      <c r="E1129" s="3" t="str">
        <f>VLOOKUP($A1129,DICO_Complet!A:R,5,FALSE)</f>
        <v>cashWithdrawallAuthorised</v>
      </c>
      <c r="F1129" s="3" t="str">
        <f>VLOOKUP($A1129,DICO_Complet!A:R,6,FALSE)</f>
        <v>TrueFalseIndicator</v>
      </c>
      <c r="G1129" s="31" t="str">
        <f>VLOOKUP($A1129,DICO_Complet!A:R,7,FALSE)</f>
        <v>DNS</v>
      </c>
      <c r="H1129" s="31">
        <f>VLOOKUP($A1129,DICO_Complet!A:R,8,FALSE)</f>
        <v>0</v>
      </c>
      <c r="I1129" s="3" t="str">
        <f>IF(VLOOKUP($A1129,DICO_Complet!A:R,9,FALSE)&lt;&gt;0,VLOOKUP($A1129,DICO_Complet!A:R,9,FALSE),"")</f>
        <v/>
      </c>
      <c r="J1129" s="3" t="str">
        <f>VLOOKUP($A1129,DICO_Complet!A:R,10,FALSE)</f>
        <v>Cash Withdrawal Indicator</v>
      </c>
      <c r="K1129" s="3" t="str">
        <f>IF(OR(ISNA(VLOOKUP(Tableau161920[[#This Row],[Référence]],MON_MSG!A:H,7,FALSE)),ISBLANK(VLOOKUP(Tableau161920[[#This Row],[Référence]],MON_MSG!A:H,7,FALSE))),"",VLOOKUP(Tableau161920[[#This Row],[Référence]],MON_MSG!A:H,7,FALSE))</f>
        <v/>
      </c>
      <c r="L1129" s="3" t="str">
        <f>IF(OR(ISNA(VLOOKUP(Tableau161920[[#This Row],[Référence]],MON_MSG!A:I,8,FALSE)),ISBLANK(VLOOKUP(Tableau161920[[#This Row],[Référence]],MON_MSG!A:I,8,FALSE))),"",VLOOKUP(Tableau161920[[#This Row],[Référence]],MON_MSG!A:I,8,FALSE))</f>
        <v/>
      </c>
      <c r="M1129" s="3" t="str">
        <f>IF(OR(ISNA(VLOOKUP(Tableau161920[[#This Row],[Référence]],MON_MSG!A:J,9,FALSE)),ISBLANK(VLOOKUP(Tableau161920[[#This Row],[Référence]],MON_MSG!A:J,9,FALSE))),"",VLOOKUP(Tableau161920[[#This Row],[Référence]],MON_MSG!A:J,9,FALSE))</f>
        <v/>
      </c>
      <c r="N1129" s="3" t="str">
        <f>IF(VLOOKUP($A1129,DICO_Complet!A:R,12,FALSE)=0,"",VLOOKUP($A1129,DICO_Complet!A:R,12,FALSE))</f>
        <v/>
      </c>
      <c r="O1129" s="3" t="str">
        <f>IF(VLOOKUP($A1129,DICO_Complet!A:R,13,FALSE)=0,"",VLOOKUP($A1129,DICO_Complet!A:R,13,FALSE))</f>
        <v/>
      </c>
      <c r="P1129" s="3" t="str">
        <f>IF(VLOOKUP($A1129,DICO_Complet!A:R,14,FALSE)=0,"",VLOOKUP($A1129,DICO_Complet!A:R,14,FALSE))</f>
        <v/>
      </c>
      <c r="Q1129" s="3" t="str">
        <f>IF(VLOOKUP($A1129,DICO_Complet!A:R,15,FALSE)=0,"",VLOOKUP($A1129,DICO_Complet!A:R,15,FALSE))</f>
        <v/>
      </c>
      <c r="R1129" s="3" t="str">
        <f>IF(VLOOKUP($A1129,DICO_Complet!A:R,16,FALSE)=0,"",VLOOKUP($A1129,DICO_Complet!A:R,16,FALSE))</f>
        <v/>
      </c>
      <c r="S1129" s="3" t="str">
        <f>IF(VLOOKUP($A1129,DICO_Complet!A:R,17,FALSE)=0,"",VLOOKUP($A1129,DICO_Complet!A:R,17,FALSE))</f>
        <v/>
      </c>
      <c r="T1129" s="3" t="str">
        <f>IF(VLOOKUP($A1129,DICO_Complet!A:R,18,FALSE)=0,"",VLOOKUP($A1129,DICO_Complet!A:R,18,FALSE))</f>
        <v>CTSMDR</v>
      </c>
    </row>
    <row r="1130" spans="1:20">
      <c r="A1130" s="29">
        <v>250418220120</v>
      </c>
      <c r="B1130" s="30" t="str">
        <f>IF(ISNA(VLOOKUP(Tableau161920[[#This Row],[Référence]],MON_MSG!A:B,2,FALSE)),"N",IF($I1130="Obsolete","N","O"))</f>
        <v>O</v>
      </c>
      <c r="C1130" s="3" t="str">
        <f>VLOOKUP($A1130,DICO_Complet!A:R,3,FALSE)</f>
        <v>Reference</v>
      </c>
      <c r="D1130" s="3" t="str">
        <f>VLOOKUP($A1130,DICO_Complet!A:R,4,FALSE)</f>
        <v>cardRepository</v>
      </c>
      <c r="E1130" s="3" t="str">
        <f>VLOOKUP($A1130,DICO_Complet!A:R,5,FALSE)</f>
        <v>cbAccountNature</v>
      </c>
      <c r="F1130" s="3" t="str">
        <f>VLOOKUP($A1130,DICO_Complet!A:R,6,FALSE)</f>
        <v>Exact1Text</v>
      </c>
      <c r="G1130" s="31" t="str">
        <f>VLOOKUP($A1130,DICO_Complet!A:R,7,FALSE)</f>
        <v>DNS</v>
      </c>
      <c r="H1130" s="31">
        <f>VLOOKUP($A1130,DICO_Complet!A:R,8,FALSE)</f>
        <v>0</v>
      </c>
      <c r="I1130" s="3" t="str">
        <f>IF(VLOOKUP($A1130,DICO_Complet!A:R,9,FALSE)&lt;&gt;0,VLOOKUP($A1130,DICO_Complet!A:R,9,FALSE),"")</f>
        <v/>
      </c>
      <c r="J1130" s="3" t="str">
        <f>VLOOKUP($A1130,DICO_Complet!A:R,10,FALSE)</f>
        <v>CB AccountType</v>
      </c>
      <c r="K1130" s="3" t="str">
        <f>IF(OR(ISNA(VLOOKUP(Tableau161920[[#This Row],[Référence]],MON_MSG!A:H,7,FALSE)),ISBLANK(VLOOKUP(Tableau161920[[#This Row],[Référence]],MON_MSG!A:H,7,FALSE))),"",VLOOKUP(Tableau161920[[#This Row],[Référence]],MON_MSG!A:H,7,FALSE))</f>
        <v/>
      </c>
      <c r="L1130" s="3" t="str">
        <f>IF(OR(ISNA(VLOOKUP(Tableau161920[[#This Row],[Référence]],MON_MSG!A:I,8,FALSE)),ISBLANK(VLOOKUP(Tableau161920[[#This Row],[Référence]],MON_MSG!A:I,8,FALSE))),"",VLOOKUP(Tableau161920[[#This Row],[Référence]],MON_MSG!A:I,8,FALSE))</f>
        <v/>
      </c>
      <c r="M1130" s="3" t="str">
        <f>IF(OR(ISNA(VLOOKUP(Tableau161920[[#This Row],[Référence]],MON_MSG!A:J,9,FALSE)),ISBLANK(VLOOKUP(Tableau161920[[#This Row],[Référence]],MON_MSG!A:J,9,FALSE))),"",VLOOKUP(Tableau161920[[#This Row],[Référence]],MON_MSG!A:J,9,FALSE))</f>
        <v/>
      </c>
      <c r="N1130" s="3" t="str">
        <f>IF(VLOOKUP($A1130,DICO_Complet!A:R,12,FALSE)=0,"",VLOOKUP($A1130,DICO_Complet!A:R,12,FALSE))</f>
        <v/>
      </c>
      <c r="O1130" s="3" t="str">
        <f>IF(VLOOKUP($A1130,DICO_Complet!A:R,13,FALSE)=0,"",VLOOKUP($A1130,DICO_Complet!A:R,13,FALSE))</f>
        <v/>
      </c>
      <c r="P1130" s="3" t="str">
        <f>IF(VLOOKUP($A1130,DICO_Complet!A:R,14,FALSE)=0,"",VLOOKUP($A1130,DICO_Complet!A:R,14,FALSE))</f>
        <v/>
      </c>
      <c r="Q1130" s="3" t="str">
        <f>IF(VLOOKUP($A1130,DICO_Complet!A:R,15,FALSE)=0,"",VLOOKUP($A1130,DICO_Complet!A:R,15,FALSE))</f>
        <v/>
      </c>
      <c r="R1130" s="3" t="str">
        <f>IF(VLOOKUP($A1130,DICO_Complet!A:R,16,FALSE)=0,"",VLOOKUP($A1130,DICO_Complet!A:R,16,FALSE))</f>
        <v/>
      </c>
      <c r="S1130" s="3" t="str">
        <f>IF(VLOOKUP($A1130,DICO_Complet!A:R,17,FALSE)=0,"",VLOOKUP($A1130,DICO_Complet!A:R,17,FALSE))</f>
        <v/>
      </c>
      <c r="T1130" s="3" t="str">
        <f>IF(VLOOKUP($A1130,DICO_Complet!A:R,18,FALSE)=0,"",VLOOKUP($A1130,DICO_Complet!A:R,18,FALSE))</f>
        <v>CIDCPR</v>
      </c>
    </row>
    <row r="1131" spans="1:20">
      <c r="A1131" s="29">
        <v>250418220121</v>
      </c>
      <c r="B1131" s="30" t="str">
        <f>IF(ISNA(VLOOKUP(Tableau161920[[#This Row],[Référence]],MON_MSG!A:B,2,FALSE)),"N",IF($I1131="Obsolete","N","O"))</f>
        <v>O</v>
      </c>
      <c r="C1131" s="3" t="str">
        <f>VLOOKUP($A1131,DICO_Complet!A:R,3,FALSE)</f>
        <v>Reference</v>
      </c>
      <c r="D1131" s="3" t="str">
        <f>VLOOKUP($A1131,DICO_Complet!A:R,4,FALSE)</f>
        <v>cardRepository</v>
      </c>
      <c r="E1131" s="3" t="str">
        <f>VLOOKUP($A1131,DICO_Complet!A:R,5,FALSE)</f>
        <v>cbProductNature</v>
      </c>
      <c r="F1131" s="3" t="str">
        <f>VLOOKUP($A1131,DICO_Complet!A:R,6,FALSE)</f>
        <v>Exact1Text</v>
      </c>
      <c r="G1131" s="31" t="str">
        <f>VLOOKUP($A1131,DICO_Complet!A:R,7,FALSE)</f>
        <v>DNS</v>
      </c>
      <c r="H1131" s="31">
        <f>VLOOKUP($A1131,DICO_Complet!A:R,8,FALSE)</f>
        <v>0</v>
      </c>
      <c r="I1131" s="3" t="str">
        <f>IF(VLOOKUP($A1131,DICO_Complet!A:R,9,FALSE)&lt;&gt;0,VLOOKUP($A1131,DICO_Complet!A:R,9,FALSE),"")</f>
        <v/>
      </c>
      <c r="J1131" s="3" t="str">
        <f>VLOOKUP($A1131,DICO_Complet!A:R,10,FALSE)</f>
        <v>CB Product Nature</v>
      </c>
      <c r="K1131" s="3" t="str">
        <f>IF(OR(ISNA(VLOOKUP(Tableau161920[[#This Row],[Référence]],MON_MSG!A:H,7,FALSE)),ISBLANK(VLOOKUP(Tableau161920[[#This Row],[Référence]],MON_MSG!A:H,7,FALSE))),"",VLOOKUP(Tableau161920[[#This Row],[Référence]],MON_MSG!A:H,7,FALSE))</f>
        <v/>
      </c>
      <c r="L1131" s="3" t="str">
        <f>IF(OR(ISNA(VLOOKUP(Tableau161920[[#This Row],[Référence]],MON_MSG!A:I,8,FALSE)),ISBLANK(VLOOKUP(Tableau161920[[#This Row],[Référence]],MON_MSG!A:I,8,FALSE))),"",VLOOKUP(Tableau161920[[#This Row],[Référence]],MON_MSG!A:I,8,FALSE))</f>
        <v/>
      </c>
      <c r="M1131" s="3" t="str">
        <f>IF(OR(ISNA(VLOOKUP(Tableau161920[[#This Row],[Référence]],MON_MSG!A:J,9,FALSE)),ISBLANK(VLOOKUP(Tableau161920[[#This Row],[Référence]],MON_MSG!A:J,9,FALSE))),"",VLOOKUP(Tableau161920[[#This Row],[Référence]],MON_MSG!A:J,9,FALSE))</f>
        <v/>
      </c>
      <c r="N1131" s="3" t="str">
        <f>IF(VLOOKUP($A1131,DICO_Complet!A:R,12,FALSE)=0,"",VLOOKUP($A1131,DICO_Complet!A:R,12,FALSE))</f>
        <v/>
      </c>
      <c r="O1131" s="3" t="str">
        <f>IF(VLOOKUP($A1131,DICO_Complet!A:R,13,FALSE)=0,"",VLOOKUP($A1131,DICO_Complet!A:R,13,FALSE))</f>
        <v/>
      </c>
      <c r="P1131" s="3" t="str">
        <f>IF(VLOOKUP($A1131,DICO_Complet!A:R,14,FALSE)=0,"",VLOOKUP($A1131,DICO_Complet!A:R,14,FALSE))</f>
        <v/>
      </c>
      <c r="Q1131" s="3" t="str">
        <f>IF(VLOOKUP($A1131,DICO_Complet!A:R,15,FALSE)=0,"",VLOOKUP($A1131,DICO_Complet!A:R,15,FALSE))</f>
        <v/>
      </c>
      <c r="R1131" s="3" t="str">
        <f>IF(VLOOKUP($A1131,DICO_Complet!A:R,16,FALSE)=0,"",VLOOKUP($A1131,DICO_Complet!A:R,16,FALSE))</f>
        <v/>
      </c>
      <c r="S1131" s="3" t="str">
        <f>IF(VLOOKUP($A1131,DICO_Complet!A:R,17,FALSE)=0,"",VLOOKUP($A1131,DICO_Complet!A:R,17,FALSE))</f>
        <v/>
      </c>
      <c r="T1131" s="3" t="str">
        <f>IF(VLOOKUP($A1131,DICO_Complet!A:R,18,FALSE)=0,"",VLOOKUP($A1131,DICO_Complet!A:R,18,FALSE))</f>
        <v>CONAPD</v>
      </c>
    </row>
    <row r="1132" spans="1:20">
      <c r="A1132" s="29">
        <v>260129173709</v>
      </c>
      <c r="B1132" s="30" t="str">
        <f>IF(ISNA(VLOOKUP(Tableau161920[[#This Row],[Référence]],MON_MSG!A:B,2,FALSE)),"N",IF($I1132="Obsolete","N","O"))</f>
        <v>O</v>
      </c>
      <c r="C1132" s="3" t="str">
        <f>VLOOKUP($A1132,DICO_Complet!A:R,3,FALSE)</f>
        <v>Reference</v>
      </c>
      <c r="D1132" s="3" t="str">
        <f>VLOOKUP($A1132,DICO_Complet!A:R,4,FALSE)</f>
        <v>cardRepository</v>
      </c>
      <c r="E1132" s="3" t="str">
        <f>VLOOKUP($A1132,DICO_Complet!A:R,5,FALSE)</f>
        <v>cbProductRange</v>
      </c>
      <c r="F1132" s="3" t="str">
        <f>VLOOKUP($A1132,DICO_Complet!A:R,6,FALSE)</f>
        <v>Exact1Text</v>
      </c>
      <c r="G1132" s="31" t="str">
        <f>VLOOKUP($A1132,DICO_Complet!A:R,7,FALSE)</f>
        <v>DNS</v>
      </c>
      <c r="H1132" s="31">
        <f>VLOOKUP($A1132,DICO_Complet!A:R,8,FALSE)</f>
        <v>0</v>
      </c>
      <c r="I1132" s="3" t="str">
        <f>IF(VLOOKUP($A1132,DICO_Complet!A:R,9,FALSE)&lt;&gt;0,VLOOKUP($A1132,DICO_Complet!A:R,9,FALSE),"")</f>
        <v/>
      </c>
      <c r="J1132" s="3" t="str">
        <f>VLOOKUP($A1132,DICO_Complet!A:R,10,FALSE)</f>
        <v>CB product range</v>
      </c>
      <c r="K1132" s="3" t="str">
        <f>IF(OR(ISNA(VLOOKUP(Tableau161920[[#This Row],[Référence]],MON_MSG!A:H,7,FALSE)),ISBLANK(VLOOKUP(Tableau161920[[#This Row],[Référence]],MON_MSG!A:H,7,FALSE))),"",VLOOKUP(Tableau161920[[#This Row],[Référence]],MON_MSG!A:H,7,FALSE))</f>
        <v/>
      </c>
      <c r="L1132" s="3" t="str">
        <f>IF(OR(ISNA(VLOOKUP(Tableau161920[[#This Row],[Référence]],MON_MSG!A:I,8,FALSE)),ISBLANK(VLOOKUP(Tableau161920[[#This Row],[Référence]],MON_MSG!A:I,8,FALSE))),"",VLOOKUP(Tableau161920[[#This Row],[Référence]],MON_MSG!A:I,8,FALSE))</f>
        <v/>
      </c>
      <c r="M1132" s="3" t="str">
        <f>IF(OR(ISNA(VLOOKUP(Tableau161920[[#This Row],[Référence]],MON_MSG!A:J,9,FALSE)),ISBLANK(VLOOKUP(Tableau161920[[#This Row],[Référence]],MON_MSG!A:J,9,FALSE))),"",VLOOKUP(Tableau161920[[#This Row],[Référence]],MON_MSG!A:J,9,FALSE))</f>
        <v/>
      </c>
      <c r="N1132" s="3" t="str">
        <f>IF(VLOOKUP($A1132,DICO_Complet!A:R,12,FALSE)=0,"",VLOOKUP($A1132,DICO_Complet!A:R,12,FALSE))</f>
        <v/>
      </c>
      <c r="O1132" s="3" t="str">
        <f>IF(VLOOKUP($A1132,DICO_Complet!A:R,13,FALSE)=0,"",VLOOKUP($A1132,DICO_Complet!A:R,13,FALSE))</f>
        <v/>
      </c>
      <c r="P1132" s="3" t="str">
        <f>IF(VLOOKUP($A1132,DICO_Complet!A:R,14,FALSE)=0,"",VLOOKUP($A1132,DICO_Complet!A:R,14,FALSE))</f>
        <v/>
      </c>
      <c r="Q1132" s="3" t="str">
        <f>IF(VLOOKUP($A1132,DICO_Complet!A:R,15,FALSE)=0,"",VLOOKUP($A1132,DICO_Complet!A:R,15,FALSE))</f>
        <v/>
      </c>
      <c r="R1132" s="3" t="str">
        <f>IF(VLOOKUP($A1132,DICO_Complet!A:R,16,FALSE)=0,"",VLOOKUP($A1132,DICO_Complet!A:R,16,FALSE))</f>
        <v/>
      </c>
      <c r="S1132" s="3" t="str">
        <f>IF(VLOOKUP($A1132,DICO_Complet!A:R,17,FALSE)=0,"",VLOOKUP($A1132,DICO_Complet!A:R,17,FALSE))</f>
        <v/>
      </c>
      <c r="T1132" s="3" t="str">
        <f>IF(VLOOKUP($A1132,DICO_Complet!A:R,18,FALSE)=0,"",VLOOKUP($A1132,DICO_Complet!A:R,18,FALSE))</f>
        <v/>
      </c>
    </row>
    <row r="1133" spans="1:20">
      <c r="A1133" s="29">
        <v>250718182900</v>
      </c>
      <c r="B1133" s="30" t="str">
        <f>IF(ISNA(VLOOKUP(Tableau161920[[#This Row],[Référence]],MON_MSG!A:B,2,FALSE)),"N",IF($I1133="Obsolete","N","O"))</f>
        <v>O</v>
      </c>
      <c r="C1133" s="3" t="str">
        <f>VLOOKUP($A1133,DICO_Complet!A:R,3,FALSE)</f>
        <v>Reference</v>
      </c>
      <c r="D1133" s="3" t="str">
        <f>VLOOKUP($A1133,DICO_Complet!A:R,4,FALSE)</f>
        <v>cardRepository</v>
      </c>
      <c r="E1133" s="3" t="str">
        <f>VLOOKUP($A1133,DICO_Complet!A:R,5,FALSE)</f>
        <v>cbProductTechCode</v>
      </c>
      <c r="F1133" s="3" t="str">
        <f>VLOOKUP($A1133,DICO_Complet!A:R,6,FALSE)</f>
        <v>Exact1Text</v>
      </c>
      <c r="G1133" s="31" t="str">
        <f>VLOOKUP($A1133,DICO_Complet!A:R,7,FALSE)</f>
        <v>DNS</v>
      </c>
      <c r="H1133" s="31">
        <f>VLOOKUP($A1133,DICO_Complet!A:R,8,FALSE)</f>
        <v>0</v>
      </c>
      <c r="I1133" s="3" t="str">
        <f>IF(VLOOKUP($A1133,DICO_Complet!A:R,9,FALSE)&lt;&gt;0,VLOOKUP($A1133,DICO_Complet!A:R,9,FALSE),"")</f>
        <v/>
      </c>
      <c r="J1133" s="3" t="str">
        <f>VLOOKUP($A1133,DICO_Complet!A:R,10,FALSE)</f>
        <v>CB Product Technology code</v>
      </c>
      <c r="K1133" s="3" t="str">
        <f>IF(OR(ISNA(VLOOKUP(Tableau161920[[#This Row],[Référence]],MON_MSG!A:H,7,FALSE)),ISBLANK(VLOOKUP(Tableau161920[[#This Row],[Référence]],MON_MSG!A:H,7,FALSE))),"",VLOOKUP(Tableau161920[[#This Row],[Référence]],MON_MSG!A:H,7,FALSE))</f>
        <v/>
      </c>
      <c r="L1133" s="3" t="str">
        <f>IF(OR(ISNA(VLOOKUP(Tableau161920[[#This Row],[Référence]],MON_MSG!A:I,8,FALSE)),ISBLANK(VLOOKUP(Tableau161920[[#This Row],[Référence]],MON_MSG!A:I,8,FALSE))),"",VLOOKUP(Tableau161920[[#This Row],[Référence]],MON_MSG!A:I,8,FALSE))</f>
        <v/>
      </c>
      <c r="M1133" s="3" t="str">
        <f>IF(OR(ISNA(VLOOKUP(Tableau161920[[#This Row],[Référence]],MON_MSG!A:J,9,FALSE)),ISBLANK(VLOOKUP(Tableau161920[[#This Row],[Référence]],MON_MSG!A:J,9,FALSE))),"",VLOOKUP(Tableau161920[[#This Row],[Référence]],MON_MSG!A:J,9,FALSE))</f>
        <v/>
      </c>
      <c r="N1133" s="3" t="str">
        <f>IF(VLOOKUP($A1133,DICO_Complet!A:R,12,FALSE)=0,"",VLOOKUP($A1133,DICO_Complet!A:R,12,FALSE))</f>
        <v/>
      </c>
      <c r="O1133" s="3" t="str">
        <f>IF(VLOOKUP($A1133,DICO_Complet!A:R,13,FALSE)=0,"",VLOOKUP($A1133,DICO_Complet!A:R,13,FALSE))</f>
        <v/>
      </c>
      <c r="P1133" s="3" t="str">
        <f>IF(VLOOKUP($A1133,DICO_Complet!A:R,14,FALSE)=0,"",VLOOKUP($A1133,DICO_Complet!A:R,14,FALSE))</f>
        <v/>
      </c>
      <c r="Q1133" s="3" t="str">
        <f>IF(VLOOKUP($A1133,DICO_Complet!A:R,15,FALSE)=0,"",VLOOKUP($A1133,DICO_Complet!A:R,15,FALSE))</f>
        <v/>
      </c>
      <c r="R1133" s="3" t="str">
        <f>IF(VLOOKUP($A1133,DICO_Complet!A:R,16,FALSE)=0,"",VLOOKUP($A1133,DICO_Complet!A:R,16,FALSE))</f>
        <v/>
      </c>
      <c r="S1133" s="3" t="str">
        <f>IF(VLOOKUP($A1133,DICO_Complet!A:R,17,FALSE)=0,"",VLOOKUP($A1133,DICO_Complet!A:R,17,FALSE))</f>
        <v/>
      </c>
      <c r="T1133" s="3" t="str">
        <f>IF(VLOOKUP($A1133,DICO_Complet!A:R,18,FALSE)=0,"",VLOOKUP($A1133,DICO_Complet!A:R,18,FALSE))</f>
        <v>CCHN42</v>
      </c>
    </row>
    <row r="1134" spans="1:20">
      <c r="A1134" s="29">
        <v>250418220122</v>
      </c>
      <c r="B1134" s="30" t="str">
        <f>IF(ISNA(VLOOKUP(Tableau161920[[#This Row],[Référence]],MON_MSG!A:B,2,FALSE)),"N",IF($I1134="Obsolete","N","O"))</f>
        <v>O</v>
      </c>
      <c r="C1134" s="3" t="str">
        <f>VLOOKUP($A1134,DICO_Complet!A:R,3,FALSE)</f>
        <v>Reference</v>
      </c>
      <c r="D1134" s="3" t="str">
        <f>VLOOKUP($A1134,DICO_Complet!A:R,4,FALSE)</f>
        <v>cardRepository</v>
      </c>
      <c r="E1134" s="3" t="str">
        <f>VLOOKUP($A1134,DICO_Complet!A:R,5,FALSE)</f>
        <v>electronicPaymentAuthorised</v>
      </c>
      <c r="F1134" s="3" t="str">
        <f>VLOOKUP($A1134,DICO_Complet!A:R,6,FALSE)</f>
        <v>TrueFalseIndicator</v>
      </c>
      <c r="G1134" s="31" t="str">
        <f>VLOOKUP($A1134,DICO_Complet!A:R,7,FALSE)</f>
        <v>DNS</v>
      </c>
      <c r="H1134" s="31">
        <f>VLOOKUP($A1134,DICO_Complet!A:R,8,FALSE)</f>
        <v>0</v>
      </c>
      <c r="I1134" s="3" t="str">
        <f>IF(VLOOKUP($A1134,DICO_Complet!A:R,9,FALSE)&lt;&gt;0,VLOOKUP($A1134,DICO_Complet!A:R,9,FALSE),"")</f>
        <v/>
      </c>
      <c r="J1134" s="3" t="str">
        <f>VLOOKUP($A1134,DICO_Complet!A:R,10,FALSE)</f>
        <v>Electronic Payment Indicator</v>
      </c>
      <c r="K1134" s="3" t="str">
        <f>IF(OR(ISNA(VLOOKUP(Tableau161920[[#This Row],[Référence]],MON_MSG!A:H,7,FALSE)),ISBLANK(VLOOKUP(Tableau161920[[#This Row],[Référence]],MON_MSG!A:H,7,FALSE))),"",VLOOKUP(Tableau161920[[#This Row],[Référence]],MON_MSG!A:H,7,FALSE))</f>
        <v/>
      </c>
      <c r="L1134" s="3" t="str">
        <f>IF(OR(ISNA(VLOOKUP(Tableau161920[[#This Row],[Référence]],MON_MSG!A:I,8,FALSE)),ISBLANK(VLOOKUP(Tableau161920[[#This Row],[Référence]],MON_MSG!A:I,8,FALSE))),"",VLOOKUP(Tableau161920[[#This Row],[Référence]],MON_MSG!A:I,8,FALSE))</f>
        <v/>
      </c>
      <c r="M1134" s="3" t="str">
        <f>IF(OR(ISNA(VLOOKUP(Tableau161920[[#This Row],[Référence]],MON_MSG!A:J,9,FALSE)),ISBLANK(VLOOKUP(Tableau161920[[#This Row],[Référence]],MON_MSG!A:J,9,FALSE))),"",VLOOKUP(Tableau161920[[#This Row],[Référence]],MON_MSG!A:J,9,FALSE))</f>
        <v/>
      </c>
      <c r="N1134" s="3" t="str">
        <f>IF(VLOOKUP($A1134,DICO_Complet!A:R,12,FALSE)=0,"",VLOOKUP($A1134,DICO_Complet!A:R,12,FALSE))</f>
        <v/>
      </c>
      <c r="O1134" s="3" t="str">
        <f>IF(VLOOKUP($A1134,DICO_Complet!A:R,13,FALSE)=0,"",VLOOKUP($A1134,DICO_Complet!A:R,13,FALSE))</f>
        <v/>
      </c>
      <c r="P1134" s="3" t="str">
        <f>IF(VLOOKUP($A1134,DICO_Complet!A:R,14,FALSE)=0,"",VLOOKUP($A1134,DICO_Complet!A:R,14,FALSE))</f>
        <v/>
      </c>
      <c r="Q1134" s="3" t="str">
        <f>IF(VLOOKUP($A1134,DICO_Complet!A:R,15,FALSE)=0,"",VLOOKUP($A1134,DICO_Complet!A:R,15,FALSE))</f>
        <v/>
      </c>
      <c r="R1134" s="3" t="str">
        <f>IF(VLOOKUP($A1134,DICO_Complet!A:R,16,FALSE)=0,"",VLOOKUP($A1134,DICO_Complet!A:R,16,FALSE))</f>
        <v/>
      </c>
      <c r="S1134" s="3" t="str">
        <f>IF(VLOOKUP($A1134,DICO_Complet!A:R,17,FALSE)=0,"",VLOOKUP($A1134,DICO_Complet!A:R,17,FALSE))</f>
        <v/>
      </c>
      <c r="T1134" s="3" t="str">
        <f>IF(VLOOKUP($A1134,DICO_Complet!A:R,18,FALSE)=0,"",VLOOKUP($A1134,DICO_Complet!A:R,18,FALSE))</f>
        <v>CTSMDE</v>
      </c>
    </row>
    <row r="1135" spans="1:20">
      <c r="A1135" s="29">
        <v>250418220126</v>
      </c>
      <c r="B1135" s="30" t="str">
        <f>IF(ISNA(VLOOKUP(Tableau161920[[#This Row],[Référence]],MON_MSG!A:B,2,FALSE)),"N",IF($I1135="Obsolete","N","O"))</f>
        <v>O</v>
      </c>
      <c r="C1135" s="3" t="str">
        <f>VLOOKUP($A1135,DICO_Complet!A:R,3,FALSE)</f>
        <v>Reference</v>
      </c>
      <c r="D1135" s="3" t="str">
        <f>VLOOKUP($A1135,DICO_Complet!A:R,4,FALSE)</f>
        <v>cardRepository</v>
      </c>
      <c r="E1135" s="3" t="str">
        <f>VLOOKUP($A1135,DICO_Complet!A:R,5,FALSE)</f>
        <v>luhnKeyCheckIndicator</v>
      </c>
      <c r="F1135" s="3" t="str">
        <f>VLOOKUP($A1135,DICO_Complet!A:R,6,FALSE)</f>
        <v>LuhnKeyCheckIndicatorCodeset</v>
      </c>
      <c r="G1135" s="31" t="str">
        <f>VLOOKUP($A1135,DICO_Complet!A:R,7,FALSE)</f>
        <v>DNS</v>
      </c>
      <c r="H1135" s="31">
        <f>VLOOKUP($A1135,DICO_Complet!A:R,8,FALSE)</f>
        <v>0</v>
      </c>
      <c r="I1135" s="3" t="str">
        <f>IF(VLOOKUP($A1135,DICO_Complet!A:R,9,FALSE)&lt;&gt;0,VLOOKUP($A1135,DICO_Complet!A:R,9,FALSE),"")</f>
        <v/>
      </c>
      <c r="J1135" s="3" t="str">
        <f>VLOOKUP($A1135,DICO_Complet!A:R,10,FALSE)</f>
        <v>Luhn key check indicator</v>
      </c>
      <c r="K1135" s="3" t="str">
        <f>IF(OR(ISNA(VLOOKUP(Tableau161920[[#This Row],[Référence]],MON_MSG!A:H,7,FALSE)),ISBLANK(VLOOKUP(Tableau161920[[#This Row],[Référence]],MON_MSG!A:H,7,FALSE))),"",VLOOKUP(Tableau161920[[#This Row],[Référence]],MON_MSG!A:H,7,FALSE))</f>
        <v/>
      </c>
      <c r="L1135" s="3" t="str">
        <f>IF(OR(ISNA(VLOOKUP(Tableau161920[[#This Row],[Référence]],MON_MSG!A:I,8,FALSE)),ISBLANK(VLOOKUP(Tableau161920[[#This Row],[Référence]],MON_MSG!A:I,8,FALSE))),"",VLOOKUP(Tableau161920[[#This Row],[Référence]],MON_MSG!A:I,8,FALSE))</f>
        <v/>
      </c>
      <c r="M1135" s="3" t="str">
        <f>IF(OR(ISNA(VLOOKUP(Tableau161920[[#This Row],[Référence]],MON_MSG!A:J,9,FALSE)),ISBLANK(VLOOKUP(Tableau161920[[#This Row],[Référence]],MON_MSG!A:J,9,FALSE))),"",VLOOKUP(Tableau161920[[#This Row],[Référence]],MON_MSG!A:J,9,FALSE))</f>
        <v/>
      </c>
      <c r="N1135" s="3" t="str">
        <f>IF(VLOOKUP($A1135,DICO_Complet!A:R,12,FALSE)=0,"",VLOOKUP($A1135,DICO_Complet!A:R,12,FALSE))</f>
        <v/>
      </c>
      <c r="O1135" s="3" t="str">
        <f>IF(VLOOKUP($A1135,DICO_Complet!A:R,13,FALSE)=0,"",VLOOKUP($A1135,DICO_Complet!A:R,13,FALSE))</f>
        <v/>
      </c>
      <c r="P1135" s="3" t="str">
        <f>IF(VLOOKUP($A1135,DICO_Complet!A:R,14,FALSE)=0,"",VLOOKUP($A1135,DICO_Complet!A:R,14,FALSE))</f>
        <v/>
      </c>
      <c r="Q1135" s="3" t="str">
        <f>IF(VLOOKUP($A1135,DICO_Complet!A:R,15,FALSE)=0,"",VLOOKUP($A1135,DICO_Complet!A:R,15,FALSE))</f>
        <v/>
      </c>
      <c r="R1135" s="3" t="str">
        <f>IF(VLOOKUP($A1135,DICO_Complet!A:R,16,FALSE)=0,"",VLOOKUP($A1135,DICO_Complet!A:R,16,FALSE))</f>
        <v/>
      </c>
      <c r="S1135" s="3" t="str">
        <f>IF(VLOOKUP($A1135,DICO_Complet!A:R,17,FALSE)=0,"",VLOOKUP($A1135,DICO_Complet!A:R,17,FALSE))</f>
        <v/>
      </c>
      <c r="T1135" s="3" t="str">
        <f>IF(VLOOKUP($A1135,DICO_Complet!A:R,18,FALSE)=0,"",VLOOKUP($A1135,DICO_Complet!A:R,18,FALSE))</f>
        <v>CECTCL</v>
      </c>
    </row>
    <row r="1136" spans="1:20">
      <c r="A1136" s="29">
        <v>250418220128</v>
      </c>
      <c r="B1136" s="30" t="str">
        <f>IF(ISNA(VLOOKUP(Tableau161920[[#This Row],[Référence]],MON_MSG!A:B,2,FALSE)),"N",IF($I1136="Obsolete","N","O"))</f>
        <v>O</v>
      </c>
      <c r="C1136" s="3" t="str">
        <f>VLOOKUP($A1136,DICO_Complet!A:R,3,FALSE)</f>
        <v>Reference</v>
      </c>
      <c r="D1136" s="3" t="str">
        <f>VLOOKUP($A1136,DICO_Complet!A:R,4,FALSE)</f>
        <v>cardRepository</v>
      </c>
      <c r="E1136" s="3" t="str">
        <f>VLOOKUP($A1136,DICO_Complet!A:R,5,FALSE)</f>
        <v>managerInstitutionId</v>
      </c>
      <c r="F1136" s="3" t="str">
        <f>VLOOKUP($A1136,DICO_Complet!A:R,6,FALSE)</f>
        <v>Exact5NumericText</v>
      </c>
      <c r="G1136" s="31" t="str">
        <f>VLOOKUP($A1136,DICO_Complet!A:R,7,FALSE)</f>
        <v>DNS</v>
      </c>
      <c r="H1136" s="31">
        <f>VLOOKUP($A1136,DICO_Complet!A:R,8,FALSE)</f>
        <v>0</v>
      </c>
      <c r="I1136" s="3" t="str">
        <f>IF(VLOOKUP($A1136,DICO_Complet!A:R,9,FALSE)&lt;&gt;0,VLOOKUP($A1136,DICO_Complet!A:R,9,FALSE),"")</f>
        <v/>
      </c>
      <c r="J1136" s="3" t="str">
        <f>VLOOKUP($A1136,DICO_Complet!A:R,10,FALSE)</f>
        <v>Manager Institution Id</v>
      </c>
      <c r="K1136" s="3" t="str">
        <f>IF(OR(ISNA(VLOOKUP(Tableau161920[[#This Row],[Référence]],MON_MSG!A:H,7,FALSE)),ISBLANK(VLOOKUP(Tableau161920[[#This Row],[Référence]],MON_MSG!A:H,7,FALSE))),"",VLOOKUP(Tableau161920[[#This Row],[Référence]],MON_MSG!A:H,7,FALSE))</f>
        <v/>
      </c>
      <c r="L1136" s="3" t="str">
        <f>IF(OR(ISNA(VLOOKUP(Tableau161920[[#This Row],[Référence]],MON_MSG!A:I,8,FALSE)),ISBLANK(VLOOKUP(Tableau161920[[#This Row],[Référence]],MON_MSG!A:I,8,FALSE))),"",VLOOKUP(Tableau161920[[#This Row],[Référence]],MON_MSG!A:I,8,FALSE))</f>
        <v/>
      </c>
      <c r="M1136" s="3" t="str">
        <f>IF(OR(ISNA(VLOOKUP(Tableau161920[[#This Row],[Référence]],MON_MSG!A:J,9,FALSE)),ISBLANK(VLOOKUP(Tableau161920[[#This Row],[Référence]],MON_MSG!A:J,9,FALSE))),"",VLOOKUP(Tableau161920[[#This Row],[Référence]],MON_MSG!A:J,9,FALSE))</f>
        <v/>
      </c>
      <c r="N1136" s="3" t="str">
        <f>IF(VLOOKUP($A1136,DICO_Complet!A:R,12,FALSE)=0,"",VLOOKUP($A1136,DICO_Complet!A:R,12,FALSE))</f>
        <v/>
      </c>
      <c r="O1136" s="3" t="str">
        <f>IF(VLOOKUP($A1136,DICO_Complet!A:R,13,FALSE)=0,"",VLOOKUP($A1136,DICO_Complet!A:R,13,FALSE))</f>
        <v/>
      </c>
      <c r="P1136" s="3" t="str">
        <f>IF(VLOOKUP($A1136,DICO_Complet!A:R,14,FALSE)=0,"",VLOOKUP($A1136,DICO_Complet!A:R,14,FALSE))</f>
        <v/>
      </c>
      <c r="Q1136" s="3" t="str">
        <f>IF(VLOOKUP($A1136,DICO_Complet!A:R,15,FALSE)=0,"",VLOOKUP($A1136,DICO_Complet!A:R,15,FALSE))</f>
        <v/>
      </c>
      <c r="R1136" s="3" t="str">
        <f>IF(VLOOKUP($A1136,DICO_Complet!A:R,16,FALSE)=0,"",VLOOKUP($A1136,DICO_Complet!A:R,16,FALSE))</f>
        <v/>
      </c>
      <c r="S1136" s="3" t="str">
        <f>IF(VLOOKUP($A1136,DICO_Complet!A:R,17,FALSE)=0,"",VLOOKUP($A1136,DICO_Complet!A:R,17,FALSE))</f>
        <v/>
      </c>
      <c r="T1136" s="3" t="str">
        <f>IF(VLOOKUP($A1136,DICO_Complet!A:R,18,FALSE)=0,"",VLOOKUP($A1136,DICO_Complet!A:R,18,FALSE))</f>
        <v>COETPC</v>
      </c>
    </row>
    <row r="1137" spans="1:20">
      <c r="A1137" s="29">
        <v>250418220130</v>
      </c>
      <c r="B1137" s="30" t="str">
        <f>IF(ISNA(VLOOKUP(Tableau161920[[#This Row],[Référence]],MON_MSG!A:B,2,FALSE)),"N",IF($I1137="Obsolete","N","O"))</f>
        <v>O</v>
      </c>
      <c r="C1137" s="3" t="str">
        <f>VLOOKUP($A1137,DICO_Complet!A:R,3,FALSE)</f>
        <v>Reference</v>
      </c>
      <c r="D1137" s="3" t="str">
        <f>VLOOKUP($A1137,DICO_Complet!A:R,4,FALSE)</f>
        <v>cardRepository</v>
      </c>
      <c r="E1137" s="3" t="str">
        <f>VLOOKUP($A1137,DICO_Complet!A:R,5,FALSE)</f>
        <v>mastercardCashWithdrawalIndicator</v>
      </c>
      <c r="F1137" s="3" t="str">
        <f>VLOOKUP($A1137,DICO_Complet!A:R,6,FALSE)</f>
        <v>Max2NumericText</v>
      </c>
      <c r="G1137" s="31" t="str">
        <f>VLOOKUP($A1137,DICO_Complet!A:R,7,FALSE)</f>
        <v>DNS</v>
      </c>
      <c r="H1137" s="31">
        <f>VLOOKUP($A1137,DICO_Complet!A:R,8,FALSE)</f>
        <v>0</v>
      </c>
      <c r="I1137" s="3" t="str">
        <f>IF(VLOOKUP($A1137,DICO_Complet!A:R,9,FALSE)&lt;&gt;0,VLOOKUP($A1137,DICO_Complet!A:R,9,FALSE),"")</f>
        <v/>
      </c>
      <c r="J1137" s="3" t="str">
        <f>VLOOKUP($A1137,DICO_Complet!A:R,10,FALSE)</f>
        <v>Mastercard Cash Withdrawal Indicator</v>
      </c>
      <c r="K1137" s="3" t="str">
        <f>IF(OR(ISNA(VLOOKUP(Tableau161920[[#This Row],[Référence]],MON_MSG!A:H,7,FALSE)),ISBLANK(VLOOKUP(Tableau161920[[#This Row],[Référence]],MON_MSG!A:H,7,FALSE))),"",VLOOKUP(Tableau161920[[#This Row],[Référence]],MON_MSG!A:H,7,FALSE))</f>
        <v/>
      </c>
      <c r="L1137" s="3" t="str">
        <f>IF(OR(ISNA(VLOOKUP(Tableau161920[[#This Row],[Référence]],MON_MSG!A:I,8,FALSE)),ISBLANK(VLOOKUP(Tableau161920[[#This Row],[Référence]],MON_MSG!A:I,8,FALSE))),"",VLOOKUP(Tableau161920[[#This Row],[Référence]],MON_MSG!A:I,8,FALSE))</f>
        <v/>
      </c>
      <c r="M1137" s="3" t="str">
        <f>IF(OR(ISNA(VLOOKUP(Tableau161920[[#This Row],[Référence]],MON_MSG!A:J,9,FALSE)),ISBLANK(VLOOKUP(Tableau161920[[#This Row],[Référence]],MON_MSG!A:J,9,FALSE))),"",VLOOKUP(Tableau161920[[#This Row],[Référence]],MON_MSG!A:J,9,FALSE))</f>
        <v/>
      </c>
      <c r="N1137" s="3" t="str">
        <f>IF(VLOOKUP($A1137,DICO_Complet!A:R,12,FALSE)=0,"",VLOOKUP($A1137,DICO_Complet!A:R,12,FALSE))</f>
        <v/>
      </c>
      <c r="O1137" s="3" t="str">
        <f>IF(VLOOKUP($A1137,DICO_Complet!A:R,13,FALSE)=0,"",VLOOKUP($A1137,DICO_Complet!A:R,13,FALSE))</f>
        <v/>
      </c>
      <c r="P1137" s="3" t="str">
        <f>IF(VLOOKUP($A1137,DICO_Complet!A:R,14,FALSE)=0,"",VLOOKUP($A1137,DICO_Complet!A:R,14,FALSE))</f>
        <v/>
      </c>
      <c r="Q1137" s="3" t="str">
        <f>IF(VLOOKUP($A1137,DICO_Complet!A:R,15,FALSE)=0,"",VLOOKUP($A1137,DICO_Complet!A:R,15,FALSE))</f>
        <v/>
      </c>
      <c r="R1137" s="3" t="str">
        <f>IF(VLOOKUP($A1137,DICO_Complet!A:R,16,FALSE)=0,"",VLOOKUP($A1137,DICO_Complet!A:R,16,FALSE))</f>
        <v/>
      </c>
      <c r="S1137" s="3" t="str">
        <f>IF(VLOOKUP($A1137,DICO_Complet!A:R,17,FALSE)=0,"",VLOOKUP($A1137,DICO_Complet!A:R,17,FALSE))</f>
        <v/>
      </c>
      <c r="T1137" s="3" t="str">
        <f>IF(VLOOKUP($A1137,DICO_Complet!A:R,18,FALSE)=0,"",VLOOKUP($A1137,DICO_Complet!A:R,18,FALSE))</f>
        <v>COCTER</v>
      </c>
    </row>
    <row r="1138" spans="1:20">
      <c r="A1138" s="29">
        <v>250418220131</v>
      </c>
      <c r="B1138" s="30" t="str">
        <f>IF(ISNA(VLOOKUP(Tableau161920[[#This Row],[Référence]],MON_MSG!A:B,2,FALSE)),"N",IF($I1138="Obsolete","N","O"))</f>
        <v>O</v>
      </c>
      <c r="C1138" s="3" t="str">
        <f>VLOOKUP($A1138,DICO_Complet!A:R,3,FALSE)</f>
        <v>Reference</v>
      </c>
      <c r="D1138" s="3" t="str">
        <f>VLOOKUP($A1138,DICO_Complet!A:R,4,FALSE)</f>
        <v>cardRepository</v>
      </c>
      <c r="E1138" s="3" t="str">
        <f>VLOOKUP($A1138,DICO_Complet!A:R,5,FALSE)</f>
        <v>mastercardElectronicPaymentIndicator</v>
      </c>
      <c r="F1138" s="3" t="str">
        <f>VLOOKUP($A1138,DICO_Complet!A:R,6,FALSE)</f>
        <v>Max2NumericText</v>
      </c>
      <c r="G1138" s="31" t="str">
        <f>VLOOKUP($A1138,DICO_Complet!A:R,7,FALSE)</f>
        <v>DNS</v>
      </c>
      <c r="H1138" s="31">
        <f>VLOOKUP($A1138,DICO_Complet!A:R,8,FALSE)</f>
        <v>0</v>
      </c>
      <c r="I1138" s="3" t="str">
        <f>IF(VLOOKUP($A1138,DICO_Complet!A:R,9,FALSE)&lt;&gt;0,VLOOKUP($A1138,DICO_Complet!A:R,9,FALSE),"")</f>
        <v/>
      </c>
      <c r="J1138" s="3" t="str">
        <f>VLOOKUP($A1138,DICO_Complet!A:R,10,FALSE)</f>
        <v>Mastercard Electronic Payment Indicator</v>
      </c>
      <c r="K1138" s="3" t="str">
        <f>IF(OR(ISNA(VLOOKUP(Tableau161920[[#This Row],[Référence]],MON_MSG!A:H,7,FALSE)),ISBLANK(VLOOKUP(Tableau161920[[#This Row],[Référence]],MON_MSG!A:H,7,FALSE))),"",VLOOKUP(Tableau161920[[#This Row],[Référence]],MON_MSG!A:H,7,FALSE))</f>
        <v/>
      </c>
      <c r="L1138" s="3" t="str">
        <f>IF(OR(ISNA(VLOOKUP(Tableau161920[[#This Row],[Référence]],MON_MSG!A:I,8,FALSE)),ISBLANK(VLOOKUP(Tableau161920[[#This Row],[Référence]],MON_MSG!A:I,8,FALSE))),"",VLOOKUP(Tableau161920[[#This Row],[Référence]],MON_MSG!A:I,8,FALSE))</f>
        <v/>
      </c>
      <c r="M1138" s="3" t="str">
        <f>IF(OR(ISNA(VLOOKUP(Tableau161920[[#This Row],[Référence]],MON_MSG!A:J,9,FALSE)),ISBLANK(VLOOKUP(Tableau161920[[#This Row],[Référence]],MON_MSG!A:J,9,FALSE))),"",VLOOKUP(Tableau161920[[#This Row],[Référence]],MON_MSG!A:J,9,FALSE))</f>
        <v/>
      </c>
      <c r="N1138" s="3" t="str">
        <f>IF(VLOOKUP($A1138,DICO_Complet!A:R,12,FALSE)=0,"",VLOOKUP($A1138,DICO_Complet!A:R,12,FALSE))</f>
        <v/>
      </c>
      <c r="O1138" s="3" t="str">
        <f>IF(VLOOKUP($A1138,DICO_Complet!A:R,13,FALSE)=0,"",VLOOKUP($A1138,DICO_Complet!A:R,13,FALSE))</f>
        <v/>
      </c>
      <c r="P1138" s="3" t="str">
        <f>IF(VLOOKUP($A1138,DICO_Complet!A:R,14,FALSE)=0,"",VLOOKUP($A1138,DICO_Complet!A:R,14,FALSE))</f>
        <v/>
      </c>
      <c r="Q1138" s="3" t="str">
        <f>IF(VLOOKUP($A1138,DICO_Complet!A:R,15,FALSE)=0,"",VLOOKUP($A1138,DICO_Complet!A:R,15,FALSE))</f>
        <v/>
      </c>
      <c r="R1138" s="3" t="str">
        <f>IF(VLOOKUP($A1138,DICO_Complet!A:R,16,FALSE)=0,"",VLOOKUP($A1138,DICO_Complet!A:R,16,FALSE))</f>
        <v/>
      </c>
      <c r="S1138" s="3" t="str">
        <f>IF(VLOOKUP($A1138,DICO_Complet!A:R,17,FALSE)=0,"",VLOOKUP($A1138,DICO_Complet!A:R,17,FALSE))</f>
        <v/>
      </c>
      <c r="T1138" s="3" t="str">
        <f>IF(VLOOKUP($A1138,DICO_Complet!A:R,18,FALSE)=0,"",VLOOKUP($A1138,DICO_Complet!A:R,18,FALSE))</f>
        <v>COCTEE</v>
      </c>
    </row>
    <row r="1139" spans="1:20">
      <c r="A1139" s="29">
        <v>250418220132</v>
      </c>
      <c r="B1139" s="30" t="str">
        <f>IF(ISNA(VLOOKUP(Tableau161920[[#This Row],[Référence]],MON_MSG!A:B,2,FALSE)),"N",IF($I1139="Obsolete","N","O"))</f>
        <v>O</v>
      </c>
      <c r="C1139" s="3" t="str">
        <f>VLOOKUP($A1139,DICO_Complet!A:R,3,FALSE)</f>
        <v>Reference</v>
      </c>
      <c r="D1139" s="3" t="str">
        <f>VLOOKUP($A1139,DICO_Complet!A:R,4,FALSE)</f>
        <v>cardRepository</v>
      </c>
      <c r="E1139" s="3" t="str">
        <f>VLOOKUP($A1139,DICO_Complet!A:R,5,FALSE)</f>
        <v>mastercardEuropeSubregionCode</v>
      </c>
      <c r="F1139" s="3" t="str">
        <f>VLOOKUP($A1139,DICO_Complet!A:R,6,FALSE)</f>
        <v>Exact1Text</v>
      </c>
      <c r="G1139" s="31" t="str">
        <f>VLOOKUP($A1139,DICO_Complet!A:R,7,FALSE)</f>
        <v>DNS</v>
      </c>
      <c r="H1139" s="31">
        <f>VLOOKUP($A1139,DICO_Complet!A:R,8,FALSE)</f>
        <v>0</v>
      </c>
      <c r="I1139" s="3" t="str">
        <f>IF(VLOOKUP($A1139,DICO_Complet!A:R,9,FALSE)&lt;&gt;0,VLOOKUP($A1139,DICO_Complet!A:R,9,FALSE),"")</f>
        <v/>
      </c>
      <c r="J1139" s="3" t="str">
        <f>VLOOKUP($A1139,DICO_Complet!A:R,10,FALSE)</f>
        <v>mastercard Europe Subregion Code</v>
      </c>
      <c r="K1139" s="3" t="str">
        <f>IF(OR(ISNA(VLOOKUP(Tableau161920[[#This Row],[Référence]],MON_MSG!A:H,7,FALSE)),ISBLANK(VLOOKUP(Tableau161920[[#This Row],[Référence]],MON_MSG!A:H,7,FALSE))),"",VLOOKUP(Tableau161920[[#This Row],[Référence]],MON_MSG!A:H,7,FALSE))</f>
        <v/>
      </c>
      <c r="L1139" s="3" t="str">
        <f>IF(OR(ISNA(VLOOKUP(Tableau161920[[#This Row],[Référence]],MON_MSG!A:I,8,FALSE)),ISBLANK(VLOOKUP(Tableau161920[[#This Row],[Référence]],MON_MSG!A:I,8,FALSE))),"",VLOOKUP(Tableau161920[[#This Row],[Référence]],MON_MSG!A:I,8,FALSE))</f>
        <v/>
      </c>
      <c r="M1139" s="3" t="str">
        <f>IF(OR(ISNA(VLOOKUP(Tableau161920[[#This Row],[Référence]],MON_MSG!A:J,9,FALSE)),ISBLANK(VLOOKUP(Tableau161920[[#This Row],[Référence]],MON_MSG!A:J,9,FALSE))),"",VLOOKUP(Tableau161920[[#This Row],[Référence]],MON_MSG!A:J,9,FALSE))</f>
        <v/>
      </c>
      <c r="N1139" s="3" t="str">
        <f>IF(VLOOKUP($A1139,DICO_Complet!A:R,12,FALSE)=0,"",VLOOKUP($A1139,DICO_Complet!A:R,12,FALSE))</f>
        <v/>
      </c>
      <c r="O1139" s="3" t="str">
        <f>IF(VLOOKUP($A1139,DICO_Complet!A:R,13,FALSE)=0,"",VLOOKUP($A1139,DICO_Complet!A:R,13,FALSE))</f>
        <v/>
      </c>
      <c r="P1139" s="3" t="str">
        <f>IF(VLOOKUP($A1139,DICO_Complet!A:R,14,FALSE)=0,"",VLOOKUP($A1139,DICO_Complet!A:R,14,FALSE))</f>
        <v/>
      </c>
      <c r="Q1139" s="3" t="str">
        <f>IF(VLOOKUP($A1139,DICO_Complet!A:R,15,FALSE)=0,"",VLOOKUP($A1139,DICO_Complet!A:R,15,FALSE))</f>
        <v/>
      </c>
      <c r="R1139" s="3" t="str">
        <f>IF(VLOOKUP($A1139,DICO_Complet!A:R,16,FALSE)=0,"",VLOOKUP($A1139,DICO_Complet!A:R,16,FALSE))</f>
        <v/>
      </c>
      <c r="S1139" s="3" t="str">
        <f>IF(VLOOKUP($A1139,DICO_Complet!A:R,17,FALSE)=0,"",VLOOKUP($A1139,DICO_Complet!A:R,17,FALSE))</f>
        <v/>
      </c>
      <c r="T1139" s="3" t="str">
        <f>IF(VLOOKUP($A1139,DICO_Complet!A:R,18,FALSE)=0,"",VLOOKUP($A1139,DICO_Complet!A:R,18,FALSE))</f>
        <v>CESORE</v>
      </c>
    </row>
    <row r="1140" spans="1:20">
      <c r="A1140" s="29">
        <v>250418220133</v>
      </c>
      <c r="B1140" s="30" t="str">
        <f>IF(ISNA(VLOOKUP(Tableau161920[[#This Row],[Référence]],MON_MSG!A:B,2,FALSE)),"N",IF($I1140="Obsolete","N","O"))</f>
        <v>O</v>
      </c>
      <c r="C1140" s="3" t="str">
        <f>VLOOKUP($A1140,DICO_Complet!A:R,3,FALSE)</f>
        <v>Reference</v>
      </c>
      <c r="D1140" s="3" t="str">
        <f>VLOOKUP($A1140,DICO_Complet!A:R,4,FALSE)</f>
        <v>cardRepository</v>
      </c>
      <c r="E1140" s="3" t="str">
        <f>VLOOKUP($A1140,DICO_Complet!A:R,5,FALSE)</f>
        <v>mastercardInterchangeFeeRegion</v>
      </c>
      <c r="F1140" s="3" t="str">
        <f>VLOOKUP($A1140,DICO_Complet!A:R,6,FALSE)</f>
        <v>Exact1Text</v>
      </c>
      <c r="G1140" s="31" t="str">
        <f>VLOOKUP($A1140,DICO_Complet!A:R,7,FALSE)</f>
        <v>DNS</v>
      </c>
      <c r="H1140" s="31">
        <f>VLOOKUP($A1140,DICO_Complet!A:R,8,FALSE)</f>
        <v>0</v>
      </c>
      <c r="I1140" s="3" t="str">
        <f>IF(VLOOKUP($A1140,DICO_Complet!A:R,9,FALSE)&lt;&gt;0,VLOOKUP($A1140,DICO_Complet!A:R,9,FALSE),"")</f>
        <v/>
      </c>
      <c r="J1140" s="3" t="str">
        <f>VLOOKUP($A1140,DICO_Complet!A:R,10,FALSE)</f>
        <v>Mastercard Interchange Fee Region</v>
      </c>
      <c r="K1140" s="3" t="str">
        <f>IF(OR(ISNA(VLOOKUP(Tableau161920[[#This Row],[Référence]],MON_MSG!A:H,7,FALSE)),ISBLANK(VLOOKUP(Tableau161920[[#This Row],[Référence]],MON_MSG!A:H,7,FALSE))),"",VLOOKUP(Tableau161920[[#This Row],[Référence]],MON_MSG!A:H,7,FALSE))</f>
        <v/>
      </c>
      <c r="L1140" s="3" t="str">
        <f>IF(OR(ISNA(VLOOKUP(Tableau161920[[#This Row],[Référence]],MON_MSG!A:I,8,FALSE)),ISBLANK(VLOOKUP(Tableau161920[[#This Row],[Référence]],MON_MSG!A:I,8,FALSE))),"",VLOOKUP(Tableau161920[[#This Row],[Référence]],MON_MSG!A:I,8,FALSE))</f>
        <v/>
      </c>
      <c r="M1140" s="3" t="str">
        <f>IF(OR(ISNA(VLOOKUP(Tableau161920[[#This Row],[Référence]],MON_MSG!A:J,9,FALSE)),ISBLANK(VLOOKUP(Tableau161920[[#This Row],[Référence]],MON_MSG!A:J,9,FALSE))),"",VLOOKUP(Tableau161920[[#This Row],[Référence]],MON_MSG!A:J,9,FALSE))</f>
        <v/>
      </c>
      <c r="N1140" s="3" t="str">
        <f>IF(VLOOKUP($A1140,DICO_Complet!A:R,12,FALSE)=0,"",VLOOKUP($A1140,DICO_Complet!A:R,12,FALSE))</f>
        <v/>
      </c>
      <c r="O1140" s="3" t="str">
        <f>IF(VLOOKUP($A1140,DICO_Complet!A:R,13,FALSE)=0,"",VLOOKUP($A1140,DICO_Complet!A:R,13,FALSE))</f>
        <v/>
      </c>
      <c r="P1140" s="3" t="str">
        <f>IF(VLOOKUP($A1140,DICO_Complet!A:R,14,FALSE)=0,"",VLOOKUP($A1140,DICO_Complet!A:R,14,FALSE))</f>
        <v/>
      </c>
      <c r="Q1140" s="3" t="str">
        <f>IF(VLOOKUP($A1140,DICO_Complet!A:R,15,FALSE)=0,"",VLOOKUP($A1140,DICO_Complet!A:R,15,FALSE))</f>
        <v/>
      </c>
      <c r="R1140" s="3" t="str">
        <f>IF(VLOOKUP($A1140,DICO_Complet!A:R,16,FALSE)=0,"",VLOOKUP($A1140,DICO_Complet!A:R,16,FALSE))</f>
        <v/>
      </c>
      <c r="S1140" s="3" t="str">
        <f>IF(VLOOKUP($A1140,DICO_Complet!A:R,17,FALSE)=0,"",VLOOKUP($A1140,DICO_Complet!A:R,17,FALSE))</f>
        <v/>
      </c>
      <c r="T1140" s="3" t="str">
        <f>IF(VLOOKUP($A1140,DICO_Complet!A:R,18,FALSE)=0,"",VLOOKUP($A1140,DICO_Complet!A:R,18,FALSE))</f>
        <v>COREGG</v>
      </c>
    </row>
    <row r="1141" spans="1:20">
      <c r="A1141" s="29">
        <v>250418220124</v>
      </c>
      <c r="B1141" s="30" t="str">
        <f>IF(ISNA(VLOOKUP(Tableau161920[[#This Row],[Référence]],MON_MSG!A:B,2,FALSE)),"N",IF($I1141="Obsolete","N","O"))</f>
        <v>O</v>
      </c>
      <c r="C1141" s="3" t="str">
        <f>VLOOKUP($A1141,DICO_Complet!A:R,3,FALSE)</f>
        <v>Reference</v>
      </c>
      <c r="D1141" s="3" t="str">
        <f>VLOOKUP($A1141,DICO_Complet!A:R,4,FALSE)</f>
        <v>cardRepository</v>
      </c>
      <c r="E1141" s="3" t="str">
        <f>VLOOKUP($A1141,DICO_Complet!A:R,5,FALSE)</f>
        <v>mastercardIssuerCountry</v>
      </c>
      <c r="F1141" s="3" t="str">
        <f>VLOOKUP($A1141,DICO_Complet!A:R,6,FALSE)</f>
        <v>ISO3AlphaNumericCountryCode</v>
      </c>
      <c r="G1141" s="31" t="str">
        <f>VLOOKUP($A1141,DICO_Complet!A:R,7,FALSE)</f>
        <v>DNS</v>
      </c>
      <c r="H1141" s="31">
        <f>VLOOKUP($A1141,DICO_Complet!A:R,8,FALSE)</f>
        <v>0</v>
      </c>
      <c r="I1141" s="3" t="str">
        <f>IF(VLOOKUP($A1141,DICO_Complet!A:R,9,FALSE)&lt;&gt;0,VLOOKUP($A1141,DICO_Complet!A:R,9,FALSE),"")</f>
        <v/>
      </c>
      <c r="J1141" s="3" t="str">
        <f>VLOOKUP($A1141,DICO_Complet!A:R,10,FALSE)</f>
        <v>mastercard issuer country code</v>
      </c>
      <c r="K1141" s="3" t="str">
        <f>IF(OR(ISNA(VLOOKUP(Tableau161920[[#This Row],[Référence]],MON_MSG!A:H,7,FALSE)),ISBLANK(VLOOKUP(Tableau161920[[#This Row],[Référence]],MON_MSG!A:H,7,FALSE))),"",VLOOKUP(Tableau161920[[#This Row],[Référence]],MON_MSG!A:H,7,FALSE))</f>
        <v/>
      </c>
      <c r="L1141" s="3" t="str">
        <f>IF(OR(ISNA(VLOOKUP(Tableau161920[[#This Row],[Référence]],MON_MSG!A:I,8,FALSE)),ISBLANK(VLOOKUP(Tableau161920[[#This Row],[Référence]],MON_MSG!A:I,8,FALSE))),"",VLOOKUP(Tableau161920[[#This Row],[Référence]],MON_MSG!A:I,8,FALSE))</f>
        <v/>
      </c>
      <c r="M1141" s="3" t="str">
        <f>IF(OR(ISNA(VLOOKUP(Tableau161920[[#This Row],[Référence]],MON_MSG!A:J,9,FALSE)),ISBLANK(VLOOKUP(Tableau161920[[#This Row],[Référence]],MON_MSG!A:J,9,FALSE))),"",VLOOKUP(Tableau161920[[#This Row],[Référence]],MON_MSG!A:J,9,FALSE))</f>
        <v/>
      </c>
      <c r="N1141" s="3" t="str">
        <f>IF(VLOOKUP($A1141,DICO_Complet!A:R,12,FALSE)=0,"",VLOOKUP($A1141,DICO_Complet!A:R,12,FALSE))</f>
        <v/>
      </c>
      <c r="O1141" s="3" t="str">
        <f>IF(VLOOKUP($A1141,DICO_Complet!A:R,13,FALSE)=0,"",VLOOKUP($A1141,DICO_Complet!A:R,13,FALSE))</f>
        <v/>
      </c>
      <c r="P1141" s="3" t="str">
        <f>IF(VLOOKUP($A1141,DICO_Complet!A:R,14,FALSE)=0,"",VLOOKUP($A1141,DICO_Complet!A:R,14,FALSE))</f>
        <v/>
      </c>
      <c r="Q1141" s="3" t="str">
        <f>IF(VLOOKUP($A1141,DICO_Complet!A:R,15,FALSE)=0,"",VLOOKUP($A1141,DICO_Complet!A:R,15,FALSE))</f>
        <v/>
      </c>
      <c r="R1141" s="3" t="str">
        <f>IF(VLOOKUP($A1141,DICO_Complet!A:R,16,FALSE)=0,"",VLOOKUP($A1141,DICO_Complet!A:R,16,FALSE))</f>
        <v/>
      </c>
      <c r="S1141" s="3" t="str">
        <f>IF(VLOOKUP($A1141,DICO_Complet!A:R,17,FALSE)=0,"",VLOOKUP($A1141,DICO_Complet!A:R,17,FALSE))</f>
        <v/>
      </c>
      <c r="T1141" s="3" t="str">
        <f>IF(VLOOKUP($A1141,DICO_Complet!A:R,18,FALSE)=0,"",VLOOKUP($A1141,DICO_Complet!A:R,18,FALSE))</f>
        <v>COPAYM</v>
      </c>
    </row>
    <row r="1142" spans="1:20">
      <c r="A1142" s="29">
        <v>250718183100</v>
      </c>
      <c r="B1142" s="30" t="str">
        <f>IF(ISNA(VLOOKUP(Tableau161920[[#This Row],[Référence]],MON_MSG!A:B,2,FALSE)),"N",IF($I1142="Obsolete","N","O"))</f>
        <v>O</v>
      </c>
      <c r="C1142" s="3" t="str">
        <f>VLOOKUP($A1142,DICO_Complet!A:R,3,FALSE)</f>
        <v>Reference</v>
      </c>
      <c r="D1142" s="3" t="str">
        <f>VLOOKUP($A1142,DICO_Complet!A:R,4,FALSE)</f>
        <v>cardRepository</v>
      </c>
      <c r="E1142" s="3" t="str">
        <f>VLOOKUP($A1142,DICO_Complet!A:R,5,FALSE)</f>
        <v>mastercardMappingServiceIndicator</v>
      </c>
      <c r="F1142" s="3" t="str">
        <f>VLOOKUP($A1142,DICO_Complet!A:R,6,FALSE)</f>
        <v>Exact1Text</v>
      </c>
      <c r="G1142" s="31" t="str">
        <f>VLOOKUP($A1142,DICO_Complet!A:R,7,FALSE)</f>
        <v>DNS</v>
      </c>
      <c r="H1142" s="31">
        <f>VLOOKUP($A1142,DICO_Complet!A:R,8,FALSE)</f>
        <v>0</v>
      </c>
      <c r="I1142" s="3" t="str">
        <f>IF(VLOOKUP($A1142,DICO_Complet!A:R,9,FALSE)&lt;&gt;0,VLOOKUP($A1142,DICO_Complet!A:R,9,FALSE),"")</f>
        <v/>
      </c>
      <c r="J1142" s="3" t="str">
        <f>VLOOKUP($A1142,DICO_Complet!A:R,10,FALSE)</f>
        <v>Mastercard mapping service information of the card.</v>
      </c>
      <c r="K1142" s="3" t="str">
        <f>IF(OR(ISNA(VLOOKUP(Tableau161920[[#This Row],[Référence]],MON_MSG!A:H,7,FALSE)),ISBLANK(VLOOKUP(Tableau161920[[#This Row],[Référence]],MON_MSG!A:H,7,FALSE))),"",VLOOKUP(Tableau161920[[#This Row],[Référence]],MON_MSG!A:H,7,FALSE))</f>
        <v/>
      </c>
      <c r="L1142" s="3" t="str">
        <f>IF(OR(ISNA(VLOOKUP(Tableau161920[[#This Row],[Référence]],MON_MSG!A:I,8,FALSE)),ISBLANK(VLOOKUP(Tableau161920[[#This Row],[Référence]],MON_MSG!A:I,8,FALSE))),"",VLOOKUP(Tableau161920[[#This Row],[Référence]],MON_MSG!A:I,8,FALSE))</f>
        <v/>
      </c>
      <c r="M1142" s="3" t="str">
        <f>IF(OR(ISNA(VLOOKUP(Tableau161920[[#This Row],[Référence]],MON_MSG!A:J,9,FALSE)),ISBLANK(VLOOKUP(Tableau161920[[#This Row],[Référence]],MON_MSG!A:J,9,FALSE))),"",VLOOKUP(Tableau161920[[#This Row],[Référence]],MON_MSG!A:J,9,FALSE))</f>
        <v/>
      </c>
      <c r="N1142" s="3" t="str">
        <f>IF(VLOOKUP($A1142,DICO_Complet!A:R,12,FALSE)=0,"",VLOOKUP($A1142,DICO_Complet!A:R,12,FALSE))</f>
        <v/>
      </c>
      <c r="O1142" s="3" t="str">
        <f>IF(VLOOKUP($A1142,DICO_Complet!A:R,13,FALSE)=0,"",VLOOKUP($A1142,DICO_Complet!A:R,13,FALSE))</f>
        <v/>
      </c>
      <c r="P1142" s="3" t="str">
        <f>IF(VLOOKUP($A1142,DICO_Complet!A:R,14,FALSE)=0,"",VLOOKUP($A1142,DICO_Complet!A:R,14,FALSE))</f>
        <v/>
      </c>
      <c r="Q1142" s="3" t="str">
        <f>IF(VLOOKUP($A1142,DICO_Complet!A:R,15,FALSE)=0,"",VLOOKUP($A1142,DICO_Complet!A:R,15,FALSE))</f>
        <v/>
      </c>
      <c r="R1142" s="3" t="str">
        <f>IF(VLOOKUP($A1142,DICO_Complet!A:R,16,FALSE)=0,"",VLOOKUP($A1142,DICO_Complet!A:R,16,FALSE))</f>
        <v/>
      </c>
      <c r="S1142" s="3" t="str">
        <f>IF(VLOOKUP($A1142,DICO_Complet!A:R,17,FALSE)=0,"",VLOOKUP($A1142,DICO_Complet!A:R,17,FALSE))</f>
        <v/>
      </c>
      <c r="T1142" s="3" t="str">
        <f>IF(VLOOKUP($A1142,DICO_Complet!A:R,18,FALSE)=0,"",VLOOKUP($A1142,DICO_Complet!A:R,18,FALSE))</f>
        <v>CMADEP</v>
      </c>
    </row>
    <row r="1143" spans="1:20">
      <c r="A1143" s="29">
        <v>250418220137</v>
      </c>
      <c r="B1143" s="30" t="str">
        <f>IF(ISNA(VLOOKUP(Tableau161920[[#This Row],[Référence]],MON_MSG!A:B,2,FALSE)),"N",IF($I1143="Obsolete","N","O"))</f>
        <v>O</v>
      </c>
      <c r="C1143" s="3" t="str">
        <f>VLOOKUP($A1143,DICO_Complet!A:R,3,FALSE)</f>
        <v>Reference</v>
      </c>
      <c r="D1143" s="3" t="str">
        <f>VLOOKUP($A1143,DICO_Complet!A:R,4,FALSE)</f>
        <v>cardRepository</v>
      </c>
      <c r="E1143" s="3" t="str">
        <f>VLOOKUP($A1143,DICO_Complet!A:R,5,FALSE)</f>
        <v>mastercardPaymentCardBrand</v>
      </c>
      <c r="F1143" s="3" t="str">
        <f>VLOOKUP($A1143,DICO_Complet!A:R,6,FALSE)</f>
        <v>Max2NumericText</v>
      </c>
      <c r="G1143" s="31" t="str">
        <f>VLOOKUP($A1143,DICO_Complet!A:R,7,FALSE)</f>
        <v>DNS</v>
      </c>
      <c r="H1143" s="31">
        <f>VLOOKUP($A1143,DICO_Complet!A:R,8,FALSE)</f>
        <v>0</v>
      </c>
      <c r="I1143" s="3" t="str">
        <f>IF(VLOOKUP($A1143,DICO_Complet!A:R,9,FALSE)&lt;&gt;0,VLOOKUP($A1143,DICO_Complet!A:R,9,FALSE),"")</f>
        <v/>
      </c>
      <c r="J1143" s="3" t="str">
        <f>VLOOKUP($A1143,DICO_Complet!A:R,10,FALSE)</f>
        <v>Mastercard Payment Card Brand </v>
      </c>
      <c r="K1143" s="3" t="str">
        <f>IF(OR(ISNA(VLOOKUP(Tableau161920[[#This Row],[Référence]],MON_MSG!A:H,7,FALSE)),ISBLANK(VLOOKUP(Tableau161920[[#This Row],[Référence]],MON_MSG!A:H,7,FALSE))),"",VLOOKUP(Tableau161920[[#This Row],[Référence]],MON_MSG!A:H,7,FALSE))</f>
        <v/>
      </c>
      <c r="L1143" s="3" t="str">
        <f>IF(OR(ISNA(VLOOKUP(Tableau161920[[#This Row],[Référence]],MON_MSG!A:I,8,FALSE)),ISBLANK(VLOOKUP(Tableau161920[[#This Row],[Référence]],MON_MSG!A:I,8,FALSE))),"",VLOOKUP(Tableau161920[[#This Row],[Référence]],MON_MSG!A:I,8,FALSE))</f>
        <v/>
      </c>
      <c r="M1143" s="3" t="str">
        <f>IF(OR(ISNA(VLOOKUP(Tableau161920[[#This Row],[Référence]],MON_MSG!A:J,9,FALSE)),ISBLANK(VLOOKUP(Tableau161920[[#This Row],[Référence]],MON_MSG!A:J,9,FALSE))),"",VLOOKUP(Tableau161920[[#This Row],[Référence]],MON_MSG!A:J,9,FALSE))</f>
        <v/>
      </c>
      <c r="N1143" s="3" t="str">
        <f>IF(VLOOKUP($A1143,DICO_Complet!A:R,12,FALSE)=0,"",VLOOKUP($A1143,DICO_Complet!A:R,12,FALSE))</f>
        <v/>
      </c>
      <c r="O1143" s="3" t="str">
        <f>IF(VLOOKUP($A1143,DICO_Complet!A:R,13,FALSE)=0,"",VLOOKUP($A1143,DICO_Complet!A:R,13,FALSE))</f>
        <v/>
      </c>
      <c r="P1143" s="3" t="str">
        <f>IF(VLOOKUP($A1143,DICO_Complet!A:R,14,FALSE)=0,"",VLOOKUP($A1143,DICO_Complet!A:R,14,FALSE))</f>
        <v/>
      </c>
      <c r="Q1143" s="3" t="str">
        <f>IF(VLOOKUP($A1143,DICO_Complet!A:R,15,FALSE)=0,"",VLOOKUP($A1143,DICO_Complet!A:R,15,FALSE))</f>
        <v/>
      </c>
      <c r="R1143" s="3" t="str">
        <f>IF(VLOOKUP($A1143,DICO_Complet!A:R,16,FALSE)=0,"",VLOOKUP($A1143,DICO_Complet!A:R,16,FALSE))</f>
        <v/>
      </c>
      <c r="S1143" s="3" t="str">
        <f>IF(VLOOKUP($A1143,DICO_Complet!A:R,17,FALSE)=0,"",VLOOKUP($A1143,DICO_Complet!A:R,17,FALSE))</f>
        <v/>
      </c>
      <c r="T1143" s="3" t="str">
        <f>IF(VLOOKUP($A1143,DICO_Complet!A:R,18,FALSE)=0,"",VLOOKUP($A1143,DICO_Complet!A:R,18,FALSE))</f>
        <v>COMQEE</v>
      </c>
    </row>
    <row r="1144" spans="1:20">
      <c r="A1144" s="29">
        <v>250418220139</v>
      </c>
      <c r="B1144" s="30" t="str">
        <f>IF(ISNA(VLOOKUP(Tableau161920[[#This Row],[Référence]],MON_MSG!A:B,2,FALSE)),"N",IF($I1144="Obsolete","N","O"))</f>
        <v>O</v>
      </c>
      <c r="C1144" s="3" t="str">
        <f>VLOOKUP($A1144,DICO_Complet!A:R,3,FALSE)</f>
        <v>Reference</v>
      </c>
      <c r="D1144" s="3" t="str">
        <f>VLOOKUP($A1144,DICO_Complet!A:R,4,FALSE)</f>
        <v>cardRepository</v>
      </c>
      <c r="E1144" s="3" t="str">
        <f>VLOOKUP($A1144,DICO_Complet!A:R,5,FALSE)</f>
        <v>mastercardPayPassIndicator</v>
      </c>
      <c r="F1144" s="3" t="str">
        <f>VLOOKUP($A1144,DICO_Complet!A:R,6,FALSE)</f>
        <v>Exact1Text</v>
      </c>
      <c r="G1144" s="31" t="str">
        <f>VLOOKUP($A1144,DICO_Complet!A:R,7,FALSE)</f>
        <v>DNS</v>
      </c>
      <c r="H1144" s="31">
        <f>VLOOKUP($A1144,DICO_Complet!A:R,8,FALSE)</f>
        <v>0</v>
      </c>
      <c r="I1144" s="3" t="str">
        <f>IF(VLOOKUP($A1144,DICO_Complet!A:R,9,FALSE)&lt;&gt;0,VLOOKUP($A1144,DICO_Complet!A:R,9,FALSE),"")</f>
        <v/>
      </c>
      <c r="J1144" s="3" t="str">
        <f>VLOOKUP($A1144,DICO_Complet!A:R,10,FALSE)</f>
        <v>Pay Pass Indicator</v>
      </c>
      <c r="K1144" s="3" t="str">
        <f>IF(OR(ISNA(VLOOKUP(Tableau161920[[#This Row],[Référence]],MON_MSG!A:H,7,FALSE)),ISBLANK(VLOOKUP(Tableau161920[[#This Row],[Référence]],MON_MSG!A:H,7,FALSE))),"",VLOOKUP(Tableau161920[[#This Row],[Référence]],MON_MSG!A:H,7,FALSE))</f>
        <v/>
      </c>
      <c r="L1144" s="3" t="str">
        <f>IF(OR(ISNA(VLOOKUP(Tableau161920[[#This Row],[Référence]],MON_MSG!A:I,8,FALSE)),ISBLANK(VLOOKUP(Tableau161920[[#This Row],[Référence]],MON_MSG!A:I,8,FALSE))),"",VLOOKUP(Tableau161920[[#This Row],[Référence]],MON_MSG!A:I,8,FALSE))</f>
        <v/>
      </c>
      <c r="M1144" s="3" t="str">
        <f>IF(OR(ISNA(VLOOKUP(Tableau161920[[#This Row],[Référence]],MON_MSG!A:J,9,FALSE)),ISBLANK(VLOOKUP(Tableau161920[[#This Row],[Référence]],MON_MSG!A:J,9,FALSE))),"",VLOOKUP(Tableau161920[[#This Row],[Référence]],MON_MSG!A:J,9,FALSE))</f>
        <v/>
      </c>
      <c r="N1144" s="3" t="str">
        <f>IF(VLOOKUP($A1144,DICO_Complet!A:R,12,FALSE)=0,"",VLOOKUP($A1144,DICO_Complet!A:R,12,FALSE))</f>
        <v/>
      </c>
      <c r="O1144" s="3" t="str">
        <f>IF(VLOOKUP($A1144,DICO_Complet!A:R,13,FALSE)=0,"",VLOOKUP($A1144,DICO_Complet!A:R,13,FALSE))</f>
        <v/>
      </c>
      <c r="P1144" s="3" t="str">
        <f>IF(VLOOKUP($A1144,DICO_Complet!A:R,14,FALSE)=0,"",VLOOKUP($A1144,DICO_Complet!A:R,14,FALSE))</f>
        <v/>
      </c>
      <c r="Q1144" s="3" t="str">
        <f>IF(VLOOKUP($A1144,DICO_Complet!A:R,15,FALSE)=0,"",VLOOKUP($A1144,DICO_Complet!A:R,15,FALSE))</f>
        <v/>
      </c>
      <c r="R1144" s="3" t="str">
        <f>IF(VLOOKUP($A1144,DICO_Complet!A:R,16,FALSE)=0,"",VLOOKUP($A1144,DICO_Complet!A:R,16,FALSE))</f>
        <v/>
      </c>
      <c r="S1144" s="3" t="str">
        <f>IF(VLOOKUP($A1144,DICO_Complet!A:R,17,FALSE)=0,"",VLOOKUP($A1144,DICO_Complet!A:R,17,FALSE))</f>
        <v/>
      </c>
      <c r="T1144" s="3" t="str">
        <f>IF(VLOOKUP($A1144,DICO_Complet!A:R,18,FALSE)=0,"",VLOOKUP($A1144,DICO_Complet!A:R,18,FALSE))</f>
        <v>CEPPEI</v>
      </c>
    </row>
    <row r="1145" spans="1:20">
      <c r="A1145" s="29">
        <v>250418220135</v>
      </c>
      <c r="B1145" s="30" t="str">
        <f>IF(ISNA(VLOOKUP(Tableau161920[[#This Row],[Référence]],MON_MSG!A:B,2,FALSE)),"N",IF($I1145="Obsolete","N","O"))</f>
        <v>O</v>
      </c>
      <c r="C1145" s="3" t="str">
        <f>VLOOKUP($A1145,DICO_Complet!A:R,3,FALSE)</f>
        <v>Reference</v>
      </c>
      <c r="D1145" s="3" t="str">
        <f>VLOOKUP($A1145,DICO_Complet!A:R,4,FALSE)</f>
        <v>cardRepository</v>
      </c>
      <c r="E1145" s="3" t="str">
        <f>VLOOKUP($A1145,DICO_Complet!A:R,5,FALSE)</f>
        <v>mastercardProductCategory</v>
      </c>
      <c r="F1145" s="3" t="str">
        <f>VLOOKUP($A1145,DICO_Complet!A:R,6,FALSE)</f>
        <v>Exact1NumericText</v>
      </c>
      <c r="G1145" s="31" t="str">
        <f>VLOOKUP($A1145,DICO_Complet!A:R,7,FALSE)</f>
        <v>DNS</v>
      </c>
      <c r="H1145" s="31">
        <f>VLOOKUP($A1145,DICO_Complet!A:R,8,FALSE)</f>
        <v>0</v>
      </c>
      <c r="I1145" s="3" t="str">
        <f>IF(VLOOKUP($A1145,DICO_Complet!A:R,9,FALSE)&lt;&gt;0,VLOOKUP($A1145,DICO_Complet!A:R,9,FALSE),"")</f>
        <v/>
      </c>
      <c r="J1145" s="3" t="str">
        <f>VLOOKUP($A1145,DICO_Complet!A:R,10,FALSE)</f>
        <v>Mastercard Product Category </v>
      </c>
      <c r="K1145" s="3" t="str">
        <f>IF(OR(ISNA(VLOOKUP(Tableau161920[[#This Row],[Référence]],MON_MSG!A:H,7,FALSE)),ISBLANK(VLOOKUP(Tableau161920[[#This Row],[Référence]],MON_MSG!A:H,7,FALSE))),"",VLOOKUP(Tableau161920[[#This Row],[Référence]],MON_MSG!A:H,7,FALSE))</f>
        <v/>
      </c>
      <c r="L1145" s="3" t="str">
        <f>IF(OR(ISNA(VLOOKUP(Tableau161920[[#This Row],[Référence]],MON_MSG!A:I,8,FALSE)),ISBLANK(VLOOKUP(Tableau161920[[#This Row],[Référence]],MON_MSG!A:I,8,FALSE))),"",VLOOKUP(Tableau161920[[#This Row],[Référence]],MON_MSG!A:I,8,FALSE))</f>
        <v/>
      </c>
      <c r="M1145" s="3" t="str">
        <f>IF(OR(ISNA(VLOOKUP(Tableau161920[[#This Row],[Référence]],MON_MSG!A:J,9,FALSE)),ISBLANK(VLOOKUP(Tableau161920[[#This Row],[Référence]],MON_MSG!A:J,9,FALSE))),"",VLOOKUP(Tableau161920[[#This Row],[Référence]],MON_MSG!A:J,9,FALSE))</f>
        <v/>
      </c>
      <c r="N1145" s="3" t="str">
        <f>IF(VLOOKUP($A1145,DICO_Complet!A:R,12,FALSE)=0,"",VLOOKUP($A1145,DICO_Complet!A:R,12,FALSE))</f>
        <v/>
      </c>
      <c r="O1145" s="3" t="str">
        <f>IF(VLOOKUP($A1145,DICO_Complet!A:R,13,FALSE)=0,"",VLOOKUP($A1145,DICO_Complet!A:R,13,FALSE))</f>
        <v/>
      </c>
      <c r="P1145" s="3" t="str">
        <f>IF(VLOOKUP($A1145,DICO_Complet!A:R,14,FALSE)=0,"",VLOOKUP($A1145,DICO_Complet!A:R,14,FALSE))</f>
        <v/>
      </c>
      <c r="Q1145" s="3" t="str">
        <f>IF(VLOOKUP($A1145,DICO_Complet!A:R,15,FALSE)=0,"",VLOOKUP($A1145,DICO_Complet!A:R,15,FALSE))</f>
        <v/>
      </c>
      <c r="R1145" s="3" t="str">
        <f>IF(VLOOKUP($A1145,DICO_Complet!A:R,16,FALSE)=0,"",VLOOKUP($A1145,DICO_Complet!A:R,16,FALSE))</f>
        <v/>
      </c>
      <c r="S1145" s="3" t="str">
        <f>IF(VLOOKUP($A1145,DICO_Complet!A:R,17,FALSE)=0,"",VLOOKUP($A1145,DICO_Complet!A:R,17,FALSE))</f>
        <v/>
      </c>
      <c r="T1145" s="3" t="str">
        <f>IF(VLOOKUP($A1145,DICO_Complet!A:R,18,FALSE)=0,"",VLOOKUP($A1145,DICO_Complet!A:R,18,FALSE))</f>
        <v>COPRM1</v>
      </c>
    </row>
    <row r="1146" spans="1:20">
      <c r="A1146" s="29">
        <v>250418220134</v>
      </c>
      <c r="B1146" s="30" t="str">
        <f>IF(ISNA(VLOOKUP(Tableau161920[[#This Row],[Référence]],MON_MSG!A:B,2,FALSE)),"N",IF($I1146="Obsolete","N","O"))</f>
        <v>O</v>
      </c>
      <c r="C1146" s="3" t="str">
        <f>VLOOKUP($A1146,DICO_Complet!A:R,3,FALSE)</f>
        <v>Reference</v>
      </c>
      <c r="D1146" s="3" t="str">
        <f>VLOOKUP($A1146,DICO_Complet!A:R,4,FALSE)</f>
        <v>cardRepository</v>
      </c>
      <c r="E1146" s="3" t="str">
        <f>VLOOKUP($A1146,DICO_Complet!A:R,5,FALSE)</f>
        <v>mastercardProductId</v>
      </c>
      <c r="F1146" s="3" t="str">
        <f>VLOOKUP($A1146,DICO_Complet!A:R,6,FALSE)</f>
        <v>Max3Text</v>
      </c>
      <c r="G1146" s="31" t="str">
        <f>VLOOKUP($A1146,DICO_Complet!A:R,7,FALSE)</f>
        <v>DNS</v>
      </c>
      <c r="H1146" s="31">
        <f>VLOOKUP($A1146,DICO_Complet!A:R,8,FALSE)</f>
        <v>0</v>
      </c>
      <c r="I1146" s="3" t="str">
        <f>IF(VLOOKUP($A1146,DICO_Complet!A:R,9,FALSE)&lt;&gt;0,VLOOKUP($A1146,DICO_Complet!A:R,9,FALSE),"")</f>
        <v/>
      </c>
      <c r="J1146" s="3" t="str">
        <f>VLOOKUP($A1146,DICO_Complet!A:R,10,FALSE)</f>
        <v xml:space="preserve">Mastercard Product Id </v>
      </c>
      <c r="K1146" s="3" t="str">
        <f>IF(OR(ISNA(VLOOKUP(Tableau161920[[#This Row],[Référence]],MON_MSG!A:H,7,FALSE)),ISBLANK(VLOOKUP(Tableau161920[[#This Row],[Référence]],MON_MSG!A:H,7,FALSE))),"",VLOOKUP(Tableau161920[[#This Row],[Référence]],MON_MSG!A:H,7,FALSE))</f>
        <v/>
      </c>
      <c r="L1146" s="3" t="str">
        <f>IF(OR(ISNA(VLOOKUP(Tableau161920[[#This Row],[Référence]],MON_MSG!A:I,8,FALSE)),ISBLANK(VLOOKUP(Tableau161920[[#This Row],[Référence]],MON_MSG!A:I,8,FALSE))),"",VLOOKUP(Tableau161920[[#This Row],[Référence]],MON_MSG!A:I,8,FALSE))</f>
        <v/>
      </c>
      <c r="M1146" s="3" t="str">
        <f>IF(OR(ISNA(VLOOKUP(Tableau161920[[#This Row],[Référence]],MON_MSG!A:J,9,FALSE)),ISBLANK(VLOOKUP(Tableau161920[[#This Row],[Référence]],MON_MSG!A:J,9,FALSE))),"",VLOOKUP(Tableau161920[[#This Row],[Référence]],MON_MSG!A:J,9,FALSE))</f>
        <v/>
      </c>
      <c r="N1146" s="3" t="str">
        <f>IF(VLOOKUP($A1146,DICO_Complet!A:R,12,FALSE)=0,"",VLOOKUP($A1146,DICO_Complet!A:R,12,FALSE))</f>
        <v/>
      </c>
      <c r="O1146" s="3" t="str">
        <f>IF(VLOOKUP($A1146,DICO_Complet!A:R,13,FALSE)=0,"",VLOOKUP($A1146,DICO_Complet!A:R,13,FALSE))</f>
        <v/>
      </c>
      <c r="P1146" s="3" t="str">
        <f>IF(VLOOKUP($A1146,DICO_Complet!A:R,14,FALSE)=0,"",VLOOKUP($A1146,DICO_Complet!A:R,14,FALSE))</f>
        <v/>
      </c>
      <c r="Q1146" s="3" t="str">
        <f>IF(VLOOKUP($A1146,DICO_Complet!A:R,15,FALSE)=0,"",VLOOKUP($A1146,DICO_Complet!A:R,15,FALSE))</f>
        <v/>
      </c>
      <c r="R1146" s="3" t="str">
        <f>IF(VLOOKUP($A1146,DICO_Complet!A:R,16,FALSE)=0,"",VLOOKUP($A1146,DICO_Complet!A:R,16,FALSE))</f>
        <v/>
      </c>
      <c r="S1146" s="3" t="str">
        <f>IF(VLOOKUP($A1146,DICO_Complet!A:R,17,FALSE)=0,"",VLOOKUP($A1146,DICO_Complet!A:R,17,FALSE))</f>
        <v/>
      </c>
      <c r="T1146" s="3" t="str">
        <f>IF(VLOOKUP($A1146,DICO_Complet!A:R,18,FALSE)=0,"",VLOOKUP($A1146,DICO_Complet!A:R,18,FALSE))</f>
        <v>COMQCA</v>
      </c>
    </row>
    <row r="1147" spans="1:20">
      <c r="A1147" s="29">
        <v>250418220140</v>
      </c>
      <c r="B1147" s="30" t="str">
        <f>IF(ISNA(VLOOKUP(Tableau161920[[#This Row],[Référence]],MON_MSG!A:B,2,FALSE)),"N",IF($I1147="Obsolete","N","O"))</f>
        <v>O</v>
      </c>
      <c r="C1147" s="3" t="str">
        <f>VLOOKUP($A1147,DICO_Complet!A:R,3,FALSE)</f>
        <v>Reference</v>
      </c>
      <c r="D1147" s="3" t="str">
        <f>VLOOKUP($A1147,DICO_Complet!A:R,4,FALSE)</f>
        <v>cardRepository</v>
      </c>
      <c r="E1147" s="3" t="str">
        <f>VLOOKUP($A1147,DICO_Complet!A:R,5,FALSE)</f>
        <v>mastercardProductNature</v>
      </c>
      <c r="F1147" s="3" t="str">
        <f>VLOOKUP($A1147,DICO_Complet!A:R,6,FALSE)</f>
        <v>Exact1Text</v>
      </c>
      <c r="G1147" s="31" t="str">
        <f>VLOOKUP($A1147,DICO_Complet!A:R,7,FALSE)</f>
        <v>DNS</v>
      </c>
      <c r="H1147" s="31">
        <f>VLOOKUP($A1147,DICO_Complet!A:R,8,FALSE)</f>
        <v>0</v>
      </c>
      <c r="I1147" s="3" t="str">
        <f>IF(VLOOKUP($A1147,DICO_Complet!A:R,9,FALSE)&lt;&gt;0,VLOOKUP($A1147,DICO_Complet!A:R,9,FALSE),"")</f>
        <v/>
      </c>
      <c r="J1147" s="3" t="str">
        <f>VLOOKUP($A1147,DICO_Complet!A:R,10,FALSE)</f>
        <v xml:space="preserve">Mastercard Product Nature </v>
      </c>
      <c r="K1147" s="3" t="str">
        <f>IF(OR(ISNA(VLOOKUP(Tableau161920[[#This Row],[Référence]],MON_MSG!A:H,7,FALSE)),ISBLANK(VLOOKUP(Tableau161920[[#This Row],[Référence]],MON_MSG!A:H,7,FALSE))),"",VLOOKUP(Tableau161920[[#This Row],[Référence]],MON_MSG!A:H,7,FALSE))</f>
        <v/>
      </c>
      <c r="L1147" s="3" t="str">
        <f>IF(OR(ISNA(VLOOKUP(Tableau161920[[#This Row],[Référence]],MON_MSG!A:I,8,FALSE)),ISBLANK(VLOOKUP(Tableau161920[[#This Row],[Référence]],MON_MSG!A:I,8,FALSE))),"",VLOOKUP(Tableau161920[[#This Row],[Référence]],MON_MSG!A:I,8,FALSE))</f>
        <v/>
      </c>
      <c r="M1147" s="3" t="str">
        <f>IF(OR(ISNA(VLOOKUP(Tableau161920[[#This Row],[Référence]],MON_MSG!A:J,9,FALSE)),ISBLANK(VLOOKUP(Tableau161920[[#This Row],[Référence]],MON_MSG!A:J,9,FALSE))),"",VLOOKUP(Tableau161920[[#This Row],[Référence]],MON_MSG!A:J,9,FALSE))</f>
        <v/>
      </c>
      <c r="N1147" s="3" t="str">
        <f>IF(VLOOKUP($A1147,DICO_Complet!A:R,12,FALSE)=0,"",VLOOKUP($A1147,DICO_Complet!A:R,12,FALSE))</f>
        <v/>
      </c>
      <c r="O1147" s="3" t="str">
        <f>IF(VLOOKUP($A1147,DICO_Complet!A:R,13,FALSE)=0,"",VLOOKUP($A1147,DICO_Complet!A:R,13,FALSE))</f>
        <v/>
      </c>
      <c r="P1147" s="3" t="str">
        <f>IF(VLOOKUP($A1147,DICO_Complet!A:R,14,FALSE)=0,"",VLOOKUP($A1147,DICO_Complet!A:R,14,FALSE))</f>
        <v/>
      </c>
      <c r="Q1147" s="3" t="str">
        <f>IF(VLOOKUP($A1147,DICO_Complet!A:R,15,FALSE)=0,"",VLOOKUP($A1147,DICO_Complet!A:R,15,FALSE))</f>
        <v/>
      </c>
      <c r="R1147" s="3" t="str">
        <f>IF(VLOOKUP($A1147,DICO_Complet!A:R,16,FALSE)=0,"",VLOOKUP($A1147,DICO_Complet!A:R,16,FALSE))</f>
        <v/>
      </c>
      <c r="S1147" s="3" t="str">
        <f>IF(VLOOKUP($A1147,DICO_Complet!A:R,17,FALSE)=0,"",VLOOKUP($A1147,DICO_Complet!A:R,17,FALSE))</f>
        <v/>
      </c>
      <c r="T1147" s="3" t="str">
        <f>IF(VLOOKUP($A1147,DICO_Complet!A:R,18,FALSE)=0,"",VLOOKUP($A1147,DICO_Complet!A:R,18,FALSE))</f>
        <v>CTPROC</v>
      </c>
    </row>
    <row r="1148" spans="1:20">
      <c r="A1148" s="29">
        <v>250418220136</v>
      </c>
      <c r="B1148" s="30" t="str">
        <f>IF(ISNA(VLOOKUP(Tableau161920[[#This Row],[Référence]],MON_MSG!A:B,2,FALSE)),"N",IF($I1148="Obsolete","N","O"))</f>
        <v>O</v>
      </c>
      <c r="C1148" s="3" t="str">
        <f>VLOOKUP($A1148,DICO_Complet!A:R,3,FALSE)</f>
        <v>Reference</v>
      </c>
      <c r="D1148" s="3" t="str">
        <f>VLOOKUP($A1148,DICO_Complet!A:R,4,FALSE)</f>
        <v>cardRepository</v>
      </c>
      <c r="E1148" s="3" t="str">
        <f>VLOOKUP($A1148,DICO_Complet!A:R,5,FALSE)</f>
        <v>mastercardWithdrawalCardBrand</v>
      </c>
      <c r="F1148" s="3" t="str">
        <f>VLOOKUP($A1148,DICO_Complet!A:R,6,FALSE)</f>
        <v>Max2NumericText</v>
      </c>
      <c r="G1148" s="31" t="str">
        <f>VLOOKUP($A1148,DICO_Complet!A:R,7,FALSE)</f>
        <v>DNS</v>
      </c>
      <c r="H1148" s="31">
        <f>VLOOKUP($A1148,DICO_Complet!A:R,8,FALSE)</f>
        <v>0</v>
      </c>
      <c r="I1148" s="3" t="str">
        <f>IF(VLOOKUP($A1148,DICO_Complet!A:R,9,FALSE)&lt;&gt;0,VLOOKUP($A1148,DICO_Complet!A:R,9,FALSE),"")</f>
        <v/>
      </c>
      <c r="J1148" s="3" t="str">
        <f>VLOOKUP($A1148,DICO_Complet!A:R,10,FALSE)</f>
        <v>Mastercard Withdrawal CardBrand </v>
      </c>
      <c r="K1148" s="3" t="str">
        <f>IF(OR(ISNA(VLOOKUP(Tableau161920[[#This Row],[Référence]],MON_MSG!A:H,7,FALSE)),ISBLANK(VLOOKUP(Tableau161920[[#This Row],[Référence]],MON_MSG!A:H,7,FALSE))),"",VLOOKUP(Tableau161920[[#This Row],[Référence]],MON_MSG!A:H,7,FALSE))</f>
        <v/>
      </c>
      <c r="L1148" s="3" t="str">
        <f>IF(OR(ISNA(VLOOKUP(Tableau161920[[#This Row],[Référence]],MON_MSG!A:I,8,FALSE)),ISBLANK(VLOOKUP(Tableau161920[[#This Row],[Référence]],MON_MSG!A:I,8,FALSE))),"",VLOOKUP(Tableau161920[[#This Row],[Référence]],MON_MSG!A:I,8,FALSE))</f>
        <v/>
      </c>
      <c r="M1148" s="3" t="str">
        <f>IF(OR(ISNA(VLOOKUP(Tableau161920[[#This Row],[Référence]],MON_MSG!A:J,9,FALSE)),ISBLANK(VLOOKUP(Tableau161920[[#This Row],[Référence]],MON_MSG!A:J,9,FALSE))),"",VLOOKUP(Tableau161920[[#This Row],[Référence]],MON_MSG!A:J,9,FALSE))</f>
        <v/>
      </c>
      <c r="N1148" s="3" t="str">
        <f>IF(VLOOKUP($A1148,DICO_Complet!A:R,12,FALSE)=0,"",VLOOKUP($A1148,DICO_Complet!A:R,12,FALSE))</f>
        <v/>
      </c>
      <c r="O1148" s="3" t="str">
        <f>IF(VLOOKUP($A1148,DICO_Complet!A:R,13,FALSE)=0,"",VLOOKUP($A1148,DICO_Complet!A:R,13,FALSE))</f>
        <v/>
      </c>
      <c r="P1148" s="3" t="str">
        <f>IF(VLOOKUP($A1148,DICO_Complet!A:R,14,FALSE)=0,"",VLOOKUP($A1148,DICO_Complet!A:R,14,FALSE))</f>
        <v/>
      </c>
      <c r="Q1148" s="3" t="str">
        <f>IF(VLOOKUP($A1148,DICO_Complet!A:R,15,FALSE)=0,"",VLOOKUP($A1148,DICO_Complet!A:R,15,FALSE))</f>
        <v/>
      </c>
      <c r="R1148" s="3" t="str">
        <f>IF(VLOOKUP($A1148,DICO_Complet!A:R,16,FALSE)=0,"",VLOOKUP($A1148,DICO_Complet!A:R,16,FALSE))</f>
        <v/>
      </c>
      <c r="S1148" s="3" t="str">
        <f>IF(VLOOKUP($A1148,DICO_Complet!A:R,17,FALSE)=0,"",VLOOKUP($A1148,DICO_Complet!A:R,17,FALSE))</f>
        <v/>
      </c>
      <c r="T1148" s="3" t="str">
        <f>IF(VLOOKUP($A1148,DICO_Complet!A:R,18,FALSE)=0,"",VLOOKUP($A1148,DICO_Complet!A:R,18,FALSE))</f>
        <v>COMQER</v>
      </c>
    </row>
    <row r="1149" spans="1:20">
      <c r="A1149" s="29">
        <v>250418220123</v>
      </c>
      <c r="B1149" s="30" t="str">
        <f>IF(ISNA(VLOOKUP(Tableau161920[[#This Row],[Référence]],MON_MSG!A:B,2,FALSE)),"N",IF($I1149="Obsolete","N","O"))</f>
        <v>O</v>
      </c>
      <c r="C1149" s="3" t="str">
        <f>VLOOKUP($A1149,DICO_Complet!A:R,3,FALSE)</f>
        <v>Reference</v>
      </c>
      <c r="D1149" s="3" t="str">
        <f>VLOOKUP($A1149,DICO_Complet!A:R,4,FALSE)</f>
        <v>cardRepository</v>
      </c>
      <c r="E1149" s="3" t="str">
        <f>VLOOKUP($A1149,DICO_Complet!A:R,5,FALSE)</f>
        <v>nonElectronicPaymentAuthorised</v>
      </c>
      <c r="F1149" s="3" t="str">
        <f>VLOOKUP($A1149,DICO_Complet!A:R,6,FALSE)</f>
        <v>TrueFalseIndicator</v>
      </c>
      <c r="G1149" s="31" t="str">
        <f>VLOOKUP($A1149,DICO_Complet!A:R,7,FALSE)</f>
        <v>DNS</v>
      </c>
      <c r="H1149" s="31">
        <f>VLOOKUP($A1149,DICO_Complet!A:R,8,FALSE)</f>
        <v>0</v>
      </c>
      <c r="I1149" s="3" t="str">
        <f>IF(VLOOKUP($A1149,DICO_Complet!A:R,9,FALSE)&lt;&gt;0,VLOOKUP($A1149,DICO_Complet!A:R,9,FALSE),"")</f>
        <v/>
      </c>
      <c r="J1149" s="3" t="str">
        <f>VLOOKUP($A1149,DICO_Complet!A:R,10,FALSE)</f>
        <v>Non electronic Payment Indicator</v>
      </c>
      <c r="K1149" s="3" t="str">
        <f>IF(OR(ISNA(VLOOKUP(Tableau161920[[#This Row],[Référence]],MON_MSG!A:H,7,FALSE)),ISBLANK(VLOOKUP(Tableau161920[[#This Row],[Référence]],MON_MSG!A:H,7,FALSE))),"",VLOOKUP(Tableau161920[[#This Row],[Référence]],MON_MSG!A:H,7,FALSE))</f>
        <v/>
      </c>
      <c r="L1149" s="3" t="str">
        <f>IF(OR(ISNA(VLOOKUP(Tableau161920[[#This Row],[Référence]],MON_MSG!A:I,8,FALSE)),ISBLANK(VLOOKUP(Tableau161920[[#This Row],[Référence]],MON_MSG!A:I,8,FALSE))),"",VLOOKUP(Tableau161920[[#This Row],[Référence]],MON_MSG!A:I,8,FALSE))</f>
        <v/>
      </c>
      <c r="M1149" s="3" t="str">
        <f>IF(OR(ISNA(VLOOKUP(Tableau161920[[#This Row],[Référence]],MON_MSG!A:J,9,FALSE)),ISBLANK(VLOOKUP(Tableau161920[[#This Row],[Référence]],MON_MSG!A:J,9,FALSE))),"",VLOOKUP(Tableau161920[[#This Row],[Référence]],MON_MSG!A:J,9,FALSE))</f>
        <v/>
      </c>
      <c r="N1149" s="3" t="str">
        <f>IF(VLOOKUP($A1149,DICO_Complet!A:R,12,FALSE)=0,"",VLOOKUP($A1149,DICO_Complet!A:R,12,FALSE))</f>
        <v/>
      </c>
      <c r="O1149" s="3" t="str">
        <f>IF(VLOOKUP($A1149,DICO_Complet!A:R,13,FALSE)=0,"",VLOOKUP($A1149,DICO_Complet!A:R,13,FALSE))</f>
        <v/>
      </c>
      <c r="P1149" s="3" t="str">
        <f>IF(VLOOKUP($A1149,DICO_Complet!A:R,14,FALSE)=0,"",VLOOKUP($A1149,DICO_Complet!A:R,14,FALSE))</f>
        <v/>
      </c>
      <c r="Q1149" s="3" t="str">
        <f>IF(VLOOKUP($A1149,DICO_Complet!A:R,15,FALSE)=0,"",VLOOKUP($A1149,DICO_Complet!A:R,15,FALSE))</f>
        <v/>
      </c>
      <c r="R1149" s="3" t="str">
        <f>IF(VLOOKUP($A1149,DICO_Complet!A:R,16,FALSE)=0,"",VLOOKUP($A1149,DICO_Complet!A:R,16,FALSE))</f>
        <v/>
      </c>
      <c r="S1149" s="3" t="str">
        <f>IF(VLOOKUP($A1149,DICO_Complet!A:R,17,FALSE)=0,"",VLOOKUP($A1149,DICO_Complet!A:R,17,FALSE))</f>
        <v/>
      </c>
      <c r="T1149" s="3" t="str">
        <f>IF(VLOOKUP($A1149,DICO_Complet!A:R,18,FALSE)=0,"",VLOOKUP($A1149,DICO_Complet!A:R,18,FALSE))</f>
        <v>CTSMDN</v>
      </c>
    </row>
    <row r="1150" spans="1:20">
      <c r="A1150" s="29">
        <v>250418220138</v>
      </c>
      <c r="B1150" s="30" t="str">
        <f>IF(ISNA(VLOOKUP(Tableau161920[[#This Row],[Référence]],MON_MSG!A:B,2,FALSE)),"N",IF($I1150="Obsolete","N","O"))</f>
        <v>O</v>
      </c>
      <c r="C1150" s="3" t="str">
        <f>VLOOKUP($A1150,DICO_Complet!A:R,3,FALSE)</f>
        <v>Reference</v>
      </c>
      <c r="D1150" s="3" t="str">
        <f>VLOOKUP($A1150,DICO_Complet!A:R,4,FALSE)</f>
        <v>cardRepository</v>
      </c>
      <c r="E1150" s="3" t="str">
        <f>VLOOKUP($A1150,DICO_Complet!A:R,5,FALSE)</f>
        <v>panLength</v>
      </c>
      <c r="F1150" s="3" t="str">
        <f>VLOOKUP($A1150,DICO_Complet!A:R,6,FALSE)</f>
        <v>Max2AlphaNumericText</v>
      </c>
      <c r="G1150" s="31" t="str">
        <f>VLOOKUP($A1150,DICO_Complet!A:R,7,FALSE)</f>
        <v>DNS</v>
      </c>
      <c r="H1150" s="31">
        <f>VLOOKUP($A1150,DICO_Complet!A:R,8,FALSE)</f>
        <v>0</v>
      </c>
      <c r="I1150" s="3" t="str">
        <f>IF(VLOOKUP($A1150,DICO_Complet!A:R,9,FALSE)&lt;&gt;0,VLOOKUP($A1150,DICO_Complet!A:R,9,FALSE),"")</f>
        <v/>
      </c>
      <c r="J1150" s="3" t="str">
        <f>VLOOKUP($A1150,DICO_Complet!A:R,10,FALSE)</f>
        <v xml:space="preserve">Pan Length </v>
      </c>
      <c r="K1150" s="3" t="str">
        <f>IF(OR(ISNA(VLOOKUP(Tableau161920[[#This Row],[Référence]],MON_MSG!A:H,7,FALSE)),ISBLANK(VLOOKUP(Tableau161920[[#This Row],[Référence]],MON_MSG!A:H,7,FALSE))),"",VLOOKUP(Tableau161920[[#This Row],[Référence]],MON_MSG!A:H,7,FALSE))</f>
        <v/>
      </c>
      <c r="L1150" s="3" t="str">
        <f>IF(OR(ISNA(VLOOKUP(Tableau161920[[#This Row],[Référence]],MON_MSG!A:I,8,FALSE)),ISBLANK(VLOOKUP(Tableau161920[[#This Row],[Référence]],MON_MSG!A:I,8,FALSE))),"",VLOOKUP(Tableau161920[[#This Row],[Référence]],MON_MSG!A:I,8,FALSE))</f>
        <v/>
      </c>
      <c r="M1150" s="3" t="str">
        <f>IF(OR(ISNA(VLOOKUP(Tableau161920[[#This Row],[Référence]],MON_MSG!A:J,9,FALSE)),ISBLANK(VLOOKUP(Tableau161920[[#This Row],[Référence]],MON_MSG!A:J,9,FALSE))),"",VLOOKUP(Tableau161920[[#This Row],[Référence]],MON_MSG!A:J,9,FALSE))</f>
        <v/>
      </c>
      <c r="N1150" s="3" t="str">
        <f>IF(VLOOKUP($A1150,DICO_Complet!A:R,12,FALSE)=0,"",VLOOKUP($A1150,DICO_Complet!A:R,12,FALSE))</f>
        <v/>
      </c>
      <c r="O1150" s="3" t="str">
        <f>IF(VLOOKUP($A1150,DICO_Complet!A:R,13,FALSE)=0,"",VLOOKUP($A1150,DICO_Complet!A:R,13,FALSE))</f>
        <v/>
      </c>
      <c r="P1150" s="3" t="str">
        <f>IF(VLOOKUP($A1150,DICO_Complet!A:R,14,FALSE)=0,"",VLOOKUP($A1150,DICO_Complet!A:R,14,FALSE))</f>
        <v/>
      </c>
      <c r="Q1150" s="3" t="str">
        <f>IF(VLOOKUP($A1150,DICO_Complet!A:R,15,FALSE)=0,"",VLOOKUP($A1150,DICO_Complet!A:R,15,FALSE))</f>
        <v/>
      </c>
      <c r="R1150" s="3" t="str">
        <f>IF(VLOOKUP($A1150,DICO_Complet!A:R,16,FALSE)=0,"",VLOOKUP($A1150,DICO_Complet!A:R,16,FALSE))</f>
        <v/>
      </c>
      <c r="S1150" s="3" t="str">
        <f>IF(VLOOKUP($A1150,DICO_Complet!A:R,17,FALSE)=0,"",VLOOKUP($A1150,DICO_Complet!A:R,17,FALSE))</f>
        <v/>
      </c>
      <c r="T1150" s="3" t="str">
        <f>IF(VLOOKUP($A1150,DICO_Complet!A:R,18,FALSE)=0,"",VLOOKUP($A1150,DICO_Complet!A:R,18,FALSE))</f>
        <v>CELGC</v>
      </c>
    </row>
    <row r="1151" spans="1:20">
      <c r="A1151" s="29">
        <v>250418220142</v>
      </c>
      <c r="B1151" s="30" t="str">
        <f>IF(ISNA(VLOOKUP(Tableau161920[[#This Row],[Référence]],MON_MSG!A:B,2,FALSE)),"N",IF($I1151="Obsolete","N","O"))</f>
        <v>O</v>
      </c>
      <c r="C1151" s="3" t="str">
        <f>VLOOKUP($A1151,DICO_Complet!A:R,3,FALSE)</f>
        <v>Reference</v>
      </c>
      <c r="D1151" s="3" t="str">
        <f>VLOOKUP($A1151,DICO_Complet!A:R,4,FALSE)</f>
        <v>cardRepository</v>
      </c>
      <c r="E1151" s="3" t="str">
        <f>VLOOKUP($A1151,DICO_Complet!A:R,5,FALSE)</f>
        <v>recipientInstitutionId</v>
      </c>
      <c r="F1151" s="3" t="str">
        <f>VLOOKUP($A1151,DICO_Complet!A:R,6,FALSE)</f>
        <v>Exact5NumericText</v>
      </c>
      <c r="G1151" s="31" t="str">
        <f>VLOOKUP($A1151,DICO_Complet!A:R,7,FALSE)</f>
        <v>DNS</v>
      </c>
      <c r="H1151" s="31">
        <f>VLOOKUP($A1151,DICO_Complet!A:R,8,FALSE)</f>
        <v>0</v>
      </c>
      <c r="I1151" s="3" t="str">
        <f>IF(VLOOKUP($A1151,DICO_Complet!A:R,9,FALSE)&lt;&gt;0,VLOOKUP($A1151,DICO_Complet!A:R,9,FALSE),"")</f>
        <v/>
      </c>
      <c r="J1151" s="3" t="str">
        <f>VLOOKUP($A1151,DICO_Complet!A:R,10,FALSE)</f>
        <v>Recipient Institution Identification</v>
      </c>
      <c r="K1151" s="3" t="str">
        <f>IF(OR(ISNA(VLOOKUP(Tableau161920[[#This Row],[Référence]],MON_MSG!A:H,7,FALSE)),ISBLANK(VLOOKUP(Tableau161920[[#This Row],[Référence]],MON_MSG!A:H,7,FALSE))),"",VLOOKUP(Tableau161920[[#This Row],[Référence]],MON_MSG!A:H,7,FALSE))</f>
        <v/>
      </c>
      <c r="L1151" s="3" t="str">
        <f>IF(OR(ISNA(VLOOKUP(Tableau161920[[#This Row],[Référence]],MON_MSG!A:I,8,FALSE)),ISBLANK(VLOOKUP(Tableau161920[[#This Row],[Référence]],MON_MSG!A:I,8,FALSE))),"",VLOOKUP(Tableau161920[[#This Row],[Référence]],MON_MSG!A:I,8,FALSE))</f>
        <v/>
      </c>
      <c r="M1151" s="3" t="str">
        <f>IF(OR(ISNA(VLOOKUP(Tableau161920[[#This Row],[Référence]],MON_MSG!A:J,9,FALSE)),ISBLANK(VLOOKUP(Tableau161920[[#This Row],[Référence]],MON_MSG!A:J,9,FALSE))),"",VLOOKUP(Tableau161920[[#This Row],[Référence]],MON_MSG!A:J,9,FALSE))</f>
        <v/>
      </c>
      <c r="N1151" s="3" t="str">
        <f>IF(VLOOKUP($A1151,DICO_Complet!A:R,12,FALSE)=0,"",VLOOKUP($A1151,DICO_Complet!A:R,12,FALSE))</f>
        <v/>
      </c>
      <c r="O1151" s="3" t="str">
        <f>IF(VLOOKUP($A1151,DICO_Complet!A:R,13,FALSE)=0,"",VLOOKUP($A1151,DICO_Complet!A:R,13,FALSE))</f>
        <v/>
      </c>
      <c r="P1151" s="3" t="str">
        <f>IF(VLOOKUP($A1151,DICO_Complet!A:R,14,FALSE)=0,"",VLOOKUP($A1151,DICO_Complet!A:R,14,FALSE))</f>
        <v/>
      </c>
      <c r="Q1151" s="3" t="str">
        <f>IF(VLOOKUP($A1151,DICO_Complet!A:R,15,FALSE)=0,"",VLOOKUP($A1151,DICO_Complet!A:R,15,FALSE))</f>
        <v/>
      </c>
      <c r="R1151" s="3" t="str">
        <f>IF(VLOOKUP($A1151,DICO_Complet!A:R,16,FALSE)=0,"",VLOOKUP($A1151,DICO_Complet!A:R,16,FALSE))</f>
        <v/>
      </c>
      <c r="S1151" s="3" t="str">
        <f>IF(VLOOKUP($A1151,DICO_Complet!A:R,17,FALSE)=0,"",VLOOKUP($A1151,DICO_Complet!A:R,17,FALSE))</f>
        <v/>
      </c>
      <c r="T1151" s="3" t="str">
        <f>IF(VLOOKUP($A1151,DICO_Complet!A:R,18,FALSE)=0,"",VLOOKUP($A1151,DICO_Complet!A:R,18,FALSE))</f>
        <v>COEDES</v>
      </c>
    </row>
    <row r="1152" spans="1:20">
      <c r="A1152" s="29">
        <v>250418220114</v>
      </c>
      <c r="B1152" s="30" t="str">
        <f>IF(ISNA(VLOOKUP(Tableau161920[[#This Row],[Référence]],MON_MSG!A:B,2,FALSE)),"N",IF($I1152="Obsolete","N","O"))</f>
        <v>O</v>
      </c>
      <c r="C1152" s="3" t="str">
        <f>VLOOKUP($A1152,DICO_Complet!A:R,3,FALSE)</f>
        <v>Reference</v>
      </c>
      <c r="D1152" s="3" t="str">
        <f>VLOOKUP($A1152,DICO_Complet!A:R,4,FALSE)</f>
        <v>cardRepository</v>
      </c>
      <c r="E1152" s="3" t="str">
        <f>VLOOKUP($A1152,DICO_Complet!A:R,5,FALSE)</f>
        <v>visaAccountFundingSource</v>
      </c>
      <c r="F1152" s="3" t="str">
        <f>VLOOKUP($A1152,DICO_Complet!A:R,6,FALSE)</f>
        <v>Exact1Text</v>
      </c>
      <c r="G1152" s="31" t="str">
        <f>VLOOKUP($A1152,DICO_Complet!A:R,7,FALSE)</f>
        <v>DNS</v>
      </c>
      <c r="H1152" s="31">
        <f>VLOOKUP($A1152,DICO_Complet!A:R,8,FALSE)</f>
        <v>0</v>
      </c>
      <c r="I1152" s="3" t="str">
        <f>IF(VLOOKUP($A1152,DICO_Complet!A:R,9,FALSE)&lt;&gt;0,VLOOKUP($A1152,DICO_Complet!A:R,9,FALSE),"")</f>
        <v/>
      </c>
      <c r="J1152" s="3" t="str">
        <f>VLOOKUP($A1152,DICO_Complet!A:R,10,FALSE)</f>
        <v xml:space="preserve">VISA Account Funding Source </v>
      </c>
      <c r="K1152" s="3" t="str">
        <f>IF(OR(ISNA(VLOOKUP(Tableau161920[[#This Row],[Référence]],MON_MSG!A:H,7,FALSE)),ISBLANK(VLOOKUP(Tableau161920[[#This Row],[Référence]],MON_MSG!A:H,7,FALSE))),"",VLOOKUP(Tableau161920[[#This Row],[Référence]],MON_MSG!A:H,7,FALSE))</f>
        <v/>
      </c>
      <c r="L1152" s="3" t="str">
        <f>IF(OR(ISNA(VLOOKUP(Tableau161920[[#This Row],[Référence]],MON_MSG!A:I,8,FALSE)),ISBLANK(VLOOKUP(Tableau161920[[#This Row],[Référence]],MON_MSG!A:I,8,FALSE))),"",VLOOKUP(Tableau161920[[#This Row],[Référence]],MON_MSG!A:I,8,FALSE))</f>
        <v/>
      </c>
      <c r="M1152" s="3" t="str">
        <f>IF(OR(ISNA(VLOOKUP(Tableau161920[[#This Row],[Référence]],MON_MSG!A:J,9,FALSE)),ISBLANK(VLOOKUP(Tableau161920[[#This Row],[Référence]],MON_MSG!A:J,9,FALSE))),"",VLOOKUP(Tableau161920[[#This Row],[Référence]],MON_MSG!A:J,9,FALSE))</f>
        <v/>
      </c>
      <c r="N1152" s="3" t="str">
        <f>IF(VLOOKUP($A1152,DICO_Complet!A:R,12,FALSE)=0,"",VLOOKUP($A1152,DICO_Complet!A:R,12,FALSE))</f>
        <v/>
      </c>
      <c r="O1152" s="3" t="str">
        <f>IF(VLOOKUP($A1152,DICO_Complet!A:R,13,FALSE)=0,"",VLOOKUP($A1152,DICO_Complet!A:R,13,FALSE))</f>
        <v/>
      </c>
      <c r="P1152" s="3" t="str">
        <f>IF(VLOOKUP($A1152,DICO_Complet!A:R,14,FALSE)=0,"",VLOOKUP($A1152,DICO_Complet!A:R,14,FALSE))</f>
        <v/>
      </c>
      <c r="Q1152" s="3" t="str">
        <f>IF(VLOOKUP($A1152,DICO_Complet!A:R,15,FALSE)=0,"",VLOOKUP($A1152,DICO_Complet!A:R,15,FALSE))</f>
        <v/>
      </c>
      <c r="R1152" s="3" t="str">
        <f>IF(VLOOKUP($A1152,DICO_Complet!A:R,16,FALSE)=0,"",VLOOKUP($A1152,DICO_Complet!A:R,16,FALSE))</f>
        <v/>
      </c>
      <c r="S1152" s="3" t="str">
        <f>IF(VLOOKUP($A1152,DICO_Complet!A:R,17,FALSE)=0,"",VLOOKUP($A1152,DICO_Complet!A:R,17,FALSE))</f>
        <v/>
      </c>
      <c r="T1152" s="3" t="str">
        <f>IF(VLOOKUP($A1152,DICO_Complet!A:R,18,FALSE)=0,"",VLOOKUP($A1152,DICO_Complet!A:R,18,FALSE))</f>
        <v>CEAFS</v>
      </c>
    </row>
    <row r="1153" spans="1:20">
      <c r="A1153" s="29">
        <v>250418220143</v>
      </c>
      <c r="B1153" s="30" t="str">
        <f>IF(ISNA(VLOOKUP(Tableau161920[[#This Row],[Référence]],MON_MSG!A:B,2,FALSE)),"N",IF($I1153="Obsolete","N","O"))</f>
        <v>O</v>
      </c>
      <c r="C1153" s="3" t="str">
        <f>VLOOKUP($A1153,DICO_Complet!A:R,3,FALSE)</f>
        <v>Reference</v>
      </c>
      <c r="D1153" s="3" t="str">
        <f>VLOOKUP($A1153,DICO_Complet!A:R,4,FALSE)</f>
        <v>cardRepository</v>
      </c>
      <c r="E1153" s="3" t="str">
        <f>VLOOKUP($A1153,DICO_Complet!A:R,5,FALSE)</f>
        <v>visaCardSubNetwork</v>
      </c>
      <c r="F1153" s="3" t="str">
        <f>VLOOKUP($A1153,DICO_Complet!A:R,6,FALSE)</f>
        <v>Max4AlphaNumericText</v>
      </c>
      <c r="G1153" s="31" t="str">
        <f>VLOOKUP($A1153,DICO_Complet!A:R,7,FALSE)</f>
        <v>DNS</v>
      </c>
      <c r="H1153" s="31">
        <f>VLOOKUP($A1153,DICO_Complet!A:R,8,FALSE)</f>
        <v>0</v>
      </c>
      <c r="I1153" s="3" t="str">
        <f>IF(VLOOKUP($A1153,DICO_Complet!A:R,9,FALSE)&lt;&gt;0,VLOOKUP($A1153,DICO_Complet!A:R,9,FALSE),"")</f>
        <v/>
      </c>
      <c r="J1153" s="3" t="str">
        <f>VLOOKUP($A1153,DICO_Complet!A:R,10,FALSE)</f>
        <v xml:space="preserve">Visa Card Sub Network </v>
      </c>
      <c r="K1153" s="3" t="str">
        <f>IF(OR(ISNA(VLOOKUP(Tableau161920[[#This Row],[Référence]],MON_MSG!A:H,7,FALSE)),ISBLANK(VLOOKUP(Tableau161920[[#This Row],[Référence]],MON_MSG!A:H,7,FALSE))),"",VLOOKUP(Tableau161920[[#This Row],[Référence]],MON_MSG!A:H,7,FALSE))</f>
        <v/>
      </c>
      <c r="L1153" s="3" t="str">
        <f>IF(OR(ISNA(VLOOKUP(Tableau161920[[#This Row],[Référence]],MON_MSG!A:I,8,FALSE)),ISBLANK(VLOOKUP(Tableau161920[[#This Row],[Référence]],MON_MSG!A:I,8,FALSE))),"",VLOOKUP(Tableau161920[[#This Row],[Référence]],MON_MSG!A:I,8,FALSE))</f>
        <v/>
      </c>
      <c r="M1153" s="3" t="str">
        <f>IF(OR(ISNA(VLOOKUP(Tableau161920[[#This Row],[Référence]],MON_MSG!A:J,9,FALSE)),ISBLANK(VLOOKUP(Tableau161920[[#This Row],[Référence]],MON_MSG!A:J,9,FALSE))),"",VLOOKUP(Tableau161920[[#This Row],[Référence]],MON_MSG!A:J,9,FALSE))</f>
        <v/>
      </c>
      <c r="N1153" s="3" t="str">
        <f>IF(VLOOKUP($A1153,DICO_Complet!A:R,12,FALSE)=0,"",VLOOKUP($A1153,DICO_Complet!A:R,12,FALSE))</f>
        <v/>
      </c>
      <c r="O1153" s="3" t="str">
        <f>IF(VLOOKUP($A1153,DICO_Complet!A:R,13,FALSE)=0,"",VLOOKUP($A1153,DICO_Complet!A:R,13,FALSE))</f>
        <v/>
      </c>
      <c r="P1153" s="3" t="str">
        <f>IF(VLOOKUP($A1153,DICO_Complet!A:R,14,FALSE)=0,"",VLOOKUP($A1153,DICO_Complet!A:R,14,FALSE))</f>
        <v/>
      </c>
      <c r="Q1153" s="3" t="str">
        <f>IF(VLOOKUP($A1153,DICO_Complet!A:R,15,FALSE)=0,"",VLOOKUP($A1153,DICO_Complet!A:R,15,FALSE))</f>
        <v/>
      </c>
      <c r="R1153" s="3" t="str">
        <f>IF(VLOOKUP($A1153,DICO_Complet!A:R,16,FALSE)=0,"",VLOOKUP($A1153,DICO_Complet!A:R,16,FALSE))</f>
        <v/>
      </c>
      <c r="S1153" s="3" t="str">
        <f>IF(VLOOKUP($A1153,DICO_Complet!A:R,17,FALSE)=0,"",VLOOKUP($A1153,DICO_Complet!A:R,17,FALSE))</f>
        <v/>
      </c>
      <c r="T1153" s="3" t="str">
        <f>IF(VLOOKUP($A1153,DICO_Complet!A:R,18,FALSE)=0,"",VLOOKUP($A1153,DICO_Complet!A:R,18,FALSE))</f>
        <v>COSRVS</v>
      </c>
    </row>
    <row r="1154" spans="1:20">
      <c r="A1154" s="29">
        <v>250718183200</v>
      </c>
      <c r="B1154" s="30" t="str">
        <f>IF(ISNA(VLOOKUP(Tableau161920[[#This Row],[Référence]],MON_MSG!A:B,2,FALSE)),"N",IF($I1154="Obsolete","N","O"))</f>
        <v>O</v>
      </c>
      <c r="C1154" s="3" t="str">
        <f>VLOOKUP($A1154,DICO_Complet!A:R,3,FALSE)</f>
        <v>Reference</v>
      </c>
      <c r="D1154" s="3" t="str">
        <f>VLOOKUP($A1154,DICO_Complet!A:R,4,FALSE)</f>
        <v>cardRepository</v>
      </c>
      <c r="E1154" s="3" t="str">
        <f>VLOOKUP($A1154,DICO_Complet!A:R,5,FALSE)</f>
        <v>visaCommercialCountry</v>
      </c>
      <c r="F1154" s="3" t="str">
        <f>VLOOKUP($A1154,DICO_Complet!A:R,6,FALSE)</f>
        <v>ISO3AlphaNumericCountryCode</v>
      </c>
      <c r="G1154" s="31" t="str">
        <f>VLOOKUP($A1154,DICO_Complet!A:R,7,FALSE)</f>
        <v>DNS</v>
      </c>
      <c r="H1154" s="31">
        <f>VLOOKUP($A1154,DICO_Complet!A:R,8,FALSE)</f>
        <v>0</v>
      </c>
      <c r="I1154" s="3" t="str">
        <f>IF(VLOOKUP($A1154,DICO_Complet!A:R,9,FALSE)&lt;&gt;0,VLOOKUP($A1154,DICO_Complet!A:R,9,FALSE),"")</f>
        <v/>
      </c>
      <c r="J1154" s="3" t="str">
        <f>VLOOKUP($A1154,DICO_Complet!A:R,10,FALSE)</f>
        <v>visa commercial  country code</v>
      </c>
      <c r="K1154" s="3" t="str">
        <f>IF(OR(ISNA(VLOOKUP(Tableau161920[[#This Row],[Référence]],MON_MSG!A:H,7,FALSE)),ISBLANK(VLOOKUP(Tableau161920[[#This Row],[Référence]],MON_MSG!A:H,7,FALSE))),"",VLOOKUP(Tableau161920[[#This Row],[Référence]],MON_MSG!A:H,7,FALSE))</f>
        <v/>
      </c>
      <c r="L1154" s="3" t="str">
        <f>IF(OR(ISNA(VLOOKUP(Tableau161920[[#This Row],[Référence]],MON_MSG!A:I,8,FALSE)),ISBLANK(VLOOKUP(Tableau161920[[#This Row],[Référence]],MON_MSG!A:I,8,FALSE))),"",VLOOKUP(Tableau161920[[#This Row],[Référence]],MON_MSG!A:I,8,FALSE))</f>
        <v/>
      </c>
      <c r="M1154" s="3" t="str">
        <f>IF(OR(ISNA(VLOOKUP(Tableau161920[[#This Row],[Référence]],MON_MSG!A:J,9,FALSE)),ISBLANK(VLOOKUP(Tableau161920[[#This Row],[Référence]],MON_MSG!A:J,9,FALSE))),"",VLOOKUP(Tableau161920[[#This Row],[Référence]],MON_MSG!A:J,9,FALSE))</f>
        <v/>
      </c>
      <c r="N1154" s="3" t="str">
        <f>IF(VLOOKUP($A1154,DICO_Complet!A:R,12,FALSE)=0,"",VLOOKUP($A1154,DICO_Complet!A:R,12,FALSE))</f>
        <v/>
      </c>
      <c r="O1154" s="3" t="str">
        <f>IF(VLOOKUP($A1154,DICO_Complet!A:R,13,FALSE)=0,"",VLOOKUP($A1154,DICO_Complet!A:R,13,FALSE))</f>
        <v/>
      </c>
      <c r="P1154" s="3" t="str">
        <f>IF(VLOOKUP($A1154,DICO_Complet!A:R,14,FALSE)=0,"",VLOOKUP($A1154,DICO_Complet!A:R,14,FALSE))</f>
        <v/>
      </c>
      <c r="Q1154" s="3" t="str">
        <f>IF(VLOOKUP($A1154,DICO_Complet!A:R,15,FALSE)=0,"",VLOOKUP($A1154,DICO_Complet!A:R,15,FALSE))</f>
        <v/>
      </c>
      <c r="R1154" s="3" t="str">
        <f>IF(VLOOKUP($A1154,DICO_Complet!A:R,16,FALSE)=0,"",VLOOKUP($A1154,DICO_Complet!A:R,16,FALSE))</f>
        <v/>
      </c>
      <c r="S1154" s="3" t="str">
        <f>IF(VLOOKUP($A1154,DICO_Complet!A:R,17,FALSE)=0,"",VLOOKUP($A1154,DICO_Complet!A:R,17,FALSE))</f>
        <v/>
      </c>
      <c r="T1154" s="3" t="str">
        <f>IF(VLOOKUP($A1154,DICO_Complet!A:R,18,FALSE)=0,"",VLOOKUP($A1154,DICO_Complet!A:R,18,FALSE))</f>
        <v>COPAEM</v>
      </c>
    </row>
    <row r="1155" spans="1:20">
      <c r="A1155" s="29">
        <v>250418220144</v>
      </c>
      <c r="B1155" s="30" t="str">
        <f>IF(ISNA(VLOOKUP(Tableau161920[[#This Row],[Référence]],MON_MSG!A:B,2,FALSE)),"N",IF($I1155="Obsolete","N","O"))</f>
        <v>O</v>
      </c>
      <c r="C1155" s="3" t="str">
        <f>VLOOKUP($A1155,DICO_Complet!A:R,3,FALSE)</f>
        <v>Reference</v>
      </c>
      <c r="D1155" s="3" t="str">
        <f>VLOOKUP($A1155,DICO_Complet!A:R,4,FALSE)</f>
        <v>cardRepository</v>
      </c>
      <c r="E1155" s="3" t="str">
        <f>VLOOKUP($A1155,DICO_Complet!A:R,5,FALSE)</f>
        <v>visaCommercialRegion</v>
      </c>
      <c r="F1155" s="3" t="str">
        <f>VLOOKUP($A1155,DICO_Complet!A:R,6,FALSE)</f>
        <v>Max2NumericText</v>
      </c>
      <c r="G1155" s="31" t="str">
        <f>VLOOKUP($A1155,DICO_Complet!A:R,7,FALSE)</f>
        <v>DNS</v>
      </c>
      <c r="H1155" s="31">
        <f>VLOOKUP($A1155,DICO_Complet!A:R,8,FALSE)</f>
        <v>0</v>
      </c>
      <c r="I1155" s="3" t="str">
        <f>IF(VLOOKUP($A1155,DICO_Complet!A:R,9,FALSE)&lt;&gt;0,VLOOKUP($A1155,DICO_Complet!A:R,9,FALSE),"")</f>
        <v/>
      </c>
      <c r="J1155" s="3" t="str">
        <f>VLOOKUP($A1155,DICO_Complet!A:R,10,FALSE)</f>
        <v>Visa commercial Region Code</v>
      </c>
      <c r="K1155" s="3" t="str">
        <f>IF(OR(ISNA(VLOOKUP(Tableau161920[[#This Row],[Référence]],MON_MSG!A:H,7,FALSE)),ISBLANK(VLOOKUP(Tableau161920[[#This Row],[Référence]],MON_MSG!A:H,7,FALSE))),"",VLOOKUP(Tableau161920[[#This Row],[Référence]],MON_MSG!A:H,7,FALSE))</f>
        <v/>
      </c>
      <c r="L1155" s="3" t="str">
        <f>IF(OR(ISNA(VLOOKUP(Tableau161920[[#This Row],[Référence]],MON_MSG!A:I,8,FALSE)),ISBLANK(VLOOKUP(Tableau161920[[#This Row],[Référence]],MON_MSG!A:I,8,FALSE))),"",VLOOKUP(Tableau161920[[#This Row],[Référence]],MON_MSG!A:I,8,FALSE))</f>
        <v/>
      </c>
      <c r="M1155" s="3" t="str">
        <f>IF(OR(ISNA(VLOOKUP(Tableau161920[[#This Row],[Référence]],MON_MSG!A:J,9,FALSE)),ISBLANK(VLOOKUP(Tableau161920[[#This Row],[Référence]],MON_MSG!A:J,9,FALSE))),"",VLOOKUP(Tableau161920[[#This Row],[Référence]],MON_MSG!A:J,9,FALSE))</f>
        <v/>
      </c>
      <c r="N1155" s="3" t="str">
        <f>IF(VLOOKUP($A1155,DICO_Complet!A:R,12,FALSE)=0,"",VLOOKUP($A1155,DICO_Complet!A:R,12,FALSE))</f>
        <v/>
      </c>
      <c r="O1155" s="3" t="str">
        <f>IF(VLOOKUP($A1155,DICO_Complet!A:R,13,FALSE)=0,"",VLOOKUP($A1155,DICO_Complet!A:R,13,FALSE))</f>
        <v/>
      </c>
      <c r="P1155" s="3" t="str">
        <f>IF(VLOOKUP($A1155,DICO_Complet!A:R,14,FALSE)=0,"",VLOOKUP($A1155,DICO_Complet!A:R,14,FALSE))</f>
        <v/>
      </c>
      <c r="Q1155" s="3" t="str">
        <f>IF(VLOOKUP($A1155,DICO_Complet!A:R,15,FALSE)=0,"",VLOOKUP($A1155,DICO_Complet!A:R,15,FALSE))</f>
        <v/>
      </c>
      <c r="R1155" s="3" t="str">
        <f>IF(VLOOKUP($A1155,DICO_Complet!A:R,16,FALSE)=0,"",VLOOKUP($A1155,DICO_Complet!A:R,16,FALSE))</f>
        <v/>
      </c>
      <c r="S1155" s="3" t="str">
        <f>IF(VLOOKUP($A1155,DICO_Complet!A:R,17,FALSE)=0,"",VLOOKUP($A1155,DICO_Complet!A:R,17,FALSE))</f>
        <v/>
      </c>
      <c r="T1155" s="3" t="str">
        <f>IF(VLOOKUP($A1155,DICO_Complet!A:R,18,FALSE)=0,"",VLOOKUP($A1155,DICO_Complet!A:R,18,FALSE))</f>
        <v>CERVIS</v>
      </c>
    </row>
    <row r="1156" spans="1:20">
      <c r="A1156" s="29">
        <v>250908085500</v>
      </c>
      <c r="B1156" s="30" t="str">
        <f>IF(ISNA(VLOOKUP(Tableau161920[[#This Row],[Référence]],MON_MSG!A:B,2,FALSE)),"N",IF($I1156="Obsolete","N","O"))</f>
        <v>O</v>
      </c>
      <c r="C1156" s="3" t="str">
        <f>VLOOKUP($A1156,DICO_Complet!A:R,3,FALSE)</f>
        <v>Reference</v>
      </c>
      <c r="D1156" s="3" t="str">
        <f>VLOOKUP($A1156,DICO_Complet!A:R,4,FALSE)</f>
        <v>cardRepository</v>
      </c>
      <c r="E1156" s="3" t="str">
        <f>VLOOKUP($A1156,DICO_Complet!A:R,5,FALSE)</f>
        <v>visaIssuerInstitutionId</v>
      </c>
      <c r="F1156" s="3" t="str">
        <f>VLOOKUP($A1156,DICO_Complet!A:R,6,FALSE)</f>
        <v>Exact5NumericText</v>
      </c>
      <c r="G1156" s="31" t="str">
        <f>VLOOKUP($A1156,DICO_Complet!A:R,7,FALSE)</f>
        <v>DNS</v>
      </c>
      <c r="H1156" s="31" t="str">
        <f>VLOOKUP($A1156,DICO_Complet!A:R,8,FALSE)</f>
        <v>SICB - VI9</v>
      </c>
      <c r="I1156" s="3" t="str">
        <f>IF(VLOOKUP($A1156,DICO_Complet!A:R,9,FALSE)&lt;&gt;0,VLOOKUP($A1156,DICO_Complet!A:R,9,FALSE),"")</f>
        <v/>
      </c>
      <c r="J1156" s="3" t="str">
        <f>VLOOKUP($A1156,DICO_Complet!A:R,10,FALSE)</f>
        <v>Visa Issuer Institution Id for national visa only cards</v>
      </c>
      <c r="K1156" s="3" t="str">
        <f>IF(OR(ISNA(VLOOKUP(Tableau161920[[#This Row],[Référence]],MON_MSG!A:H,7,FALSE)),ISBLANK(VLOOKUP(Tableau161920[[#This Row],[Référence]],MON_MSG!A:H,7,FALSE))),"",VLOOKUP(Tableau161920[[#This Row],[Référence]],MON_MSG!A:H,7,FALSE))</f>
        <v/>
      </c>
      <c r="L1156" s="3" t="str">
        <f>IF(OR(ISNA(VLOOKUP(Tableau161920[[#This Row],[Référence]],MON_MSG!A:I,8,FALSE)),ISBLANK(VLOOKUP(Tableau161920[[#This Row],[Référence]],MON_MSG!A:I,8,FALSE))),"",VLOOKUP(Tableau161920[[#This Row],[Référence]],MON_MSG!A:I,8,FALSE))</f>
        <v/>
      </c>
      <c r="M1156" s="3" t="str">
        <f>IF(OR(ISNA(VLOOKUP(Tableau161920[[#This Row],[Référence]],MON_MSG!A:J,9,FALSE)),ISBLANK(VLOOKUP(Tableau161920[[#This Row],[Référence]],MON_MSG!A:J,9,FALSE))),"",VLOOKUP(Tableau161920[[#This Row],[Référence]],MON_MSG!A:J,9,FALSE))</f>
        <v/>
      </c>
      <c r="N1156" s="3" t="str">
        <f>IF(VLOOKUP($A1156,DICO_Complet!A:R,12,FALSE)=0,"",VLOOKUP($A1156,DICO_Complet!A:R,12,FALSE))</f>
        <v/>
      </c>
      <c r="O1156" s="3" t="str">
        <f>IF(VLOOKUP($A1156,DICO_Complet!A:R,13,FALSE)=0,"",VLOOKUP($A1156,DICO_Complet!A:R,13,FALSE))</f>
        <v/>
      </c>
      <c r="P1156" s="3" t="str">
        <f>IF(VLOOKUP($A1156,DICO_Complet!A:R,14,FALSE)=0,"",VLOOKUP($A1156,DICO_Complet!A:R,14,FALSE))</f>
        <v/>
      </c>
      <c r="Q1156" s="3" t="str">
        <f>IF(VLOOKUP($A1156,DICO_Complet!A:R,15,FALSE)=0,"",VLOOKUP($A1156,DICO_Complet!A:R,15,FALSE))</f>
        <v/>
      </c>
      <c r="R1156" s="3" t="str">
        <f>IF(VLOOKUP($A1156,DICO_Complet!A:R,16,FALSE)=0,"",VLOOKUP($A1156,DICO_Complet!A:R,16,FALSE))</f>
        <v/>
      </c>
      <c r="S1156" s="3" t="str">
        <f>IF(VLOOKUP($A1156,DICO_Complet!A:R,17,FALSE)=0,"",VLOOKUP($A1156,DICO_Complet!A:R,17,FALSE))</f>
        <v/>
      </c>
      <c r="T1156" s="3" t="str">
        <f>IF(VLOOKUP($A1156,DICO_Complet!A:R,18,FALSE)=0,"",VLOOKUP($A1156,DICO_Complet!A:R,18,FALSE))</f>
        <v>CBQEMV</v>
      </c>
    </row>
    <row r="1157" spans="1:20">
      <c r="A1157" s="29">
        <v>250418220125</v>
      </c>
      <c r="B1157" s="30" t="str">
        <f>IF(ISNA(VLOOKUP(Tableau161920[[#This Row],[Référence]],MON_MSG!A:B,2,FALSE)),"N",IF($I1157="Obsolete","N","O"))</f>
        <v>O</v>
      </c>
      <c r="C1157" s="3" t="str">
        <f>VLOOKUP($A1157,DICO_Complet!A:R,3,FALSE)</f>
        <v>Reference</v>
      </c>
      <c r="D1157" s="3" t="str">
        <f>VLOOKUP($A1157,DICO_Complet!A:R,4,FALSE)</f>
        <v>cardRepository</v>
      </c>
      <c r="E1157" s="3" t="str">
        <f>VLOOKUP($A1157,DICO_Complet!A:R,5,FALSE)</f>
        <v>visaIssuerRegion</v>
      </c>
      <c r="F1157" s="3" t="str">
        <f>VLOOKUP($A1157,DICO_Complet!A:R,6,FALSE)</f>
        <v>Max2NumericText</v>
      </c>
      <c r="G1157" s="31" t="str">
        <f>VLOOKUP($A1157,DICO_Complet!A:R,7,FALSE)</f>
        <v>DNS</v>
      </c>
      <c r="H1157" s="31">
        <f>VLOOKUP($A1157,DICO_Complet!A:R,8,FALSE)</f>
        <v>0</v>
      </c>
      <c r="I1157" s="3" t="str">
        <f>IF(VLOOKUP($A1157,DICO_Complet!A:R,9,FALSE)&lt;&gt;0,VLOOKUP($A1157,DICO_Complet!A:R,9,FALSE),"")</f>
        <v/>
      </c>
      <c r="J1157" s="3" t="str">
        <f>VLOOKUP($A1157,DICO_Complet!A:R,10,FALSE)</f>
        <v>Issuer Region Number</v>
      </c>
      <c r="K1157" s="3" t="str">
        <f>IF(OR(ISNA(VLOOKUP(Tableau161920[[#This Row],[Référence]],MON_MSG!A:H,7,FALSE)),ISBLANK(VLOOKUP(Tableau161920[[#This Row],[Référence]],MON_MSG!A:H,7,FALSE))),"",VLOOKUP(Tableau161920[[#This Row],[Référence]],MON_MSG!A:H,7,FALSE))</f>
        <v/>
      </c>
      <c r="L1157" s="3" t="str">
        <f>IF(OR(ISNA(VLOOKUP(Tableau161920[[#This Row],[Référence]],MON_MSG!A:I,8,FALSE)),ISBLANK(VLOOKUP(Tableau161920[[#This Row],[Référence]],MON_MSG!A:I,8,FALSE))),"",VLOOKUP(Tableau161920[[#This Row],[Référence]],MON_MSG!A:I,8,FALSE))</f>
        <v/>
      </c>
      <c r="M1157" s="3" t="str">
        <f>IF(OR(ISNA(VLOOKUP(Tableau161920[[#This Row],[Référence]],MON_MSG!A:J,9,FALSE)),ISBLANK(VLOOKUP(Tableau161920[[#This Row],[Référence]],MON_MSG!A:J,9,FALSE))),"",VLOOKUP(Tableau161920[[#This Row],[Référence]],MON_MSG!A:J,9,FALSE))</f>
        <v/>
      </c>
      <c r="N1157" s="3" t="str">
        <f>IF(VLOOKUP($A1157,DICO_Complet!A:R,12,FALSE)=0,"",VLOOKUP($A1157,DICO_Complet!A:R,12,FALSE))</f>
        <v/>
      </c>
      <c r="O1157" s="3" t="str">
        <f>IF(VLOOKUP($A1157,DICO_Complet!A:R,13,FALSE)=0,"",VLOOKUP($A1157,DICO_Complet!A:R,13,FALSE))</f>
        <v/>
      </c>
      <c r="P1157" s="3" t="str">
        <f>IF(VLOOKUP($A1157,DICO_Complet!A:R,14,FALSE)=0,"",VLOOKUP($A1157,DICO_Complet!A:R,14,FALSE))</f>
        <v/>
      </c>
      <c r="Q1157" s="3" t="str">
        <f>IF(VLOOKUP($A1157,DICO_Complet!A:R,15,FALSE)=0,"",VLOOKUP($A1157,DICO_Complet!A:R,15,FALSE))</f>
        <v/>
      </c>
      <c r="R1157" s="3" t="str">
        <f>IF(VLOOKUP($A1157,DICO_Complet!A:R,16,FALSE)=0,"",VLOOKUP($A1157,DICO_Complet!A:R,16,FALSE))</f>
        <v/>
      </c>
      <c r="S1157" s="3" t="str">
        <f>IF(VLOOKUP($A1157,DICO_Complet!A:R,17,FALSE)=0,"",VLOOKUP($A1157,DICO_Complet!A:R,17,FALSE))</f>
        <v/>
      </c>
      <c r="T1157" s="3" t="str">
        <f>IF(VLOOKUP($A1157,DICO_Complet!A:R,18,FALSE)=0,"",VLOOKUP($A1157,DICO_Complet!A:R,18,FALSE))</f>
        <v>COREGE</v>
      </c>
    </row>
    <row r="1158" spans="1:20">
      <c r="A1158" s="29">
        <v>250418220127</v>
      </c>
      <c r="B1158" s="30" t="str">
        <f>IF(ISNA(VLOOKUP(Tableau161920[[#This Row],[Référence]],MON_MSG!A:B,2,FALSE)),"N",IF($I1158="Obsolete","N","O"))</f>
        <v>O</v>
      </c>
      <c r="C1158" s="3" t="str">
        <f>VLOOKUP($A1158,DICO_Complet!A:R,3,FALSE)</f>
        <v>Reference</v>
      </c>
      <c r="D1158" s="3" t="str">
        <f>VLOOKUP($A1158,DICO_Complet!A:R,4,FALSE)</f>
        <v>cardRepository</v>
      </c>
      <c r="E1158" s="3" t="str">
        <f>VLOOKUP($A1158,DICO_Complet!A:R,5,FALSE)</f>
        <v>visaMainMemberAffectationInstitutionId</v>
      </c>
      <c r="F1158" s="3" t="str">
        <f>VLOOKUP($A1158,DICO_Complet!A:R,6,FALSE)</f>
        <v>Max5AlphaNumericText</v>
      </c>
      <c r="G1158" s="31" t="str">
        <f>VLOOKUP($A1158,DICO_Complet!A:R,7,FALSE)</f>
        <v>DNS</v>
      </c>
      <c r="H1158" s="31">
        <f>VLOOKUP($A1158,DICO_Complet!A:R,8,FALSE)</f>
        <v>0</v>
      </c>
      <c r="I1158" s="3" t="str">
        <f>IF(VLOOKUP($A1158,DICO_Complet!A:R,9,FALSE)&lt;&gt;0,VLOOKUP($A1158,DICO_Complet!A:R,9,FALSE),"")</f>
        <v/>
      </c>
      <c r="J1158" s="3" t="str">
        <f>VLOOKUP($A1158,DICO_Complet!A:R,10,FALSE)</f>
        <v>Main Member Affectation Institution Id</v>
      </c>
      <c r="K1158" s="3" t="str">
        <f>IF(OR(ISNA(VLOOKUP(Tableau161920[[#This Row],[Référence]],MON_MSG!A:H,7,FALSE)),ISBLANK(VLOOKUP(Tableau161920[[#This Row],[Référence]],MON_MSG!A:H,7,FALSE))),"",VLOOKUP(Tableau161920[[#This Row],[Référence]],MON_MSG!A:H,7,FALSE))</f>
        <v/>
      </c>
      <c r="L1158" s="3" t="str">
        <f>IF(OR(ISNA(VLOOKUP(Tableau161920[[#This Row],[Référence]],MON_MSG!A:I,8,FALSE)),ISBLANK(VLOOKUP(Tableau161920[[#This Row],[Référence]],MON_MSG!A:I,8,FALSE))),"",VLOOKUP(Tableau161920[[#This Row],[Référence]],MON_MSG!A:I,8,FALSE))</f>
        <v/>
      </c>
      <c r="M1158" s="3" t="str">
        <f>IF(OR(ISNA(VLOOKUP(Tableau161920[[#This Row],[Référence]],MON_MSG!A:J,9,FALSE)),ISBLANK(VLOOKUP(Tableau161920[[#This Row],[Référence]],MON_MSG!A:J,9,FALSE))),"",VLOOKUP(Tableau161920[[#This Row],[Référence]],MON_MSG!A:J,9,FALSE))</f>
        <v/>
      </c>
      <c r="N1158" s="3" t="str">
        <f>IF(VLOOKUP($A1158,DICO_Complet!A:R,12,FALSE)=0,"",VLOOKUP($A1158,DICO_Complet!A:R,12,FALSE))</f>
        <v/>
      </c>
      <c r="O1158" s="3" t="str">
        <f>IF(VLOOKUP($A1158,DICO_Complet!A:R,13,FALSE)=0,"",VLOOKUP($A1158,DICO_Complet!A:R,13,FALSE))</f>
        <v/>
      </c>
      <c r="P1158" s="3" t="str">
        <f>IF(VLOOKUP($A1158,DICO_Complet!A:R,14,FALSE)=0,"",VLOOKUP($A1158,DICO_Complet!A:R,14,FALSE))</f>
        <v/>
      </c>
      <c r="Q1158" s="3" t="str">
        <f>IF(VLOOKUP($A1158,DICO_Complet!A:R,15,FALSE)=0,"",VLOOKUP($A1158,DICO_Complet!A:R,15,FALSE))</f>
        <v/>
      </c>
      <c r="R1158" s="3" t="str">
        <f>IF(VLOOKUP($A1158,DICO_Complet!A:R,16,FALSE)=0,"",VLOOKUP($A1158,DICO_Complet!A:R,16,FALSE))</f>
        <v/>
      </c>
      <c r="S1158" s="3" t="str">
        <f>IF(VLOOKUP($A1158,DICO_Complet!A:R,17,FALSE)=0,"",VLOOKUP($A1158,DICO_Complet!A:R,17,FALSE))</f>
        <v/>
      </c>
      <c r="T1158" s="3" t="str">
        <f>IF(VLOOKUP($A1158,DICO_Complet!A:R,18,FALSE)=0,"",VLOOKUP($A1158,DICO_Complet!A:R,18,FALSE))</f>
        <v>COBANM</v>
      </c>
    </row>
    <row r="1159" spans="1:20">
      <c r="A1159" s="29">
        <v>250418220145</v>
      </c>
      <c r="B1159" s="30" t="str">
        <f>IF(ISNA(VLOOKUP(Tableau161920[[#This Row],[Référence]],MON_MSG!A:B,2,FALSE)),"N",IF($I1159="Obsolete","N","O"))</f>
        <v>O</v>
      </c>
      <c r="C1159" s="3" t="str">
        <f>VLOOKUP($A1159,DICO_Complet!A:R,3,FALSE)</f>
        <v>Reference</v>
      </c>
      <c r="D1159" s="3" t="str">
        <f>VLOOKUP($A1159,DICO_Complet!A:R,4,FALSE)</f>
        <v>cardRepository</v>
      </c>
      <c r="E1159" s="3" t="str">
        <f>VLOOKUP($A1159,DICO_Complet!A:R,5,FALSE)</f>
        <v>visaProductCode</v>
      </c>
      <c r="F1159" s="3" t="str">
        <f>VLOOKUP($A1159,DICO_Complet!A:R,6,FALSE)</f>
        <v>Max2AlphaNumericText</v>
      </c>
      <c r="G1159" s="31" t="str">
        <f>VLOOKUP($A1159,DICO_Complet!A:R,7,FALSE)</f>
        <v>DNS</v>
      </c>
      <c r="H1159" s="31">
        <f>VLOOKUP($A1159,DICO_Complet!A:R,8,FALSE)</f>
        <v>0</v>
      </c>
      <c r="I1159" s="3" t="str">
        <f>IF(VLOOKUP($A1159,DICO_Complet!A:R,9,FALSE)&lt;&gt;0,VLOOKUP($A1159,DICO_Complet!A:R,9,FALSE),"")</f>
        <v/>
      </c>
      <c r="J1159" s="3" t="str">
        <f>VLOOKUP($A1159,DICO_Complet!A:R,10,FALSE)</f>
        <v>Visa Product Code</v>
      </c>
      <c r="K1159" s="3" t="str">
        <f>IF(OR(ISNA(VLOOKUP(Tableau161920[[#This Row],[Référence]],MON_MSG!A:H,7,FALSE)),ISBLANK(VLOOKUP(Tableau161920[[#This Row],[Référence]],MON_MSG!A:H,7,FALSE))),"",VLOOKUP(Tableau161920[[#This Row],[Référence]],MON_MSG!A:H,7,FALSE))</f>
        <v/>
      </c>
      <c r="L1159" s="3" t="str">
        <f>IF(OR(ISNA(VLOOKUP(Tableau161920[[#This Row],[Référence]],MON_MSG!A:I,8,FALSE)),ISBLANK(VLOOKUP(Tableau161920[[#This Row],[Référence]],MON_MSG!A:I,8,FALSE))),"",VLOOKUP(Tableau161920[[#This Row],[Référence]],MON_MSG!A:I,8,FALSE))</f>
        <v/>
      </c>
      <c r="M1159" s="3" t="str">
        <f>IF(OR(ISNA(VLOOKUP(Tableau161920[[#This Row],[Référence]],MON_MSG!A:J,9,FALSE)),ISBLANK(VLOOKUP(Tableau161920[[#This Row],[Référence]],MON_MSG!A:J,9,FALSE))),"",VLOOKUP(Tableau161920[[#This Row],[Référence]],MON_MSG!A:J,9,FALSE))</f>
        <v/>
      </c>
      <c r="N1159" s="3" t="str">
        <f>IF(VLOOKUP($A1159,DICO_Complet!A:R,12,FALSE)=0,"",VLOOKUP($A1159,DICO_Complet!A:R,12,FALSE))</f>
        <v/>
      </c>
      <c r="O1159" s="3" t="str">
        <f>IF(VLOOKUP($A1159,DICO_Complet!A:R,13,FALSE)=0,"",VLOOKUP($A1159,DICO_Complet!A:R,13,FALSE))</f>
        <v/>
      </c>
      <c r="P1159" s="3" t="str">
        <f>IF(VLOOKUP($A1159,DICO_Complet!A:R,14,FALSE)=0,"",VLOOKUP($A1159,DICO_Complet!A:R,14,FALSE))</f>
        <v/>
      </c>
      <c r="Q1159" s="3" t="str">
        <f>IF(VLOOKUP($A1159,DICO_Complet!A:R,15,FALSE)=0,"",VLOOKUP($A1159,DICO_Complet!A:R,15,FALSE))</f>
        <v/>
      </c>
      <c r="R1159" s="3" t="str">
        <f>IF(VLOOKUP($A1159,DICO_Complet!A:R,16,FALSE)=0,"",VLOOKUP($A1159,DICO_Complet!A:R,16,FALSE))</f>
        <v/>
      </c>
      <c r="S1159" s="3" t="str">
        <f>IF(VLOOKUP($A1159,DICO_Complet!A:R,17,FALSE)=0,"",VLOOKUP($A1159,DICO_Complet!A:R,17,FALSE))</f>
        <v/>
      </c>
      <c r="T1159" s="3" t="str">
        <f>IF(VLOOKUP($A1159,DICO_Complet!A:R,18,FALSE)=0,"",VLOOKUP($A1159,DICO_Complet!A:R,18,FALSE))</f>
        <v>COPRVS</v>
      </c>
    </row>
    <row r="1160" spans="1:20">
      <c r="A1160" s="29">
        <v>250718183000</v>
      </c>
      <c r="B1160" s="30" t="str">
        <f>IF(ISNA(VLOOKUP(Tableau161920[[#This Row],[Référence]],MON_MSG!A:B,2,FALSE)),"N",IF($I1160="Obsolete","N","O"))</f>
        <v>O</v>
      </c>
      <c r="C1160" s="3" t="str">
        <f>VLOOKUP($A1160,DICO_Complet!A:R,3,FALSE)</f>
        <v>Reference</v>
      </c>
      <c r="D1160" s="3" t="str">
        <f>VLOOKUP($A1160,DICO_Complet!A:R,4,FALSE)</f>
        <v>cardRepository</v>
      </c>
      <c r="E1160" s="3" t="str">
        <f>VLOOKUP($A1160,DICO_Complet!A:R,5,FALSE)</f>
        <v>visaTokenIndicator</v>
      </c>
      <c r="F1160" s="3" t="str">
        <f>VLOOKUP($A1160,DICO_Complet!A:R,6,FALSE)</f>
        <v>Exact1Text</v>
      </c>
      <c r="G1160" s="31" t="str">
        <f>VLOOKUP($A1160,DICO_Complet!A:R,7,FALSE)</f>
        <v>DNS</v>
      </c>
      <c r="H1160" s="31">
        <f>VLOOKUP($A1160,DICO_Complet!A:R,8,FALSE)</f>
        <v>0</v>
      </c>
      <c r="I1160" s="3" t="str">
        <f>IF(VLOOKUP($A1160,DICO_Complet!A:R,9,FALSE)&lt;&gt;0,VLOOKUP($A1160,DICO_Complet!A:R,9,FALSE),"")</f>
        <v/>
      </c>
      <c r="J1160" s="3" t="str">
        <f>VLOOKUP($A1160,DICO_Complet!A:R,10,FALSE)</f>
        <v>Token VISA available or not on this range</v>
      </c>
      <c r="K1160" s="3" t="str">
        <f>IF(OR(ISNA(VLOOKUP(Tableau161920[[#This Row],[Référence]],MON_MSG!A:H,7,FALSE)),ISBLANK(VLOOKUP(Tableau161920[[#This Row],[Référence]],MON_MSG!A:H,7,FALSE))),"",VLOOKUP(Tableau161920[[#This Row],[Référence]],MON_MSG!A:H,7,FALSE))</f>
        <v/>
      </c>
      <c r="L1160" s="3" t="str">
        <f>IF(OR(ISNA(VLOOKUP(Tableau161920[[#This Row],[Référence]],MON_MSG!A:I,8,FALSE)),ISBLANK(VLOOKUP(Tableau161920[[#This Row],[Référence]],MON_MSG!A:I,8,FALSE))),"",VLOOKUP(Tableau161920[[#This Row],[Référence]],MON_MSG!A:I,8,FALSE))</f>
        <v/>
      </c>
      <c r="M1160" s="3" t="str">
        <f>IF(OR(ISNA(VLOOKUP(Tableau161920[[#This Row],[Référence]],MON_MSG!A:J,9,FALSE)),ISBLANK(VLOOKUP(Tableau161920[[#This Row],[Référence]],MON_MSG!A:J,9,FALSE))),"",VLOOKUP(Tableau161920[[#This Row],[Référence]],MON_MSG!A:J,9,FALSE))</f>
        <v/>
      </c>
      <c r="N1160" s="3" t="str">
        <f>IF(VLOOKUP($A1160,DICO_Complet!A:R,12,FALSE)=0,"",VLOOKUP($A1160,DICO_Complet!A:R,12,FALSE))</f>
        <v/>
      </c>
      <c r="O1160" s="3" t="str">
        <f>IF(VLOOKUP($A1160,DICO_Complet!A:R,13,FALSE)=0,"",VLOOKUP($A1160,DICO_Complet!A:R,13,FALSE))</f>
        <v/>
      </c>
      <c r="P1160" s="3" t="str">
        <f>IF(VLOOKUP($A1160,DICO_Complet!A:R,14,FALSE)=0,"",VLOOKUP($A1160,DICO_Complet!A:R,14,FALSE))</f>
        <v/>
      </c>
      <c r="Q1160" s="3" t="str">
        <f>IF(VLOOKUP($A1160,DICO_Complet!A:R,15,FALSE)=0,"",VLOOKUP($A1160,DICO_Complet!A:R,15,FALSE))</f>
        <v/>
      </c>
      <c r="R1160" s="3" t="str">
        <f>IF(VLOOKUP($A1160,DICO_Complet!A:R,16,FALSE)=0,"",VLOOKUP($A1160,DICO_Complet!A:R,16,FALSE))</f>
        <v/>
      </c>
      <c r="S1160" s="3" t="str">
        <f>IF(VLOOKUP($A1160,DICO_Complet!A:R,17,FALSE)=0,"",VLOOKUP($A1160,DICO_Complet!A:R,17,FALSE))</f>
        <v/>
      </c>
      <c r="T1160" s="3" t="str">
        <f>IF(VLOOKUP($A1160,DICO_Complet!A:R,18,FALSE)=0,"",VLOOKUP($A1160,DICO_Complet!A:R,18,FALSE))</f>
        <v>CNTOKN</v>
      </c>
    </row>
    <row r="1161" spans="1:20">
      <c r="A1161" s="29">
        <v>260129173707</v>
      </c>
      <c r="B1161" s="30" t="str">
        <f>IF(ISNA(VLOOKUP(Tableau161920[[#This Row],[Référence]],MON_MSG!A:B,2,FALSE)),"N",IF($I1161="Obsolete","N","O"))</f>
        <v>O</v>
      </c>
      <c r="C1161" s="3" t="str">
        <f>VLOOKUP($A1161,DICO_Complet!A:R,3,FALSE)</f>
        <v>Reference</v>
      </c>
      <c r="D1161" s="3" t="str">
        <f>VLOOKUP($A1161,DICO_Complet!A:R,4,FALSE)</f>
        <v>geographicZoneRepository</v>
      </c>
      <c r="E1161" s="3" t="str">
        <f>VLOOKUP($A1161,DICO_Complet!A:R,5,FALSE)</f>
        <v>geographicalZone</v>
      </c>
      <c r="F1161" s="3" t="str">
        <f>VLOOKUP($A1161,DICO_Complet!A:R,6,FALSE)</f>
        <v>Exact11Text</v>
      </c>
      <c r="G1161" s="31" t="str">
        <f>VLOOKUP($A1161,DICO_Complet!A:R,7,FALSE)</f>
        <v>DNS</v>
      </c>
      <c r="H1161" s="31">
        <f>VLOOKUP($A1161,DICO_Complet!A:R,8,FALSE)</f>
        <v>0</v>
      </c>
      <c r="I1161" s="3" t="str">
        <f>IF(VLOOKUP($A1161,DICO_Complet!A:R,9,FALSE)&lt;&gt;0,VLOOKUP($A1161,DICO_Complet!A:R,9,FALSE),"")</f>
        <v/>
      </c>
      <c r="J1161" s="3" t="str">
        <f>VLOOKUP($A1161,DICO_Complet!A:R,10,FALSE)</f>
        <v>Single-digit code representing the geographical zone</v>
      </c>
      <c r="K1161" s="3" t="str">
        <f>IF(OR(ISNA(VLOOKUP(Tableau161920[[#This Row],[Référence]],MON_MSG!A:H,7,FALSE)),ISBLANK(VLOOKUP(Tableau161920[[#This Row],[Référence]],MON_MSG!A:H,7,FALSE))),"",VLOOKUP(Tableau161920[[#This Row],[Référence]],MON_MSG!A:H,7,FALSE))</f>
        <v/>
      </c>
      <c r="L1161" s="3" t="str">
        <f>IF(OR(ISNA(VLOOKUP(Tableau161920[[#This Row],[Référence]],MON_MSG!A:I,8,FALSE)),ISBLANK(VLOOKUP(Tableau161920[[#This Row],[Référence]],MON_MSG!A:I,8,FALSE))),"",VLOOKUP(Tableau161920[[#This Row],[Référence]],MON_MSG!A:I,8,FALSE))</f>
        <v/>
      </c>
      <c r="M1161" s="3" t="str">
        <f>IF(OR(ISNA(VLOOKUP(Tableau161920[[#This Row],[Référence]],MON_MSG!A:J,9,FALSE)),ISBLANK(VLOOKUP(Tableau161920[[#This Row],[Référence]],MON_MSG!A:J,9,FALSE))),"",VLOOKUP(Tableau161920[[#This Row],[Référence]],MON_MSG!A:J,9,FALSE))</f>
        <v/>
      </c>
      <c r="N1161" s="3" t="str">
        <f>IF(VLOOKUP($A1161,DICO_Complet!A:R,12,FALSE)=0,"",VLOOKUP($A1161,DICO_Complet!A:R,12,FALSE))</f>
        <v/>
      </c>
      <c r="O1161" s="3" t="str">
        <f>IF(VLOOKUP($A1161,DICO_Complet!A:R,13,FALSE)=0,"",VLOOKUP($A1161,DICO_Complet!A:R,13,FALSE))</f>
        <v/>
      </c>
      <c r="P1161" s="3" t="str">
        <f>IF(VLOOKUP($A1161,DICO_Complet!A:R,14,FALSE)=0,"",VLOOKUP($A1161,DICO_Complet!A:R,14,FALSE))</f>
        <v/>
      </c>
      <c r="Q1161" s="3" t="str">
        <f>IF(VLOOKUP($A1161,DICO_Complet!A:R,15,FALSE)=0,"",VLOOKUP($A1161,DICO_Complet!A:R,15,FALSE))</f>
        <v/>
      </c>
      <c r="R1161" s="3" t="str">
        <f>IF(VLOOKUP($A1161,DICO_Complet!A:R,16,FALSE)=0,"",VLOOKUP($A1161,DICO_Complet!A:R,16,FALSE))</f>
        <v/>
      </c>
      <c r="S1161" s="3" t="str">
        <f>IF(VLOOKUP($A1161,DICO_Complet!A:R,17,FALSE)=0,"",VLOOKUP($A1161,DICO_Complet!A:R,17,FALSE))</f>
        <v/>
      </c>
      <c r="T1161" s="3" t="str">
        <f>IF(VLOOKUP($A1161,DICO_Complet!A:R,18,FALSE)=0,"",VLOOKUP($A1161,DICO_Complet!A:R,18,FALSE))</f>
        <v/>
      </c>
    </row>
    <row r="1162" spans="1:20">
      <c r="A1162" s="29">
        <v>260129173708</v>
      </c>
      <c r="B1162" s="30" t="str">
        <f>IF(ISNA(VLOOKUP(Tableau161920[[#This Row],[Référence]],MON_MSG!A:B,2,FALSE)),"N",IF($I1162="Obsolete","N","O"))</f>
        <v>O</v>
      </c>
      <c r="C1162" s="3" t="str">
        <f>VLOOKUP($A1162,DICO_Complet!A:R,3,FALSE)</f>
        <v>Reference</v>
      </c>
      <c r="D1162" s="3" t="str">
        <f>VLOOKUP($A1162,DICO_Complet!A:R,4,FALSE)</f>
        <v>geographicZoneRepository</v>
      </c>
      <c r="E1162" s="3" t="str">
        <f>VLOOKUP($A1162,DICO_Complet!A:R,5,FALSE)</f>
        <v>geographicalZoneLabel</v>
      </c>
      <c r="F1162" s="3" t="str">
        <f>VLOOKUP($A1162,DICO_Complet!A:R,6,FALSE)</f>
        <v>Max255Text</v>
      </c>
      <c r="G1162" s="31" t="str">
        <f>VLOOKUP($A1162,DICO_Complet!A:R,7,FALSE)</f>
        <v>DNS</v>
      </c>
      <c r="H1162" s="31">
        <f>VLOOKUP($A1162,DICO_Complet!A:R,8,FALSE)</f>
        <v>0</v>
      </c>
      <c r="I1162" s="3" t="str">
        <f>IF(VLOOKUP($A1162,DICO_Complet!A:R,9,FALSE)&lt;&gt;0,VLOOKUP($A1162,DICO_Complet!A:R,9,FALSE),"")</f>
        <v/>
      </c>
      <c r="J1162" s="3" t="str">
        <f>VLOOKUP($A1162,DICO_Complet!A:R,10,FALSE)</f>
        <v>Label or name describing the geographical zone</v>
      </c>
      <c r="K1162" s="3" t="str">
        <f>IF(OR(ISNA(VLOOKUP(Tableau161920[[#This Row],[Référence]],MON_MSG!A:H,7,FALSE)),ISBLANK(VLOOKUP(Tableau161920[[#This Row],[Référence]],MON_MSG!A:H,7,FALSE))),"",VLOOKUP(Tableau161920[[#This Row],[Référence]],MON_MSG!A:H,7,FALSE))</f>
        <v/>
      </c>
      <c r="L1162" s="3" t="str">
        <f>IF(OR(ISNA(VLOOKUP(Tableau161920[[#This Row],[Référence]],MON_MSG!A:I,8,FALSE)),ISBLANK(VLOOKUP(Tableau161920[[#This Row],[Référence]],MON_MSG!A:I,8,FALSE))),"",VLOOKUP(Tableau161920[[#This Row],[Référence]],MON_MSG!A:I,8,FALSE))</f>
        <v/>
      </c>
      <c r="M1162" s="3" t="str">
        <f>IF(OR(ISNA(VLOOKUP(Tableau161920[[#This Row],[Référence]],MON_MSG!A:J,9,FALSE)),ISBLANK(VLOOKUP(Tableau161920[[#This Row],[Référence]],MON_MSG!A:J,9,FALSE))),"",VLOOKUP(Tableau161920[[#This Row],[Référence]],MON_MSG!A:J,9,FALSE))</f>
        <v/>
      </c>
      <c r="N1162" s="3" t="str">
        <f>IF(VLOOKUP($A1162,DICO_Complet!A:R,12,FALSE)=0,"",VLOOKUP($A1162,DICO_Complet!A:R,12,FALSE))</f>
        <v/>
      </c>
      <c r="O1162" s="3" t="str">
        <f>IF(VLOOKUP($A1162,DICO_Complet!A:R,13,FALSE)=0,"",VLOOKUP($A1162,DICO_Complet!A:R,13,FALSE))</f>
        <v/>
      </c>
      <c r="P1162" s="3" t="str">
        <f>IF(VLOOKUP($A1162,DICO_Complet!A:R,14,FALSE)=0,"",VLOOKUP($A1162,DICO_Complet!A:R,14,FALSE))</f>
        <v/>
      </c>
      <c r="Q1162" s="3" t="str">
        <f>IF(VLOOKUP($A1162,DICO_Complet!A:R,15,FALSE)=0,"",VLOOKUP($A1162,DICO_Complet!A:R,15,FALSE))</f>
        <v/>
      </c>
      <c r="R1162" s="3" t="str">
        <f>IF(VLOOKUP($A1162,DICO_Complet!A:R,16,FALSE)=0,"",VLOOKUP($A1162,DICO_Complet!A:R,16,FALSE))</f>
        <v/>
      </c>
      <c r="S1162" s="3" t="str">
        <f>IF(VLOOKUP($A1162,DICO_Complet!A:R,17,FALSE)=0,"",VLOOKUP($A1162,DICO_Complet!A:R,17,FALSE))</f>
        <v/>
      </c>
      <c r="T1162" s="3" t="str">
        <f>IF(VLOOKUP($A1162,DICO_Complet!A:R,18,FALSE)=0,"",VLOOKUP($A1162,DICO_Complet!A:R,18,FALSE))</f>
        <v/>
      </c>
    </row>
    <row r="1163" spans="1:20">
      <c r="A1163" s="29">
        <v>251022142400</v>
      </c>
      <c r="B1163" s="30" t="str">
        <f>IF(ISNA(VLOOKUP(Tableau161920[[#This Row],[Référence]],MON_MSG!A:B,2,FALSE)),"N",IF($I1163="Obsolete","N","O"))</f>
        <v>O</v>
      </c>
      <c r="C1163" s="3" t="str">
        <f>VLOOKUP($A1163,DICO_Complet!A:R,3,FALSE)</f>
        <v>Reference</v>
      </c>
      <c r="D1163" s="3" t="str">
        <f>VLOOKUP($A1163,DICO_Complet!A:R,4,FALSE)</f>
        <v>manufacturerRepository</v>
      </c>
      <c r="E1163" s="3" t="str">
        <f>VLOOKUP($A1163,DICO_Complet!A:R,5,FALSE)</f>
        <v>acceptanceSolution</v>
      </c>
      <c r="F1163" s="3" t="str">
        <f>VLOOKUP($A1163,DICO_Complet!A:R,6,FALSE)</f>
        <v>Max150Text</v>
      </c>
      <c r="G1163" s="31" t="str">
        <f>VLOOKUP($A1163,DICO_Complet!A:R,7,FALSE)</f>
        <v>DNS</v>
      </c>
      <c r="H1163" s="31">
        <f>VLOOKUP($A1163,DICO_Complet!A:R,8,FALSE)</f>
        <v>0</v>
      </c>
      <c r="I1163" s="3" t="str">
        <f>IF(VLOOKUP($A1163,DICO_Complet!A:R,9,FALSE)&lt;&gt;0,VLOOKUP($A1163,DICO_Complet!A:R,9,FALSE),"")</f>
        <v/>
      </c>
      <c r="J1163" s="3" t="str">
        <f>VLOOKUP($A1163,DICO_Complet!A:R,10,FALSE)</f>
        <v>Describes the solutions offered or associated by the manufacturer. This field can contain detailed descriptions up to a limit of 150 characters</v>
      </c>
      <c r="K1163" s="3" t="str">
        <f>IF(OR(ISNA(VLOOKUP(Tableau161920[[#This Row],[Référence]],MON_MSG!A:H,7,FALSE)),ISBLANK(VLOOKUP(Tableau161920[[#This Row],[Référence]],MON_MSG!A:H,7,FALSE))),"",VLOOKUP(Tableau161920[[#This Row],[Référence]],MON_MSG!A:H,7,FALSE))</f>
        <v/>
      </c>
      <c r="L1163" s="3" t="str">
        <f>IF(OR(ISNA(VLOOKUP(Tableau161920[[#This Row],[Référence]],MON_MSG!A:I,8,FALSE)),ISBLANK(VLOOKUP(Tableau161920[[#This Row],[Référence]],MON_MSG!A:I,8,FALSE))),"",VLOOKUP(Tableau161920[[#This Row],[Référence]],MON_MSG!A:I,8,FALSE))</f>
        <v/>
      </c>
      <c r="M1163" s="3" t="str">
        <f>IF(OR(ISNA(VLOOKUP(Tableau161920[[#This Row],[Référence]],MON_MSG!A:J,9,FALSE)),ISBLANK(VLOOKUP(Tableau161920[[#This Row],[Référence]],MON_MSG!A:J,9,FALSE))),"",VLOOKUP(Tableau161920[[#This Row],[Référence]],MON_MSG!A:J,9,FALSE))</f>
        <v/>
      </c>
      <c r="N1163" s="3" t="str">
        <f>IF(VLOOKUP($A1163,DICO_Complet!A:R,12,FALSE)=0,"",VLOOKUP($A1163,DICO_Complet!A:R,12,FALSE))</f>
        <v/>
      </c>
      <c r="O1163" s="3" t="str">
        <f>IF(VLOOKUP($A1163,DICO_Complet!A:R,13,FALSE)=0,"",VLOOKUP($A1163,DICO_Complet!A:R,13,FALSE))</f>
        <v/>
      </c>
      <c r="P1163" s="3" t="str">
        <f>IF(VLOOKUP($A1163,DICO_Complet!A:R,14,FALSE)=0,"",VLOOKUP($A1163,DICO_Complet!A:R,14,FALSE))</f>
        <v/>
      </c>
      <c r="Q1163" s="3" t="str">
        <f>IF(VLOOKUP($A1163,DICO_Complet!A:R,15,FALSE)=0,"",VLOOKUP($A1163,DICO_Complet!A:R,15,FALSE))</f>
        <v/>
      </c>
      <c r="R1163" s="3" t="str">
        <f>IF(VLOOKUP($A1163,DICO_Complet!A:R,16,FALSE)=0,"",VLOOKUP($A1163,DICO_Complet!A:R,16,FALSE))</f>
        <v/>
      </c>
      <c r="S1163" s="3" t="str">
        <f>IF(VLOOKUP($A1163,DICO_Complet!A:R,17,FALSE)=0,"",VLOOKUP($A1163,DICO_Complet!A:R,17,FALSE))</f>
        <v/>
      </c>
      <c r="T1163" s="3" t="str">
        <f>IF(VLOOKUP($A1163,DICO_Complet!A:R,18,FALSE)=0,"",VLOOKUP($A1163,DICO_Complet!A:R,18,FALSE))</f>
        <v/>
      </c>
    </row>
    <row r="1164" spans="1:20">
      <c r="A1164" s="29">
        <v>251022142700</v>
      </c>
      <c r="B1164" s="30" t="str">
        <f>IF(ISNA(VLOOKUP(Tableau161920[[#This Row],[Référence]],MON_MSG!A:B,2,FALSE)),"N",IF($I1164="Obsolete","N","O"))</f>
        <v>O</v>
      </c>
      <c r="C1164" s="3" t="str">
        <f>VLOOKUP($A1164,DICO_Complet!A:R,3,FALSE)</f>
        <v>Reference</v>
      </c>
      <c r="D1164" s="3" t="str">
        <f>VLOOKUP($A1164,DICO_Complet!A:R,4,FALSE)</f>
        <v>manufacturerRepository</v>
      </c>
      <c r="E1164" s="3" t="str">
        <f>VLOOKUP($A1164,DICO_Complet!A:R,5,FALSE)</f>
        <v>acceptanceSolutionStatus</v>
      </c>
      <c r="F1164" s="3" t="str">
        <f>VLOOKUP($A1164,DICO_Complet!A:R,6,FALSE)</f>
        <v>Max30Text</v>
      </c>
      <c r="G1164" s="31" t="str">
        <f>VLOOKUP($A1164,DICO_Complet!A:R,7,FALSE)</f>
        <v>DNS</v>
      </c>
      <c r="H1164" s="31">
        <f>VLOOKUP($A1164,DICO_Complet!A:R,8,FALSE)</f>
        <v>0</v>
      </c>
      <c r="I1164" s="3" t="str">
        <f>IF(VLOOKUP($A1164,DICO_Complet!A:R,9,FALSE)&lt;&gt;0,VLOOKUP($A1164,DICO_Complet!A:R,9,FALSE),"")</f>
        <v/>
      </c>
      <c r="J1164" s="3" t="str">
        <f>VLOOKUP($A1164,DICO_Complet!A:R,10,FALSE)</f>
        <v>Indicates the status or current state of the entity or associated data. Although the length or constraints of this field are not detailed, the status generally reflects qualitative information such as active, inactive, or being processed</v>
      </c>
      <c r="K1164" s="3" t="str">
        <f>IF(OR(ISNA(VLOOKUP(Tableau161920[[#This Row],[Référence]],MON_MSG!A:H,7,FALSE)),ISBLANK(VLOOKUP(Tableau161920[[#This Row],[Référence]],MON_MSG!A:H,7,FALSE))),"",VLOOKUP(Tableau161920[[#This Row],[Référence]],MON_MSG!A:H,7,FALSE))</f>
        <v/>
      </c>
      <c r="L1164" s="3" t="str">
        <f>IF(OR(ISNA(VLOOKUP(Tableau161920[[#This Row],[Référence]],MON_MSG!A:I,8,FALSE)),ISBLANK(VLOOKUP(Tableau161920[[#This Row],[Référence]],MON_MSG!A:I,8,FALSE))),"",VLOOKUP(Tableau161920[[#This Row],[Référence]],MON_MSG!A:I,8,FALSE))</f>
        <v/>
      </c>
      <c r="M1164" s="3" t="str">
        <f>IF(OR(ISNA(VLOOKUP(Tableau161920[[#This Row],[Référence]],MON_MSG!A:J,9,FALSE)),ISBLANK(VLOOKUP(Tableau161920[[#This Row],[Référence]],MON_MSG!A:J,9,FALSE))),"",VLOOKUP(Tableau161920[[#This Row],[Référence]],MON_MSG!A:J,9,FALSE))</f>
        <v/>
      </c>
      <c r="N1164" s="3" t="str">
        <f>IF(VLOOKUP($A1164,DICO_Complet!A:R,12,FALSE)=0,"",VLOOKUP($A1164,DICO_Complet!A:R,12,FALSE))</f>
        <v/>
      </c>
      <c r="O1164" s="3" t="str">
        <f>IF(VLOOKUP($A1164,DICO_Complet!A:R,13,FALSE)=0,"",VLOOKUP($A1164,DICO_Complet!A:R,13,FALSE))</f>
        <v/>
      </c>
      <c r="P1164" s="3" t="str">
        <f>IF(VLOOKUP($A1164,DICO_Complet!A:R,14,FALSE)=0,"",VLOOKUP($A1164,DICO_Complet!A:R,14,FALSE))</f>
        <v/>
      </c>
      <c r="Q1164" s="3" t="str">
        <f>IF(VLOOKUP($A1164,DICO_Complet!A:R,15,FALSE)=0,"",VLOOKUP($A1164,DICO_Complet!A:R,15,FALSE))</f>
        <v/>
      </c>
      <c r="R1164" s="3" t="str">
        <f>IF(VLOOKUP($A1164,DICO_Complet!A:R,16,FALSE)=0,"",VLOOKUP($A1164,DICO_Complet!A:R,16,FALSE))</f>
        <v/>
      </c>
      <c r="S1164" s="3" t="str">
        <f>IF(VLOOKUP($A1164,DICO_Complet!A:R,17,FALSE)=0,"",VLOOKUP($A1164,DICO_Complet!A:R,17,FALSE))</f>
        <v/>
      </c>
      <c r="T1164" s="3" t="str">
        <f>IF(VLOOKUP($A1164,DICO_Complet!A:R,18,FALSE)=0,"",VLOOKUP($A1164,DICO_Complet!A:R,18,FALSE))</f>
        <v/>
      </c>
    </row>
    <row r="1165" spans="1:20">
      <c r="A1165" s="29">
        <v>251022142200</v>
      </c>
      <c r="B1165" s="30" t="str">
        <f>IF(ISNA(VLOOKUP(Tableau161920[[#This Row],[Référence]],MON_MSG!A:B,2,FALSE)),"N",IF($I1165="Obsolete","N","O"))</f>
        <v>O</v>
      </c>
      <c r="C1165" s="3" t="str">
        <f>VLOOKUP($A1165,DICO_Complet!A:R,3,FALSE)</f>
        <v>Reference</v>
      </c>
      <c r="D1165" s="3" t="str">
        <f>VLOOKUP($A1165,DICO_Complet!A:R,4,FALSE)</f>
        <v>manufacturerRepository</v>
      </c>
      <c r="E1165" s="3" t="str">
        <f>VLOOKUP($A1165,DICO_Complet!A:R,5,FALSE)</f>
        <v>acceptanceSystemComponentsId</v>
      </c>
      <c r="F1165" s="3" t="str">
        <f>VLOOKUP($A1165,DICO_Complet!A:R,6,FALSE)</f>
        <v>Max12Text</v>
      </c>
      <c r="G1165" s="31" t="str">
        <f>VLOOKUP($A1165,DICO_Complet!A:R,7,FALSE)</f>
        <v>DNS</v>
      </c>
      <c r="H1165" s="31">
        <f>VLOOKUP($A1165,DICO_Complet!A:R,8,FALSE)</f>
        <v>0</v>
      </c>
      <c r="I1165" s="3" t="str">
        <f>IF(VLOOKUP($A1165,DICO_Complet!A:R,9,FALSE)&lt;&gt;0,VLOOKUP($A1165,DICO_Complet!A:R,9,FALSE),"")</f>
        <v/>
      </c>
      <c r="J1165" s="3" t="str">
        <f>VLOOKUP($A1165,DICO_Complet!A:R,10,FALSE)</f>
        <v>This field represents the unique identifier or specific code related to the entity ITP SA. Its length is fixed at 12 characters</v>
      </c>
      <c r="K1165" s="3" t="str">
        <f>IF(OR(ISNA(VLOOKUP(Tableau161920[[#This Row],[Référence]],MON_MSG!A:H,7,FALSE)),ISBLANK(VLOOKUP(Tableau161920[[#This Row],[Référence]],MON_MSG!A:H,7,FALSE))),"",VLOOKUP(Tableau161920[[#This Row],[Référence]],MON_MSG!A:H,7,FALSE))</f>
        <v/>
      </c>
      <c r="L1165" s="3" t="str">
        <f>IF(OR(ISNA(VLOOKUP(Tableau161920[[#This Row],[Référence]],MON_MSG!A:I,8,FALSE)),ISBLANK(VLOOKUP(Tableau161920[[#This Row],[Référence]],MON_MSG!A:I,8,FALSE))),"",VLOOKUP(Tableau161920[[#This Row],[Référence]],MON_MSG!A:I,8,FALSE))</f>
        <v/>
      </c>
      <c r="M1165" s="3" t="str">
        <f>IF(OR(ISNA(VLOOKUP(Tableau161920[[#This Row],[Référence]],MON_MSG!A:J,9,FALSE)),ISBLANK(VLOOKUP(Tableau161920[[#This Row],[Référence]],MON_MSG!A:J,9,FALSE))),"",VLOOKUP(Tableau161920[[#This Row],[Référence]],MON_MSG!A:J,9,FALSE))</f>
        <v/>
      </c>
      <c r="N1165" s="3" t="str">
        <f>IF(VLOOKUP($A1165,DICO_Complet!A:R,12,FALSE)=0,"",VLOOKUP($A1165,DICO_Complet!A:R,12,FALSE))</f>
        <v/>
      </c>
      <c r="O1165" s="3" t="str">
        <f>IF(VLOOKUP($A1165,DICO_Complet!A:R,13,FALSE)=0,"",VLOOKUP($A1165,DICO_Complet!A:R,13,FALSE))</f>
        <v/>
      </c>
      <c r="P1165" s="3" t="str">
        <f>IF(VLOOKUP($A1165,DICO_Complet!A:R,14,FALSE)=0,"",VLOOKUP($A1165,DICO_Complet!A:R,14,FALSE))</f>
        <v/>
      </c>
      <c r="Q1165" s="3" t="str">
        <f>IF(VLOOKUP($A1165,DICO_Complet!A:R,15,FALSE)=0,"",VLOOKUP($A1165,DICO_Complet!A:R,15,FALSE))</f>
        <v/>
      </c>
      <c r="R1165" s="3" t="str">
        <f>IF(VLOOKUP($A1165,DICO_Complet!A:R,16,FALSE)=0,"",VLOOKUP($A1165,DICO_Complet!A:R,16,FALSE))</f>
        <v/>
      </c>
      <c r="S1165" s="3" t="str">
        <f>IF(VLOOKUP($A1165,DICO_Complet!A:R,17,FALSE)=0,"",VLOOKUP($A1165,DICO_Complet!A:R,17,FALSE))</f>
        <v/>
      </c>
      <c r="T1165" s="3" t="str">
        <f>IF(VLOOKUP($A1165,DICO_Complet!A:R,18,FALSE)=0,"",VLOOKUP($A1165,DICO_Complet!A:R,18,FALSE))</f>
        <v/>
      </c>
    </row>
    <row r="1166" spans="1:20">
      <c r="A1166" s="29">
        <v>251022142300</v>
      </c>
      <c r="B1166" s="30" t="str">
        <f>IF(ISNA(VLOOKUP(Tableau161920[[#This Row],[Référence]],MON_MSG!A:B,2,FALSE)),"N",IF($I1166="Obsolete","N","O"))</f>
        <v>O</v>
      </c>
      <c r="C1166" s="3" t="str">
        <f>VLOOKUP($A1166,DICO_Complet!A:R,3,FALSE)</f>
        <v>Reference</v>
      </c>
      <c r="D1166" s="3" t="str">
        <f>VLOOKUP($A1166,DICO_Complet!A:R,4,FALSE)</f>
        <v>manufacturerRepository</v>
      </c>
      <c r="E1166" s="3" t="str">
        <f>VLOOKUP($A1166,DICO_Complet!A:R,5,FALSE)</f>
        <v>acceptanceSystemManufacturer</v>
      </c>
      <c r="F1166" s="3" t="str">
        <f>VLOOKUP($A1166,DICO_Complet!A:R,6,FALSE)</f>
        <v>Max65Text</v>
      </c>
      <c r="G1166" s="31" t="str">
        <f>VLOOKUP($A1166,DICO_Complet!A:R,7,FALSE)</f>
        <v>DNS</v>
      </c>
      <c r="H1166" s="31">
        <f>VLOOKUP($A1166,DICO_Complet!A:R,8,FALSE)</f>
        <v>0</v>
      </c>
      <c r="I1166" s="3" t="str">
        <f>IF(VLOOKUP($A1166,DICO_Complet!A:R,9,FALSE)&lt;&gt;0,VLOOKUP($A1166,DICO_Complet!A:R,9,FALSE),"")</f>
        <v/>
      </c>
      <c r="J1166" s="3" t="str">
        <f>VLOOKUP($A1166,DICO_Complet!A:R,10,FALSE)</f>
        <v>Name of the manufacturer or entity associated with ITP SA. This field allows storing the name with flexibility up to 65 characters</v>
      </c>
      <c r="K1166" s="3" t="str">
        <f>IF(OR(ISNA(VLOOKUP(Tableau161920[[#This Row],[Référence]],MON_MSG!A:H,7,FALSE)),ISBLANK(VLOOKUP(Tableau161920[[#This Row],[Référence]],MON_MSG!A:H,7,FALSE))),"",VLOOKUP(Tableau161920[[#This Row],[Référence]],MON_MSG!A:H,7,FALSE))</f>
        <v/>
      </c>
      <c r="L1166" s="3" t="str">
        <f>IF(OR(ISNA(VLOOKUP(Tableau161920[[#This Row],[Référence]],MON_MSG!A:I,8,FALSE)),ISBLANK(VLOOKUP(Tableau161920[[#This Row],[Référence]],MON_MSG!A:I,8,FALSE))),"",VLOOKUP(Tableau161920[[#This Row],[Référence]],MON_MSG!A:I,8,FALSE))</f>
        <v/>
      </c>
      <c r="M1166" s="3" t="str">
        <f>IF(OR(ISNA(VLOOKUP(Tableau161920[[#This Row],[Référence]],MON_MSG!A:J,9,FALSE)),ISBLANK(VLOOKUP(Tableau161920[[#This Row],[Référence]],MON_MSG!A:J,9,FALSE))),"",VLOOKUP(Tableau161920[[#This Row],[Référence]],MON_MSG!A:J,9,FALSE))</f>
        <v/>
      </c>
      <c r="N1166" s="3" t="str">
        <f>IF(VLOOKUP($A1166,DICO_Complet!A:R,12,FALSE)=0,"",VLOOKUP($A1166,DICO_Complet!A:R,12,FALSE))</f>
        <v/>
      </c>
      <c r="O1166" s="3" t="str">
        <f>IF(VLOOKUP($A1166,DICO_Complet!A:R,13,FALSE)=0,"",VLOOKUP($A1166,DICO_Complet!A:R,13,FALSE))</f>
        <v/>
      </c>
      <c r="P1166" s="3" t="str">
        <f>IF(VLOOKUP($A1166,DICO_Complet!A:R,14,FALSE)=0,"",VLOOKUP($A1166,DICO_Complet!A:R,14,FALSE))</f>
        <v/>
      </c>
      <c r="Q1166" s="3" t="str">
        <f>IF(VLOOKUP($A1166,DICO_Complet!A:R,15,FALSE)=0,"",VLOOKUP($A1166,DICO_Complet!A:R,15,FALSE))</f>
        <v/>
      </c>
      <c r="R1166" s="3" t="str">
        <f>IF(VLOOKUP($A1166,DICO_Complet!A:R,16,FALSE)=0,"",VLOOKUP($A1166,DICO_Complet!A:R,16,FALSE))</f>
        <v/>
      </c>
      <c r="S1166" s="3" t="str">
        <f>IF(VLOOKUP($A1166,DICO_Complet!A:R,17,FALSE)=0,"",VLOOKUP($A1166,DICO_Complet!A:R,17,FALSE))</f>
        <v/>
      </c>
      <c r="T1166" s="3" t="str">
        <f>IF(VLOOKUP($A1166,DICO_Complet!A:R,18,FALSE)=0,"",VLOOKUP($A1166,DICO_Complet!A:R,18,FALSE))</f>
        <v/>
      </c>
    </row>
    <row r="1167" spans="1:20">
      <c r="A1167" s="29">
        <v>251022142500</v>
      </c>
      <c r="B1167" s="30" t="str">
        <f>IF(ISNA(VLOOKUP(Tableau161920[[#This Row],[Référence]],MON_MSG!A:B,2,FALSE)),"N",IF($I1167="Obsolete","N","O"))</f>
        <v>O</v>
      </c>
      <c r="C1167" s="3" t="str">
        <f>VLOOKUP($A1167,DICO_Complet!A:R,3,FALSE)</f>
        <v>Reference</v>
      </c>
      <c r="D1167" s="3" t="str">
        <f>VLOOKUP($A1167,DICO_Complet!A:R,4,FALSE)</f>
        <v>manufacturerRepository</v>
      </c>
      <c r="E1167" s="3" t="str">
        <f>VLOOKUP($A1167,DICO_Complet!A:R,5,FALSE)</f>
        <v>architectureStandard</v>
      </c>
      <c r="F1167" s="3" t="str">
        <f>VLOOKUP($A1167,DICO_Complet!A:R,6,FALSE)</f>
        <v>Max30Text</v>
      </c>
      <c r="G1167" s="31" t="str">
        <f>VLOOKUP($A1167,DICO_Complet!A:R,7,FALSE)</f>
        <v>DNS</v>
      </c>
      <c r="H1167" s="31">
        <f>VLOOKUP($A1167,DICO_Complet!A:R,8,FALSE)</f>
        <v>0</v>
      </c>
      <c r="I1167" s="3" t="str">
        <f>IF(VLOOKUP($A1167,DICO_Complet!A:R,9,FALSE)&lt;&gt;0,VLOOKUP($A1167,DICO_Complet!A:R,9,FALSE),"")</f>
        <v/>
      </c>
      <c r="J1167" s="3" t="str">
        <f>VLOOKUP($A1167,DICO_Complet!A:R,10,FALSE)</f>
        <v>Indicates the type of architecture used or supported. This field is limited to a description up to 30 characters</v>
      </c>
      <c r="K1167" s="3" t="str">
        <f>IF(OR(ISNA(VLOOKUP(Tableau161920[[#This Row],[Référence]],MON_MSG!A:H,7,FALSE)),ISBLANK(VLOOKUP(Tableau161920[[#This Row],[Référence]],MON_MSG!A:H,7,FALSE))),"",VLOOKUP(Tableau161920[[#This Row],[Référence]],MON_MSG!A:H,7,FALSE))</f>
        <v/>
      </c>
      <c r="L1167" s="3" t="str">
        <f>IF(OR(ISNA(VLOOKUP(Tableau161920[[#This Row],[Référence]],MON_MSG!A:I,8,FALSE)),ISBLANK(VLOOKUP(Tableau161920[[#This Row],[Référence]],MON_MSG!A:I,8,FALSE))),"",VLOOKUP(Tableau161920[[#This Row],[Référence]],MON_MSG!A:I,8,FALSE))</f>
        <v/>
      </c>
      <c r="M1167" s="3" t="str">
        <f>IF(OR(ISNA(VLOOKUP(Tableau161920[[#This Row],[Référence]],MON_MSG!A:J,9,FALSE)),ISBLANK(VLOOKUP(Tableau161920[[#This Row],[Référence]],MON_MSG!A:J,9,FALSE))),"",VLOOKUP(Tableau161920[[#This Row],[Référence]],MON_MSG!A:J,9,FALSE))</f>
        <v/>
      </c>
      <c r="N1167" s="3" t="str">
        <f>IF(VLOOKUP($A1167,DICO_Complet!A:R,12,FALSE)=0,"",VLOOKUP($A1167,DICO_Complet!A:R,12,FALSE))</f>
        <v/>
      </c>
      <c r="O1167" s="3" t="str">
        <f>IF(VLOOKUP($A1167,DICO_Complet!A:R,13,FALSE)=0,"",VLOOKUP($A1167,DICO_Complet!A:R,13,FALSE))</f>
        <v/>
      </c>
      <c r="P1167" s="3" t="str">
        <f>IF(VLOOKUP($A1167,DICO_Complet!A:R,14,FALSE)=0,"",VLOOKUP($A1167,DICO_Complet!A:R,14,FALSE))</f>
        <v/>
      </c>
      <c r="Q1167" s="3" t="str">
        <f>IF(VLOOKUP($A1167,DICO_Complet!A:R,15,FALSE)=0,"",VLOOKUP($A1167,DICO_Complet!A:R,15,FALSE))</f>
        <v/>
      </c>
      <c r="R1167" s="3" t="str">
        <f>IF(VLOOKUP($A1167,DICO_Complet!A:R,16,FALSE)=0,"",VLOOKUP($A1167,DICO_Complet!A:R,16,FALSE))</f>
        <v/>
      </c>
      <c r="S1167" s="3" t="str">
        <f>IF(VLOOKUP($A1167,DICO_Complet!A:R,17,FALSE)=0,"",VLOOKUP($A1167,DICO_Complet!A:R,17,FALSE))</f>
        <v/>
      </c>
      <c r="T1167" s="3" t="str">
        <f>IF(VLOOKUP($A1167,DICO_Complet!A:R,18,FALSE)=0,"",VLOOKUP($A1167,DICO_Complet!A:R,18,FALSE))</f>
        <v/>
      </c>
    </row>
    <row r="1168" spans="1:20">
      <c r="A1168" s="29">
        <v>251023145200</v>
      </c>
      <c r="B1168" s="30" t="str">
        <f>IF(ISNA(VLOOKUP(Tableau161920[[#This Row],[Référence]],MON_MSG!A:B,2,FALSE)),"N",IF($I1168="Obsolete","N","O"))</f>
        <v>O</v>
      </c>
      <c r="C1168" s="3" t="str">
        <f>VLOOKUP($A1168,DICO_Complet!A:R,3,FALSE)</f>
        <v>Reference</v>
      </c>
      <c r="D1168" s="3" t="str">
        <f>VLOOKUP($A1168,DICO_Complet!A:R,4,FALSE)</f>
        <v>manufacturerRepository</v>
      </c>
      <c r="E1168" s="3" t="str">
        <f>VLOOKUP($A1168,DICO_Complet!A:R,5,FALSE)</f>
        <v>countryReferenceTable</v>
      </c>
      <c r="F1168" s="3" t="str">
        <f>VLOOKUP($A1168,DICO_Complet!A:R,6,FALSE)</f>
        <v>CountryReferenceType</v>
      </c>
      <c r="G1168" s="31" t="str">
        <f>VLOOKUP($A1168,DICO_Complet!A:R,7,FALSE)</f>
        <v>DNS</v>
      </c>
      <c r="H1168" s="31">
        <f>VLOOKUP($A1168,DICO_Complet!A:R,8,FALSE)</f>
        <v>0</v>
      </c>
      <c r="I1168" s="3" t="str">
        <f>IF(VLOOKUP($A1168,DICO_Complet!A:R,9,FALSE)&lt;&gt;0,VLOOKUP($A1168,DICO_Complet!A:R,9,FALSE),"")</f>
        <v/>
      </c>
      <c r="J1168" s="3" t="str">
        <f>VLOOKUP($A1168,DICO_Complet!A:R,10,FALSE)</f>
        <v>List of all country codes usable in the solution</v>
      </c>
      <c r="K1168" s="3" t="str">
        <f>IF(OR(ISNA(VLOOKUP(Tableau161920[[#This Row],[Référence]],MON_MSG!A:H,7,FALSE)),ISBLANK(VLOOKUP(Tableau161920[[#This Row],[Référence]],MON_MSG!A:H,7,FALSE))),"",VLOOKUP(Tableau161920[[#This Row],[Référence]],MON_MSG!A:H,7,FALSE))</f>
        <v/>
      </c>
      <c r="L1168" s="3" t="str">
        <f>IF(OR(ISNA(VLOOKUP(Tableau161920[[#This Row],[Référence]],MON_MSG!A:I,8,FALSE)),ISBLANK(VLOOKUP(Tableau161920[[#This Row],[Référence]],MON_MSG!A:I,8,FALSE))),"",VLOOKUP(Tableau161920[[#This Row],[Référence]],MON_MSG!A:I,8,FALSE))</f>
        <v/>
      </c>
      <c r="M1168" s="3" t="str">
        <f>IF(OR(ISNA(VLOOKUP(Tableau161920[[#This Row],[Référence]],MON_MSG!A:J,9,FALSE)),ISBLANK(VLOOKUP(Tableau161920[[#This Row],[Référence]],MON_MSG!A:J,9,FALSE))),"",VLOOKUP(Tableau161920[[#This Row],[Référence]],MON_MSG!A:J,9,FALSE))</f>
        <v/>
      </c>
      <c r="N1168" s="3" t="str">
        <f>IF(VLOOKUP($A1168,DICO_Complet!A:R,12,FALSE)=0,"",VLOOKUP($A1168,DICO_Complet!A:R,12,FALSE))</f>
        <v/>
      </c>
      <c r="O1168" s="3" t="str">
        <f>IF(VLOOKUP($A1168,DICO_Complet!A:R,13,FALSE)=0,"",VLOOKUP($A1168,DICO_Complet!A:R,13,FALSE))</f>
        <v/>
      </c>
      <c r="P1168" s="3" t="str">
        <f>IF(VLOOKUP($A1168,DICO_Complet!A:R,14,FALSE)=0,"",VLOOKUP($A1168,DICO_Complet!A:R,14,FALSE))</f>
        <v/>
      </c>
      <c r="Q1168" s="3" t="str">
        <f>IF(VLOOKUP($A1168,DICO_Complet!A:R,15,FALSE)=0,"",VLOOKUP($A1168,DICO_Complet!A:R,15,FALSE))</f>
        <v/>
      </c>
      <c r="R1168" s="3" t="str">
        <f>IF(VLOOKUP($A1168,DICO_Complet!A:R,16,FALSE)=0,"",VLOOKUP($A1168,DICO_Complet!A:R,16,FALSE))</f>
        <v/>
      </c>
      <c r="S1168" s="3" t="str">
        <f>IF(VLOOKUP($A1168,DICO_Complet!A:R,17,FALSE)=0,"",VLOOKUP($A1168,DICO_Complet!A:R,17,FALSE))</f>
        <v/>
      </c>
      <c r="T1168" s="3" t="str">
        <f>IF(VLOOKUP($A1168,DICO_Complet!A:R,18,FALSE)=0,"",VLOOKUP($A1168,DICO_Complet!A:R,18,FALSE))</f>
        <v/>
      </c>
    </row>
    <row r="1169" spans="1:20">
      <c r="A1169" s="29">
        <v>251022142600</v>
      </c>
      <c r="B1169" s="30" t="str">
        <f>IF(ISNA(VLOOKUP(Tableau161920[[#This Row],[Référence]],MON_MSG!A:B,2,FALSE)),"N",IF($I1169="Obsolete","N","O"))</f>
        <v>O</v>
      </c>
      <c r="C1169" s="3" t="str">
        <f>VLOOKUP($A1169,DICO_Complet!A:R,3,FALSE)</f>
        <v>Reference</v>
      </c>
      <c r="D1169" s="3" t="str">
        <f>VLOOKUP($A1169,DICO_Complet!A:R,4,FALSE)</f>
        <v>manufacturerRepository</v>
      </c>
      <c r="E1169" s="3" t="str">
        <f>VLOOKUP($A1169,DICO_Complet!A:R,5,FALSE)</f>
        <v>softPosIndicator</v>
      </c>
      <c r="F1169" s="3" t="str">
        <f>VLOOKUP($A1169,DICO_Complet!A:R,6,FALSE)</f>
        <v>TrueFalseIndicator</v>
      </c>
      <c r="G1169" s="31" t="str">
        <f>VLOOKUP($A1169,DICO_Complet!A:R,7,FALSE)</f>
        <v>DNS</v>
      </c>
      <c r="H1169" s="31">
        <f>VLOOKUP($A1169,DICO_Complet!A:R,8,FALSE)</f>
        <v>0</v>
      </c>
      <c r="I1169" s="3" t="str">
        <f>IF(VLOOKUP($A1169,DICO_Complet!A:R,9,FALSE)&lt;&gt;0,VLOOKUP($A1169,DICO_Complet!A:R,9,FALSE),"")</f>
        <v/>
      </c>
      <c r="J1169" s="3" t="str">
        <f>VLOOKUP($A1169,DICO_Complet!A:R,10,FALSE)</f>
        <v>Enumeration specifying whether point of sale software is enabled or not. The two possible values are YES for enabled or NO for disabled. This field is limited to between 2 and 3 characters</v>
      </c>
      <c r="K1169" s="3" t="str">
        <f>IF(OR(ISNA(VLOOKUP(Tableau161920[[#This Row],[Référence]],MON_MSG!A:H,7,FALSE)),ISBLANK(VLOOKUP(Tableau161920[[#This Row],[Référence]],MON_MSG!A:H,7,FALSE))),"",VLOOKUP(Tableau161920[[#This Row],[Référence]],MON_MSG!A:H,7,FALSE))</f>
        <v/>
      </c>
      <c r="L1169" s="3" t="str">
        <f>IF(OR(ISNA(VLOOKUP(Tableau161920[[#This Row],[Référence]],MON_MSG!A:I,8,FALSE)),ISBLANK(VLOOKUP(Tableau161920[[#This Row],[Référence]],MON_MSG!A:I,8,FALSE))),"",VLOOKUP(Tableau161920[[#This Row],[Référence]],MON_MSG!A:I,8,FALSE))</f>
        <v/>
      </c>
      <c r="M1169" s="3" t="str">
        <f>IF(OR(ISNA(VLOOKUP(Tableau161920[[#This Row],[Référence]],MON_MSG!A:J,9,FALSE)),ISBLANK(VLOOKUP(Tableau161920[[#This Row],[Référence]],MON_MSG!A:J,9,FALSE))),"",VLOOKUP(Tableau161920[[#This Row],[Référence]],MON_MSG!A:J,9,FALSE))</f>
        <v/>
      </c>
      <c r="N1169" s="3" t="str">
        <f>IF(VLOOKUP($A1169,DICO_Complet!A:R,12,FALSE)=0,"",VLOOKUP($A1169,DICO_Complet!A:R,12,FALSE))</f>
        <v/>
      </c>
      <c r="O1169" s="3" t="str">
        <f>IF(VLOOKUP($A1169,DICO_Complet!A:R,13,FALSE)=0,"",VLOOKUP($A1169,DICO_Complet!A:R,13,FALSE))</f>
        <v/>
      </c>
      <c r="P1169" s="3" t="str">
        <f>IF(VLOOKUP($A1169,DICO_Complet!A:R,14,FALSE)=0,"",VLOOKUP($A1169,DICO_Complet!A:R,14,FALSE))</f>
        <v/>
      </c>
      <c r="Q1169" s="3" t="str">
        <f>IF(VLOOKUP($A1169,DICO_Complet!A:R,15,FALSE)=0,"",VLOOKUP($A1169,DICO_Complet!A:R,15,FALSE))</f>
        <v/>
      </c>
      <c r="R1169" s="3" t="str">
        <f>IF(VLOOKUP($A1169,DICO_Complet!A:R,16,FALSE)=0,"",VLOOKUP($A1169,DICO_Complet!A:R,16,FALSE))</f>
        <v/>
      </c>
      <c r="S1169" s="3" t="str">
        <f>IF(VLOOKUP($A1169,DICO_Complet!A:R,17,FALSE)=0,"",VLOOKUP($A1169,DICO_Complet!A:R,17,FALSE))</f>
        <v/>
      </c>
      <c r="T1169" s="3" t="str">
        <f>IF(VLOOKUP($A1169,DICO_Complet!A:R,18,FALSE)=0,"",VLOOKUP($A1169,DICO_Complet!A:R,18,FALSE))</f>
        <v/>
      </c>
    </row>
    <row r="1170" spans="1:20">
      <c r="A1170" s="29">
        <v>251022143000</v>
      </c>
      <c r="B1170" s="30" t="str">
        <f>IF(ISNA(VLOOKUP(Tableau161920[[#This Row],[Référence]],MON_MSG!A:B,2,FALSE)),"N",IF($I1170="Obsolete","N","O"))</f>
        <v>O</v>
      </c>
      <c r="C1170" s="3" t="str">
        <f>VLOOKUP($A1170,DICO_Complet!A:R,3,FALSE)</f>
        <v>Reference</v>
      </c>
      <c r="D1170" s="3" t="str">
        <f>VLOOKUP($A1170,DICO_Complet!A:R,4,FALSE)</f>
        <v>mccBlockingRepository</v>
      </c>
      <c r="E1170" s="3" t="str">
        <f>VLOOKUP($A1170,DICO_Complet!A:R,5,FALSE)</f>
        <v>merchantCategoryCode</v>
      </c>
      <c r="F1170" s="3" t="str">
        <f>VLOOKUP($A1170,DICO_Complet!A:R,6,FALSE)</f>
        <v>ISO18245MerchantCategoryCode</v>
      </c>
      <c r="G1170" s="31" t="str">
        <f>VLOOKUP($A1170,DICO_Complet!A:R,7,FALSE)</f>
        <v>DNS</v>
      </c>
      <c r="H1170" s="31">
        <f>VLOOKUP($A1170,DICO_Complet!A:R,8,FALSE)</f>
        <v>0</v>
      </c>
      <c r="I1170" s="3" t="str">
        <f>IF(VLOOKUP($A1170,DICO_Complet!A:R,9,FALSE)&lt;&gt;0,VLOOKUP($A1170,DICO_Complet!A:R,9,FALSE),"")</f>
        <v/>
      </c>
      <c r="J1170" s="3" t="str">
        <f>VLOOKUP($A1170,DICO_Complet!A:R,10,FALSE)</f>
        <v>Code used to enable the classification of merchants into specific categories (ISO 18245)</v>
      </c>
      <c r="K1170" s="3" t="str">
        <f>IF(OR(ISNA(VLOOKUP(Tableau161920[[#This Row],[Référence]],MON_MSG!A:H,7,FALSE)),ISBLANK(VLOOKUP(Tableau161920[[#This Row],[Référence]],MON_MSG!A:H,7,FALSE))),"",VLOOKUP(Tableau161920[[#This Row],[Référence]],MON_MSG!A:H,7,FALSE))</f>
        <v/>
      </c>
      <c r="L1170" s="3" t="str">
        <f>IF(OR(ISNA(VLOOKUP(Tableau161920[[#This Row],[Référence]],MON_MSG!A:I,8,FALSE)),ISBLANK(VLOOKUP(Tableau161920[[#This Row],[Référence]],MON_MSG!A:I,8,FALSE))),"",VLOOKUP(Tableau161920[[#This Row],[Référence]],MON_MSG!A:I,8,FALSE))</f>
        <v/>
      </c>
      <c r="M1170" s="3" t="str">
        <f>IF(OR(ISNA(VLOOKUP(Tableau161920[[#This Row],[Référence]],MON_MSG!A:J,9,FALSE)),ISBLANK(VLOOKUP(Tableau161920[[#This Row],[Référence]],MON_MSG!A:J,9,FALSE))),"",VLOOKUP(Tableau161920[[#This Row],[Référence]],MON_MSG!A:J,9,FALSE))</f>
        <v/>
      </c>
      <c r="N1170" s="3" t="str">
        <f>IF(VLOOKUP($A1170,DICO_Complet!A:R,12,FALSE)=0,"",VLOOKUP($A1170,DICO_Complet!A:R,12,FALSE))</f>
        <v/>
      </c>
      <c r="O1170" s="3" t="str">
        <f>IF(VLOOKUP($A1170,DICO_Complet!A:R,13,FALSE)=0,"",VLOOKUP($A1170,DICO_Complet!A:R,13,FALSE))</f>
        <v/>
      </c>
      <c r="P1170" s="3" t="str">
        <f>IF(VLOOKUP($A1170,DICO_Complet!A:R,14,FALSE)=0,"",VLOOKUP($A1170,DICO_Complet!A:R,14,FALSE))</f>
        <v/>
      </c>
      <c r="Q1170" s="3" t="str">
        <f>IF(VLOOKUP($A1170,DICO_Complet!A:R,15,FALSE)=0,"",VLOOKUP($A1170,DICO_Complet!A:R,15,FALSE))</f>
        <v/>
      </c>
      <c r="R1170" s="3" t="str">
        <f>IF(VLOOKUP($A1170,DICO_Complet!A:R,16,FALSE)=0,"",VLOOKUP($A1170,DICO_Complet!A:R,16,FALSE))</f>
        <v/>
      </c>
      <c r="S1170" s="3" t="str">
        <f>IF(VLOOKUP($A1170,DICO_Complet!A:R,17,FALSE)=0,"",VLOOKUP($A1170,DICO_Complet!A:R,17,FALSE))</f>
        <v/>
      </c>
      <c r="T1170" s="3" t="str">
        <f>IF(VLOOKUP($A1170,DICO_Complet!A:R,18,FALSE)=0,"",VLOOKUP($A1170,DICO_Complet!A:R,18,FALSE))</f>
        <v/>
      </c>
    </row>
    <row r="1171" spans="1:20">
      <c r="A1171" s="29">
        <v>251022143100</v>
      </c>
      <c r="B1171" s="30" t="str">
        <f>IF(ISNA(VLOOKUP(Tableau161920[[#This Row],[Référence]],MON_MSG!A:B,2,FALSE)),"N",IF($I1171="Obsolete","N","O"))</f>
        <v>O</v>
      </c>
      <c r="C1171" s="3" t="str">
        <f>VLOOKUP($A1171,DICO_Complet!A:R,3,FALSE)</f>
        <v>Reference</v>
      </c>
      <c r="D1171" s="3" t="str">
        <f>VLOOKUP($A1171,DICO_Complet!A:R,4,FALSE)</f>
        <v>mccBlockingRepository</v>
      </c>
      <c r="E1171" s="3" t="str">
        <f>VLOOKUP($A1171,DICO_Complet!A:R,5,FALSE)</f>
        <v>restrictionEndDate</v>
      </c>
      <c r="F1171" s="3" t="str">
        <f>VLOOKUP($A1171,DICO_Complet!A:R,6,FALSE)</f>
        <v>ISODate</v>
      </c>
      <c r="G1171" s="31" t="str">
        <f>VLOOKUP($A1171,DICO_Complet!A:R,7,FALSE)</f>
        <v>DNS</v>
      </c>
      <c r="H1171" s="31">
        <f>VLOOKUP($A1171,DICO_Complet!A:R,8,FALSE)</f>
        <v>0</v>
      </c>
      <c r="I1171" s="3" t="str">
        <f>IF(VLOOKUP($A1171,DICO_Complet!A:R,9,FALSE)&lt;&gt;0,VLOOKUP($A1171,DICO_Complet!A:R,9,FALSE),"")</f>
        <v/>
      </c>
      <c r="J1171" s="3" t="str">
        <f>VLOOKUP($A1171,DICO_Complet!A:R,10,FALSE)</f>
        <v>Date within a particular calendar year represented by YYYY-MM-DD (ISO 8601)</v>
      </c>
      <c r="K1171" s="3" t="str">
        <f>IF(OR(ISNA(VLOOKUP(Tableau161920[[#This Row],[Référence]],MON_MSG!A:H,7,FALSE)),ISBLANK(VLOOKUP(Tableau161920[[#This Row],[Référence]],MON_MSG!A:H,7,FALSE))),"",VLOOKUP(Tableau161920[[#This Row],[Référence]],MON_MSG!A:H,7,FALSE))</f>
        <v/>
      </c>
      <c r="L1171" s="3" t="str">
        <f>IF(OR(ISNA(VLOOKUP(Tableau161920[[#This Row],[Référence]],MON_MSG!A:I,8,FALSE)),ISBLANK(VLOOKUP(Tableau161920[[#This Row],[Référence]],MON_MSG!A:I,8,FALSE))),"",VLOOKUP(Tableau161920[[#This Row],[Référence]],MON_MSG!A:I,8,FALSE))</f>
        <v/>
      </c>
      <c r="M1171" s="3" t="str">
        <f>IF(OR(ISNA(VLOOKUP(Tableau161920[[#This Row],[Référence]],MON_MSG!A:J,9,FALSE)),ISBLANK(VLOOKUP(Tableau161920[[#This Row],[Référence]],MON_MSG!A:J,9,FALSE))),"",VLOOKUP(Tableau161920[[#This Row],[Référence]],MON_MSG!A:J,9,FALSE))</f>
        <v/>
      </c>
      <c r="N1171" s="3" t="str">
        <f>IF(VLOOKUP($A1171,DICO_Complet!A:R,12,FALSE)=0,"",VLOOKUP($A1171,DICO_Complet!A:R,12,FALSE))</f>
        <v/>
      </c>
      <c r="O1171" s="3" t="str">
        <f>IF(VLOOKUP($A1171,DICO_Complet!A:R,13,FALSE)=0,"",VLOOKUP($A1171,DICO_Complet!A:R,13,FALSE))</f>
        <v/>
      </c>
      <c r="P1171" s="3" t="str">
        <f>IF(VLOOKUP($A1171,DICO_Complet!A:R,14,FALSE)=0,"",VLOOKUP($A1171,DICO_Complet!A:R,14,FALSE))</f>
        <v/>
      </c>
      <c r="Q1171" s="3" t="str">
        <f>IF(VLOOKUP($A1171,DICO_Complet!A:R,15,FALSE)=0,"",VLOOKUP($A1171,DICO_Complet!A:R,15,FALSE))</f>
        <v/>
      </c>
      <c r="R1171" s="3" t="str">
        <f>IF(VLOOKUP($A1171,DICO_Complet!A:R,16,FALSE)=0,"",VLOOKUP($A1171,DICO_Complet!A:R,16,FALSE))</f>
        <v/>
      </c>
      <c r="S1171" s="3" t="str">
        <f>IF(VLOOKUP($A1171,DICO_Complet!A:R,17,FALSE)=0,"",VLOOKUP($A1171,DICO_Complet!A:R,17,FALSE))</f>
        <v/>
      </c>
      <c r="T1171" s="3" t="str">
        <f>IF(VLOOKUP($A1171,DICO_Complet!A:R,18,FALSE)=0,"",VLOOKUP($A1171,DICO_Complet!A:R,18,FALSE))</f>
        <v/>
      </c>
    </row>
    <row r="1172" spans="1:20">
      <c r="A1172" s="29">
        <v>251022143200</v>
      </c>
      <c r="B1172" s="30" t="str">
        <f>IF(ISNA(VLOOKUP(Tableau161920[[#This Row],[Référence]],MON_MSG!A:B,2,FALSE)),"N",IF($I1172="Obsolete","N","O"))</f>
        <v>O</v>
      </c>
      <c r="C1172" s="3" t="str">
        <f>VLOOKUP($A1172,DICO_Complet!A:R,3,FALSE)</f>
        <v>Reference</v>
      </c>
      <c r="D1172" s="3" t="str">
        <f>VLOOKUP($A1172,DICO_Complet!A:R,4,FALSE)</f>
        <v>mccBlockingRepository</v>
      </c>
      <c r="E1172" s="3" t="str">
        <f>VLOOKUP($A1172,DICO_Complet!A:R,5,FALSE)</f>
        <v>restrictionStartDate</v>
      </c>
      <c r="F1172" s="3" t="str">
        <f>VLOOKUP($A1172,DICO_Complet!A:R,6,FALSE)</f>
        <v>ISODate</v>
      </c>
      <c r="G1172" s="31" t="str">
        <f>VLOOKUP($A1172,DICO_Complet!A:R,7,FALSE)</f>
        <v>DNS</v>
      </c>
      <c r="H1172" s="31">
        <f>VLOOKUP($A1172,DICO_Complet!A:R,8,FALSE)</f>
        <v>0</v>
      </c>
      <c r="I1172" s="3" t="str">
        <f>IF(VLOOKUP($A1172,DICO_Complet!A:R,9,FALSE)&lt;&gt;0,VLOOKUP($A1172,DICO_Complet!A:R,9,FALSE),"")</f>
        <v/>
      </c>
      <c r="J1172" s="3" t="str">
        <f>VLOOKUP($A1172,DICO_Complet!A:R,10,FALSE)</f>
        <v>Date within a particular calendar year represented by YYYY-MM-DD (ISO 8601)</v>
      </c>
      <c r="K1172" s="3" t="str">
        <f>IF(OR(ISNA(VLOOKUP(Tableau161920[[#This Row],[Référence]],MON_MSG!A:H,7,FALSE)),ISBLANK(VLOOKUP(Tableau161920[[#This Row],[Référence]],MON_MSG!A:H,7,FALSE))),"",VLOOKUP(Tableau161920[[#This Row],[Référence]],MON_MSG!A:H,7,FALSE))</f>
        <v/>
      </c>
      <c r="L1172" s="3" t="str">
        <f>IF(OR(ISNA(VLOOKUP(Tableau161920[[#This Row],[Référence]],MON_MSG!A:I,8,FALSE)),ISBLANK(VLOOKUP(Tableau161920[[#This Row],[Référence]],MON_MSG!A:I,8,FALSE))),"",VLOOKUP(Tableau161920[[#This Row],[Référence]],MON_MSG!A:I,8,FALSE))</f>
        <v/>
      </c>
      <c r="M1172" s="3" t="str">
        <f>IF(OR(ISNA(VLOOKUP(Tableau161920[[#This Row],[Référence]],MON_MSG!A:J,9,FALSE)),ISBLANK(VLOOKUP(Tableau161920[[#This Row],[Référence]],MON_MSG!A:J,9,FALSE))),"",VLOOKUP(Tableau161920[[#This Row],[Référence]],MON_MSG!A:J,9,FALSE))</f>
        <v/>
      </c>
      <c r="N1172" s="3" t="str">
        <f>IF(VLOOKUP($A1172,DICO_Complet!A:R,12,FALSE)=0,"",VLOOKUP($A1172,DICO_Complet!A:R,12,FALSE))</f>
        <v/>
      </c>
      <c r="O1172" s="3" t="str">
        <f>IF(VLOOKUP($A1172,DICO_Complet!A:R,13,FALSE)=0,"",VLOOKUP($A1172,DICO_Complet!A:R,13,FALSE))</f>
        <v/>
      </c>
      <c r="P1172" s="3" t="str">
        <f>IF(VLOOKUP($A1172,DICO_Complet!A:R,14,FALSE)=0,"",VLOOKUP($A1172,DICO_Complet!A:R,14,FALSE))</f>
        <v/>
      </c>
      <c r="Q1172" s="3" t="str">
        <f>IF(VLOOKUP($A1172,DICO_Complet!A:R,15,FALSE)=0,"",VLOOKUP($A1172,DICO_Complet!A:R,15,FALSE))</f>
        <v/>
      </c>
      <c r="R1172" s="3" t="str">
        <f>IF(VLOOKUP($A1172,DICO_Complet!A:R,16,FALSE)=0,"",VLOOKUP($A1172,DICO_Complet!A:R,16,FALSE))</f>
        <v/>
      </c>
      <c r="S1172" s="3" t="str">
        <f>IF(VLOOKUP($A1172,DICO_Complet!A:R,17,FALSE)=0,"",VLOOKUP($A1172,DICO_Complet!A:R,17,FALSE))</f>
        <v/>
      </c>
      <c r="T1172" s="3" t="str">
        <f>IF(VLOOKUP($A1172,DICO_Complet!A:R,18,FALSE)=0,"",VLOOKUP($A1172,DICO_Complet!A:R,18,FALSE))</f>
        <v/>
      </c>
    </row>
    <row r="1173" spans="1:20">
      <c r="A1173" s="29">
        <v>251022141500</v>
      </c>
      <c r="B1173" s="30" t="str">
        <f>IF(ISNA(VLOOKUP(Tableau161920[[#This Row],[Référence]],MON_MSG!A:B,2,FALSE)),"N",IF($I1173="Obsolete","N","O"))</f>
        <v>O</v>
      </c>
      <c r="C1173" s="3" t="str">
        <f>VLOOKUP($A1173,DICO_Complet!A:R,3,FALSE)</f>
        <v>Reference</v>
      </c>
      <c r="D1173" s="3" t="str">
        <f>VLOOKUP($A1173,DICO_Complet!A:R,4,FALSE)</f>
        <v>onlinePinRepository</v>
      </c>
      <c r="E1173" s="3" t="str">
        <f>VLOOKUP($A1173,DICO_Complet!A:R,5,FALSE)</f>
        <v>onlinePinKeyIdentifier</v>
      </c>
      <c r="F1173" s="3" t="str">
        <f>VLOOKUP($A1173,DICO_Complet!A:R,6,FALSE)</f>
        <v>Max30Text</v>
      </c>
      <c r="G1173" s="31" t="str">
        <f>VLOOKUP($A1173,DICO_Complet!A:R,7,FALSE)</f>
        <v>DNS</v>
      </c>
      <c r="H1173" s="31">
        <f>VLOOKUP($A1173,DICO_Complet!A:R,8,FALSE)</f>
        <v>0</v>
      </c>
      <c r="I1173" s="3" t="str">
        <f>IF(VLOOKUP($A1173,DICO_Complet!A:R,9,FALSE)&lt;&gt;0,VLOOKUP($A1173,DICO_Complet!A:R,9,FALSE),"")</f>
        <v/>
      </c>
      <c r="J1173" s="3" t="str">
        <f>VLOOKUP($A1173,DICO_Complet!A:R,10,FALSE)</f>
        <v>Unique identifier for the BDK key in hexadecimal, length between 4 and 30 characters</v>
      </c>
      <c r="K1173" s="3" t="str">
        <f>IF(OR(ISNA(VLOOKUP(Tableau161920[[#This Row],[Référence]],MON_MSG!A:H,7,FALSE)),ISBLANK(VLOOKUP(Tableau161920[[#This Row],[Référence]],MON_MSG!A:H,7,FALSE))),"",VLOOKUP(Tableau161920[[#This Row],[Référence]],MON_MSG!A:H,7,FALSE))</f>
        <v/>
      </c>
      <c r="L1173" s="3" t="str">
        <f>IF(OR(ISNA(VLOOKUP(Tableau161920[[#This Row],[Référence]],MON_MSG!A:I,8,FALSE)),ISBLANK(VLOOKUP(Tableau161920[[#This Row],[Référence]],MON_MSG!A:I,8,FALSE))),"",VLOOKUP(Tableau161920[[#This Row],[Référence]],MON_MSG!A:I,8,FALSE))</f>
        <v/>
      </c>
      <c r="M1173" s="3" t="str">
        <f>IF(OR(ISNA(VLOOKUP(Tableau161920[[#This Row],[Référence]],MON_MSG!A:J,9,FALSE)),ISBLANK(VLOOKUP(Tableau161920[[#This Row],[Référence]],MON_MSG!A:J,9,FALSE))),"",VLOOKUP(Tableau161920[[#This Row],[Référence]],MON_MSG!A:J,9,FALSE))</f>
        <v/>
      </c>
      <c r="N1173" s="3" t="str">
        <f>IF(VLOOKUP($A1173,DICO_Complet!A:R,12,FALSE)=0,"",VLOOKUP($A1173,DICO_Complet!A:R,12,FALSE))</f>
        <v/>
      </c>
      <c r="O1173" s="3" t="str">
        <f>IF(VLOOKUP($A1173,DICO_Complet!A:R,13,FALSE)=0,"",VLOOKUP($A1173,DICO_Complet!A:R,13,FALSE))</f>
        <v/>
      </c>
      <c r="P1173" s="3" t="str">
        <f>IF(VLOOKUP($A1173,DICO_Complet!A:R,14,FALSE)=0,"",VLOOKUP($A1173,DICO_Complet!A:R,14,FALSE))</f>
        <v/>
      </c>
      <c r="Q1173" s="3" t="str">
        <f>IF(VLOOKUP($A1173,DICO_Complet!A:R,15,FALSE)=0,"",VLOOKUP($A1173,DICO_Complet!A:R,15,FALSE))</f>
        <v/>
      </c>
      <c r="R1173" s="3" t="str">
        <f>IF(VLOOKUP($A1173,DICO_Complet!A:R,16,FALSE)=0,"",VLOOKUP($A1173,DICO_Complet!A:R,16,FALSE))</f>
        <v/>
      </c>
      <c r="S1173" s="3" t="str">
        <f>IF(VLOOKUP($A1173,DICO_Complet!A:R,17,FALSE)=0,"",VLOOKUP($A1173,DICO_Complet!A:R,17,FALSE))</f>
        <v/>
      </c>
      <c r="T1173" s="3" t="str">
        <f>IF(VLOOKUP($A1173,DICO_Complet!A:R,18,FALSE)=0,"",VLOOKUP($A1173,DICO_Complet!A:R,18,FALSE))</f>
        <v/>
      </c>
    </row>
    <row r="1174" spans="1:20">
      <c r="A1174" s="29">
        <v>251022142100</v>
      </c>
      <c r="B1174" s="30" t="str">
        <f>IF(ISNA(VLOOKUP(Tableau161920[[#This Row],[Référence]],MON_MSG!A:B,2,FALSE)),"N",IF($I1174="Obsolete","N","O"))</f>
        <v>O</v>
      </c>
      <c r="C1174" s="3" t="str">
        <f>VLOOKUP($A1174,DICO_Complet!A:R,3,FALSE)</f>
        <v>Reference</v>
      </c>
      <c r="D1174" s="3" t="str">
        <f>VLOOKUP($A1174,DICO_Complet!A:R,4,FALSE)</f>
        <v>onlinePinRepository</v>
      </c>
      <c r="E1174" s="3" t="str">
        <f>VLOOKUP($A1174,DICO_Complet!A:R,5,FALSE)</f>
        <v>onlinePinKeyIdentifierLength</v>
      </c>
      <c r="F1174" s="3" t="str">
        <f>VLOOKUP($A1174,DICO_Complet!A:R,6,FALSE)</f>
        <v>Max2NumericText</v>
      </c>
      <c r="G1174" s="31" t="str">
        <f>VLOOKUP($A1174,DICO_Complet!A:R,7,FALSE)</f>
        <v>DNS</v>
      </c>
      <c r="H1174" s="31">
        <f>VLOOKUP($A1174,DICO_Complet!A:R,8,FALSE)</f>
        <v>0</v>
      </c>
      <c r="I1174" s="3" t="str">
        <f>IF(VLOOKUP($A1174,DICO_Complet!A:R,9,FALSE)&lt;&gt;0,VLOOKUP($A1174,DICO_Complet!A:R,9,FALSE),"")</f>
        <v/>
      </c>
      <c r="J1174" s="3" t="str">
        <f>VLOOKUP($A1174,DICO_Complet!A:R,10,FALSE)</f>
        <v>Key length depends on the key type. The identifier length data element may be set to a value from 2 to 15</v>
      </c>
      <c r="K1174" s="3" t="str">
        <f>IF(OR(ISNA(VLOOKUP(Tableau161920[[#This Row],[Référence]],MON_MSG!A:H,7,FALSE)),ISBLANK(VLOOKUP(Tableau161920[[#This Row],[Référence]],MON_MSG!A:H,7,FALSE))),"",VLOOKUP(Tableau161920[[#This Row],[Référence]],MON_MSG!A:H,7,FALSE))</f>
        <v/>
      </c>
      <c r="L1174" s="3" t="str">
        <f>IF(OR(ISNA(VLOOKUP(Tableau161920[[#This Row],[Référence]],MON_MSG!A:I,8,FALSE)),ISBLANK(VLOOKUP(Tableau161920[[#This Row],[Référence]],MON_MSG!A:I,8,FALSE))),"",VLOOKUP(Tableau161920[[#This Row],[Référence]],MON_MSG!A:I,8,FALSE))</f>
        <v/>
      </c>
      <c r="M1174" s="3" t="str">
        <f>IF(OR(ISNA(VLOOKUP(Tableau161920[[#This Row],[Référence]],MON_MSG!A:J,9,FALSE)),ISBLANK(VLOOKUP(Tableau161920[[#This Row],[Référence]],MON_MSG!A:J,9,FALSE))),"",VLOOKUP(Tableau161920[[#This Row],[Référence]],MON_MSG!A:J,9,FALSE))</f>
        <v/>
      </c>
      <c r="N1174" s="3" t="str">
        <f>IF(VLOOKUP($A1174,DICO_Complet!A:R,12,FALSE)=0,"",VLOOKUP($A1174,DICO_Complet!A:R,12,FALSE))</f>
        <v/>
      </c>
      <c r="O1174" s="3" t="str">
        <f>IF(VLOOKUP($A1174,DICO_Complet!A:R,13,FALSE)=0,"",VLOOKUP($A1174,DICO_Complet!A:R,13,FALSE))</f>
        <v/>
      </c>
      <c r="P1174" s="3" t="str">
        <f>IF(VLOOKUP($A1174,DICO_Complet!A:R,14,FALSE)=0,"",VLOOKUP($A1174,DICO_Complet!A:R,14,FALSE))</f>
        <v/>
      </c>
      <c r="Q1174" s="3" t="str">
        <f>IF(VLOOKUP($A1174,DICO_Complet!A:R,15,FALSE)=0,"",VLOOKUP($A1174,DICO_Complet!A:R,15,FALSE))</f>
        <v/>
      </c>
      <c r="R1174" s="3" t="str">
        <f>IF(VLOOKUP($A1174,DICO_Complet!A:R,16,FALSE)=0,"",VLOOKUP($A1174,DICO_Complet!A:R,16,FALSE))</f>
        <v/>
      </c>
      <c r="S1174" s="3" t="str">
        <f>IF(VLOOKUP($A1174,DICO_Complet!A:R,17,FALSE)=0,"",VLOOKUP($A1174,DICO_Complet!A:R,17,FALSE))</f>
        <v/>
      </c>
      <c r="T1174" s="3" t="str">
        <f>IF(VLOOKUP($A1174,DICO_Complet!A:R,18,FALSE)=0,"",VLOOKUP($A1174,DICO_Complet!A:R,18,FALSE))</f>
        <v/>
      </c>
    </row>
    <row r="1175" spans="1:20">
      <c r="A1175" s="29">
        <v>251022141800</v>
      </c>
      <c r="B1175" s="30" t="str">
        <f>IF(ISNA(VLOOKUP(Tableau161920[[#This Row],[Référence]],MON_MSG!A:B,2,FALSE)),"N",IF($I1175="Obsolete","N","O"))</f>
        <v>O</v>
      </c>
      <c r="C1175" s="3" t="str">
        <f>VLOOKUP($A1175,DICO_Complet!A:R,3,FALSE)</f>
        <v>Reference</v>
      </c>
      <c r="D1175" s="3" t="str">
        <f>VLOOKUP($A1175,DICO_Complet!A:R,4,FALSE)</f>
        <v>onlinePinRepository</v>
      </c>
      <c r="E1175" s="3" t="str">
        <f>VLOOKUP($A1175,DICO_Complet!A:R,5,FALSE)</f>
        <v>onlinePinKeyInstituionId</v>
      </c>
      <c r="F1175" s="3" t="str">
        <f>VLOOKUP($A1175,DICO_Complet!A:R,6,FALSE)</f>
        <v>Max5Text</v>
      </c>
      <c r="G1175" s="31" t="str">
        <f>VLOOKUP($A1175,DICO_Complet!A:R,7,FALSE)</f>
        <v>DNS</v>
      </c>
      <c r="H1175" s="31">
        <f>VLOOKUP($A1175,DICO_Complet!A:R,8,FALSE)</f>
        <v>0</v>
      </c>
      <c r="I1175" s="3" t="str">
        <f>IF(VLOOKUP($A1175,DICO_Complet!A:R,9,FALSE)&lt;&gt;0,VLOOKUP($A1175,DICO_Complet!A:R,9,FALSE),"")</f>
        <v/>
      </c>
      <c r="J1175" s="3" t="str">
        <f>VLOOKUP($A1175,DICO_Complet!A:R,10,FALSE)</f>
        <v>Entity associated with PIN Online, maximum length of 5 characters</v>
      </c>
      <c r="K1175" s="3" t="str">
        <f>IF(OR(ISNA(VLOOKUP(Tableau161920[[#This Row],[Référence]],MON_MSG!A:H,7,FALSE)),ISBLANK(VLOOKUP(Tableau161920[[#This Row],[Référence]],MON_MSG!A:H,7,FALSE))),"",VLOOKUP(Tableau161920[[#This Row],[Référence]],MON_MSG!A:H,7,FALSE))</f>
        <v/>
      </c>
      <c r="L1175" s="3" t="str">
        <f>IF(OR(ISNA(VLOOKUP(Tableau161920[[#This Row],[Référence]],MON_MSG!A:I,8,FALSE)),ISBLANK(VLOOKUP(Tableau161920[[#This Row],[Référence]],MON_MSG!A:I,8,FALSE))),"",VLOOKUP(Tableau161920[[#This Row],[Référence]],MON_MSG!A:I,8,FALSE))</f>
        <v/>
      </c>
      <c r="M1175" s="3" t="str">
        <f>IF(OR(ISNA(VLOOKUP(Tableau161920[[#This Row],[Référence]],MON_MSG!A:J,9,FALSE)),ISBLANK(VLOOKUP(Tableau161920[[#This Row],[Référence]],MON_MSG!A:J,9,FALSE))),"",VLOOKUP(Tableau161920[[#This Row],[Référence]],MON_MSG!A:J,9,FALSE))</f>
        <v/>
      </c>
      <c r="N1175" s="3" t="str">
        <f>IF(VLOOKUP($A1175,DICO_Complet!A:R,12,FALSE)=0,"",VLOOKUP($A1175,DICO_Complet!A:R,12,FALSE))</f>
        <v/>
      </c>
      <c r="O1175" s="3" t="str">
        <f>IF(VLOOKUP($A1175,DICO_Complet!A:R,13,FALSE)=0,"",VLOOKUP($A1175,DICO_Complet!A:R,13,FALSE))</f>
        <v/>
      </c>
      <c r="P1175" s="3" t="str">
        <f>IF(VLOOKUP($A1175,DICO_Complet!A:R,14,FALSE)=0,"",VLOOKUP($A1175,DICO_Complet!A:R,14,FALSE))</f>
        <v/>
      </c>
      <c r="Q1175" s="3" t="str">
        <f>IF(VLOOKUP($A1175,DICO_Complet!A:R,15,FALSE)=0,"",VLOOKUP($A1175,DICO_Complet!A:R,15,FALSE))</f>
        <v/>
      </c>
      <c r="R1175" s="3" t="str">
        <f>IF(VLOOKUP($A1175,DICO_Complet!A:R,16,FALSE)=0,"",VLOOKUP($A1175,DICO_Complet!A:R,16,FALSE))</f>
        <v/>
      </c>
      <c r="S1175" s="3" t="str">
        <f>IF(VLOOKUP($A1175,DICO_Complet!A:R,17,FALSE)=0,"",VLOOKUP($A1175,DICO_Complet!A:R,17,FALSE))</f>
        <v/>
      </c>
      <c r="T1175" s="3" t="str">
        <f>IF(VLOOKUP($A1175,DICO_Complet!A:R,18,FALSE)=0,"",VLOOKUP($A1175,DICO_Complet!A:R,18,FALSE))</f>
        <v/>
      </c>
    </row>
    <row r="1176" spans="1:20">
      <c r="A1176" s="29">
        <v>251022141700</v>
      </c>
      <c r="B1176" s="30" t="str">
        <f>IF(ISNA(VLOOKUP(Tableau161920[[#This Row],[Référence]],MON_MSG!A:B,2,FALSE)),"N",IF($I1176="Obsolete","N","O"))</f>
        <v>O</v>
      </c>
      <c r="C1176" s="3" t="str">
        <f>VLOOKUP($A1176,DICO_Complet!A:R,3,FALSE)</f>
        <v>Reference</v>
      </c>
      <c r="D1176" s="3" t="str">
        <f>VLOOKUP($A1176,DICO_Complet!A:R,4,FALSE)</f>
        <v>onlinePinRepository</v>
      </c>
      <c r="E1176" s="3" t="str">
        <f>VLOOKUP($A1176,DICO_Complet!A:R,5,FALSE)</f>
        <v>onlinePinKeyLabel</v>
      </c>
      <c r="F1176" s="3" t="str">
        <f>VLOOKUP($A1176,DICO_Complet!A:R,6,FALSE)</f>
        <v>Max38Text</v>
      </c>
      <c r="G1176" s="31" t="str">
        <f>VLOOKUP($A1176,DICO_Complet!A:R,7,FALSE)</f>
        <v>DNS</v>
      </c>
      <c r="H1176" s="31">
        <f>VLOOKUP($A1176,DICO_Complet!A:R,8,FALSE)</f>
        <v>0</v>
      </c>
      <c r="I1176" s="3" t="str">
        <f>IF(VLOOKUP($A1176,DICO_Complet!A:R,9,FALSE)&lt;&gt;0,VLOOKUP($A1176,DICO_Complet!A:R,9,FALSE),"")</f>
        <v/>
      </c>
      <c r="J1176" s="3" t="str">
        <f>VLOOKUP($A1176,DICO_Complet!A:R,10,FALSE)</f>
        <v>Label associated with the BDK key in hexadecimal, fixed length of 38 characters</v>
      </c>
      <c r="K1176" s="3" t="str">
        <f>IF(OR(ISNA(VLOOKUP(Tableau161920[[#This Row],[Référence]],MON_MSG!A:H,7,FALSE)),ISBLANK(VLOOKUP(Tableau161920[[#This Row],[Référence]],MON_MSG!A:H,7,FALSE))),"",VLOOKUP(Tableau161920[[#This Row],[Référence]],MON_MSG!A:H,7,FALSE))</f>
        <v/>
      </c>
      <c r="L1176" s="3" t="str">
        <f>IF(OR(ISNA(VLOOKUP(Tableau161920[[#This Row],[Référence]],MON_MSG!A:I,8,FALSE)),ISBLANK(VLOOKUP(Tableau161920[[#This Row],[Référence]],MON_MSG!A:I,8,FALSE))),"",VLOOKUP(Tableau161920[[#This Row],[Référence]],MON_MSG!A:I,8,FALSE))</f>
        <v/>
      </c>
      <c r="M1176" s="3" t="str">
        <f>IF(OR(ISNA(VLOOKUP(Tableau161920[[#This Row],[Référence]],MON_MSG!A:J,9,FALSE)),ISBLANK(VLOOKUP(Tableau161920[[#This Row],[Référence]],MON_MSG!A:J,9,FALSE))),"",VLOOKUP(Tableau161920[[#This Row],[Référence]],MON_MSG!A:J,9,FALSE))</f>
        <v/>
      </c>
      <c r="N1176" s="3" t="str">
        <f>IF(VLOOKUP($A1176,DICO_Complet!A:R,12,FALSE)=0,"",VLOOKUP($A1176,DICO_Complet!A:R,12,FALSE))</f>
        <v/>
      </c>
      <c r="O1176" s="3" t="str">
        <f>IF(VLOOKUP($A1176,DICO_Complet!A:R,13,FALSE)=0,"",VLOOKUP($A1176,DICO_Complet!A:R,13,FALSE))</f>
        <v/>
      </c>
      <c r="P1176" s="3" t="str">
        <f>IF(VLOOKUP($A1176,DICO_Complet!A:R,14,FALSE)=0,"",VLOOKUP($A1176,DICO_Complet!A:R,14,FALSE))</f>
        <v/>
      </c>
      <c r="Q1176" s="3" t="str">
        <f>IF(VLOOKUP($A1176,DICO_Complet!A:R,15,FALSE)=0,"",VLOOKUP($A1176,DICO_Complet!A:R,15,FALSE))</f>
        <v/>
      </c>
      <c r="R1176" s="3" t="str">
        <f>IF(VLOOKUP($A1176,DICO_Complet!A:R,16,FALSE)=0,"",VLOOKUP($A1176,DICO_Complet!A:R,16,FALSE))</f>
        <v/>
      </c>
      <c r="S1176" s="3" t="str">
        <f>IF(VLOOKUP($A1176,DICO_Complet!A:R,17,FALSE)=0,"",VLOOKUP($A1176,DICO_Complet!A:R,17,FALSE))</f>
        <v/>
      </c>
      <c r="T1176" s="3" t="str">
        <f>IF(VLOOKUP($A1176,DICO_Complet!A:R,18,FALSE)=0,"",VLOOKUP($A1176,DICO_Complet!A:R,18,FALSE))</f>
        <v/>
      </c>
    </row>
    <row r="1177" spans="1:20">
      <c r="A1177" s="29">
        <v>251022142000</v>
      </c>
      <c r="B1177" s="30" t="str">
        <f>IF(ISNA(VLOOKUP(Tableau161920[[#This Row],[Référence]],MON_MSG!A:B,2,FALSE)),"N",IF($I1177="Obsolete","N","O"))</f>
        <v>O</v>
      </c>
      <c r="C1177" s="3" t="str">
        <f>VLOOKUP($A1177,DICO_Complet!A:R,3,FALSE)</f>
        <v>Reference</v>
      </c>
      <c r="D1177" s="3" t="str">
        <f>VLOOKUP($A1177,DICO_Complet!A:R,4,FALSE)</f>
        <v>onlinePinRepository</v>
      </c>
      <c r="E1177" s="3" t="str">
        <f>VLOOKUP($A1177,DICO_Complet!A:R,5,FALSE)</f>
        <v>onlinePinKeyNature</v>
      </c>
      <c r="F1177" s="3" t="str">
        <f>VLOOKUP($A1177,DICO_Complet!A:R,6,FALSE)</f>
        <v>Exact2NumericText</v>
      </c>
      <c r="G1177" s="31" t="str">
        <f>VLOOKUP($A1177,DICO_Complet!A:R,7,FALSE)</f>
        <v>DNS</v>
      </c>
      <c r="H1177" s="31">
        <f>VLOOKUP($A1177,DICO_Complet!A:R,8,FALSE)</f>
        <v>0</v>
      </c>
      <c r="I1177" s="3" t="str">
        <f>IF(VLOOKUP($A1177,DICO_Complet!A:R,9,FALSE)&lt;&gt;0,VLOOKUP($A1177,DICO_Complet!A:R,9,FALSE),"")</f>
        <v/>
      </c>
      <c r="J1177" s="3" t="str">
        <f>VLOOKUP($A1177,DICO_Complet!A:R,10,FALSE)</f>
        <v xml:space="preserve">PIN key type, maximum length of 2 </v>
      </c>
      <c r="K1177" s="3" t="str">
        <f>IF(OR(ISNA(VLOOKUP(Tableau161920[[#This Row],[Référence]],MON_MSG!A:H,7,FALSE)),ISBLANK(VLOOKUP(Tableau161920[[#This Row],[Référence]],MON_MSG!A:H,7,FALSE))),"",VLOOKUP(Tableau161920[[#This Row],[Référence]],MON_MSG!A:H,7,FALSE))</f>
        <v/>
      </c>
      <c r="L1177" s="3" t="str">
        <f>IF(OR(ISNA(VLOOKUP(Tableau161920[[#This Row],[Référence]],MON_MSG!A:I,8,FALSE)),ISBLANK(VLOOKUP(Tableau161920[[#This Row],[Référence]],MON_MSG!A:I,8,FALSE))),"",VLOOKUP(Tableau161920[[#This Row],[Référence]],MON_MSG!A:I,8,FALSE))</f>
        <v/>
      </c>
      <c r="M1177" s="3" t="str">
        <f>IF(OR(ISNA(VLOOKUP(Tableau161920[[#This Row],[Référence]],MON_MSG!A:J,9,FALSE)),ISBLANK(VLOOKUP(Tableau161920[[#This Row],[Référence]],MON_MSG!A:J,9,FALSE))),"",VLOOKUP(Tableau161920[[#This Row],[Référence]],MON_MSG!A:J,9,FALSE))</f>
        <v/>
      </c>
      <c r="N1177" s="3" t="str">
        <f>IF(VLOOKUP($A1177,DICO_Complet!A:R,12,FALSE)=0,"",VLOOKUP($A1177,DICO_Complet!A:R,12,FALSE))</f>
        <v/>
      </c>
      <c r="O1177" s="3" t="str">
        <f>IF(VLOOKUP($A1177,DICO_Complet!A:R,13,FALSE)=0,"",VLOOKUP($A1177,DICO_Complet!A:R,13,FALSE))</f>
        <v/>
      </c>
      <c r="P1177" s="3" t="str">
        <f>IF(VLOOKUP($A1177,DICO_Complet!A:R,14,FALSE)=0,"",VLOOKUP($A1177,DICO_Complet!A:R,14,FALSE))</f>
        <v/>
      </c>
      <c r="Q1177" s="3" t="str">
        <f>IF(VLOOKUP($A1177,DICO_Complet!A:R,15,FALSE)=0,"",VLOOKUP($A1177,DICO_Complet!A:R,15,FALSE))</f>
        <v/>
      </c>
      <c r="R1177" s="3" t="str">
        <f>IF(VLOOKUP($A1177,DICO_Complet!A:R,16,FALSE)=0,"",VLOOKUP($A1177,DICO_Complet!A:R,16,FALSE))</f>
        <v/>
      </c>
      <c r="S1177" s="3" t="str">
        <f>IF(VLOOKUP($A1177,DICO_Complet!A:R,17,FALSE)=0,"",VLOOKUP($A1177,DICO_Complet!A:R,17,FALSE))</f>
        <v/>
      </c>
      <c r="T1177" s="3" t="str">
        <f>IF(VLOOKUP($A1177,DICO_Complet!A:R,18,FALSE)=0,"",VLOOKUP($A1177,DICO_Complet!A:R,18,FALSE))</f>
        <v/>
      </c>
    </row>
    <row r="1178" spans="1:20">
      <c r="A1178" s="29">
        <v>251022141900</v>
      </c>
      <c r="B1178" s="30" t="str">
        <f>IF(ISNA(VLOOKUP(Tableau161920[[#This Row],[Référence]],MON_MSG!A:B,2,FALSE)),"N",IF($I1178="Obsolete","N","O"))</f>
        <v>O</v>
      </c>
      <c r="C1178" s="3" t="str">
        <f>VLOOKUP($A1178,DICO_Complet!A:R,3,FALSE)</f>
        <v>Reference</v>
      </c>
      <c r="D1178" s="3" t="str">
        <f>VLOOKUP($A1178,DICO_Complet!A:R,4,FALSE)</f>
        <v>onlinePinRepository</v>
      </c>
      <c r="E1178" s="3" t="str">
        <f>VLOOKUP($A1178,DICO_Complet!A:R,5,FALSE)</f>
        <v>onlinePinKeyPriority</v>
      </c>
      <c r="F1178" s="3" t="str">
        <f>VLOOKUP($A1178,DICO_Complet!A:R,6,FALSE)</f>
        <v>Max3NumericText</v>
      </c>
      <c r="G1178" s="31" t="str">
        <f>VLOOKUP($A1178,DICO_Complet!A:R,7,FALSE)</f>
        <v>DNS</v>
      </c>
      <c r="H1178" s="31">
        <f>VLOOKUP($A1178,DICO_Complet!A:R,8,FALSE)</f>
        <v>0</v>
      </c>
      <c r="I1178" s="3" t="str">
        <f>IF(VLOOKUP($A1178,DICO_Complet!A:R,9,FALSE)&lt;&gt;0,VLOOKUP($A1178,DICO_Complet!A:R,9,FALSE),"")</f>
        <v/>
      </c>
      <c r="J1178" s="3" t="str">
        <f>VLOOKUP($A1178,DICO_Complet!A:R,10,FALSE)</f>
        <v>PIN Online priority level, mandatory numeric value, sorted by ascending priority (higher priority)</v>
      </c>
      <c r="K1178" s="3" t="str">
        <f>IF(OR(ISNA(VLOOKUP(Tableau161920[[#This Row],[Référence]],MON_MSG!A:H,7,FALSE)),ISBLANK(VLOOKUP(Tableau161920[[#This Row],[Référence]],MON_MSG!A:H,7,FALSE))),"",VLOOKUP(Tableau161920[[#This Row],[Référence]],MON_MSG!A:H,7,FALSE))</f>
        <v/>
      </c>
      <c r="L1178" s="3" t="str">
        <f>IF(OR(ISNA(VLOOKUP(Tableau161920[[#This Row],[Référence]],MON_MSG!A:I,8,FALSE)),ISBLANK(VLOOKUP(Tableau161920[[#This Row],[Référence]],MON_MSG!A:I,8,FALSE))),"",VLOOKUP(Tableau161920[[#This Row],[Référence]],MON_MSG!A:I,8,FALSE))</f>
        <v/>
      </c>
      <c r="M1178" s="3" t="str">
        <f>IF(OR(ISNA(VLOOKUP(Tableau161920[[#This Row],[Référence]],MON_MSG!A:J,9,FALSE)),ISBLANK(VLOOKUP(Tableau161920[[#This Row],[Référence]],MON_MSG!A:J,9,FALSE))),"",VLOOKUP(Tableau161920[[#This Row],[Référence]],MON_MSG!A:J,9,FALSE))</f>
        <v/>
      </c>
      <c r="N1178" s="3" t="str">
        <f>IF(VLOOKUP($A1178,DICO_Complet!A:R,12,FALSE)=0,"",VLOOKUP($A1178,DICO_Complet!A:R,12,FALSE))</f>
        <v/>
      </c>
      <c r="O1178" s="3" t="str">
        <f>IF(VLOOKUP($A1178,DICO_Complet!A:R,13,FALSE)=0,"",VLOOKUP($A1178,DICO_Complet!A:R,13,FALSE))</f>
        <v/>
      </c>
      <c r="P1178" s="3" t="str">
        <f>IF(VLOOKUP($A1178,DICO_Complet!A:R,14,FALSE)=0,"",VLOOKUP($A1178,DICO_Complet!A:R,14,FALSE))</f>
        <v/>
      </c>
      <c r="Q1178" s="3" t="str">
        <f>IF(VLOOKUP($A1178,DICO_Complet!A:R,15,FALSE)=0,"",VLOOKUP($A1178,DICO_Complet!A:R,15,FALSE))</f>
        <v/>
      </c>
      <c r="R1178" s="3" t="str">
        <f>IF(VLOOKUP($A1178,DICO_Complet!A:R,16,FALSE)=0,"",VLOOKUP($A1178,DICO_Complet!A:R,16,FALSE))</f>
        <v/>
      </c>
      <c r="S1178" s="3" t="str">
        <f>IF(VLOOKUP($A1178,DICO_Complet!A:R,17,FALSE)=0,"",VLOOKUP($A1178,DICO_Complet!A:R,17,FALSE))</f>
        <v/>
      </c>
      <c r="T1178" s="3" t="str">
        <f>IF(VLOOKUP($A1178,DICO_Complet!A:R,18,FALSE)=0,"",VLOOKUP($A1178,DICO_Complet!A:R,18,FALSE))</f>
        <v/>
      </c>
    </row>
    <row r="1179" spans="1:20">
      <c r="A1179" s="29">
        <v>251022141600</v>
      </c>
      <c r="B1179" s="30" t="str">
        <f>IF(ISNA(VLOOKUP(Tableau161920[[#This Row],[Référence]],MON_MSG!A:B,2,FALSE)),"N",IF($I1179="Obsolete","N","O"))</f>
        <v>O</v>
      </c>
      <c r="C1179" s="3" t="str">
        <f>VLOOKUP($A1179,DICO_Complet!A:R,3,FALSE)</f>
        <v>Reference</v>
      </c>
      <c r="D1179" s="3" t="str">
        <f>VLOOKUP($A1179,DICO_Complet!A:R,4,FALSE)</f>
        <v>onlinePinRepository</v>
      </c>
      <c r="E1179" s="3" t="str">
        <f>VLOOKUP($A1179,DICO_Complet!A:R,5,FALSE)</f>
        <v>onlinePinKeyVersion</v>
      </c>
      <c r="F1179" s="3" t="str">
        <f>VLOOKUP($A1179,DICO_Complet!A:R,6,FALSE)</f>
        <v>Max10Text</v>
      </c>
      <c r="G1179" s="31" t="str">
        <f>VLOOKUP($A1179,DICO_Complet!A:R,7,FALSE)</f>
        <v>DNS</v>
      </c>
      <c r="H1179" s="31">
        <f>VLOOKUP($A1179,DICO_Complet!A:R,8,FALSE)</f>
        <v>0</v>
      </c>
      <c r="I1179" s="3" t="str">
        <f>IF(VLOOKUP($A1179,DICO_Complet!A:R,9,FALSE)&lt;&gt;0,VLOOKUP($A1179,DICO_Complet!A:R,9,FALSE),"")</f>
        <v/>
      </c>
      <c r="J1179" s="3" t="str">
        <f>VLOOKUP($A1179,DICO_Complet!A:R,10,FALSE)</f>
        <v>PIN Online version, maximum length of 10 numeric digits</v>
      </c>
      <c r="K1179" s="3" t="str">
        <f>IF(OR(ISNA(VLOOKUP(Tableau161920[[#This Row],[Référence]],MON_MSG!A:H,7,FALSE)),ISBLANK(VLOOKUP(Tableau161920[[#This Row],[Référence]],MON_MSG!A:H,7,FALSE))),"",VLOOKUP(Tableau161920[[#This Row],[Référence]],MON_MSG!A:H,7,FALSE))</f>
        <v/>
      </c>
      <c r="L1179" s="3" t="str">
        <f>IF(OR(ISNA(VLOOKUP(Tableau161920[[#This Row],[Référence]],MON_MSG!A:I,8,FALSE)),ISBLANK(VLOOKUP(Tableau161920[[#This Row],[Référence]],MON_MSG!A:I,8,FALSE))),"",VLOOKUP(Tableau161920[[#This Row],[Référence]],MON_MSG!A:I,8,FALSE))</f>
        <v/>
      </c>
      <c r="M1179" s="3" t="str">
        <f>IF(OR(ISNA(VLOOKUP(Tableau161920[[#This Row],[Référence]],MON_MSG!A:J,9,FALSE)),ISBLANK(VLOOKUP(Tableau161920[[#This Row],[Référence]],MON_MSG!A:J,9,FALSE))),"",VLOOKUP(Tableau161920[[#This Row],[Référence]],MON_MSG!A:J,9,FALSE))</f>
        <v/>
      </c>
      <c r="N1179" s="3" t="str">
        <f>IF(VLOOKUP($A1179,DICO_Complet!A:R,12,FALSE)=0,"",VLOOKUP($A1179,DICO_Complet!A:R,12,FALSE))</f>
        <v/>
      </c>
      <c r="O1179" s="3" t="str">
        <f>IF(VLOOKUP($A1179,DICO_Complet!A:R,13,FALSE)=0,"",VLOOKUP($A1179,DICO_Complet!A:R,13,FALSE))</f>
        <v/>
      </c>
      <c r="P1179" s="3" t="str">
        <f>IF(VLOOKUP($A1179,DICO_Complet!A:R,14,FALSE)=0,"",VLOOKUP($A1179,DICO_Complet!A:R,14,FALSE))</f>
        <v/>
      </c>
      <c r="Q1179" s="3" t="str">
        <f>IF(VLOOKUP($A1179,DICO_Complet!A:R,15,FALSE)=0,"",VLOOKUP($A1179,DICO_Complet!A:R,15,FALSE))</f>
        <v/>
      </c>
      <c r="R1179" s="3" t="str">
        <f>IF(VLOOKUP($A1179,DICO_Complet!A:R,16,FALSE)=0,"",VLOOKUP($A1179,DICO_Complet!A:R,16,FALSE))</f>
        <v/>
      </c>
      <c r="S1179" s="3" t="str">
        <f>IF(VLOOKUP($A1179,DICO_Complet!A:R,17,FALSE)=0,"",VLOOKUP($A1179,DICO_Complet!A:R,17,FALSE))</f>
        <v/>
      </c>
      <c r="T1179" s="3" t="str">
        <f>IF(VLOOKUP($A1179,DICO_Complet!A:R,18,FALSE)=0,"",VLOOKUP($A1179,DICO_Complet!A:R,18,FALSE))</f>
        <v/>
      </c>
    </row>
    <row r="1180" spans="1:20">
      <c r="A1180" s="29">
        <v>251022142800</v>
      </c>
      <c r="B1180" s="30" t="str">
        <f>IF(ISNA(VLOOKUP(Tableau161920[[#This Row],[Référence]],MON_MSG!A:B,2,FALSE)),"N",IF($I1180="Obsolete","N","O"))</f>
        <v>O</v>
      </c>
      <c r="C1180" s="3" t="str">
        <f>VLOOKUP($A1180,DICO_Complet!A:R,3,FALSE)</f>
        <v>Reference</v>
      </c>
      <c r="D1180" s="3" t="str">
        <f>VLOOKUP($A1180,DICO_Complet!A:R,4,FALSE)</f>
        <v>terminalFraudRepository</v>
      </c>
      <c r="E1180" s="3" t="str">
        <f>VLOOKUP($A1180,DICO_Complet!A:R,5,FALSE)</f>
        <v>manufacturerCode</v>
      </c>
      <c r="F1180" s="3" t="str">
        <f>VLOOKUP($A1180,DICO_Complet!A:R,6,FALSE)</f>
        <v>Exact3Text</v>
      </c>
      <c r="G1180" s="31" t="str">
        <f>VLOOKUP($A1180,DICO_Complet!A:R,7,FALSE)</f>
        <v>DNS</v>
      </c>
      <c r="H1180" s="31">
        <f>VLOOKUP($A1180,DICO_Complet!A:R,8,FALSE)</f>
        <v>0</v>
      </c>
      <c r="I1180" s="3" t="str">
        <f>IF(VLOOKUP($A1180,DICO_Complet!A:R,9,FALSE)&lt;&gt;0,VLOOKUP($A1180,DICO_Complet!A:R,9,FALSE),"")</f>
        <v/>
      </c>
      <c r="J1180" s="3" t="str">
        <f>VLOOKUP($A1180,DICO_Complet!A:R,10,FALSE)</f>
        <v>Manufacturer code identifying the origin of the product</v>
      </c>
      <c r="K1180" s="3" t="str">
        <f>IF(OR(ISNA(VLOOKUP(Tableau161920[[#This Row],[Référence]],MON_MSG!A:H,7,FALSE)),ISBLANK(VLOOKUP(Tableau161920[[#This Row],[Référence]],MON_MSG!A:H,7,FALSE))),"",VLOOKUP(Tableau161920[[#This Row],[Référence]],MON_MSG!A:H,7,FALSE))</f>
        <v/>
      </c>
      <c r="L1180" s="3" t="str">
        <f>IF(OR(ISNA(VLOOKUP(Tableau161920[[#This Row],[Référence]],MON_MSG!A:I,8,FALSE)),ISBLANK(VLOOKUP(Tableau161920[[#This Row],[Référence]],MON_MSG!A:I,8,FALSE))),"",VLOOKUP(Tableau161920[[#This Row],[Référence]],MON_MSG!A:I,8,FALSE))</f>
        <v/>
      </c>
      <c r="M1180" s="3" t="str">
        <f>IF(OR(ISNA(VLOOKUP(Tableau161920[[#This Row],[Référence]],MON_MSG!A:J,9,FALSE)),ISBLANK(VLOOKUP(Tableau161920[[#This Row],[Référence]],MON_MSG!A:J,9,FALSE))),"",VLOOKUP(Tableau161920[[#This Row],[Référence]],MON_MSG!A:J,9,FALSE))</f>
        <v/>
      </c>
      <c r="N1180" s="3" t="str">
        <f>IF(VLOOKUP($A1180,DICO_Complet!A:R,12,FALSE)=0,"",VLOOKUP($A1180,DICO_Complet!A:R,12,FALSE))</f>
        <v/>
      </c>
      <c r="O1180" s="3" t="str">
        <f>IF(VLOOKUP($A1180,DICO_Complet!A:R,13,FALSE)=0,"",VLOOKUP($A1180,DICO_Complet!A:R,13,FALSE))</f>
        <v/>
      </c>
      <c r="P1180" s="3" t="str">
        <f>IF(VLOOKUP($A1180,DICO_Complet!A:R,14,FALSE)=0,"",VLOOKUP($A1180,DICO_Complet!A:R,14,FALSE))</f>
        <v/>
      </c>
      <c r="Q1180" s="3" t="str">
        <f>IF(VLOOKUP($A1180,DICO_Complet!A:R,15,FALSE)=0,"",VLOOKUP($A1180,DICO_Complet!A:R,15,FALSE))</f>
        <v/>
      </c>
      <c r="R1180" s="3" t="str">
        <f>IF(VLOOKUP($A1180,DICO_Complet!A:R,16,FALSE)=0,"",VLOOKUP($A1180,DICO_Complet!A:R,16,FALSE))</f>
        <v/>
      </c>
      <c r="S1180" s="3" t="str">
        <f>IF(VLOOKUP($A1180,DICO_Complet!A:R,17,FALSE)=0,"",VLOOKUP($A1180,DICO_Complet!A:R,17,FALSE))</f>
        <v/>
      </c>
      <c r="T1180" s="3" t="str">
        <f>IF(VLOOKUP($A1180,DICO_Complet!A:R,18,FALSE)=0,"",VLOOKUP($A1180,DICO_Complet!A:R,18,FALSE))</f>
        <v/>
      </c>
    </row>
    <row r="1181" spans="1:20">
      <c r="A1181" s="29">
        <v>251022142900</v>
      </c>
      <c r="B1181" s="30" t="str">
        <f>IF(ISNA(VLOOKUP(Tableau161920[[#This Row],[Référence]],MON_MSG!A:B,2,FALSE)),"N",IF($I1181="Obsolete","N","O"))</f>
        <v>O</v>
      </c>
      <c r="C1181" s="3" t="str">
        <f>VLOOKUP($A1181,DICO_Complet!A:R,3,FALSE)</f>
        <v>Reference</v>
      </c>
      <c r="D1181" s="3" t="str">
        <f>VLOOKUP($A1181,DICO_Complet!A:R,4,FALSE)</f>
        <v>terminalFraudRepository</v>
      </c>
      <c r="E1181" s="3" t="str">
        <f>VLOOKUP($A1181,DICO_Complet!A:R,5,FALSE)</f>
        <v>serialNumber</v>
      </c>
      <c r="F1181" s="3" t="str">
        <f>VLOOKUP($A1181,DICO_Complet!A:R,6,FALSE)</f>
        <v>Max35Text</v>
      </c>
      <c r="G1181" s="31" t="str">
        <f>VLOOKUP($A1181,DICO_Complet!A:R,7,FALSE)</f>
        <v>DNS</v>
      </c>
      <c r="H1181" s="31">
        <f>VLOOKUP($A1181,DICO_Complet!A:R,8,FALSE)</f>
        <v>0</v>
      </c>
      <c r="I1181" s="3" t="str">
        <f>IF(VLOOKUP($A1181,DICO_Complet!A:R,9,FALSE)&lt;&gt;0,VLOOKUP($A1181,DICO_Complet!A:R,9,FALSE),"")</f>
        <v/>
      </c>
      <c r="J1181" s="3" t="str">
        <f>VLOOKUP($A1181,DICO_Complet!A:R,10,FALSE)</f>
        <v>Unique serial number assigned by the manufacture</v>
      </c>
      <c r="K1181" s="3" t="str">
        <f>IF(OR(ISNA(VLOOKUP(Tableau161920[[#This Row],[Référence]],MON_MSG!A:H,7,FALSE)),ISBLANK(VLOOKUP(Tableau161920[[#This Row],[Référence]],MON_MSG!A:H,7,FALSE))),"",VLOOKUP(Tableau161920[[#This Row],[Référence]],MON_MSG!A:H,7,FALSE))</f>
        <v/>
      </c>
      <c r="L1181" s="3" t="str">
        <f>IF(OR(ISNA(VLOOKUP(Tableau161920[[#This Row],[Référence]],MON_MSG!A:I,8,FALSE)),ISBLANK(VLOOKUP(Tableau161920[[#This Row],[Référence]],MON_MSG!A:I,8,FALSE))),"",VLOOKUP(Tableau161920[[#This Row],[Référence]],MON_MSG!A:I,8,FALSE))</f>
        <v/>
      </c>
      <c r="M1181" s="3" t="str">
        <f>IF(OR(ISNA(VLOOKUP(Tableau161920[[#This Row],[Référence]],MON_MSG!A:J,9,FALSE)),ISBLANK(VLOOKUP(Tableau161920[[#This Row],[Référence]],MON_MSG!A:J,9,FALSE))),"",VLOOKUP(Tableau161920[[#This Row],[Référence]],MON_MSG!A:J,9,FALSE))</f>
        <v/>
      </c>
      <c r="N1181" s="3" t="str">
        <f>IF(VLOOKUP($A1181,DICO_Complet!A:R,12,FALSE)=0,"",VLOOKUP($A1181,DICO_Complet!A:R,12,FALSE))</f>
        <v/>
      </c>
      <c r="O1181" s="3" t="str">
        <f>IF(VLOOKUP($A1181,DICO_Complet!A:R,13,FALSE)=0,"",VLOOKUP($A1181,DICO_Complet!A:R,13,FALSE))</f>
        <v/>
      </c>
      <c r="P1181" s="3" t="str">
        <f>IF(VLOOKUP($A1181,DICO_Complet!A:R,14,FALSE)=0,"",VLOOKUP($A1181,DICO_Complet!A:R,14,FALSE))</f>
        <v/>
      </c>
      <c r="Q1181" s="3" t="str">
        <f>IF(VLOOKUP($A1181,DICO_Complet!A:R,15,FALSE)=0,"",VLOOKUP($A1181,DICO_Complet!A:R,15,FALSE))</f>
        <v/>
      </c>
      <c r="R1181" s="3" t="str">
        <f>IF(VLOOKUP($A1181,DICO_Complet!A:R,16,FALSE)=0,"",VLOOKUP($A1181,DICO_Complet!A:R,16,FALSE))</f>
        <v/>
      </c>
      <c r="S1181" s="3" t="str">
        <f>IF(VLOOKUP($A1181,DICO_Complet!A:R,17,FALSE)=0,"",VLOOKUP($A1181,DICO_Complet!A:R,17,FALSE))</f>
        <v/>
      </c>
      <c r="T1181" s="3" t="str">
        <f>IF(VLOOKUP($A1181,DICO_Complet!A:R,18,FALSE)=0,"",VLOOKUP($A1181,DICO_Complet!A:R,18,FALSE))</f>
        <v/>
      </c>
    </row>
    <row r="1182" spans="1:20">
      <c r="A1182" s="29">
        <v>251027170307</v>
      </c>
      <c r="B1182" s="30" t="str">
        <f>IF(ISNA(VLOOKUP(Tableau161920[[#This Row],[Référence]],MON_MSG!A:B,2,FALSE)),"N",IF($I1182="Obsolete","N","O"))</f>
        <v>O</v>
      </c>
      <c r="C1182" s="3" t="str">
        <f>VLOOKUP($A1182,DICO_Complet!A:R,3,FALSE)</f>
        <v>Reference</v>
      </c>
      <c r="D1182" s="3" t="str">
        <f>VLOOKUP($A1182,DICO_Complet!A:R,4,FALSE)</f>
        <v>virtualCard</v>
      </c>
      <c r="E1182" s="3" t="str">
        <f>VLOOKUP($A1182,DICO_Complet!A:R,5,FALSE)</f>
        <v>acsDeclarationIndicator</v>
      </c>
      <c r="F1182" s="3" t="str">
        <f>VLOOKUP($A1182,DICO_Complet!A:R,6,FALSE)</f>
        <v>TrueFalseIndicator</v>
      </c>
      <c r="G1182" s="31" t="str">
        <f>VLOOKUP($A1182,DICO_Complet!A:R,7,FALSE)</f>
        <v>DNS</v>
      </c>
      <c r="H1182" s="31">
        <f>VLOOKUP($A1182,DICO_Complet!A:R,8,FALSE)</f>
        <v>0</v>
      </c>
      <c r="I1182" s="3" t="str">
        <f>IF(VLOOKUP($A1182,DICO_Complet!A:R,9,FALSE)&lt;&gt;0,VLOOKUP($A1182,DICO_Complet!A:R,9,FALSE),"")</f>
        <v/>
      </c>
      <c r="J1182" s="3" t="str">
        <f>VLOOKUP($A1182,DICO_Complet!A:R,10,FALSE)</f>
        <v>Indicator to declare the virtual card to the issuer ACS</v>
      </c>
      <c r="K1182" s="3" t="str">
        <f>IF(OR(ISNA(VLOOKUP(Tableau161920[[#This Row],[Référence]],MON_MSG!A:H,7,FALSE)),ISBLANK(VLOOKUP(Tableau161920[[#This Row],[Référence]],MON_MSG!A:H,7,FALSE))),"",VLOOKUP(Tableau161920[[#This Row],[Référence]],MON_MSG!A:H,7,FALSE))</f>
        <v/>
      </c>
      <c r="L1182" s="3" t="str">
        <f>IF(OR(ISNA(VLOOKUP(Tableau161920[[#This Row],[Référence]],MON_MSG!A:I,8,FALSE)),ISBLANK(VLOOKUP(Tableau161920[[#This Row],[Référence]],MON_MSG!A:I,8,FALSE))),"",VLOOKUP(Tableau161920[[#This Row],[Référence]],MON_MSG!A:I,8,FALSE))</f>
        <v/>
      </c>
      <c r="M1182" s="3" t="str">
        <f>IF(OR(ISNA(VLOOKUP(Tableau161920[[#This Row],[Référence]],MON_MSG!A:J,9,FALSE)),ISBLANK(VLOOKUP(Tableau161920[[#This Row],[Référence]],MON_MSG!A:J,9,FALSE))),"",VLOOKUP(Tableau161920[[#This Row],[Référence]],MON_MSG!A:J,9,FALSE))</f>
        <v/>
      </c>
      <c r="N1182" s="3" t="str">
        <f>IF(VLOOKUP($A1182,DICO_Complet!A:R,12,FALSE)=0,"",VLOOKUP($A1182,DICO_Complet!A:R,12,FALSE))</f>
        <v/>
      </c>
      <c r="O1182" s="3" t="str">
        <f>IF(VLOOKUP($A1182,DICO_Complet!A:R,13,FALSE)=0,"",VLOOKUP($A1182,DICO_Complet!A:R,13,FALSE))</f>
        <v/>
      </c>
      <c r="P1182" s="3" t="str">
        <f>IF(VLOOKUP($A1182,DICO_Complet!A:R,14,FALSE)=0,"",VLOOKUP($A1182,DICO_Complet!A:R,14,FALSE))</f>
        <v/>
      </c>
      <c r="Q1182" s="3" t="str">
        <f>IF(VLOOKUP($A1182,DICO_Complet!A:R,15,FALSE)=0,"",VLOOKUP($A1182,DICO_Complet!A:R,15,FALSE))</f>
        <v/>
      </c>
      <c r="R1182" s="3" t="str">
        <f>IF(VLOOKUP($A1182,DICO_Complet!A:R,16,FALSE)=0,"",VLOOKUP($A1182,DICO_Complet!A:R,16,FALSE))</f>
        <v/>
      </c>
      <c r="S1182" s="3" t="str">
        <f>IF(VLOOKUP($A1182,DICO_Complet!A:R,17,FALSE)=0,"",VLOOKUP($A1182,DICO_Complet!A:R,17,FALSE))</f>
        <v/>
      </c>
      <c r="T1182" s="3" t="str">
        <f>IF(VLOOKUP($A1182,DICO_Complet!A:R,18,FALSE)=0,"",VLOOKUP($A1182,DICO_Complet!A:R,18,FALSE))</f>
        <v/>
      </c>
    </row>
    <row r="1183" spans="1:20">
      <c r="A1183" s="29">
        <v>251027170305</v>
      </c>
      <c r="B1183" s="30" t="str">
        <f>IF(ISNA(VLOOKUP(Tableau161920[[#This Row],[Référence]],MON_MSG!A:B,2,FALSE)),"N",IF($I1183="Obsolete","N","O"))</f>
        <v>O</v>
      </c>
      <c r="C1183" s="3" t="str">
        <f>VLOOKUP($A1183,DICO_Complet!A:R,3,FALSE)</f>
        <v>Reference</v>
      </c>
      <c r="D1183" s="3" t="str">
        <f>VLOOKUP($A1183,DICO_Complet!A:R,4,FALSE)</f>
        <v>virtualCard</v>
      </c>
      <c r="E1183" s="3" t="str">
        <f>VLOOKUP($A1183,DICO_Complet!A:R,5,FALSE)</f>
        <v>activationIndicator</v>
      </c>
      <c r="F1183" s="3" t="str">
        <f>VLOOKUP($A1183,DICO_Complet!A:R,6,FALSE)</f>
        <v>TrueFalseIndicator</v>
      </c>
      <c r="G1183" s="31" t="str">
        <f>VLOOKUP($A1183,DICO_Complet!A:R,7,FALSE)</f>
        <v>DNS</v>
      </c>
      <c r="H1183" s="31">
        <f>VLOOKUP($A1183,DICO_Complet!A:R,8,FALSE)</f>
        <v>0</v>
      </c>
      <c r="I1183" s="3" t="str">
        <f>IF(VLOOKUP($A1183,DICO_Complet!A:R,9,FALSE)&lt;&gt;0,VLOOKUP($A1183,DICO_Complet!A:R,9,FALSE),"")</f>
        <v/>
      </c>
      <c r="J1183" s="3" t="str">
        <f>VLOOKUP($A1183,DICO_Complet!A:R,10,FALSE)</f>
        <v>Activation indicator of the virtual card on creation</v>
      </c>
      <c r="K1183" s="3" t="str">
        <f>IF(OR(ISNA(VLOOKUP(Tableau161920[[#This Row],[Référence]],MON_MSG!A:H,7,FALSE)),ISBLANK(VLOOKUP(Tableau161920[[#This Row],[Référence]],MON_MSG!A:H,7,FALSE))),"",VLOOKUP(Tableau161920[[#This Row],[Référence]],MON_MSG!A:H,7,FALSE))</f>
        <v/>
      </c>
      <c r="L1183" s="3" t="str">
        <f>IF(OR(ISNA(VLOOKUP(Tableau161920[[#This Row],[Référence]],MON_MSG!A:I,8,FALSE)),ISBLANK(VLOOKUP(Tableau161920[[#This Row],[Référence]],MON_MSG!A:I,8,FALSE))),"",VLOOKUP(Tableau161920[[#This Row],[Référence]],MON_MSG!A:I,8,FALSE))</f>
        <v/>
      </c>
      <c r="M1183" s="3" t="str">
        <f>IF(OR(ISNA(VLOOKUP(Tableau161920[[#This Row],[Référence]],MON_MSG!A:J,9,FALSE)),ISBLANK(VLOOKUP(Tableau161920[[#This Row],[Référence]],MON_MSG!A:J,9,FALSE))),"",VLOOKUP(Tableau161920[[#This Row],[Référence]],MON_MSG!A:J,9,FALSE))</f>
        <v/>
      </c>
      <c r="N1183" s="3" t="str">
        <f>IF(VLOOKUP($A1183,DICO_Complet!A:R,12,FALSE)=0,"",VLOOKUP($A1183,DICO_Complet!A:R,12,FALSE))</f>
        <v/>
      </c>
      <c r="O1183" s="3" t="str">
        <f>IF(VLOOKUP($A1183,DICO_Complet!A:R,13,FALSE)=0,"",VLOOKUP($A1183,DICO_Complet!A:R,13,FALSE))</f>
        <v/>
      </c>
      <c r="P1183" s="3" t="str">
        <f>IF(VLOOKUP($A1183,DICO_Complet!A:R,14,FALSE)=0,"",VLOOKUP($A1183,DICO_Complet!A:R,14,FALSE))</f>
        <v/>
      </c>
      <c r="Q1183" s="3" t="str">
        <f>IF(VLOOKUP($A1183,DICO_Complet!A:R,15,FALSE)=0,"",VLOOKUP($A1183,DICO_Complet!A:R,15,FALSE))</f>
        <v/>
      </c>
      <c r="R1183" s="3" t="str">
        <f>IF(VLOOKUP($A1183,DICO_Complet!A:R,16,FALSE)=0,"",VLOOKUP($A1183,DICO_Complet!A:R,16,FALSE))</f>
        <v/>
      </c>
      <c r="S1183" s="3" t="str">
        <f>IF(VLOOKUP($A1183,DICO_Complet!A:R,17,FALSE)=0,"",VLOOKUP($A1183,DICO_Complet!A:R,17,FALSE))</f>
        <v/>
      </c>
      <c r="T1183" s="3" t="str">
        <f>IF(VLOOKUP($A1183,DICO_Complet!A:R,18,FALSE)=0,"",VLOOKUP($A1183,DICO_Complet!A:R,18,FALSE))</f>
        <v/>
      </c>
    </row>
    <row r="1184" spans="1:20">
      <c r="A1184" s="29">
        <v>251027170314</v>
      </c>
      <c r="B1184" s="30" t="str">
        <f>IF(ISNA(VLOOKUP(Tableau161920[[#This Row],[Référence]],MON_MSG!A:B,2,FALSE)),"N",IF($I1184="Obsolete","N","O"))</f>
        <v>O</v>
      </c>
      <c r="C1184" s="3" t="str">
        <f>VLOOKUP($A1184,DICO_Complet!A:R,3,FALSE)</f>
        <v>Reference</v>
      </c>
      <c r="D1184" s="3" t="str">
        <f>VLOOKUP($A1184,DICO_Complet!A:R,4,FALSE)</f>
        <v>virtualCard</v>
      </c>
      <c r="E1184" s="3" t="str">
        <f>VLOOKUP($A1184,DICO_Complet!A:R,5,FALSE)</f>
        <v>creationDateTime</v>
      </c>
      <c r="F1184" s="3" t="str">
        <f>VLOOKUP($A1184,DICO_Complet!A:R,6,FALSE)</f>
        <v>ISODateTime</v>
      </c>
      <c r="G1184" s="31" t="str">
        <f>VLOOKUP($A1184,DICO_Complet!A:R,7,FALSE)</f>
        <v>DNS</v>
      </c>
      <c r="H1184" s="31">
        <f>VLOOKUP($A1184,DICO_Complet!A:R,8,FALSE)</f>
        <v>0</v>
      </c>
      <c r="I1184" s="3" t="str">
        <f>IF(VLOOKUP($A1184,DICO_Complet!A:R,9,FALSE)&lt;&gt;0,VLOOKUP($A1184,DICO_Complet!A:R,9,FALSE),"")</f>
        <v/>
      </c>
      <c r="J1184" s="3" t="str">
        <f>VLOOKUP($A1184,DICO_Complet!A:R,10,FALSE)</f>
        <v>Virtual card creation date</v>
      </c>
      <c r="K1184" s="3" t="str">
        <f>IF(OR(ISNA(VLOOKUP(Tableau161920[[#This Row],[Référence]],MON_MSG!A:H,7,FALSE)),ISBLANK(VLOOKUP(Tableau161920[[#This Row],[Référence]],MON_MSG!A:H,7,FALSE))),"",VLOOKUP(Tableau161920[[#This Row],[Référence]],MON_MSG!A:H,7,FALSE))</f>
        <v/>
      </c>
      <c r="L1184" s="3" t="str">
        <f>IF(OR(ISNA(VLOOKUP(Tableau161920[[#This Row],[Référence]],MON_MSG!A:I,8,FALSE)),ISBLANK(VLOOKUP(Tableau161920[[#This Row],[Référence]],MON_MSG!A:I,8,FALSE))),"",VLOOKUP(Tableau161920[[#This Row],[Référence]],MON_MSG!A:I,8,FALSE))</f>
        <v/>
      </c>
      <c r="M1184" s="3" t="str">
        <f>IF(OR(ISNA(VLOOKUP(Tableau161920[[#This Row],[Référence]],MON_MSG!A:J,9,FALSE)),ISBLANK(VLOOKUP(Tableau161920[[#This Row],[Référence]],MON_MSG!A:J,9,FALSE))),"",VLOOKUP(Tableau161920[[#This Row],[Référence]],MON_MSG!A:J,9,FALSE))</f>
        <v/>
      </c>
      <c r="N1184" s="3" t="str">
        <f>IF(VLOOKUP($A1184,DICO_Complet!A:R,12,FALSE)=0,"",VLOOKUP($A1184,DICO_Complet!A:R,12,FALSE))</f>
        <v/>
      </c>
      <c r="O1184" s="3" t="str">
        <f>IF(VLOOKUP($A1184,DICO_Complet!A:R,13,FALSE)=0,"",VLOOKUP($A1184,DICO_Complet!A:R,13,FALSE))</f>
        <v/>
      </c>
      <c r="P1184" s="3" t="str">
        <f>IF(VLOOKUP($A1184,DICO_Complet!A:R,14,FALSE)=0,"",VLOOKUP($A1184,DICO_Complet!A:R,14,FALSE))</f>
        <v/>
      </c>
      <c r="Q1184" s="3" t="str">
        <f>IF(VLOOKUP($A1184,DICO_Complet!A:R,15,FALSE)=0,"",VLOOKUP($A1184,DICO_Complet!A:R,15,FALSE))</f>
        <v/>
      </c>
      <c r="R1184" s="3" t="str">
        <f>IF(VLOOKUP($A1184,DICO_Complet!A:R,16,FALSE)=0,"",VLOOKUP($A1184,DICO_Complet!A:R,16,FALSE))</f>
        <v/>
      </c>
      <c r="S1184" s="3" t="str">
        <f>IF(VLOOKUP($A1184,DICO_Complet!A:R,17,FALSE)=0,"",VLOOKUP($A1184,DICO_Complet!A:R,17,FALSE))</f>
        <v/>
      </c>
      <c r="T1184" s="3" t="str">
        <f>IF(VLOOKUP($A1184,DICO_Complet!A:R,18,FALSE)=0,"",VLOOKUP($A1184,DICO_Complet!A:R,18,FALSE))</f>
        <v/>
      </c>
    </row>
    <row r="1185" spans="1:20">
      <c r="A1185" s="29">
        <v>260325093200</v>
      </c>
      <c r="B1185" s="30" t="str">
        <f>IF(ISNA(VLOOKUP(Tableau161920[[#This Row],[Référence]],MON_MSG!A:B,2,FALSE)),"N",IF($I1185="Obsolete","N","O"))</f>
        <v>O</v>
      </c>
      <c r="C1185" s="3" t="str">
        <f>VLOOKUP($A1185,DICO_Complet!A:R,3,FALSE)</f>
        <v>Reference</v>
      </c>
      <c r="D1185" s="3" t="str">
        <f>VLOOKUP($A1185,DICO_Complet!A:R,4,FALSE)</f>
        <v>virtualCard</v>
      </c>
      <c r="E1185" s="3" t="str">
        <f>VLOOKUP($A1185,DICO_Complet!A:R,5,FALSE)</f>
        <v>enrolmentClosureDateTime</v>
      </c>
      <c r="F1185" s="3" t="str">
        <f>VLOOKUP($A1185,DICO_Complet!A:R,6,FALSE)</f>
        <v>ISODateTime</v>
      </c>
      <c r="G1185" s="31" t="str">
        <f>VLOOKUP($A1185,DICO_Complet!A:R,7,FALSE)</f>
        <v>DNS</v>
      </c>
      <c r="H1185" s="31">
        <f>VLOOKUP($A1185,DICO_Complet!A:R,8,FALSE)</f>
        <v>0</v>
      </c>
      <c r="I1185" s="3" t="str">
        <f>IF(VLOOKUP($A1185,DICO_Complet!A:R,9,FALSE)&lt;&gt;0,VLOOKUP($A1185,DICO_Complet!A:R,9,FALSE),"")</f>
        <v/>
      </c>
      <c r="J1185" s="3" t="str">
        <f>VLOOKUP($A1185,DICO_Complet!A:R,10,FALSE)</f>
        <v>Virtual card agreement enrolment closure date and time</v>
      </c>
      <c r="K1185" s="3" t="str">
        <f>IF(OR(ISNA(VLOOKUP(Tableau161920[[#This Row],[Référence]],MON_MSG!A:H,7,FALSE)),ISBLANK(VLOOKUP(Tableau161920[[#This Row],[Référence]],MON_MSG!A:H,7,FALSE))),"",VLOOKUP(Tableau161920[[#This Row],[Référence]],MON_MSG!A:H,7,FALSE))</f>
        <v/>
      </c>
      <c r="L1185" s="3" t="str">
        <f>IF(OR(ISNA(VLOOKUP(Tableau161920[[#This Row],[Référence]],MON_MSG!A:I,8,FALSE)),ISBLANK(VLOOKUP(Tableau161920[[#This Row],[Référence]],MON_MSG!A:I,8,FALSE))),"",VLOOKUP(Tableau161920[[#This Row],[Référence]],MON_MSG!A:I,8,FALSE))</f>
        <v/>
      </c>
      <c r="M1185" s="3" t="str">
        <f>IF(OR(ISNA(VLOOKUP(Tableau161920[[#This Row],[Référence]],MON_MSG!A:J,9,FALSE)),ISBLANK(VLOOKUP(Tableau161920[[#This Row],[Référence]],MON_MSG!A:J,9,FALSE))),"",VLOOKUP(Tableau161920[[#This Row],[Référence]],MON_MSG!A:J,9,FALSE))</f>
        <v/>
      </c>
      <c r="N1185" s="3" t="str">
        <f>IF(VLOOKUP($A1185,DICO_Complet!A:R,12,FALSE)=0,"",VLOOKUP($A1185,DICO_Complet!A:R,12,FALSE))</f>
        <v/>
      </c>
      <c r="O1185" s="3" t="str">
        <f>IF(VLOOKUP($A1185,DICO_Complet!A:R,13,FALSE)=0,"",VLOOKUP($A1185,DICO_Complet!A:R,13,FALSE))</f>
        <v/>
      </c>
      <c r="P1185" s="3" t="str">
        <f>IF(VLOOKUP($A1185,DICO_Complet!A:R,14,FALSE)=0,"",VLOOKUP($A1185,DICO_Complet!A:R,14,FALSE))</f>
        <v/>
      </c>
      <c r="Q1185" s="3" t="str">
        <f>IF(VLOOKUP($A1185,DICO_Complet!A:R,15,FALSE)=0,"",VLOOKUP($A1185,DICO_Complet!A:R,15,FALSE))</f>
        <v/>
      </c>
      <c r="R1185" s="3" t="str">
        <f>IF(VLOOKUP($A1185,DICO_Complet!A:R,16,FALSE)=0,"",VLOOKUP($A1185,DICO_Complet!A:R,16,FALSE))</f>
        <v/>
      </c>
      <c r="S1185" s="3" t="str">
        <f>IF(VLOOKUP($A1185,DICO_Complet!A:R,17,FALSE)=0,"",VLOOKUP($A1185,DICO_Complet!A:R,17,FALSE))</f>
        <v/>
      </c>
      <c r="T1185" s="3" t="str">
        <f>IF(VLOOKUP($A1185,DICO_Complet!A:R,18,FALSE)=0,"",VLOOKUP($A1185,DICO_Complet!A:R,18,FALSE))</f>
        <v/>
      </c>
    </row>
    <row r="1186" spans="1:20">
      <c r="A1186" s="29">
        <v>260325093700</v>
      </c>
      <c r="B1186" s="30" t="str">
        <f>IF(ISNA(VLOOKUP(Tableau161920[[#This Row],[Référence]],MON_MSG!A:B,2,FALSE)),"N",IF($I1186="Obsolete","N","O"))</f>
        <v>O</v>
      </c>
      <c r="C1186" s="3" t="str">
        <f>VLOOKUP($A1186,DICO_Complet!A:R,3,FALSE)</f>
        <v>Reference</v>
      </c>
      <c r="D1186" s="3" t="str">
        <f>VLOOKUP($A1186,DICO_Complet!A:R,4,FALSE)</f>
        <v>virtualCard</v>
      </c>
      <c r="E1186" s="3" t="str">
        <f>VLOOKUP($A1186,DICO_Complet!A:R,5,FALSE)</f>
        <v>enrolmentCreationDateTime</v>
      </c>
      <c r="F1186" s="3" t="str">
        <f>VLOOKUP($A1186,DICO_Complet!A:R,6,FALSE)</f>
        <v>ISODateTime</v>
      </c>
      <c r="G1186" s="31" t="str">
        <f>VLOOKUP($A1186,DICO_Complet!A:R,7,FALSE)</f>
        <v>DNS</v>
      </c>
      <c r="H1186" s="31">
        <f>VLOOKUP($A1186,DICO_Complet!A:R,8,FALSE)</f>
        <v>0</v>
      </c>
      <c r="I1186" s="3" t="str">
        <f>IF(VLOOKUP($A1186,DICO_Complet!A:R,9,FALSE)&lt;&gt;0,VLOOKUP($A1186,DICO_Complet!A:R,9,FALSE),"")</f>
        <v/>
      </c>
      <c r="J1186" s="3" t="str">
        <f>VLOOKUP($A1186,DICO_Complet!A:R,10,FALSE)</f>
        <v>Virtual card agreement enrolment creation date and time</v>
      </c>
      <c r="K1186" s="3" t="str">
        <f>IF(OR(ISNA(VLOOKUP(Tableau161920[[#This Row],[Référence]],MON_MSG!A:H,7,FALSE)),ISBLANK(VLOOKUP(Tableau161920[[#This Row],[Référence]],MON_MSG!A:H,7,FALSE))),"",VLOOKUP(Tableau161920[[#This Row],[Référence]],MON_MSG!A:H,7,FALSE))</f>
        <v/>
      </c>
      <c r="L1186" s="3" t="str">
        <f>IF(OR(ISNA(VLOOKUP(Tableau161920[[#This Row],[Référence]],MON_MSG!A:I,8,FALSE)),ISBLANK(VLOOKUP(Tableau161920[[#This Row],[Référence]],MON_MSG!A:I,8,FALSE))),"",VLOOKUP(Tableau161920[[#This Row],[Référence]],MON_MSG!A:I,8,FALSE))</f>
        <v/>
      </c>
      <c r="M1186" s="3" t="str">
        <f>IF(OR(ISNA(VLOOKUP(Tableau161920[[#This Row],[Référence]],MON_MSG!A:J,9,FALSE)),ISBLANK(VLOOKUP(Tableau161920[[#This Row],[Référence]],MON_MSG!A:J,9,FALSE))),"",VLOOKUP(Tableau161920[[#This Row],[Référence]],MON_MSG!A:J,9,FALSE))</f>
        <v/>
      </c>
      <c r="N1186" s="3" t="str">
        <f>IF(VLOOKUP($A1186,DICO_Complet!A:R,12,FALSE)=0,"",VLOOKUP($A1186,DICO_Complet!A:R,12,FALSE))</f>
        <v/>
      </c>
      <c r="O1186" s="3" t="str">
        <f>IF(VLOOKUP($A1186,DICO_Complet!A:R,13,FALSE)=0,"",VLOOKUP($A1186,DICO_Complet!A:R,13,FALSE))</f>
        <v/>
      </c>
      <c r="P1186" s="3" t="str">
        <f>IF(VLOOKUP($A1186,DICO_Complet!A:R,14,FALSE)=0,"",VLOOKUP($A1186,DICO_Complet!A:R,14,FALSE))</f>
        <v/>
      </c>
      <c r="Q1186" s="3" t="str">
        <f>IF(VLOOKUP($A1186,DICO_Complet!A:R,15,FALSE)=0,"",VLOOKUP($A1186,DICO_Complet!A:R,15,FALSE))</f>
        <v/>
      </c>
      <c r="R1186" s="3" t="str">
        <f>IF(VLOOKUP($A1186,DICO_Complet!A:R,16,FALSE)=0,"",VLOOKUP($A1186,DICO_Complet!A:R,16,FALSE))</f>
        <v/>
      </c>
      <c r="S1186" s="3" t="str">
        <f>IF(VLOOKUP($A1186,DICO_Complet!A:R,17,FALSE)=0,"",VLOOKUP($A1186,DICO_Complet!A:R,17,FALSE))</f>
        <v/>
      </c>
      <c r="T1186" s="3" t="str">
        <f>IF(VLOOKUP($A1186,DICO_Complet!A:R,18,FALSE)=0,"",VLOOKUP($A1186,DICO_Complet!A:R,18,FALSE))</f>
        <v/>
      </c>
    </row>
    <row r="1187" spans="1:20">
      <c r="A1187" s="29">
        <v>260225153200</v>
      </c>
      <c r="B1187" s="30" t="str">
        <f>IF(ISNA(VLOOKUP(Tableau161920[[#This Row],[Référence]],MON_MSG!A:B,2,FALSE)),"N",IF($I1187="Obsolete","N","O"))</f>
        <v>O</v>
      </c>
      <c r="C1187" s="3" t="str">
        <f>VLOOKUP($A1187,DICO_Complet!A:R,3,FALSE)</f>
        <v>Reference</v>
      </c>
      <c r="D1187" s="3" t="str">
        <f>VLOOKUP($A1187,DICO_Complet!A:R,4,FALSE)</f>
        <v>virtualCard</v>
      </c>
      <c r="E1187" s="3" t="str">
        <f>VLOOKUP($A1187,DICO_Complet!A:R,5,FALSE)</f>
        <v>enrolmentId</v>
      </c>
      <c r="F1187" s="3" t="str">
        <f>VLOOKUP($A1187,DICO_Complet!A:R,6,FALSE)</f>
        <v>Max32Text</v>
      </c>
      <c r="G1187" s="31" t="str">
        <f>VLOOKUP($A1187,DICO_Complet!A:R,7,FALSE)</f>
        <v>DNS</v>
      </c>
      <c r="H1187" s="31">
        <f>VLOOKUP($A1187,DICO_Complet!A:R,8,FALSE)</f>
        <v>0</v>
      </c>
      <c r="I1187" s="3" t="str">
        <f>IF(VLOOKUP($A1187,DICO_Complet!A:R,9,FALSE)&lt;&gt;0,VLOOKUP($A1187,DICO_Complet!A:R,9,FALSE),"")</f>
        <v/>
      </c>
      <c r="J1187" s="3" t="str">
        <f>VLOOKUP($A1187,DICO_Complet!A:R,10,FALSE)</f>
        <v>Virtual card enrolment identifier.</v>
      </c>
      <c r="K1187" s="3" t="str">
        <f>IF(OR(ISNA(VLOOKUP(Tableau161920[[#This Row],[Référence]],MON_MSG!A:H,7,FALSE)),ISBLANK(VLOOKUP(Tableau161920[[#This Row],[Référence]],MON_MSG!A:H,7,FALSE))),"",VLOOKUP(Tableau161920[[#This Row],[Référence]],MON_MSG!A:H,7,FALSE))</f>
        <v/>
      </c>
      <c r="L1187" s="3" t="str">
        <f>IF(OR(ISNA(VLOOKUP(Tableau161920[[#This Row],[Référence]],MON_MSG!A:I,8,FALSE)),ISBLANK(VLOOKUP(Tableau161920[[#This Row],[Référence]],MON_MSG!A:I,8,FALSE))),"",VLOOKUP(Tableau161920[[#This Row],[Référence]],MON_MSG!A:I,8,FALSE))</f>
        <v/>
      </c>
      <c r="M1187" s="3" t="str">
        <f>IF(OR(ISNA(VLOOKUP(Tableau161920[[#This Row],[Référence]],MON_MSG!A:J,9,FALSE)),ISBLANK(VLOOKUP(Tableau161920[[#This Row],[Référence]],MON_MSG!A:J,9,FALSE))),"",VLOOKUP(Tableau161920[[#This Row],[Référence]],MON_MSG!A:J,9,FALSE))</f>
        <v/>
      </c>
      <c r="N1187" s="3" t="str">
        <f>IF(VLOOKUP($A1187,DICO_Complet!A:R,12,FALSE)=0,"",VLOOKUP($A1187,DICO_Complet!A:R,12,FALSE))</f>
        <v/>
      </c>
      <c r="O1187" s="3" t="str">
        <f>IF(VLOOKUP($A1187,DICO_Complet!A:R,13,FALSE)=0,"",VLOOKUP($A1187,DICO_Complet!A:R,13,FALSE))</f>
        <v/>
      </c>
      <c r="P1187" s="3" t="str">
        <f>IF(VLOOKUP($A1187,DICO_Complet!A:R,14,FALSE)=0,"",VLOOKUP($A1187,DICO_Complet!A:R,14,FALSE))</f>
        <v/>
      </c>
      <c r="Q1187" s="3" t="str">
        <f>IF(VLOOKUP($A1187,DICO_Complet!A:R,15,FALSE)=0,"",VLOOKUP($A1187,DICO_Complet!A:R,15,FALSE))</f>
        <v/>
      </c>
      <c r="R1187" s="3" t="str">
        <f>IF(VLOOKUP($A1187,DICO_Complet!A:R,16,FALSE)=0,"",VLOOKUP($A1187,DICO_Complet!A:R,16,FALSE))</f>
        <v/>
      </c>
      <c r="S1187" s="3" t="str">
        <f>IF(VLOOKUP($A1187,DICO_Complet!A:R,17,FALSE)=0,"",VLOOKUP($A1187,DICO_Complet!A:R,17,FALSE))</f>
        <v/>
      </c>
      <c r="T1187" s="3" t="str">
        <f>IF(VLOOKUP($A1187,DICO_Complet!A:R,18,FALSE)=0,"",VLOOKUP($A1187,DICO_Complet!A:R,18,FALSE))</f>
        <v/>
      </c>
    </row>
    <row r="1188" spans="1:20">
      <c r="A1188" s="29">
        <v>260325093000</v>
      </c>
      <c r="B1188" s="30" t="str">
        <f>IF(ISNA(VLOOKUP(Tableau161920[[#This Row],[Référence]],MON_MSG!A:B,2,FALSE)),"N",IF($I1188="Obsolete","N","O"))</f>
        <v>O</v>
      </c>
      <c r="C1188" s="3" t="str">
        <f>VLOOKUP($A1188,DICO_Complet!A:R,3,FALSE)</f>
        <v>Reference</v>
      </c>
      <c r="D1188" s="3" t="str">
        <f>VLOOKUP($A1188,DICO_Complet!A:R,4,FALSE)</f>
        <v>virtualCard</v>
      </c>
      <c r="E1188" s="3" t="str">
        <f>VLOOKUP($A1188,DICO_Complet!A:R,5,FALSE)</f>
        <v>enrolmentStatus</v>
      </c>
      <c r="F1188" s="3" t="str">
        <f>VLOOKUP($A1188,DICO_Complet!A:R,6,FALSE)</f>
        <v>CardStatusCodeset</v>
      </c>
      <c r="G1188" s="31" t="str">
        <f>VLOOKUP($A1188,DICO_Complet!A:R,7,FALSE)</f>
        <v>DNS</v>
      </c>
      <c r="H1188" s="31">
        <f>VLOOKUP($A1188,DICO_Complet!A:R,8,FALSE)</f>
        <v>0</v>
      </c>
      <c r="I1188" s="3" t="str">
        <f>IF(VLOOKUP($A1188,DICO_Complet!A:R,9,FALSE)&lt;&gt;0,VLOOKUP($A1188,DICO_Complet!A:R,9,FALSE),"")</f>
        <v/>
      </c>
      <c r="J1188" s="3" t="str">
        <f>VLOOKUP($A1188,DICO_Complet!A:R,10,FALSE)</f>
        <v>Virtual card agreement enrolment status</v>
      </c>
      <c r="K1188" s="3" t="str">
        <f>IF(OR(ISNA(VLOOKUP(Tableau161920[[#This Row],[Référence]],MON_MSG!A:H,7,FALSE)),ISBLANK(VLOOKUP(Tableau161920[[#This Row],[Référence]],MON_MSG!A:H,7,FALSE))),"",VLOOKUP(Tableau161920[[#This Row],[Référence]],MON_MSG!A:H,7,FALSE))</f>
        <v/>
      </c>
      <c r="L1188" s="3" t="str">
        <f>IF(OR(ISNA(VLOOKUP(Tableau161920[[#This Row],[Référence]],MON_MSG!A:I,8,FALSE)),ISBLANK(VLOOKUP(Tableau161920[[#This Row],[Référence]],MON_MSG!A:I,8,FALSE))),"",VLOOKUP(Tableau161920[[#This Row],[Référence]],MON_MSG!A:I,8,FALSE))</f>
        <v/>
      </c>
      <c r="M1188" s="3" t="str">
        <f>IF(OR(ISNA(VLOOKUP(Tableau161920[[#This Row],[Référence]],MON_MSG!A:J,9,FALSE)),ISBLANK(VLOOKUP(Tableau161920[[#This Row],[Référence]],MON_MSG!A:J,9,FALSE))),"",VLOOKUP(Tableau161920[[#This Row],[Référence]],MON_MSG!A:J,9,FALSE))</f>
        <v/>
      </c>
      <c r="N1188" s="3" t="str">
        <f>IF(VLOOKUP($A1188,DICO_Complet!A:R,12,FALSE)=0,"",VLOOKUP($A1188,DICO_Complet!A:R,12,FALSE))</f>
        <v/>
      </c>
      <c r="O1188" s="3" t="str">
        <f>IF(VLOOKUP($A1188,DICO_Complet!A:R,13,FALSE)=0,"",VLOOKUP($A1188,DICO_Complet!A:R,13,FALSE))</f>
        <v/>
      </c>
      <c r="P1188" s="3" t="str">
        <f>IF(VLOOKUP($A1188,DICO_Complet!A:R,14,FALSE)=0,"",VLOOKUP($A1188,DICO_Complet!A:R,14,FALSE))</f>
        <v/>
      </c>
      <c r="Q1188" s="3" t="str">
        <f>IF(VLOOKUP($A1188,DICO_Complet!A:R,15,FALSE)=0,"",VLOOKUP($A1188,DICO_Complet!A:R,15,FALSE))</f>
        <v/>
      </c>
      <c r="R1188" s="3" t="str">
        <f>IF(VLOOKUP($A1188,DICO_Complet!A:R,16,FALSE)=0,"",VLOOKUP($A1188,DICO_Complet!A:R,16,FALSE))</f>
        <v/>
      </c>
      <c r="S1188" s="3" t="str">
        <f>IF(VLOOKUP($A1188,DICO_Complet!A:R,17,FALSE)=0,"",VLOOKUP($A1188,DICO_Complet!A:R,17,FALSE))</f>
        <v/>
      </c>
      <c r="T1188" s="3" t="str">
        <f>IF(VLOOKUP($A1188,DICO_Complet!A:R,18,FALSE)=0,"",VLOOKUP($A1188,DICO_Complet!A:R,18,FALSE))</f>
        <v/>
      </c>
    </row>
    <row r="1189" spans="1:20">
      <c r="A1189" s="29">
        <v>251027170302</v>
      </c>
      <c r="B1189" s="30" t="str">
        <f>IF(ISNA(VLOOKUP(Tableau161920[[#This Row],[Référence]],MON_MSG!A:B,2,FALSE)),"N",IF($I1189="Obsolete","N","O"))</f>
        <v>O</v>
      </c>
      <c r="C1189" s="3" t="str">
        <f>VLOOKUP($A1189,DICO_Complet!A:R,3,FALSE)</f>
        <v>Reference</v>
      </c>
      <c r="D1189" s="3" t="str">
        <f>VLOOKUP($A1189,DICO_Complet!A:R,4,FALSE)</f>
        <v>virtualCard</v>
      </c>
      <c r="E1189" s="3" t="str">
        <f>VLOOKUP($A1189,DICO_Complet!A:R,5,FALSE)</f>
        <v>expiryDate</v>
      </c>
      <c r="F1189" s="3" t="str">
        <f>VLOOKUP($A1189,DICO_Complet!A:R,6,FALSE)</f>
        <v>ISOYearMonth</v>
      </c>
      <c r="G1189" s="31" t="str">
        <f>VLOOKUP($A1189,DICO_Complet!A:R,7,FALSE)</f>
        <v>DTI</v>
      </c>
      <c r="H1189" s="31">
        <f>VLOOKUP($A1189,DICO_Complet!A:R,8,FALSE)</f>
        <v>0</v>
      </c>
      <c r="I1189" s="3" t="str">
        <f>IF(VLOOKUP($A1189,DICO_Complet!A:R,9,FALSE)&lt;&gt;0,VLOOKUP($A1189,DICO_Complet!A:R,9,FALSE),"")</f>
        <v/>
      </c>
      <c r="J1189" s="3" t="str">
        <f>VLOOKUP($A1189,DICO_Complet!A:R,10,FALSE)</f>
        <v>Expiry date of the virtual card</v>
      </c>
      <c r="K1189" s="3" t="str">
        <f>IF(OR(ISNA(VLOOKUP(Tableau161920[[#This Row],[Référence]],MON_MSG!A:H,7,FALSE)),ISBLANK(VLOOKUP(Tableau161920[[#This Row],[Référence]],MON_MSG!A:H,7,FALSE))),"",VLOOKUP(Tableau161920[[#This Row],[Référence]],MON_MSG!A:H,7,FALSE))</f>
        <v/>
      </c>
      <c r="L1189" s="3" t="str">
        <f>IF(OR(ISNA(VLOOKUP(Tableau161920[[#This Row],[Référence]],MON_MSG!A:I,8,FALSE)),ISBLANK(VLOOKUP(Tableau161920[[#This Row],[Référence]],MON_MSG!A:I,8,FALSE))),"",VLOOKUP(Tableau161920[[#This Row],[Référence]],MON_MSG!A:I,8,FALSE))</f>
        <v/>
      </c>
      <c r="M1189" s="3" t="str">
        <f>IF(OR(ISNA(VLOOKUP(Tableau161920[[#This Row],[Référence]],MON_MSG!A:J,9,FALSE)),ISBLANK(VLOOKUP(Tableau161920[[#This Row],[Référence]],MON_MSG!A:J,9,FALSE))),"",VLOOKUP(Tableau161920[[#This Row],[Référence]],MON_MSG!A:J,9,FALSE))</f>
        <v/>
      </c>
      <c r="N1189" s="3" t="str">
        <f>IF(VLOOKUP($A1189,DICO_Complet!A:R,12,FALSE)=0,"",VLOOKUP($A1189,DICO_Complet!A:R,12,FALSE))</f>
        <v/>
      </c>
      <c r="O1189" s="3" t="str">
        <f>IF(VLOOKUP($A1189,DICO_Complet!A:R,13,FALSE)=0,"",VLOOKUP($A1189,DICO_Complet!A:R,13,FALSE))</f>
        <v/>
      </c>
      <c r="P1189" s="3" t="str">
        <f>IF(VLOOKUP($A1189,DICO_Complet!A:R,14,FALSE)=0,"",VLOOKUP($A1189,DICO_Complet!A:R,14,FALSE))</f>
        <v/>
      </c>
      <c r="Q1189" s="3" t="str">
        <f>IF(VLOOKUP($A1189,DICO_Complet!A:R,15,FALSE)=0,"",VLOOKUP($A1189,DICO_Complet!A:R,15,FALSE))</f>
        <v/>
      </c>
      <c r="R1189" s="3" t="str">
        <f>IF(VLOOKUP($A1189,DICO_Complet!A:R,16,FALSE)=0,"",VLOOKUP($A1189,DICO_Complet!A:R,16,FALSE))</f>
        <v/>
      </c>
      <c r="S1189" s="3" t="str">
        <f>IF(VLOOKUP($A1189,DICO_Complet!A:R,17,FALSE)=0,"",VLOOKUP($A1189,DICO_Complet!A:R,17,FALSE))</f>
        <v/>
      </c>
      <c r="T1189" s="3" t="str">
        <f>IF(VLOOKUP($A1189,DICO_Complet!A:R,18,FALSE)=0,"",VLOOKUP($A1189,DICO_Complet!A:R,18,FALSE))</f>
        <v/>
      </c>
    </row>
    <row r="1190" spans="1:20">
      <c r="A1190" s="29">
        <v>251027170306</v>
      </c>
      <c r="B1190" s="30" t="str">
        <f>IF(ISNA(VLOOKUP(Tableau161920[[#This Row],[Référence]],MON_MSG!A:B,2,FALSE)),"N",IF($I1190="Obsolete","N","O"))</f>
        <v>O</v>
      </c>
      <c r="C1190" s="3" t="str">
        <f>VLOOKUP($A1190,DICO_Complet!A:R,3,FALSE)</f>
        <v>Reference</v>
      </c>
      <c r="D1190" s="3" t="str">
        <f>VLOOKUP($A1190,DICO_Complet!A:R,4,FALSE)</f>
        <v>virtualCard</v>
      </c>
      <c r="E1190" s="3" t="str">
        <f>VLOOKUP($A1190,DICO_Complet!A:R,5,FALSE)</f>
        <v>merchantRestrictionIndicator</v>
      </c>
      <c r="F1190" s="3" t="str">
        <f>VLOOKUP($A1190,DICO_Complet!A:R,6,FALSE)</f>
        <v>TrueFalseIndicator</v>
      </c>
      <c r="G1190" s="31" t="str">
        <f>VLOOKUP($A1190,DICO_Complet!A:R,7,FALSE)</f>
        <v>DNS</v>
      </c>
      <c r="H1190" s="31">
        <f>VLOOKUP($A1190,DICO_Complet!A:R,8,FALSE)</f>
        <v>0</v>
      </c>
      <c r="I1190" s="3" t="str">
        <f>IF(VLOOKUP($A1190,DICO_Complet!A:R,9,FALSE)&lt;&gt;0,VLOOKUP($A1190,DICO_Complet!A:R,9,FALSE),"")</f>
        <v/>
      </c>
      <c r="J1190" s="3" t="str">
        <f>VLOOKUP($A1190,DICO_Complet!A:R,10,FALSE)</f>
        <v>Indicator to restrict the use of the virtual card to a unique merchant</v>
      </c>
      <c r="K1190" s="3" t="str">
        <f>IF(OR(ISNA(VLOOKUP(Tableau161920[[#This Row],[Référence]],MON_MSG!A:H,7,FALSE)),ISBLANK(VLOOKUP(Tableau161920[[#This Row],[Référence]],MON_MSG!A:H,7,FALSE))),"",VLOOKUP(Tableau161920[[#This Row],[Référence]],MON_MSG!A:H,7,FALSE))</f>
        <v/>
      </c>
      <c r="L1190" s="3" t="str">
        <f>IF(OR(ISNA(VLOOKUP(Tableau161920[[#This Row],[Référence]],MON_MSG!A:I,8,FALSE)),ISBLANK(VLOOKUP(Tableau161920[[#This Row],[Référence]],MON_MSG!A:I,8,FALSE))),"",VLOOKUP(Tableau161920[[#This Row],[Référence]],MON_MSG!A:I,8,FALSE))</f>
        <v/>
      </c>
      <c r="M1190" s="3" t="str">
        <f>IF(OR(ISNA(VLOOKUP(Tableau161920[[#This Row],[Référence]],MON_MSG!A:J,9,FALSE)),ISBLANK(VLOOKUP(Tableau161920[[#This Row],[Référence]],MON_MSG!A:J,9,FALSE))),"",VLOOKUP(Tableau161920[[#This Row],[Référence]],MON_MSG!A:J,9,FALSE))</f>
        <v/>
      </c>
      <c r="N1190" s="3" t="str">
        <f>IF(VLOOKUP($A1190,DICO_Complet!A:R,12,FALSE)=0,"",VLOOKUP($A1190,DICO_Complet!A:R,12,FALSE))</f>
        <v/>
      </c>
      <c r="O1190" s="3" t="str">
        <f>IF(VLOOKUP($A1190,DICO_Complet!A:R,13,FALSE)=0,"",VLOOKUP($A1190,DICO_Complet!A:R,13,FALSE))</f>
        <v/>
      </c>
      <c r="P1190" s="3" t="str">
        <f>IF(VLOOKUP($A1190,DICO_Complet!A:R,14,FALSE)=0,"",VLOOKUP($A1190,DICO_Complet!A:R,14,FALSE))</f>
        <v/>
      </c>
      <c r="Q1190" s="3" t="str">
        <f>IF(VLOOKUP($A1190,DICO_Complet!A:R,15,FALSE)=0,"",VLOOKUP($A1190,DICO_Complet!A:R,15,FALSE))</f>
        <v/>
      </c>
      <c r="R1190" s="3" t="str">
        <f>IF(VLOOKUP($A1190,DICO_Complet!A:R,16,FALSE)=0,"",VLOOKUP($A1190,DICO_Complet!A:R,16,FALSE))</f>
        <v/>
      </c>
      <c r="S1190" s="3" t="str">
        <f>IF(VLOOKUP($A1190,DICO_Complet!A:R,17,FALSE)=0,"",VLOOKUP($A1190,DICO_Complet!A:R,17,FALSE))</f>
        <v/>
      </c>
      <c r="T1190" s="3" t="str">
        <f>IF(VLOOKUP($A1190,DICO_Complet!A:R,18,FALSE)=0,"",VLOOKUP($A1190,DICO_Complet!A:R,18,FALSE))</f>
        <v/>
      </c>
    </row>
    <row r="1191" spans="1:20">
      <c r="A1191" s="29">
        <v>251027170312</v>
      </c>
      <c r="B1191" s="30" t="str">
        <f>IF(ISNA(VLOOKUP(Tableau161920[[#This Row],[Référence]],MON_MSG!A:B,2,FALSE)),"N",IF($I1191="Obsolete","N","O"))</f>
        <v>O</v>
      </c>
      <c r="C1191" s="3" t="str">
        <f>VLOOKUP($A1191,DICO_Complet!A:R,3,FALSE)</f>
        <v>Reference</v>
      </c>
      <c r="D1191" s="3" t="str">
        <f>VLOOKUP($A1191,DICO_Complet!A:R,4,FALSE)</f>
        <v>virtualCard</v>
      </c>
      <c r="E1191" s="3" t="str">
        <f>VLOOKUP($A1191,DICO_Complet!A:R,5,FALSE)</f>
        <v>panFourLastDigits</v>
      </c>
      <c r="F1191" s="3" t="str">
        <f>VLOOKUP($A1191,DICO_Complet!A:R,6,FALSE)</f>
        <v>Exact4NumericText</v>
      </c>
      <c r="G1191" s="31" t="str">
        <f>VLOOKUP($A1191,DICO_Complet!A:R,7,FALSE)</f>
        <v>DNS</v>
      </c>
      <c r="H1191" s="31">
        <f>VLOOKUP($A1191,DICO_Complet!A:R,8,FALSE)</f>
        <v>0</v>
      </c>
      <c r="I1191" s="3" t="str">
        <f>IF(VLOOKUP($A1191,DICO_Complet!A:R,9,FALSE)&lt;&gt;0,VLOOKUP($A1191,DICO_Complet!A:R,9,FALSE),"")</f>
        <v/>
      </c>
      <c r="J1191" s="3" t="str">
        <f>VLOOKUP($A1191,DICO_Complet!A:R,10,FALSE)</f>
        <v>Last four digits of the PAN of the virtual card</v>
      </c>
      <c r="K1191" s="3" t="str">
        <f>IF(OR(ISNA(VLOOKUP(Tableau161920[[#This Row],[Référence]],MON_MSG!A:H,7,FALSE)),ISBLANK(VLOOKUP(Tableau161920[[#This Row],[Référence]],MON_MSG!A:H,7,FALSE))),"",VLOOKUP(Tableau161920[[#This Row],[Référence]],MON_MSG!A:H,7,FALSE))</f>
        <v/>
      </c>
      <c r="L1191" s="3" t="str">
        <f>IF(OR(ISNA(VLOOKUP(Tableau161920[[#This Row],[Référence]],MON_MSG!A:I,8,FALSE)),ISBLANK(VLOOKUP(Tableau161920[[#This Row],[Référence]],MON_MSG!A:I,8,FALSE))),"",VLOOKUP(Tableau161920[[#This Row],[Référence]],MON_MSG!A:I,8,FALSE))</f>
        <v/>
      </c>
      <c r="M1191" s="3" t="str">
        <f>IF(OR(ISNA(VLOOKUP(Tableau161920[[#This Row],[Référence]],MON_MSG!A:J,9,FALSE)),ISBLANK(VLOOKUP(Tableau161920[[#This Row],[Référence]],MON_MSG!A:J,9,FALSE))),"",VLOOKUP(Tableau161920[[#This Row],[Référence]],MON_MSG!A:J,9,FALSE))</f>
        <v/>
      </c>
      <c r="N1191" s="3" t="str">
        <f>IF(VLOOKUP($A1191,DICO_Complet!A:R,12,FALSE)=0,"",VLOOKUP($A1191,DICO_Complet!A:R,12,FALSE))</f>
        <v/>
      </c>
      <c r="O1191" s="3" t="str">
        <f>IF(VLOOKUP($A1191,DICO_Complet!A:R,13,FALSE)=0,"",VLOOKUP($A1191,DICO_Complet!A:R,13,FALSE))</f>
        <v/>
      </c>
      <c r="P1191" s="3" t="str">
        <f>IF(VLOOKUP($A1191,DICO_Complet!A:R,14,FALSE)=0,"",VLOOKUP($A1191,DICO_Complet!A:R,14,FALSE))</f>
        <v/>
      </c>
      <c r="Q1191" s="3" t="str">
        <f>IF(VLOOKUP($A1191,DICO_Complet!A:R,15,FALSE)=0,"",VLOOKUP($A1191,DICO_Complet!A:R,15,FALSE))</f>
        <v/>
      </c>
      <c r="R1191" s="3" t="str">
        <f>IF(VLOOKUP($A1191,DICO_Complet!A:R,16,FALSE)=0,"",VLOOKUP($A1191,DICO_Complet!A:R,16,FALSE))</f>
        <v/>
      </c>
      <c r="S1191" s="3" t="str">
        <f>IF(VLOOKUP($A1191,DICO_Complet!A:R,17,FALSE)=0,"",VLOOKUP($A1191,DICO_Complet!A:R,17,FALSE))</f>
        <v/>
      </c>
      <c r="T1191" s="3" t="str">
        <f>IF(VLOOKUP($A1191,DICO_Complet!A:R,18,FALSE)=0,"",VLOOKUP($A1191,DICO_Complet!A:R,18,FALSE))</f>
        <v/>
      </c>
    </row>
    <row r="1192" spans="1:20">
      <c r="A1192" s="29">
        <v>251027170313</v>
      </c>
      <c r="B1192" s="30" t="str">
        <f>IF(ISNA(VLOOKUP(Tableau161920[[#This Row],[Référence]],MON_MSG!A:B,2,FALSE)),"N",IF($I1192="Obsolete","N","O"))</f>
        <v>O</v>
      </c>
      <c r="C1192" s="3" t="str">
        <f>VLOOKUP($A1192,DICO_Complet!A:R,3,FALSE)</f>
        <v>Reference</v>
      </c>
      <c r="D1192" s="3" t="str">
        <f>VLOOKUP($A1192,DICO_Complet!A:R,4,FALSE)</f>
        <v>virtualCard</v>
      </c>
      <c r="E1192" s="3" t="str">
        <f>VLOOKUP($A1192,DICO_Complet!A:R,5,FALSE)</f>
        <v>posName</v>
      </c>
      <c r="F1192" s="3" t="str">
        <f>VLOOKUP($A1192,DICO_Complet!A:R,6,FALSE)</f>
        <v>Max70Text</v>
      </c>
      <c r="G1192" s="31" t="str">
        <f>VLOOKUP($A1192,DICO_Complet!A:R,7,FALSE)</f>
        <v>DNS</v>
      </c>
      <c r="H1192" s="31">
        <f>VLOOKUP($A1192,DICO_Complet!A:R,8,FALSE)</f>
        <v>0</v>
      </c>
      <c r="I1192" s="3" t="str">
        <f>IF(VLOOKUP($A1192,DICO_Complet!A:R,9,FALSE)&lt;&gt;0,VLOOKUP($A1192,DICO_Complet!A:R,9,FALSE),"")</f>
        <v/>
      </c>
      <c r="J1192" s="3" t="str">
        <f>VLOOKUP($A1192,DICO_Complet!A:R,10,FALSE)</f>
        <v>Point Of Sale Name</v>
      </c>
      <c r="K1192" s="3" t="str">
        <f>IF(OR(ISNA(VLOOKUP(Tableau161920[[#This Row],[Référence]],MON_MSG!A:H,7,FALSE)),ISBLANK(VLOOKUP(Tableau161920[[#This Row],[Référence]],MON_MSG!A:H,7,FALSE))),"",VLOOKUP(Tableau161920[[#This Row],[Référence]],MON_MSG!A:H,7,FALSE))</f>
        <v/>
      </c>
      <c r="L1192" s="3" t="str">
        <f>IF(OR(ISNA(VLOOKUP(Tableau161920[[#This Row],[Référence]],MON_MSG!A:I,8,FALSE)),ISBLANK(VLOOKUP(Tableau161920[[#This Row],[Référence]],MON_MSG!A:I,8,FALSE))),"",VLOOKUP(Tableau161920[[#This Row],[Référence]],MON_MSG!A:I,8,FALSE))</f>
        <v/>
      </c>
      <c r="M1192" s="3" t="str">
        <f>IF(OR(ISNA(VLOOKUP(Tableau161920[[#This Row],[Référence]],MON_MSG!A:J,9,FALSE)),ISBLANK(VLOOKUP(Tableau161920[[#This Row],[Référence]],MON_MSG!A:J,9,FALSE))),"",VLOOKUP(Tableau161920[[#This Row],[Référence]],MON_MSG!A:J,9,FALSE))</f>
        <v/>
      </c>
      <c r="N1192" s="3" t="str">
        <f>IF(VLOOKUP($A1192,DICO_Complet!A:R,12,FALSE)=0,"",VLOOKUP($A1192,DICO_Complet!A:R,12,FALSE))</f>
        <v/>
      </c>
      <c r="O1192" s="3" t="str">
        <f>IF(VLOOKUP($A1192,DICO_Complet!A:R,13,FALSE)=0,"",VLOOKUP($A1192,DICO_Complet!A:R,13,FALSE))</f>
        <v/>
      </c>
      <c r="P1192" s="3" t="str">
        <f>IF(VLOOKUP($A1192,DICO_Complet!A:R,14,FALSE)=0,"",VLOOKUP($A1192,DICO_Complet!A:R,14,FALSE))</f>
        <v/>
      </c>
      <c r="Q1192" s="3" t="str">
        <f>IF(VLOOKUP($A1192,DICO_Complet!A:R,15,FALSE)=0,"",VLOOKUP($A1192,DICO_Complet!A:R,15,FALSE))</f>
        <v/>
      </c>
      <c r="R1192" s="3" t="str">
        <f>IF(VLOOKUP($A1192,DICO_Complet!A:R,16,FALSE)=0,"",VLOOKUP($A1192,DICO_Complet!A:R,16,FALSE))</f>
        <v/>
      </c>
      <c r="S1192" s="3" t="str">
        <f>IF(VLOOKUP($A1192,DICO_Complet!A:R,17,FALSE)=0,"",VLOOKUP($A1192,DICO_Complet!A:R,17,FALSE))</f>
        <v/>
      </c>
      <c r="T1192" s="3" t="str">
        <f>IF(VLOOKUP($A1192,DICO_Complet!A:R,18,FALSE)=0,"",VLOOKUP($A1192,DICO_Complet!A:R,18,FALSE))</f>
        <v/>
      </c>
    </row>
    <row r="1193" spans="1:20">
      <c r="A1193" s="29">
        <v>251027170315</v>
      </c>
      <c r="B1193" s="30" t="str">
        <f>IF(ISNA(VLOOKUP(Tableau161920[[#This Row],[Référence]],MON_MSG!A:B,2,FALSE)),"N",IF($I1193="Obsolete","N","O"))</f>
        <v>O</v>
      </c>
      <c r="C1193" s="3" t="str">
        <f>VLOOKUP($A1193,DICO_Complet!A:R,3,FALSE)</f>
        <v>Reference</v>
      </c>
      <c r="D1193" s="3" t="str">
        <f>VLOOKUP($A1193,DICO_Complet!A:R,4,FALSE)</f>
        <v>virtualCard</v>
      </c>
      <c r="E1193" s="3" t="str">
        <f>VLOOKUP($A1193,DICO_Complet!A:R,5,FALSE)</f>
        <v>transactionStatus</v>
      </c>
      <c r="F1193" s="3" t="str">
        <f>VLOOKUP($A1193,DICO_Complet!A:R,6,FALSE)</f>
        <v>TransactionStatusCodeset</v>
      </c>
      <c r="G1193" s="31" t="str">
        <f>VLOOKUP($A1193,DICO_Complet!A:R,7,FALSE)</f>
        <v>DNS</v>
      </c>
      <c r="H1193" s="31">
        <f>VLOOKUP($A1193,DICO_Complet!A:R,8,FALSE)</f>
        <v>0</v>
      </c>
      <c r="I1193" s="3" t="str">
        <f>IF(VLOOKUP($A1193,DICO_Complet!A:R,9,FALSE)&lt;&gt;0,VLOOKUP($A1193,DICO_Complet!A:R,9,FALSE),"")</f>
        <v/>
      </c>
      <c r="J1193" s="3" t="str">
        <f>VLOOKUP($A1193,DICO_Complet!A:R,10,FALSE)</f>
        <v>Transaction status</v>
      </c>
      <c r="K1193" s="3" t="str">
        <f>IF(OR(ISNA(VLOOKUP(Tableau161920[[#This Row],[Référence]],MON_MSG!A:H,7,FALSE)),ISBLANK(VLOOKUP(Tableau161920[[#This Row],[Référence]],MON_MSG!A:H,7,FALSE))),"",VLOOKUP(Tableau161920[[#This Row],[Référence]],MON_MSG!A:H,7,FALSE))</f>
        <v/>
      </c>
      <c r="L1193" s="3" t="str">
        <f>IF(OR(ISNA(VLOOKUP(Tableau161920[[#This Row],[Référence]],MON_MSG!A:I,8,FALSE)),ISBLANK(VLOOKUP(Tableau161920[[#This Row],[Référence]],MON_MSG!A:I,8,FALSE))),"",VLOOKUP(Tableau161920[[#This Row],[Référence]],MON_MSG!A:I,8,FALSE))</f>
        <v/>
      </c>
      <c r="M1193" s="3" t="str">
        <f>IF(OR(ISNA(VLOOKUP(Tableau161920[[#This Row],[Référence]],MON_MSG!A:J,9,FALSE)),ISBLANK(VLOOKUP(Tableau161920[[#This Row],[Référence]],MON_MSG!A:J,9,FALSE))),"",VLOOKUP(Tableau161920[[#This Row],[Référence]],MON_MSG!A:J,9,FALSE))</f>
        <v/>
      </c>
      <c r="N1193" s="3" t="str">
        <f>IF(VLOOKUP($A1193,DICO_Complet!A:R,12,FALSE)=0,"",VLOOKUP($A1193,DICO_Complet!A:R,12,FALSE))</f>
        <v/>
      </c>
      <c r="O1193" s="3" t="str">
        <f>IF(VLOOKUP($A1193,DICO_Complet!A:R,13,FALSE)=0,"",VLOOKUP($A1193,DICO_Complet!A:R,13,FALSE))</f>
        <v/>
      </c>
      <c r="P1193" s="3" t="str">
        <f>IF(VLOOKUP($A1193,DICO_Complet!A:R,14,FALSE)=0,"",VLOOKUP($A1193,DICO_Complet!A:R,14,FALSE))</f>
        <v/>
      </c>
      <c r="Q1193" s="3" t="str">
        <f>IF(VLOOKUP($A1193,DICO_Complet!A:R,15,FALSE)=0,"",VLOOKUP($A1193,DICO_Complet!A:R,15,FALSE))</f>
        <v/>
      </c>
      <c r="R1193" s="3" t="str">
        <f>IF(VLOOKUP($A1193,DICO_Complet!A:R,16,FALSE)=0,"",VLOOKUP($A1193,DICO_Complet!A:R,16,FALSE))</f>
        <v/>
      </c>
      <c r="S1193" s="3" t="str">
        <f>IF(VLOOKUP($A1193,DICO_Complet!A:R,17,FALSE)=0,"",VLOOKUP($A1193,DICO_Complet!A:R,17,FALSE))</f>
        <v/>
      </c>
      <c r="T1193" s="3" t="str">
        <f>IF(VLOOKUP($A1193,DICO_Complet!A:R,18,FALSE)=0,"",VLOOKUP($A1193,DICO_Complet!A:R,18,FALSE))</f>
        <v/>
      </c>
    </row>
    <row r="1194" spans="1:20">
      <c r="A1194" s="29">
        <v>251027170310</v>
      </c>
      <c r="B1194" s="30" t="str">
        <f>IF(ISNA(VLOOKUP(Tableau161920[[#This Row],[Référence]],MON_MSG!A:B,2,FALSE)),"N",IF($I1194="Obsolete","N","O"))</f>
        <v>O</v>
      </c>
      <c r="C1194" s="3" t="str">
        <f>VLOOKUP($A1194,DICO_Complet!A:R,3,FALSE)</f>
        <v>Reference</v>
      </c>
      <c r="D1194" s="3" t="str">
        <f>VLOOKUP($A1194,DICO_Complet!A:R,4,FALSE)</f>
        <v>virtualCard</v>
      </c>
      <c r="E1194" s="3" t="str">
        <f>VLOOKUP($A1194,DICO_Complet!A:R,5,FALSE)</f>
        <v>usageLeftAmount</v>
      </c>
      <c r="F1194" s="3" t="str">
        <f>VLOOKUP($A1194,DICO_Complet!A:R,6,FALSE)</f>
        <v>AmountType</v>
      </c>
      <c r="G1194" s="31" t="str">
        <f>VLOOKUP($A1194,DICO_Complet!A:R,7,FALSE)</f>
        <v>DNS</v>
      </c>
      <c r="H1194" s="31">
        <f>VLOOKUP($A1194,DICO_Complet!A:R,8,FALSE)</f>
        <v>0</v>
      </c>
      <c r="I1194" s="3" t="str">
        <f>IF(VLOOKUP($A1194,DICO_Complet!A:R,9,FALSE)&lt;&gt;0,VLOOKUP($A1194,DICO_Complet!A:R,9,FALSE),"")</f>
        <v/>
      </c>
      <c r="J1194" s="3" t="str">
        <f>VLOOKUP($A1194,DICO_Complet!A:R,10,FALSE)</f>
        <v>Available amount left for use for the virtual card</v>
      </c>
      <c r="K1194" s="3" t="str">
        <f>IF(OR(ISNA(VLOOKUP(Tableau161920[[#This Row],[Référence]],MON_MSG!A:H,7,FALSE)),ISBLANK(VLOOKUP(Tableau161920[[#This Row],[Référence]],MON_MSG!A:H,7,FALSE))),"",VLOOKUP(Tableau161920[[#This Row],[Référence]],MON_MSG!A:H,7,FALSE))</f>
        <v/>
      </c>
      <c r="L1194" s="3" t="str">
        <f>IF(OR(ISNA(VLOOKUP(Tableau161920[[#This Row],[Référence]],MON_MSG!A:I,8,FALSE)),ISBLANK(VLOOKUP(Tableau161920[[#This Row],[Référence]],MON_MSG!A:I,8,FALSE))),"",VLOOKUP(Tableau161920[[#This Row],[Référence]],MON_MSG!A:I,8,FALSE))</f>
        <v/>
      </c>
      <c r="M1194" s="3" t="str">
        <f>IF(OR(ISNA(VLOOKUP(Tableau161920[[#This Row],[Référence]],MON_MSG!A:J,9,FALSE)),ISBLANK(VLOOKUP(Tableau161920[[#This Row],[Référence]],MON_MSG!A:J,9,FALSE))),"",VLOOKUP(Tableau161920[[#This Row],[Référence]],MON_MSG!A:J,9,FALSE))</f>
        <v/>
      </c>
      <c r="N1194" s="3" t="str">
        <f>IF(VLOOKUP($A1194,DICO_Complet!A:R,12,FALSE)=0,"",VLOOKUP($A1194,DICO_Complet!A:R,12,FALSE))</f>
        <v/>
      </c>
      <c r="O1194" s="3" t="str">
        <f>IF(VLOOKUP($A1194,DICO_Complet!A:R,13,FALSE)=0,"",VLOOKUP($A1194,DICO_Complet!A:R,13,FALSE))</f>
        <v/>
      </c>
      <c r="P1194" s="3" t="str">
        <f>IF(VLOOKUP($A1194,DICO_Complet!A:R,14,FALSE)=0,"",VLOOKUP($A1194,DICO_Complet!A:R,14,FALSE))</f>
        <v/>
      </c>
      <c r="Q1194" s="3" t="str">
        <f>IF(VLOOKUP($A1194,DICO_Complet!A:R,15,FALSE)=0,"",VLOOKUP($A1194,DICO_Complet!A:R,15,FALSE))</f>
        <v/>
      </c>
      <c r="R1194" s="3" t="str">
        <f>IF(VLOOKUP($A1194,DICO_Complet!A:R,16,FALSE)=0,"",VLOOKUP($A1194,DICO_Complet!A:R,16,FALSE))</f>
        <v/>
      </c>
      <c r="S1194" s="3" t="str">
        <f>IF(VLOOKUP($A1194,DICO_Complet!A:R,17,FALSE)=0,"",VLOOKUP($A1194,DICO_Complet!A:R,17,FALSE))</f>
        <v/>
      </c>
      <c r="T1194" s="3" t="str">
        <f>IF(VLOOKUP($A1194,DICO_Complet!A:R,18,FALSE)=0,"",VLOOKUP($A1194,DICO_Complet!A:R,18,FALSE))</f>
        <v/>
      </c>
    </row>
    <row r="1195" spans="1:20">
      <c r="A1195" s="29">
        <v>251027170311</v>
      </c>
      <c r="B1195" s="30" t="str">
        <f>IF(ISNA(VLOOKUP(Tableau161920[[#This Row],[Référence]],MON_MSG!A:B,2,FALSE)),"N",IF($I1195="Obsolete","N","O"))</f>
        <v>O</v>
      </c>
      <c r="C1195" s="3" t="str">
        <f>VLOOKUP($A1195,DICO_Complet!A:R,3,FALSE)</f>
        <v>Reference</v>
      </c>
      <c r="D1195" s="3" t="str">
        <f>VLOOKUP($A1195,DICO_Complet!A:R,4,FALSE)</f>
        <v>virtualCard</v>
      </c>
      <c r="E1195" s="3" t="str">
        <f>VLOOKUP($A1195,DICO_Complet!A:R,5,FALSE)</f>
        <v>usageLeftNumber</v>
      </c>
      <c r="F1195" s="3" t="str">
        <f>VLOOKUP($A1195,DICO_Complet!A:R,6,FALSE)</f>
        <v>Max4NumericText</v>
      </c>
      <c r="G1195" s="31" t="str">
        <f>VLOOKUP($A1195,DICO_Complet!A:R,7,FALSE)</f>
        <v>DNS</v>
      </c>
      <c r="H1195" s="31">
        <f>VLOOKUP($A1195,DICO_Complet!A:R,8,FALSE)</f>
        <v>0</v>
      </c>
      <c r="I1195" s="3" t="str">
        <f>IF(VLOOKUP($A1195,DICO_Complet!A:R,9,FALSE)&lt;&gt;0,VLOOKUP($A1195,DICO_Complet!A:R,9,FALSE),"")</f>
        <v/>
      </c>
      <c r="J1195" s="3" t="str">
        <f>VLOOKUP($A1195,DICO_Complet!A:R,10,FALSE)</f>
        <v>Available number of transactions left for use for the virtual card</v>
      </c>
      <c r="K1195" s="3" t="str">
        <f>IF(OR(ISNA(VLOOKUP(Tableau161920[[#This Row],[Référence]],MON_MSG!A:H,7,FALSE)),ISBLANK(VLOOKUP(Tableau161920[[#This Row],[Référence]],MON_MSG!A:H,7,FALSE))),"",VLOOKUP(Tableau161920[[#This Row],[Référence]],MON_MSG!A:H,7,FALSE))</f>
        <v/>
      </c>
      <c r="L1195" s="3" t="str">
        <f>IF(OR(ISNA(VLOOKUP(Tableau161920[[#This Row],[Référence]],MON_MSG!A:I,8,FALSE)),ISBLANK(VLOOKUP(Tableau161920[[#This Row],[Référence]],MON_MSG!A:I,8,FALSE))),"",VLOOKUP(Tableau161920[[#This Row],[Référence]],MON_MSG!A:I,8,FALSE))</f>
        <v/>
      </c>
      <c r="M1195" s="3" t="str">
        <f>IF(OR(ISNA(VLOOKUP(Tableau161920[[#This Row],[Référence]],MON_MSG!A:J,9,FALSE)),ISBLANK(VLOOKUP(Tableau161920[[#This Row],[Référence]],MON_MSG!A:J,9,FALSE))),"",VLOOKUP(Tableau161920[[#This Row],[Référence]],MON_MSG!A:J,9,FALSE))</f>
        <v/>
      </c>
      <c r="N1195" s="3" t="str">
        <f>IF(VLOOKUP($A1195,DICO_Complet!A:R,12,FALSE)=0,"",VLOOKUP($A1195,DICO_Complet!A:R,12,FALSE))</f>
        <v/>
      </c>
      <c r="O1195" s="3" t="str">
        <f>IF(VLOOKUP($A1195,DICO_Complet!A:R,13,FALSE)=0,"",VLOOKUP($A1195,DICO_Complet!A:R,13,FALSE))</f>
        <v/>
      </c>
      <c r="P1195" s="3" t="str">
        <f>IF(VLOOKUP($A1195,DICO_Complet!A:R,14,FALSE)=0,"",VLOOKUP($A1195,DICO_Complet!A:R,14,FALSE))</f>
        <v/>
      </c>
      <c r="Q1195" s="3" t="str">
        <f>IF(VLOOKUP($A1195,DICO_Complet!A:R,15,FALSE)=0,"",VLOOKUP($A1195,DICO_Complet!A:R,15,FALSE))</f>
        <v/>
      </c>
      <c r="R1195" s="3" t="str">
        <f>IF(VLOOKUP($A1195,DICO_Complet!A:R,16,FALSE)=0,"",VLOOKUP($A1195,DICO_Complet!A:R,16,FALSE))</f>
        <v/>
      </c>
      <c r="S1195" s="3" t="str">
        <f>IF(VLOOKUP($A1195,DICO_Complet!A:R,17,FALSE)=0,"",VLOOKUP($A1195,DICO_Complet!A:R,17,FALSE))</f>
        <v/>
      </c>
      <c r="T1195" s="3" t="str">
        <f>IF(VLOOKUP($A1195,DICO_Complet!A:R,18,FALSE)=0,"",VLOOKUP($A1195,DICO_Complet!A:R,18,FALSE))</f>
        <v/>
      </c>
    </row>
    <row r="1196" spans="1:20">
      <c r="A1196" s="29">
        <v>251027170303</v>
      </c>
      <c r="B1196" s="30" t="str">
        <f>IF(ISNA(VLOOKUP(Tableau161920[[#This Row],[Référence]],MON_MSG!A:B,2,FALSE)),"N",IF($I1196="Obsolete","N","O"))</f>
        <v>O</v>
      </c>
      <c r="C1196" s="3" t="str">
        <f>VLOOKUP($A1196,DICO_Complet!A:R,3,FALSE)</f>
        <v>Reference</v>
      </c>
      <c r="D1196" s="3" t="str">
        <f>VLOOKUP($A1196,DICO_Complet!A:R,4,FALSE)</f>
        <v>virtualCard</v>
      </c>
      <c r="E1196" s="3" t="str">
        <f>VLOOKUP($A1196,DICO_Complet!A:R,5,FALSE)</f>
        <v>usageLimitAmount</v>
      </c>
      <c r="F1196" s="3" t="str">
        <f>VLOOKUP($A1196,DICO_Complet!A:R,6,FALSE)</f>
        <v>AmountType</v>
      </c>
      <c r="G1196" s="31" t="str">
        <f>VLOOKUP($A1196,DICO_Complet!A:R,7,FALSE)</f>
        <v>DNS</v>
      </c>
      <c r="H1196" s="31">
        <f>VLOOKUP($A1196,DICO_Complet!A:R,8,FALSE)</f>
        <v>0</v>
      </c>
      <c r="I1196" s="3" t="str">
        <f>IF(VLOOKUP($A1196,DICO_Complet!A:R,9,FALSE)&lt;&gt;0,VLOOKUP($A1196,DICO_Complet!A:R,9,FALSE),"")</f>
        <v/>
      </c>
      <c r="J1196" s="3" t="str">
        <f>VLOOKUP($A1196,DICO_Complet!A:R,10,FALSE)</f>
        <v>Maximum amount allowed for the virtual card</v>
      </c>
      <c r="K1196" s="3" t="str">
        <f>IF(OR(ISNA(VLOOKUP(Tableau161920[[#This Row],[Référence]],MON_MSG!A:H,7,FALSE)),ISBLANK(VLOOKUP(Tableau161920[[#This Row],[Référence]],MON_MSG!A:H,7,FALSE))),"",VLOOKUP(Tableau161920[[#This Row],[Référence]],MON_MSG!A:H,7,FALSE))</f>
        <v/>
      </c>
      <c r="L1196" s="3" t="str">
        <f>IF(OR(ISNA(VLOOKUP(Tableau161920[[#This Row],[Référence]],MON_MSG!A:I,8,FALSE)),ISBLANK(VLOOKUP(Tableau161920[[#This Row],[Référence]],MON_MSG!A:I,8,FALSE))),"",VLOOKUP(Tableau161920[[#This Row],[Référence]],MON_MSG!A:I,8,FALSE))</f>
        <v/>
      </c>
      <c r="M1196" s="3" t="str">
        <f>IF(OR(ISNA(VLOOKUP(Tableau161920[[#This Row],[Référence]],MON_MSG!A:J,9,FALSE)),ISBLANK(VLOOKUP(Tableau161920[[#This Row],[Référence]],MON_MSG!A:J,9,FALSE))),"",VLOOKUP(Tableau161920[[#This Row],[Référence]],MON_MSG!A:J,9,FALSE))</f>
        <v/>
      </c>
      <c r="N1196" s="3" t="str">
        <f>IF(VLOOKUP($A1196,DICO_Complet!A:R,12,FALSE)=0,"",VLOOKUP($A1196,DICO_Complet!A:R,12,FALSE))</f>
        <v/>
      </c>
      <c r="O1196" s="3" t="str">
        <f>IF(VLOOKUP($A1196,DICO_Complet!A:R,13,FALSE)=0,"",VLOOKUP($A1196,DICO_Complet!A:R,13,FALSE))</f>
        <v/>
      </c>
      <c r="P1196" s="3" t="str">
        <f>IF(VLOOKUP($A1196,DICO_Complet!A:R,14,FALSE)=0,"",VLOOKUP($A1196,DICO_Complet!A:R,14,FALSE))</f>
        <v/>
      </c>
      <c r="Q1196" s="3" t="str">
        <f>IF(VLOOKUP($A1196,DICO_Complet!A:R,15,FALSE)=0,"",VLOOKUP($A1196,DICO_Complet!A:R,15,FALSE))</f>
        <v/>
      </c>
      <c r="R1196" s="3" t="str">
        <f>IF(VLOOKUP($A1196,DICO_Complet!A:R,16,FALSE)=0,"",VLOOKUP($A1196,DICO_Complet!A:R,16,FALSE))</f>
        <v/>
      </c>
      <c r="S1196" s="3" t="str">
        <f>IF(VLOOKUP($A1196,DICO_Complet!A:R,17,FALSE)=0,"",VLOOKUP($A1196,DICO_Complet!A:R,17,FALSE))</f>
        <v/>
      </c>
      <c r="T1196" s="3" t="str">
        <f>IF(VLOOKUP($A1196,DICO_Complet!A:R,18,FALSE)=0,"",VLOOKUP($A1196,DICO_Complet!A:R,18,FALSE))</f>
        <v/>
      </c>
    </row>
    <row r="1197" spans="1:20">
      <c r="A1197" s="29">
        <v>251027170304</v>
      </c>
      <c r="B1197" s="30" t="str">
        <f>IF(ISNA(VLOOKUP(Tableau161920[[#This Row],[Référence]],MON_MSG!A:B,2,FALSE)),"N",IF($I1197="Obsolete","N","O"))</f>
        <v>O</v>
      </c>
      <c r="C1197" s="3" t="str">
        <f>VLOOKUP($A1197,DICO_Complet!A:R,3,FALSE)</f>
        <v>Reference</v>
      </c>
      <c r="D1197" s="3" t="str">
        <f>VLOOKUP($A1197,DICO_Complet!A:R,4,FALSE)</f>
        <v>virtualCard</v>
      </c>
      <c r="E1197" s="3" t="str">
        <f>VLOOKUP($A1197,DICO_Complet!A:R,5,FALSE)</f>
        <v>usageLimitNumber</v>
      </c>
      <c r="F1197" s="3" t="str">
        <f>VLOOKUP($A1197,DICO_Complet!A:R,6,FALSE)</f>
        <v>Max20AlphaNumericText</v>
      </c>
      <c r="G1197" s="31" t="str">
        <f>VLOOKUP($A1197,DICO_Complet!A:R,7,FALSE)</f>
        <v>DNS</v>
      </c>
      <c r="H1197" s="31">
        <f>VLOOKUP($A1197,DICO_Complet!A:R,8,FALSE)</f>
        <v>0</v>
      </c>
      <c r="I1197" s="3" t="str">
        <f>IF(VLOOKUP($A1197,DICO_Complet!A:R,9,FALSE)&lt;&gt;0,VLOOKUP($A1197,DICO_Complet!A:R,9,FALSE),"")</f>
        <v/>
      </c>
      <c r="J1197" s="3" t="str">
        <f>VLOOKUP($A1197,DICO_Complet!A:R,10,FALSE)</f>
        <v>Maximum number of transactions allowed for the virtual card</v>
      </c>
      <c r="K1197" s="3" t="str">
        <f>IF(OR(ISNA(VLOOKUP(Tableau161920[[#This Row],[Référence]],MON_MSG!A:H,7,FALSE)),ISBLANK(VLOOKUP(Tableau161920[[#This Row],[Référence]],MON_MSG!A:H,7,FALSE))),"",VLOOKUP(Tableau161920[[#This Row],[Référence]],MON_MSG!A:H,7,FALSE))</f>
        <v/>
      </c>
      <c r="L1197" s="3" t="str">
        <f>IF(OR(ISNA(VLOOKUP(Tableau161920[[#This Row],[Référence]],MON_MSG!A:I,8,FALSE)),ISBLANK(VLOOKUP(Tableau161920[[#This Row],[Référence]],MON_MSG!A:I,8,FALSE))),"",VLOOKUP(Tableau161920[[#This Row],[Référence]],MON_MSG!A:I,8,FALSE))</f>
        <v/>
      </c>
      <c r="M1197" s="3" t="str">
        <f>IF(OR(ISNA(VLOOKUP(Tableau161920[[#This Row],[Référence]],MON_MSG!A:J,9,FALSE)),ISBLANK(VLOOKUP(Tableau161920[[#This Row],[Référence]],MON_MSG!A:J,9,FALSE))),"",VLOOKUP(Tableau161920[[#This Row],[Référence]],MON_MSG!A:J,9,FALSE))</f>
        <v/>
      </c>
      <c r="N1197" s="3" t="str">
        <f>IF(VLOOKUP($A1197,DICO_Complet!A:R,12,FALSE)=0,"",VLOOKUP($A1197,DICO_Complet!A:R,12,FALSE))</f>
        <v/>
      </c>
      <c r="O1197" s="3" t="str">
        <f>IF(VLOOKUP($A1197,DICO_Complet!A:R,13,FALSE)=0,"",VLOOKUP($A1197,DICO_Complet!A:R,13,FALSE))</f>
        <v/>
      </c>
      <c r="P1197" s="3" t="str">
        <f>IF(VLOOKUP($A1197,DICO_Complet!A:R,14,FALSE)=0,"",VLOOKUP($A1197,DICO_Complet!A:R,14,FALSE))</f>
        <v/>
      </c>
      <c r="Q1197" s="3" t="str">
        <f>IF(VLOOKUP($A1197,DICO_Complet!A:R,15,FALSE)=0,"",VLOOKUP($A1197,DICO_Complet!A:R,15,FALSE))</f>
        <v/>
      </c>
      <c r="R1197" s="3" t="str">
        <f>IF(VLOOKUP($A1197,DICO_Complet!A:R,16,FALSE)=0,"",VLOOKUP($A1197,DICO_Complet!A:R,16,FALSE))</f>
        <v/>
      </c>
      <c r="S1197" s="3" t="str">
        <f>IF(VLOOKUP($A1197,DICO_Complet!A:R,17,FALSE)=0,"",VLOOKUP($A1197,DICO_Complet!A:R,17,FALSE))</f>
        <v/>
      </c>
      <c r="T1197" s="3" t="str">
        <f>IF(VLOOKUP($A1197,DICO_Complet!A:R,18,FALSE)=0,"",VLOOKUP($A1197,DICO_Complet!A:R,18,FALSE))</f>
        <v/>
      </c>
    </row>
    <row r="1198" spans="1:20">
      <c r="A1198" s="29">
        <v>251027170308</v>
      </c>
      <c r="B1198" s="30" t="str">
        <f>IF(ISNA(VLOOKUP(Tableau161920[[#This Row],[Référence]],MON_MSG!A:B,2,FALSE)),"N",IF($I1198="Obsolete","N","O"))</f>
        <v>O</v>
      </c>
      <c r="C1198" s="3" t="str">
        <f>VLOOKUP($A1198,DICO_Complet!A:R,3,FALSE)</f>
        <v>Reference</v>
      </c>
      <c r="D1198" s="3" t="str">
        <f>VLOOKUP($A1198,DICO_Complet!A:R,4,FALSE)</f>
        <v>virtualCard</v>
      </c>
      <c r="E1198" s="3" t="str">
        <f>VLOOKUP($A1198,DICO_Complet!A:R,5,FALSE)</f>
        <v>virtualCardEncryptedData</v>
      </c>
      <c r="F1198" s="3" t="str">
        <f>VLOOKUP($A1198,DICO_Complet!A:R,6,FALSE)</f>
        <v>Max1000Text</v>
      </c>
      <c r="G1198" s="31" t="str">
        <f>VLOOKUP($A1198,DICO_Complet!A:R,7,FALSE)</f>
        <v>DNS</v>
      </c>
      <c r="H1198" s="31">
        <f>VLOOKUP($A1198,DICO_Complet!A:R,8,FALSE)</f>
        <v>0</v>
      </c>
      <c r="I1198" s="3" t="str">
        <f>IF(VLOOKUP($A1198,DICO_Complet!A:R,9,FALSE)&lt;&gt;0,VLOOKUP($A1198,DICO_Complet!A:R,9,FALSE),"")</f>
        <v/>
      </c>
      <c r="J1198" s="3" t="str">
        <f>VLOOKUP($A1198,DICO_Complet!A:R,10,FALSE)</f>
        <v>Field used to transmit the encrypted card data</v>
      </c>
      <c r="K1198" s="3" t="str">
        <f>IF(OR(ISNA(VLOOKUP(Tableau161920[[#This Row],[Référence]],MON_MSG!A:H,7,FALSE)),ISBLANK(VLOOKUP(Tableau161920[[#This Row],[Référence]],MON_MSG!A:H,7,FALSE))),"",VLOOKUP(Tableau161920[[#This Row],[Référence]],MON_MSG!A:H,7,FALSE))</f>
        <v/>
      </c>
      <c r="L1198" s="3" t="str">
        <f>IF(OR(ISNA(VLOOKUP(Tableau161920[[#This Row],[Référence]],MON_MSG!A:I,8,FALSE)),ISBLANK(VLOOKUP(Tableau161920[[#This Row],[Référence]],MON_MSG!A:I,8,FALSE))),"",VLOOKUP(Tableau161920[[#This Row],[Référence]],MON_MSG!A:I,8,FALSE))</f>
        <v/>
      </c>
      <c r="M1198" s="3" t="str">
        <f>IF(OR(ISNA(VLOOKUP(Tableau161920[[#This Row],[Référence]],MON_MSG!A:J,9,FALSE)),ISBLANK(VLOOKUP(Tableau161920[[#This Row],[Référence]],MON_MSG!A:J,9,FALSE))),"",VLOOKUP(Tableau161920[[#This Row],[Référence]],MON_MSG!A:J,9,FALSE))</f>
        <v/>
      </c>
      <c r="N1198" s="3" t="str">
        <f>IF(VLOOKUP($A1198,DICO_Complet!A:R,12,FALSE)=0,"",VLOOKUP($A1198,DICO_Complet!A:R,12,FALSE))</f>
        <v/>
      </c>
      <c r="O1198" s="3" t="str">
        <f>IF(VLOOKUP($A1198,DICO_Complet!A:R,13,FALSE)=0,"",VLOOKUP($A1198,DICO_Complet!A:R,13,FALSE))</f>
        <v/>
      </c>
      <c r="P1198" s="3" t="str">
        <f>IF(VLOOKUP($A1198,DICO_Complet!A:R,14,FALSE)=0,"",VLOOKUP($A1198,DICO_Complet!A:R,14,FALSE))</f>
        <v/>
      </c>
      <c r="Q1198" s="3" t="str">
        <f>IF(VLOOKUP($A1198,DICO_Complet!A:R,15,FALSE)=0,"",VLOOKUP($A1198,DICO_Complet!A:R,15,FALSE))</f>
        <v/>
      </c>
      <c r="R1198" s="3" t="str">
        <f>IF(VLOOKUP($A1198,DICO_Complet!A:R,16,FALSE)=0,"",VLOOKUP($A1198,DICO_Complet!A:R,16,FALSE))</f>
        <v/>
      </c>
      <c r="S1198" s="3" t="str">
        <f>IF(VLOOKUP($A1198,DICO_Complet!A:R,17,FALSE)=0,"",VLOOKUP($A1198,DICO_Complet!A:R,17,FALSE))</f>
        <v/>
      </c>
      <c r="T1198" s="3" t="str">
        <f>IF(VLOOKUP($A1198,DICO_Complet!A:R,18,FALSE)=0,"",VLOOKUP($A1198,DICO_Complet!A:R,18,FALSE))</f>
        <v/>
      </c>
    </row>
    <row r="1199" spans="1:20">
      <c r="A1199" s="29">
        <v>251027170300</v>
      </c>
      <c r="B1199" s="30" t="str">
        <f>IF(ISNA(VLOOKUP(Tableau161920[[#This Row],[Référence]],MON_MSG!A:B,2,FALSE)),"N",IF($I1199="Obsolete","N","O"))</f>
        <v>O</v>
      </c>
      <c r="C1199" s="3" t="str">
        <f>VLOOKUP($A1199,DICO_Complet!A:R,3,FALSE)</f>
        <v>Reference</v>
      </c>
      <c r="D1199" s="3" t="str">
        <f>VLOOKUP($A1199,DICO_Complet!A:R,4,FALSE)</f>
        <v>virtualCard</v>
      </c>
      <c r="E1199" s="3" t="str">
        <f>VLOOKUP($A1199,DICO_Complet!A:R,5,FALSE)</f>
        <v>virtualCardId</v>
      </c>
      <c r="F1199" s="3" t="str">
        <f>VLOOKUP($A1199,DICO_Complet!A:R,6,FALSE)</f>
        <v>Max64Text</v>
      </c>
      <c r="G1199" s="31" t="str">
        <f>VLOOKUP($A1199,DICO_Complet!A:R,7,FALSE)</f>
        <v>DNS</v>
      </c>
      <c r="H1199" s="31">
        <f>VLOOKUP($A1199,DICO_Complet!A:R,8,FALSE)</f>
        <v>0</v>
      </c>
      <c r="I1199" s="3" t="str">
        <f>IF(VLOOKUP($A1199,DICO_Complet!A:R,9,FALSE)&lt;&gt;0,VLOOKUP($A1199,DICO_Complet!A:R,9,FALSE),"")</f>
        <v/>
      </c>
      <c r="J1199" s="3" t="str">
        <f>VLOOKUP($A1199,DICO_Complet!A:R,10,FALSE)</f>
        <v>Virtual card identifier</v>
      </c>
      <c r="K1199" s="3" t="str">
        <f>IF(OR(ISNA(VLOOKUP(Tableau161920[[#This Row],[Référence]],MON_MSG!A:H,7,FALSE)),ISBLANK(VLOOKUP(Tableau161920[[#This Row],[Référence]],MON_MSG!A:H,7,FALSE))),"",VLOOKUP(Tableau161920[[#This Row],[Référence]],MON_MSG!A:H,7,FALSE))</f>
        <v/>
      </c>
      <c r="L1199" s="3" t="str">
        <f>IF(OR(ISNA(VLOOKUP(Tableau161920[[#This Row],[Référence]],MON_MSG!A:I,8,FALSE)),ISBLANK(VLOOKUP(Tableau161920[[#This Row],[Référence]],MON_MSG!A:I,8,FALSE))),"",VLOOKUP(Tableau161920[[#This Row],[Référence]],MON_MSG!A:I,8,FALSE))</f>
        <v/>
      </c>
      <c r="M1199" s="3" t="str">
        <f>IF(OR(ISNA(VLOOKUP(Tableau161920[[#This Row],[Référence]],MON_MSG!A:J,9,FALSE)),ISBLANK(VLOOKUP(Tableau161920[[#This Row],[Référence]],MON_MSG!A:J,9,FALSE))),"",VLOOKUP(Tableau161920[[#This Row],[Référence]],MON_MSG!A:J,9,FALSE))</f>
        <v/>
      </c>
      <c r="N1199" s="3" t="str">
        <f>IF(VLOOKUP($A1199,DICO_Complet!A:R,12,FALSE)=0,"",VLOOKUP($A1199,DICO_Complet!A:R,12,FALSE))</f>
        <v/>
      </c>
      <c r="O1199" s="3" t="str">
        <f>IF(VLOOKUP($A1199,DICO_Complet!A:R,13,FALSE)=0,"",VLOOKUP($A1199,DICO_Complet!A:R,13,FALSE))</f>
        <v/>
      </c>
      <c r="P1199" s="3" t="str">
        <f>IF(VLOOKUP($A1199,DICO_Complet!A:R,14,FALSE)=0,"",VLOOKUP($A1199,DICO_Complet!A:R,14,FALSE))</f>
        <v/>
      </c>
      <c r="Q1199" s="3" t="str">
        <f>IF(VLOOKUP($A1199,DICO_Complet!A:R,15,FALSE)=0,"",VLOOKUP($A1199,DICO_Complet!A:R,15,FALSE))</f>
        <v/>
      </c>
      <c r="R1199" s="3" t="str">
        <f>IF(VLOOKUP($A1199,DICO_Complet!A:R,16,FALSE)=0,"",VLOOKUP($A1199,DICO_Complet!A:R,16,FALSE))</f>
        <v/>
      </c>
      <c r="S1199" s="3" t="str">
        <f>IF(VLOOKUP($A1199,DICO_Complet!A:R,17,FALSE)=0,"",VLOOKUP($A1199,DICO_Complet!A:R,17,FALSE))</f>
        <v/>
      </c>
      <c r="T1199" s="3" t="str">
        <f>IF(VLOOKUP($A1199,DICO_Complet!A:R,18,FALSE)=0,"",VLOOKUP($A1199,DICO_Complet!A:R,18,FALSE))</f>
        <v/>
      </c>
    </row>
    <row r="1200" spans="1:20">
      <c r="A1200" s="29">
        <v>251027170301</v>
      </c>
      <c r="B1200" s="30" t="str">
        <f>IF(ISNA(VLOOKUP(Tableau161920[[#This Row],[Référence]],MON_MSG!A:B,2,FALSE)),"N",IF($I1200="Obsolete","N","O"))</f>
        <v>O</v>
      </c>
      <c r="C1200" s="3" t="str">
        <f>VLOOKUP($A1200,DICO_Complet!A:R,3,FALSE)</f>
        <v>Reference</v>
      </c>
      <c r="D1200" s="3" t="str">
        <f>VLOOKUP($A1200,DICO_Complet!A:R,4,FALSE)</f>
        <v>virtualCard</v>
      </c>
      <c r="E1200" s="3" t="str">
        <f>VLOOKUP($A1200,DICO_Complet!A:R,5,FALSE)</f>
        <v>virtualCardLabel</v>
      </c>
      <c r="F1200" s="3" t="str">
        <f>VLOOKUP($A1200,DICO_Complet!A:R,6,FALSE)</f>
        <v>Max64AlphaNumericText</v>
      </c>
      <c r="G1200" s="31" t="str">
        <f>VLOOKUP($A1200,DICO_Complet!A:R,7,FALSE)</f>
        <v>DNS</v>
      </c>
      <c r="H1200" s="31">
        <f>VLOOKUP($A1200,DICO_Complet!A:R,8,FALSE)</f>
        <v>0</v>
      </c>
      <c r="I1200" s="3" t="str">
        <f>IF(VLOOKUP($A1200,DICO_Complet!A:R,9,FALSE)&lt;&gt;0,VLOOKUP($A1200,DICO_Complet!A:R,9,FALSE),"")</f>
        <v/>
      </c>
      <c r="J1200" s="3" t="str">
        <f>VLOOKUP($A1200,DICO_Complet!A:R,10,FALSE)</f>
        <v>Label of the virtual card</v>
      </c>
      <c r="K1200" s="3" t="str">
        <f>IF(OR(ISNA(VLOOKUP(Tableau161920[[#This Row],[Référence]],MON_MSG!A:H,7,FALSE)),ISBLANK(VLOOKUP(Tableau161920[[#This Row],[Référence]],MON_MSG!A:H,7,FALSE))),"",VLOOKUP(Tableau161920[[#This Row],[Référence]],MON_MSG!A:H,7,FALSE))</f>
        <v/>
      </c>
      <c r="L1200" s="3" t="str">
        <f>IF(OR(ISNA(VLOOKUP(Tableau161920[[#This Row],[Référence]],MON_MSG!A:I,8,FALSE)),ISBLANK(VLOOKUP(Tableau161920[[#This Row],[Référence]],MON_MSG!A:I,8,FALSE))),"",VLOOKUP(Tableau161920[[#This Row],[Référence]],MON_MSG!A:I,8,FALSE))</f>
        <v/>
      </c>
      <c r="M1200" s="3" t="str">
        <f>IF(OR(ISNA(VLOOKUP(Tableau161920[[#This Row],[Référence]],MON_MSG!A:J,9,FALSE)),ISBLANK(VLOOKUP(Tableau161920[[#This Row],[Référence]],MON_MSG!A:J,9,FALSE))),"",VLOOKUP(Tableau161920[[#This Row],[Référence]],MON_MSG!A:J,9,FALSE))</f>
        <v/>
      </c>
      <c r="N1200" s="3" t="str">
        <f>IF(VLOOKUP($A1200,DICO_Complet!A:R,12,FALSE)=0,"",VLOOKUP($A1200,DICO_Complet!A:R,12,FALSE))</f>
        <v/>
      </c>
      <c r="O1200" s="3" t="str">
        <f>IF(VLOOKUP($A1200,DICO_Complet!A:R,13,FALSE)=0,"",VLOOKUP($A1200,DICO_Complet!A:R,13,FALSE))</f>
        <v/>
      </c>
      <c r="P1200" s="3" t="str">
        <f>IF(VLOOKUP($A1200,DICO_Complet!A:R,14,FALSE)=0,"",VLOOKUP($A1200,DICO_Complet!A:R,14,FALSE))</f>
        <v/>
      </c>
      <c r="Q1200" s="3" t="str">
        <f>IF(VLOOKUP($A1200,DICO_Complet!A:R,15,FALSE)=0,"",VLOOKUP($A1200,DICO_Complet!A:R,15,FALSE))</f>
        <v/>
      </c>
      <c r="R1200" s="3" t="str">
        <f>IF(VLOOKUP($A1200,DICO_Complet!A:R,16,FALSE)=0,"",VLOOKUP($A1200,DICO_Complet!A:R,16,FALSE))</f>
        <v/>
      </c>
      <c r="S1200" s="3" t="str">
        <f>IF(VLOOKUP($A1200,DICO_Complet!A:R,17,FALSE)=0,"",VLOOKUP($A1200,DICO_Complet!A:R,17,FALSE))</f>
        <v/>
      </c>
      <c r="T1200" s="3" t="str">
        <f>IF(VLOOKUP($A1200,DICO_Complet!A:R,18,FALSE)=0,"",VLOOKUP($A1200,DICO_Complet!A:R,18,FALSE))</f>
        <v/>
      </c>
    </row>
    <row r="1201" spans="1:20">
      <c r="A1201" s="29">
        <v>251027170309</v>
      </c>
      <c r="B1201" s="30" t="str">
        <f>IF(ISNA(VLOOKUP(Tableau161920[[#This Row],[Référence]],MON_MSG!A:B,2,FALSE)),"N",IF($I1201="Obsolete","N","O"))</f>
        <v>O</v>
      </c>
      <c r="C1201" s="3" t="str">
        <f>VLOOKUP($A1201,DICO_Complet!A:R,3,FALSE)</f>
        <v>Reference</v>
      </c>
      <c r="D1201" s="3" t="str">
        <f>VLOOKUP($A1201,DICO_Complet!A:R,4,FALSE)</f>
        <v>virtualCard</v>
      </c>
      <c r="E1201" s="3" t="str">
        <f>VLOOKUP($A1201,DICO_Complet!A:R,5,FALSE)</f>
        <v>virtualCardStatus</v>
      </c>
      <c r="F1201" s="3" t="str">
        <f>VLOOKUP($A1201,DICO_Complet!A:R,6,FALSE)</f>
        <v>VirtualCardStatusCodeset</v>
      </c>
      <c r="G1201" s="31" t="str">
        <f>VLOOKUP($A1201,DICO_Complet!A:R,7,FALSE)</f>
        <v>DNS</v>
      </c>
      <c r="H1201" s="31">
        <f>VLOOKUP($A1201,DICO_Complet!A:R,8,FALSE)</f>
        <v>0</v>
      </c>
      <c r="I1201" s="3" t="str">
        <f>IF(VLOOKUP($A1201,DICO_Complet!A:R,9,FALSE)&lt;&gt;0,VLOOKUP($A1201,DICO_Complet!A:R,9,FALSE),"")</f>
        <v/>
      </c>
      <c r="J1201" s="3" t="str">
        <f>VLOOKUP($A1201,DICO_Complet!A:R,10,FALSE)</f>
        <v>Virtual card status</v>
      </c>
      <c r="K1201" s="3" t="str">
        <f>IF(OR(ISNA(VLOOKUP(Tableau161920[[#This Row],[Référence]],MON_MSG!A:H,7,FALSE)),ISBLANK(VLOOKUP(Tableau161920[[#This Row],[Référence]],MON_MSG!A:H,7,FALSE))),"",VLOOKUP(Tableau161920[[#This Row],[Référence]],MON_MSG!A:H,7,FALSE))</f>
        <v/>
      </c>
      <c r="L1201" s="3" t="str">
        <f>IF(OR(ISNA(VLOOKUP(Tableau161920[[#This Row],[Référence]],MON_MSG!A:I,8,FALSE)),ISBLANK(VLOOKUP(Tableau161920[[#This Row],[Référence]],MON_MSG!A:I,8,FALSE))),"",VLOOKUP(Tableau161920[[#This Row],[Référence]],MON_MSG!A:I,8,FALSE))</f>
        <v/>
      </c>
      <c r="M1201" s="3" t="str">
        <f>IF(OR(ISNA(VLOOKUP(Tableau161920[[#This Row],[Référence]],MON_MSG!A:J,9,FALSE)),ISBLANK(VLOOKUP(Tableau161920[[#This Row],[Référence]],MON_MSG!A:J,9,FALSE))),"",VLOOKUP(Tableau161920[[#This Row],[Référence]],MON_MSG!A:J,9,FALSE))</f>
        <v/>
      </c>
      <c r="N1201" s="3" t="str">
        <f>IF(VLOOKUP($A1201,DICO_Complet!A:R,12,FALSE)=0,"",VLOOKUP($A1201,DICO_Complet!A:R,12,FALSE))</f>
        <v/>
      </c>
      <c r="O1201" s="3" t="str">
        <f>IF(VLOOKUP($A1201,DICO_Complet!A:R,13,FALSE)=0,"",VLOOKUP($A1201,DICO_Complet!A:R,13,FALSE))</f>
        <v/>
      </c>
      <c r="P1201" s="3" t="str">
        <f>IF(VLOOKUP($A1201,DICO_Complet!A:R,14,FALSE)=0,"",VLOOKUP($A1201,DICO_Complet!A:R,14,FALSE))</f>
        <v/>
      </c>
      <c r="Q1201" s="3" t="str">
        <f>IF(VLOOKUP($A1201,DICO_Complet!A:R,15,FALSE)=0,"",VLOOKUP($A1201,DICO_Complet!A:R,15,FALSE))</f>
        <v/>
      </c>
      <c r="R1201" s="3" t="str">
        <f>IF(VLOOKUP($A1201,DICO_Complet!A:R,16,FALSE)=0,"",VLOOKUP($A1201,DICO_Complet!A:R,16,FALSE))</f>
        <v/>
      </c>
      <c r="S1201" s="3" t="str">
        <f>IF(VLOOKUP($A1201,DICO_Complet!A:R,17,FALSE)=0,"",VLOOKUP($A1201,DICO_Complet!A:R,17,FALSE))</f>
        <v/>
      </c>
      <c r="T1201" s="3" t="str">
        <f>IF(VLOOKUP($A1201,DICO_Complet!A:R,18,FALSE)=0,"",VLOOKUP($A1201,DICO_Complet!A:R,18,FALSE))</f>
        <v/>
      </c>
    </row>
    <row r="1202" spans="1:20">
      <c r="A1202" s="29">
        <v>241112000231</v>
      </c>
      <c r="B1202" s="30" t="str">
        <f>IF(ISNA(VLOOKUP(Tableau161920[[#This Row],[Référence]],MON_MSG!A:B,2,FALSE)),"N",IF($I1202="Obsolete","N","O"))</f>
        <v>O</v>
      </c>
      <c r="C1202" s="3" t="str">
        <f>VLOOKUP($A1202,DICO_Complet!A:R,3,FALSE)</f>
        <v>Transaction</v>
      </c>
      <c r="D1202" s="3" t="str">
        <f>VLOOKUP($A1202,DICO_Complet!A:R,4,FALSE)</f>
        <v>additionalResponseData</v>
      </c>
      <c r="E1202" s="3" t="str">
        <f>VLOOKUP($A1202,DICO_Complet!A:R,5,FALSE)</f>
        <v>acceptorAdvice</v>
      </c>
      <c r="F1202" s="3" t="str">
        <f>VLOOKUP($A1202,DICO_Complet!A:R,6,FALSE)</f>
        <v>AcceptorAdviceCodeset</v>
      </c>
      <c r="G1202" s="31" t="str">
        <f>VLOOKUP($A1202,DICO_Complet!A:R,7,FALSE)</f>
        <v>DNS</v>
      </c>
      <c r="H1202" s="31">
        <f>VLOOKUP($A1202,DICO_Complet!A:R,8,FALSE)</f>
        <v>0</v>
      </c>
      <c r="I1202" s="3" t="str">
        <f>IF(VLOOKUP($A1202,DICO_Complet!A:R,9,FALSE)&lt;&gt;0,VLOOKUP($A1202,DICO_Complet!A:R,9,FALSE),"")</f>
        <v/>
      </c>
      <c r="J1202" s="3" t="str">
        <f>VLOOKUP($A1202,DICO_Complet!A:R,10,FALSE)</f>
        <v>Acceptor advice</v>
      </c>
      <c r="K1202" s="3" t="str">
        <f>IF(OR(ISNA(VLOOKUP(Tableau161920[[#This Row],[Référence]],MON_MSG!A:H,7,FALSE)),ISBLANK(VLOOKUP(Tableau161920[[#This Row],[Référence]],MON_MSG!A:H,7,FALSE))),"",VLOOKUP(Tableau161920[[#This Row],[Référence]],MON_MSG!A:H,7,FALSE))</f>
        <v/>
      </c>
      <c r="L1202" s="3" t="str">
        <f>IF(OR(ISNA(VLOOKUP(Tableau161920[[#This Row],[Référence]],MON_MSG!A:I,8,FALSE)),ISBLANK(VLOOKUP(Tableau161920[[#This Row],[Référence]],MON_MSG!A:I,8,FALSE))),"",VLOOKUP(Tableau161920[[#This Row],[Référence]],MON_MSG!A:I,8,FALSE))</f>
        <v/>
      </c>
      <c r="M1202" s="3" t="str">
        <f>IF(OR(ISNA(VLOOKUP(Tableau161920[[#This Row],[Référence]],MON_MSG!A:J,9,FALSE)),ISBLANK(VLOOKUP(Tableau161920[[#This Row],[Référence]],MON_MSG!A:J,9,FALSE))),"",VLOOKUP(Tableau161920[[#This Row],[Référence]],MON_MSG!A:J,9,FALSE))</f>
        <v/>
      </c>
      <c r="N1202" s="3" t="str">
        <f>IF(VLOOKUP($A1202,DICO_Complet!A:R,12,FALSE)=0,"",VLOOKUP($A1202,DICO_Complet!A:R,12,FALSE))</f>
        <v>RSB119_0801</v>
      </c>
      <c r="O1202" s="3" t="str">
        <f>IF(VLOOKUP($A1202,DICO_Complet!A:R,13,FALSE)=0,"",VLOOKUP($A1202,DICO_Complet!A:R,13,FALSE))</f>
        <v>119-0801</v>
      </c>
      <c r="P1202" s="3" t="str">
        <f>IF(VLOOKUP($A1202,DICO_Complet!A:R,14,FALSE)=0,"",VLOOKUP($A1202,DICO_Complet!A:R,14,FALSE))</f>
        <v/>
      </c>
      <c r="Q1202" s="3" t="str">
        <f>IF(VLOOKUP($A1202,DICO_Complet!A:R,15,FALSE)=0,"",VLOOKUP($A1202,DICO_Complet!A:R,15,FALSE))</f>
        <v>119-0801</v>
      </c>
      <c r="R1202" s="3" t="str">
        <f>IF(VLOOKUP($A1202,DICO_Complet!A:R,16,FALSE)=0,"",VLOOKUP($A1202,DICO_Complet!A:R,16,FALSE))</f>
        <v/>
      </c>
      <c r="S1202" s="3" t="str">
        <f>IF(VLOOKUP($A1202,DICO_Complet!A:R,17,FALSE)=0,"",VLOOKUP($A1202,DICO_Complet!A:R,17,FALSE))</f>
        <v/>
      </c>
      <c r="T1202" s="3" t="str">
        <f>IF(VLOOKUP($A1202,DICO_Complet!A:R,18,FALSE)=0,"",VLOOKUP($A1202,DICO_Complet!A:R,18,FALSE))</f>
        <v/>
      </c>
    </row>
    <row r="1203" spans="1:20">
      <c r="A1203" s="29">
        <v>250220103201</v>
      </c>
      <c r="B1203" s="30" t="str">
        <f>IF(ISNA(VLOOKUP(Tableau161920[[#This Row],[Référence]],MON_MSG!A:B,2,FALSE)),"N",IF($I1203="Obsolete","N","O"))</f>
        <v>O</v>
      </c>
      <c r="C1203" s="3" t="str">
        <f>VLOOKUP($A1203,DICO_Complet!A:R,3,FALSE)</f>
        <v>Transaction</v>
      </c>
      <c r="D1203" s="3" t="str">
        <f>VLOOKUP($A1203,DICO_Complet!A:R,4,FALSE)</f>
        <v>additionalResponseData</v>
      </c>
      <c r="E1203" s="3" t="str">
        <f>VLOOKUP($A1203,DICO_Complet!A:R,5,FALSE)</f>
        <v>accountFundingSource</v>
      </c>
      <c r="F1203" s="3" t="str">
        <f>VLOOKUP($A1203,DICO_Complet!A:R,6,FALSE)</f>
        <v>AccountFundingSourceCodeset</v>
      </c>
      <c r="G1203" s="31" t="str">
        <f>VLOOKUP($A1203,DICO_Complet!A:R,7,FALSE)</f>
        <v>DNS</v>
      </c>
      <c r="H1203" s="31">
        <f>VLOOKUP($A1203,DICO_Complet!A:R,8,FALSE)</f>
        <v>0</v>
      </c>
      <c r="I1203" s="3" t="str">
        <f>IF(VLOOKUP($A1203,DICO_Complet!A:R,9,FALSE)&lt;&gt;0,VLOOKUP($A1203,DICO_Complet!A:R,9,FALSE),"")</f>
        <v/>
      </c>
      <c r="J1203" s="3" t="str">
        <f>VLOOKUP($A1203,DICO_Complet!A:R,10,FALSE)</f>
        <v>Account Funding Source</v>
      </c>
      <c r="K1203" s="3" t="str">
        <f>IF(OR(ISNA(VLOOKUP(Tableau161920[[#This Row],[Référence]],MON_MSG!A:H,7,FALSE)),ISBLANK(VLOOKUP(Tableau161920[[#This Row],[Référence]],MON_MSG!A:H,7,FALSE))),"",VLOOKUP(Tableau161920[[#This Row],[Référence]],MON_MSG!A:H,7,FALSE))</f>
        <v/>
      </c>
      <c r="L1203" s="3" t="str">
        <f>IF(OR(ISNA(VLOOKUP(Tableau161920[[#This Row],[Référence]],MON_MSG!A:I,8,FALSE)),ISBLANK(VLOOKUP(Tableau161920[[#This Row],[Référence]],MON_MSG!A:I,8,FALSE))),"",VLOOKUP(Tableau161920[[#This Row],[Référence]],MON_MSG!A:I,8,FALSE))</f>
        <v/>
      </c>
      <c r="M1203" s="3" t="str">
        <f>IF(OR(ISNA(VLOOKUP(Tableau161920[[#This Row],[Référence]],MON_MSG!A:J,9,FALSE)),ISBLANK(VLOOKUP(Tableau161920[[#This Row],[Référence]],MON_MSG!A:J,9,FALSE))),"",VLOOKUP(Tableau161920[[#This Row],[Référence]],MON_MSG!A:J,9,FALSE))</f>
        <v/>
      </c>
      <c r="N1203" s="3" t="str">
        <f>IF(VLOOKUP($A1203,DICO_Complet!A:R,12,FALSE)=0,"",VLOOKUP($A1203,DICO_Complet!A:R,12,FALSE))</f>
        <v/>
      </c>
      <c r="O1203" s="3" t="str">
        <f>IF(VLOOKUP($A1203,DICO_Complet!A:R,13,FALSE)=0,"",VLOOKUP($A1203,DICO_Complet!A:R,13,FALSE))</f>
        <v>112-1001-p1</v>
      </c>
      <c r="P1203" s="3" t="str">
        <f>IF(VLOOKUP($A1203,DICO_Complet!A:R,14,FALSE)=0,"",VLOOKUP($A1203,DICO_Complet!A:R,14,FALSE))</f>
        <v>059-1001-p1</v>
      </c>
      <c r="Q1203" s="3" t="str">
        <f>IF(VLOOKUP($A1203,DICO_Complet!A:R,15,FALSE)=0,"",VLOOKUP($A1203,DICO_Complet!A:R,15,FALSE))</f>
        <v>119-1001</v>
      </c>
      <c r="R1203" s="3" t="str">
        <f>IF(VLOOKUP($A1203,DICO_Complet!A:R,16,FALSE)=0,"",VLOOKUP($A1203,DICO_Complet!A:R,16,FALSE))</f>
        <v>field 111 Dataset ID 56 Tag 80</v>
      </c>
      <c r="S1203" s="3" t="str">
        <f>IF(VLOOKUP($A1203,DICO_Complet!A:R,17,FALSE)=0,"",VLOOKUP($A1203,DICO_Complet!A:R,17,FALSE))</f>
        <v/>
      </c>
      <c r="T1203" s="3" t="str">
        <f>IF(VLOOKUP($A1203,DICO_Complet!A:R,18,FALSE)=0,"",VLOOKUP($A1203,DICO_Complet!A:R,18,FALSE))</f>
        <v/>
      </c>
    </row>
    <row r="1204" spans="1:20">
      <c r="A1204" s="29">
        <v>250212174500</v>
      </c>
      <c r="B1204" s="30" t="str">
        <f>IF(ISNA(VLOOKUP(Tableau161920[[#This Row],[Référence]],MON_MSG!A:B,2,FALSE)),"N",IF($I1204="Obsolete","N","O"))</f>
        <v>O</v>
      </c>
      <c r="C1204" s="3" t="str">
        <f>VLOOKUP($A1204,DICO_Complet!A:R,3,FALSE)</f>
        <v>Transaction</v>
      </c>
      <c r="D1204" s="3" t="str">
        <f>VLOOKUP($A1204,DICO_Complet!A:R,4,FALSE)</f>
        <v>additionalResponseData</v>
      </c>
      <c r="E1204" s="3" t="str">
        <f>VLOOKUP($A1204,DICO_Complet!A:R,5,FALSE)</f>
        <v>accountNameRequestResult</v>
      </c>
      <c r="F1204" s="3" t="str">
        <f>VLOOKUP($A1204,DICO_Complet!A:R,6,FALSE)</f>
        <v>VFNCodeset</v>
      </c>
      <c r="G1204" s="31" t="str">
        <f>VLOOKUP($A1204,DICO_Complet!A:R,7,FALSE)</f>
        <v>DNS</v>
      </c>
      <c r="H1204" s="31">
        <f>VLOOKUP($A1204,DICO_Complet!A:R,8,FALSE)</f>
        <v>0</v>
      </c>
      <c r="I1204" s="3" t="str">
        <f>IF(VLOOKUP($A1204,DICO_Complet!A:R,9,FALSE)&lt;&gt;0,VLOOKUP($A1204,DICO_Complet!A:R,9,FALSE),"")</f>
        <v/>
      </c>
      <c r="J1204" s="3" t="str">
        <f>VLOOKUP($A1204,DICO_Complet!A:R,10,FALSE)</f>
        <v>Account Name Request Result</v>
      </c>
      <c r="K1204" s="3" t="str">
        <f>IF(OR(ISNA(VLOOKUP(Tableau161920[[#This Row],[Référence]],MON_MSG!A:H,7,FALSE)),ISBLANK(VLOOKUP(Tableau161920[[#This Row],[Référence]],MON_MSG!A:H,7,FALSE))),"",VLOOKUP(Tableau161920[[#This Row],[Référence]],MON_MSG!A:H,7,FALSE))</f>
        <v/>
      </c>
      <c r="L1204" s="3" t="str">
        <f>IF(OR(ISNA(VLOOKUP(Tableau161920[[#This Row],[Référence]],MON_MSG!A:I,8,FALSE)),ISBLANK(VLOOKUP(Tableau161920[[#This Row],[Référence]],MON_MSG!A:I,8,FALSE))),"",VLOOKUP(Tableau161920[[#This Row],[Référence]],MON_MSG!A:I,8,FALSE))</f>
        <v/>
      </c>
      <c r="M1204" s="3" t="str">
        <f>IF(OR(ISNA(VLOOKUP(Tableau161920[[#This Row],[Référence]],MON_MSG!A:J,9,FALSE)),ISBLANK(VLOOKUP(Tableau161920[[#This Row],[Référence]],MON_MSG!A:J,9,FALSE))),"",VLOOKUP(Tableau161920[[#This Row],[Référence]],MON_MSG!A:J,9,FALSE))</f>
        <v/>
      </c>
      <c r="N1204" s="3" t="str">
        <f>IF(VLOOKUP($A1204,DICO_Complet!A:R,12,FALSE)=0,"",VLOOKUP($A1204,DICO_Complet!A:R,12,FALSE))</f>
        <v>RSB119_25</v>
      </c>
      <c r="O1204" s="3" t="str">
        <f>IF(VLOOKUP($A1204,DICO_Complet!A:R,13,FALSE)=0,"",VLOOKUP($A1204,DICO_Complet!A:R,13,FALSE))</f>
        <v>119-0025</v>
      </c>
      <c r="P1204" s="3" t="str">
        <f>IF(VLOOKUP($A1204,DICO_Complet!A:R,14,FALSE)=0,"",VLOOKUP($A1204,DICO_Complet!A:R,14,FALSE))</f>
        <v/>
      </c>
      <c r="Q1204" s="3" t="str">
        <f>IF(VLOOKUP($A1204,DICO_Complet!A:R,15,FALSE)=0,"",VLOOKUP($A1204,DICO_Complet!A:R,15,FALSE))</f>
        <v/>
      </c>
      <c r="R1204" s="3" t="str">
        <f>IF(VLOOKUP($A1204,DICO_Complet!A:R,16,FALSE)=0,"",VLOOKUP($A1204,DICO_Complet!A:R,16,FALSE))</f>
        <v>34 / ID 4 / Tag C0</v>
      </c>
      <c r="S1204" s="3" t="str">
        <f>IF(VLOOKUP($A1204,DICO_Complet!A:R,17,FALSE)=0,"",VLOOKUP($A1204,DICO_Complet!A:R,17,FALSE))</f>
        <v>DE 108 SE 08 SF01, DE 108 SE 08 SF02</v>
      </c>
      <c r="T1204" s="3" t="str">
        <f>IF(VLOOKUP($A1204,DICO_Complet!A:R,18,FALSE)=0,"",VLOOKUP($A1204,DICO_Complet!A:R,18,FALSE))</f>
        <v/>
      </c>
    </row>
    <row r="1205" spans="1:20">
      <c r="A1205" s="29">
        <v>250203172500</v>
      </c>
      <c r="B1205" s="30" t="str">
        <f>IF(ISNA(VLOOKUP(Tableau161920[[#This Row],[Référence]],MON_MSG!A:B,2,FALSE)),"N",IF($I1205="Obsolete","N","O"))</f>
        <v>O</v>
      </c>
      <c r="C1205" s="3" t="str">
        <f>VLOOKUP($A1205,DICO_Complet!A:R,3,FALSE)</f>
        <v>Transaction</v>
      </c>
      <c r="D1205" s="3" t="str">
        <f>VLOOKUP($A1205,DICO_Complet!A:R,4,FALSE)</f>
        <v>additionalResponseData</v>
      </c>
      <c r="E1205" s="3" t="str">
        <f>VLOOKUP($A1205,DICO_Complet!A:R,5,FALSE)</f>
        <v>addServiceReportData</v>
      </c>
      <c r="F1205" s="3" t="str">
        <f>VLOOKUP($A1205,DICO_Complet!A:R,6,FALSE)</f>
        <v>AddServiceReportDataCodeset</v>
      </c>
      <c r="G1205" s="31" t="str">
        <f>VLOOKUP($A1205,DICO_Complet!A:R,7,FALSE)</f>
        <v>DNS</v>
      </c>
      <c r="H1205" s="31">
        <f>VLOOKUP($A1205,DICO_Complet!A:R,8,FALSE)</f>
        <v>0</v>
      </c>
      <c r="I1205" s="3" t="str">
        <f>IF(VLOOKUP($A1205,DICO_Complet!A:R,9,FALSE)&lt;&gt;0,VLOOKUP($A1205,DICO_Complet!A:R,9,FALSE),"")</f>
        <v/>
      </c>
      <c r="J1205" s="3" t="str">
        <f>VLOOKUP($A1205,DICO_Complet!A:R,10,FALSE)</f>
        <v>Additional service report sent to the acquirer by the network - Data</v>
      </c>
      <c r="K1205" s="3" t="str">
        <f>IF(OR(ISNA(VLOOKUP(Tableau161920[[#This Row],[Référence]],MON_MSG!A:H,7,FALSE)),ISBLANK(VLOOKUP(Tableau161920[[#This Row],[Référence]],MON_MSG!A:H,7,FALSE))),"",VLOOKUP(Tableau161920[[#This Row],[Référence]],MON_MSG!A:H,7,FALSE))</f>
        <v/>
      </c>
      <c r="L1205" s="3" t="str">
        <f>IF(OR(ISNA(VLOOKUP(Tableau161920[[#This Row],[Référence]],MON_MSG!A:I,8,FALSE)),ISBLANK(VLOOKUP(Tableau161920[[#This Row],[Référence]],MON_MSG!A:I,8,FALSE))),"",VLOOKUP(Tableau161920[[#This Row],[Référence]],MON_MSG!A:I,8,FALSE))</f>
        <v/>
      </c>
      <c r="M1205" s="3" t="str">
        <f>IF(OR(ISNA(VLOOKUP(Tableau161920[[#This Row],[Référence]],MON_MSG!A:J,9,FALSE)),ISBLANK(VLOOKUP(Tableau161920[[#This Row],[Référence]],MON_MSG!A:J,9,FALSE))),"",VLOOKUP(Tableau161920[[#This Row],[Référence]],MON_MSG!A:J,9,FALSE))</f>
        <v/>
      </c>
      <c r="N1205" s="3" t="str">
        <f>IF(VLOOKUP($A1205,DICO_Complet!A:R,12,FALSE)=0,"",VLOOKUP($A1205,DICO_Complet!A:R,12,FALSE))</f>
        <v>RSB44_AE_p2</v>
      </c>
      <c r="O1205" s="3" t="str">
        <f>IF(VLOOKUP($A1205,DICO_Complet!A:R,13,FALSE)=0,"",VLOOKUP($A1205,DICO_Complet!A:R,13,FALSE))</f>
        <v>044-AE-p2</v>
      </c>
      <c r="P1205" s="3" t="str">
        <f>IF(VLOOKUP($A1205,DICO_Complet!A:R,14,FALSE)=0,"",VLOOKUP($A1205,DICO_Complet!A:R,14,FALSE))</f>
        <v/>
      </c>
      <c r="Q1205" s="3" t="str">
        <f>IF(VLOOKUP($A1205,DICO_Complet!A:R,15,FALSE)=0,"",VLOOKUP($A1205,DICO_Complet!A:R,15,FALSE))</f>
        <v/>
      </c>
      <c r="R1205" s="3" t="str">
        <f>IF(VLOOKUP($A1205,DICO_Complet!A:R,16,FALSE)=0,"",VLOOKUP($A1205,DICO_Complet!A:R,16,FALSE))</f>
        <v/>
      </c>
      <c r="S1205" s="3" t="str">
        <f>IF(VLOOKUP($A1205,DICO_Complet!A:R,17,FALSE)=0,"",VLOOKUP($A1205,DICO_Complet!A:R,17,FALSE))</f>
        <v/>
      </c>
      <c r="T1205" s="3" t="str">
        <f>IF(VLOOKUP($A1205,DICO_Complet!A:R,18,FALSE)=0,"",VLOOKUP($A1205,DICO_Complet!A:R,18,FALSE))</f>
        <v/>
      </c>
    </row>
    <row r="1206" spans="1:20">
      <c r="A1206" s="29">
        <v>250711123501</v>
      </c>
      <c r="B1206" s="30" t="str">
        <f>IF(ISNA(VLOOKUP(Tableau161920[[#This Row],[Référence]],MON_MSG!A:B,2,FALSE)),"N",IF($I1206="Obsolete","N","O"))</f>
        <v>O</v>
      </c>
      <c r="C1206" s="3" t="str">
        <f>VLOOKUP($A1206,DICO_Complet!A:R,3,FALSE)</f>
        <v>Transaction</v>
      </c>
      <c r="D1206" s="3" t="str">
        <f>VLOOKUP($A1206,DICO_Complet!A:R,4,FALSE)</f>
        <v>additionalResponseData</v>
      </c>
      <c r="E1206" s="3" t="str">
        <f>VLOOKUP($A1206,DICO_Complet!A:R,5,FALSE)</f>
        <v>addServiceReportDataReason</v>
      </c>
      <c r="F1206" s="3" t="str">
        <f>VLOOKUP($A1206,DICO_Complet!A:R,6,FALSE)</f>
        <v>AddServiceReportDataReasonCodeset</v>
      </c>
      <c r="G1206" s="31" t="str">
        <f>VLOOKUP($A1206,DICO_Complet!A:R,7,FALSE)</f>
        <v>DNS</v>
      </c>
      <c r="H1206" s="31">
        <f>VLOOKUP($A1206,DICO_Complet!A:R,8,FALSE)</f>
        <v>0</v>
      </c>
      <c r="I1206" s="3" t="str">
        <f>IF(VLOOKUP($A1206,DICO_Complet!A:R,9,FALSE)&lt;&gt;0,VLOOKUP($A1206,DICO_Complet!A:R,9,FALSE),"")</f>
        <v/>
      </c>
      <c r="J1206" s="3" t="str">
        <f>VLOOKUP($A1206,DICO_Complet!A:R,10,FALSE)</f>
        <v xml:space="preserve">Type of reason for a declined transaction </v>
      </c>
      <c r="K1206" s="3" t="str">
        <f>IF(OR(ISNA(VLOOKUP(Tableau161920[[#This Row],[Référence]],MON_MSG!A:H,7,FALSE)),ISBLANK(VLOOKUP(Tableau161920[[#This Row],[Référence]],MON_MSG!A:H,7,FALSE))),"",VLOOKUP(Tableau161920[[#This Row],[Référence]],MON_MSG!A:H,7,FALSE))</f>
        <v/>
      </c>
      <c r="L1206" s="3" t="str">
        <f>IF(OR(ISNA(VLOOKUP(Tableau161920[[#This Row],[Référence]],MON_MSG!A:I,8,FALSE)),ISBLANK(VLOOKUP(Tableau161920[[#This Row],[Référence]],MON_MSG!A:I,8,FALSE))),"",VLOOKUP(Tableau161920[[#This Row],[Référence]],MON_MSG!A:I,8,FALSE))</f>
        <v/>
      </c>
      <c r="M1206" s="3" t="str">
        <f>IF(OR(ISNA(VLOOKUP(Tableau161920[[#This Row],[Référence]],MON_MSG!A:J,9,FALSE)),ISBLANK(VLOOKUP(Tableau161920[[#This Row],[Référence]],MON_MSG!A:J,9,FALSE))),"",VLOOKUP(Tableau161920[[#This Row],[Référence]],MON_MSG!A:J,9,FALSE))</f>
        <v/>
      </c>
      <c r="N1206" s="3" t="str">
        <f>IF(VLOOKUP($A1206,DICO_Complet!A:R,12,FALSE)=0,"",VLOOKUP($A1206,DICO_Complet!A:R,12,FALSE))</f>
        <v/>
      </c>
      <c r="O1206" s="3" t="str">
        <f>IF(VLOOKUP($A1206,DICO_Complet!A:R,13,FALSE)=0,"",VLOOKUP($A1206,DICO_Complet!A:R,13,FALSE))</f>
        <v/>
      </c>
      <c r="P1206" s="3" t="str">
        <f>IF(VLOOKUP($A1206,DICO_Complet!A:R,14,FALSE)=0,"",VLOOKUP($A1206,DICO_Complet!A:R,14,FALSE))</f>
        <v>044-p1</v>
      </c>
      <c r="Q1206" s="3" t="str">
        <f>IF(VLOOKUP($A1206,DICO_Complet!A:R,15,FALSE)=0,"",VLOOKUP($A1206,DICO_Complet!A:R,15,FALSE))</f>
        <v/>
      </c>
      <c r="R1206" s="3" t="str">
        <f>IF(VLOOKUP($A1206,DICO_Complet!A:R,16,FALSE)=0,"",VLOOKUP($A1206,DICO_Complet!A:R,16,FALSE))</f>
        <v/>
      </c>
      <c r="S1206" s="3" t="str">
        <f>IF(VLOOKUP($A1206,DICO_Complet!A:R,17,FALSE)=0,"",VLOOKUP($A1206,DICO_Complet!A:R,17,FALSE))</f>
        <v/>
      </c>
      <c r="T1206" s="3" t="str">
        <f>IF(VLOOKUP($A1206,DICO_Complet!A:R,18,FALSE)=0,"",VLOOKUP($A1206,DICO_Complet!A:R,18,FALSE))</f>
        <v/>
      </c>
    </row>
    <row r="1207" spans="1:20">
      <c r="A1207" s="29">
        <v>250203170300</v>
      </c>
      <c r="B1207" s="30" t="str">
        <f>IF(ISNA(VLOOKUP(Tableau161920[[#This Row],[Référence]],MON_MSG!A:B,2,FALSE)),"N",IF($I1207="Obsolete","N","O"))</f>
        <v>O</v>
      </c>
      <c r="C1207" s="3" t="str">
        <f>VLOOKUP($A1207,DICO_Complet!A:R,3,FALSE)</f>
        <v>Transaction</v>
      </c>
      <c r="D1207" s="3" t="str">
        <f>VLOOKUP($A1207,DICO_Complet!A:R,4,FALSE)</f>
        <v>additionalResponseData</v>
      </c>
      <c r="E1207" s="3" t="str">
        <f>VLOOKUP($A1207,DICO_Complet!A:R,5,FALSE)</f>
        <v>addServiceReportId</v>
      </c>
      <c r="F1207" s="3" t="str">
        <f>VLOOKUP($A1207,DICO_Complet!A:R,6,FALSE)</f>
        <v>AddServiceReportIDCodeset</v>
      </c>
      <c r="G1207" s="31" t="str">
        <f>VLOOKUP($A1207,DICO_Complet!A:R,7,FALSE)</f>
        <v>DNS</v>
      </c>
      <c r="H1207" s="31">
        <f>VLOOKUP($A1207,DICO_Complet!A:R,8,FALSE)</f>
        <v>0</v>
      </c>
      <c r="I1207" s="3" t="str">
        <f>IF(VLOOKUP($A1207,DICO_Complet!A:R,9,FALSE)&lt;&gt;0,VLOOKUP($A1207,DICO_Complet!A:R,9,FALSE),"")</f>
        <v/>
      </c>
      <c r="J1207" s="3" t="str">
        <f>VLOOKUP($A1207,DICO_Complet!A:R,10,FALSE)</f>
        <v>Additional service report sent to the acquirer by the network - ID</v>
      </c>
      <c r="K1207" s="3" t="str">
        <f>IF(OR(ISNA(VLOOKUP(Tableau161920[[#This Row],[Référence]],MON_MSG!A:H,7,FALSE)),ISBLANK(VLOOKUP(Tableau161920[[#This Row],[Référence]],MON_MSG!A:H,7,FALSE))),"",VLOOKUP(Tableau161920[[#This Row],[Référence]],MON_MSG!A:H,7,FALSE))</f>
        <v/>
      </c>
      <c r="L1207" s="3" t="str">
        <f>IF(OR(ISNA(VLOOKUP(Tableau161920[[#This Row],[Référence]],MON_MSG!A:I,8,FALSE)),ISBLANK(VLOOKUP(Tableau161920[[#This Row],[Référence]],MON_MSG!A:I,8,FALSE))),"",VLOOKUP(Tableau161920[[#This Row],[Référence]],MON_MSG!A:I,8,FALSE))</f>
        <v/>
      </c>
      <c r="M1207" s="3" t="str">
        <f>IF(OR(ISNA(VLOOKUP(Tableau161920[[#This Row],[Référence]],MON_MSG!A:J,9,FALSE)),ISBLANK(VLOOKUP(Tableau161920[[#This Row],[Référence]],MON_MSG!A:J,9,FALSE))),"",VLOOKUP(Tableau161920[[#This Row],[Référence]],MON_MSG!A:J,9,FALSE))</f>
        <v/>
      </c>
      <c r="N1207" s="3" t="str">
        <f>IF(VLOOKUP($A1207,DICO_Complet!A:R,12,FALSE)=0,"",VLOOKUP($A1207,DICO_Complet!A:R,12,FALSE))</f>
        <v>RSB44_AE_p1</v>
      </c>
      <c r="O1207" s="3" t="str">
        <f>IF(VLOOKUP($A1207,DICO_Complet!A:R,13,FALSE)=0,"",VLOOKUP($A1207,DICO_Complet!A:R,13,FALSE))</f>
        <v>044-AE-p1</v>
      </c>
      <c r="P1207" s="3" t="str">
        <f>IF(VLOOKUP($A1207,DICO_Complet!A:R,14,FALSE)=0,"",VLOOKUP($A1207,DICO_Complet!A:R,14,FALSE))</f>
        <v/>
      </c>
      <c r="Q1207" s="3" t="str">
        <f>IF(VLOOKUP($A1207,DICO_Complet!A:R,15,FALSE)=0,"",VLOOKUP($A1207,DICO_Complet!A:R,15,FALSE))</f>
        <v/>
      </c>
      <c r="R1207" s="3" t="str">
        <f>IF(VLOOKUP($A1207,DICO_Complet!A:R,16,FALSE)=0,"",VLOOKUP($A1207,DICO_Complet!A:R,16,FALSE))</f>
        <v/>
      </c>
      <c r="S1207" s="3" t="str">
        <f>IF(VLOOKUP($A1207,DICO_Complet!A:R,17,FALSE)=0,"",VLOOKUP($A1207,DICO_Complet!A:R,17,FALSE))</f>
        <v/>
      </c>
      <c r="T1207" s="3" t="str">
        <f>IF(VLOOKUP($A1207,DICO_Complet!A:R,18,FALSE)=0,"",VLOOKUP($A1207,DICO_Complet!A:R,18,FALSE))</f>
        <v/>
      </c>
    </row>
    <row r="1208" spans="1:20">
      <c r="A1208" s="29">
        <v>241112000232</v>
      </c>
      <c r="B1208" s="30" t="str">
        <f>IF(ISNA(VLOOKUP(Tableau161920[[#This Row],[Référence]],MON_MSG!A:B,2,FALSE)),"N",IF($I1208="Obsolete","N","O"))</f>
        <v>O</v>
      </c>
      <c r="C1208" s="3" t="str">
        <f>VLOOKUP($A1208,DICO_Complet!A:R,3,FALSE)</f>
        <v>Transaction</v>
      </c>
      <c r="D1208" s="3" t="str">
        <f>VLOOKUP($A1208,DICO_Complet!A:R,4,FALSE)</f>
        <v>additionalResponseData</v>
      </c>
      <c r="E1208" s="3" t="str">
        <f>VLOOKUP($A1208,DICO_Complet!A:R,5,FALSE)</f>
        <v>applicationCryptogramProcessingInformation</v>
      </c>
      <c r="F1208" s="3" t="str">
        <f>VLOOKUP($A1208,DICO_Complet!A:R,6,FALSE)</f>
        <v>ApplicationCryptogramProcessingInformationCodeset</v>
      </c>
      <c r="G1208" s="31" t="str">
        <f>VLOOKUP($A1208,DICO_Complet!A:R,7,FALSE)</f>
        <v>DNS</v>
      </c>
      <c r="H1208" s="31">
        <f>VLOOKUP($A1208,DICO_Complet!A:R,8,FALSE)</f>
        <v>0</v>
      </c>
      <c r="I1208" s="3" t="str">
        <f>IF(VLOOKUP($A1208,DICO_Complet!A:R,9,FALSE)&lt;&gt;0,VLOOKUP($A1208,DICO_Complet!A:R,9,FALSE),"")</f>
        <v/>
      </c>
      <c r="J1208" s="3" t="str">
        <f>VLOOKUP($A1208,DICO_Complet!A:R,10,FALSE)</f>
        <v>Appication cryptogram verification results</v>
      </c>
      <c r="K1208" s="3" t="str">
        <f>IF(OR(ISNA(VLOOKUP(Tableau161920[[#This Row],[Référence]],MON_MSG!A:H,7,FALSE)),ISBLANK(VLOOKUP(Tableau161920[[#This Row],[Référence]],MON_MSG!A:H,7,FALSE))),"",VLOOKUP(Tableau161920[[#This Row],[Référence]],MON_MSG!A:H,7,FALSE))</f>
        <v/>
      </c>
      <c r="L1208" s="3" t="str">
        <f>IF(OR(ISNA(VLOOKUP(Tableau161920[[#This Row],[Référence]],MON_MSG!A:I,8,FALSE)),ISBLANK(VLOOKUP(Tableau161920[[#This Row],[Référence]],MON_MSG!A:I,8,FALSE))),"",VLOOKUP(Tableau161920[[#This Row],[Référence]],MON_MSG!A:I,8,FALSE))</f>
        <v/>
      </c>
      <c r="M1208" s="3" t="str">
        <f>IF(OR(ISNA(VLOOKUP(Tableau161920[[#This Row],[Référence]],MON_MSG!A:J,9,FALSE)),ISBLANK(VLOOKUP(Tableau161920[[#This Row],[Référence]],MON_MSG!A:J,9,FALSE))),"",VLOOKUP(Tableau161920[[#This Row],[Référence]],MON_MSG!A:J,9,FALSE))</f>
        <v/>
      </c>
      <c r="N1208" s="3" t="str">
        <f>IF(VLOOKUP($A1208,DICO_Complet!A:R,12,FALSE)=0,"",VLOOKUP($A1208,DICO_Complet!A:R,12,FALSE))</f>
        <v>RSB44_CB</v>
      </c>
      <c r="O1208" s="3" t="str">
        <f>IF(VLOOKUP($A1208,DICO_Complet!A:R,13,FALSE)=0,"",VLOOKUP($A1208,DICO_Complet!A:R,13,FALSE))</f>
        <v>044-CB</v>
      </c>
      <c r="P1208" s="3" t="str">
        <f>IF(VLOOKUP($A1208,DICO_Complet!A:R,14,FALSE)=0,"",VLOOKUP($A1208,DICO_Complet!A:R,14,FALSE))</f>
        <v/>
      </c>
      <c r="Q1208" s="3" t="str">
        <f>IF(VLOOKUP($A1208,DICO_Complet!A:R,15,FALSE)=0,"",VLOOKUP($A1208,DICO_Complet!A:R,15,FALSE))</f>
        <v>044-CB</v>
      </c>
      <c r="R1208" s="3" t="str">
        <f>IF(VLOOKUP($A1208,DICO_Complet!A:R,16,FALSE)=0,"",VLOOKUP($A1208,DICO_Complet!A:R,16,FALSE))</f>
        <v/>
      </c>
      <c r="S1208" s="3" t="str">
        <f>IF(VLOOKUP($A1208,DICO_Complet!A:R,17,FALSE)=0,"",VLOOKUP($A1208,DICO_Complet!A:R,17,FALSE))</f>
        <v>DE 048 SE 74 SF2</v>
      </c>
      <c r="T1208" s="3" t="str">
        <f>IF(VLOOKUP($A1208,DICO_Complet!A:R,18,FALSE)=0,"",VLOOKUP($A1208,DICO_Complet!A:R,18,FALSE))</f>
        <v/>
      </c>
    </row>
    <row r="1209" spans="1:20">
      <c r="A1209" s="29">
        <v>260304154500</v>
      </c>
      <c r="B1209" s="30" t="str">
        <f>IF(ISNA(VLOOKUP(Tableau161920[[#This Row],[Référence]],MON_MSG!A:B,2,FALSE)),"N",IF($I1209="Obsolete","N","O"))</f>
        <v>O</v>
      </c>
      <c r="C1209" s="3" t="str">
        <f>VLOOKUP($A1209,DICO_Complet!A:R,3,FALSE)</f>
        <v>Transaction</v>
      </c>
      <c r="D1209" s="3" t="str">
        <f>VLOOKUP($A1209,DICO_Complet!A:R,4,FALSE)</f>
        <v>additionalResponseData</v>
      </c>
      <c r="E1209" s="3" t="str">
        <f>VLOOKUP($A1209,DICO_Complet!A:R,5,FALSE)</f>
        <v>appliedAccountTypeFrom</v>
      </c>
      <c r="F1209" s="3" t="str">
        <f>VLOOKUP($A1209,DICO_Complet!A:R,6,FALSE)</f>
        <v>Exact1AlphaNumericText</v>
      </c>
      <c r="G1209" s="31" t="str">
        <f>VLOOKUP($A1209,DICO_Complet!A:R,7,FALSE)</f>
        <v>DNS</v>
      </c>
      <c r="H1209" s="31">
        <f>VLOOKUP($A1209,DICO_Complet!A:R,8,FALSE)</f>
        <v>0</v>
      </c>
      <c r="I1209" s="3" t="str">
        <f>IF(VLOOKUP($A1209,DICO_Complet!A:R,9,FALSE)&lt;&gt;0,VLOOKUP($A1209,DICO_Complet!A:R,9,FALSE),"")</f>
        <v/>
      </c>
      <c r="J1209" s="3" t="str">
        <f>VLOOKUP($A1209,DICO_Complet!A:R,10,FALSE)</f>
        <v>Applied Account Type From</v>
      </c>
      <c r="K1209" s="3" t="str">
        <f>IF(OR(ISNA(VLOOKUP(Tableau161920[[#This Row],[Référence]],MON_MSG!A:H,7,FALSE)),ISBLANK(VLOOKUP(Tableau161920[[#This Row],[Référence]],MON_MSG!A:H,7,FALSE))),"",VLOOKUP(Tableau161920[[#This Row],[Référence]],MON_MSG!A:H,7,FALSE))</f>
        <v/>
      </c>
      <c r="L1209" s="3" t="str">
        <f>IF(OR(ISNA(VLOOKUP(Tableau161920[[#This Row],[Référence]],MON_MSG!A:I,8,FALSE)),ISBLANK(VLOOKUP(Tableau161920[[#This Row],[Référence]],MON_MSG!A:I,8,FALSE))),"",VLOOKUP(Tableau161920[[#This Row],[Référence]],MON_MSG!A:I,8,FALSE))</f>
        <v/>
      </c>
      <c r="M1209" s="3" t="str">
        <f>IF(OR(ISNA(VLOOKUP(Tableau161920[[#This Row],[Référence]],MON_MSG!A:J,9,FALSE)),ISBLANK(VLOOKUP(Tableau161920[[#This Row],[Référence]],MON_MSG!A:J,9,FALSE))),"",VLOOKUP(Tableau161920[[#This Row],[Référence]],MON_MSG!A:J,9,FALSE))</f>
        <v/>
      </c>
      <c r="N1209" s="3" t="str">
        <f>IF(VLOOKUP($A1209,DICO_Complet!A:R,12,FALSE)=0,"",VLOOKUP($A1209,DICO_Complet!A:R,12,FALSE))</f>
        <v/>
      </c>
      <c r="O1209" s="3" t="str">
        <f>IF(VLOOKUP($A1209,DICO_Complet!A:R,13,FALSE)=0,"",VLOOKUP($A1209,DICO_Complet!A:R,13,FALSE))</f>
        <v>112_1001_p7</v>
      </c>
      <c r="P1209" s="3" t="str">
        <f>IF(VLOOKUP($A1209,DICO_Complet!A:R,14,FALSE)=0,"",VLOOKUP($A1209,DICO_Complet!A:R,14,FALSE))</f>
        <v/>
      </c>
      <c r="Q1209" s="3" t="str">
        <f>IF(VLOOKUP($A1209,DICO_Complet!A:R,15,FALSE)=0,"",VLOOKUP($A1209,DICO_Complet!A:R,15,FALSE))</f>
        <v/>
      </c>
      <c r="R1209" s="3" t="str">
        <f>IF(VLOOKUP($A1209,DICO_Complet!A:R,16,FALSE)=0,"",VLOOKUP($A1209,DICO_Complet!A:R,16,FALSE))</f>
        <v/>
      </c>
      <c r="S1209" s="3" t="str">
        <f>IF(VLOOKUP($A1209,DICO_Complet!A:R,17,FALSE)=0,"",VLOOKUP($A1209,DICO_Complet!A:R,17,FALSE))</f>
        <v/>
      </c>
      <c r="T1209" s="3" t="str">
        <f>IF(VLOOKUP($A1209,DICO_Complet!A:R,18,FALSE)=0,"",VLOOKUP($A1209,DICO_Complet!A:R,18,FALSE))</f>
        <v/>
      </c>
    </row>
    <row r="1210" spans="1:20">
      <c r="A1210" s="29">
        <v>250220103202</v>
      </c>
      <c r="B1210" s="30" t="str">
        <f>IF(ISNA(VLOOKUP(Tableau161920[[#This Row],[Référence]],MON_MSG!A:B,2,FALSE)),"N",IF($I1210="Obsolete","N","O"))</f>
        <v>O</v>
      </c>
      <c r="C1210" s="3" t="str">
        <f>VLOOKUP($A1210,DICO_Complet!A:R,3,FALSE)</f>
        <v>Transaction</v>
      </c>
      <c r="D1210" s="3" t="str">
        <f>VLOOKUP($A1210,DICO_Complet!A:R,4,FALSE)</f>
        <v>additionalResponseData</v>
      </c>
      <c r="E1210" s="3" t="str">
        <f>VLOOKUP($A1210,DICO_Complet!A:R,5,FALSE)</f>
        <v>appliedAuthorisationCharacteristicsIndicator</v>
      </c>
      <c r="F1210" s="3" t="str">
        <f>VLOOKUP($A1210,DICO_Complet!A:R,6,FALSE)</f>
        <v>Exact1AlphaNumericText</v>
      </c>
      <c r="G1210" s="31" t="str">
        <f>VLOOKUP($A1210,DICO_Complet!A:R,7,FALSE)</f>
        <v>DNS</v>
      </c>
      <c r="H1210" s="31">
        <f>VLOOKUP($A1210,DICO_Complet!A:R,8,FALSE)</f>
        <v>0</v>
      </c>
      <c r="I1210" s="3" t="str">
        <f>IF(VLOOKUP($A1210,DICO_Complet!A:R,9,FALSE)&lt;&gt;0,VLOOKUP($A1210,DICO_Complet!A:R,9,FALSE),"")</f>
        <v/>
      </c>
      <c r="J1210" s="3" t="str">
        <f>VLOOKUP($A1210,DICO_Complet!A:R,10,FALSE)</f>
        <v>Applied authorisation Characteristics Indicator</v>
      </c>
      <c r="K1210" s="3" t="str">
        <f>IF(OR(ISNA(VLOOKUP(Tableau161920[[#This Row],[Référence]],MON_MSG!A:H,7,FALSE)),ISBLANK(VLOOKUP(Tableau161920[[#This Row],[Référence]],MON_MSG!A:H,7,FALSE))),"",VLOOKUP(Tableau161920[[#This Row],[Référence]],MON_MSG!A:H,7,FALSE))</f>
        <v/>
      </c>
      <c r="L1210" s="3" t="str">
        <f>IF(OR(ISNA(VLOOKUP(Tableau161920[[#This Row],[Référence]],MON_MSG!A:I,8,FALSE)),ISBLANK(VLOOKUP(Tableau161920[[#This Row],[Référence]],MON_MSG!A:I,8,FALSE))),"",VLOOKUP(Tableau161920[[#This Row],[Référence]],MON_MSG!A:I,8,FALSE))</f>
        <v/>
      </c>
      <c r="M1210" s="3" t="str">
        <f>IF(OR(ISNA(VLOOKUP(Tableau161920[[#This Row],[Référence]],MON_MSG!A:J,9,FALSE)),ISBLANK(VLOOKUP(Tableau161920[[#This Row],[Référence]],MON_MSG!A:J,9,FALSE))),"",VLOOKUP(Tableau161920[[#This Row],[Référence]],MON_MSG!A:J,9,FALSE))</f>
        <v/>
      </c>
      <c r="N1210" s="3" t="str">
        <f>IF(VLOOKUP($A1210,DICO_Complet!A:R,12,FALSE)=0,"",VLOOKUP($A1210,DICO_Complet!A:R,12,FALSE))</f>
        <v/>
      </c>
      <c r="O1210" s="3" t="str">
        <f>IF(VLOOKUP($A1210,DICO_Complet!A:R,13,FALSE)=0,"",VLOOKUP($A1210,DICO_Complet!A:R,13,FALSE))</f>
        <v>112-1001-p2</v>
      </c>
      <c r="P1210" s="3" t="str">
        <f>IF(VLOOKUP($A1210,DICO_Complet!A:R,14,FALSE)=0,"",VLOOKUP($A1210,DICO_Complet!A:R,14,FALSE))</f>
        <v>059-1001-p2</v>
      </c>
      <c r="Q1210" s="3" t="str">
        <f>IF(VLOOKUP($A1210,DICO_Complet!A:R,15,FALSE)=0,"",VLOOKUP($A1210,DICO_Complet!A:R,15,FALSE))</f>
        <v>119-1001</v>
      </c>
      <c r="R1210" s="3" t="str">
        <f>IF(VLOOKUP($A1210,DICO_Complet!A:R,16,FALSE)=0,"",VLOOKUP($A1210,DICO_Complet!A:R,16,FALSE))</f>
        <v>field 111 Dataset ID 56 Tag 82</v>
      </c>
      <c r="S1210" s="3" t="str">
        <f>IF(VLOOKUP($A1210,DICO_Complet!A:R,17,FALSE)=0,"",VLOOKUP($A1210,DICO_Complet!A:R,17,FALSE))</f>
        <v/>
      </c>
      <c r="T1210" s="3" t="str">
        <f>IF(VLOOKUP($A1210,DICO_Complet!A:R,18,FALSE)=0,"",VLOOKUP($A1210,DICO_Complet!A:R,18,FALSE))</f>
        <v/>
      </c>
    </row>
    <row r="1211" spans="1:20">
      <c r="A1211" s="29">
        <v>250425153913</v>
      </c>
      <c r="B1211" s="30" t="str">
        <f>IF(ISNA(VLOOKUP(Tableau161920[[#This Row],[Référence]],MON_MSG!A:B,2,FALSE)),"N",IF($I1211="Obsolete","N","O"))</f>
        <v>O</v>
      </c>
      <c r="C1211" s="3" t="str">
        <f>VLOOKUP($A1211,DICO_Complet!A:R,3,FALSE)</f>
        <v>Transaction</v>
      </c>
      <c r="D1211" s="3" t="str">
        <f>VLOOKUP($A1211,DICO_Complet!A:R,4,FALSE)</f>
        <v>additionalResponseData</v>
      </c>
      <c r="E1211" s="3" t="str">
        <f>VLOOKUP($A1211,DICO_Complet!A:R,5,FALSE)</f>
        <v>appliedCardholderIDMethod</v>
      </c>
      <c r="F1211" s="3" t="str">
        <f>VLOOKUP($A1211,DICO_Complet!A:R,6,FALSE)</f>
        <v>Exact1AlphaNumericText</v>
      </c>
      <c r="G1211" s="31" t="str">
        <f>VLOOKUP($A1211,DICO_Complet!A:R,7,FALSE)</f>
        <v>DNS</v>
      </c>
      <c r="H1211" s="31">
        <f>VLOOKUP($A1211,DICO_Complet!A:R,8,FALSE)</f>
        <v>0</v>
      </c>
      <c r="I1211" s="3" t="str">
        <f>IF(VLOOKUP($A1211,DICO_Complet!A:R,9,FALSE)&lt;&gt;0,VLOOKUP($A1211,DICO_Complet!A:R,9,FALSE),"")</f>
        <v/>
      </c>
      <c r="J1211" s="3" t="str">
        <f>VLOOKUP($A1211,DICO_Complet!A:R,10,FALSE)</f>
        <v>Applied cardholder ID method</v>
      </c>
      <c r="K1211" s="3" t="str">
        <f>IF(OR(ISNA(VLOOKUP(Tableau161920[[#This Row],[Référence]],MON_MSG!A:H,7,FALSE)),ISBLANK(VLOOKUP(Tableau161920[[#This Row],[Référence]],MON_MSG!A:H,7,FALSE))),"",VLOOKUP(Tableau161920[[#This Row],[Référence]],MON_MSG!A:H,7,FALSE))</f>
        <v/>
      </c>
      <c r="L1211" s="3" t="str">
        <f>IF(OR(ISNA(VLOOKUP(Tableau161920[[#This Row],[Référence]],MON_MSG!A:I,8,FALSE)),ISBLANK(VLOOKUP(Tableau161920[[#This Row],[Référence]],MON_MSG!A:I,8,FALSE))),"",VLOOKUP(Tableau161920[[#This Row],[Référence]],MON_MSG!A:I,8,FALSE))</f>
        <v/>
      </c>
      <c r="M1211" s="3" t="str">
        <f>IF(OR(ISNA(VLOOKUP(Tableau161920[[#This Row],[Référence]],MON_MSG!A:J,9,FALSE)),ISBLANK(VLOOKUP(Tableau161920[[#This Row],[Référence]],MON_MSG!A:J,9,FALSE))),"",VLOOKUP(Tableau161920[[#This Row],[Référence]],MON_MSG!A:J,9,FALSE))</f>
        <v/>
      </c>
      <c r="N1211" s="3" t="str">
        <f>IF(VLOOKUP($A1211,DICO_Complet!A:R,12,FALSE)=0,"",VLOOKUP($A1211,DICO_Complet!A:R,12,FALSE))</f>
        <v/>
      </c>
      <c r="O1211" s="3" t="str">
        <f>IF(VLOOKUP($A1211,DICO_Complet!A:R,13,FALSE)=0,"",VLOOKUP($A1211,DICO_Complet!A:R,13,FALSE))</f>
        <v/>
      </c>
      <c r="P1211" s="3" t="str">
        <f>IF(VLOOKUP($A1211,DICO_Complet!A:R,14,FALSE)=0,"",VLOOKUP($A1211,DICO_Complet!A:R,14,FALSE))</f>
        <v>059-1001-p8</v>
      </c>
      <c r="Q1211" s="3" t="str">
        <f>IF(VLOOKUP($A1211,DICO_Complet!A:R,15,FALSE)=0,"",VLOOKUP($A1211,DICO_Complet!A:R,15,FALSE))</f>
        <v/>
      </c>
      <c r="R1211" s="3" t="str">
        <f>IF(VLOOKUP($A1211,DICO_Complet!A:R,16,FALSE)=0,"",VLOOKUP($A1211,DICO_Complet!A:R,16,FALSE))</f>
        <v/>
      </c>
      <c r="S1211" s="3" t="str">
        <f>IF(VLOOKUP($A1211,DICO_Complet!A:R,17,FALSE)=0,"",VLOOKUP($A1211,DICO_Complet!A:R,17,FALSE))</f>
        <v/>
      </c>
      <c r="T1211" s="3" t="str">
        <f>IF(VLOOKUP($A1211,DICO_Complet!A:R,18,FALSE)=0,"",VLOOKUP($A1211,DICO_Complet!A:R,18,FALSE))</f>
        <v/>
      </c>
    </row>
    <row r="1212" spans="1:20">
      <c r="A1212" s="29">
        <v>260304152700</v>
      </c>
      <c r="B1212" s="30" t="str">
        <f>IF(ISNA(VLOOKUP(Tableau161920[[#This Row],[Référence]],MON_MSG!A:B,2,FALSE)),"N",IF($I1212="Obsolete","N","O"))</f>
        <v>O</v>
      </c>
      <c r="C1212" s="3" t="str">
        <f>VLOOKUP($A1212,DICO_Complet!A:R,3,FALSE)</f>
        <v>Transaction</v>
      </c>
      <c r="D1212" s="3" t="str">
        <f>VLOOKUP($A1212,DICO_Complet!A:R,4,FALSE)</f>
        <v>additionalResponseData</v>
      </c>
      <c r="E1212" s="3" t="str">
        <f>VLOOKUP($A1212,DICO_Complet!A:R,5,FALSE)</f>
        <v>appliedCardholderIdMethod</v>
      </c>
      <c r="F1212" s="3" t="str">
        <f>VLOOKUP($A1212,DICO_Complet!A:R,6,FALSE)</f>
        <v>Exact1AlphaNumericText</v>
      </c>
      <c r="G1212" s="31" t="str">
        <f>VLOOKUP($A1212,DICO_Complet!A:R,7,FALSE)</f>
        <v>DNS</v>
      </c>
      <c r="H1212" s="31">
        <f>VLOOKUP($A1212,DICO_Complet!A:R,8,FALSE)</f>
        <v>0</v>
      </c>
      <c r="I1212" s="3" t="str">
        <f>IF(VLOOKUP($A1212,DICO_Complet!A:R,9,FALSE)&lt;&gt;0,VLOOKUP($A1212,DICO_Complet!A:R,9,FALSE),"")</f>
        <v/>
      </c>
      <c r="J1212" s="3" t="str">
        <f>VLOOKUP($A1212,DICO_Complet!A:R,10,FALSE)</f>
        <v>Applied Cardholder ID Method</v>
      </c>
      <c r="K1212" s="3" t="str">
        <f>IF(OR(ISNA(VLOOKUP(Tableau161920[[#This Row],[Référence]],MON_MSG!A:H,7,FALSE)),ISBLANK(VLOOKUP(Tableau161920[[#This Row],[Référence]],MON_MSG!A:H,7,FALSE))),"",VLOOKUP(Tableau161920[[#This Row],[Référence]],MON_MSG!A:H,7,FALSE))</f>
        <v/>
      </c>
      <c r="L1212" s="3" t="str">
        <f>IF(OR(ISNA(VLOOKUP(Tableau161920[[#This Row],[Référence]],MON_MSG!A:I,8,FALSE)),ISBLANK(VLOOKUP(Tableau161920[[#This Row],[Référence]],MON_MSG!A:I,8,FALSE))),"",VLOOKUP(Tableau161920[[#This Row],[Référence]],MON_MSG!A:I,8,FALSE))</f>
        <v/>
      </c>
      <c r="M1212" s="3" t="str">
        <f>IF(OR(ISNA(VLOOKUP(Tableau161920[[#This Row],[Référence]],MON_MSG!A:J,9,FALSE)),ISBLANK(VLOOKUP(Tableau161920[[#This Row],[Référence]],MON_MSG!A:J,9,FALSE))),"",VLOOKUP(Tableau161920[[#This Row],[Référence]],MON_MSG!A:J,9,FALSE))</f>
        <v/>
      </c>
      <c r="N1212" s="3" t="str">
        <f>IF(VLOOKUP($A1212,DICO_Complet!A:R,12,FALSE)=0,"",VLOOKUP($A1212,DICO_Complet!A:R,12,FALSE))</f>
        <v/>
      </c>
      <c r="O1212" s="3" t="str">
        <f>IF(VLOOKUP($A1212,DICO_Complet!A:R,13,FALSE)=0,"",VLOOKUP($A1212,DICO_Complet!A:R,13,FALSE))</f>
        <v>112_1001_p6</v>
      </c>
      <c r="P1212" s="3" t="str">
        <f>IF(VLOOKUP($A1212,DICO_Complet!A:R,14,FALSE)=0,"",VLOOKUP($A1212,DICO_Complet!A:R,14,FALSE))</f>
        <v/>
      </c>
      <c r="Q1212" s="3" t="str">
        <f>IF(VLOOKUP($A1212,DICO_Complet!A:R,15,FALSE)=0,"",VLOOKUP($A1212,DICO_Complet!A:R,15,FALSE))</f>
        <v/>
      </c>
      <c r="R1212" s="3" t="str">
        <f>IF(VLOOKUP($A1212,DICO_Complet!A:R,16,FALSE)=0,"",VLOOKUP($A1212,DICO_Complet!A:R,16,FALSE))</f>
        <v/>
      </c>
      <c r="S1212" s="3" t="str">
        <f>IF(VLOOKUP($A1212,DICO_Complet!A:R,17,FALSE)=0,"",VLOOKUP($A1212,DICO_Complet!A:R,17,FALSE))</f>
        <v/>
      </c>
      <c r="T1212" s="3" t="str">
        <f>IF(VLOOKUP($A1212,DICO_Complet!A:R,18,FALSE)=0,"",VLOOKUP($A1212,DICO_Complet!A:R,18,FALSE))</f>
        <v/>
      </c>
    </row>
    <row r="1213" spans="1:20">
      <c r="A1213" s="29">
        <v>250220103203</v>
      </c>
      <c r="B1213" s="30" t="str">
        <f>IF(ISNA(VLOOKUP(Tableau161920[[#This Row],[Référence]],MON_MSG!A:B,2,FALSE)),"N",IF($I1213="Obsolete","N","O"))</f>
        <v>O</v>
      </c>
      <c r="C1213" s="3" t="str">
        <f>VLOOKUP($A1213,DICO_Complet!A:R,3,FALSE)</f>
        <v>Transaction</v>
      </c>
      <c r="D1213" s="3" t="str">
        <f>VLOOKUP($A1213,DICO_Complet!A:R,4,FALSE)</f>
        <v>additionalResponseData</v>
      </c>
      <c r="E1213" s="3" t="str">
        <f>VLOOKUP($A1213,DICO_Complet!A:R,5,FALSE)</f>
        <v>appliedMarketSpecificDataIndicator</v>
      </c>
      <c r="F1213" s="3" t="str">
        <f>VLOOKUP($A1213,DICO_Complet!A:R,6,FALSE)</f>
        <v>Exact1AlphaNumericText</v>
      </c>
      <c r="G1213" s="31" t="str">
        <f>VLOOKUP($A1213,DICO_Complet!A:R,7,FALSE)</f>
        <v>DNS</v>
      </c>
      <c r="H1213" s="31">
        <f>VLOOKUP($A1213,DICO_Complet!A:R,8,FALSE)</f>
        <v>0</v>
      </c>
      <c r="I1213" s="3" t="str">
        <f>IF(VLOOKUP($A1213,DICO_Complet!A:R,9,FALSE)&lt;&gt;0,VLOOKUP($A1213,DICO_Complet!A:R,9,FALSE),"")</f>
        <v/>
      </c>
      <c r="J1213" s="3" t="str">
        <f>VLOOKUP($A1213,DICO_Complet!A:R,10,FALSE)</f>
        <v>Applied Market Specific Data Indicator</v>
      </c>
      <c r="K1213" s="3" t="str">
        <f>IF(OR(ISNA(VLOOKUP(Tableau161920[[#This Row],[Référence]],MON_MSG!A:H,7,FALSE)),ISBLANK(VLOOKUP(Tableau161920[[#This Row],[Référence]],MON_MSG!A:H,7,FALSE))),"",VLOOKUP(Tableau161920[[#This Row],[Référence]],MON_MSG!A:H,7,FALSE))</f>
        <v/>
      </c>
      <c r="L1213" s="3" t="str">
        <f>IF(OR(ISNA(VLOOKUP(Tableau161920[[#This Row],[Référence]],MON_MSG!A:I,8,FALSE)),ISBLANK(VLOOKUP(Tableau161920[[#This Row],[Référence]],MON_MSG!A:I,8,FALSE))),"",VLOOKUP(Tableau161920[[#This Row],[Référence]],MON_MSG!A:I,8,FALSE))</f>
        <v/>
      </c>
      <c r="M1213" s="3" t="str">
        <f>IF(OR(ISNA(VLOOKUP(Tableau161920[[#This Row],[Référence]],MON_MSG!A:J,9,FALSE)),ISBLANK(VLOOKUP(Tableau161920[[#This Row],[Référence]],MON_MSG!A:J,9,FALSE))),"",VLOOKUP(Tableau161920[[#This Row],[Référence]],MON_MSG!A:J,9,FALSE))</f>
        <v/>
      </c>
      <c r="N1213" s="3" t="str">
        <f>IF(VLOOKUP($A1213,DICO_Complet!A:R,12,FALSE)=0,"",VLOOKUP($A1213,DICO_Complet!A:R,12,FALSE))</f>
        <v/>
      </c>
      <c r="O1213" s="3" t="str">
        <f>IF(VLOOKUP($A1213,DICO_Complet!A:R,13,FALSE)=0,"",VLOOKUP($A1213,DICO_Complet!A:R,13,FALSE))</f>
        <v>112-1001-p3</v>
      </c>
      <c r="P1213" s="3" t="str">
        <f>IF(VLOOKUP($A1213,DICO_Complet!A:R,14,FALSE)=0,"",VLOOKUP($A1213,DICO_Complet!A:R,14,FALSE))</f>
        <v>059-1001-p3</v>
      </c>
      <c r="Q1213" s="3" t="str">
        <f>IF(VLOOKUP($A1213,DICO_Complet!A:R,15,FALSE)=0,"",VLOOKUP($A1213,DICO_Complet!A:R,15,FALSE))</f>
        <v>119-1001</v>
      </c>
      <c r="R1213" s="3" t="str">
        <f>IF(VLOOKUP($A1213,DICO_Complet!A:R,16,FALSE)=0,"",VLOOKUP($A1213,DICO_Complet!A:R,16,FALSE))</f>
        <v>field 111 Dataset ID 56 Tag 84</v>
      </c>
      <c r="S1213" s="3" t="str">
        <f>IF(VLOOKUP($A1213,DICO_Complet!A:R,17,FALSE)=0,"",VLOOKUP($A1213,DICO_Complet!A:R,17,FALSE))</f>
        <v/>
      </c>
      <c r="T1213" s="3" t="str">
        <f>IF(VLOOKUP($A1213,DICO_Complet!A:R,18,FALSE)=0,"",VLOOKUP($A1213,DICO_Complet!A:R,18,FALSE))</f>
        <v/>
      </c>
    </row>
    <row r="1214" spans="1:20">
      <c r="A1214" s="29">
        <v>260304152200</v>
      </c>
      <c r="B1214" s="30" t="str">
        <f>IF(ISNA(VLOOKUP(Tableau161920[[#This Row],[Référence]],MON_MSG!A:B,2,FALSE)),"N",IF($I1214="Obsolete","N","O"))</f>
        <v>O</v>
      </c>
      <c r="C1214" s="3" t="str">
        <f>VLOOKUP($A1214,DICO_Complet!A:R,3,FALSE)</f>
        <v>Transaction</v>
      </c>
      <c r="D1214" s="3" t="str">
        <f>VLOOKUP($A1214,DICO_Complet!A:R,4,FALSE)</f>
        <v>additionalResponseData</v>
      </c>
      <c r="E1214" s="3" t="str">
        <f>VLOOKUP($A1214,DICO_Complet!A:R,5,FALSE)</f>
        <v>appliedProductPlatform</v>
      </c>
      <c r="F1214" s="3" t="str">
        <f>VLOOKUP($A1214,DICO_Complet!A:R,6,FALSE)</f>
        <v>Exact2AlphaNumericText</v>
      </c>
      <c r="G1214" s="31" t="str">
        <f>VLOOKUP($A1214,DICO_Complet!A:R,7,FALSE)</f>
        <v>DNS</v>
      </c>
      <c r="H1214" s="31">
        <f>VLOOKUP($A1214,DICO_Complet!A:R,8,FALSE)</f>
        <v>0</v>
      </c>
      <c r="I1214" s="3" t="str">
        <f>IF(VLOOKUP($A1214,DICO_Complet!A:R,9,FALSE)&lt;&gt;0,VLOOKUP($A1214,DICO_Complet!A:R,9,FALSE),"")</f>
        <v/>
      </c>
      <c r="J1214" s="3" t="str">
        <f>VLOOKUP($A1214,DICO_Complet!A:R,10,FALSE)</f>
        <v>Applied Product Platform</v>
      </c>
      <c r="K1214" s="3" t="str">
        <f>IF(OR(ISNA(VLOOKUP(Tableau161920[[#This Row],[Référence]],MON_MSG!A:H,7,FALSE)),ISBLANK(VLOOKUP(Tableau161920[[#This Row],[Référence]],MON_MSG!A:H,7,FALSE))),"",VLOOKUP(Tableau161920[[#This Row],[Référence]],MON_MSG!A:H,7,FALSE))</f>
        <v/>
      </c>
      <c r="L1214" s="3" t="str">
        <f>IF(OR(ISNA(VLOOKUP(Tableau161920[[#This Row],[Référence]],MON_MSG!A:I,8,FALSE)),ISBLANK(VLOOKUP(Tableau161920[[#This Row],[Référence]],MON_MSG!A:I,8,FALSE))),"",VLOOKUP(Tableau161920[[#This Row],[Référence]],MON_MSG!A:I,8,FALSE))</f>
        <v/>
      </c>
      <c r="M1214" s="3" t="str">
        <f>IF(OR(ISNA(VLOOKUP(Tableau161920[[#This Row],[Référence]],MON_MSG!A:J,9,FALSE)),ISBLANK(VLOOKUP(Tableau161920[[#This Row],[Référence]],MON_MSG!A:J,9,FALSE))),"",VLOOKUP(Tableau161920[[#This Row],[Référence]],MON_MSG!A:J,9,FALSE))</f>
        <v/>
      </c>
      <c r="N1214" s="3" t="str">
        <f>IF(VLOOKUP($A1214,DICO_Complet!A:R,12,FALSE)=0,"",VLOOKUP($A1214,DICO_Complet!A:R,12,FALSE))</f>
        <v/>
      </c>
      <c r="O1214" s="3" t="str">
        <f>IF(VLOOKUP($A1214,DICO_Complet!A:R,13,FALSE)=0,"",VLOOKUP($A1214,DICO_Complet!A:R,13,FALSE))</f>
        <v>112_1001_p5</v>
      </c>
      <c r="P1214" s="3" t="str">
        <f>IF(VLOOKUP($A1214,DICO_Complet!A:R,14,FALSE)=0,"",VLOOKUP($A1214,DICO_Complet!A:R,14,FALSE))</f>
        <v/>
      </c>
      <c r="Q1214" s="3" t="str">
        <f>IF(VLOOKUP($A1214,DICO_Complet!A:R,15,FALSE)=0,"",VLOOKUP($A1214,DICO_Complet!A:R,15,FALSE))</f>
        <v/>
      </c>
      <c r="R1214" s="3" t="str">
        <f>IF(VLOOKUP($A1214,DICO_Complet!A:R,16,FALSE)=0,"",VLOOKUP($A1214,DICO_Complet!A:R,16,FALSE))</f>
        <v/>
      </c>
      <c r="S1214" s="3" t="str">
        <f>IF(VLOOKUP($A1214,DICO_Complet!A:R,17,FALSE)=0,"",VLOOKUP($A1214,DICO_Complet!A:R,17,FALSE))</f>
        <v/>
      </c>
      <c r="T1214" s="3" t="str">
        <f>IF(VLOOKUP($A1214,DICO_Complet!A:R,18,FALSE)=0,"",VLOOKUP($A1214,DICO_Complet!A:R,18,FALSE))</f>
        <v/>
      </c>
    </row>
    <row r="1215" spans="1:20">
      <c r="A1215" s="104">
        <v>250703221300</v>
      </c>
      <c r="B1215" s="30" t="str">
        <f>IF(ISNA(VLOOKUP(Tableau161920[[#This Row],[Référence]],MON_MSG!A:B,2,FALSE)),"N",IF($I1215="Obsolete","N","O"))</f>
        <v>O</v>
      </c>
      <c r="C1215" s="3" t="str">
        <f>VLOOKUP($A1215,DICO_Complet!A:R,3,FALSE)</f>
        <v>Transaction</v>
      </c>
      <c r="D1215" s="3" t="str">
        <f>VLOOKUP($A1215,DICO_Complet!A:R,4,FALSE)</f>
        <v>additionalResponseData</v>
      </c>
      <c r="E1215" s="3" t="str">
        <f>VLOOKUP($A1215,DICO_Complet!A:R,5,FALSE)</f>
        <v>captureCallServiceActivationCode</v>
      </c>
      <c r="F1215" s="3" t="str">
        <f>VLOOKUP($A1215,DICO_Complet!A:R,6,FALSE)</f>
        <v>CallServiceActivationCodeCodeset</v>
      </c>
      <c r="G1215" s="31" t="str">
        <f>VLOOKUP($A1215,DICO_Complet!A:R,7,FALSE)</f>
        <v>DNS</v>
      </c>
      <c r="H1215" s="31">
        <f>VLOOKUP($A1215,DICO_Complet!A:R,8,FALSE)</f>
        <v>0</v>
      </c>
      <c r="I1215" s="3" t="str">
        <f>IF(VLOOKUP($A1215,DICO_Complet!A:R,9,FALSE)&lt;&gt;0,VLOOKUP($A1215,DICO_Complet!A:R,9,FALSE),"")</f>
        <v/>
      </c>
      <c r="J1215" s="3" t="str">
        <f>VLOOKUP($A1215,DICO_Complet!A:R,10,FALSE)</f>
        <v>Call or service activation Code</v>
      </c>
      <c r="K1215" s="3" t="str">
        <f>IF(OR(ISNA(VLOOKUP(Tableau161920[[#This Row],[Référence]],MON_MSG!A:H,7,FALSE)),ISBLANK(VLOOKUP(Tableau161920[[#This Row],[Référence]],MON_MSG!A:H,7,FALSE))),"",VLOOKUP(Tableau161920[[#This Row],[Référence]],MON_MSG!A:H,7,FALSE))</f>
        <v/>
      </c>
      <c r="L1215" s="3" t="str">
        <f>IF(OR(ISNA(VLOOKUP(Tableau161920[[#This Row],[Référence]],MON_MSG!A:I,8,FALSE)),ISBLANK(VLOOKUP(Tableau161920[[#This Row],[Référence]],MON_MSG!A:I,8,FALSE))),"",VLOOKUP(Tableau161920[[#This Row],[Référence]],MON_MSG!A:I,8,FALSE))</f>
        <v/>
      </c>
      <c r="M1215" s="3" t="str">
        <f>IF(OR(ISNA(VLOOKUP(Tableau161920[[#This Row],[Référence]],MON_MSG!A:J,9,FALSE)),ISBLANK(VLOOKUP(Tableau161920[[#This Row],[Référence]],MON_MSG!A:J,9,FALSE))),"",VLOOKUP(Tableau161920[[#This Row],[Référence]],MON_MSG!A:J,9,FALSE))</f>
        <v/>
      </c>
      <c r="N1215" s="3" t="str">
        <f>IF(VLOOKUP($A1215,DICO_Complet!A:R,12,FALSE)=0,"",VLOOKUP($A1215,DICO_Complet!A:R,12,FALSE))</f>
        <v/>
      </c>
      <c r="O1215" s="3" t="str">
        <f>IF(VLOOKUP($A1215,DICO_Complet!A:R,13,FALSE)=0,"",VLOOKUP($A1215,DICO_Complet!A:R,13,FALSE))</f>
        <v/>
      </c>
      <c r="P1215" s="3" t="str">
        <f>IF(VLOOKUP($A1215,DICO_Complet!A:R,14,FALSE)=0,"",VLOOKUP($A1215,DICO_Complet!A:R,14,FALSE))</f>
        <v>044-AF</v>
      </c>
      <c r="Q1215" s="3" t="str">
        <f>IF(VLOOKUP($A1215,DICO_Complet!A:R,15,FALSE)=0,"",VLOOKUP($A1215,DICO_Complet!A:R,15,FALSE))</f>
        <v/>
      </c>
      <c r="R1215" s="3" t="str">
        <f>IF(VLOOKUP($A1215,DICO_Complet!A:R,16,FALSE)=0,"",VLOOKUP($A1215,DICO_Complet!A:R,16,FALSE))</f>
        <v/>
      </c>
      <c r="S1215" s="3" t="str">
        <f>IF(VLOOKUP($A1215,DICO_Complet!A:R,17,FALSE)=0,"",VLOOKUP($A1215,DICO_Complet!A:R,17,FALSE))</f>
        <v/>
      </c>
      <c r="T1215" s="3" t="str">
        <f>IF(VLOOKUP($A1215,DICO_Complet!A:R,18,FALSE)=0,"",VLOOKUP($A1215,DICO_Complet!A:R,18,FALSE))</f>
        <v/>
      </c>
    </row>
    <row r="1216" spans="1:20">
      <c r="A1216" s="104">
        <v>250703221500</v>
      </c>
      <c r="B1216" s="30" t="str">
        <f>IF(ISNA(VLOOKUP(Tableau161920[[#This Row],[Référence]],MON_MSG!A:B,2,FALSE)),"N",IF($I1216="Obsolete","N","O"))</f>
        <v>O</v>
      </c>
      <c r="C1216" s="3" t="str">
        <f>VLOOKUP($A1216,DICO_Complet!A:R,3,FALSE)</f>
        <v>Transaction</v>
      </c>
      <c r="D1216" s="3" t="str">
        <f>VLOOKUP($A1216,DICO_Complet!A:R,4,FALSE)</f>
        <v>additionalResponseData</v>
      </c>
      <c r="E1216" s="3" t="str">
        <f>VLOOKUP($A1216,DICO_Complet!A:R,5,FALSE)</f>
        <v>captureDialogManagementCode</v>
      </c>
      <c r="F1216" s="3" t="str">
        <f>VLOOKUP($A1216,DICO_Complet!A:R,6,FALSE)</f>
        <v>DialogManagementCodeCodeset</v>
      </c>
      <c r="G1216" s="31" t="str">
        <f>VLOOKUP($A1216,DICO_Complet!A:R,7,FALSE)</f>
        <v>DNS</v>
      </c>
      <c r="H1216" s="31">
        <f>VLOOKUP($A1216,DICO_Complet!A:R,8,FALSE)</f>
        <v>0</v>
      </c>
      <c r="I1216" s="3" t="str">
        <f>IF(VLOOKUP($A1216,DICO_Complet!A:R,9,FALSE)&lt;&gt;0,VLOOKUP($A1216,DICO_Complet!A:R,9,FALSE),"")</f>
        <v/>
      </c>
      <c r="J1216" s="3" t="str">
        <f>VLOOKUP($A1216,DICO_Complet!A:R,10,FALSE)</f>
        <v>Values used in a 'dialog + service opening request response' message.</v>
      </c>
      <c r="K1216" s="3" t="str">
        <f>IF(OR(ISNA(VLOOKUP(Tableau161920[[#This Row],[Référence]],MON_MSG!A:H,7,FALSE)),ISBLANK(VLOOKUP(Tableau161920[[#This Row],[Référence]],MON_MSG!A:H,7,FALSE))),"",VLOOKUP(Tableau161920[[#This Row],[Référence]],MON_MSG!A:H,7,FALSE))</f>
        <v/>
      </c>
      <c r="L1216" s="3" t="str">
        <f>IF(OR(ISNA(VLOOKUP(Tableau161920[[#This Row],[Référence]],MON_MSG!A:I,8,FALSE)),ISBLANK(VLOOKUP(Tableau161920[[#This Row],[Référence]],MON_MSG!A:I,8,FALSE))),"",VLOOKUP(Tableau161920[[#This Row],[Référence]],MON_MSG!A:I,8,FALSE))</f>
        <v/>
      </c>
      <c r="M1216" s="3" t="str">
        <f>IF(OR(ISNA(VLOOKUP(Tableau161920[[#This Row],[Référence]],MON_MSG!A:J,9,FALSE)),ISBLANK(VLOOKUP(Tableau161920[[#This Row],[Référence]],MON_MSG!A:J,9,FALSE))),"",VLOOKUP(Tableau161920[[#This Row],[Référence]],MON_MSG!A:J,9,FALSE))</f>
        <v/>
      </c>
      <c r="N1216" s="3" t="str">
        <f>IF(VLOOKUP($A1216,DICO_Complet!A:R,12,FALSE)=0,"",VLOOKUP($A1216,DICO_Complet!A:R,12,FALSE))</f>
        <v/>
      </c>
      <c r="O1216" s="3" t="str">
        <f>IF(VLOOKUP($A1216,DICO_Complet!A:R,13,FALSE)=0,"",VLOOKUP($A1216,DICO_Complet!A:R,13,FALSE))</f>
        <v/>
      </c>
      <c r="P1216" s="3" t="str">
        <f>IF(VLOOKUP($A1216,DICO_Complet!A:R,14,FALSE)=0,"",VLOOKUP($A1216,DICO_Complet!A:R,14,FALSE))</f>
        <v>044-AI</v>
      </c>
      <c r="Q1216" s="3" t="str">
        <f>IF(VLOOKUP($A1216,DICO_Complet!A:R,15,FALSE)=0,"",VLOOKUP($A1216,DICO_Complet!A:R,15,FALSE))</f>
        <v/>
      </c>
      <c r="R1216" s="3" t="str">
        <f>IF(VLOOKUP($A1216,DICO_Complet!A:R,16,FALSE)=0,"",VLOOKUP($A1216,DICO_Complet!A:R,16,FALSE))</f>
        <v/>
      </c>
      <c r="S1216" s="3" t="str">
        <f>IF(VLOOKUP($A1216,DICO_Complet!A:R,17,FALSE)=0,"",VLOOKUP($A1216,DICO_Complet!A:R,17,FALSE))</f>
        <v/>
      </c>
      <c r="T1216" s="3" t="str">
        <f>IF(VLOOKUP($A1216,DICO_Complet!A:R,18,FALSE)=0,"",VLOOKUP($A1216,DICO_Complet!A:R,18,FALSE))</f>
        <v/>
      </c>
    </row>
    <row r="1217" spans="1:20">
      <c r="A1217" s="104">
        <v>250703221700</v>
      </c>
      <c r="B1217" s="30" t="str">
        <f>IF(ISNA(VLOOKUP(Tableau161920[[#This Row],[Référence]],MON_MSG!A:B,2,FALSE)),"N",IF($I1217="Obsolete","N","O"))</f>
        <v>O</v>
      </c>
      <c r="C1217" s="3" t="str">
        <f>VLOOKUP($A1217,DICO_Complet!A:R,3,FALSE)</f>
        <v>Transaction</v>
      </c>
      <c r="D1217" s="3" t="str">
        <f>VLOOKUP($A1217,DICO_Complet!A:R,4,FALSE)</f>
        <v>additionalResponseData</v>
      </c>
      <c r="E1217" s="3" t="str">
        <f>VLOOKUP($A1217,DICO_Complet!A:R,5,FALSE)</f>
        <v>captureErrorManagementCode</v>
      </c>
      <c r="F1217" s="3" t="str">
        <f>VLOOKUP($A1217,DICO_Complet!A:R,6,FALSE)</f>
        <v>ErrorManagementCodeCodeset</v>
      </c>
      <c r="G1217" s="31" t="str">
        <f>VLOOKUP($A1217,DICO_Complet!A:R,7,FALSE)</f>
        <v>DNS</v>
      </c>
      <c r="H1217" s="31">
        <f>VLOOKUP($A1217,DICO_Complet!A:R,8,FALSE)</f>
        <v>0</v>
      </c>
      <c r="I1217" s="3" t="str">
        <f>IF(VLOOKUP($A1217,DICO_Complet!A:R,9,FALSE)&lt;&gt;0,VLOOKUP($A1217,DICO_Complet!A:R,9,FALSE),"")</f>
        <v/>
      </c>
      <c r="J1217" s="3" t="str">
        <f>VLOOKUP($A1217,DICO_Complet!A:R,10,FALSE)</f>
        <v>Error management code - Error code</v>
      </c>
      <c r="K1217" s="3" t="str">
        <f>IF(OR(ISNA(VLOOKUP(Tableau161920[[#This Row],[Référence]],MON_MSG!A:H,7,FALSE)),ISBLANK(VLOOKUP(Tableau161920[[#This Row],[Référence]],MON_MSG!A:H,7,FALSE))),"",VLOOKUP(Tableau161920[[#This Row],[Référence]],MON_MSG!A:H,7,FALSE))</f>
        <v/>
      </c>
      <c r="L1217" s="3" t="str">
        <f>IF(OR(ISNA(VLOOKUP(Tableau161920[[#This Row],[Référence]],MON_MSG!A:I,8,FALSE)),ISBLANK(VLOOKUP(Tableau161920[[#This Row],[Référence]],MON_MSG!A:I,8,FALSE))),"",VLOOKUP(Tableau161920[[#This Row],[Référence]],MON_MSG!A:I,8,FALSE))</f>
        <v/>
      </c>
      <c r="M1217" s="3" t="str">
        <f>IF(OR(ISNA(VLOOKUP(Tableau161920[[#This Row],[Référence]],MON_MSG!A:J,9,FALSE)),ISBLANK(VLOOKUP(Tableau161920[[#This Row],[Référence]],MON_MSG!A:J,9,FALSE))),"",VLOOKUP(Tableau161920[[#This Row],[Référence]],MON_MSG!A:J,9,FALSE))</f>
        <v/>
      </c>
      <c r="N1217" s="3" t="str">
        <f>IF(VLOOKUP($A1217,DICO_Complet!A:R,12,FALSE)=0,"",VLOOKUP($A1217,DICO_Complet!A:R,12,FALSE))</f>
        <v/>
      </c>
      <c r="O1217" s="3" t="str">
        <f>IF(VLOOKUP($A1217,DICO_Complet!A:R,13,FALSE)=0,"",VLOOKUP($A1217,DICO_Complet!A:R,13,FALSE))</f>
        <v/>
      </c>
      <c r="P1217" s="3" t="str">
        <f>IF(VLOOKUP($A1217,DICO_Complet!A:R,14,FALSE)=0,"",VLOOKUP($A1217,DICO_Complet!A:R,14,FALSE))</f>
        <v>044-AJ-p2</v>
      </c>
      <c r="Q1217" s="3" t="str">
        <f>IF(VLOOKUP($A1217,DICO_Complet!A:R,15,FALSE)=0,"",VLOOKUP($A1217,DICO_Complet!A:R,15,FALSE))</f>
        <v/>
      </c>
      <c r="R1217" s="3" t="str">
        <f>IF(VLOOKUP($A1217,DICO_Complet!A:R,16,FALSE)=0,"",VLOOKUP($A1217,DICO_Complet!A:R,16,FALSE))</f>
        <v/>
      </c>
      <c r="S1217" s="3" t="str">
        <f>IF(VLOOKUP($A1217,DICO_Complet!A:R,17,FALSE)=0,"",VLOOKUP($A1217,DICO_Complet!A:R,17,FALSE))</f>
        <v/>
      </c>
      <c r="T1217" s="3" t="str">
        <f>IF(VLOOKUP($A1217,DICO_Complet!A:R,18,FALSE)=0,"",VLOOKUP($A1217,DICO_Complet!A:R,18,FALSE))</f>
        <v/>
      </c>
    </row>
    <row r="1218" spans="1:20">
      <c r="A1218" s="29">
        <v>250703221600</v>
      </c>
      <c r="B1218" s="30" t="str">
        <f>IF(ISNA(VLOOKUP(Tableau161920[[#This Row],[Référence]],MON_MSG!A:B,2,FALSE)),"N",IF($I1218="Obsolete","N","O"))</f>
        <v>O</v>
      </c>
      <c r="C1218" s="3" t="str">
        <f>VLOOKUP($A1218,DICO_Complet!A:R,3,FALSE)</f>
        <v>Transaction</v>
      </c>
      <c r="D1218" s="3" t="str">
        <f>VLOOKUP($A1218,DICO_Complet!A:R,4,FALSE)</f>
        <v>additionalResponseData</v>
      </c>
      <c r="E1218" s="3" t="str">
        <f>VLOOKUP($A1218,DICO_Complet!A:R,5,FALSE)</f>
        <v>captureErrorManagementSynchLevel</v>
      </c>
      <c r="F1218" s="3" t="str">
        <f>VLOOKUP($A1218,DICO_Complet!A:R,6,FALSE)</f>
        <v>ErrorManagementSynchLevelCodeset</v>
      </c>
      <c r="G1218" s="31" t="str">
        <f>VLOOKUP($A1218,DICO_Complet!A:R,7,FALSE)</f>
        <v>DNS</v>
      </c>
      <c r="H1218" s="31">
        <f>VLOOKUP($A1218,DICO_Complet!A:R,8,FALSE)</f>
        <v>0</v>
      </c>
      <c r="I1218" s="3" t="str">
        <f>IF(VLOOKUP($A1218,DICO_Complet!A:R,9,FALSE)&lt;&gt;0,VLOOKUP($A1218,DICO_Complet!A:R,9,FALSE),"")</f>
        <v/>
      </c>
      <c r="J1218" s="3" t="str">
        <f>VLOOKUP($A1218,DICO_Complet!A:R,10,FALSE)</f>
        <v>Error management code - synchronisation level</v>
      </c>
      <c r="K1218" s="3" t="str">
        <f>IF(OR(ISNA(VLOOKUP(Tableau161920[[#This Row],[Référence]],MON_MSG!A:H,7,FALSE)),ISBLANK(VLOOKUP(Tableau161920[[#This Row],[Référence]],MON_MSG!A:H,7,FALSE))),"",VLOOKUP(Tableau161920[[#This Row],[Référence]],MON_MSG!A:H,7,FALSE))</f>
        <v/>
      </c>
      <c r="L1218" s="3" t="str">
        <f>IF(OR(ISNA(VLOOKUP(Tableau161920[[#This Row],[Référence]],MON_MSG!A:I,8,FALSE)),ISBLANK(VLOOKUP(Tableau161920[[#This Row],[Référence]],MON_MSG!A:I,8,FALSE))),"",VLOOKUP(Tableau161920[[#This Row],[Référence]],MON_MSG!A:I,8,FALSE))</f>
        <v/>
      </c>
      <c r="M1218" s="3" t="str">
        <f>IF(OR(ISNA(VLOOKUP(Tableau161920[[#This Row],[Référence]],MON_MSG!A:J,9,FALSE)),ISBLANK(VLOOKUP(Tableau161920[[#This Row],[Référence]],MON_MSG!A:J,9,FALSE))),"",VLOOKUP(Tableau161920[[#This Row],[Référence]],MON_MSG!A:J,9,FALSE))</f>
        <v/>
      </c>
      <c r="N1218" s="3" t="str">
        <f>IF(VLOOKUP($A1218,DICO_Complet!A:R,12,FALSE)=0,"",VLOOKUP($A1218,DICO_Complet!A:R,12,FALSE))</f>
        <v/>
      </c>
      <c r="O1218" s="3" t="str">
        <f>IF(VLOOKUP($A1218,DICO_Complet!A:R,13,FALSE)=0,"",VLOOKUP($A1218,DICO_Complet!A:R,13,FALSE))</f>
        <v/>
      </c>
      <c r="P1218" s="3" t="str">
        <f>IF(VLOOKUP($A1218,DICO_Complet!A:R,14,FALSE)=0,"",VLOOKUP($A1218,DICO_Complet!A:R,14,FALSE))</f>
        <v>044-AJ-p1</v>
      </c>
      <c r="Q1218" s="3" t="str">
        <f>IF(VLOOKUP($A1218,DICO_Complet!A:R,15,FALSE)=0,"",VLOOKUP($A1218,DICO_Complet!A:R,15,FALSE))</f>
        <v/>
      </c>
      <c r="R1218" s="3" t="str">
        <f>IF(VLOOKUP($A1218,DICO_Complet!A:R,16,FALSE)=0,"",VLOOKUP($A1218,DICO_Complet!A:R,16,FALSE))</f>
        <v/>
      </c>
      <c r="S1218" s="3" t="str">
        <f>IF(VLOOKUP($A1218,DICO_Complet!A:R,17,FALSE)=0,"",VLOOKUP($A1218,DICO_Complet!A:R,17,FALSE))</f>
        <v/>
      </c>
      <c r="T1218" s="3" t="str">
        <f>IF(VLOOKUP($A1218,DICO_Complet!A:R,18,FALSE)=0,"",VLOOKUP($A1218,DICO_Complet!A:R,18,FALSE))</f>
        <v/>
      </c>
    </row>
    <row r="1219" spans="1:20">
      <c r="A1219" s="104">
        <v>250703220900</v>
      </c>
      <c r="B1219" s="30" t="str">
        <f>IF(ISNA(VLOOKUP(Tableau161920[[#This Row],[Référence]],MON_MSG!A:B,2,FALSE)),"N",IF($I1219="Obsolete","N","O"))</f>
        <v>O</v>
      </c>
      <c r="C1219" s="3" t="str">
        <f>VLOOKUP($A1219,DICO_Complet!A:R,3,FALSE)</f>
        <v>Transaction</v>
      </c>
      <c r="D1219" s="3" t="str">
        <f>VLOOKUP($A1219,DICO_Complet!A:R,4,FALSE)</f>
        <v>additionalResponseData</v>
      </c>
      <c r="E1219" s="3" t="str">
        <f>VLOOKUP($A1219,DICO_Complet!A:R,5,FALSE)</f>
        <v>captureIncorrectFieldData</v>
      </c>
      <c r="F1219" s="3" t="str">
        <f>VLOOKUP($A1219,DICO_Complet!A:R,6,FALSE)</f>
        <v>Exact4Text</v>
      </c>
      <c r="G1219" s="31" t="str">
        <f>VLOOKUP($A1219,DICO_Complet!A:R,7,FALSE)</f>
        <v>DNS</v>
      </c>
      <c r="H1219" s="31">
        <f>VLOOKUP($A1219,DICO_Complet!A:R,8,FALSE)</f>
        <v>0</v>
      </c>
      <c r="I1219" s="3" t="str">
        <f>IF(VLOOKUP($A1219,DICO_Complet!A:R,9,FALSE)&lt;&gt;0,VLOOKUP($A1219,DICO_Complet!A:R,9,FALSE),"")</f>
        <v/>
      </c>
      <c r="J1219" s="3" t="str">
        <f>VLOOKUP($A1219,DICO_Complet!A:R,10,FALSE)</f>
        <v>Incorrect data associated with the incorrect fields number</v>
      </c>
      <c r="K1219" s="3" t="str">
        <f>IF(OR(ISNA(VLOOKUP(Tableau161920[[#This Row],[Référence]],MON_MSG!A:H,7,FALSE)),ISBLANK(VLOOKUP(Tableau161920[[#This Row],[Référence]],MON_MSG!A:H,7,FALSE))),"",VLOOKUP(Tableau161920[[#This Row],[Référence]],MON_MSG!A:H,7,FALSE))</f>
        <v/>
      </c>
      <c r="L1219" s="3" t="str">
        <f>IF(OR(ISNA(VLOOKUP(Tableau161920[[#This Row],[Référence]],MON_MSG!A:I,8,FALSE)),ISBLANK(VLOOKUP(Tableau161920[[#This Row],[Référence]],MON_MSG!A:I,8,FALSE))),"",VLOOKUP(Tableau161920[[#This Row],[Référence]],MON_MSG!A:I,8,FALSE))</f>
        <v/>
      </c>
      <c r="M1219" s="3" t="str">
        <f>IF(OR(ISNA(VLOOKUP(Tableau161920[[#This Row],[Référence]],MON_MSG!A:J,9,FALSE)),ISBLANK(VLOOKUP(Tableau161920[[#This Row],[Référence]],MON_MSG!A:J,9,FALSE))),"",VLOOKUP(Tableau161920[[#This Row],[Référence]],MON_MSG!A:J,9,FALSE))</f>
        <v/>
      </c>
      <c r="N1219" s="3" t="str">
        <f>IF(VLOOKUP($A1219,DICO_Complet!A:R,12,FALSE)=0,"",VLOOKUP($A1219,DICO_Complet!A:R,12,FALSE))</f>
        <v/>
      </c>
      <c r="O1219" s="3" t="str">
        <f>IF(VLOOKUP($A1219,DICO_Complet!A:R,13,FALSE)=0,"",VLOOKUP($A1219,DICO_Complet!A:R,13,FALSE))</f>
        <v/>
      </c>
      <c r="P1219" s="3" t="str">
        <f>IF(VLOOKUP($A1219,DICO_Complet!A:R,14,FALSE)=0,"",VLOOKUP($A1219,DICO_Complet!A:R,14,FALSE))</f>
        <v>044-AA-p2</v>
      </c>
      <c r="Q1219" s="3" t="str">
        <f>IF(VLOOKUP($A1219,DICO_Complet!A:R,15,FALSE)=0,"",VLOOKUP($A1219,DICO_Complet!A:R,15,FALSE))</f>
        <v/>
      </c>
      <c r="R1219" s="3" t="str">
        <f>IF(VLOOKUP($A1219,DICO_Complet!A:R,16,FALSE)=0,"",VLOOKUP($A1219,DICO_Complet!A:R,16,FALSE))</f>
        <v/>
      </c>
      <c r="S1219" s="3" t="str">
        <f>IF(VLOOKUP($A1219,DICO_Complet!A:R,17,FALSE)=0,"",VLOOKUP($A1219,DICO_Complet!A:R,17,FALSE))</f>
        <v/>
      </c>
      <c r="T1219" s="3" t="str">
        <f>IF(VLOOKUP($A1219,DICO_Complet!A:R,18,FALSE)=0,"",VLOOKUP($A1219,DICO_Complet!A:R,18,FALSE))</f>
        <v/>
      </c>
    </row>
    <row r="1220" spans="1:20">
      <c r="A1220" s="29">
        <v>250703220800</v>
      </c>
      <c r="B1220" s="30" t="str">
        <f>IF(ISNA(VLOOKUP(Tableau161920[[#This Row],[Référence]],MON_MSG!A:B,2,FALSE)),"N",IF($I1220="Obsolete","N","O"))</f>
        <v>O</v>
      </c>
      <c r="C1220" s="3" t="str">
        <f>VLOOKUP($A1220,DICO_Complet!A:R,3,FALSE)</f>
        <v>Transaction</v>
      </c>
      <c r="D1220" s="3" t="str">
        <f>VLOOKUP($A1220,DICO_Complet!A:R,4,FALSE)</f>
        <v>additionalResponseData</v>
      </c>
      <c r="E1220" s="3" t="str">
        <f>VLOOKUP($A1220,DICO_Complet!A:R,5,FALSE)</f>
        <v>captureIncorrectFieldNumber</v>
      </c>
      <c r="F1220" s="3" t="str">
        <f>VLOOKUP($A1220,DICO_Complet!A:R,6,FALSE)</f>
        <v>Exact3Text</v>
      </c>
      <c r="G1220" s="31" t="str">
        <f>VLOOKUP($A1220,DICO_Complet!A:R,7,FALSE)</f>
        <v>DNS</v>
      </c>
      <c r="H1220" s="31">
        <f>VLOOKUP($A1220,DICO_Complet!A:R,8,FALSE)</f>
        <v>0</v>
      </c>
      <c r="I1220" s="3" t="str">
        <f>IF(VLOOKUP($A1220,DICO_Complet!A:R,9,FALSE)&lt;&gt;0,VLOOKUP($A1220,DICO_Complet!A:R,9,FALSE),"")</f>
        <v/>
      </c>
      <c r="J1220" s="3" t="str">
        <f>VLOOKUP($A1220,DICO_Complet!A:R,10,FALSE)</f>
        <v>Incorrect Field Number</v>
      </c>
      <c r="K1220" s="3" t="str">
        <f>IF(OR(ISNA(VLOOKUP(Tableau161920[[#This Row],[Référence]],MON_MSG!A:H,7,FALSE)),ISBLANK(VLOOKUP(Tableau161920[[#This Row],[Référence]],MON_MSG!A:H,7,FALSE))),"",VLOOKUP(Tableau161920[[#This Row],[Référence]],MON_MSG!A:H,7,FALSE))</f>
        <v/>
      </c>
      <c r="L1220" s="3" t="str">
        <f>IF(OR(ISNA(VLOOKUP(Tableau161920[[#This Row],[Référence]],MON_MSG!A:I,8,FALSE)),ISBLANK(VLOOKUP(Tableau161920[[#This Row],[Référence]],MON_MSG!A:I,8,FALSE))),"",VLOOKUP(Tableau161920[[#This Row],[Référence]],MON_MSG!A:I,8,FALSE))</f>
        <v/>
      </c>
      <c r="M1220" s="3" t="str">
        <f>IF(OR(ISNA(VLOOKUP(Tableau161920[[#This Row],[Référence]],MON_MSG!A:J,9,FALSE)),ISBLANK(VLOOKUP(Tableau161920[[#This Row],[Référence]],MON_MSG!A:J,9,FALSE))),"",VLOOKUP(Tableau161920[[#This Row],[Référence]],MON_MSG!A:J,9,FALSE))</f>
        <v/>
      </c>
      <c r="N1220" s="3" t="str">
        <f>IF(VLOOKUP($A1220,DICO_Complet!A:R,12,FALSE)=0,"",VLOOKUP($A1220,DICO_Complet!A:R,12,FALSE))</f>
        <v/>
      </c>
      <c r="O1220" s="3" t="str">
        <f>IF(VLOOKUP($A1220,DICO_Complet!A:R,13,FALSE)=0,"",VLOOKUP($A1220,DICO_Complet!A:R,13,FALSE))</f>
        <v/>
      </c>
      <c r="P1220" s="3" t="str">
        <f>IF(VLOOKUP($A1220,DICO_Complet!A:R,14,FALSE)=0,"",VLOOKUP($A1220,DICO_Complet!A:R,14,FALSE))</f>
        <v>044-AA-p1</v>
      </c>
      <c r="Q1220" s="3" t="str">
        <f>IF(VLOOKUP($A1220,DICO_Complet!A:R,15,FALSE)=0,"",VLOOKUP($A1220,DICO_Complet!A:R,15,FALSE))</f>
        <v/>
      </c>
      <c r="R1220" s="3" t="str">
        <f>IF(VLOOKUP($A1220,DICO_Complet!A:R,16,FALSE)=0,"",VLOOKUP($A1220,DICO_Complet!A:R,16,FALSE))</f>
        <v/>
      </c>
      <c r="S1220" s="3" t="str">
        <f>IF(VLOOKUP($A1220,DICO_Complet!A:R,17,FALSE)=0,"",VLOOKUP($A1220,DICO_Complet!A:R,17,FALSE))</f>
        <v/>
      </c>
      <c r="T1220" s="3" t="str">
        <f>IF(VLOOKUP($A1220,DICO_Complet!A:R,18,FALSE)=0,"",VLOOKUP($A1220,DICO_Complet!A:R,18,FALSE))</f>
        <v/>
      </c>
    </row>
    <row r="1221" spans="1:20">
      <c r="A1221" s="29">
        <v>250703221200</v>
      </c>
      <c r="B1221" s="30" t="str">
        <f>IF(ISNA(VLOOKUP(Tableau161920[[#This Row],[Référence]],MON_MSG!A:B,2,FALSE)),"N",IF($I1221="Obsolete","N","O"))</f>
        <v>O</v>
      </c>
      <c r="C1221" s="3" t="str">
        <f>VLOOKUP($A1221,DICO_Complet!A:R,3,FALSE)</f>
        <v>Transaction</v>
      </c>
      <c r="D1221" s="3" t="str">
        <f>VLOOKUP($A1221,DICO_Complet!A:R,4,FALSE)</f>
        <v>additionalResponseData</v>
      </c>
      <c r="E1221" s="3" t="str">
        <f>VLOOKUP($A1221,DICO_Complet!A:R,5,FALSE)</f>
        <v>captureOpeningResponseCode</v>
      </c>
      <c r="F1221" s="3" t="str">
        <f>VLOOKUP($A1221,DICO_Complet!A:R,6,FALSE)</f>
        <v>OpeningResponseCodeCodeset</v>
      </c>
      <c r="G1221" s="31" t="str">
        <f>VLOOKUP($A1221,DICO_Complet!A:R,7,FALSE)</f>
        <v>DNS</v>
      </c>
      <c r="H1221" s="31">
        <f>VLOOKUP($A1221,DICO_Complet!A:R,8,FALSE)</f>
        <v>0</v>
      </c>
      <c r="I1221" s="3" t="str">
        <f>IF(VLOOKUP($A1221,DICO_Complet!A:R,9,FALSE)&lt;&gt;0,VLOOKUP($A1221,DICO_Complet!A:R,9,FALSE),"")</f>
        <v/>
      </c>
      <c r="J1221" s="3" t="str">
        <f>VLOOKUP($A1221,DICO_Complet!A:R,10,FALSE)</f>
        <v xml:space="preserve">Dialog and service opening response code </v>
      </c>
      <c r="K1221" s="3" t="str">
        <f>IF(OR(ISNA(VLOOKUP(Tableau161920[[#This Row],[Référence]],MON_MSG!A:H,7,FALSE)),ISBLANK(VLOOKUP(Tableau161920[[#This Row],[Référence]],MON_MSG!A:H,7,FALSE))),"",VLOOKUP(Tableau161920[[#This Row],[Référence]],MON_MSG!A:H,7,FALSE))</f>
        <v/>
      </c>
      <c r="L1221" s="3" t="str">
        <f>IF(OR(ISNA(VLOOKUP(Tableau161920[[#This Row],[Référence]],MON_MSG!A:I,8,FALSE)),ISBLANK(VLOOKUP(Tableau161920[[#This Row],[Référence]],MON_MSG!A:I,8,FALSE))),"",VLOOKUP(Tableau161920[[#This Row],[Référence]],MON_MSG!A:I,8,FALSE))</f>
        <v/>
      </c>
      <c r="M1221" s="3" t="str">
        <f>IF(OR(ISNA(VLOOKUP(Tableau161920[[#This Row],[Référence]],MON_MSG!A:J,9,FALSE)),ISBLANK(VLOOKUP(Tableau161920[[#This Row],[Référence]],MON_MSG!A:J,9,FALSE))),"",VLOOKUP(Tableau161920[[#This Row],[Référence]],MON_MSG!A:J,9,FALSE))</f>
        <v/>
      </c>
      <c r="N1221" s="3" t="str">
        <f>IF(VLOOKUP($A1221,DICO_Complet!A:R,12,FALSE)=0,"",VLOOKUP($A1221,DICO_Complet!A:R,12,FALSE))</f>
        <v/>
      </c>
      <c r="O1221" s="3" t="str">
        <f>IF(VLOOKUP($A1221,DICO_Complet!A:R,13,FALSE)=0,"",VLOOKUP($A1221,DICO_Complet!A:R,13,FALSE))</f>
        <v/>
      </c>
      <c r="P1221" s="3" t="str">
        <f>IF(VLOOKUP($A1221,DICO_Complet!A:R,14,FALSE)=0,"",VLOOKUP($A1221,DICO_Complet!A:R,14,FALSE))</f>
        <v>044-AE</v>
      </c>
      <c r="Q1221" s="3" t="str">
        <f>IF(VLOOKUP($A1221,DICO_Complet!A:R,15,FALSE)=0,"",VLOOKUP($A1221,DICO_Complet!A:R,15,FALSE))</f>
        <v/>
      </c>
      <c r="R1221" s="3" t="str">
        <f>IF(VLOOKUP($A1221,DICO_Complet!A:R,16,FALSE)=0,"",VLOOKUP($A1221,DICO_Complet!A:R,16,FALSE))</f>
        <v/>
      </c>
      <c r="S1221" s="3" t="str">
        <f>IF(VLOOKUP($A1221,DICO_Complet!A:R,17,FALSE)=0,"",VLOOKUP($A1221,DICO_Complet!A:R,17,FALSE))</f>
        <v/>
      </c>
      <c r="T1221" s="3" t="str">
        <f>IF(VLOOKUP($A1221,DICO_Complet!A:R,18,FALSE)=0,"",VLOOKUP($A1221,DICO_Complet!A:R,18,FALSE))</f>
        <v/>
      </c>
    </row>
    <row r="1222" spans="1:20">
      <c r="A1222" s="104">
        <v>250703221100</v>
      </c>
      <c r="B1222" s="30" t="str">
        <f>IF(ISNA(VLOOKUP(Tableau161920[[#This Row],[Référence]],MON_MSG!A:B,2,FALSE)),"N",IF($I1222="Obsolete","N","O"))</f>
        <v>O</v>
      </c>
      <c r="C1222" s="3" t="str">
        <f>VLOOKUP($A1222,DICO_Complet!A:R,3,FALSE)</f>
        <v>Transaction</v>
      </c>
      <c r="D1222" s="3" t="str">
        <f>VLOOKUP($A1222,DICO_Complet!A:R,4,FALSE)</f>
        <v>additionalResponseData</v>
      </c>
      <c r="E1222" s="3" t="str">
        <f>VLOOKUP($A1222,DICO_Complet!A:R,5,FALSE)</f>
        <v>captureReasonApprovingDecliningCode</v>
      </c>
      <c r="F1222" s="3" t="str">
        <f>VLOOKUP($A1222,DICO_Complet!A:R,6,FALSE)</f>
        <v>ReasonApprovingDecliningCodeCodeset</v>
      </c>
      <c r="G1222" s="31" t="str">
        <f>VLOOKUP($A1222,DICO_Complet!A:R,7,FALSE)</f>
        <v>DNS</v>
      </c>
      <c r="H1222" s="31">
        <f>VLOOKUP($A1222,DICO_Complet!A:R,8,FALSE)</f>
        <v>0</v>
      </c>
      <c r="I1222" s="3" t="str">
        <f>IF(VLOOKUP($A1222,DICO_Complet!A:R,9,FALSE)&lt;&gt;0,VLOOKUP($A1222,DICO_Complet!A:R,9,FALSE),"")</f>
        <v/>
      </c>
      <c r="J1222" s="3" t="str">
        <f>VLOOKUP($A1222,DICO_Complet!A:R,10,FALSE)</f>
        <v>This code specifies the initiator of the forcing request. /</v>
      </c>
      <c r="K1222" s="3" t="str">
        <f>IF(OR(ISNA(VLOOKUP(Tableau161920[[#This Row],[Référence]],MON_MSG!A:H,7,FALSE)),ISBLANK(VLOOKUP(Tableau161920[[#This Row],[Référence]],MON_MSG!A:H,7,FALSE))),"",VLOOKUP(Tableau161920[[#This Row],[Référence]],MON_MSG!A:H,7,FALSE))</f>
        <v/>
      </c>
      <c r="L1222" s="3" t="str">
        <f>IF(OR(ISNA(VLOOKUP(Tableau161920[[#This Row],[Référence]],MON_MSG!A:I,8,FALSE)),ISBLANK(VLOOKUP(Tableau161920[[#This Row],[Référence]],MON_MSG!A:I,8,FALSE))),"",VLOOKUP(Tableau161920[[#This Row],[Référence]],MON_MSG!A:I,8,FALSE))</f>
        <v/>
      </c>
      <c r="M1222" s="3" t="str">
        <f>IF(OR(ISNA(VLOOKUP(Tableau161920[[#This Row],[Référence]],MON_MSG!A:J,9,FALSE)),ISBLANK(VLOOKUP(Tableau161920[[#This Row],[Référence]],MON_MSG!A:J,9,FALSE))),"",VLOOKUP(Tableau161920[[#This Row],[Référence]],MON_MSG!A:J,9,FALSE))</f>
        <v/>
      </c>
      <c r="N1222" s="3" t="str">
        <f>IF(VLOOKUP($A1222,DICO_Complet!A:R,12,FALSE)=0,"",VLOOKUP($A1222,DICO_Complet!A:R,12,FALSE))</f>
        <v/>
      </c>
      <c r="O1222" s="3" t="str">
        <f>IF(VLOOKUP($A1222,DICO_Complet!A:R,13,FALSE)=0,"",VLOOKUP($A1222,DICO_Complet!A:R,13,FALSE))</f>
        <v/>
      </c>
      <c r="P1222" s="3" t="str">
        <f>IF(VLOOKUP($A1222,DICO_Complet!A:R,14,FALSE)=0,"",VLOOKUP($A1222,DICO_Complet!A:R,14,FALSE))</f>
        <v>044-AD-p2</v>
      </c>
      <c r="Q1222" s="3" t="str">
        <f>IF(VLOOKUP($A1222,DICO_Complet!A:R,15,FALSE)=0,"",VLOOKUP($A1222,DICO_Complet!A:R,15,FALSE))</f>
        <v/>
      </c>
      <c r="R1222" s="3" t="str">
        <f>IF(VLOOKUP($A1222,DICO_Complet!A:R,16,FALSE)=0,"",VLOOKUP($A1222,DICO_Complet!A:R,16,FALSE))</f>
        <v/>
      </c>
      <c r="S1222" s="3" t="str">
        <f>IF(VLOOKUP($A1222,DICO_Complet!A:R,17,FALSE)=0,"",VLOOKUP($A1222,DICO_Complet!A:R,17,FALSE))</f>
        <v/>
      </c>
      <c r="T1222" s="3" t="str">
        <f>IF(VLOOKUP($A1222,DICO_Complet!A:R,18,FALSE)=0,"",VLOOKUP($A1222,DICO_Complet!A:R,18,FALSE))</f>
        <v/>
      </c>
    </row>
    <row r="1223" spans="1:20">
      <c r="A1223" s="29">
        <v>250703221000</v>
      </c>
      <c r="B1223" s="30" t="str">
        <f>IF(ISNA(VLOOKUP(Tableau161920[[#This Row],[Référence]],MON_MSG!A:B,2,FALSE)),"N",IF($I1223="Obsolete","N","O"))</f>
        <v>O</v>
      </c>
      <c r="C1223" s="3" t="str">
        <f>VLOOKUP($A1223,DICO_Complet!A:R,3,FALSE)</f>
        <v>Transaction</v>
      </c>
      <c r="D1223" s="3" t="str">
        <f>VLOOKUP($A1223,DICO_Complet!A:R,4,FALSE)</f>
        <v>additionalResponseData</v>
      </c>
      <c r="E1223" s="3" t="str">
        <f>VLOOKUP($A1223,DICO_Complet!A:R,5,FALSE)</f>
        <v>captureReasonApprovingDecliningInitiator</v>
      </c>
      <c r="F1223" s="3" t="str">
        <f>VLOOKUP($A1223,DICO_Complet!A:R,6,FALSE)</f>
        <v>ReasonApprovingDecliningInitiatorCodeset</v>
      </c>
      <c r="G1223" s="31" t="str">
        <f>VLOOKUP($A1223,DICO_Complet!A:R,7,FALSE)</f>
        <v>DNS</v>
      </c>
      <c r="H1223" s="31">
        <f>VLOOKUP($A1223,DICO_Complet!A:R,8,FALSE)</f>
        <v>0</v>
      </c>
      <c r="I1223" s="3" t="str">
        <f>IF(VLOOKUP($A1223,DICO_Complet!A:R,9,FALSE)&lt;&gt;0,VLOOKUP($A1223,DICO_Complet!A:R,9,FALSE),"")</f>
        <v/>
      </c>
      <c r="J1223" s="3" t="str">
        <f>VLOOKUP($A1223,DICO_Complet!A:R,10,FALSE)</f>
        <v>Initiator of the response  in case of approving or declining the transaction</v>
      </c>
      <c r="K1223" s="3" t="str">
        <f>IF(OR(ISNA(VLOOKUP(Tableau161920[[#This Row],[Référence]],MON_MSG!A:H,7,FALSE)),ISBLANK(VLOOKUP(Tableau161920[[#This Row],[Référence]],MON_MSG!A:H,7,FALSE))),"",VLOOKUP(Tableau161920[[#This Row],[Référence]],MON_MSG!A:H,7,FALSE))</f>
        <v/>
      </c>
      <c r="L1223" s="3" t="str">
        <f>IF(OR(ISNA(VLOOKUP(Tableau161920[[#This Row],[Référence]],MON_MSG!A:I,8,FALSE)),ISBLANK(VLOOKUP(Tableau161920[[#This Row],[Référence]],MON_MSG!A:I,8,FALSE))),"",VLOOKUP(Tableau161920[[#This Row],[Référence]],MON_MSG!A:I,8,FALSE))</f>
        <v/>
      </c>
      <c r="M1223" s="3" t="str">
        <f>IF(OR(ISNA(VLOOKUP(Tableau161920[[#This Row],[Référence]],MON_MSG!A:J,9,FALSE)),ISBLANK(VLOOKUP(Tableau161920[[#This Row],[Référence]],MON_MSG!A:J,9,FALSE))),"",VLOOKUP(Tableau161920[[#This Row],[Référence]],MON_MSG!A:J,9,FALSE))</f>
        <v/>
      </c>
      <c r="N1223" s="3" t="str">
        <f>IF(VLOOKUP($A1223,DICO_Complet!A:R,12,FALSE)=0,"",VLOOKUP($A1223,DICO_Complet!A:R,12,FALSE))</f>
        <v/>
      </c>
      <c r="O1223" s="3" t="str">
        <f>IF(VLOOKUP($A1223,DICO_Complet!A:R,13,FALSE)=0,"",VLOOKUP($A1223,DICO_Complet!A:R,13,FALSE))</f>
        <v/>
      </c>
      <c r="P1223" s="3" t="str">
        <f>IF(VLOOKUP($A1223,DICO_Complet!A:R,14,FALSE)=0,"",VLOOKUP($A1223,DICO_Complet!A:R,14,FALSE))</f>
        <v>044-AD-p1</v>
      </c>
      <c r="Q1223" s="3" t="str">
        <f>IF(VLOOKUP($A1223,DICO_Complet!A:R,15,FALSE)=0,"",VLOOKUP($A1223,DICO_Complet!A:R,15,FALSE))</f>
        <v/>
      </c>
      <c r="R1223" s="3" t="str">
        <f>IF(VLOOKUP($A1223,DICO_Complet!A:R,16,FALSE)=0,"",VLOOKUP($A1223,DICO_Complet!A:R,16,FALSE))</f>
        <v/>
      </c>
      <c r="S1223" s="3" t="str">
        <f>IF(VLOOKUP($A1223,DICO_Complet!A:R,17,FALSE)=0,"",VLOOKUP($A1223,DICO_Complet!A:R,17,FALSE))</f>
        <v/>
      </c>
      <c r="T1223" s="3" t="str">
        <f>IF(VLOOKUP($A1223,DICO_Complet!A:R,18,FALSE)=0,"",VLOOKUP($A1223,DICO_Complet!A:R,18,FALSE))</f>
        <v/>
      </c>
    </row>
    <row r="1224" spans="1:20">
      <c r="A1224" s="29">
        <v>250703221400</v>
      </c>
      <c r="B1224" s="30" t="str">
        <f>IF(ISNA(VLOOKUP(Tableau161920[[#This Row],[Référence]],MON_MSG!A:B,2,FALSE)),"N",IF($I1224="Obsolete","N","O"))</f>
        <v>O</v>
      </c>
      <c r="C1224" s="3" t="str">
        <f>VLOOKUP($A1224,DICO_Complet!A:R,3,FALSE)</f>
        <v>Transaction</v>
      </c>
      <c r="D1224" s="3" t="str">
        <f>VLOOKUP($A1224,DICO_Complet!A:R,4,FALSE)</f>
        <v>additionalResponseData</v>
      </c>
      <c r="E1224" s="3" t="str">
        <f>VLOOKUP($A1224,DICO_Complet!A:R,5,FALSE)</f>
        <v>captureTransferManagementCode</v>
      </c>
      <c r="F1224" s="3" t="str">
        <f>VLOOKUP($A1224,DICO_Complet!A:R,6,FALSE)</f>
        <v>TransferManagementCodeCodeset</v>
      </c>
      <c r="G1224" s="31" t="str">
        <f>VLOOKUP($A1224,DICO_Complet!A:R,7,FALSE)</f>
        <v>DNS</v>
      </c>
      <c r="H1224" s="31">
        <f>VLOOKUP($A1224,DICO_Complet!A:R,8,FALSE)</f>
        <v>0</v>
      </c>
      <c r="I1224" s="3" t="str">
        <f>IF(VLOOKUP($A1224,DICO_Complet!A:R,9,FALSE)&lt;&gt;0,VLOOKUP($A1224,DICO_Complet!A:R,9,FALSE),"")</f>
        <v/>
      </c>
      <c r="J1224" s="3" t="str">
        <f>VLOOKUP($A1224,DICO_Complet!A:R,10,FALSE)</f>
        <v>Transfer Management code</v>
      </c>
      <c r="K1224" s="3" t="str">
        <f>IF(OR(ISNA(VLOOKUP(Tableau161920[[#This Row],[Référence]],MON_MSG!A:H,7,FALSE)),ISBLANK(VLOOKUP(Tableau161920[[#This Row],[Référence]],MON_MSG!A:H,7,FALSE))),"",VLOOKUP(Tableau161920[[#This Row],[Référence]],MON_MSG!A:H,7,FALSE))</f>
        <v/>
      </c>
      <c r="L1224" s="3" t="str">
        <f>IF(OR(ISNA(VLOOKUP(Tableau161920[[#This Row],[Référence]],MON_MSG!A:I,8,FALSE)),ISBLANK(VLOOKUP(Tableau161920[[#This Row],[Référence]],MON_MSG!A:I,8,FALSE))),"",VLOOKUP(Tableau161920[[#This Row],[Référence]],MON_MSG!A:I,8,FALSE))</f>
        <v/>
      </c>
      <c r="M1224" s="3" t="str">
        <f>IF(OR(ISNA(VLOOKUP(Tableau161920[[#This Row],[Référence]],MON_MSG!A:J,9,FALSE)),ISBLANK(VLOOKUP(Tableau161920[[#This Row],[Référence]],MON_MSG!A:J,9,FALSE))),"",VLOOKUP(Tableau161920[[#This Row],[Référence]],MON_MSG!A:J,9,FALSE))</f>
        <v/>
      </c>
      <c r="N1224" s="3" t="str">
        <f>IF(VLOOKUP($A1224,DICO_Complet!A:R,12,FALSE)=0,"",VLOOKUP($A1224,DICO_Complet!A:R,12,FALSE))</f>
        <v/>
      </c>
      <c r="O1224" s="3" t="str">
        <f>IF(VLOOKUP($A1224,DICO_Complet!A:R,13,FALSE)=0,"",VLOOKUP($A1224,DICO_Complet!A:R,13,FALSE))</f>
        <v/>
      </c>
      <c r="P1224" s="3" t="str">
        <f>IF(VLOOKUP($A1224,DICO_Complet!A:R,14,FALSE)=0,"",VLOOKUP($A1224,DICO_Complet!A:R,14,FALSE))</f>
        <v>044-AH</v>
      </c>
      <c r="Q1224" s="3" t="str">
        <f>IF(VLOOKUP($A1224,DICO_Complet!A:R,15,FALSE)=0,"",VLOOKUP($A1224,DICO_Complet!A:R,15,FALSE))</f>
        <v/>
      </c>
      <c r="R1224" s="3" t="str">
        <f>IF(VLOOKUP($A1224,DICO_Complet!A:R,16,FALSE)=0,"",VLOOKUP($A1224,DICO_Complet!A:R,16,FALSE))</f>
        <v/>
      </c>
      <c r="S1224" s="3" t="str">
        <f>IF(VLOOKUP($A1224,DICO_Complet!A:R,17,FALSE)=0,"",VLOOKUP($A1224,DICO_Complet!A:R,17,FALSE))</f>
        <v/>
      </c>
      <c r="T1224" s="3" t="str">
        <f>IF(VLOOKUP($A1224,DICO_Complet!A:R,18,FALSE)=0,"",VLOOKUP($A1224,DICO_Complet!A:R,18,FALSE))</f>
        <v/>
      </c>
    </row>
    <row r="1225" spans="1:20">
      <c r="A1225" s="29">
        <v>250203163000</v>
      </c>
      <c r="B1225" s="30" t="str">
        <f>IF(ISNA(VLOOKUP(Tableau161920[[#This Row],[Référence]],MON_MSG!A:B,2,FALSE)),"N",IF($I1225="Obsolete","N","O"))</f>
        <v>O</v>
      </c>
      <c r="C1225" s="3" t="str">
        <f>VLOOKUP($A1225,DICO_Complet!A:R,3,FALSE)</f>
        <v>Transaction</v>
      </c>
      <c r="D1225" s="3" t="str">
        <f>VLOOKUP($A1225,DICO_Complet!A:R,4,FALSE)</f>
        <v>additionalResponseData</v>
      </c>
      <c r="E1225" s="3" t="str">
        <f>VLOOKUP($A1225,DICO_Complet!A:R,5,FALSE)</f>
        <v>cardAuthenticationResultsCode</v>
      </c>
      <c r="F1225" s="3" t="str">
        <f>VLOOKUP($A1225,DICO_Complet!A:R,6,FALSE)</f>
        <v>VFNCodeset</v>
      </c>
      <c r="G1225" s="31" t="str">
        <f>VLOOKUP($A1225,DICO_Complet!A:R,7,FALSE)</f>
        <v>DNS</v>
      </c>
      <c r="H1225" s="31">
        <f>VLOOKUP($A1225,DICO_Complet!A:R,8,FALSE)</f>
        <v>0</v>
      </c>
      <c r="I1225" s="3" t="str">
        <f>IF(VLOOKUP($A1225,DICO_Complet!A:R,9,FALSE)&lt;&gt;0,VLOOKUP($A1225,DICO_Complet!A:R,9,FALSE),"")</f>
        <v/>
      </c>
      <c r="J1225" s="3" t="str">
        <f>VLOOKUP($A1225,DICO_Complet!A:R,10,FALSE)</f>
        <v xml:space="preserve">Champ retourne par Visa dans le Field 44.8 </v>
      </c>
      <c r="K1225" s="3" t="str">
        <f>IF(OR(ISNA(VLOOKUP(Tableau161920[[#This Row],[Référence]],MON_MSG!A:H,7,FALSE)),ISBLANK(VLOOKUP(Tableau161920[[#This Row],[Référence]],MON_MSG!A:H,7,FALSE))),"",VLOOKUP(Tableau161920[[#This Row],[Référence]],MON_MSG!A:H,7,FALSE))</f>
        <v/>
      </c>
      <c r="L1225" s="3" t="str">
        <f>IF(OR(ISNA(VLOOKUP(Tableau161920[[#This Row],[Référence]],MON_MSG!A:I,8,FALSE)),ISBLANK(VLOOKUP(Tableau161920[[#This Row],[Référence]],MON_MSG!A:I,8,FALSE))),"",VLOOKUP(Tableau161920[[#This Row],[Référence]],MON_MSG!A:I,8,FALSE))</f>
        <v/>
      </c>
      <c r="M1225" s="3" t="str">
        <f>IF(OR(ISNA(VLOOKUP(Tableau161920[[#This Row],[Référence]],MON_MSG!A:J,9,FALSE)),ISBLANK(VLOOKUP(Tableau161920[[#This Row],[Référence]],MON_MSG!A:J,9,FALSE))),"",VLOOKUP(Tableau161920[[#This Row],[Référence]],MON_MSG!A:J,9,FALSE))</f>
        <v/>
      </c>
      <c r="N1225" s="3" t="str">
        <f>IF(VLOOKUP($A1225,DICO_Complet!A:R,12,FALSE)=0,"",VLOOKUP($A1225,DICO_Complet!A:R,12,FALSE))</f>
        <v/>
      </c>
      <c r="O1225" s="3" t="str">
        <f>IF(VLOOKUP($A1225,DICO_Complet!A:R,13,FALSE)=0,"",VLOOKUP($A1225,DICO_Complet!A:R,13,FALSE))</f>
        <v/>
      </c>
      <c r="P1225" s="3" t="str">
        <f>IF(VLOOKUP($A1225,DICO_Complet!A:R,14,FALSE)=0,"",VLOOKUP($A1225,DICO_Complet!A:R,14,FALSE))</f>
        <v/>
      </c>
      <c r="Q1225" s="3" t="str">
        <f>IF(VLOOKUP($A1225,DICO_Complet!A:R,15,FALSE)=0,"",VLOOKUP($A1225,DICO_Complet!A:R,15,FALSE))</f>
        <v/>
      </c>
      <c r="R1225" s="3" t="str">
        <f>IF(VLOOKUP($A1225,DICO_Complet!A:R,16,FALSE)=0,"",VLOOKUP($A1225,DICO_Complet!A:R,16,FALSE))</f>
        <v/>
      </c>
      <c r="S1225" s="3" t="str">
        <f>IF(VLOOKUP($A1225,DICO_Complet!A:R,17,FALSE)=0,"",VLOOKUP($A1225,DICO_Complet!A:R,17,FALSE))</f>
        <v/>
      </c>
      <c r="T1225" s="3" t="str">
        <f>IF(VLOOKUP($A1225,DICO_Complet!A:R,18,FALSE)=0,"",VLOOKUP($A1225,DICO_Complet!A:R,18,FALSE))</f>
        <v/>
      </c>
    </row>
    <row r="1226" spans="1:20">
      <c r="A1226" s="29">
        <v>241112000233</v>
      </c>
      <c r="B1226" s="30" t="str">
        <f>IF(ISNA(VLOOKUP(Tableau161920[[#This Row],[Référence]],MON_MSG!A:B,2,FALSE)),"N",IF($I1226="Obsolete","N","O"))</f>
        <v>O</v>
      </c>
      <c r="C1226" s="3" t="str">
        <f>VLOOKUP($A1226,DICO_Complet!A:R,3,FALSE)</f>
        <v>Transaction</v>
      </c>
      <c r="D1226" s="3" t="str">
        <f>VLOOKUP($A1226,DICO_Complet!A:R,4,FALSE)</f>
        <v>additionalResponseData</v>
      </c>
      <c r="E1226" s="3" t="str">
        <f>VLOOKUP($A1226,DICO_Complet!A:R,5,FALSE)</f>
        <v>cardholderAddressCheckingInformation</v>
      </c>
      <c r="F1226" s="3" t="str">
        <f>VLOOKUP($A1226,DICO_Complet!A:R,6,FALSE)</f>
        <v>CardholderAddressCheckingInformationCodeset</v>
      </c>
      <c r="G1226" s="31" t="str">
        <f>VLOOKUP($A1226,DICO_Complet!A:R,7,FALSE)</f>
        <v>DNS</v>
      </c>
      <c r="H1226" s="31">
        <f>VLOOKUP($A1226,DICO_Complet!A:R,8,FALSE)</f>
        <v>0</v>
      </c>
      <c r="I1226" s="3" t="str">
        <f>IF(VLOOKUP($A1226,DICO_Complet!A:R,9,FALSE)&lt;&gt;0,VLOOKUP($A1226,DICO_Complet!A:R,9,FALSE),"")</f>
        <v/>
      </c>
      <c r="J1226" s="3" t="str">
        <f>VLOOKUP($A1226,DICO_Complet!A:R,10,FALSE)</f>
        <v>Cardholder address checking information</v>
      </c>
      <c r="K1226" s="3" t="str">
        <f>IF(OR(ISNA(VLOOKUP(Tableau161920[[#This Row],[Référence]],MON_MSG!A:H,7,FALSE)),ISBLANK(VLOOKUP(Tableau161920[[#This Row],[Référence]],MON_MSG!A:H,7,FALSE))),"",VLOOKUP(Tableau161920[[#This Row],[Référence]],MON_MSG!A:H,7,FALSE))</f>
        <v/>
      </c>
      <c r="L1226" s="3" t="str">
        <f>IF(OR(ISNA(VLOOKUP(Tableau161920[[#This Row],[Référence]],MON_MSG!A:I,8,FALSE)),ISBLANK(VLOOKUP(Tableau161920[[#This Row],[Référence]],MON_MSG!A:I,8,FALSE))),"",VLOOKUP(Tableau161920[[#This Row],[Référence]],MON_MSG!A:I,8,FALSE))</f>
        <v/>
      </c>
      <c r="M1226" s="3" t="str">
        <f>IF(OR(ISNA(VLOOKUP(Tableau161920[[#This Row],[Référence]],MON_MSG!A:J,9,FALSE)),ISBLANK(VLOOKUP(Tableau161920[[#This Row],[Référence]],MON_MSG!A:J,9,FALSE))),"",VLOOKUP(Tableau161920[[#This Row],[Référence]],MON_MSG!A:J,9,FALSE))</f>
        <v/>
      </c>
      <c r="N1226" s="3" t="str">
        <f>IF(VLOOKUP($A1226,DICO_Complet!A:R,12,FALSE)=0,"",VLOOKUP($A1226,DICO_Complet!A:R,12,FALSE))</f>
        <v>RSB44_CC</v>
      </c>
      <c r="O1226" s="3" t="str">
        <f>IF(VLOOKUP($A1226,DICO_Complet!A:R,13,FALSE)=0,"",VLOOKUP($A1226,DICO_Complet!A:R,13,FALSE))</f>
        <v>044-CC</v>
      </c>
      <c r="P1226" s="3" t="str">
        <f>IF(VLOOKUP($A1226,DICO_Complet!A:R,14,FALSE)=0,"",VLOOKUP($A1226,DICO_Complet!A:R,14,FALSE))</f>
        <v/>
      </c>
      <c r="Q1226" s="3" t="str">
        <f>IF(VLOOKUP($A1226,DICO_Complet!A:R,15,FALSE)=0,"",VLOOKUP($A1226,DICO_Complet!A:R,15,FALSE))</f>
        <v/>
      </c>
      <c r="R1226" s="3" t="str">
        <f>IF(VLOOKUP($A1226,DICO_Complet!A:R,16,FALSE)=0,"",VLOOKUP($A1226,DICO_Complet!A:R,16,FALSE))</f>
        <v/>
      </c>
      <c r="S1226" s="3" t="str">
        <f>IF(VLOOKUP($A1226,DICO_Complet!A:R,17,FALSE)=0,"",VLOOKUP($A1226,DICO_Complet!A:R,17,FALSE))</f>
        <v/>
      </c>
      <c r="T1226" s="3" t="str">
        <f>IF(VLOOKUP($A1226,DICO_Complet!A:R,18,FALSE)=0,"",VLOOKUP($A1226,DICO_Complet!A:R,18,FALSE))</f>
        <v/>
      </c>
    </row>
    <row r="1227" spans="1:20">
      <c r="A1227" s="29">
        <v>250214100500</v>
      </c>
      <c r="B1227" s="30" t="str">
        <f>IF(ISNA(VLOOKUP(Tableau161920[[#This Row],[Référence]],MON_MSG!A:B,2,FALSE)),"N",IF($I1227="Obsolete","N","O"))</f>
        <v>O</v>
      </c>
      <c r="C1227" s="3" t="str">
        <f>VLOOKUP($A1227,DICO_Complet!A:R,3,FALSE)</f>
        <v>Transaction</v>
      </c>
      <c r="D1227" s="3" t="str">
        <f>VLOOKUP($A1227,DICO_Complet!A:R,4,FALSE)</f>
        <v>additionalResponseData</v>
      </c>
      <c r="E1227" s="3" t="str">
        <f>VLOOKUP($A1227,DICO_Complet!A:R,5,FALSE)</f>
        <v>cardholderBillingCurrencyCode</v>
      </c>
      <c r="F1227" s="3" t="str">
        <f>VLOOKUP($A1227,DICO_Complet!A:R,6,FALSE)</f>
        <v>ISO3NumericCurrencyCode</v>
      </c>
      <c r="G1227" s="31" t="str">
        <f>VLOOKUP($A1227,DICO_Complet!A:R,7,FALSE)</f>
        <v>DNS</v>
      </c>
      <c r="H1227" s="31">
        <f>VLOOKUP($A1227,DICO_Complet!A:R,8,FALSE)</f>
        <v>0</v>
      </c>
      <c r="I1227" s="3" t="str">
        <f>IF(VLOOKUP($A1227,DICO_Complet!A:R,9,FALSE)&lt;&gt;0,VLOOKUP($A1227,DICO_Complet!A:R,9,FALSE),"")</f>
        <v/>
      </c>
      <c r="J1227" s="3" t="str">
        <f>VLOOKUP($A1227,DICO_Complet!A:R,10,FALSE)</f>
        <v>To define the currency code of the cardholder</v>
      </c>
      <c r="K1227" s="3" t="str">
        <f>IF(OR(ISNA(VLOOKUP(Tableau161920[[#This Row],[Référence]],MON_MSG!A:H,7,FALSE)),ISBLANK(VLOOKUP(Tableau161920[[#This Row],[Référence]],MON_MSG!A:H,7,FALSE))),"",VLOOKUP(Tableau161920[[#This Row],[Référence]],MON_MSG!A:H,7,FALSE))</f>
        <v/>
      </c>
      <c r="L1227" s="3" t="str">
        <f>IF(OR(ISNA(VLOOKUP(Tableau161920[[#This Row],[Référence]],MON_MSG!A:I,8,FALSE)),ISBLANK(VLOOKUP(Tableau161920[[#This Row],[Référence]],MON_MSG!A:I,8,FALSE))),"",VLOOKUP(Tableau161920[[#This Row],[Référence]],MON_MSG!A:I,8,FALSE))</f>
        <v/>
      </c>
      <c r="M1227" s="3" t="str">
        <f>IF(OR(ISNA(VLOOKUP(Tableau161920[[#This Row],[Référence]],MON_MSG!A:J,9,FALSE)),ISBLANK(VLOOKUP(Tableau161920[[#This Row],[Référence]],MON_MSG!A:J,9,FALSE))),"",VLOOKUP(Tableau161920[[#This Row],[Référence]],MON_MSG!A:J,9,FALSE))</f>
        <v/>
      </c>
      <c r="N1227" s="3" t="str">
        <f>IF(VLOOKUP($A1227,DICO_Complet!A:R,12,FALSE)=0,"",VLOOKUP($A1227,DICO_Complet!A:R,12,FALSE))</f>
        <v/>
      </c>
      <c r="O1227" s="3" t="str">
        <f>IF(VLOOKUP($A1227,DICO_Complet!A:R,13,FALSE)=0,"",VLOOKUP($A1227,DICO_Complet!A:R,13,FALSE))</f>
        <v/>
      </c>
      <c r="P1227" s="3" t="str">
        <f>IF(VLOOKUP($A1227,DICO_Complet!A:R,14,FALSE)=0,"",VLOOKUP($A1227,DICO_Complet!A:R,14,FALSE))</f>
        <v/>
      </c>
      <c r="Q1227" s="3" t="str">
        <f>IF(VLOOKUP($A1227,DICO_Complet!A:R,15,FALSE)=0,"",VLOOKUP($A1227,DICO_Complet!A:R,15,FALSE))</f>
        <v/>
      </c>
      <c r="R1227" s="3" t="str">
        <f>IF(VLOOKUP($A1227,DICO_Complet!A:R,16,FALSE)=0,"",VLOOKUP($A1227,DICO_Complet!A:R,16,FALSE))</f>
        <v/>
      </c>
      <c r="S1227" s="3" t="str">
        <f>IF(VLOOKUP($A1227,DICO_Complet!A:R,17,FALSE)=0,"",VLOOKUP($A1227,DICO_Complet!A:R,17,FALSE))</f>
        <v/>
      </c>
      <c r="T1227" s="3" t="str">
        <f>IF(VLOOKUP($A1227,DICO_Complet!A:R,18,FALSE)=0,"",VLOOKUP($A1227,DICO_Complet!A:R,18,FALSE))</f>
        <v/>
      </c>
    </row>
    <row r="1228" spans="1:20">
      <c r="A1228" s="29">
        <v>250214101000</v>
      </c>
      <c r="B1228" s="30" t="str">
        <f>IF(ISNA(VLOOKUP(Tableau161920[[#This Row],[Référence]],MON_MSG!A:B,2,FALSE)),"N",IF($I1228="Obsolete","N","O"))</f>
        <v>O</v>
      </c>
      <c r="C1228" s="3" t="str">
        <f>VLOOKUP($A1228,DICO_Complet!A:R,3,FALSE)</f>
        <v>Transaction</v>
      </c>
      <c r="D1228" s="3" t="str">
        <f>VLOOKUP($A1228,DICO_Complet!A:R,4,FALSE)</f>
        <v>additionalResponseData</v>
      </c>
      <c r="E1228" s="3" t="str">
        <f>VLOOKUP($A1228,DICO_Complet!A:R,5,FALSE)</f>
        <v>cardholderBillingCurrencyUnits</v>
      </c>
      <c r="F1228" s="3" t="str">
        <f>VLOOKUP($A1228,DICO_Complet!A:R,6,FALSE)</f>
        <v>Exact1Text</v>
      </c>
      <c r="G1228" s="31" t="str">
        <f>VLOOKUP($A1228,DICO_Complet!A:R,7,FALSE)</f>
        <v>DNS</v>
      </c>
      <c r="H1228" s="31">
        <f>VLOOKUP($A1228,DICO_Complet!A:R,8,FALSE)</f>
        <v>0</v>
      </c>
      <c r="I1228" s="3" t="str">
        <f>IF(VLOOKUP($A1228,DICO_Complet!A:R,9,FALSE)&lt;&gt;0,VLOOKUP($A1228,DICO_Complet!A:R,9,FALSE),"")</f>
        <v/>
      </c>
      <c r="J1228" s="3" t="str">
        <f>VLOOKUP($A1228,DICO_Complet!A:R,10,FALSE)</f>
        <v>Minor units of the card billing currency</v>
      </c>
      <c r="K1228" s="3" t="str">
        <f>IF(OR(ISNA(VLOOKUP(Tableau161920[[#This Row],[Référence]],MON_MSG!A:H,7,FALSE)),ISBLANK(VLOOKUP(Tableau161920[[#This Row],[Référence]],MON_MSG!A:H,7,FALSE))),"",VLOOKUP(Tableau161920[[#This Row],[Référence]],MON_MSG!A:H,7,FALSE))</f>
        <v/>
      </c>
      <c r="L1228" s="3" t="str">
        <f>IF(OR(ISNA(VLOOKUP(Tableau161920[[#This Row],[Référence]],MON_MSG!A:I,8,FALSE)),ISBLANK(VLOOKUP(Tableau161920[[#This Row],[Référence]],MON_MSG!A:I,8,FALSE))),"",VLOOKUP(Tableau161920[[#This Row],[Référence]],MON_MSG!A:I,8,FALSE))</f>
        <v/>
      </c>
      <c r="M1228" s="3" t="str">
        <f>IF(OR(ISNA(VLOOKUP(Tableau161920[[#This Row],[Référence]],MON_MSG!A:J,9,FALSE)),ISBLANK(VLOOKUP(Tableau161920[[#This Row],[Référence]],MON_MSG!A:J,9,FALSE))),"",VLOOKUP(Tableau161920[[#This Row],[Référence]],MON_MSG!A:J,9,FALSE))</f>
        <v/>
      </c>
      <c r="N1228" s="3" t="str">
        <f>IF(VLOOKUP($A1228,DICO_Complet!A:R,12,FALSE)=0,"",VLOOKUP($A1228,DICO_Complet!A:R,12,FALSE))</f>
        <v/>
      </c>
      <c r="O1228" s="3" t="str">
        <f>IF(VLOOKUP($A1228,DICO_Complet!A:R,13,FALSE)=0,"",VLOOKUP($A1228,DICO_Complet!A:R,13,FALSE))</f>
        <v/>
      </c>
      <c r="P1228" s="3" t="str">
        <f>IF(VLOOKUP($A1228,DICO_Complet!A:R,14,FALSE)=0,"",VLOOKUP($A1228,DICO_Complet!A:R,14,FALSE))</f>
        <v/>
      </c>
      <c r="Q1228" s="3" t="str">
        <f>IF(VLOOKUP($A1228,DICO_Complet!A:R,15,FALSE)=0,"",VLOOKUP($A1228,DICO_Complet!A:R,15,FALSE))</f>
        <v/>
      </c>
      <c r="R1228" s="3" t="str">
        <f>IF(VLOOKUP($A1228,DICO_Complet!A:R,16,FALSE)=0,"",VLOOKUP($A1228,DICO_Complet!A:R,16,FALSE))</f>
        <v/>
      </c>
      <c r="S1228" s="3" t="str">
        <f>IF(VLOOKUP($A1228,DICO_Complet!A:R,17,FALSE)=0,"",VLOOKUP($A1228,DICO_Complet!A:R,17,FALSE))</f>
        <v/>
      </c>
      <c r="T1228" s="3" t="str">
        <f>IF(VLOOKUP($A1228,DICO_Complet!A:R,18,FALSE)=0,"",VLOOKUP($A1228,DICO_Complet!A:R,18,FALSE))</f>
        <v/>
      </c>
    </row>
    <row r="1229" spans="1:20">
      <c r="A1229" s="29">
        <v>250214100200</v>
      </c>
      <c r="B1229" s="30" t="str">
        <f>IF(ISNA(VLOOKUP(Tableau161920[[#This Row],[Référence]],MON_MSG!A:B,2,FALSE)),"N",IF($I1229="Obsolete","N","O"))</f>
        <v>O</v>
      </c>
      <c r="C1229" s="3" t="str">
        <f>VLOOKUP($A1229,DICO_Complet!A:R,3,FALSE)</f>
        <v>Transaction</v>
      </c>
      <c r="D1229" s="3" t="str">
        <f>VLOOKUP($A1229,DICO_Complet!A:R,4,FALSE)</f>
        <v>additionalResponseData</v>
      </c>
      <c r="E1229" s="3" t="str">
        <f>VLOOKUP($A1229,DICO_Complet!A:R,5,FALSE)</f>
        <v>cardTypeCode</v>
      </c>
      <c r="F1229" s="3" t="str">
        <f>VLOOKUP($A1229,DICO_Complet!A:R,6,FALSE)</f>
        <v>CardTypeCodeset</v>
      </c>
      <c r="G1229" s="31" t="str">
        <f>VLOOKUP($A1229,DICO_Complet!A:R,7,FALSE)</f>
        <v>DNS</v>
      </c>
      <c r="H1229" s="31">
        <f>VLOOKUP($A1229,DICO_Complet!A:R,8,FALSE)</f>
        <v>0</v>
      </c>
      <c r="I1229" s="3" t="str">
        <f>IF(VLOOKUP($A1229,DICO_Complet!A:R,9,FALSE)&lt;&gt;0,VLOOKUP($A1229,DICO_Complet!A:R,9,FALSE),"")</f>
        <v/>
      </c>
      <c r="J1229" s="3" t="str">
        <f>VLOOKUP($A1229,DICO_Complet!A:R,10,FALSE)</f>
        <v>To define the card type : Debit, Credit, Prepaid or Unknown</v>
      </c>
      <c r="K1229" s="3" t="str">
        <f>IF(OR(ISNA(VLOOKUP(Tableau161920[[#This Row],[Référence]],MON_MSG!A:H,7,FALSE)),ISBLANK(VLOOKUP(Tableau161920[[#This Row],[Référence]],MON_MSG!A:H,7,FALSE))),"",VLOOKUP(Tableau161920[[#This Row],[Référence]],MON_MSG!A:H,7,FALSE))</f>
        <v/>
      </c>
      <c r="L1229" s="3" t="str">
        <f>IF(OR(ISNA(VLOOKUP(Tableau161920[[#This Row],[Référence]],MON_MSG!A:I,8,FALSE)),ISBLANK(VLOOKUP(Tableau161920[[#This Row],[Référence]],MON_MSG!A:I,8,FALSE))),"",VLOOKUP(Tableau161920[[#This Row],[Référence]],MON_MSG!A:I,8,FALSE))</f>
        <v/>
      </c>
      <c r="M1229" s="3" t="str">
        <f>IF(OR(ISNA(VLOOKUP(Tableau161920[[#This Row],[Référence]],MON_MSG!A:J,9,FALSE)),ISBLANK(VLOOKUP(Tableau161920[[#This Row],[Référence]],MON_MSG!A:J,9,FALSE))),"",VLOOKUP(Tableau161920[[#This Row],[Référence]],MON_MSG!A:J,9,FALSE))</f>
        <v/>
      </c>
      <c r="N1229" s="3" t="str">
        <f>IF(VLOOKUP($A1229,DICO_Complet!A:R,12,FALSE)=0,"",VLOOKUP($A1229,DICO_Complet!A:R,12,FALSE))</f>
        <v/>
      </c>
      <c r="O1229" s="3" t="str">
        <f>IF(VLOOKUP($A1229,DICO_Complet!A:R,13,FALSE)=0,"",VLOOKUP($A1229,DICO_Complet!A:R,13,FALSE))</f>
        <v/>
      </c>
      <c r="P1229" s="3" t="str">
        <f>IF(VLOOKUP($A1229,DICO_Complet!A:R,14,FALSE)=0,"",VLOOKUP($A1229,DICO_Complet!A:R,14,FALSE))</f>
        <v/>
      </c>
      <c r="Q1229" s="3" t="str">
        <f>IF(VLOOKUP($A1229,DICO_Complet!A:R,15,FALSE)=0,"",VLOOKUP($A1229,DICO_Complet!A:R,15,FALSE))</f>
        <v/>
      </c>
      <c r="R1229" s="3" t="str">
        <f>IF(VLOOKUP($A1229,DICO_Complet!A:R,16,FALSE)=0,"",VLOOKUP($A1229,DICO_Complet!A:R,16,FALSE))</f>
        <v/>
      </c>
      <c r="S1229" s="3" t="str">
        <f>IF(VLOOKUP($A1229,DICO_Complet!A:R,17,FALSE)=0,"",VLOOKUP($A1229,DICO_Complet!A:R,17,FALSE))</f>
        <v/>
      </c>
      <c r="T1229" s="3" t="str">
        <f>IF(VLOOKUP($A1229,DICO_Complet!A:R,18,FALSE)=0,"",VLOOKUP($A1229,DICO_Complet!A:R,18,FALSE))</f>
        <v/>
      </c>
    </row>
    <row r="1230" spans="1:20">
      <c r="A1230" s="29">
        <v>241112000234</v>
      </c>
      <c r="B1230" s="30" t="str">
        <f>IF(ISNA(VLOOKUP(Tableau161920[[#This Row],[Référence]],MON_MSG!A:B,2,FALSE)),"N",IF($I1230="Obsolete","N","O"))</f>
        <v>O</v>
      </c>
      <c r="C1230" s="3" t="str">
        <f>VLOOKUP($A1230,DICO_Complet!A:R,3,FALSE)</f>
        <v>Transaction</v>
      </c>
      <c r="D1230" s="3" t="str">
        <f>VLOOKUP($A1230,DICO_Complet!A:R,4,FALSE)</f>
        <v>additionalResponseData</v>
      </c>
      <c r="E1230" s="3" t="str">
        <f>VLOOKUP($A1230,DICO_Complet!A:R,5,FALSE)</f>
        <v>cryptogramProcessingInformation</v>
      </c>
      <c r="F1230" s="3" t="str">
        <f>VLOOKUP($A1230,DICO_Complet!A:R,6,FALSE)</f>
        <v>CryptogramProcessingInformationCodeset</v>
      </c>
      <c r="G1230" s="31" t="str">
        <f>VLOOKUP($A1230,DICO_Complet!A:R,7,FALSE)</f>
        <v>DNS</v>
      </c>
      <c r="H1230" s="31">
        <f>VLOOKUP($A1230,DICO_Complet!A:R,8,FALSE)</f>
        <v>0</v>
      </c>
      <c r="I1230" s="3" t="str">
        <f>IF(VLOOKUP($A1230,DICO_Complet!A:R,9,FALSE)&lt;&gt;0,VLOOKUP($A1230,DICO_Complet!A:R,9,FALSE),"")</f>
        <v/>
      </c>
      <c r="J1230" s="3" t="str">
        <f>VLOOKUP($A1230,DICO_Complet!A:R,10,FALSE)</f>
        <v>Track or equivalent data cryptogram processing information</v>
      </c>
      <c r="K1230" s="3" t="str">
        <f>IF(OR(ISNA(VLOOKUP(Tableau161920[[#This Row],[Référence]],MON_MSG!A:H,7,FALSE)),ISBLANK(VLOOKUP(Tableau161920[[#This Row],[Référence]],MON_MSG!A:H,7,FALSE))),"",VLOOKUP(Tableau161920[[#This Row],[Référence]],MON_MSG!A:H,7,FALSE))</f>
        <v/>
      </c>
      <c r="L1230" s="3" t="str">
        <f>IF(OR(ISNA(VLOOKUP(Tableau161920[[#This Row],[Référence]],MON_MSG!A:I,8,FALSE)),ISBLANK(VLOOKUP(Tableau161920[[#This Row],[Référence]],MON_MSG!A:I,8,FALSE))),"",VLOOKUP(Tableau161920[[#This Row],[Référence]],MON_MSG!A:I,8,FALSE))</f>
        <v/>
      </c>
      <c r="M1230" s="3" t="str">
        <f>IF(OR(ISNA(VLOOKUP(Tableau161920[[#This Row],[Référence]],MON_MSG!A:J,9,FALSE)),ISBLANK(VLOOKUP(Tableau161920[[#This Row],[Référence]],MON_MSG!A:J,9,FALSE))),"",VLOOKUP(Tableau161920[[#This Row],[Référence]],MON_MSG!A:J,9,FALSE))</f>
        <v/>
      </c>
      <c r="N1230" s="3" t="str">
        <f>IF(VLOOKUP($A1230,DICO_Complet!A:R,12,FALSE)=0,"",VLOOKUP($A1230,DICO_Complet!A:R,12,FALSE))</f>
        <v>RSB44_CA</v>
      </c>
      <c r="O1230" s="3" t="str">
        <f>IF(VLOOKUP($A1230,DICO_Complet!A:R,13,FALSE)=0,"",VLOOKUP($A1230,DICO_Complet!A:R,13,FALSE))</f>
        <v>044-CA</v>
      </c>
      <c r="P1230" s="3" t="str">
        <f>IF(VLOOKUP($A1230,DICO_Complet!A:R,14,FALSE)=0,"",VLOOKUP($A1230,DICO_Complet!A:R,14,FALSE))</f>
        <v/>
      </c>
      <c r="Q1230" s="3" t="str">
        <f>IF(VLOOKUP($A1230,DICO_Complet!A:R,15,FALSE)=0,"",VLOOKUP($A1230,DICO_Complet!A:R,15,FALSE))</f>
        <v>044-CA</v>
      </c>
      <c r="R1230" s="3" t="str">
        <f>IF(VLOOKUP($A1230,DICO_Complet!A:R,16,FALSE)=0,"",VLOOKUP($A1230,DICO_Complet!A:R,16,FALSE))</f>
        <v>Field 44.5</v>
      </c>
      <c r="S1230" s="3" t="str">
        <f>IF(VLOOKUP($A1230,DICO_Complet!A:R,17,FALSE)=0,"",VLOOKUP($A1230,DICO_Complet!A:R,17,FALSE))</f>
        <v/>
      </c>
      <c r="T1230" s="3" t="str">
        <f>IF(VLOOKUP($A1230,DICO_Complet!A:R,18,FALSE)=0,"",VLOOKUP($A1230,DICO_Complet!A:R,18,FALSE))</f>
        <v/>
      </c>
    </row>
    <row r="1231" spans="1:20">
      <c r="A1231" s="29">
        <v>250214102900</v>
      </c>
      <c r="B1231" s="30" t="str">
        <f>IF(ISNA(VLOOKUP(Tableau161920[[#This Row],[Référence]],MON_MSG!A:B,2,FALSE)),"N",IF($I1231="Obsolete","N","O"))</f>
        <v>O</v>
      </c>
      <c r="C1231" s="3" t="str">
        <f>VLOOKUP($A1231,DICO_Complet!A:R,3,FALSE)</f>
        <v>Transaction</v>
      </c>
      <c r="D1231" s="3" t="str">
        <f>VLOOKUP($A1231,DICO_Complet!A:R,4,FALSE)</f>
        <v>additionalResponseData</v>
      </c>
      <c r="E1231" s="3" t="str">
        <f>VLOOKUP($A1231,DICO_Complet!A:R,5,FALSE)</f>
        <v>destinationCurrencyCode</v>
      </c>
      <c r="F1231" s="3" t="str">
        <f>VLOOKUP($A1231,DICO_Complet!A:R,6,FALSE)</f>
        <v>ISO3NumericCurrencyCode</v>
      </c>
      <c r="G1231" s="31" t="str">
        <f>VLOOKUP($A1231,DICO_Complet!A:R,7,FALSE)</f>
        <v>DNS</v>
      </c>
      <c r="H1231" s="31">
        <f>VLOOKUP($A1231,DICO_Complet!A:R,8,FALSE)</f>
        <v>0</v>
      </c>
      <c r="I1231" s="3" t="str">
        <f>IF(VLOOKUP($A1231,DICO_Complet!A:R,9,FALSE)&lt;&gt;0,VLOOKUP($A1231,DICO_Complet!A:R,9,FALSE),"")</f>
        <v/>
      </c>
      <c r="J1231" s="3" t="str">
        <f>VLOOKUP($A1231,DICO_Complet!A:R,10,FALSE)</f>
        <v>Recipient issuer currency code</v>
      </c>
      <c r="K1231" s="3" t="str">
        <f>IF(OR(ISNA(VLOOKUP(Tableau161920[[#This Row],[Référence]],MON_MSG!A:H,7,FALSE)),ISBLANK(VLOOKUP(Tableau161920[[#This Row],[Référence]],MON_MSG!A:H,7,FALSE))),"",VLOOKUP(Tableau161920[[#This Row],[Référence]],MON_MSG!A:H,7,FALSE))</f>
        <v/>
      </c>
      <c r="L1231" s="3" t="str">
        <f>IF(OR(ISNA(VLOOKUP(Tableau161920[[#This Row],[Référence]],MON_MSG!A:I,8,FALSE)),ISBLANK(VLOOKUP(Tableau161920[[#This Row],[Référence]],MON_MSG!A:I,8,FALSE))),"",VLOOKUP(Tableau161920[[#This Row],[Référence]],MON_MSG!A:I,8,FALSE))</f>
        <v/>
      </c>
      <c r="M1231" s="3" t="str">
        <f>IF(OR(ISNA(VLOOKUP(Tableau161920[[#This Row],[Référence]],MON_MSG!A:J,9,FALSE)),ISBLANK(VLOOKUP(Tableau161920[[#This Row],[Référence]],MON_MSG!A:J,9,FALSE))),"",VLOOKUP(Tableau161920[[#This Row],[Référence]],MON_MSG!A:J,9,FALSE))</f>
        <v/>
      </c>
      <c r="N1231" s="3" t="str">
        <f>IF(VLOOKUP($A1231,DICO_Complet!A:R,12,FALSE)=0,"",VLOOKUP($A1231,DICO_Complet!A:R,12,FALSE))</f>
        <v/>
      </c>
      <c r="O1231" s="3" t="str">
        <f>IF(VLOOKUP($A1231,DICO_Complet!A:R,13,FALSE)=0,"",VLOOKUP($A1231,DICO_Complet!A:R,13,FALSE))</f>
        <v/>
      </c>
      <c r="P1231" s="3" t="str">
        <f>IF(VLOOKUP($A1231,DICO_Complet!A:R,14,FALSE)=0,"",VLOOKUP($A1231,DICO_Complet!A:R,14,FALSE))</f>
        <v/>
      </c>
      <c r="Q1231" s="3" t="str">
        <f>IF(VLOOKUP($A1231,DICO_Complet!A:R,15,FALSE)=0,"",VLOOKUP($A1231,DICO_Complet!A:R,15,FALSE))</f>
        <v/>
      </c>
      <c r="R1231" s="3" t="str">
        <f>IF(VLOOKUP($A1231,DICO_Complet!A:R,16,FALSE)=0,"",VLOOKUP($A1231,DICO_Complet!A:R,16,FALSE))</f>
        <v/>
      </c>
      <c r="S1231" s="3" t="str">
        <f>IF(VLOOKUP($A1231,DICO_Complet!A:R,17,FALSE)=0,"",VLOOKUP($A1231,DICO_Complet!A:R,17,FALSE))</f>
        <v/>
      </c>
      <c r="T1231" s="3" t="str">
        <f>IF(VLOOKUP($A1231,DICO_Complet!A:R,18,FALSE)=0,"",VLOOKUP($A1231,DICO_Complet!A:R,18,FALSE))</f>
        <v/>
      </c>
    </row>
    <row r="1232" spans="1:20">
      <c r="A1232" s="29">
        <v>250214103100</v>
      </c>
      <c r="B1232" s="30" t="str">
        <f>IF(ISNA(VLOOKUP(Tableau161920[[#This Row],[Référence]],MON_MSG!A:B,2,FALSE)),"N",IF($I1232="Obsolete","N","O"))</f>
        <v>O</v>
      </c>
      <c r="C1232" s="3" t="str">
        <f>VLOOKUP($A1232,DICO_Complet!A:R,3,FALSE)</f>
        <v>Transaction</v>
      </c>
      <c r="D1232" s="3" t="str">
        <f>VLOOKUP($A1232,DICO_Complet!A:R,4,FALSE)</f>
        <v>additionalResponseData</v>
      </c>
      <c r="E1232" s="3" t="str">
        <f>VLOOKUP($A1232,DICO_Complet!A:R,5,FALSE)</f>
        <v>destinationCurrencyUnits</v>
      </c>
      <c r="F1232" s="3" t="str">
        <f>VLOOKUP($A1232,DICO_Complet!A:R,6,FALSE)</f>
        <v>Exact1AlphaNumericText</v>
      </c>
      <c r="G1232" s="31" t="str">
        <f>VLOOKUP($A1232,DICO_Complet!A:R,7,FALSE)</f>
        <v>DNS</v>
      </c>
      <c r="H1232" s="31">
        <f>VLOOKUP($A1232,DICO_Complet!A:R,8,FALSE)</f>
        <v>0</v>
      </c>
      <c r="I1232" s="3" t="str">
        <f>IF(VLOOKUP($A1232,DICO_Complet!A:R,9,FALSE)&lt;&gt;0,VLOOKUP($A1232,DICO_Complet!A:R,9,FALSE),"")</f>
        <v/>
      </c>
      <c r="J1232" s="3" t="str">
        <f>VLOOKUP($A1232,DICO_Complet!A:R,10,FALSE)</f>
        <v>Recipient issuer currency code minor units</v>
      </c>
      <c r="K1232" s="3" t="str">
        <f>IF(OR(ISNA(VLOOKUP(Tableau161920[[#This Row],[Référence]],MON_MSG!A:H,7,FALSE)),ISBLANK(VLOOKUP(Tableau161920[[#This Row],[Référence]],MON_MSG!A:H,7,FALSE))),"",VLOOKUP(Tableau161920[[#This Row],[Référence]],MON_MSG!A:H,7,FALSE))</f>
        <v/>
      </c>
      <c r="L1232" s="3" t="str">
        <f>IF(OR(ISNA(VLOOKUP(Tableau161920[[#This Row],[Référence]],MON_MSG!A:I,8,FALSE)),ISBLANK(VLOOKUP(Tableau161920[[#This Row],[Référence]],MON_MSG!A:I,8,FALSE))),"",VLOOKUP(Tableau161920[[#This Row],[Référence]],MON_MSG!A:I,8,FALSE))</f>
        <v/>
      </c>
      <c r="M1232" s="3" t="str">
        <f>IF(OR(ISNA(VLOOKUP(Tableau161920[[#This Row],[Référence]],MON_MSG!A:J,9,FALSE)),ISBLANK(VLOOKUP(Tableau161920[[#This Row],[Référence]],MON_MSG!A:J,9,FALSE))),"",VLOOKUP(Tableau161920[[#This Row],[Référence]],MON_MSG!A:J,9,FALSE))</f>
        <v/>
      </c>
      <c r="N1232" s="3" t="str">
        <f>IF(VLOOKUP($A1232,DICO_Complet!A:R,12,FALSE)=0,"",VLOOKUP($A1232,DICO_Complet!A:R,12,FALSE))</f>
        <v/>
      </c>
      <c r="O1232" s="3" t="str">
        <f>IF(VLOOKUP($A1232,DICO_Complet!A:R,13,FALSE)=0,"",VLOOKUP($A1232,DICO_Complet!A:R,13,FALSE))</f>
        <v/>
      </c>
      <c r="P1232" s="3" t="str">
        <f>IF(VLOOKUP($A1232,DICO_Complet!A:R,14,FALSE)=0,"",VLOOKUP($A1232,DICO_Complet!A:R,14,FALSE))</f>
        <v/>
      </c>
      <c r="Q1232" s="3" t="str">
        <f>IF(VLOOKUP($A1232,DICO_Complet!A:R,15,FALSE)=0,"",VLOOKUP($A1232,DICO_Complet!A:R,15,FALSE))</f>
        <v/>
      </c>
      <c r="R1232" s="3" t="str">
        <f>IF(VLOOKUP($A1232,DICO_Complet!A:R,16,FALSE)=0,"",VLOOKUP($A1232,DICO_Complet!A:R,16,FALSE))</f>
        <v/>
      </c>
      <c r="S1232" s="3" t="str">
        <f>IF(VLOOKUP($A1232,DICO_Complet!A:R,17,FALSE)=0,"",VLOOKUP($A1232,DICO_Complet!A:R,17,FALSE))</f>
        <v/>
      </c>
      <c r="T1232" s="3" t="str">
        <f>IF(VLOOKUP($A1232,DICO_Complet!A:R,18,FALSE)=0,"",VLOOKUP($A1232,DICO_Complet!A:R,18,FALSE))</f>
        <v/>
      </c>
    </row>
    <row r="1233" spans="1:20">
      <c r="A1233" s="29">
        <v>250212174502</v>
      </c>
      <c r="B1233" s="30" t="str">
        <f>IF(ISNA(VLOOKUP(Tableau161920[[#This Row],[Référence]],MON_MSG!A:B,2,FALSE)),"N",IF($I1233="Obsolete","N","O"))</f>
        <v>O</v>
      </c>
      <c r="C1233" s="3" t="str">
        <f>VLOOKUP($A1233,DICO_Complet!A:R,3,FALSE)</f>
        <v>Transaction</v>
      </c>
      <c r="D1233" s="3" t="str">
        <f>VLOOKUP($A1233,DICO_Complet!A:R,4,FALSE)</f>
        <v>additionalResponseData</v>
      </c>
      <c r="E1233" s="3" t="str">
        <f>VLOOKUP($A1233,DICO_Complet!A:R,5,FALSE)</f>
        <v>emailAddressVerificationResult</v>
      </c>
      <c r="F1233" s="3" t="str">
        <f>VLOOKUP($A1233,DICO_Complet!A:R,6,FALSE)</f>
        <v>VFNCodeset</v>
      </c>
      <c r="G1233" s="31" t="str">
        <f>VLOOKUP($A1233,DICO_Complet!A:R,7,FALSE)</f>
        <v>DNS</v>
      </c>
      <c r="H1233" s="31">
        <f>VLOOKUP($A1233,DICO_Complet!A:R,8,FALSE)</f>
        <v>0</v>
      </c>
      <c r="I1233" s="3" t="str">
        <f>IF(VLOOKUP($A1233,DICO_Complet!A:R,9,FALSE)&lt;&gt;0,VLOOKUP($A1233,DICO_Complet!A:R,9,FALSE),"")</f>
        <v/>
      </c>
      <c r="J1233" s="3" t="str">
        <f>VLOOKUP($A1233,DICO_Complet!A:R,10,FALSE)</f>
        <v>Email address verification Result</v>
      </c>
      <c r="K1233" s="3" t="str">
        <f>IF(OR(ISNA(VLOOKUP(Tableau161920[[#This Row],[Référence]],MON_MSG!A:H,7,FALSE)),ISBLANK(VLOOKUP(Tableau161920[[#This Row],[Référence]],MON_MSG!A:H,7,FALSE))),"",VLOOKUP(Tableau161920[[#This Row],[Référence]],MON_MSG!A:H,7,FALSE))</f>
        <v/>
      </c>
      <c r="L1233" s="3" t="str">
        <f>IF(OR(ISNA(VLOOKUP(Tableau161920[[#This Row],[Référence]],MON_MSG!A:I,8,FALSE)),ISBLANK(VLOOKUP(Tableau161920[[#This Row],[Référence]],MON_MSG!A:I,8,FALSE))),"",VLOOKUP(Tableau161920[[#This Row],[Référence]],MON_MSG!A:I,8,FALSE))</f>
        <v/>
      </c>
      <c r="M1233" s="3" t="str">
        <f>IF(OR(ISNA(VLOOKUP(Tableau161920[[#This Row],[Référence]],MON_MSG!A:J,9,FALSE)),ISBLANK(VLOOKUP(Tableau161920[[#This Row],[Référence]],MON_MSG!A:J,9,FALSE))),"",VLOOKUP(Tableau161920[[#This Row],[Référence]],MON_MSG!A:J,9,FALSE))</f>
        <v/>
      </c>
      <c r="N1233" s="3" t="str">
        <f>IF(VLOOKUP($A1233,DICO_Complet!A:R,12,FALSE)=0,"",VLOOKUP($A1233,DICO_Complet!A:R,12,FALSE))</f>
        <v>RSB119_34</v>
      </c>
      <c r="O1233" s="3" t="str">
        <f>IF(VLOOKUP($A1233,DICO_Complet!A:R,13,FALSE)=0,"",VLOOKUP($A1233,DICO_Complet!A:R,13,FALSE))</f>
        <v>119-0034</v>
      </c>
      <c r="P1233" s="3" t="str">
        <f>IF(VLOOKUP($A1233,DICO_Complet!A:R,14,FALSE)=0,"",VLOOKUP($A1233,DICO_Complet!A:R,14,FALSE))</f>
        <v/>
      </c>
      <c r="Q1233" s="3" t="str">
        <f>IF(VLOOKUP($A1233,DICO_Complet!A:R,15,FALSE)=0,"",VLOOKUP($A1233,DICO_Complet!A:R,15,FALSE))</f>
        <v/>
      </c>
      <c r="R1233" s="3" t="str">
        <f>IF(VLOOKUP($A1233,DICO_Complet!A:R,16,FALSE)=0,"",VLOOKUP($A1233,DICO_Complet!A:R,16,FALSE))</f>
        <v>123 / 2 / ID 67 / Tag 85</v>
      </c>
      <c r="S1233" s="3" t="str">
        <f>IF(VLOOKUP($A1233,DICO_Complet!A:R,17,FALSE)=0,"",VLOOKUP($A1233,DICO_Complet!A:R,17,FALSE))</f>
        <v/>
      </c>
      <c r="T1233" s="3" t="str">
        <f>IF(VLOOKUP($A1233,DICO_Complet!A:R,18,FALSE)=0,"",VLOOKUP($A1233,DICO_Complet!A:R,18,FALSE))</f>
        <v/>
      </c>
    </row>
    <row r="1234" spans="1:20">
      <c r="A1234" s="29">
        <v>250203161100</v>
      </c>
      <c r="B1234" s="30" t="str">
        <f>IF(ISNA(VLOOKUP(Tableau161920[[#This Row],[Référence]],MON_MSG!A:B,2,FALSE)),"N",IF($I1234="Obsolete","N","O"))</f>
        <v>O</v>
      </c>
      <c r="C1234" s="3" t="str">
        <f>VLOOKUP($A1234,DICO_Complet!A:R,3,FALSE)</f>
        <v>Transaction</v>
      </c>
      <c r="D1234" s="3" t="str">
        <f>VLOOKUP($A1234,DICO_Complet!A:R,4,FALSE)</f>
        <v>additionalResponseData</v>
      </c>
      <c r="E1234" s="3" t="str">
        <f>VLOOKUP($A1234,DICO_Complet!A:R,5,FALSE)</f>
        <v>expenseThreshold</v>
      </c>
      <c r="F1234" s="3" t="str">
        <f>VLOOKUP($A1234,DICO_Complet!A:R,6,FALSE)</f>
        <v>Exact1Text</v>
      </c>
      <c r="G1234" s="31" t="str">
        <f>VLOOKUP($A1234,DICO_Complet!A:R,7,FALSE)</f>
        <v>DNS</v>
      </c>
      <c r="H1234" s="31">
        <f>VLOOKUP($A1234,DICO_Complet!A:R,8,FALSE)</f>
        <v>0</v>
      </c>
      <c r="I1234" s="3" t="str">
        <f>IF(VLOOKUP($A1234,DICO_Complet!A:R,9,FALSE)&lt;&gt;0,VLOOKUP($A1234,DICO_Complet!A:R,9,FALSE),"")</f>
        <v/>
      </c>
      <c r="J1234" s="3" t="str">
        <f>VLOOKUP($A1234,DICO_Complet!A:R,10,FALSE)</f>
        <v>Visa Spend Qualification Indicator</v>
      </c>
      <c r="K1234" s="3" t="str">
        <f>IF(OR(ISNA(VLOOKUP(Tableau161920[[#This Row],[Référence]],MON_MSG!A:H,7,FALSE)),ISBLANK(VLOOKUP(Tableau161920[[#This Row],[Référence]],MON_MSG!A:H,7,FALSE))),"",VLOOKUP(Tableau161920[[#This Row],[Référence]],MON_MSG!A:H,7,FALSE))</f>
        <v/>
      </c>
      <c r="L1234" s="3" t="str">
        <f>IF(OR(ISNA(VLOOKUP(Tableau161920[[#This Row],[Référence]],MON_MSG!A:I,8,FALSE)),ISBLANK(VLOOKUP(Tableau161920[[#This Row],[Référence]],MON_MSG!A:I,8,FALSE))),"",VLOOKUP(Tableau161920[[#This Row],[Référence]],MON_MSG!A:I,8,FALSE))</f>
        <v/>
      </c>
      <c r="M1234" s="3" t="str">
        <f>IF(OR(ISNA(VLOOKUP(Tableau161920[[#This Row],[Référence]],MON_MSG!A:J,9,FALSE)),ISBLANK(VLOOKUP(Tableau161920[[#This Row],[Référence]],MON_MSG!A:J,9,FALSE))),"",VLOOKUP(Tableau161920[[#This Row],[Référence]],MON_MSG!A:J,9,FALSE))</f>
        <v/>
      </c>
      <c r="N1234" s="3" t="str">
        <f>IF(VLOOKUP($A1234,DICO_Complet!A:R,12,FALSE)=0,"",VLOOKUP($A1234,DICO_Complet!A:R,12,FALSE))</f>
        <v/>
      </c>
      <c r="O1234" s="3" t="str">
        <f>IF(VLOOKUP($A1234,DICO_Complet!A:R,13,FALSE)=0,"",VLOOKUP($A1234,DICO_Complet!A:R,13,FALSE))</f>
        <v>059-604</v>
      </c>
      <c r="P1234" s="3" t="str">
        <f>IF(VLOOKUP($A1234,DICO_Complet!A:R,14,FALSE)=0,"",VLOOKUP($A1234,DICO_Complet!A:R,14,FALSE))</f>
        <v>059-1001-p6</v>
      </c>
      <c r="Q1234" s="3" t="str">
        <f>IF(VLOOKUP($A1234,DICO_Complet!A:R,15,FALSE)=0,"",VLOOKUP($A1234,DICO_Complet!A:R,15,FALSE))</f>
        <v>059-1001-p6</v>
      </c>
      <c r="R1234" s="3" t="str">
        <f>IF(VLOOKUP($A1234,DICO_Complet!A:R,16,FALSE)=0,"",VLOOKUP($A1234,DICO_Complet!A:R,16,FALSE))</f>
        <v>v51-49</v>
      </c>
      <c r="S1234" s="3" t="str">
        <f>IF(VLOOKUP($A1234,DICO_Complet!A:R,17,FALSE)=0,"",VLOOKUP($A1234,DICO_Complet!A:R,17,FALSE))</f>
        <v/>
      </c>
      <c r="T1234" s="3" t="str">
        <f>IF(VLOOKUP($A1234,DICO_Complet!A:R,18,FALSE)=0,"",VLOOKUP($A1234,DICO_Complet!A:R,18,FALSE))</f>
        <v/>
      </c>
    </row>
    <row r="1235" spans="1:20">
      <c r="A1235" s="29">
        <v>250212174503</v>
      </c>
      <c r="B1235" s="30" t="str">
        <f>IF(ISNA(VLOOKUP(Tableau161920[[#This Row],[Référence]],MON_MSG!A:B,2,FALSE)),"N",IF($I1235="Obsolete","N","O"))</f>
        <v>O</v>
      </c>
      <c r="C1235" s="3" t="str">
        <f>VLOOKUP($A1235,DICO_Complet!A:R,3,FALSE)</f>
        <v>Transaction</v>
      </c>
      <c r="D1235" s="3" t="str">
        <f>VLOOKUP($A1235,DICO_Complet!A:R,4,FALSE)</f>
        <v>additionalResponseData</v>
      </c>
      <c r="E1235" s="3" t="str">
        <f>VLOOKUP($A1235,DICO_Complet!A:R,5,FALSE)</f>
        <v>extendedMessageToInitiatorNature</v>
      </c>
      <c r="F1235" s="3" t="str">
        <f>VLOOKUP($A1235,DICO_Complet!A:R,6,FALSE)</f>
        <v>ExtendedMessageNatureCodeset</v>
      </c>
      <c r="G1235" s="31" t="str">
        <f>VLOOKUP($A1235,DICO_Complet!A:R,7,FALSE)</f>
        <v>DNS</v>
      </c>
      <c r="H1235" s="31">
        <f>VLOOKUP($A1235,DICO_Complet!A:R,8,FALSE)</f>
        <v>0</v>
      </c>
      <c r="I1235" s="3" t="str">
        <f>IF(VLOOKUP($A1235,DICO_Complet!A:R,9,FALSE)&lt;&gt;0,VLOOKUP($A1235,DICO_Complet!A:R,9,FALSE),"")</f>
        <v/>
      </c>
      <c r="J1235" s="3" t="str">
        <f>VLOOKUP($A1235,DICO_Complet!A:R,10,FALSE)</f>
        <v>Extended Message To The Transaction Initiator Nature</v>
      </c>
      <c r="K1235" s="3" t="str">
        <f>IF(OR(ISNA(VLOOKUP(Tableau161920[[#This Row],[Référence]],MON_MSG!A:H,7,FALSE)),ISBLANK(VLOOKUP(Tableau161920[[#This Row],[Référence]],MON_MSG!A:H,7,FALSE))),"",VLOOKUP(Tableau161920[[#This Row],[Référence]],MON_MSG!A:H,7,FALSE))</f>
        <v/>
      </c>
      <c r="L1235" s="3" t="str">
        <f>IF(OR(ISNA(VLOOKUP(Tableau161920[[#This Row],[Référence]],MON_MSG!A:I,8,FALSE)),ISBLANK(VLOOKUP(Tableau161920[[#This Row],[Référence]],MON_MSG!A:I,8,FALSE))),"",VLOOKUP(Tableau161920[[#This Row],[Référence]],MON_MSG!A:I,8,FALSE))</f>
        <v/>
      </c>
      <c r="M1235" s="3" t="str">
        <f>IF(OR(ISNA(VLOOKUP(Tableau161920[[#This Row],[Référence]],MON_MSG!A:J,9,FALSE)),ISBLANK(VLOOKUP(Tableau161920[[#This Row],[Référence]],MON_MSG!A:J,9,FALSE))),"",VLOOKUP(Tableau161920[[#This Row],[Référence]],MON_MSG!A:J,9,FALSE))</f>
        <v/>
      </c>
      <c r="N1235" s="3" t="str">
        <f>IF(VLOOKUP($A1235,DICO_Complet!A:R,12,FALSE)=0,"",VLOOKUP($A1235,DICO_Complet!A:R,12,FALSE))</f>
        <v>RSB119_0BC</v>
      </c>
      <c r="O1235" s="3" t="str">
        <f>IF(VLOOKUP($A1235,DICO_Complet!A:R,13,FALSE)=0,"",VLOOKUP($A1235,DICO_Complet!A:R,13,FALSE))</f>
        <v>119-00BC</v>
      </c>
      <c r="P1235" s="3" t="str">
        <f>IF(VLOOKUP($A1235,DICO_Complet!A:R,14,FALSE)=0,"",VLOOKUP($A1235,DICO_Complet!A:R,14,FALSE))</f>
        <v/>
      </c>
      <c r="Q1235" s="3" t="str">
        <f>IF(VLOOKUP($A1235,DICO_Complet!A:R,15,FALSE)=0,"",VLOOKUP($A1235,DICO_Complet!A:R,15,FALSE))</f>
        <v/>
      </c>
      <c r="R1235" s="3" t="str">
        <f>IF(VLOOKUP($A1235,DICO_Complet!A:R,16,FALSE)=0,"",VLOOKUP($A1235,DICO_Complet!A:R,16,FALSE))</f>
        <v/>
      </c>
      <c r="S1235" s="3" t="str">
        <f>IF(VLOOKUP($A1235,DICO_Complet!A:R,17,FALSE)=0,"",VLOOKUP($A1235,DICO_Complet!A:R,17,FALSE))</f>
        <v/>
      </c>
      <c r="T1235" s="3" t="str">
        <f>IF(VLOOKUP($A1235,DICO_Complet!A:R,18,FALSE)=0,"",VLOOKUP($A1235,DICO_Complet!A:R,18,FALSE))</f>
        <v/>
      </c>
    </row>
    <row r="1236" spans="1:20">
      <c r="A1236" s="29">
        <v>250212174504</v>
      </c>
      <c r="B1236" s="30" t="str">
        <f>IF(ISNA(VLOOKUP(Tableau161920[[#This Row],[Référence]],MON_MSG!A:B,2,FALSE)),"N",IF($I1236="Obsolete","N","O"))</f>
        <v>O</v>
      </c>
      <c r="C1236" s="3" t="str">
        <f>VLOOKUP($A1236,DICO_Complet!A:R,3,FALSE)</f>
        <v>Transaction</v>
      </c>
      <c r="D1236" s="3" t="str">
        <f>VLOOKUP($A1236,DICO_Complet!A:R,4,FALSE)</f>
        <v>additionalResponseData</v>
      </c>
      <c r="E1236" s="3" t="str">
        <f>VLOOKUP($A1236,DICO_Complet!A:R,5,FALSE)</f>
        <v>extendedMessageToInitiatorValue</v>
      </c>
      <c r="F1236" s="3" t="str">
        <f>VLOOKUP($A1236,DICO_Complet!A:R,6,FALSE)</f>
        <v>Max100Text</v>
      </c>
      <c r="G1236" s="31" t="str">
        <f>VLOOKUP($A1236,DICO_Complet!A:R,7,FALSE)</f>
        <v>DNS</v>
      </c>
      <c r="H1236" s="31">
        <f>VLOOKUP($A1236,DICO_Complet!A:R,8,FALSE)</f>
        <v>0</v>
      </c>
      <c r="I1236" s="3" t="str">
        <f>IF(VLOOKUP($A1236,DICO_Complet!A:R,9,FALSE)&lt;&gt;0,VLOOKUP($A1236,DICO_Complet!A:R,9,FALSE),"")</f>
        <v/>
      </c>
      <c r="J1236" s="3" t="str">
        <f>VLOOKUP($A1236,DICO_Complet!A:R,10,FALSE)</f>
        <v>Extended Message To The Transaction Initiator</v>
      </c>
      <c r="K1236" s="3" t="str">
        <f>IF(OR(ISNA(VLOOKUP(Tableau161920[[#This Row],[Référence]],MON_MSG!A:H,7,FALSE)),ISBLANK(VLOOKUP(Tableau161920[[#This Row],[Référence]],MON_MSG!A:H,7,FALSE))),"",VLOOKUP(Tableau161920[[#This Row],[Référence]],MON_MSG!A:H,7,FALSE))</f>
        <v/>
      </c>
      <c r="L1236" s="3" t="str">
        <f>IF(OR(ISNA(VLOOKUP(Tableau161920[[#This Row],[Référence]],MON_MSG!A:I,8,FALSE)),ISBLANK(VLOOKUP(Tableau161920[[#This Row],[Référence]],MON_MSG!A:I,8,FALSE))),"",VLOOKUP(Tableau161920[[#This Row],[Référence]],MON_MSG!A:I,8,FALSE))</f>
        <v/>
      </c>
      <c r="M1236" s="3" t="str">
        <f>IF(OR(ISNA(VLOOKUP(Tableau161920[[#This Row],[Référence]],MON_MSG!A:J,9,FALSE)),ISBLANK(VLOOKUP(Tableau161920[[#This Row],[Référence]],MON_MSG!A:J,9,FALSE))),"",VLOOKUP(Tableau161920[[#This Row],[Référence]],MON_MSG!A:J,9,FALSE))</f>
        <v/>
      </c>
      <c r="N1236" s="3" t="str">
        <f>IF(VLOOKUP($A1236,DICO_Complet!A:R,12,FALSE)=0,"",VLOOKUP($A1236,DICO_Complet!A:R,12,FALSE))</f>
        <v>RSB119_0BC</v>
      </c>
      <c r="O1236" s="3" t="str">
        <f>IF(VLOOKUP($A1236,DICO_Complet!A:R,13,FALSE)=0,"",VLOOKUP($A1236,DICO_Complet!A:R,13,FALSE))</f>
        <v>119-00BC</v>
      </c>
      <c r="P1236" s="3" t="str">
        <f>IF(VLOOKUP($A1236,DICO_Complet!A:R,14,FALSE)=0,"",VLOOKUP($A1236,DICO_Complet!A:R,14,FALSE))</f>
        <v/>
      </c>
      <c r="Q1236" s="3" t="str">
        <f>IF(VLOOKUP($A1236,DICO_Complet!A:R,15,FALSE)=0,"",VLOOKUP($A1236,DICO_Complet!A:R,15,FALSE))</f>
        <v/>
      </c>
      <c r="R1236" s="3" t="str">
        <f>IF(VLOOKUP($A1236,DICO_Complet!A:R,16,FALSE)=0,"",VLOOKUP($A1236,DICO_Complet!A:R,16,FALSE))</f>
        <v/>
      </c>
      <c r="S1236" s="3" t="str">
        <f>IF(VLOOKUP($A1236,DICO_Complet!A:R,17,FALSE)=0,"",VLOOKUP($A1236,DICO_Complet!A:R,17,FALSE))</f>
        <v/>
      </c>
      <c r="T1236" s="3" t="str">
        <f>IF(VLOOKUP($A1236,DICO_Complet!A:R,18,FALSE)=0,"",VLOOKUP($A1236,DICO_Complet!A:R,18,FALSE))</f>
        <v/>
      </c>
    </row>
    <row r="1237" spans="1:20">
      <c r="A1237" s="29">
        <v>250214101400</v>
      </c>
      <c r="B1237" s="30" t="str">
        <f>IF(ISNA(VLOOKUP(Tableau161920[[#This Row],[Référence]],MON_MSG!A:B,2,FALSE)),"N",IF($I1237="Obsolete","N","O"))</f>
        <v>O</v>
      </c>
      <c r="C1237" s="3" t="str">
        <f>VLOOKUP($A1237,DICO_Complet!A:R,3,FALSE)</f>
        <v>Transaction</v>
      </c>
      <c r="D1237" s="3" t="str">
        <f>VLOOKUP($A1237,DICO_Complet!A:R,4,FALSE)</f>
        <v>additionalResponseData</v>
      </c>
      <c r="E1237" s="3" t="str">
        <f>VLOOKUP($A1237,DICO_Complet!A:R,5,FALSE)</f>
        <v>fastFundIndicator</v>
      </c>
      <c r="F1237" s="3" t="str">
        <f>VLOOKUP($A1237,DICO_Complet!A:R,6,FALSE)</f>
        <v>TrueFalseIndicator</v>
      </c>
      <c r="G1237" s="31" t="str">
        <f>VLOOKUP($A1237,DICO_Complet!A:R,7,FALSE)</f>
        <v>DNS</v>
      </c>
      <c r="H1237" s="31">
        <f>VLOOKUP($A1237,DICO_Complet!A:R,8,FALSE)</f>
        <v>0</v>
      </c>
      <c r="I1237" s="3" t="str">
        <f>IF(VLOOKUP($A1237,DICO_Complet!A:R,9,FALSE)&lt;&gt;0,VLOOKUP($A1237,DICO_Complet!A:R,9,FALSE),"")</f>
        <v/>
      </c>
      <c r="J1237" s="3" t="str">
        <f>VLOOKUP($A1237,DICO_Complet!A:R,10,FALSE)</f>
        <v>Indicate if and how recipient issuer participates in fast funds transfer</v>
      </c>
      <c r="K1237" s="3" t="str">
        <f>IF(OR(ISNA(VLOOKUP(Tableau161920[[#This Row],[Référence]],MON_MSG!A:H,7,FALSE)),ISBLANK(VLOOKUP(Tableau161920[[#This Row],[Référence]],MON_MSG!A:H,7,FALSE))),"",VLOOKUP(Tableau161920[[#This Row],[Référence]],MON_MSG!A:H,7,FALSE))</f>
        <v/>
      </c>
      <c r="L1237" s="3" t="str">
        <f>IF(OR(ISNA(VLOOKUP(Tableau161920[[#This Row],[Référence]],MON_MSG!A:I,8,FALSE)),ISBLANK(VLOOKUP(Tableau161920[[#This Row],[Référence]],MON_MSG!A:I,8,FALSE))),"",VLOOKUP(Tableau161920[[#This Row],[Référence]],MON_MSG!A:I,8,FALSE))</f>
        <v/>
      </c>
      <c r="M1237" s="3" t="str">
        <f>IF(OR(ISNA(VLOOKUP(Tableau161920[[#This Row],[Référence]],MON_MSG!A:J,9,FALSE)),ISBLANK(VLOOKUP(Tableau161920[[#This Row],[Référence]],MON_MSG!A:J,9,FALSE))),"",VLOOKUP(Tableau161920[[#This Row],[Référence]],MON_MSG!A:J,9,FALSE))</f>
        <v/>
      </c>
      <c r="N1237" s="3" t="str">
        <f>IF(VLOOKUP($A1237,DICO_Complet!A:R,12,FALSE)=0,"",VLOOKUP($A1237,DICO_Complet!A:R,12,FALSE))</f>
        <v>RSB118_4005</v>
      </c>
      <c r="O1237" s="3" t="str">
        <f>IF(VLOOKUP($A1237,DICO_Complet!A:R,13,FALSE)=0,"",VLOOKUP($A1237,DICO_Complet!A:R,13,FALSE))</f>
        <v>118-4005</v>
      </c>
      <c r="P1237" s="3" t="str">
        <f>IF(VLOOKUP($A1237,DICO_Complet!A:R,14,FALSE)=0,"",VLOOKUP($A1237,DICO_Complet!A:R,14,FALSE))</f>
        <v/>
      </c>
      <c r="Q1237" s="3" t="str">
        <f>IF(VLOOKUP($A1237,DICO_Complet!A:R,15,FALSE)=0,"",VLOOKUP($A1237,DICO_Complet!A:R,15,FALSE))</f>
        <v/>
      </c>
      <c r="R1237" s="3" t="str">
        <f>IF(VLOOKUP($A1237,DICO_Complet!A:R,16,FALSE)=0,"",VLOOKUP($A1237,DICO_Complet!A:R,16,FALSE))</f>
        <v/>
      </c>
      <c r="S1237" s="3" t="str">
        <f>IF(VLOOKUP($A1237,DICO_Complet!A:R,17,FALSE)=0,"",VLOOKUP($A1237,DICO_Complet!A:R,17,FALSE))</f>
        <v/>
      </c>
      <c r="T1237" s="3" t="str">
        <f>IF(VLOOKUP($A1237,DICO_Complet!A:R,18,FALSE)=0,"",VLOOKUP($A1237,DICO_Complet!A:R,18,FALSE))</f>
        <v/>
      </c>
    </row>
    <row r="1238" spans="1:20">
      <c r="A1238" s="29">
        <v>241112000235</v>
      </c>
      <c r="B1238" s="30" t="str">
        <f>IF(ISNA(VLOOKUP(Tableau161920[[#This Row],[Référence]],MON_MSG!A:B,2,FALSE)),"N",IF($I1238="Obsolete","N","O"))</f>
        <v>O</v>
      </c>
      <c r="C1238" s="3" t="str">
        <f>VLOOKUP($A1238,DICO_Complet!A:R,3,FALSE)</f>
        <v>Transaction</v>
      </c>
      <c r="D1238" s="3" t="str">
        <f>VLOOKUP($A1238,DICO_Complet!A:R,4,FALSE)</f>
        <v>additionalResponseData</v>
      </c>
      <c r="E1238" s="3" t="str">
        <f>VLOOKUP($A1238,DICO_Complet!A:R,5,FALSE)</f>
        <v>fieldConversionEntitySource</v>
      </c>
      <c r="F1238" s="3" t="str">
        <f>VLOOKUP($A1238,DICO_Complet!A:R,6,FALSE)</f>
        <v>FieldConversionEntitySourceCodeset</v>
      </c>
      <c r="G1238" s="31" t="str">
        <f>VLOOKUP($A1238,DICO_Complet!A:R,7,FALSE)</f>
        <v>DNS</v>
      </c>
      <c r="H1238" s="31">
        <f>VLOOKUP($A1238,DICO_Complet!A:R,8,FALSE)</f>
        <v>0</v>
      </c>
      <c r="I1238" s="3" t="str">
        <f>IF(VLOOKUP($A1238,DICO_Complet!A:R,9,FALSE)&lt;&gt;0,VLOOKUP($A1238,DICO_Complet!A:R,9,FALSE),"")</f>
        <v/>
      </c>
      <c r="J1238" s="3" t="str">
        <f>VLOOKUP($A1238,DICO_Complet!A:R,10,FALSE)</f>
        <v>Entity responsible for the conversion</v>
      </c>
      <c r="K1238" s="3" t="str">
        <f>IF(OR(ISNA(VLOOKUP(Tableau161920[[#This Row],[Référence]],MON_MSG!A:H,7,FALSE)),ISBLANK(VLOOKUP(Tableau161920[[#This Row],[Référence]],MON_MSG!A:H,7,FALSE))),"",VLOOKUP(Tableau161920[[#This Row],[Référence]],MON_MSG!A:H,7,FALSE))</f>
        <v/>
      </c>
      <c r="L1238" s="3" t="str">
        <f>IF(OR(ISNA(VLOOKUP(Tableau161920[[#This Row],[Référence]],MON_MSG!A:I,8,FALSE)),ISBLANK(VLOOKUP(Tableau161920[[#This Row],[Référence]],MON_MSG!A:I,8,FALSE))),"",VLOOKUP(Tableau161920[[#This Row],[Référence]],MON_MSG!A:I,8,FALSE))</f>
        <v/>
      </c>
      <c r="M1238" s="3" t="str">
        <f>IF(OR(ISNA(VLOOKUP(Tableau161920[[#This Row],[Référence]],MON_MSG!A:J,9,FALSE)),ISBLANK(VLOOKUP(Tableau161920[[#This Row],[Référence]],MON_MSG!A:J,9,FALSE))),"",VLOOKUP(Tableau161920[[#This Row],[Référence]],MON_MSG!A:J,9,FALSE))</f>
        <v/>
      </c>
      <c r="N1238" s="3" t="str">
        <f>IF(VLOOKUP($A1238,DICO_Complet!A:R,12,FALSE)=0,"",VLOOKUP($A1238,DICO_Complet!A:R,12,FALSE))</f>
        <v>RSB44_AC_p1</v>
      </c>
      <c r="O1238" s="3" t="str">
        <f>IF(VLOOKUP($A1238,DICO_Complet!A:R,13,FALSE)=0,"",VLOOKUP($A1238,DICO_Complet!A:R,13,FALSE))</f>
        <v>044-AC-p1</v>
      </c>
      <c r="P1238" s="3" t="str">
        <f>IF(VLOOKUP($A1238,DICO_Complet!A:R,14,FALSE)=0,"",VLOOKUP($A1238,DICO_Complet!A:R,14,FALSE))</f>
        <v/>
      </c>
      <c r="Q1238" s="3" t="str">
        <f>IF(VLOOKUP($A1238,DICO_Complet!A:R,15,FALSE)=0,"",VLOOKUP($A1238,DICO_Complet!A:R,15,FALSE))</f>
        <v>044-AC-p1</v>
      </c>
      <c r="R1238" s="3" t="str">
        <f>IF(VLOOKUP($A1238,DICO_Complet!A:R,16,FALSE)=0,"",VLOOKUP($A1238,DICO_Complet!A:R,16,FALSE))</f>
        <v/>
      </c>
      <c r="S1238" s="3" t="str">
        <f>IF(VLOOKUP($A1238,DICO_Complet!A:R,17,FALSE)=0,"",VLOOKUP($A1238,DICO_Complet!A:R,17,FALSE))</f>
        <v/>
      </c>
      <c r="T1238" s="3" t="str">
        <f>IF(VLOOKUP($A1238,DICO_Complet!A:R,18,FALSE)=0,"",VLOOKUP($A1238,DICO_Complet!A:R,18,FALSE))</f>
        <v/>
      </c>
    </row>
    <row r="1239" spans="1:20">
      <c r="A1239" s="29">
        <v>241112000236</v>
      </c>
      <c r="B1239" s="30" t="str">
        <f>IF(ISNA(VLOOKUP(Tableau161920[[#This Row],[Référence]],MON_MSG!A:B,2,FALSE)),"N",IF($I1239="Obsolete","N","O"))</f>
        <v>O</v>
      </c>
      <c r="C1239" s="3" t="str">
        <f>VLOOKUP($A1239,DICO_Complet!A:R,3,FALSE)</f>
        <v>Transaction</v>
      </c>
      <c r="D1239" s="3" t="str">
        <f>VLOOKUP($A1239,DICO_Complet!A:R,4,FALSE)</f>
        <v>additionalResponseData</v>
      </c>
      <c r="E1239" s="3" t="str">
        <f>VLOOKUP($A1239,DICO_Complet!A:R,5,FALSE)</f>
        <v>fieldConversionFieldNumber</v>
      </c>
      <c r="F1239" s="3" t="str">
        <f>VLOOKUP($A1239,DICO_Complet!A:R,6,FALSE)</f>
        <v>Exact3Text</v>
      </c>
      <c r="G1239" s="31" t="str">
        <f>VLOOKUP($A1239,DICO_Complet!A:R,7,FALSE)</f>
        <v>DNS</v>
      </c>
      <c r="H1239" s="31">
        <f>VLOOKUP($A1239,DICO_Complet!A:R,8,FALSE)</f>
        <v>0</v>
      </c>
      <c r="I1239" s="3" t="str">
        <f>IF(VLOOKUP($A1239,DICO_Complet!A:R,9,FALSE)&lt;&gt;0,VLOOKUP($A1239,DICO_Complet!A:R,9,FALSE),"")</f>
        <v/>
      </c>
      <c r="J1239" s="3" t="str">
        <f>VLOOKUP($A1239,DICO_Complet!A:R,10,FALSE)</f>
        <v>Field number</v>
      </c>
      <c r="K1239" s="3" t="str">
        <f>IF(OR(ISNA(VLOOKUP(Tableau161920[[#This Row],[Référence]],MON_MSG!A:H,7,FALSE)),ISBLANK(VLOOKUP(Tableau161920[[#This Row],[Référence]],MON_MSG!A:H,7,FALSE))),"",VLOOKUP(Tableau161920[[#This Row],[Référence]],MON_MSG!A:H,7,FALSE))</f>
        <v/>
      </c>
      <c r="L1239" s="3" t="str">
        <f>IF(OR(ISNA(VLOOKUP(Tableau161920[[#This Row],[Référence]],MON_MSG!A:I,8,FALSE)),ISBLANK(VLOOKUP(Tableau161920[[#This Row],[Référence]],MON_MSG!A:I,8,FALSE))),"",VLOOKUP(Tableau161920[[#This Row],[Référence]],MON_MSG!A:I,8,FALSE))</f>
        <v/>
      </c>
      <c r="M1239" s="3" t="str">
        <f>IF(OR(ISNA(VLOOKUP(Tableau161920[[#This Row],[Référence]],MON_MSG!A:J,9,FALSE)),ISBLANK(VLOOKUP(Tableau161920[[#This Row],[Référence]],MON_MSG!A:J,9,FALSE))),"",VLOOKUP(Tableau161920[[#This Row],[Référence]],MON_MSG!A:J,9,FALSE))</f>
        <v/>
      </c>
      <c r="N1239" s="3" t="str">
        <f>IF(VLOOKUP($A1239,DICO_Complet!A:R,12,FALSE)=0,"",VLOOKUP($A1239,DICO_Complet!A:R,12,FALSE))</f>
        <v>RSB44_AC_p2</v>
      </c>
      <c r="O1239" s="3" t="str">
        <f>IF(VLOOKUP($A1239,DICO_Complet!A:R,13,FALSE)=0,"",VLOOKUP($A1239,DICO_Complet!A:R,13,FALSE))</f>
        <v>044-AC-p2</v>
      </c>
      <c r="P1239" s="3" t="str">
        <f>IF(VLOOKUP($A1239,DICO_Complet!A:R,14,FALSE)=0,"",VLOOKUP($A1239,DICO_Complet!A:R,14,FALSE))</f>
        <v/>
      </c>
      <c r="Q1239" s="3" t="str">
        <f>IF(VLOOKUP($A1239,DICO_Complet!A:R,15,FALSE)=0,"",VLOOKUP($A1239,DICO_Complet!A:R,15,FALSE))</f>
        <v>044-AC-p2</v>
      </c>
      <c r="R1239" s="3" t="str">
        <f>IF(VLOOKUP($A1239,DICO_Complet!A:R,16,FALSE)=0,"",VLOOKUP($A1239,DICO_Complet!A:R,16,FALSE))</f>
        <v/>
      </c>
      <c r="S1239" s="3" t="str">
        <f>IF(VLOOKUP($A1239,DICO_Complet!A:R,17,FALSE)=0,"",VLOOKUP($A1239,DICO_Complet!A:R,17,FALSE))</f>
        <v/>
      </c>
      <c r="T1239" s="3" t="str">
        <f>IF(VLOOKUP($A1239,DICO_Complet!A:R,18,FALSE)=0,"",VLOOKUP($A1239,DICO_Complet!A:R,18,FALSE))</f>
        <v/>
      </c>
    </row>
    <row r="1240" spans="1:20">
      <c r="A1240" s="29">
        <v>241112000237</v>
      </c>
      <c r="B1240" s="30" t="str">
        <f>IF(ISNA(VLOOKUP(Tableau161920[[#This Row],[Référence]],MON_MSG!A:B,2,FALSE)),"N",IF($I1240="Obsolete","N","O"))</f>
        <v>O</v>
      </c>
      <c r="C1240" s="3" t="str">
        <f>VLOOKUP($A1240,DICO_Complet!A:R,3,FALSE)</f>
        <v>Transaction</v>
      </c>
      <c r="D1240" s="3" t="str">
        <f>VLOOKUP($A1240,DICO_Complet!A:R,4,FALSE)</f>
        <v>additionalResponseData</v>
      </c>
      <c r="E1240" s="3" t="str">
        <f>VLOOKUP($A1240,DICO_Complet!A:R,5,FALSE)</f>
        <v>fieldConversionResponsibleValue</v>
      </c>
      <c r="F1240" s="3" t="str">
        <f>VLOOKUP($A1240,DICO_Complet!A:R,6,FALSE)</f>
        <v>Max17Text</v>
      </c>
      <c r="G1240" s="31" t="str">
        <f>VLOOKUP($A1240,DICO_Complet!A:R,7,FALSE)</f>
        <v>DNS</v>
      </c>
      <c r="H1240" s="31">
        <f>VLOOKUP($A1240,DICO_Complet!A:R,8,FALSE)</f>
        <v>0</v>
      </c>
      <c r="I1240" s="3" t="str">
        <f>IF(VLOOKUP($A1240,DICO_Complet!A:R,9,FALSE)&lt;&gt;0,VLOOKUP($A1240,DICO_Complet!A:R,9,FALSE),"")</f>
        <v/>
      </c>
      <c r="J1240" s="3" t="str">
        <f>VLOOKUP($A1240,DICO_Complet!A:R,10,FALSE)</f>
        <v>Initial value or the value used on an approved network</v>
      </c>
      <c r="K1240" s="3" t="str">
        <f>IF(OR(ISNA(VLOOKUP(Tableau161920[[#This Row],[Référence]],MON_MSG!A:H,7,FALSE)),ISBLANK(VLOOKUP(Tableau161920[[#This Row],[Référence]],MON_MSG!A:H,7,FALSE))),"",VLOOKUP(Tableau161920[[#This Row],[Référence]],MON_MSG!A:H,7,FALSE))</f>
        <v/>
      </c>
      <c r="L1240" s="3" t="str">
        <f>IF(OR(ISNA(VLOOKUP(Tableau161920[[#This Row],[Référence]],MON_MSG!A:I,8,FALSE)),ISBLANK(VLOOKUP(Tableau161920[[#This Row],[Référence]],MON_MSG!A:I,8,FALSE))),"",VLOOKUP(Tableau161920[[#This Row],[Référence]],MON_MSG!A:I,8,FALSE))</f>
        <v/>
      </c>
      <c r="M1240" s="3" t="str">
        <f>IF(OR(ISNA(VLOOKUP(Tableau161920[[#This Row],[Référence]],MON_MSG!A:J,9,FALSE)),ISBLANK(VLOOKUP(Tableau161920[[#This Row],[Référence]],MON_MSG!A:J,9,FALSE))),"",VLOOKUP(Tableau161920[[#This Row],[Référence]],MON_MSG!A:J,9,FALSE))</f>
        <v/>
      </c>
      <c r="N1240" s="3" t="str">
        <f>IF(VLOOKUP($A1240,DICO_Complet!A:R,12,FALSE)=0,"",VLOOKUP($A1240,DICO_Complet!A:R,12,FALSE))</f>
        <v>RSB44_AC_p3</v>
      </c>
      <c r="O1240" s="3" t="str">
        <f>IF(VLOOKUP($A1240,DICO_Complet!A:R,13,FALSE)=0,"",VLOOKUP($A1240,DICO_Complet!A:R,13,FALSE))</f>
        <v>044-AC-p3</v>
      </c>
      <c r="P1240" s="3" t="str">
        <f>IF(VLOOKUP($A1240,DICO_Complet!A:R,14,FALSE)=0,"",VLOOKUP($A1240,DICO_Complet!A:R,14,FALSE))</f>
        <v/>
      </c>
      <c r="Q1240" s="3" t="str">
        <f>IF(VLOOKUP($A1240,DICO_Complet!A:R,15,FALSE)=0,"",VLOOKUP($A1240,DICO_Complet!A:R,15,FALSE))</f>
        <v>044-AC-p3</v>
      </c>
      <c r="R1240" s="3" t="str">
        <f>IF(VLOOKUP($A1240,DICO_Complet!A:R,16,FALSE)=0,"",VLOOKUP($A1240,DICO_Complet!A:R,16,FALSE))</f>
        <v/>
      </c>
      <c r="S1240" s="3" t="str">
        <f>IF(VLOOKUP($A1240,DICO_Complet!A:R,17,FALSE)=0,"",VLOOKUP($A1240,DICO_Complet!A:R,17,FALSE))</f>
        <v>DE 039</v>
      </c>
      <c r="T1240" s="3" t="str">
        <f>IF(VLOOKUP($A1240,DICO_Complet!A:R,18,FALSE)=0,"",VLOOKUP($A1240,DICO_Complet!A:R,18,FALSE))</f>
        <v/>
      </c>
    </row>
    <row r="1241" spans="1:20">
      <c r="A1241" s="29">
        <v>250527100027</v>
      </c>
      <c r="B1241" s="30" t="str">
        <f>IF(ISNA(VLOOKUP(Tableau161920[[#This Row],[Référence]],MON_MSG!A:B,2,FALSE)),"N",IF($I1241="Obsolete","N","O"))</f>
        <v>O</v>
      </c>
      <c r="C1241" s="3" t="str">
        <f>VLOOKUP($A1241,DICO_Complet!A:R,3,FALSE)</f>
        <v>Transaction</v>
      </c>
      <c r="D1241" s="3" t="str">
        <f>VLOOKUP($A1241,DICO_Complet!A:R,4,FALSE)</f>
        <v>additionalResponseData</v>
      </c>
      <c r="E1241" s="3" t="str">
        <f>VLOOKUP($A1241,DICO_Complet!A:R,5,FALSE)</f>
        <v>finalAuthorisationIndicator</v>
      </c>
      <c r="F1241" s="3" t="str">
        <f>VLOOKUP($A1241,DICO_Complet!A:R,6,FALSE)</f>
        <v>Exact1Text</v>
      </c>
      <c r="G1241" s="31" t="str">
        <f>VLOOKUP($A1241,DICO_Complet!A:R,7,FALSE)</f>
        <v>DNS</v>
      </c>
      <c r="H1241" s="31">
        <f>VLOOKUP($A1241,DICO_Complet!A:R,8,FALSE)</f>
        <v>0</v>
      </c>
      <c r="I1241" s="3" t="str">
        <f>IF(VLOOKUP($A1241,DICO_Complet!A:R,9,FALSE)&lt;&gt;0,VLOOKUP($A1241,DICO_Complet!A:R,9,FALSE),"")</f>
        <v/>
      </c>
      <c r="J1241" s="3" t="str">
        <f>VLOOKUP($A1241,DICO_Complet!A:R,10,FALSE)</f>
        <v>Final authorisation indicator</v>
      </c>
      <c r="K1241" s="3" t="str">
        <f>IF(OR(ISNA(VLOOKUP(Tableau161920[[#This Row],[Référence]],MON_MSG!A:H,7,FALSE)),ISBLANK(VLOOKUP(Tableau161920[[#This Row],[Référence]],MON_MSG!A:H,7,FALSE))),"",VLOOKUP(Tableau161920[[#This Row],[Référence]],MON_MSG!A:H,7,FALSE))</f>
        <v/>
      </c>
      <c r="L1241" s="3" t="str">
        <f>IF(OR(ISNA(VLOOKUP(Tableau161920[[#This Row],[Référence]],MON_MSG!A:I,8,FALSE)),ISBLANK(VLOOKUP(Tableau161920[[#This Row],[Référence]],MON_MSG!A:I,8,FALSE))),"",VLOOKUP(Tableau161920[[#This Row],[Référence]],MON_MSG!A:I,8,FALSE))</f>
        <v/>
      </c>
      <c r="M1241" s="3" t="str">
        <f>IF(OR(ISNA(VLOOKUP(Tableau161920[[#This Row],[Référence]],MON_MSG!A:J,9,FALSE)),ISBLANK(VLOOKUP(Tableau161920[[#This Row],[Référence]],MON_MSG!A:J,9,FALSE))),"",VLOOKUP(Tableau161920[[#This Row],[Référence]],MON_MSG!A:J,9,FALSE))</f>
        <v/>
      </c>
      <c r="N1241" s="3" t="str">
        <f>IF(VLOOKUP($A1241,DICO_Complet!A:R,12,FALSE)=0,"",VLOOKUP($A1241,DICO_Complet!A:R,12,FALSE))</f>
        <v/>
      </c>
      <c r="O1241" s="3" t="str">
        <f>IF(VLOOKUP($A1241,DICO_Complet!A:R,13,FALSE)=0,"",VLOOKUP($A1241,DICO_Complet!A:R,13,FALSE))</f>
        <v>059-0705</v>
      </c>
      <c r="P1241" s="3" t="str">
        <f>IF(VLOOKUP($A1241,DICO_Complet!A:R,14,FALSE)=0,"",VLOOKUP($A1241,DICO_Complet!A:R,14,FALSE))</f>
        <v/>
      </c>
      <c r="Q1241" s="3" t="str">
        <f>IF(VLOOKUP($A1241,DICO_Complet!A:R,15,FALSE)=0,"",VLOOKUP($A1241,DICO_Complet!A:R,15,FALSE))</f>
        <v/>
      </c>
      <c r="R1241" s="3" t="str">
        <f>IF(VLOOKUP($A1241,DICO_Complet!A:R,16,FALSE)=0,"",VLOOKUP($A1241,DICO_Complet!A:R,16,FALSE))</f>
        <v/>
      </c>
      <c r="S1241" s="3" t="str">
        <f>IF(VLOOKUP($A1241,DICO_Complet!A:R,17,FALSE)=0,"",VLOOKUP($A1241,DICO_Complet!A:R,17,FALSE))</f>
        <v>DE 048 SE 61 SF05</v>
      </c>
      <c r="T1241" s="3" t="str">
        <f>IF(VLOOKUP($A1241,DICO_Complet!A:R,18,FALSE)=0,"",VLOOKUP($A1241,DICO_Complet!A:R,18,FALSE))</f>
        <v/>
      </c>
    </row>
    <row r="1242" spans="1:20">
      <c r="A1242" s="29">
        <v>241112000044</v>
      </c>
      <c r="B1242" s="30" t="str">
        <f>IF(ISNA(VLOOKUP(Tableau161920[[#This Row],[Référence]],MON_MSG!A:B,2,FALSE)),"N",IF($I1242="Obsolete","N","O"))</f>
        <v>O</v>
      </c>
      <c r="C1242" s="3" t="str">
        <f>VLOOKUP($A1242,DICO_Complet!A:R,3,FALSE)</f>
        <v>Transaction</v>
      </c>
      <c r="D1242" s="3" t="str">
        <f>VLOOKUP($A1242,DICO_Complet!A:R,4,FALSE)</f>
        <v>additionalResponseData</v>
      </c>
      <c r="E1242" s="3" t="str">
        <f>VLOOKUP($A1242,DICO_Complet!A:R,5,FALSE)</f>
        <v>firstNameAccountMatchDecision</v>
      </c>
      <c r="F1242" s="3" t="str">
        <f>VLOOKUP($A1242,DICO_Complet!A:R,6,FALSE)</f>
        <v>Exact2AlphaNumericText</v>
      </c>
      <c r="G1242" s="31" t="str">
        <f>VLOOKUP($A1242,DICO_Complet!A:R,7,FALSE)</f>
        <v>DNS</v>
      </c>
      <c r="H1242" s="31">
        <f>VLOOKUP($A1242,DICO_Complet!A:R,8,FALSE)</f>
        <v>0</v>
      </c>
      <c r="I1242" s="3" t="str">
        <f>IF(VLOOKUP($A1242,DICO_Complet!A:R,9,FALSE)&lt;&gt;0,VLOOKUP($A1242,DICO_Complet!A:R,9,FALSE),"")</f>
        <v/>
      </c>
      <c r="J1242" s="3" t="str">
        <f>VLOOKUP($A1242,DICO_Complet!A:R,10,FALSE)</f>
        <v>First name account match decision</v>
      </c>
      <c r="K1242" s="3" t="str">
        <f>IF(OR(ISNA(VLOOKUP(Tableau161920[[#This Row],[Référence]],MON_MSG!A:H,7,FALSE)),ISBLANK(VLOOKUP(Tableau161920[[#This Row],[Référence]],MON_MSG!A:H,7,FALSE))),"",VLOOKUP(Tableau161920[[#This Row],[Référence]],MON_MSG!A:H,7,FALSE))</f>
        <v/>
      </c>
      <c r="L1242" s="3" t="str">
        <f>IF(OR(ISNA(VLOOKUP(Tableau161920[[#This Row],[Référence]],MON_MSG!A:I,8,FALSE)),ISBLANK(VLOOKUP(Tableau161920[[#This Row],[Référence]],MON_MSG!A:I,8,FALSE))),"",VLOOKUP(Tableau161920[[#This Row],[Référence]],MON_MSG!A:I,8,FALSE))</f>
        <v/>
      </c>
      <c r="M1242" s="3" t="str">
        <f>IF(OR(ISNA(VLOOKUP(Tableau161920[[#This Row],[Référence]],MON_MSG!A:J,9,FALSE)),ISBLANK(VLOOKUP(Tableau161920[[#This Row],[Référence]],MON_MSG!A:J,9,FALSE))),"",VLOOKUP(Tableau161920[[#This Row],[Référence]],MON_MSG!A:J,9,FALSE))</f>
        <v/>
      </c>
      <c r="N1242" s="3" t="str">
        <f>IF(VLOOKUP($A1242,DICO_Complet!A:R,12,FALSE)=0,"",VLOOKUP($A1242,DICO_Complet!A:R,12,FALSE))</f>
        <v>RSB119_0026_ p4</v>
      </c>
      <c r="O1242" s="3" t="str">
        <f>IF(VLOOKUP($A1242,DICO_Complet!A:R,13,FALSE)=0,"",VLOOKUP($A1242,DICO_Complet!A:R,13,FALSE))</f>
        <v>119-0026-p4</v>
      </c>
      <c r="P1242" s="3" t="str">
        <f>IF(VLOOKUP($A1242,DICO_Complet!A:R,14,FALSE)=0,"",VLOOKUP($A1242,DICO_Complet!A:R,14,FALSE))</f>
        <v/>
      </c>
      <c r="Q1242" s="3" t="str">
        <f>IF(VLOOKUP($A1242,DICO_Complet!A:R,15,FALSE)=0,"",VLOOKUP($A1242,DICO_Complet!A:R,15,FALSE))</f>
        <v/>
      </c>
      <c r="R1242" s="3" t="str">
        <f>IF(VLOOKUP($A1242,DICO_Complet!A:R,16,FALSE)=0,"",VLOOKUP($A1242,DICO_Complet!A:R,16,FALSE))</f>
        <v/>
      </c>
      <c r="S1242" s="3" t="str">
        <f>IF(VLOOKUP($A1242,DICO_Complet!A:R,17,FALSE)=0,"",VLOOKUP($A1242,DICO_Complet!A:R,17,FALSE))</f>
        <v/>
      </c>
      <c r="T1242" s="3" t="str">
        <f>IF(VLOOKUP($A1242,DICO_Complet!A:R,18,FALSE)=0,"",VLOOKUP($A1242,DICO_Complet!A:R,18,FALSE))</f>
        <v/>
      </c>
    </row>
    <row r="1243" spans="1:20">
      <c r="A1243" s="29">
        <v>241112000046</v>
      </c>
      <c r="B1243" s="30" t="str">
        <f>IF(ISNA(VLOOKUP(Tableau161920[[#This Row],[Référence]],MON_MSG!A:B,2,FALSE)),"N",IF($I1243="Obsolete","N","O"))</f>
        <v>O</v>
      </c>
      <c r="C1243" s="3" t="str">
        <f>VLOOKUP($A1243,DICO_Complet!A:R,3,FALSE)</f>
        <v>Transaction</v>
      </c>
      <c r="D1243" s="3" t="str">
        <f>VLOOKUP($A1243,DICO_Complet!A:R,4,FALSE)</f>
        <v>additionalResponseData</v>
      </c>
      <c r="E1243" s="3" t="str">
        <f>VLOOKUP($A1243,DICO_Complet!A:R,5,FALSE)</f>
        <v>fullNameAccountMatchDecision</v>
      </c>
      <c r="F1243" s="3" t="str">
        <f>VLOOKUP($A1243,DICO_Complet!A:R,6,FALSE)</f>
        <v>Exact2AlphaNumericText</v>
      </c>
      <c r="G1243" s="31" t="str">
        <f>VLOOKUP($A1243,DICO_Complet!A:R,7,FALSE)</f>
        <v>DNS</v>
      </c>
      <c r="H1243" s="31">
        <f>VLOOKUP($A1243,DICO_Complet!A:R,8,FALSE)</f>
        <v>0</v>
      </c>
      <c r="I1243" s="3" t="str">
        <f>IF(VLOOKUP($A1243,DICO_Complet!A:R,9,FALSE)&lt;&gt;0,VLOOKUP($A1243,DICO_Complet!A:R,9,FALSE),"")</f>
        <v/>
      </c>
      <c r="J1243" s="3" t="str">
        <f>VLOOKUP($A1243,DICO_Complet!A:R,10,FALSE)</f>
        <v>Full name account match decision</v>
      </c>
      <c r="K1243" s="3" t="str">
        <f>IF(OR(ISNA(VLOOKUP(Tableau161920[[#This Row],[Référence]],MON_MSG!A:H,7,FALSE)),ISBLANK(VLOOKUP(Tableau161920[[#This Row],[Référence]],MON_MSG!A:H,7,FALSE))),"",VLOOKUP(Tableau161920[[#This Row],[Référence]],MON_MSG!A:H,7,FALSE))</f>
        <v/>
      </c>
      <c r="L1243" s="3" t="str">
        <f>IF(OR(ISNA(VLOOKUP(Tableau161920[[#This Row],[Référence]],MON_MSG!A:I,8,FALSE)),ISBLANK(VLOOKUP(Tableau161920[[#This Row],[Référence]],MON_MSG!A:I,8,FALSE))),"",VLOOKUP(Tableau161920[[#This Row],[Référence]],MON_MSG!A:I,8,FALSE))</f>
        <v/>
      </c>
      <c r="M1243" s="3" t="str">
        <f>IF(OR(ISNA(VLOOKUP(Tableau161920[[#This Row],[Référence]],MON_MSG!A:J,9,FALSE)),ISBLANK(VLOOKUP(Tableau161920[[#This Row],[Référence]],MON_MSG!A:J,9,FALSE))),"",VLOOKUP(Tableau161920[[#This Row],[Référence]],MON_MSG!A:J,9,FALSE))</f>
        <v/>
      </c>
      <c r="N1243" s="3" t="str">
        <f>IF(VLOOKUP($A1243,DICO_Complet!A:R,12,FALSE)=0,"",VLOOKUP($A1243,DICO_Complet!A:R,12,FALSE))</f>
        <v>RSB119_0026_ p1</v>
      </c>
      <c r="O1243" s="3" t="str">
        <f>IF(VLOOKUP($A1243,DICO_Complet!A:R,13,FALSE)=0,"",VLOOKUP($A1243,DICO_Complet!A:R,13,FALSE))</f>
        <v>119-0026-p1</v>
      </c>
      <c r="P1243" s="3" t="str">
        <f>IF(VLOOKUP($A1243,DICO_Complet!A:R,14,FALSE)=0,"",VLOOKUP($A1243,DICO_Complet!A:R,14,FALSE))</f>
        <v/>
      </c>
      <c r="Q1243" s="3" t="str">
        <f>IF(VLOOKUP($A1243,DICO_Complet!A:R,15,FALSE)=0,"",VLOOKUP($A1243,DICO_Complet!A:R,15,FALSE))</f>
        <v/>
      </c>
      <c r="R1243" s="3" t="str">
        <f>IF(VLOOKUP($A1243,DICO_Complet!A:R,16,FALSE)=0,"",VLOOKUP($A1243,DICO_Complet!A:R,16,FALSE))</f>
        <v/>
      </c>
      <c r="S1243" s="3" t="str">
        <f>IF(VLOOKUP($A1243,DICO_Complet!A:R,17,FALSE)=0,"",VLOOKUP($A1243,DICO_Complet!A:R,17,FALSE))</f>
        <v/>
      </c>
      <c r="T1243" s="3" t="str">
        <f>IF(VLOOKUP($A1243,DICO_Complet!A:R,18,FALSE)=0,"",VLOOKUP($A1243,DICO_Complet!A:R,18,FALSE))</f>
        <v/>
      </c>
    </row>
    <row r="1244" spans="1:20">
      <c r="A1244" s="29">
        <v>250214102600</v>
      </c>
      <c r="B1244" s="30" t="str">
        <f>IF(ISNA(VLOOKUP(Tableau161920[[#This Row],[Référence]],MON_MSG!A:B,2,FALSE)),"N",IF($I1244="Obsolete","N","O"))</f>
        <v>O</v>
      </c>
      <c r="C1244" s="3" t="str">
        <f>VLOOKUP($A1244,DICO_Complet!A:R,3,FALSE)</f>
        <v>Transaction</v>
      </c>
      <c r="D1244" s="3" t="str">
        <f>VLOOKUP($A1244,DICO_Complet!A:R,4,FALSE)</f>
        <v>additionalResponseData</v>
      </c>
      <c r="E1244" s="3" t="str">
        <f>VLOOKUP($A1244,DICO_Complet!A:R,5,FALSE)</f>
        <v>geoRestrictionIndicator</v>
      </c>
      <c r="F1244" s="3" t="str">
        <f>VLOOKUP($A1244,DICO_Complet!A:R,6,FALSE)</f>
        <v>TrueFalseIndicator</v>
      </c>
      <c r="G1244" s="31" t="str">
        <f>VLOOKUP($A1244,DICO_Complet!A:R,7,FALSE)</f>
        <v>DNS</v>
      </c>
      <c r="H1244" s="31">
        <f>VLOOKUP($A1244,DICO_Complet!A:R,8,FALSE)</f>
        <v>0</v>
      </c>
      <c r="I1244" s="3" t="str">
        <f>IF(VLOOKUP($A1244,DICO_Complet!A:R,9,FALSE)&lt;&gt;0,VLOOKUP($A1244,DICO_Complet!A:R,9,FALSE),"")</f>
        <v/>
      </c>
      <c r="J1244" s="3" t="str">
        <f>VLOOKUP($A1244,DICO_Complet!A:R,10,FALSE)</f>
        <v>Indicate if issuer is blocked for receiving cross-border OCTs</v>
      </c>
      <c r="K1244" s="3" t="str">
        <f>IF(OR(ISNA(VLOOKUP(Tableau161920[[#This Row],[Référence]],MON_MSG!A:H,7,FALSE)),ISBLANK(VLOOKUP(Tableau161920[[#This Row],[Référence]],MON_MSG!A:H,7,FALSE))),"",VLOOKUP(Tableau161920[[#This Row],[Référence]],MON_MSG!A:H,7,FALSE))</f>
        <v/>
      </c>
      <c r="L1244" s="3" t="str">
        <f>IF(OR(ISNA(VLOOKUP(Tableau161920[[#This Row],[Référence]],MON_MSG!A:I,8,FALSE)),ISBLANK(VLOOKUP(Tableau161920[[#This Row],[Référence]],MON_MSG!A:I,8,FALSE))),"",VLOOKUP(Tableau161920[[#This Row],[Référence]],MON_MSG!A:I,8,FALSE))</f>
        <v/>
      </c>
      <c r="M1244" s="3" t="str">
        <f>IF(OR(ISNA(VLOOKUP(Tableau161920[[#This Row],[Référence]],MON_MSG!A:J,9,FALSE)),ISBLANK(VLOOKUP(Tableau161920[[#This Row],[Référence]],MON_MSG!A:J,9,FALSE))),"",VLOOKUP(Tableau161920[[#This Row],[Référence]],MON_MSG!A:J,9,FALSE))</f>
        <v/>
      </c>
      <c r="N1244" s="3" t="str">
        <f>IF(VLOOKUP($A1244,DICO_Complet!A:R,12,FALSE)=0,"",VLOOKUP($A1244,DICO_Complet!A:R,12,FALSE))</f>
        <v/>
      </c>
      <c r="O1244" s="3" t="str">
        <f>IF(VLOOKUP($A1244,DICO_Complet!A:R,13,FALSE)=0,"",VLOOKUP($A1244,DICO_Complet!A:R,13,FALSE))</f>
        <v/>
      </c>
      <c r="P1244" s="3" t="str">
        <f>IF(VLOOKUP($A1244,DICO_Complet!A:R,14,FALSE)=0,"",VLOOKUP($A1244,DICO_Complet!A:R,14,FALSE))</f>
        <v/>
      </c>
      <c r="Q1244" s="3" t="str">
        <f>IF(VLOOKUP($A1244,DICO_Complet!A:R,15,FALSE)=0,"",VLOOKUP($A1244,DICO_Complet!A:R,15,FALSE))</f>
        <v/>
      </c>
      <c r="R1244" s="3" t="str">
        <f>IF(VLOOKUP($A1244,DICO_Complet!A:R,16,FALSE)=0,"",VLOOKUP($A1244,DICO_Complet!A:R,16,FALSE))</f>
        <v/>
      </c>
      <c r="S1244" s="3" t="str">
        <f>IF(VLOOKUP($A1244,DICO_Complet!A:R,17,FALSE)=0,"",VLOOKUP($A1244,DICO_Complet!A:R,17,FALSE))</f>
        <v/>
      </c>
      <c r="T1244" s="3" t="str">
        <f>IF(VLOOKUP($A1244,DICO_Complet!A:R,18,FALSE)=0,"",VLOOKUP($A1244,DICO_Complet!A:R,18,FALSE))</f>
        <v/>
      </c>
    </row>
    <row r="1245" spans="1:20">
      <c r="A1245" s="29">
        <v>241112000238</v>
      </c>
      <c r="B1245" s="30" t="str">
        <f>IF(ISNA(VLOOKUP(Tableau161920[[#This Row],[Référence]],MON_MSG!A:B,2,FALSE)),"N",IF($I1245="Obsolete","N","O"))</f>
        <v>O</v>
      </c>
      <c r="C1245" s="3" t="str">
        <f>VLOOKUP($A1245,DICO_Complet!A:R,3,FALSE)</f>
        <v>Transaction</v>
      </c>
      <c r="D1245" s="3" t="str">
        <f>VLOOKUP($A1245,DICO_Complet!A:R,4,FALSE)</f>
        <v>additionalResponseData</v>
      </c>
      <c r="E1245" s="3" t="str">
        <f>VLOOKUP($A1245,DICO_Complet!A:R,5,FALSE)</f>
        <v>incorrectFieldErrorCode</v>
      </c>
      <c r="F1245" s="3" t="str">
        <f>VLOOKUP($A1245,DICO_Complet!A:R,6,FALSE)</f>
        <v>IncorrectFieldErrorCodeCodeset</v>
      </c>
      <c r="G1245" s="31" t="str">
        <f>VLOOKUP($A1245,DICO_Complet!A:R,7,FALSE)</f>
        <v>DNS</v>
      </c>
      <c r="H1245" s="31">
        <f>VLOOKUP($A1245,DICO_Complet!A:R,8,FALSE)</f>
        <v>0</v>
      </c>
      <c r="I1245" s="3" t="str">
        <f>IF(VLOOKUP($A1245,DICO_Complet!A:R,9,FALSE)&lt;&gt;0,VLOOKUP($A1245,DICO_Complet!A:R,9,FALSE),"")</f>
        <v/>
      </c>
      <c r="J1245" s="3" t="str">
        <f>VLOOKUP($A1245,DICO_Complet!A:R,10,FALSE)</f>
        <v>Error code</v>
      </c>
      <c r="K1245" s="3" t="str">
        <f>IF(OR(ISNA(VLOOKUP(Tableau161920[[#This Row],[Référence]],MON_MSG!A:H,7,FALSE)),ISBLANK(VLOOKUP(Tableau161920[[#This Row],[Référence]],MON_MSG!A:H,7,FALSE))),"",VLOOKUP(Tableau161920[[#This Row],[Référence]],MON_MSG!A:H,7,FALSE))</f>
        <v/>
      </c>
      <c r="L1245" s="3" t="str">
        <f>IF(OR(ISNA(VLOOKUP(Tableau161920[[#This Row],[Référence]],MON_MSG!A:I,8,FALSE)),ISBLANK(VLOOKUP(Tableau161920[[#This Row],[Référence]],MON_MSG!A:I,8,FALSE))),"",VLOOKUP(Tableau161920[[#This Row],[Référence]],MON_MSG!A:I,8,FALSE))</f>
        <v/>
      </c>
      <c r="M1245" s="3" t="str">
        <f>IF(OR(ISNA(VLOOKUP(Tableau161920[[#This Row],[Référence]],MON_MSG!A:J,9,FALSE)),ISBLANK(VLOOKUP(Tableau161920[[#This Row],[Référence]],MON_MSG!A:J,9,FALSE))),"",VLOOKUP(Tableau161920[[#This Row],[Référence]],MON_MSG!A:J,9,FALSE))</f>
        <v/>
      </c>
      <c r="N1245" s="3" t="str">
        <f>IF(VLOOKUP($A1245,DICO_Complet!A:R,12,FALSE)=0,"",VLOOKUP($A1245,DICO_Complet!A:R,12,FALSE))</f>
        <v>RSB44_AA_p3</v>
      </c>
      <c r="O1245" s="3" t="str">
        <f>IF(VLOOKUP($A1245,DICO_Complet!A:R,13,FALSE)=0,"",VLOOKUP($A1245,DICO_Complet!A:R,13,FALSE))</f>
        <v>044-AA-p3</v>
      </c>
      <c r="P1245" s="3" t="str">
        <f>IF(VLOOKUP($A1245,DICO_Complet!A:R,14,FALSE)=0,"",VLOOKUP($A1245,DICO_Complet!A:R,14,FALSE))</f>
        <v/>
      </c>
      <c r="Q1245" s="3" t="str">
        <f>IF(VLOOKUP($A1245,DICO_Complet!A:R,15,FALSE)=0,"",VLOOKUP($A1245,DICO_Complet!A:R,15,FALSE))</f>
        <v>044-AA-p3</v>
      </c>
      <c r="R1245" s="3" t="str">
        <f>IF(VLOOKUP($A1245,DICO_Complet!A:R,16,FALSE)=0,"",VLOOKUP($A1245,DICO_Complet!A:R,16,FALSE))</f>
        <v/>
      </c>
      <c r="S1245" s="3" t="str">
        <f>IF(VLOOKUP($A1245,DICO_Complet!A:R,17,FALSE)=0,"",VLOOKUP($A1245,DICO_Complet!A:R,17,FALSE))</f>
        <v/>
      </c>
      <c r="T1245" s="3" t="str">
        <f>IF(VLOOKUP($A1245,DICO_Complet!A:R,18,FALSE)=0,"",VLOOKUP($A1245,DICO_Complet!A:R,18,FALSE))</f>
        <v/>
      </c>
    </row>
    <row r="1246" spans="1:20">
      <c r="A1246" s="29">
        <v>241112000239</v>
      </c>
      <c r="B1246" s="30" t="str">
        <f>IF(ISNA(VLOOKUP(Tableau161920[[#This Row],[Référence]],MON_MSG!A:B,2,FALSE)),"N",IF($I1246="Obsolete","N","O"))</f>
        <v>O</v>
      </c>
      <c r="C1246" s="3" t="str">
        <f>VLOOKUP($A1246,DICO_Complet!A:R,3,FALSE)</f>
        <v>Transaction</v>
      </c>
      <c r="D1246" s="3" t="str">
        <f>VLOOKUP($A1246,DICO_Complet!A:R,4,FALSE)</f>
        <v>additionalResponseData</v>
      </c>
      <c r="E1246" s="3" t="str">
        <f>VLOOKUP($A1246,DICO_Complet!A:R,5,FALSE)</f>
        <v>incorrectFieldNumber</v>
      </c>
      <c r="F1246" s="3" t="str">
        <f>VLOOKUP($A1246,DICO_Complet!A:R,6,FALSE)</f>
        <v>Exact3Text</v>
      </c>
      <c r="G1246" s="31" t="str">
        <f>VLOOKUP($A1246,DICO_Complet!A:R,7,FALSE)</f>
        <v>DNS</v>
      </c>
      <c r="H1246" s="31">
        <f>VLOOKUP($A1246,DICO_Complet!A:R,8,FALSE)</f>
        <v>0</v>
      </c>
      <c r="I1246" s="3" t="str">
        <f>IF(VLOOKUP($A1246,DICO_Complet!A:R,9,FALSE)&lt;&gt;0,VLOOKUP($A1246,DICO_Complet!A:R,9,FALSE),"")</f>
        <v/>
      </c>
      <c r="J1246" s="3" t="str">
        <f>VLOOKUP($A1246,DICO_Complet!A:R,10,FALSE)</f>
        <v>Incorrect field number</v>
      </c>
      <c r="K1246" s="3" t="str">
        <f>IF(OR(ISNA(VLOOKUP(Tableau161920[[#This Row],[Référence]],MON_MSG!A:H,7,FALSE)),ISBLANK(VLOOKUP(Tableau161920[[#This Row],[Référence]],MON_MSG!A:H,7,FALSE))),"",VLOOKUP(Tableau161920[[#This Row],[Référence]],MON_MSG!A:H,7,FALSE))</f>
        <v/>
      </c>
      <c r="L1246" s="3" t="str">
        <f>IF(OR(ISNA(VLOOKUP(Tableau161920[[#This Row],[Référence]],MON_MSG!A:I,8,FALSE)),ISBLANK(VLOOKUP(Tableau161920[[#This Row],[Référence]],MON_MSG!A:I,8,FALSE))),"",VLOOKUP(Tableau161920[[#This Row],[Référence]],MON_MSG!A:I,8,FALSE))</f>
        <v/>
      </c>
      <c r="M1246" s="3" t="str">
        <f>IF(OR(ISNA(VLOOKUP(Tableau161920[[#This Row],[Référence]],MON_MSG!A:J,9,FALSE)),ISBLANK(VLOOKUP(Tableau161920[[#This Row],[Référence]],MON_MSG!A:J,9,FALSE))),"",VLOOKUP(Tableau161920[[#This Row],[Référence]],MON_MSG!A:J,9,FALSE))</f>
        <v/>
      </c>
      <c r="N1246" s="3" t="str">
        <f>IF(VLOOKUP($A1246,DICO_Complet!A:R,12,FALSE)=0,"",VLOOKUP($A1246,DICO_Complet!A:R,12,FALSE))</f>
        <v>RSB44_AA_p1</v>
      </c>
      <c r="O1246" s="3" t="str">
        <f>IF(VLOOKUP($A1246,DICO_Complet!A:R,13,FALSE)=0,"",VLOOKUP($A1246,DICO_Complet!A:R,13,FALSE))</f>
        <v>044-AA-p1</v>
      </c>
      <c r="P1246" s="3" t="str">
        <f>IF(VLOOKUP($A1246,DICO_Complet!A:R,14,FALSE)=0,"",VLOOKUP($A1246,DICO_Complet!A:R,14,FALSE))</f>
        <v/>
      </c>
      <c r="Q1246" s="3" t="str">
        <f>IF(VLOOKUP($A1246,DICO_Complet!A:R,15,FALSE)=0,"",VLOOKUP($A1246,DICO_Complet!A:R,15,FALSE))</f>
        <v>044-AA-p1</v>
      </c>
      <c r="R1246" s="3" t="str">
        <f>IF(VLOOKUP($A1246,DICO_Complet!A:R,16,FALSE)=0,"",VLOOKUP($A1246,DICO_Complet!A:R,16,FALSE))</f>
        <v/>
      </c>
      <c r="S1246" s="3" t="str">
        <f>IF(VLOOKUP($A1246,DICO_Complet!A:R,17,FALSE)=0,"",VLOOKUP($A1246,DICO_Complet!A:R,17,FALSE))</f>
        <v/>
      </c>
      <c r="T1246" s="3" t="str">
        <f>IF(VLOOKUP($A1246,DICO_Complet!A:R,18,FALSE)=0,"",VLOOKUP($A1246,DICO_Complet!A:R,18,FALSE))</f>
        <v/>
      </c>
    </row>
    <row r="1247" spans="1:20">
      <c r="A1247" s="29">
        <v>241112000240</v>
      </c>
      <c r="B1247" s="30" t="str">
        <f>IF(ISNA(VLOOKUP(Tableau161920[[#This Row],[Référence]],MON_MSG!A:B,2,FALSE)),"N",IF($I1247="Obsolete","N","O"))</f>
        <v>O</v>
      </c>
      <c r="C1247" s="3" t="str">
        <f>VLOOKUP($A1247,DICO_Complet!A:R,3,FALSE)</f>
        <v>Transaction</v>
      </c>
      <c r="D1247" s="3" t="str">
        <f>VLOOKUP($A1247,DICO_Complet!A:R,4,FALSE)</f>
        <v>additionalResponseData</v>
      </c>
      <c r="E1247" s="3" t="str">
        <f>VLOOKUP($A1247,DICO_Complet!A:R,5,FALSE)</f>
        <v>incorrectSubfield</v>
      </c>
      <c r="F1247" s="3" t="str">
        <f>VLOOKUP($A1247,DICO_Complet!A:R,6,FALSE)</f>
        <v>Max4Text</v>
      </c>
      <c r="G1247" s="31" t="str">
        <f>VLOOKUP($A1247,DICO_Complet!A:R,7,FALSE)</f>
        <v>DNS</v>
      </c>
      <c r="H1247" s="31">
        <f>VLOOKUP($A1247,DICO_Complet!A:R,8,FALSE)</f>
        <v>0</v>
      </c>
      <c r="I1247" s="3" t="str">
        <f>IF(VLOOKUP($A1247,DICO_Complet!A:R,9,FALSE)&lt;&gt;0,VLOOKUP($A1247,DICO_Complet!A:R,9,FALSE),"")</f>
        <v/>
      </c>
      <c r="J1247" s="3" t="str">
        <f>VLOOKUP($A1247,DICO_Complet!A:R,10,FALSE)</f>
        <v>Incorrect field type</v>
      </c>
      <c r="K1247" s="3" t="str">
        <f>IF(OR(ISNA(VLOOKUP(Tableau161920[[#This Row],[Référence]],MON_MSG!A:H,7,FALSE)),ISBLANK(VLOOKUP(Tableau161920[[#This Row],[Référence]],MON_MSG!A:H,7,FALSE))),"",VLOOKUP(Tableau161920[[#This Row],[Référence]],MON_MSG!A:H,7,FALSE))</f>
        <v/>
      </c>
      <c r="L1247" s="3" t="str">
        <f>IF(OR(ISNA(VLOOKUP(Tableau161920[[#This Row],[Référence]],MON_MSG!A:I,8,FALSE)),ISBLANK(VLOOKUP(Tableau161920[[#This Row],[Référence]],MON_MSG!A:I,8,FALSE))),"",VLOOKUP(Tableau161920[[#This Row],[Référence]],MON_MSG!A:I,8,FALSE))</f>
        <v/>
      </c>
      <c r="M1247" s="3" t="str">
        <f>IF(OR(ISNA(VLOOKUP(Tableau161920[[#This Row],[Référence]],MON_MSG!A:J,9,FALSE)),ISBLANK(VLOOKUP(Tableau161920[[#This Row],[Référence]],MON_MSG!A:J,9,FALSE))),"",VLOOKUP(Tableau161920[[#This Row],[Référence]],MON_MSG!A:J,9,FALSE))</f>
        <v/>
      </c>
      <c r="N1247" s="3" t="str">
        <f>IF(VLOOKUP($A1247,DICO_Complet!A:R,12,FALSE)=0,"",VLOOKUP($A1247,DICO_Complet!A:R,12,FALSE))</f>
        <v>RSB44_AA_p2</v>
      </c>
      <c r="O1247" s="3" t="str">
        <f>IF(VLOOKUP($A1247,DICO_Complet!A:R,13,FALSE)=0,"",VLOOKUP($A1247,DICO_Complet!A:R,13,FALSE))</f>
        <v>044-AA-p2</v>
      </c>
      <c r="P1247" s="3" t="str">
        <f>IF(VLOOKUP($A1247,DICO_Complet!A:R,14,FALSE)=0,"",VLOOKUP($A1247,DICO_Complet!A:R,14,FALSE))</f>
        <v/>
      </c>
      <c r="Q1247" s="3" t="str">
        <f>IF(VLOOKUP($A1247,DICO_Complet!A:R,15,FALSE)=0,"",VLOOKUP($A1247,DICO_Complet!A:R,15,FALSE))</f>
        <v>044-AA-p2</v>
      </c>
      <c r="R1247" s="3" t="str">
        <f>IF(VLOOKUP($A1247,DICO_Complet!A:R,16,FALSE)=0,"",VLOOKUP($A1247,DICO_Complet!A:R,16,FALSE))</f>
        <v/>
      </c>
      <c r="S1247" s="3" t="str">
        <f>IF(VLOOKUP($A1247,DICO_Complet!A:R,17,FALSE)=0,"",VLOOKUP($A1247,DICO_Complet!A:R,17,FALSE))</f>
        <v/>
      </c>
      <c r="T1247" s="3" t="str">
        <f>IF(VLOOKUP($A1247,DICO_Complet!A:R,18,FALSE)=0,"",VLOOKUP($A1247,DICO_Complet!A:R,18,FALSE))</f>
        <v/>
      </c>
    </row>
    <row r="1248" spans="1:20">
      <c r="A1248" s="29">
        <v>250214101200</v>
      </c>
      <c r="B1248" s="30" t="str">
        <f>IF(ISNA(VLOOKUP(Tableau161920[[#This Row],[Référence]],MON_MSG!A:B,2,FALSE)),"N",IF($I1248="Obsolete","N","O"))</f>
        <v>O</v>
      </c>
      <c r="C1248" s="3" t="str">
        <f>VLOOKUP($A1248,DICO_Complet!A:R,3,FALSE)</f>
        <v>Transaction</v>
      </c>
      <c r="D1248" s="3" t="str">
        <f>VLOOKUP($A1248,DICO_Complet!A:R,4,FALSE)</f>
        <v>additionalResponseData</v>
      </c>
      <c r="E1248" s="3" t="str">
        <f>VLOOKUP($A1248,DICO_Complet!A:R,5,FALSE)</f>
        <v>issuerFunctionalIdentifier</v>
      </c>
      <c r="F1248" s="3" t="str">
        <f>VLOOKUP($A1248,DICO_Complet!A:R,6,FALSE)</f>
        <v>Exact8AlphaNumericText</v>
      </c>
      <c r="G1248" s="31" t="str">
        <f>VLOOKUP($A1248,DICO_Complet!A:R,7,FALSE)</f>
        <v>DNS</v>
      </c>
      <c r="H1248" s="31">
        <f>VLOOKUP($A1248,DICO_Complet!A:R,8,FALSE)</f>
        <v>0</v>
      </c>
      <c r="I1248" s="3" t="str">
        <f>IF(VLOOKUP($A1248,DICO_Complet!A:R,9,FALSE)&lt;&gt;0,VLOOKUP($A1248,DICO_Complet!A:R,9,FALSE),"")</f>
        <v/>
      </c>
      <c r="J1248" s="3" t="str">
        <f>VLOOKUP($A1248,DICO_Complet!A:R,10,FALSE)</f>
        <v>Transfer recipient issuer's Business ID</v>
      </c>
      <c r="K1248" s="3" t="str">
        <f>IF(OR(ISNA(VLOOKUP(Tableau161920[[#This Row],[Référence]],MON_MSG!A:H,7,FALSE)),ISBLANK(VLOOKUP(Tableau161920[[#This Row],[Référence]],MON_MSG!A:H,7,FALSE))),"",VLOOKUP(Tableau161920[[#This Row],[Référence]],MON_MSG!A:H,7,FALSE))</f>
        <v/>
      </c>
      <c r="L1248" s="3" t="str">
        <f>IF(OR(ISNA(VLOOKUP(Tableau161920[[#This Row],[Référence]],MON_MSG!A:I,8,FALSE)),ISBLANK(VLOOKUP(Tableau161920[[#This Row],[Référence]],MON_MSG!A:I,8,FALSE))),"",VLOOKUP(Tableau161920[[#This Row],[Référence]],MON_MSG!A:I,8,FALSE))</f>
        <v/>
      </c>
      <c r="M1248" s="3" t="str">
        <f>IF(OR(ISNA(VLOOKUP(Tableau161920[[#This Row],[Référence]],MON_MSG!A:J,9,FALSE)),ISBLANK(VLOOKUP(Tableau161920[[#This Row],[Référence]],MON_MSG!A:J,9,FALSE))),"",VLOOKUP(Tableau161920[[#This Row],[Référence]],MON_MSG!A:J,9,FALSE))</f>
        <v/>
      </c>
      <c r="N1248" s="3" t="str">
        <f>IF(VLOOKUP($A1248,DICO_Complet!A:R,12,FALSE)=0,"",VLOOKUP($A1248,DICO_Complet!A:R,12,FALSE))</f>
        <v/>
      </c>
      <c r="O1248" s="3" t="str">
        <f>IF(VLOOKUP($A1248,DICO_Complet!A:R,13,FALSE)=0,"",VLOOKUP($A1248,DICO_Complet!A:R,13,FALSE))</f>
        <v/>
      </c>
      <c r="P1248" s="3" t="str">
        <f>IF(VLOOKUP($A1248,DICO_Complet!A:R,14,FALSE)=0,"",VLOOKUP($A1248,DICO_Complet!A:R,14,FALSE))</f>
        <v/>
      </c>
      <c r="Q1248" s="3" t="str">
        <f>IF(VLOOKUP($A1248,DICO_Complet!A:R,15,FALSE)=0,"",VLOOKUP($A1248,DICO_Complet!A:R,15,FALSE))</f>
        <v/>
      </c>
      <c r="R1248" s="3" t="str">
        <f>IF(VLOOKUP($A1248,DICO_Complet!A:R,16,FALSE)=0,"",VLOOKUP($A1248,DICO_Complet!A:R,16,FALSE))</f>
        <v/>
      </c>
      <c r="S1248" s="3" t="str">
        <f>IF(VLOOKUP($A1248,DICO_Complet!A:R,17,FALSE)=0,"",VLOOKUP($A1248,DICO_Complet!A:R,17,FALSE))</f>
        <v/>
      </c>
      <c r="T1248" s="3" t="str">
        <f>IF(VLOOKUP($A1248,DICO_Complet!A:R,18,FALSE)=0,"",VLOOKUP($A1248,DICO_Complet!A:R,18,FALSE))</f>
        <v/>
      </c>
    </row>
    <row r="1249" spans="1:20">
      <c r="A1249" s="29">
        <v>250214103300</v>
      </c>
      <c r="B1249" s="30" t="str">
        <f>IF(ISNA(VLOOKUP(Tableau161920[[#This Row],[Référence]],MON_MSG!A:B,2,FALSE)),"N",IF($I1249="Obsolete","N","O"))</f>
        <v>O</v>
      </c>
      <c r="C1249" s="3" t="str">
        <f>VLOOKUP($A1249,DICO_Complet!A:R,3,FALSE)</f>
        <v>Transaction</v>
      </c>
      <c r="D1249" s="3" t="str">
        <f>VLOOKUP($A1249,DICO_Complet!A:R,4,FALSE)</f>
        <v>additionalResponseData</v>
      </c>
      <c r="E1249" s="3" t="str">
        <f>VLOOKUP($A1249,DICO_Complet!A:R,5,FALSE)</f>
        <v>issuerInstitutionCountryCode</v>
      </c>
      <c r="F1249" s="3" t="str">
        <f>VLOOKUP($A1249,DICO_Complet!A:R,6,FALSE)</f>
        <v>Exact3AlphaNumericText</v>
      </c>
      <c r="G1249" s="31" t="str">
        <f>VLOOKUP($A1249,DICO_Complet!A:R,7,FALSE)</f>
        <v>DNS</v>
      </c>
      <c r="H1249" s="31">
        <f>VLOOKUP($A1249,DICO_Complet!A:R,8,FALSE)</f>
        <v>0</v>
      </c>
      <c r="I1249" s="3" t="str">
        <f>IF(VLOOKUP($A1249,DICO_Complet!A:R,9,FALSE)&lt;&gt;0,VLOOKUP($A1249,DICO_Complet!A:R,9,FALSE),"")</f>
        <v/>
      </c>
      <c r="J1249" s="3" t="str">
        <f>VLOOKUP($A1249,DICO_Complet!A:R,10,FALSE)</f>
        <v>Recipient issuer 3-digit country code</v>
      </c>
      <c r="K1249" s="3" t="str">
        <f>IF(OR(ISNA(VLOOKUP(Tableau161920[[#This Row],[Référence]],MON_MSG!A:H,7,FALSE)),ISBLANK(VLOOKUP(Tableau161920[[#This Row],[Référence]],MON_MSG!A:H,7,FALSE))),"",VLOOKUP(Tableau161920[[#This Row],[Référence]],MON_MSG!A:H,7,FALSE))</f>
        <v/>
      </c>
      <c r="L1249" s="3" t="str">
        <f>IF(OR(ISNA(VLOOKUP(Tableau161920[[#This Row],[Référence]],MON_MSG!A:I,8,FALSE)),ISBLANK(VLOOKUP(Tableau161920[[#This Row],[Référence]],MON_MSG!A:I,8,FALSE))),"",VLOOKUP(Tableau161920[[#This Row],[Référence]],MON_MSG!A:I,8,FALSE))</f>
        <v/>
      </c>
      <c r="M1249" s="3" t="str">
        <f>IF(OR(ISNA(VLOOKUP(Tableau161920[[#This Row],[Référence]],MON_MSG!A:J,9,FALSE)),ISBLANK(VLOOKUP(Tableau161920[[#This Row],[Référence]],MON_MSG!A:J,9,FALSE))),"",VLOOKUP(Tableau161920[[#This Row],[Référence]],MON_MSG!A:J,9,FALSE))</f>
        <v/>
      </c>
      <c r="N1249" s="3" t="str">
        <f>IF(VLOOKUP($A1249,DICO_Complet!A:R,12,FALSE)=0,"",VLOOKUP($A1249,DICO_Complet!A:R,12,FALSE))</f>
        <v/>
      </c>
      <c r="O1249" s="3" t="str">
        <f>IF(VLOOKUP($A1249,DICO_Complet!A:R,13,FALSE)=0,"",VLOOKUP($A1249,DICO_Complet!A:R,13,FALSE))</f>
        <v/>
      </c>
      <c r="P1249" s="3" t="str">
        <f>IF(VLOOKUP($A1249,DICO_Complet!A:R,14,FALSE)=0,"",VLOOKUP($A1249,DICO_Complet!A:R,14,FALSE))</f>
        <v/>
      </c>
      <c r="Q1249" s="3" t="str">
        <f>IF(VLOOKUP($A1249,DICO_Complet!A:R,15,FALSE)=0,"",VLOOKUP($A1249,DICO_Complet!A:R,15,FALSE))</f>
        <v/>
      </c>
      <c r="R1249" s="3" t="str">
        <f>IF(VLOOKUP($A1249,DICO_Complet!A:R,16,FALSE)=0,"",VLOOKUP($A1249,DICO_Complet!A:R,16,FALSE))</f>
        <v/>
      </c>
      <c r="S1249" s="3" t="str">
        <f>IF(VLOOKUP($A1249,DICO_Complet!A:R,17,FALSE)=0,"",VLOOKUP($A1249,DICO_Complet!A:R,17,FALSE))</f>
        <v/>
      </c>
      <c r="T1249" s="3" t="str">
        <f>IF(VLOOKUP($A1249,DICO_Complet!A:R,18,FALSE)=0,"",VLOOKUP($A1249,DICO_Complet!A:R,18,FALSE))</f>
        <v/>
      </c>
    </row>
    <row r="1250" spans="1:20">
      <c r="A1250" s="29">
        <v>241112000049</v>
      </c>
      <c r="B1250" s="30" t="str">
        <f>IF(ISNA(VLOOKUP(Tableau161920[[#This Row],[Référence]],MON_MSG!A:B,2,FALSE)),"N",IF($I1250="Obsolete","N","O"))</f>
        <v>O</v>
      </c>
      <c r="C1250" s="3" t="str">
        <f>VLOOKUP($A1250,DICO_Complet!A:R,3,FALSE)</f>
        <v>Transaction</v>
      </c>
      <c r="D1250" s="3" t="str">
        <f>VLOOKUP($A1250,DICO_Complet!A:R,4,FALSE)</f>
        <v>additionalResponseData</v>
      </c>
      <c r="E1250" s="3" t="str">
        <f>VLOOKUP($A1250,DICO_Complet!A:R,5,FALSE)</f>
        <v>lastNameAccountMatchDecision</v>
      </c>
      <c r="F1250" s="3" t="str">
        <f>VLOOKUP($A1250,DICO_Complet!A:R,6,FALSE)</f>
        <v>Exact2AlphaNumericText</v>
      </c>
      <c r="G1250" s="31" t="str">
        <f>VLOOKUP($A1250,DICO_Complet!A:R,7,FALSE)</f>
        <v>DNS</v>
      </c>
      <c r="H1250" s="31">
        <f>VLOOKUP($A1250,DICO_Complet!A:R,8,FALSE)</f>
        <v>0</v>
      </c>
      <c r="I1250" s="3" t="str">
        <f>IF(VLOOKUP($A1250,DICO_Complet!A:R,9,FALSE)&lt;&gt;0,VLOOKUP($A1250,DICO_Complet!A:R,9,FALSE),"")</f>
        <v/>
      </c>
      <c r="J1250" s="3" t="str">
        <f>VLOOKUP($A1250,DICO_Complet!A:R,10,FALSE)</f>
        <v>Last name account match decision</v>
      </c>
      <c r="K1250" s="3" t="str">
        <f>IF(OR(ISNA(VLOOKUP(Tableau161920[[#This Row],[Référence]],MON_MSG!A:H,7,FALSE)),ISBLANK(VLOOKUP(Tableau161920[[#This Row],[Référence]],MON_MSG!A:H,7,FALSE))),"",VLOOKUP(Tableau161920[[#This Row],[Référence]],MON_MSG!A:H,7,FALSE))</f>
        <v/>
      </c>
      <c r="L1250" s="3" t="str">
        <f>IF(OR(ISNA(VLOOKUP(Tableau161920[[#This Row],[Référence]],MON_MSG!A:I,8,FALSE)),ISBLANK(VLOOKUP(Tableau161920[[#This Row],[Référence]],MON_MSG!A:I,8,FALSE))),"",VLOOKUP(Tableau161920[[#This Row],[Référence]],MON_MSG!A:I,8,FALSE))</f>
        <v/>
      </c>
      <c r="M1250" s="3" t="str">
        <f>IF(OR(ISNA(VLOOKUP(Tableau161920[[#This Row],[Référence]],MON_MSG!A:J,9,FALSE)),ISBLANK(VLOOKUP(Tableau161920[[#This Row],[Référence]],MON_MSG!A:J,9,FALSE))),"",VLOOKUP(Tableau161920[[#This Row],[Référence]],MON_MSG!A:J,9,FALSE))</f>
        <v/>
      </c>
      <c r="N1250" s="3" t="str">
        <f>IF(VLOOKUP($A1250,DICO_Complet!A:R,12,FALSE)=0,"",VLOOKUP($A1250,DICO_Complet!A:R,12,FALSE))</f>
        <v>RSB119_0026 _p2</v>
      </c>
      <c r="O1250" s="3" t="str">
        <f>IF(VLOOKUP($A1250,DICO_Complet!A:R,13,FALSE)=0,"",VLOOKUP($A1250,DICO_Complet!A:R,13,FALSE))</f>
        <v>119-0026-p2</v>
      </c>
      <c r="P1250" s="3" t="str">
        <f>IF(VLOOKUP($A1250,DICO_Complet!A:R,14,FALSE)=0,"",VLOOKUP($A1250,DICO_Complet!A:R,14,FALSE))</f>
        <v/>
      </c>
      <c r="Q1250" s="3" t="str">
        <f>IF(VLOOKUP($A1250,DICO_Complet!A:R,15,FALSE)=0,"",VLOOKUP($A1250,DICO_Complet!A:R,15,FALSE))</f>
        <v/>
      </c>
      <c r="R1250" s="3" t="str">
        <f>IF(VLOOKUP($A1250,DICO_Complet!A:R,16,FALSE)=0,"",VLOOKUP($A1250,DICO_Complet!A:R,16,FALSE))</f>
        <v/>
      </c>
      <c r="S1250" s="3" t="str">
        <f>IF(VLOOKUP($A1250,DICO_Complet!A:R,17,FALSE)=0,"",VLOOKUP($A1250,DICO_Complet!A:R,17,FALSE))</f>
        <v/>
      </c>
      <c r="T1250" s="3" t="str">
        <f>IF(VLOOKUP($A1250,DICO_Complet!A:R,18,FALSE)=0,"",VLOOKUP($A1250,DICO_Complet!A:R,18,FALSE))</f>
        <v/>
      </c>
    </row>
    <row r="1251" spans="1:20">
      <c r="A1251" s="29">
        <v>250203165300</v>
      </c>
      <c r="B1251" s="30" t="str">
        <f>IF(ISNA(VLOOKUP(Tableau161920[[#This Row],[Référence]],MON_MSG!A:B,2,FALSE)),"N",IF($I1251="Obsolete","N","O"))</f>
        <v>O</v>
      </c>
      <c r="C1251" s="3" t="str">
        <f>VLOOKUP($A1251,DICO_Complet!A:R,3,FALSE)</f>
        <v>Transaction</v>
      </c>
      <c r="D1251" s="3" t="str">
        <f>VLOOKUP($A1251,DICO_Complet!A:R,4,FALSE)</f>
        <v>additionalResponseData</v>
      </c>
      <c r="E1251" s="3" t="str">
        <f>VLOOKUP($A1251,DICO_Complet!A:R,5,FALSE)</f>
        <v>mastercardMagstripeError</v>
      </c>
      <c r="F1251" s="3" t="str">
        <f>VLOOKUP($A1251,DICO_Complet!A:R,6,FALSE)</f>
        <v>Exact1Text</v>
      </c>
      <c r="G1251" s="31" t="str">
        <f>VLOOKUP($A1251,DICO_Complet!A:R,7,FALSE)</f>
        <v>DNS</v>
      </c>
      <c r="H1251" s="31">
        <f>VLOOKUP($A1251,DICO_Complet!A:R,8,FALSE)</f>
        <v>0</v>
      </c>
      <c r="I1251" s="3" t="str">
        <f>IF(VLOOKUP($A1251,DICO_Complet!A:R,9,FALSE)&lt;&gt;0,VLOOKUP($A1251,DICO_Complet!A:R,9,FALSE),"")</f>
        <v/>
      </c>
      <c r="J1251" s="3" t="str">
        <f>VLOOKUP($A1251,DICO_Complet!A:R,10,FALSE)</f>
        <v>Champ retourne par Mastercard dans le Field DE48 SE88  si le Field DE22 a ete modifie</v>
      </c>
      <c r="K1251" s="3" t="str">
        <f>IF(OR(ISNA(VLOOKUP(Tableau161920[[#This Row],[Référence]],MON_MSG!A:H,7,FALSE)),ISBLANK(VLOOKUP(Tableau161920[[#This Row],[Référence]],MON_MSG!A:H,7,FALSE))),"",VLOOKUP(Tableau161920[[#This Row],[Référence]],MON_MSG!A:H,7,FALSE))</f>
        <v/>
      </c>
      <c r="L1251" s="3" t="str">
        <f>IF(OR(ISNA(VLOOKUP(Tableau161920[[#This Row],[Référence]],MON_MSG!A:I,8,FALSE)),ISBLANK(VLOOKUP(Tableau161920[[#This Row],[Référence]],MON_MSG!A:I,8,FALSE))),"",VLOOKUP(Tableau161920[[#This Row],[Référence]],MON_MSG!A:I,8,FALSE))</f>
        <v/>
      </c>
      <c r="M1251" s="3" t="str">
        <f>IF(OR(ISNA(VLOOKUP(Tableau161920[[#This Row],[Référence]],MON_MSG!A:J,9,FALSE)),ISBLANK(VLOOKUP(Tableau161920[[#This Row],[Référence]],MON_MSG!A:J,9,FALSE))),"",VLOOKUP(Tableau161920[[#This Row],[Référence]],MON_MSG!A:J,9,FALSE))</f>
        <v/>
      </c>
      <c r="N1251" s="3" t="str">
        <f>IF(VLOOKUP($A1251,DICO_Complet!A:R,12,FALSE)=0,"",VLOOKUP($A1251,DICO_Complet!A:R,12,FALSE))</f>
        <v/>
      </c>
      <c r="O1251" s="3" t="str">
        <f>IF(VLOOKUP($A1251,DICO_Complet!A:R,13,FALSE)=0,"",VLOOKUP($A1251,DICO_Complet!A:R,13,FALSE))</f>
        <v/>
      </c>
      <c r="P1251" s="3" t="str">
        <f>IF(VLOOKUP($A1251,DICO_Complet!A:R,14,FALSE)=0,"",VLOOKUP($A1251,DICO_Complet!A:R,14,FALSE))</f>
        <v/>
      </c>
      <c r="Q1251" s="3" t="str">
        <f>IF(VLOOKUP($A1251,DICO_Complet!A:R,15,FALSE)=0,"",VLOOKUP($A1251,DICO_Complet!A:R,15,FALSE))</f>
        <v/>
      </c>
      <c r="R1251" s="3" t="str">
        <f>IF(VLOOKUP($A1251,DICO_Complet!A:R,16,FALSE)=0,"",VLOOKUP($A1251,DICO_Complet!A:R,16,FALSE))</f>
        <v/>
      </c>
      <c r="S1251" s="3" t="str">
        <f>IF(VLOOKUP($A1251,DICO_Complet!A:R,17,FALSE)=0,"",VLOOKUP($A1251,DICO_Complet!A:R,17,FALSE))</f>
        <v/>
      </c>
      <c r="T1251" s="3" t="str">
        <f>IF(VLOOKUP($A1251,DICO_Complet!A:R,18,FALSE)=0,"",VLOOKUP($A1251,DICO_Complet!A:R,18,FALSE))</f>
        <v/>
      </c>
    </row>
    <row r="1252" spans="1:20">
      <c r="A1252" s="29">
        <v>241112000241</v>
      </c>
      <c r="B1252" s="30" t="str">
        <f>IF(ISNA(VLOOKUP(Tableau161920[[#This Row],[Référence]],MON_MSG!A:B,2,FALSE)),"N",IF($I1252="Obsolete","N","O"))</f>
        <v>O</v>
      </c>
      <c r="C1252" s="3" t="str">
        <f>VLOOKUP($A1252,DICO_Complet!A:R,3,FALSE)</f>
        <v>Transaction</v>
      </c>
      <c r="D1252" s="3" t="str">
        <f>VLOOKUP($A1252,DICO_Complet!A:R,4,FALSE)</f>
        <v>additionalResponseData</v>
      </c>
      <c r="E1252" s="3" t="str">
        <f>VLOOKUP($A1252,DICO_Complet!A:R,5,FALSE)</f>
        <v>mastercardMagstripeErrorCategory</v>
      </c>
      <c r="F1252" s="3" t="str">
        <f>VLOOKUP($A1252,DICO_Complet!A:R,6,FALSE)</f>
        <v>Exact1Text</v>
      </c>
      <c r="G1252" s="31" t="str">
        <f>VLOOKUP($A1252,DICO_Complet!A:R,7,FALSE)</f>
        <v>DNS</v>
      </c>
      <c r="H1252" s="31">
        <f>VLOOKUP($A1252,DICO_Complet!A:R,8,FALSE)</f>
        <v>0</v>
      </c>
      <c r="I1252" s="3" t="str">
        <f>IF(VLOOKUP($A1252,DICO_Complet!A:R,9,FALSE)&lt;&gt;0,VLOOKUP($A1252,DICO_Complet!A:R,9,FALSE),"")</f>
        <v/>
      </c>
      <c r="J1252" s="3" t="str">
        <f>VLOOKUP($A1252,DICO_Complet!A:R,10,FALSE)</f>
        <v>Magstripe integrity control information</v>
      </c>
      <c r="K1252" s="3" t="str">
        <f>IF(OR(ISNA(VLOOKUP(Tableau161920[[#This Row],[Référence]],MON_MSG!A:H,7,FALSE)),ISBLANK(VLOOKUP(Tableau161920[[#This Row],[Référence]],MON_MSG!A:H,7,FALSE))),"",VLOOKUP(Tableau161920[[#This Row],[Référence]],MON_MSG!A:H,7,FALSE))</f>
        <v/>
      </c>
      <c r="L1252" s="3" t="str">
        <f>IF(OR(ISNA(VLOOKUP(Tableau161920[[#This Row],[Référence]],MON_MSG!A:I,8,FALSE)),ISBLANK(VLOOKUP(Tableau161920[[#This Row],[Référence]],MON_MSG!A:I,8,FALSE))),"",VLOOKUP(Tableau161920[[#This Row],[Référence]],MON_MSG!A:I,8,FALSE))</f>
        <v/>
      </c>
      <c r="M1252" s="3" t="str">
        <f>IF(OR(ISNA(VLOOKUP(Tableau161920[[#This Row],[Référence]],MON_MSG!A:J,9,FALSE)),ISBLANK(VLOOKUP(Tableau161920[[#This Row],[Référence]],MON_MSG!A:J,9,FALSE))),"",VLOOKUP(Tableau161920[[#This Row],[Référence]],MON_MSG!A:J,9,FALSE))</f>
        <v/>
      </c>
      <c r="N1252" s="3" t="str">
        <f>IF(VLOOKUP($A1252,DICO_Complet!A:R,12,FALSE)=0,"",VLOOKUP($A1252,DICO_Complet!A:R,12,FALSE))</f>
        <v>RSB47_72</v>
      </c>
      <c r="O1252" s="3" t="str">
        <f>IF(VLOOKUP($A1252,DICO_Complet!A:R,13,FALSE)=0,"",VLOOKUP($A1252,DICO_Complet!A:R,13,FALSE))</f>
        <v>047-72</v>
      </c>
      <c r="P1252" s="3" t="str">
        <f>IF(VLOOKUP($A1252,DICO_Complet!A:R,14,FALSE)=0,"",VLOOKUP($A1252,DICO_Complet!A:R,14,FALSE))</f>
        <v/>
      </c>
      <c r="Q1252" s="3" t="str">
        <f>IF(VLOOKUP($A1252,DICO_Complet!A:R,15,FALSE)=0,"",VLOOKUP($A1252,DICO_Complet!A:R,15,FALSE))</f>
        <v>N/A</v>
      </c>
      <c r="R1252" s="3" t="str">
        <f>IF(VLOOKUP($A1252,DICO_Complet!A:R,16,FALSE)=0,"",VLOOKUP($A1252,DICO_Complet!A:R,16,FALSE))</f>
        <v>N/A</v>
      </c>
      <c r="S1252" s="3" t="str">
        <f>IF(VLOOKUP($A1252,DICO_Complet!A:R,17,FALSE)=0,"",VLOOKUP($A1252,DICO_Complet!A:R,17,FALSE))</f>
        <v>DE 048 SE89</v>
      </c>
      <c r="T1252" s="3" t="str">
        <f>IF(VLOOKUP($A1252,DICO_Complet!A:R,18,FALSE)=0,"",VLOOKUP($A1252,DICO_Complet!A:R,18,FALSE))</f>
        <v/>
      </c>
    </row>
    <row r="1253" spans="1:20">
      <c r="A1253" s="29">
        <v>241112000242</v>
      </c>
      <c r="B1253" s="30" t="str">
        <f>IF(ISNA(VLOOKUP(Tableau161920[[#This Row],[Référence]],MON_MSG!A:B,2,FALSE)),"N",IF($I1253="Obsolete","N","O"))</f>
        <v>O</v>
      </c>
      <c r="C1253" s="3" t="str">
        <f>VLOOKUP($A1253,DICO_Complet!A:R,3,FALSE)</f>
        <v>Transaction</v>
      </c>
      <c r="D1253" s="3" t="str">
        <f>VLOOKUP($A1253,DICO_Complet!A:R,4,FALSE)</f>
        <v>additionalResponseData</v>
      </c>
      <c r="E1253" s="3" t="str">
        <f>VLOOKUP($A1253,DICO_Complet!A:R,5,FALSE)</f>
        <v>maximumAmountAuthorisable</v>
      </c>
      <c r="F1253" s="3" t="str">
        <f>VLOOKUP($A1253,DICO_Complet!A:R,6,FALSE)</f>
        <v>AmountType</v>
      </c>
      <c r="G1253" s="31" t="str">
        <f>VLOOKUP($A1253,DICO_Complet!A:R,7,FALSE)</f>
        <v>DNS</v>
      </c>
      <c r="H1253" s="31">
        <f>VLOOKUP($A1253,DICO_Complet!A:R,8,FALSE)</f>
        <v>0</v>
      </c>
      <c r="I1253" s="3" t="str">
        <f>IF(VLOOKUP($A1253,DICO_Complet!A:R,9,FALSE)&lt;&gt;0,VLOOKUP($A1253,DICO_Complet!A:R,9,FALSE),"")</f>
        <v/>
      </c>
      <c r="J1253" s="3" t="str">
        <f>VLOOKUP($A1253,DICO_Complet!A:R,10,FALSE)</f>
        <v>Maximum amount for which an authorisation can be granted</v>
      </c>
      <c r="K1253" s="3" t="str">
        <f>IF(OR(ISNA(VLOOKUP(Tableau161920[[#This Row],[Référence]],MON_MSG!A:H,7,FALSE)),ISBLANK(VLOOKUP(Tableau161920[[#This Row],[Référence]],MON_MSG!A:H,7,FALSE))),"",VLOOKUP(Tableau161920[[#This Row],[Référence]],MON_MSG!A:H,7,FALSE))</f>
        <v/>
      </c>
      <c r="L1253" s="3" t="str">
        <f>IF(OR(ISNA(VLOOKUP(Tableau161920[[#This Row],[Référence]],MON_MSG!A:I,8,FALSE)),ISBLANK(VLOOKUP(Tableau161920[[#This Row],[Référence]],MON_MSG!A:I,8,FALSE))),"",VLOOKUP(Tableau161920[[#This Row],[Référence]],MON_MSG!A:I,8,FALSE))</f>
        <v/>
      </c>
      <c r="M1253" s="3" t="str">
        <f>IF(OR(ISNA(VLOOKUP(Tableau161920[[#This Row],[Référence]],MON_MSG!A:J,9,FALSE)),ISBLANK(VLOOKUP(Tableau161920[[#This Row],[Référence]],MON_MSG!A:J,9,FALSE))),"",VLOOKUP(Tableau161920[[#This Row],[Référence]],MON_MSG!A:J,9,FALSE))</f>
        <v/>
      </c>
      <c r="N1253" s="3" t="str">
        <f>IF(VLOOKUP($A1253,DICO_Complet!A:R,12,FALSE)=0,"",VLOOKUP($A1253,DICO_Complet!A:R,12,FALSE))</f>
        <v>RSB44_BA</v>
      </c>
      <c r="O1253" s="3" t="str">
        <f>IF(VLOOKUP($A1253,DICO_Complet!A:R,13,FALSE)=0,"",VLOOKUP($A1253,DICO_Complet!A:R,13,FALSE))</f>
        <v>044-BA</v>
      </c>
      <c r="P1253" s="3" t="str">
        <f>IF(VLOOKUP($A1253,DICO_Complet!A:R,14,FALSE)=0,"",VLOOKUP($A1253,DICO_Complet!A:R,14,FALSE))</f>
        <v/>
      </c>
      <c r="Q1253" s="3" t="str">
        <f>IF(VLOOKUP($A1253,DICO_Complet!A:R,15,FALSE)=0,"",VLOOKUP($A1253,DICO_Complet!A:R,15,FALSE))</f>
        <v>044-BA</v>
      </c>
      <c r="R1253" s="3" t="str">
        <f>IF(VLOOKUP($A1253,DICO_Complet!A:R,16,FALSE)=0,"",VLOOKUP($A1253,DICO_Complet!A:R,16,FALSE))</f>
        <v/>
      </c>
      <c r="S1253" s="3" t="str">
        <f>IF(VLOOKUP($A1253,DICO_Complet!A:R,17,FALSE)=0,"",VLOOKUP($A1253,DICO_Complet!A:R,17,FALSE))</f>
        <v/>
      </c>
      <c r="T1253" s="3" t="str">
        <f>IF(VLOOKUP($A1253,DICO_Complet!A:R,18,FALSE)=0,"",VLOOKUP($A1253,DICO_Complet!A:R,18,FALSE))</f>
        <v/>
      </c>
    </row>
    <row r="1254" spans="1:20">
      <c r="A1254" s="29">
        <v>241112000243</v>
      </c>
      <c r="B1254" s="30" t="str">
        <f>IF(ISNA(VLOOKUP(Tableau161920[[#This Row],[Référence]],MON_MSG!A:B,2,FALSE)),"N",IF($I1254="Obsolete","N","O"))</f>
        <v>O</v>
      </c>
      <c r="C1254" s="3" t="str">
        <f>VLOOKUP($A1254,DICO_Complet!A:R,3,FALSE)</f>
        <v>Transaction</v>
      </c>
      <c r="D1254" s="3" t="str">
        <f>VLOOKUP($A1254,DICO_Complet!A:R,4,FALSE)</f>
        <v>additionalResponseData</v>
      </c>
      <c r="E1254" s="3" t="str">
        <f>VLOOKUP($A1254,DICO_Complet!A:R,5,FALSE)</f>
        <v>maximumNumberReattempts</v>
      </c>
      <c r="F1254" s="3" t="str">
        <f>VLOOKUP($A1254,DICO_Complet!A:R,6,FALSE)</f>
        <v>Exact2NumericText</v>
      </c>
      <c r="G1254" s="31" t="str">
        <f>VLOOKUP($A1254,DICO_Complet!A:R,7,FALSE)</f>
        <v>DNS</v>
      </c>
      <c r="H1254" s="31">
        <f>VLOOKUP($A1254,DICO_Complet!A:R,8,FALSE)</f>
        <v>0</v>
      </c>
      <c r="I1254" s="3" t="str">
        <f>IF(VLOOKUP($A1254,DICO_Complet!A:R,9,FALSE)&lt;&gt;0,VLOOKUP($A1254,DICO_Complet!A:R,9,FALSE),"")</f>
        <v/>
      </c>
      <c r="J1254" s="3" t="str">
        <f>VLOOKUP($A1254,DICO_Complet!A:R,10,FALSE)</f>
        <v>Maximum number of reattempts</v>
      </c>
      <c r="K1254" s="3" t="str">
        <f>IF(OR(ISNA(VLOOKUP(Tableau161920[[#This Row],[Référence]],MON_MSG!A:H,7,FALSE)),ISBLANK(VLOOKUP(Tableau161920[[#This Row],[Référence]],MON_MSG!A:H,7,FALSE))),"",VLOOKUP(Tableau161920[[#This Row],[Référence]],MON_MSG!A:H,7,FALSE))</f>
        <v/>
      </c>
      <c r="L1254" s="3" t="str">
        <f>IF(OR(ISNA(VLOOKUP(Tableau161920[[#This Row],[Référence]],MON_MSG!A:I,8,FALSE)),ISBLANK(VLOOKUP(Tableau161920[[#This Row],[Référence]],MON_MSG!A:I,8,FALSE))),"",VLOOKUP(Tableau161920[[#This Row],[Référence]],MON_MSG!A:I,8,FALSE))</f>
        <v/>
      </c>
      <c r="M1254" s="3" t="str">
        <f>IF(OR(ISNA(VLOOKUP(Tableau161920[[#This Row],[Référence]],MON_MSG!A:J,9,FALSE)),ISBLANK(VLOOKUP(Tableau161920[[#This Row],[Référence]],MON_MSG!A:J,9,FALSE))),"",VLOOKUP(Tableau161920[[#This Row],[Référence]],MON_MSG!A:J,9,FALSE))</f>
        <v/>
      </c>
      <c r="N1254" s="3" t="str">
        <f>IF(VLOOKUP($A1254,DICO_Complet!A:R,12,FALSE)=0,"",VLOOKUP($A1254,DICO_Complet!A:R,12,FALSE))</f>
        <v>RSB119_0803_ p2</v>
      </c>
      <c r="O1254" s="3" t="str">
        <f>IF(VLOOKUP($A1254,DICO_Complet!A:R,13,FALSE)=0,"",VLOOKUP($A1254,DICO_Complet!A:R,13,FALSE))</f>
        <v>119-0803-p2</v>
      </c>
      <c r="P1254" s="3" t="str">
        <f>IF(VLOOKUP($A1254,DICO_Complet!A:R,14,FALSE)=0,"",VLOOKUP($A1254,DICO_Complet!A:R,14,FALSE))</f>
        <v/>
      </c>
      <c r="Q1254" s="3" t="str">
        <f>IF(VLOOKUP($A1254,DICO_Complet!A:R,15,FALSE)=0,"",VLOOKUP($A1254,DICO_Complet!A:R,15,FALSE))</f>
        <v>119-0803</v>
      </c>
      <c r="R1254" s="3" t="str">
        <f>IF(VLOOKUP($A1254,DICO_Complet!A:R,16,FALSE)=0,"",VLOOKUP($A1254,DICO_Complet!A:R,16,FALSE))</f>
        <v/>
      </c>
      <c r="S1254" s="3" t="str">
        <f>IF(VLOOKUP($A1254,DICO_Complet!A:R,17,FALSE)=0,"",VLOOKUP($A1254,DICO_Complet!A:R,17,FALSE))</f>
        <v/>
      </c>
      <c r="T1254" s="3" t="str">
        <f>IF(VLOOKUP($A1254,DICO_Complet!A:R,18,FALSE)=0,"",VLOOKUP($A1254,DICO_Complet!A:R,18,FALSE))</f>
        <v/>
      </c>
    </row>
    <row r="1255" spans="1:20">
      <c r="A1255" s="29">
        <v>241112000244</v>
      </c>
      <c r="B1255" s="30" t="str">
        <f>IF(ISNA(VLOOKUP(Tableau161920[[#This Row],[Référence]],MON_MSG!A:B,2,FALSE)),"N",IF($I1255="Obsolete","N","O"))</f>
        <v>O</v>
      </c>
      <c r="C1255" s="3" t="str">
        <f>VLOOKUP($A1255,DICO_Complet!A:R,3,FALSE)</f>
        <v>Transaction</v>
      </c>
      <c r="D1255" s="3" t="str">
        <f>VLOOKUP($A1255,DICO_Complet!A:R,4,FALSE)</f>
        <v>additionalResponseData</v>
      </c>
      <c r="E1255" s="3" t="str">
        <f>VLOOKUP($A1255,DICO_Complet!A:R,5,FALSE)</f>
        <v>merchantAdviceCode</v>
      </c>
      <c r="F1255" s="3" t="str">
        <f>VLOOKUP($A1255,DICO_Complet!A:R,6,FALSE)</f>
        <v>Exact2NumericText</v>
      </c>
      <c r="G1255" s="31" t="str">
        <f>VLOOKUP($A1255,DICO_Complet!A:R,7,FALSE)</f>
        <v>DNS</v>
      </c>
      <c r="H1255" s="31">
        <f>VLOOKUP($A1255,DICO_Complet!A:R,8,FALSE)</f>
        <v>0</v>
      </c>
      <c r="I1255" s="3" t="str">
        <f>IF(VLOOKUP($A1255,DICO_Complet!A:R,9,FALSE)&lt;&gt;0,VLOOKUP($A1255,DICO_Complet!A:R,9,FALSE),"")</f>
        <v/>
      </c>
      <c r="J1255" s="3" t="str">
        <f>VLOOKUP($A1255,DICO_Complet!A:R,10,FALSE)</f>
        <v>Merchant advice code</v>
      </c>
      <c r="K1255" s="3" t="str">
        <f>IF(OR(ISNA(VLOOKUP(Tableau161920[[#This Row],[Référence]],MON_MSG!A:H,7,FALSE)),ISBLANK(VLOOKUP(Tableau161920[[#This Row],[Référence]],MON_MSG!A:H,7,FALSE))),"",VLOOKUP(Tableau161920[[#This Row],[Référence]],MON_MSG!A:H,7,FALSE))</f>
        <v/>
      </c>
      <c r="L1255" s="3" t="str">
        <f>IF(OR(ISNA(VLOOKUP(Tableau161920[[#This Row],[Référence]],MON_MSG!A:I,8,FALSE)),ISBLANK(VLOOKUP(Tableau161920[[#This Row],[Référence]],MON_MSG!A:I,8,FALSE))),"",VLOOKUP(Tableau161920[[#This Row],[Référence]],MON_MSG!A:I,8,FALSE))</f>
        <v/>
      </c>
      <c r="M1255" s="3" t="str">
        <f>IF(OR(ISNA(VLOOKUP(Tableau161920[[#This Row],[Référence]],MON_MSG!A:J,9,FALSE)),ISBLANK(VLOOKUP(Tableau161920[[#This Row],[Référence]],MON_MSG!A:J,9,FALSE))),"",VLOOKUP(Tableau161920[[#This Row],[Référence]],MON_MSG!A:J,9,FALSE))</f>
        <v/>
      </c>
      <c r="N1255" s="3" t="str">
        <f>IF(VLOOKUP($A1255,DICO_Complet!A:R,12,FALSE)=0,"",VLOOKUP($A1255,DICO_Complet!A:R,12,FALSE))</f>
        <v>RSB59_801</v>
      </c>
      <c r="O1255" s="3" t="str">
        <f>IF(VLOOKUP($A1255,DICO_Complet!A:R,13,FALSE)=0,"",VLOOKUP($A1255,DICO_Complet!A:R,13,FALSE))</f>
        <v>059-0801</v>
      </c>
      <c r="P1255" s="3" t="str">
        <f>IF(VLOOKUP($A1255,DICO_Complet!A:R,14,FALSE)=0,"",VLOOKUP($A1255,DICO_Complet!A:R,14,FALSE))</f>
        <v/>
      </c>
      <c r="Q1255" s="3" t="str">
        <f>IF(VLOOKUP($A1255,DICO_Complet!A:R,15,FALSE)=0,"",VLOOKUP($A1255,DICO_Complet!A:R,15,FALSE))</f>
        <v/>
      </c>
      <c r="R1255" s="3" t="str">
        <f>IF(VLOOKUP($A1255,DICO_Complet!A:R,16,FALSE)=0,"",VLOOKUP($A1255,DICO_Complet!A:R,16,FALSE))</f>
        <v/>
      </c>
      <c r="S1255" s="3" t="str">
        <f>IF(VLOOKUP($A1255,DICO_Complet!A:R,17,FALSE)=0,"",VLOOKUP($A1255,DICO_Complet!A:R,17,FALSE))</f>
        <v>DE 048 SE 84</v>
      </c>
      <c r="T1255" s="3" t="str">
        <f>IF(VLOOKUP($A1255,DICO_Complet!A:R,18,FALSE)=0,"",VLOOKUP($A1255,DICO_Complet!A:R,18,FALSE))</f>
        <v/>
      </c>
    </row>
    <row r="1256" spans="1:20">
      <c r="A1256" s="29">
        <v>250425153912</v>
      </c>
      <c r="B1256" s="30" t="str">
        <f>IF(ISNA(VLOOKUP(Tableau161920[[#This Row],[Référence]],MON_MSG!A:B,2,FALSE)),"N",IF($I1256="Obsolete","N","O"))</f>
        <v>O</v>
      </c>
      <c r="C1256" s="3" t="str">
        <f>VLOOKUP($A1256,DICO_Complet!A:R,3,FALSE)</f>
        <v>Transaction</v>
      </c>
      <c r="D1256" s="3" t="str">
        <f>VLOOKUP($A1256,DICO_Complet!A:R,4,FALSE)</f>
        <v>additionalResponseData</v>
      </c>
      <c r="E1256" s="3" t="str">
        <f>VLOOKUP($A1256,DICO_Complet!A:R,5,FALSE)</f>
        <v>merchantVerificationValue</v>
      </c>
      <c r="F1256" s="3" t="str">
        <f>VLOOKUP($A1256,DICO_Complet!A:R,6,FALSE)</f>
        <v>Exact10NumericText</v>
      </c>
      <c r="G1256" s="31" t="str">
        <f>VLOOKUP($A1256,DICO_Complet!A:R,7,FALSE)</f>
        <v>DNS</v>
      </c>
      <c r="H1256" s="31">
        <f>VLOOKUP($A1256,DICO_Complet!A:R,8,FALSE)</f>
        <v>0</v>
      </c>
      <c r="I1256" s="3" t="str">
        <f>IF(VLOOKUP($A1256,DICO_Complet!A:R,9,FALSE)&lt;&gt;0,VLOOKUP($A1256,DICO_Complet!A:R,9,FALSE),"")</f>
        <v/>
      </c>
      <c r="J1256" s="3" t="str">
        <f>VLOOKUP($A1256,DICO_Complet!A:R,10,FALSE)</f>
        <v>Merchant program – Merchant Verification Value</v>
      </c>
      <c r="K1256" s="3" t="str">
        <f>IF(OR(ISNA(VLOOKUP(Tableau161920[[#This Row],[Référence]],MON_MSG!A:H,7,FALSE)),ISBLANK(VLOOKUP(Tableau161920[[#This Row],[Référence]],MON_MSG!A:H,7,FALSE))),"",VLOOKUP(Tableau161920[[#This Row],[Référence]],MON_MSG!A:H,7,FALSE))</f>
        <v/>
      </c>
      <c r="L1256" s="3" t="str">
        <f>IF(OR(ISNA(VLOOKUP(Tableau161920[[#This Row],[Référence]],MON_MSG!A:I,8,FALSE)),ISBLANK(VLOOKUP(Tableau161920[[#This Row],[Référence]],MON_MSG!A:I,8,FALSE))),"",VLOOKUP(Tableau161920[[#This Row],[Référence]],MON_MSG!A:I,8,FALSE))</f>
        <v/>
      </c>
      <c r="M1256" s="3" t="str">
        <f>IF(OR(ISNA(VLOOKUP(Tableau161920[[#This Row],[Référence]],MON_MSG!A:J,9,FALSE)),ISBLANK(VLOOKUP(Tableau161920[[#This Row],[Référence]],MON_MSG!A:J,9,FALSE))),"",VLOOKUP(Tableau161920[[#This Row],[Référence]],MON_MSG!A:J,9,FALSE))</f>
        <v/>
      </c>
      <c r="N1256" s="3" t="str">
        <f>IF(VLOOKUP($A1256,DICO_Complet!A:R,12,FALSE)=0,"",VLOOKUP($A1256,DICO_Complet!A:R,12,FALSE))</f>
        <v/>
      </c>
      <c r="O1256" s="3" t="str">
        <f>IF(VLOOKUP($A1256,DICO_Complet!A:R,13,FALSE)=0,"",VLOOKUP($A1256,DICO_Complet!A:R,13,FALSE))</f>
        <v/>
      </c>
      <c r="P1256" s="3" t="str">
        <f>IF(VLOOKUP($A1256,DICO_Complet!A:R,14,FALSE)=0,"",VLOOKUP($A1256,DICO_Complet!A:R,14,FALSE))</f>
        <v>059-1001-p7</v>
      </c>
      <c r="Q1256" s="3" t="str">
        <f>IF(VLOOKUP($A1256,DICO_Complet!A:R,15,FALSE)=0,"",VLOOKUP($A1256,DICO_Complet!A:R,15,FALSE))</f>
        <v/>
      </c>
      <c r="R1256" s="3" t="str">
        <f>IF(VLOOKUP($A1256,DICO_Complet!A:R,16,FALSE)=0,"",VLOOKUP($A1256,DICO_Complet!A:R,16,FALSE))</f>
        <v/>
      </c>
      <c r="S1256" s="3" t="str">
        <f>IF(VLOOKUP($A1256,DICO_Complet!A:R,17,FALSE)=0,"",VLOOKUP($A1256,DICO_Complet!A:R,17,FALSE))</f>
        <v/>
      </c>
      <c r="T1256" s="3" t="str">
        <f>IF(VLOOKUP($A1256,DICO_Complet!A:R,18,FALSE)=0,"",VLOOKUP($A1256,DICO_Complet!A:R,18,FALSE))</f>
        <v/>
      </c>
    </row>
    <row r="1257" spans="1:20">
      <c r="A1257" s="29">
        <v>241112000246</v>
      </c>
      <c r="B1257" s="30" t="str">
        <f>IF(ISNA(VLOOKUP(Tableau161920[[#This Row],[Référence]],MON_MSG!A:B,2,FALSE)),"N",IF($I1257="Obsolete","N","O"))</f>
        <v>O</v>
      </c>
      <c r="C1257" s="3" t="str">
        <f>VLOOKUP($A1257,DICO_Complet!A:R,3,FALSE)</f>
        <v>Transaction</v>
      </c>
      <c r="D1257" s="3" t="str">
        <f>VLOOKUP($A1257,DICO_Complet!A:R,4,FALSE)</f>
        <v>additionalResponseData</v>
      </c>
      <c r="E1257" s="3" t="str">
        <f>VLOOKUP($A1257,DICO_Complet!A:R,5,FALSE)</f>
        <v>messageToTransactionInitiatorCtrlCharacter</v>
      </c>
      <c r="F1257" s="3" t="str">
        <f>VLOOKUP($A1257,DICO_Complet!A:R,6,FALSE)</f>
        <v>MessageToTransactionInitiatorCtrlCharacterCodeset</v>
      </c>
      <c r="G1257" s="31" t="str">
        <f>VLOOKUP($A1257,DICO_Complet!A:R,7,FALSE)</f>
        <v>DNS</v>
      </c>
      <c r="H1257" s="31">
        <f>VLOOKUP($A1257,DICO_Complet!A:R,8,FALSE)</f>
        <v>0</v>
      </c>
      <c r="I1257" s="3" t="str">
        <f>IF(VLOOKUP($A1257,DICO_Complet!A:R,9,FALSE)&lt;&gt;0,VLOOKUP($A1257,DICO_Complet!A:R,9,FALSE),"")</f>
        <v/>
      </c>
      <c r="J1257" s="3" t="str">
        <f>VLOOKUP($A1257,DICO_Complet!A:R,10,FALSE)</f>
        <v>Control character</v>
      </c>
      <c r="K1257" s="3" t="str">
        <f>IF(OR(ISNA(VLOOKUP(Tableau161920[[#This Row],[Référence]],MON_MSG!A:H,7,FALSE)),ISBLANK(VLOOKUP(Tableau161920[[#This Row],[Référence]],MON_MSG!A:H,7,FALSE))),"",VLOOKUP(Tableau161920[[#This Row],[Référence]],MON_MSG!A:H,7,FALSE))</f>
        <v/>
      </c>
      <c r="L1257" s="3" t="str">
        <f>IF(OR(ISNA(VLOOKUP(Tableau161920[[#This Row],[Référence]],MON_MSG!A:I,8,FALSE)),ISBLANK(VLOOKUP(Tableau161920[[#This Row],[Référence]],MON_MSG!A:I,8,FALSE))),"",VLOOKUP(Tableau161920[[#This Row],[Référence]],MON_MSG!A:I,8,FALSE))</f>
        <v/>
      </c>
      <c r="M1257" s="3" t="str">
        <f>IF(OR(ISNA(VLOOKUP(Tableau161920[[#This Row],[Référence]],MON_MSG!A:J,9,FALSE)),ISBLANK(VLOOKUP(Tableau161920[[#This Row],[Référence]],MON_MSG!A:J,9,FALSE))),"",VLOOKUP(Tableau161920[[#This Row],[Référence]],MON_MSG!A:J,9,FALSE))</f>
        <v/>
      </c>
      <c r="N1257" s="3" t="str">
        <f>IF(VLOOKUP($A1257,DICO_Complet!A:R,12,FALSE)=0,"",VLOOKUP($A1257,DICO_Complet!A:R,12,FALSE))</f>
        <v>RSB44_BC_p1</v>
      </c>
      <c r="O1257" s="3" t="str">
        <f>IF(VLOOKUP($A1257,DICO_Complet!A:R,13,FALSE)=0,"",VLOOKUP($A1257,DICO_Complet!A:R,13,FALSE))</f>
        <v>044-BC-p1</v>
      </c>
      <c r="P1257" s="3" t="str">
        <f>IF(VLOOKUP($A1257,DICO_Complet!A:R,14,FALSE)=0,"",VLOOKUP($A1257,DICO_Complet!A:R,14,FALSE))</f>
        <v>044-BC first char</v>
      </c>
      <c r="Q1257" s="3" t="str">
        <f>IF(VLOOKUP($A1257,DICO_Complet!A:R,15,FALSE)=0,"",VLOOKUP($A1257,DICO_Complet!A:R,15,FALSE))</f>
        <v>044-BC-p1</v>
      </c>
      <c r="R1257" s="3" t="str">
        <f>IF(VLOOKUP($A1257,DICO_Complet!A:R,16,FALSE)=0,"",VLOOKUP($A1257,DICO_Complet!A:R,16,FALSE))</f>
        <v/>
      </c>
      <c r="S1257" s="3" t="str">
        <f>IF(VLOOKUP($A1257,DICO_Complet!A:R,17,FALSE)=0,"",VLOOKUP($A1257,DICO_Complet!A:R,17,FALSE))</f>
        <v/>
      </c>
      <c r="T1257" s="3" t="str">
        <f>IF(VLOOKUP($A1257,DICO_Complet!A:R,18,FALSE)=0,"",VLOOKUP($A1257,DICO_Complet!A:R,18,FALSE))</f>
        <v/>
      </c>
    </row>
    <row r="1258" spans="1:20">
      <c r="A1258" s="29">
        <v>241112000247</v>
      </c>
      <c r="B1258" s="30" t="str">
        <f>IF(ISNA(VLOOKUP(Tableau161920[[#This Row],[Référence]],MON_MSG!A:B,2,FALSE)),"N",IF($I1258="Obsolete","N","O"))</f>
        <v>O</v>
      </c>
      <c r="C1258" s="3" t="str">
        <f>VLOOKUP($A1258,DICO_Complet!A:R,3,FALSE)</f>
        <v>Transaction</v>
      </c>
      <c r="D1258" s="3" t="str">
        <f>VLOOKUP($A1258,DICO_Complet!A:R,4,FALSE)</f>
        <v>additionalResponseData</v>
      </c>
      <c r="E1258" s="3" t="str">
        <f>VLOOKUP($A1258,DICO_Complet!A:R,5,FALSE)</f>
        <v>messageToTransactionInitiatorMessage</v>
      </c>
      <c r="F1258" s="3" t="str">
        <f>VLOOKUP($A1258,DICO_Complet!A:R,6,FALSE)</f>
        <v>Max20Text</v>
      </c>
      <c r="G1258" s="31" t="str">
        <f>VLOOKUP($A1258,DICO_Complet!A:R,7,FALSE)</f>
        <v>DNS</v>
      </c>
      <c r="H1258" s="31">
        <f>VLOOKUP($A1258,DICO_Complet!A:R,8,FALSE)</f>
        <v>0</v>
      </c>
      <c r="I1258" s="3" t="str">
        <f>IF(VLOOKUP($A1258,DICO_Complet!A:R,9,FALSE)&lt;&gt;0,VLOOKUP($A1258,DICO_Complet!A:R,9,FALSE),"")</f>
        <v/>
      </c>
      <c r="J1258" s="3" t="str">
        <f>VLOOKUP($A1258,DICO_Complet!A:R,10,FALSE)</f>
        <v>Response message</v>
      </c>
      <c r="K1258" s="3" t="str">
        <f>IF(OR(ISNA(VLOOKUP(Tableau161920[[#This Row],[Référence]],MON_MSG!A:H,7,FALSE)),ISBLANK(VLOOKUP(Tableau161920[[#This Row],[Référence]],MON_MSG!A:H,7,FALSE))),"",VLOOKUP(Tableau161920[[#This Row],[Référence]],MON_MSG!A:H,7,FALSE))</f>
        <v/>
      </c>
      <c r="L1258" s="3" t="str">
        <f>IF(OR(ISNA(VLOOKUP(Tableau161920[[#This Row],[Référence]],MON_MSG!A:I,8,FALSE)),ISBLANK(VLOOKUP(Tableau161920[[#This Row],[Référence]],MON_MSG!A:I,8,FALSE))),"",VLOOKUP(Tableau161920[[#This Row],[Référence]],MON_MSG!A:I,8,FALSE))</f>
        <v/>
      </c>
      <c r="M1258" s="3" t="str">
        <f>IF(OR(ISNA(VLOOKUP(Tableau161920[[#This Row],[Référence]],MON_MSG!A:J,9,FALSE)),ISBLANK(VLOOKUP(Tableau161920[[#This Row],[Référence]],MON_MSG!A:J,9,FALSE))),"",VLOOKUP(Tableau161920[[#This Row],[Référence]],MON_MSG!A:J,9,FALSE))</f>
        <v/>
      </c>
      <c r="N1258" s="3" t="str">
        <f>IF(VLOOKUP($A1258,DICO_Complet!A:R,12,FALSE)=0,"",VLOOKUP($A1258,DICO_Complet!A:R,12,FALSE))</f>
        <v>RSB44_BC_p2</v>
      </c>
      <c r="O1258" s="3" t="str">
        <f>IF(VLOOKUP($A1258,DICO_Complet!A:R,13,FALSE)=0,"",VLOOKUP($A1258,DICO_Complet!A:R,13,FALSE))</f>
        <v>044-BC-p2</v>
      </c>
      <c r="P1258" s="3" t="str">
        <f>IF(VLOOKUP($A1258,DICO_Complet!A:R,14,FALSE)=0,"",VLOOKUP($A1258,DICO_Complet!A:R,14,FALSE))</f>
        <v>044-BC 20 last char</v>
      </c>
      <c r="Q1258" s="3" t="str">
        <f>IF(VLOOKUP($A1258,DICO_Complet!A:R,15,FALSE)=0,"",VLOOKUP($A1258,DICO_Complet!A:R,15,FALSE))</f>
        <v>044-BC-p2</v>
      </c>
      <c r="R1258" s="3" t="str">
        <f>IF(VLOOKUP($A1258,DICO_Complet!A:R,16,FALSE)=0,"",VLOOKUP($A1258,DICO_Complet!A:R,16,FALSE))</f>
        <v/>
      </c>
      <c r="S1258" s="3" t="str">
        <f>IF(VLOOKUP($A1258,DICO_Complet!A:R,17,FALSE)=0,"",VLOOKUP($A1258,DICO_Complet!A:R,17,FALSE))</f>
        <v/>
      </c>
      <c r="T1258" s="3" t="str">
        <f>IF(VLOOKUP($A1258,DICO_Complet!A:R,18,FALSE)=0,"",VLOOKUP($A1258,DICO_Complet!A:R,18,FALSE))</f>
        <v/>
      </c>
    </row>
    <row r="1259" spans="1:20">
      <c r="A1259" s="29">
        <v>241112000051</v>
      </c>
      <c r="B1259" s="30" t="str">
        <f>IF(ISNA(VLOOKUP(Tableau161920[[#This Row],[Référence]],MON_MSG!A:B,2,FALSE)),"N",IF($I1259="Obsolete","N","O"))</f>
        <v>O</v>
      </c>
      <c r="C1259" s="3" t="str">
        <f>VLOOKUP($A1259,DICO_Complet!A:R,3,FALSE)</f>
        <v>Transaction</v>
      </c>
      <c r="D1259" s="3" t="str">
        <f>VLOOKUP($A1259,DICO_Complet!A:R,4,FALSE)</f>
        <v>additionalResponseData</v>
      </c>
      <c r="E1259" s="3" t="str">
        <f>VLOOKUP($A1259,DICO_Complet!A:R,5,FALSE)</f>
        <v>middleNameAccountMatchDecision</v>
      </c>
      <c r="F1259" s="3" t="str">
        <f>VLOOKUP($A1259,DICO_Complet!A:R,6,FALSE)</f>
        <v>Exact2AlphaNumericText</v>
      </c>
      <c r="G1259" s="31" t="str">
        <f>VLOOKUP($A1259,DICO_Complet!A:R,7,FALSE)</f>
        <v>DNS</v>
      </c>
      <c r="H1259" s="31">
        <f>VLOOKUP($A1259,DICO_Complet!A:R,8,FALSE)</f>
        <v>0</v>
      </c>
      <c r="I1259" s="3" t="str">
        <f>IF(VLOOKUP($A1259,DICO_Complet!A:R,9,FALSE)&lt;&gt;0,VLOOKUP($A1259,DICO_Complet!A:R,9,FALSE),"")</f>
        <v/>
      </c>
      <c r="J1259" s="3" t="str">
        <f>VLOOKUP($A1259,DICO_Complet!A:R,10,FALSE)</f>
        <v>Middle name account match decision</v>
      </c>
      <c r="K1259" s="3" t="str">
        <f>IF(OR(ISNA(VLOOKUP(Tableau161920[[#This Row],[Référence]],MON_MSG!A:H,7,FALSE)),ISBLANK(VLOOKUP(Tableau161920[[#This Row],[Référence]],MON_MSG!A:H,7,FALSE))),"",VLOOKUP(Tableau161920[[#This Row],[Référence]],MON_MSG!A:H,7,FALSE))</f>
        <v/>
      </c>
      <c r="L1259" s="3" t="str">
        <f>IF(OR(ISNA(VLOOKUP(Tableau161920[[#This Row],[Référence]],MON_MSG!A:I,8,FALSE)),ISBLANK(VLOOKUP(Tableau161920[[#This Row],[Référence]],MON_MSG!A:I,8,FALSE))),"",VLOOKUP(Tableau161920[[#This Row],[Référence]],MON_MSG!A:I,8,FALSE))</f>
        <v/>
      </c>
      <c r="M1259" s="3" t="str">
        <f>IF(OR(ISNA(VLOOKUP(Tableau161920[[#This Row],[Référence]],MON_MSG!A:J,9,FALSE)),ISBLANK(VLOOKUP(Tableau161920[[#This Row],[Référence]],MON_MSG!A:J,9,FALSE))),"",VLOOKUP(Tableau161920[[#This Row],[Référence]],MON_MSG!A:J,9,FALSE))</f>
        <v/>
      </c>
      <c r="N1259" s="3" t="str">
        <f>IF(VLOOKUP($A1259,DICO_Complet!A:R,12,FALSE)=0,"",VLOOKUP($A1259,DICO_Complet!A:R,12,FALSE))</f>
        <v>RSB119_0026_ p3</v>
      </c>
      <c r="O1259" s="3" t="str">
        <f>IF(VLOOKUP($A1259,DICO_Complet!A:R,13,FALSE)=0,"",VLOOKUP($A1259,DICO_Complet!A:R,13,FALSE))</f>
        <v>119-0026-p3</v>
      </c>
      <c r="P1259" s="3" t="str">
        <f>IF(VLOOKUP($A1259,DICO_Complet!A:R,14,FALSE)=0,"",VLOOKUP($A1259,DICO_Complet!A:R,14,FALSE))</f>
        <v/>
      </c>
      <c r="Q1259" s="3" t="str">
        <f>IF(VLOOKUP($A1259,DICO_Complet!A:R,15,FALSE)=0,"",VLOOKUP($A1259,DICO_Complet!A:R,15,FALSE))</f>
        <v/>
      </c>
      <c r="R1259" s="3" t="str">
        <f>IF(VLOOKUP($A1259,DICO_Complet!A:R,16,FALSE)=0,"",VLOOKUP($A1259,DICO_Complet!A:R,16,FALSE))</f>
        <v/>
      </c>
      <c r="S1259" s="3" t="str">
        <f>IF(VLOOKUP($A1259,DICO_Complet!A:R,17,FALSE)=0,"",VLOOKUP($A1259,DICO_Complet!A:R,17,FALSE))</f>
        <v/>
      </c>
      <c r="T1259" s="3" t="str">
        <f>IF(VLOOKUP($A1259,DICO_Complet!A:R,18,FALSE)=0,"",VLOOKUP($A1259,DICO_Complet!A:R,18,FALSE))</f>
        <v/>
      </c>
    </row>
    <row r="1260" spans="1:20">
      <c r="A1260" s="29">
        <v>250901001201</v>
      </c>
      <c r="B1260" s="30" t="str">
        <f>IF(ISNA(VLOOKUP(Tableau161920[[#This Row],[Référence]],MON_MSG!A:B,2,FALSE)),"N",IF($I1260="Obsolete","N","O"))</f>
        <v>O</v>
      </c>
      <c r="C1260" s="3" t="str">
        <f>VLOOKUP($A1260,DICO_Complet!A:R,3,FALSE)</f>
        <v>Transaction</v>
      </c>
      <c r="D1260" s="3" t="str">
        <f>VLOOKUP($A1260,DICO_Complet!A:R,4,FALSE)</f>
        <v>additionalResponseData</v>
      </c>
      <c r="E1260" s="3" t="str">
        <f>VLOOKUP($A1260,DICO_Complet!A:R,5,FALSE)</f>
        <v>minimumAmountAuthorisable</v>
      </c>
      <c r="F1260" s="3" t="str">
        <f>VLOOKUP($A1260,DICO_Complet!A:R,6,FALSE)</f>
        <v>AmountType</v>
      </c>
      <c r="G1260" s="31" t="str">
        <f>VLOOKUP($A1260,DICO_Complet!A:R,7,FALSE)</f>
        <v>DNS</v>
      </c>
      <c r="H1260" s="31">
        <f>VLOOKUP($A1260,DICO_Complet!A:R,8,FALSE)</f>
        <v>0</v>
      </c>
      <c r="I1260" s="3" t="str">
        <f>IF(VLOOKUP($A1260,DICO_Complet!A:R,9,FALSE)&lt;&gt;0,VLOOKUP($A1260,DICO_Complet!A:R,9,FALSE),"")</f>
        <v/>
      </c>
      <c r="J1260" s="3" t="str">
        <f>VLOOKUP($A1260,DICO_Complet!A:R,10,FALSE)</f>
        <v>Minimum amount authorisable</v>
      </c>
      <c r="K1260" s="3" t="str">
        <f>IF(OR(ISNA(VLOOKUP(Tableau161920[[#This Row],[Référence]],MON_MSG!A:H,7,FALSE)),ISBLANK(VLOOKUP(Tableau161920[[#This Row],[Référence]],MON_MSG!A:H,7,FALSE))),"",VLOOKUP(Tableau161920[[#This Row],[Référence]],MON_MSG!A:H,7,FALSE))</f>
        <v/>
      </c>
      <c r="L1260" s="3" t="str">
        <f>IF(OR(ISNA(VLOOKUP(Tableau161920[[#This Row],[Référence]],MON_MSG!A:I,8,FALSE)),ISBLANK(VLOOKUP(Tableau161920[[#This Row],[Référence]],MON_MSG!A:I,8,FALSE))),"",VLOOKUP(Tableau161920[[#This Row],[Référence]],MON_MSG!A:I,8,FALSE))</f>
        <v/>
      </c>
      <c r="M1260" s="3" t="str">
        <f>IF(OR(ISNA(VLOOKUP(Tableau161920[[#This Row],[Référence]],MON_MSG!A:J,9,FALSE)),ISBLANK(VLOOKUP(Tableau161920[[#This Row],[Référence]],MON_MSG!A:J,9,FALSE))),"",VLOOKUP(Tableau161920[[#This Row],[Référence]],MON_MSG!A:J,9,FALSE))</f>
        <v/>
      </c>
      <c r="N1260" s="3" t="str">
        <f>IF(VLOOKUP($A1260,DICO_Complet!A:R,12,FALSE)=0,"",VLOOKUP($A1260,DICO_Complet!A:R,12,FALSE))</f>
        <v>RSB44_BF</v>
      </c>
      <c r="O1260" s="3" t="str">
        <f>IF(VLOOKUP($A1260,DICO_Complet!A:R,13,FALSE)=0,"",VLOOKUP($A1260,DICO_Complet!A:R,13,FALSE))</f>
        <v>044-BF</v>
      </c>
      <c r="P1260" s="3" t="str">
        <f>IF(VLOOKUP($A1260,DICO_Complet!A:R,14,FALSE)=0,"",VLOOKUP($A1260,DICO_Complet!A:R,14,FALSE))</f>
        <v/>
      </c>
      <c r="Q1260" s="3" t="str">
        <f>IF(VLOOKUP($A1260,DICO_Complet!A:R,15,FALSE)=0,"",VLOOKUP($A1260,DICO_Complet!A:R,15,FALSE))</f>
        <v/>
      </c>
      <c r="R1260" s="3" t="str">
        <f>IF(VLOOKUP($A1260,DICO_Complet!A:R,16,FALSE)=0,"",VLOOKUP($A1260,DICO_Complet!A:R,16,FALSE))</f>
        <v/>
      </c>
      <c r="S1260" s="3" t="str">
        <f>IF(VLOOKUP($A1260,DICO_Complet!A:R,17,FALSE)=0,"",VLOOKUP($A1260,DICO_Complet!A:R,17,FALSE))</f>
        <v/>
      </c>
      <c r="T1260" s="3" t="str">
        <f>IF(VLOOKUP($A1260,DICO_Complet!A:R,18,FALSE)=0,"",VLOOKUP($A1260,DICO_Complet!A:R,18,FALSE))</f>
        <v/>
      </c>
    </row>
    <row r="1261" spans="1:20">
      <c r="A1261" s="29">
        <v>241112000248</v>
      </c>
      <c r="B1261" s="30" t="str">
        <f>IF(ISNA(VLOOKUP(Tableau161920[[#This Row],[Référence]],MON_MSG!A:B,2,FALSE)),"N",IF($I1261="Obsolete","N","O"))</f>
        <v>O</v>
      </c>
      <c r="C1261" s="3" t="str">
        <f>VLOOKUP($A1261,DICO_Complet!A:R,3,FALSE)</f>
        <v>Transaction</v>
      </c>
      <c r="D1261" s="3" t="str">
        <f>VLOOKUP($A1261,DICO_Complet!A:R,4,FALSE)</f>
        <v>additionalResponseData</v>
      </c>
      <c r="E1261" s="3" t="str">
        <f>VLOOKUP($A1261,DICO_Complet!A:R,5,FALSE)</f>
        <v>modifiedElectronicCommerceAuthentification</v>
      </c>
      <c r="F1261" s="3" t="str">
        <f>VLOOKUP($A1261,DICO_Complet!A:R,6,FALSE)</f>
        <v>ModifiedElectronicCommerceAuthentificationCodeset</v>
      </c>
      <c r="G1261" s="31" t="str">
        <f>VLOOKUP($A1261,DICO_Complet!A:R,7,FALSE)</f>
        <v>DNS</v>
      </c>
      <c r="H1261" s="31">
        <f>VLOOKUP($A1261,DICO_Complet!A:R,8,FALSE)</f>
        <v>0</v>
      </c>
      <c r="I1261" s="3" t="str">
        <f>IF(VLOOKUP($A1261,DICO_Complet!A:R,9,FALSE)&lt;&gt;0,VLOOKUP($A1261,DICO_Complet!A:R,9,FALSE),"")</f>
        <v/>
      </c>
      <c r="J1261" s="3" t="str">
        <f>VLOOKUP($A1261,DICO_Complet!A:R,10,FALSE)</f>
        <v>Modified electronic commerce authentication type</v>
      </c>
      <c r="K1261" s="3" t="str">
        <f>IF(OR(ISNA(VLOOKUP(Tableau161920[[#This Row],[Référence]],MON_MSG!A:H,7,FALSE)),ISBLANK(VLOOKUP(Tableau161920[[#This Row],[Référence]],MON_MSG!A:H,7,FALSE))),"",VLOOKUP(Tableau161920[[#This Row],[Référence]],MON_MSG!A:H,7,FALSE))</f>
        <v/>
      </c>
      <c r="L1261" s="3" t="str">
        <f>IF(OR(ISNA(VLOOKUP(Tableau161920[[#This Row],[Référence]],MON_MSG!A:I,8,FALSE)),ISBLANK(VLOOKUP(Tableau161920[[#This Row],[Référence]],MON_MSG!A:I,8,FALSE))),"",VLOOKUP(Tableau161920[[#This Row],[Référence]],MON_MSG!A:I,8,FALSE))</f>
        <v/>
      </c>
      <c r="M1261" s="3" t="str">
        <f>IF(OR(ISNA(VLOOKUP(Tableau161920[[#This Row],[Référence]],MON_MSG!A:J,9,FALSE)),ISBLANK(VLOOKUP(Tableau161920[[#This Row],[Référence]],MON_MSG!A:J,9,FALSE))),"",VLOOKUP(Tableau161920[[#This Row],[Référence]],MON_MSG!A:J,9,FALSE))</f>
        <v/>
      </c>
      <c r="N1261" s="3" t="str">
        <f>IF(VLOOKUP($A1261,DICO_Complet!A:R,12,FALSE)=0,"",VLOOKUP($A1261,DICO_Complet!A:R,12,FALSE))</f>
        <v>RSB59_413</v>
      </c>
      <c r="O1261" s="3" t="str">
        <f>IF(VLOOKUP($A1261,DICO_Complet!A:R,13,FALSE)=0,"",VLOOKUP($A1261,DICO_Complet!A:R,13,FALSE))</f>
        <v>059-0413</v>
      </c>
      <c r="P1261" s="3" t="str">
        <f>IF(VLOOKUP($A1261,DICO_Complet!A:R,14,FALSE)=0,"",VLOOKUP($A1261,DICO_Complet!A:R,14,FALSE))</f>
        <v>058-0413</v>
      </c>
      <c r="Q1261" s="3" t="str">
        <f>IF(VLOOKUP($A1261,DICO_Complet!A:R,15,FALSE)=0,"",VLOOKUP($A1261,DICO_Complet!A:R,15,FALSE))</f>
        <v>059-0413</v>
      </c>
      <c r="R1261" s="3" t="str">
        <f>IF(VLOOKUP($A1261,DICO_Complet!A:R,16,FALSE)=0,"",VLOOKUP($A1261,DICO_Complet!A:R,16,FALSE))</f>
        <v/>
      </c>
      <c r="S1261" s="3" t="str">
        <f>IF(VLOOKUP($A1261,DICO_Complet!A:R,17,FALSE)=0,"",VLOOKUP($A1261,DICO_Complet!A:R,17,FALSE))</f>
        <v/>
      </c>
      <c r="T1261" s="3" t="str">
        <f>IF(VLOOKUP($A1261,DICO_Complet!A:R,18,FALSE)=0,"",VLOOKUP($A1261,DICO_Complet!A:R,18,FALSE))</f>
        <v/>
      </c>
    </row>
    <row r="1262" spans="1:20">
      <c r="A1262" s="29">
        <v>250203165900</v>
      </c>
      <c r="B1262" s="30" t="str">
        <f>IF(ISNA(VLOOKUP(Tableau161920[[#This Row],[Référence]],MON_MSG!A:B,2,FALSE)),"N",IF($I1262="Obsolete","N","O"))</f>
        <v>O</v>
      </c>
      <c r="C1262" s="3" t="str">
        <f>VLOOKUP($A1262,DICO_Complet!A:R,3,FALSE)</f>
        <v>Transaction</v>
      </c>
      <c r="D1262" s="3" t="str">
        <f>VLOOKUP($A1262,DICO_Complet!A:R,4,FALSE)</f>
        <v>additionalResponseData</v>
      </c>
      <c r="E1262" s="3" t="str">
        <f>VLOOKUP($A1262,DICO_Complet!A:R,5,FALSE)</f>
        <v>networkEquipmentIdentifier</v>
      </c>
      <c r="F1262" s="3" t="str">
        <f>VLOOKUP($A1262,DICO_Complet!A:R,6,FALSE)</f>
        <v>Exact2Text</v>
      </c>
      <c r="G1262" s="31" t="str">
        <f>VLOOKUP($A1262,DICO_Complet!A:R,7,FALSE)</f>
        <v>DNS</v>
      </c>
      <c r="H1262" s="31">
        <f>VLOOKUP($A1262,DICO_Complet!A:R,8,FALSE)</f>
        <v>0</v>
      </c>
      <c r="I1262" s="3" t="str">
        <f>IF(VLOOKUP($A1262,DICO_Complet!A:R,9,FALSE)&lt;&gt;0,VLOOKUP($A1262,DICO_Complet!A:R,9,FALSE),"")</f>
        <v/>
      </c>
      <c r="J1262" s="3" t="str">
        <f>VLOOKUP($A1262,DICO_Complet!A:R,10,FALSE)</f>
        <v>Informations complementaires de eRSB dans le cas d'une erreur de securite</v>
      </c>
      <c r="K1262" s="3" t="str">
        <f>IF(OR(ISNA(VLOOKUP(Tableau161920[[#This Row],[Référence]],MON_MSG!A:H,7,FALSE)),ISBLANK(VLOOKUP(Tableau161920[[#This Row],[Référence]],MON_MSG!A:H,7,FALSE))),"",VLOOKUP(Tableau161920[[#This Row],[Référence]],MON_MSG!A:H,7,FALSE))</f>
        <v/>
      </c>
      <c r="L1262" s="3" t="str">
        <f>IF(OR(ISNA(VLOOKUP(Tableau161920[[#This Row],[Référence]],MON_MSG!A:I,8,FALSE)),ISBLANK(VLOOKUP(Tableau161920[[#This Row],[Référence]],MON_MSG!A:I,8,FALSE))),"",VLOOKUP(Tableau161920[[#This Row],[Référence]],MON_MSG!A:I,8,FALSE))</f>
        <v/>
      </c>
      <c r="M1262" s="3" t="str">
        <f>IF(OR(ISNA(VLOOKUP(Tableau161920[[#This Row],[Référence]],MON_MSG!A:J,9,FALSE)),ISBLANK(VLOOKUP(Tableau161920[[#This Row],[Référence]],MON_MSG!A:J,9,FALSE))),"",VLOOKUP(Tableau161920[[#This Row],[Référence]],MON_MSG!A:J,9,FALSE))</f>
        <v/>
      </c>
      <c r="N1262" s="3" t="str">
        <f>IF(VLOOKUP($A1262,DICO_Complet!A:R,12,FALSE)=0,"",VLOOKUP($A1262,DICO_Complet!A:R,12,FALSE))</f>
        <v/>
      </c>
      <c r="O1262" s="3" t="str">
        <f>IF(VLOOKUP($A1262,DICO_Complet!A:R,13,FALSE)=0,"",VLOOKUP($A1262,DICO_Complet!A:R,13,FALSE))</f>
        <v/>
      </c>
      <c r="P1262" s="3" t="str">
        <f>IF(VLOOKUP($A1262,DICO_Complet!A:R,14,FALSE)=0,"",VLOOKUP($A1262,DICO_Complet!A:R,14,FALSE))</f>
        <v/>
      </c>
      <c r="Q1262" s="3" t="str">
        <f>IF(VLOOKUP($A1262,DICO_Complet!A:R,15,FALSE)=0,"",VLOOKUP($A1262,DICO_Complet!A:R,15,FALSE))</f>
        <v/>
      </c>
      <c r="R1262" s="3" t="str">
        <f>IF(VLOOKUP($A1262,DICO_Complet!A:R,16,FALSE)=0,"",VLOOKUP($A1262,DICO_Complet!A:R,16,FALSE))</f>
        <v/>
      </c>
      <c r="S1262" s="3" t="str">
        <f>IF(VLOOKUP($A1262,DICO_Complet!A:R,17,FALSE)=0,"",VLOOKUP($A1262,DICO_Complet!A:R,17,FALSE))</f>
        <v/>
      </c>
      <c r="T1262" s="3" t="str">
        <f>IF(VLOOKUP($A1262,DICO_Complet!A:R,18,FALSE)=0,"",VLOOKUP($A1262,DICO_Complet!A:R,18,FALSE))</f>
        <v/>
      </c>
    </row>
    <row r="1263" spans="1:20">
      <c r="A1263" s="29">
        <v>250214102200</v>
      </c>
      <c r="B1263" s="30" t="str">
        <f>IF(ISNA(VLOOKUP(Tableau161920[[#This Row],[Référence]],MON_MSG!A:B,2,FALSE)),"N",IF($I1263="Obsolete","N","O"))</f>
        <v>O</v>
      </c>
      <c r="C1263" s="3" t="str">
        <f>VLOOKUP($A1263,DICO_Complet!A:R,3,FALSE)</f>
        <v>Transaction</v>
      </c>
      <c r="D1263" s="3" t="str">
        <f>VLOOKUP($A1263,DICO_Complet!A:R,4,FALSE)</f>
        <v>additionalResponseData</v>
      </c>
      <c r="E1263" s="3" t="str">
        <f>VLOOKUP($A1263,DICO_Complet!A:R,5,FALSE)</f>
        <v>octBlocking</v>
      </c>
      <c r="F1263" s="3" t="str">
        <f>VLOOKUP($A1263,DICO_Complet!A:R,6,FALSE)</f>
        <v>TrueFalseIndicator</v>
      </c>
      <c r="G1263" s="31" t="str">
        <f>VLOOKUP($A1263,DICO_Complet!A:R,7,FALSE)</f>
        <v>DNS</v>
      </c>
      <c r="H1263" s="31">
        <f>VLOOKUP($A1263,DICO_Complet!A:R,8,FALSE)</f>
        <v>0</v>
      </c>
      <c r="I1263" s="3" t="str">
        <f>IF(VLOOKUP($A1263,DICO_Complet!A:R,9,FALSE)&lt;&gt;0,VLOOKUP($A1263,DICO_Complet!A:R,9,FALSE),"")</f>
        <v/>
      </c>
      <c r="J1263" s="3" t="str">
        <f>VLOOKUP($A1263,DICO_Complet!A:R,10,FALSE)</f>
        <v>Indicate if issuer is blocked for receiving funds</v>
      </c>
      <c r="K1263" s="3" t="str">
        <f>IF(OR(ISNA(VLOOKUP(Tableau161920[[#This Row],[Référence]],MON_MSG!A:H,7,FALSE)),ISBLANK(VLOOKUP(Tableau161920[[#This Row],[Référence]],MON_MSG!A:H,7,FALSE))),"",VLOOKUP(Tableau161920[[#This Row],[Référence]],MON_MSG!A:H,7,FALSE))</f>
        <v/>
      </c>
      <c r="L1263" s="3" t="str">
        <f>IF(OR(ISNA(VLOOKUP(Tableau161920[[#This Row],[Référence]],MON_MSG!A:I,8,FALSE)),ISBLANK(VLOOKUP(Tableau161920[[#This Row],[Référence]],MON_MSG!A:I,8,FALSE))),"",VLOOKUP(Tableau161920[[#This Row],[Référence]],MON_MSG!A:I,8,FALSE))</f>
        <v/>
      </c>
      <c r="M1263" s="3" t="str">
        <f>IF(OR(ISNA(VLOOKUP(Tableau161920[[#This Row],[Référence]],MON_MSG!A:J,9,FALSE)),ISBLANK(VLOOKUP(Tableau161920[[#This Row],[Référence]],MON_MSG!A:J,9,FALSE))),"",VLOOKUP(Tableau161920[[#This Row],[Référence]],MON_MSG!A:J,9,FALSE))</f>
        <v/>
      </c>
      <c r="N1263" s="3" t="str">
        <f>IF(VLOOKUP($A1263,DICO_Complet!A:R,12,FALSE)=0,"",VLOOKUP($A1263,DICO_Complet!A:R,12,FALSE))</f>
        <v/>
      </c>
      <c r="O1263" s="3" t="str">
        <f>IF(VLOOKUP($A1263,DICO_Complet!A:R,13,FALSE)=0,"",VLOOKUP($A1263,DICO_Complet!A:R,13,FALSE))</f>
        <v/>
      </c>
      <c r="P1263" s="3" t="str">
        <f>IF(VLOOKUP($A1263,DICO_Complet!A:R,14,FALSE)=0,"",VLOOKUP($A1263,DICO_Complet!A:R,14,FALSE))</f>
        <v/>
      </c>
      <c r="Q1263" s="3" t="str">
        <f>IF(VLOOKUP($A1263,DICO_Complet!A:R,15,FALSE)=0,"",VLOOKUP($A1263,DICO_Complet!A:R,15,FALSE))</f>
        <v/>
      </c>
      <c r="R1263" s="3" t="str">
        <f>IF(VLOOKUP($A1263,DICO_Complet!A:R,16,FALSE)=0,"",VLOOKUP($A1263,DICO_Complet!A:R,16,FALSE))</f>
        <v/>
      </c>
      <c r="S1263" s="3" t="str">
        <f>IF(VLOOKUP($A1263,DICO_Complet!A:R,17,FALSE)=0,"",VLOOKUP($A1263,DICO_Complet!A:R,17,FALSE))</f>
        <v/>
      </c>
      <c r="T1263" s="3" t="str">
        <f>IF(VLOOKUP($A1263,DICO_Complet!A:R,18,FALSE)=0,"",VLOOKUP($A1263,DICO_Complet!A:R,18,FALSE))</f>
        <v/>
      </c>
    </row>
    <row r="1264" spans="1:20">
      <c r="A1264" s="29">
        <v>250214102400</v>
      </c>
      <c r="B1264" s="30" t="str">
        <f>IF(ISNA(VLOOKUP(Tableau161920[[#This Row],[Référence]],MON_MSG!A:B,2,FALSE)),"N",IF($I1264="Obsolete","N","O"))</f>
        <v>O</v>
      </c>
      <c r="C1264" s="3" t="str">
        <f>VLOOKUP($A1264,DICO_Complet!A:R,3,FALSE)</f>
        <v>Transaction</v>
      </c>
      <c r="D1264" s="3" t="str">
        <f>VLOOKUP($A1264,DICO_Complet!A:R,4,FALSE)</f>
        <v>additionalResponseData</v>
      </c>
      <c r="E1264" s="3" t="str">
        <f>VLOOKUP($A1264,DICO_Complet!A:R,5,FALSE)</f>
        <v>onlineGameBlockingIndicator</v>
      </c>
      <c r="F1264" s="3" t="str">
        <f>VLOOKUP($A1264,DICO_Complet!A:R,6,FALSE)</f>
        <v>TrueFalseIndicator</v>
      </c>
      <c r="G1264" s="31" t="str">
        <f>VLOOKUP($A1264,DICO_Complet!A:R,7,FALSE)</f>
        <v>DNS</v>
      </c>
      <c r="H1264" s="31">
        <f>VLOOKUP($A1264,DICO_Complet!A:R,8,FALSE)</f>
        <v>0</v>
      </c>
      <c r="I1264" s="3" t="str">
        <f>IF(VLOOKUP($A1264,DICO_Complet!A:R,9,FALSE)&lt;&gt;0,VLOOKUP($A1264,DICO_Complet!A:R,9,FALSE),"")</f>
        <v/>
      </c>
      <c r="J1264" s="3" t="str">
        <f>VLOOKUP($A1264,DICO_Complet!A:R,10,FALSE)</f>
        <v>Indicate if issuer is blocked for receiving gambling payouts</v>
      </c>
      <c r="K1264" s="3" t="str">
        <f>IF(OR(ISNA(VLOOKUP(Tableau161920[[#This Row],[Référence]],MON_MSG!A:H,7,FALSE)),ISBLANK(VLOOKUP(Tableau161920[[#This Row],[Référence]],MON_MSG!A:H,7,FALSE))),"",VLOOKUP(Tableau161920[[#This Row],[Référence]],MON_MSG!A:H,7,FALSE))</f>
        <v/>
      </c>
      <c r="L1264" s="3" t="str">
        <f>IF(OR(ISNA(VLOOKUP(Tableau161920[[#This Row],[Référence]],MON_MSG!A:I,8,FALSE)),ISBLANK(VLOOKUP(Tableau161920[[#This Row],[Référence]],MON_MSG!A:I,8,FALSE))),"",VLOOKUP(Tableau161920[[#This Row],[Référence]],MON_MSG!A:I,8,FALSE))</f>
        <v/>
      </c>
      <c r="M1264" s="3" t="str">
        <f>IF(OR(ISNA(VLOOKUP(Tableau161920[[#This Row],[Référence]],MON_MSG!A:J,9,FALSE)),ISBLANK(VLOOKUP(Tableau161920[[#This Row],[Référence]],MON_MSG!A:J,9,FALSE))),"",VLOOKUP(Tableau161920[[#This Row],[Référence]],MON_MSG!A:J,9,FALSE))</f>
        <v/>
      </c>
      <c r="N1264" s="3" t="str">
        <f>IF(VLOOKUP($A1264,DICO_Complet!A:R,12,FALSE)=0,"",VLOOKUP($A1264,DICO_Complet!A:R,12,FALSE))</f>
        <v/>
      </c>
      <c r="O1264" s="3" t="str">
        <f>IF(VLOOKUP($A1264,DICO_Complet!A:R,13,FALSE)=0,"",VLOOKUP($A1264,DICO_Complet!A:R,13,FALSE))</f>
        <v/>
      </c>
      <c r="P1264" s="3" t="str">
        <f>IF(VLOOKUP($A1264,DICO_Complet!A:R,14,FALSE)=0,"",VLOOKUP($A1264,DICO_Complet!A:R,14,FALSE))</f>
        <v/>
      </c>
      <c r="Q1264" s="3" t="str">
        <f>IF(VLOOKUP($A1264,DICO_Complet!A:R,15,FALSE)=0,"",VLOOKUP($A1264,DICO_Complet!A:R,15,FALSE))</f>
        <v/>
      </c>
      <c r="R1264" s="3" t="str">
        <f>IF(VLOOKUP($A1264,DICO_Complet!A:R,16,FALSE)=0,"",VLOOKUP($A1264,DICO_Complet!A:R,16,FALSE))</f>
        <v/>
      </c>
      <c r="S1264" s="3" t="str">
        <f>IF(VLOOKUP($A1264,DICO_Complet!A:R,17,FALSE)=0,"",VLOOKUP($A1264,DICO_Complet!A:R,17,FALSE))</f>
        <v/>
      </c>
      <c r="T1264" s="3" t="str">
        <f>IF(VLOOKUP($A1264,DICO_Complet!A:R,18,FALSE)=0,"",VLOOKUP($A1264,DICO_Complet!A:R,18,FALSE))</f>
        <v/>
      </c>
    </row>
    <row r="1265" spans="1:20">
      <c r="A1265" s="29">
        <v>250203174600</v>
      </c>
      <c r="B1265" s="30" t="str">
        <f>IF(ISNA(VLOOKUP(Tableau161920[[#This Row],[Référence]],MON_MSG!A:B,2,FALSE)),"N",IF($I1265="Obsolete","N","O"))</f>
        <v>O</v>
      </c>
      <c r="C1265" s="3" t="str">
        <f>VLOOKUP($A1265,DICO_Complet!A:R,3,FALSE)</f>
        <v>Transaction</v>
      </c>
      <c r="D1265" s="3" t="str">
        <f>VLOOKUP($A1265,DICO_Complet!A:R,4,FALSE)</f>
        <v>additionalResponseData</v>
      </c>
      <c r="E1265" s="3" t="str">
        <f>VLOOKUP($A1265,DICO_Complet!A:R,5,FALSE)</f>
        <v>phoneNumber</v>
      </c>
      <c r="F1265" s="3" t="str">
        <f>VLOOKUP($A1265,DICO_Complet!A:R,6,FALSE)</f>
        <v>PhoneNumberText</v>
      </c>
      <c r="G1265" s="31" t="str">
        <f>VLOOKUP($A1265,DICO_Complet!A:R,7,FALSE)</f>
        <v>DNS</v>
      </c>
      <c r="H1265" s="31">
        <f>VLOOKUP($A1265,DICO_Complet!A:R,8,FALSE)</f>
        <v>0</v>
      </c>
      <c r="I1265" s="3" t="str">
        <f>IF(VLOOKUP($A1265,DICO_Complet!A:R,9,FALSE)&lt;&gt;0,VLOOKUP($A1265,DICO_Complet!A:R,9,FALSE),"")</f>
        <v/>
      </c>
      <c r="J1265" s="3" t="str">
        <f>VLOOKUP($A1265,DICO_Complet!A:R,10,FALSE)</f>
        <v>Phone Number for issuing call</v>
      </c>
      <c r="K1265" s="3" t="str">
        <f>IF(OR(ISNA(VLOOKUP(Tableau161920[[#This Row],[Référence]],MON_MSG!A:H,7,FALSE)),ISBLANK(VLOOKUP(Tableau161920[[#This Row],[Référence]],MON_MSG!A:H,7,FALSE))),"",VLOOKUP(Tableau161920[[#This Row],[Référence]],MON_MSG!A:H,7,FALSE))</f>
        <v/>
      </c>
      <c r="L1265" s="3" t="str">
        <f>IF(OR(ISNA(VLOOKUP(Tableau161920[[#This Row],[Référence]],MON_MSG!A:I,8,FALSE)),ISBLANK(VLOOKUP(Tableau161920[[#This Row],[Référence]],MON_MSG!A:I,8,FALSE))),"",VLOOKUP(Tableau161920[[#This Row],[Référence]],MON_MSG!A:I,8,FALSE))</f>
        <v/>
      </c>
      <c r="M1265" s="3" t="str">
        <f>IF(OR(ISNA(VLOOKUP(Tableau161920[[#This Row],[Référence]],MON_MSG!A:J,9,FALSE)),ISBLANK(VLOOKUP(Tableau161920[[#This Row],[Référence]],MON_MSG!A:J,9,FALSE))),"",VLOOKUP(Tableau161920[[#This Row],[Référence]],MON_MSG!A:J,9,FALSE))</f>
        <v/>
      </c>
      <c r="N1265" s="3" t="str">
        <f>IF(VLOOKUP($A1265,DICO_Complet!A:R,12,FALSE)=0,"",VLOOKUP($A1265,DICO_Complet!A:R,12,FALSE))</f>
        <v/>
      </c>
      <c r="O1265" s="3" t="str">
        <f>IF(VLOOKUP($A1265,DICO_Complet!A:R,13,FALSE)=0,"",VLOOKUP($A1265,DICO_Complet!A:R,13,FALSE))</f>
        <v/>
      </c>
      <c r="P1265" s="3" t="str">
        <f>IF(VLOOKUP($A1265,DICO_Complet!A:R,14,FALSE)=0,"",VLOOKUP($A1265,DICO_Complet!A:R,14,FALSE))</f>
        <v/>
      </c>
      <c r="Q1265" s="3" t="str">
        <f>IF(VLOOKUP($A1265,DICO_Complet!A:R,15,FALSE)=0,"",VLOOKUP($A1265,DICO_Complet!A:R,15,FALSE))</f>
        <v>044-BB</v>
      </c>
      <c r="R1265" s="3" t="str">
        <f>IF(VLOOKUP($A1265,DICO_Complet!A:R,16,FALSE)=0,"",VLOOKUP($A1265,DICO_Complet!A:R,16,FALSE))</f>
        <v/>
      </c>
      <c r="S1265" s="3" t="str">
        <f>IF(VLOOKUP($A1265,DICO_Complet!A:R,17,FALSE)=0,"",VLOOKUP($A1265,DICO_Complet!A:R,17,FALSE))</f>
        <v/>
      </c>
      <c r="T1265" s="3" t="str">
        <f>IF(VLOOKUP($A1265,DICO_Complet!A:R,18,FALSE)=0,"",VLOOKUP($A1265,DICO_Complet!A:R,18,FALSE))</f>
        <v/>
      </c>
    </row>
    <row r="1266" spans="1:20">
      <c r="A1266" s="29">
        <v>250212174501</v>
      </c>
      <c r="B1266" s="30" t="str">
        <f>IF(ISNA(VLOOKUP(Tableau161920[[#This Row],[Référence]],MON_MSG!A:B,2,FALSE)),"N",IF($I1266="Obsolete","N","O"))</f>
        <v>O</v>
      </c>
      <c r="C1266" s="3" t="str">
        <f>VLOOKUP($A1266,DICO_Complet!A:R,3,FALSE)</f>
        <v>Transaction</v>
      </c>
      <c r="D1266" s="3" t="str">
        <f>VLOOKUP($A1266,DICO_Complet!A:R,4,FALSE)</f>
        <v>additionalResponseData</v>
      </c>
      <c r="E1266" s="3" t="str">
        <f>VLOOKUP($A1266,DICO_Complet!A:R,5,FALSE)</f>
        <v>phoneNumberVerificationResult</v>
      </c>
      <c r="F1266" s="3" t="str">
        <f>VLOOKUP($A1266,DICO_Complet!A:R,6,FALSE)</f>
        <v>VFNCodeset</v>
      </c>
      <c r="G1266" s="31" t="str">
        <f>VLOOKUP($A1266,DICO_Complet!A:R,7,FALSE)</f>
        <v>DNS</v>
      </c>
      <c r="H1266" s="31">
        <f>VLOOKUP($A1266,DICO_Complet!A:R,8,FALSE)</f>
        <v>0</v>
      </c>
      <c r="I1266" s="3" t="str">
        <f>IF(VLOOKUP($A1266,DICO_Complet!A:R,9,FALSE)&lt;&gt;0,VLOOKUP($A1266,DICO_Complet!A:R,9,FALSE),"")</f>
        <v/>
      </c>
      <c r="J1266" s="3" t="str">
        <f>VLOOKUP($A1266,DICO_Complet!A:R,10,FALSE)</f>
        <v>Phone Number verification Result</v>
      </c>
      <c r="K1266" s="3" t="str">
        <f>IF(OR(ISNA(VLOOKUP(Tableau161920[[#This Row],[Référence]],MON_MSG!A:H,7,FALSE)),ISBLANK(VLOOKUP(Tableau161920[[#This Row],[Référence]],MON_MSG!A:H,7,FALSE))),"",VLOOKUP(Tableau161920[[#This Row],[Référence]],MON_MSG!A:H,7,FALSE))</f>
        <v/>
      </c>
      <c r="L1266" s="3" t="str">
        <f>IF(OR(ISNA(VLOOKUP(Tableau161920[[#This Row],[Référence]],MON_MSG!A:I,8,FALSE)),ISBLANK(VLOOKUP(Tableau161920[[#This Row],[Référence]],MON_MSG!A:I,8,FALSE))),"",VLOOKUP(Tableau161920[[#This Row],[Référence]],MON_MSG!A:I,8,FALSE))</f>
        <v/>
      </c>
      <c r="M1266" s="3" t="str">
        <f>IF(OR(ISNA(VLOOKUP(Tableau161920[[#This Row],[Référence]],MON_MSG!A:J,9,FALSE)),ISBLANK(VLOOKUP(Tableau161920[[#This Row],[Référence]],MON_MSG!A:J,9,FALSE))),"",VLOOKUP(Tableau161920[[#This Row],[Référence]],MON_MSG!A:J,9,FALSE))</f>
        <v/>
      </c>
      <c r="N1266" s="3" t="str">
        <f>IF(VLOOKUP($A1266,DICO_Complet!A:R,12,FALSE)=0,"",VLOOKUP($A1266,DICO_Complet!A:R,12,FALSE))</f>
        <v>RSB119_33</v>
      </c>
      <c r="O1266" s="3" t="str">
        <f>IF(VLOOKUP($A1266,DICO_Complet!A:R,13,FALSE)=0,"",VLOOKUP($A1266,DICO_Complet!A:R,13,FALSE))</f>
        <v>119-0033</v>
      </c>
      <c r="P1266" s="3" t="str">
        <f>IF(VLOOKUP($A1266,DICO_Complet!A:R,14,FALSE)=0,"",VLOOKUP($A1266,DICO_Complet!A:R,14,FALSE))</f>
        <v/>
      </c>
      <c r="Q1266" s="3" t="str">
        <f>IF(VLOOKUP($A1266,DICO_Complet!A:R,15,FALSE)=0,"",VLOOKUP($A1266,DICO_Complet!A:R,15,FALSE))</f>
        <v/>
      </c>
      <c r="R1266" s="3" t="str">
        <f>IF(VLOOKUP($A1266,DICO_Complet!A:R,16,FALSE)=0,"",VLOOKUP($A1266,DICO_Complet!A:R,16,FALSE))</f>
        <v>123-2-67-84</v>
      </c>
      <c r="S1266" s="3" t="str">
        <f>IF(VLOOKUP($A1266,DICO_Complet!A:R,17,FALSE)=0,"",VLOOKUP($A1266,DICO_Complet!A:R,17,FALSE))</f>
        <v/>
      </c>
      <c r="T1266" s="3" t="str">
        <f>IF(VLOOKUP($A1266,DICO_Complet!A:R,18,FALSE)=0,"",VLOOKUP($A1266,DICO_Complet!A:R,18,FALSE))</f>
        <v/>
      </c>
    </row>
    <row r="1267" spans="1:20">
      <c r="A1267" s="29">
        <v>250220103204</v>
      </c>
      <c r="B1267" s="30" t="str">
        <f>IF(ISNA(VLOOKUP(Tableau161920[[#This Row],[Référence]],MON_MSG!A:B,2,FALSE)),"N",IF($I1267="Obsolete","N","O"))</f>
        <v>O</v>
      </c>
      <c r="C1267" s="3" t="str">
        <f>VLOOKUP($A1267,DICO_Complet!A:R,3,FALSE)</f>
        <v>Transaction</v>
      </c>
      <c r="D1267" s="3" t="str">
        <f>VLOOKUP($A1267,DICO_Complet!A:R,4,FALSE)</f>
        <v>additionalResponseData</v>
      </c>
      <c r="E1267" s="3" t="str">
        <f>VLOOKUP($A1267,DICO_Complet!A:R,5,FALSE)</f>
        <v>programDowngradeReasonCode</v>
      </c>
      <c r="F1267" s="3" t="str">
        <f>VLOOKUP($A1267,DICO_Complet!A:R,6,FALSE)</f>
        <v>Exact2AlphaNumericText</v>
      </c>
      <c r="G1267" s="31" t="str">
        <f>VLOOKUP($A1267,DICO_Complet!A:R,7,FALSE)</f>
        <v>DNS</v>
      </c>
      <c r="H1267" s="31">
        <f>VLOOKUP($A1267,DICO_Complet!A:R,8,FALSE)</f>
        <v>0</v>
      </c>
      <c r="I1267" s="3" t="str">
        <f>IF(VLOOKUP($A1267,DICO_Complet!A:R,9,FALSE)&lt;&gt;0,VLOOKUP($A1267,DICO_Complet!A:R,9,FALSE),"")</f>
        <v/>
      </c>
      <c r="J1267" s="3" t="str">
        <f>VLOOKUP($A1267,DICO_Complet!A:R,10,FALSE)</f>
        <v>Program Downgrade Reason Code</v>
      </c>
      <c r="K1267" s="3" t="str">
        <f>IF(OR(ISNA(VLOOKUP(Tableau161920[[#This Row],[Référence]],MON_MSG!A:H,7,FALSE)),ISBLANK(VLOOKUP(Tableau161920[[#This Row],[Référence]],MON_MSG!A:H,7,FALSE))),"",VLOOKUP(Tableau161920[[#This Row],[Référence]],MON_MSG!A:H,7,FALSE))</f>
        <v/>
      </c>
      <c r="L1267" s="3" t="str">
        <f>IF(OR(ISNA(VLOOKUP(Tableau161920[[#This Row],[Référence]],MON_MSG!A:I,8,FALSE)),ISBLANK(VLOOKUP(Tableau161920[[#This Row],[Référence]],MON_MSG!A:I,8,FALSE))),"",VLOOKUP(Tableau161920[[#This Row],[Référence]],MON_MSG!A:I,8,FALSE))</f>
        <v/>
      </c>
      <c r="M1267" s="3" t="str">
        <f>IF(OR(ISNA(VLOOKUP(Tableau161920[[#This Row],[Référence]],MON_MSG!A:J,9,FALSE)),ISBLANK(VLOOKUP(Tableau161920[[#This Row],[Référence]],MON_MSG!A:J,9,FALSE))),"",VLOOKUP(Tableau161920[[#This Row],[Référence]],MON_MSG!A:J,9,FALSE))</f>
        <v/>
      </c>
      <c r="N1267" s="3" t="str">
        <f>IF(VLOOKUP($A1267,DICO_Complet!A:R,12,FALSE)=0,"",VLOOKUP($A1267,DICO_Complet!A:R,12,FALSE))</f>
        <v/>
      </c>
      <c r="O1267" s="3" t="str">
        <f>IF(VLOOKUP($A1267,DICO_Complet!A:R,13,FALSE)=0,"",VLOOKUP($A1267,DICO_Complet!A:R,13,FALSE))</f>
        <v>112-1001-p4</v>
      </c>
      <c r="P1267" s="3" t="str">
        <f>IF(VLOOKUP($A1267,DICO_Complet!A:R,14,FALSE)=0,"",VLOOKUP($A1267,DICO_Complet!A:R,14,FALSE))</f>
        <v>059-1001-p4</v>
      </c>
      <c r="Q1267" s="3" t="str">
        <f>IF(VLOOKUP($A1267,DICO_Complet!A:R,15,FALSE)=0,"",VLOOKUP($A1267,DICO_Complet!A:R,15,FALSE))</f>
        <v>119-1001</v>
      </c>
      <c r="R1267" s="3" t="str">
        <f>IF(VLOOKUP($A1267,DICO_Complet!A:R,16,FALSE)=0,"",VLOOKUP($A1267,DICO_Complet!A:R,16,FALSE))</f>
        <v>field 111 Dataset ID 56 Tag 88</v>
      </c>
      <c r="S1267" s="3" t="str">
        <f>IF(VLOOKUP($A1267,DICO_Complet!A:R,17,FALSE)=0,"",VLOOKUP($A1267,DICO_Complet!A:R,17,FALSE))</f>
        <v/>
      </c>
      <c r="T1267" s="3" t="str">
        <f>IF(VLOOKUP($A1267,DICO_Complet!A:R,18,FALSE)=0,"",VLOOKUP($A1267,DICO_Complet!A:R,18,FALSE))</f>
        <v/>
      </c>
    </row>
    <row r="1268" spans="1:20">
      <c r="A1268" s="29">
        <v>241112000249</v>
      </c>
      <c r="B1268" s="30" t="str">
        <f>IF(ISNA(VLOOKUP(Tableau161920[[#This Row],[Référence]],MON_MSG!A:B,2,FALSE)),"N",IF($I1268="Obsolete","N","O"))</f>
        <v>O</v>
      </c>
      <c r="C1268" s="3" t="str">
        <f>VLOOKUP($A1268,DICO_Complet!A:R,3,FALSE)</f>
        <v>Transaction</v>
      </c>
      <c r="D1268" s="3" t="str">
        <f>VLOOKUP($A1268,DICO_Complet!A:R,4,FALSE)</f>
        <v>additionalResponseData</v>
      </c>
      <c r="E1268" s="3" t="str">
        <f>VLOOKUP($A1268,DICO_Complet!A:R,5,FALSE)</f>
        <v>reasonInformationCode</v>
      </c>
      <c r="F1268" s="3" t="str">
        <f>VLOOKUP($A1268,DICO_Complet!A:R,6,FALSE)</f>
        <v>Max4Text</v>
      </c>
      <c r="G1268" s="31" t="str">
        <f>VLOOKUP($A1268,DICO_Complet!A:R,7,FALSE)</f>
        <v>DNS</v>
      </c>
      <c r="H1268" s="31">
        <f>VLOOKUP($A1268,DICO_Complet!A:R,8,FALSE)</f>
        <v>0</v>
      </c>
      <c r="I1268" s="3" t="str">
        <f>IF(VLOOKUP($A1268,DICO_Complet!A:R,9,FALSE)&lt;&gt;0,VLOOKUP($A1268,DICO_Complet!A:R,9,FALSE),"")</f>
        <v/>
      </c>
      <c r="J1268" s="3" t="str">
        <f>VLOOKUP($A1268,DICO_Complet!A:R,10,FALSE)</f>
        <v>Refusal or acceptance code</v>
      </c>
      <c r="K1268" s="3" t="str">
        <f>IF(OR(ISNA(VLOOKUP(Tableau161920[[#This Row],[Référence]],MON_MSG!A:H,7,FALSE)),ISBLANK(VLOOKUP(Tableau161920[[#This Row],[Référence]],MON_MSG!A:H,7,FALSE))),"",VLOOKUP(Tableau161920[[#This Row],[Référence]],MON_MSG!A:H,7,FALSE))</f>
        <v/>
      </c>
      <c r="L1268" s="3" t="str">
        <f>IF(OR(ISNA(VLOOKUP(Tableau161920[[#This Row],[Référence]],MON_MSG!A:I,8,FALSE)),ISBLANK(VLOOKUP(Tableau161920[[#This Row],[Référence]],MON_MSG!A:I,8,FALSE))),"",VLOOKUP(Tableau161920[[#This Row],[Référence]],MON_MSG!A:I,8,FALSE))</f>
        <v/>
      </c>
      <c r="M1268" s="3" t="str">
        <f>IF(OR(ISNA(VLOOKUP(Tableau161920[[#This Row],[Référence]],MON_MSG!A:J,9,FALSE)),ISBLANK(VLOOKUP(Tableau161920[[#This Row],[Référence]],MON_MSG!A:J,9,FALSE))),"",VLOOKUP(Tableau161920[[#This Row],[Référence]],MON_MSG!A:J,9,FALSE))</f>
        <v/>
      </c>
      <c r="N1268" s="3" t="str">
        <f>IF(VLOOKUP($A1268,DICO_Complet!A:R,12,FALSE)=0,"",VLOOKUP($A1268,DICO_Complet!A:R,12,FALSE))</f>
        <v>RSB44_AD_p2</v>
      </c>
      <c r="O1268" s="3" t="str">
        <f>IF(VLOOKUP($A1268,DICO_Complet!A:R,13,FALSE)=0,"",VLOOKUP($A1268,DICO_Complet!A:R,13,FALSE))</f>
        <v>044-AD-p2</v>
      </c>
      <c r="P1268" s="3" t="str">
        <f>IF(VLOOKUP($A1268,DICO_Complet!A:R,14,FALSE)=0,"",VLOOKUP($A1268,DICO_Complet!A:R,14,FALSE))</f>
        <v/>
      </c>
      <c r="Q1268" s="3" t="str">
        <f>IF(VLOOKUP($A1268,DICO_Complet!A:R,15,FALSE)=0,"",VLOOKUP($A1268,DICO_Complet!A:R,15,FALSE))</f>
        <v>N/A</v>
      </c>
      <c r="R1268" s="3" t="str">
        <f>IF(VLOOKUP($A1268,DICO_Complet!A:R,16,FALSE)=0,"",VLOOKUP($A1268,DICO_Complet!A:R,16,FALSE))</f>
        <v>Field 44.1</v>
      </c>
      <c r="S1268" s="3" t="str">
        <f>IF(VLOOKUP($A1268,DICO_Complet!A:R,17,FALSE)=0,"",VLOOKUP($A1268,DICO_Complet!A:R,17,FALSE))</f>
        <v/>
      </c>
      <c r="T1268" s="3" t="str">
        <f>IF(VLOOKUP($A1268,DICO_Complet!A:R,18,FALSE)=0,"",VLOOKUP($A1268,DICO_Complet!A:R,18,FALSE))</f>
        <v/>
      </c>
    </row>
    <row r="1269" spans="1:20">
      <c r="A1269" s="29">
        <v>241112000250</v>
      </c>
      <c r="B1269" s="30" t="str">
        <f>IF(ISNA(VLOOKUP(Tableau161920[[#This Row],[Référence]],MON_MSG!A:B,2,FALSE)),"N",IF($I1269="Obsolete","N","O"))</f>
        <v>O</v>
      </c>
      <c r="C1269" s="3" t="str">
        <f>VLOOKUP($A1269,DICO_Complet!A:R,3,FALSE)</f>
        <v>Transaction</v>
      </c>
      <c r="D1269" s="3" t="str">
        <f>VLOOKUP($A1269,DICO_Complet!A:R,4,FALSE)</f>
        <v>additionalResponseData</v>
      </c>
      <c r="E1269" s="3" t="str">
        <f>VLOOKUP($A1269,DICO_Complet!A:R,5,FALSE)</f>
        <v>reasonInformationEntitySource</v>
      </c>
      <c r="F1269" s="3" t="str">
        <f>VLOOKUP($A1269,DICO_Complet!A:R,6,FALSE)</f>
        <v>ReasonInformationEntitySourceCodeset</v>
      </c>
      <c r="G1269" s="31" t="str">
        <f>VLOOKUP($A1269,DICO_Complet!A:R,7,FALSE)</f>
        <v>DNS</v>
      </c>
      <c r="H1269" s="31">
        <f>VLOOKUP($A1269,DICO_Complet!A:R,8,FALSE)</f>
        <v>0</v>
      </c>
      <c r="I1269" s="3" t="str">
        <f>IF(VLOOKUP($A1269,DICO_Complet!A:R,9,FALSE)&lt;&gt;0,VLOOKUP($A1269,DICO_Complet!A:R,9,FALSE),"")</f>
        <v/>
      </c>
      <c r="J1269" s="3" t="str">
        <f>VLOOKUP($A1269,DICO_Complet!A:R,10,FALSE)</f>
        <v>Entity responsible for the response</v>
      </c>
      <c r="K1269" s="3" t="str">
        <f>IF(OR(ISNA(VLOOKUP(Tableau161920[[#This Row],[Référence]],MON_MSG!A:H,7,FALSE)),ISBLANK(VLOOKUP(Tableau161920[[#This Row],[Référence]],MON_MSG!A:H,7,FALSE))),"",VLOOKUP(Tableau161920[[#This Row],[Référence]],MON_MSG!A:H,7,FALSE))</f>
        <v/>
      </c>
      <c r="L1269" s="3" t="str">
        <f>IF(OR(ISNA(VLOOKUP(Tableau161920[[#This Row],[Référence]],MON_MSG!A:I,8,FALSE)),ISBLANK(VLOOKUP(Tableau161920[[#This Row],[Référence]],MON_MSG!A:I,8,FALSE))),"",VLOOKUP(Tableau161920[[#This Row],[Référence]],MON_MSG!A:I,8,FALSE))</f>
        <v/>
      </c>
      <c r="M1269" s="3" t="str">
        <f>IF(OR(ISNA(VLOOKUP(Tableau161920[[#This Row],[Référence]],MON_MSG!A:J,9,FALSE)),ISBLANK(VLOOKUP(Tableau161920[[#This Row],[Référence]],MON_MSG!A:J,9,FALSE))),"",VLOOKUP(Tableau161920[[#This Row],[Référence]],MON_MSG!A:J,9,FALSE))</f>
        <v/>
      </c>
      <c r="N1269" s="3" t="str">
        <f>IF(VLOOKUP($A1269,DICO_Complet!A:R,12,FALSE)=0,"",VLOOKUP($A1269,DICO_Complet!A:R,12,FALSE))</f>
        <v>RSB44_AD_p1</v>
      </c>
      <c r="O1269" s="3" t="str">
        <f>IF(VLOOKUP($A1269,DICO_Complet!A:R,13,FALSE)=0,"",VLOOKUP($A1269,DICO_Complet!A:R,13,FALSE))</f>
        <v>044-AD-p1</v>
      </c>
      <c r="P1269" s="3" t="str">
        <f>IF(VLOOKUP($A1269,DICO_Complet!A:R,14,FALSE)=0,"",VLOOKUP($A1269,DICO_Complet!A:R,14,FALSE))</f>
        <v/>
      </c>
      <c r="Q1269" s="3" t="str">
        <f>IF(VLOOKUP($A1269,DICO_Complet!A:R,15,FALSE)=0,"",VLOOKUP($A1269,DICO_Complet!A:R,15,FALSE))</f>
        <v>N/A</v>
      </c>
      <c r="R1269" s="3" t="str">
        <f>IF(VLOOKUP($A1269,DICO_Complet!A:R,16,FALSE)=0,"",VLOOKUP($A1269,DICO_Complet!A:R,16,FALSE))</f>
        <v>Field 44.1</v>
      </c>
      <c r="S1269" s="3" t="str">
        <f>IF(VLOOKUP($A1269,DICO_Complet!A:R,17,FALSE)=0,"",VLOOKUP($A1269,DICO_Complet!A:R,17,FALSE))</f>
        <v/>
      </c>
      <c r="T1269" s="3" t="str">
        <f>IF(VLOOKUP($A1269,DICO_Complet!A:R,18,FALSE)=0,"",VLOOKUP($A1269,DICO_Complet!A:R,18,FALSE))</f>
        <v/>
      </c>
    </row>
    <row r="1270" spans="1:20">
      <c r="A1270" s="29">
        <v>241112000251</v>
      </c>
      <c r="B1270" s="30" t="str">
        <f>IF(ISNA(VLOOKUP(Tableau161920[[#This Row],[Référence]],MON_MSG!A:B,2,FALSE)),"N",IF($I1270="Obsolete","N","O"))</f>
        <v>O</v>
      </c>
      <c r="C1270" s="3" t="str">
        <f>VLOOKUP($A1270,DICO_Complet!A:R,3,FALSE)</f>
        <v>Transaction</v>
      </c>
      <c r="D1270" s="3" t="str">
        <f>VLOOKUP($A1270,DICO_Complet!A:R,4,FALSE)</f>
        <v>additionalResponseData</v>
      </c>
      <c r="E1270" s="3" t="str">
        <f>VLOOKUP($A1270,DICO_Complet!A:R,5,FALSE)</f>
        <v>reattemptAllowedDuration</v>
      </c>
      <c r="F1270" s="3" t="str">
        <f>VLOOKUP($A1270,DICO_Complet!A:R,6,FALSE)</f>
        <v>Exact4NumericText</v>
      </c>
      <c r="G1270" s="31" t="str">
        <f>VLOOKUP($A1270,DICO_Complet!A:R,7,FALSE)</f>
        <v>DNS</v>
      </c>
      <c r="H1270" s="31">
        <f>VLOOKUP($A1270,DICO_Complet!A:R,8,FALSE)</f>
        <v>0</v>
      </c>
      <c r="I1270" s="3" t="str">
        <f>IF(VLOOKUP($A1270,DICO_Complet!A:R,9,FALSE)&lt;&gt;0,VLOOKUP($A1270,DICO_Complet!A:R,9,FALSE),"")</f>
        <v/>
      </c>
      <c r="J1270" s="3" t="str">
        <f>VLOOKUP($A1270,DICO_Complet!A:R,10,FALSE)</f>
        <v>Reattempt allowed duration in hour</v>
      </c>
      <c r="K1270" s="3" t="str">
        <f>IF(OR(ISNA(VLOOKUP(Tableau161920[[#This Row],[Référence]],MON_MSG!A:H,7,FALSE)),ISBLANK(VLOOKUP(Tableau161920[[#This Row],[Référence]],MON_MSG!A:H,7,FALSE))),"",VLOOKUP(Tableau161920[[#This Row],[Référence]],MON_MSG!A:H,7,FALSE))</f>
        <v/>
      </c>
      <c r="L1270" s="3" t="str">
        <f>IF(OR(ISNA(VLOOKUP(Tableau161920[[#This Row],[Référence]],MON_MSG!A:I,8,FALSE)),ISBLANK(VLOOKUP(Tableau161920[[#This Row],[Référence]],MON_MSG!A:I,8,FALSE))),"",VLOOKUP(Tableau161920[[#This Row],[Référence]],MON_MSG!A:I,8,FALSE))</f>
        <v/>
      </c>
      <c r="M1270" s="3" t="str">
        <f>IF(OR(ISNA(VLOOKUP(Tableau161920[[#This Row],[Référence]],MON_MSG!A:J,9,FALSE)),ISBLANK(VLOOKUP(Tableau161920[[#This Row],[Référence]],MON_MSG!A:J,9,FALSE))),"",VLOOKUP(Tableau161920[[#This Row],[Référence]],MON_MSG!A:J,9,FALSE))</f>
        <v/>
      </c>
      <c r="N1270" s="3" t="str">
        <f>IF(VLOOKUP($A1270,DICO_Complet!A:R,12,FALSE)=0,"",VLOOKUP($A1270,DICO_Complet!A:R,12,FALSE))</f>
        <v>RSB119_0803_ p1</v>
      </c>
      <c r="O1270" s="3" t="str">
        <f>IF(VLOOKUP($A1270,DICO_Complet!A:R,13,FALSE)=0,"",VLOOKUP($A1270,DICO_Complet!A:R,13,FALSE))</f>
        <v>119-0803-p1</v>
      </c>
      <c r="P1270" s="3" t="str">
        <f>IF(VLOOKUP($A1270,DICO_Complet!A:R,14,FALSE)=0,"",VLOOKUP($A1270,DICO_Complet!A:R,14,FALSE))</f>
        <v/>
      </c>
      <c r="Q1270" s="3" t="str">
        <f>IF(VLOOKUP($A1270,DICO_Complet!A:R,15,FALSE)=0,"",VLOOKUP($A1270,DICO_Complet!A:R,15,FALSE))</f>
        <v>119-0803</v>
      </c>
      <c r="R1270" s="3" t="str">
        <f>IF(VLOOKUP($A1270,DICO_Complet!A:R,16,FALSE)=0,"",VLOOKUP($A1270,DICO_Complet!A:R,16,FALSE))</f>
        <v/>
      </c>
      <c r="S1270" s="3" t="str">
        <f>IF(VLOOKUP($A1270,DICO_Complet!A:R,17,FALSE)=0,"",VLOOKUP($A1270,DICO_Complet!A:R,17,FALSE))</f>
        <v/>
      </c>
      <c r="T1270" s="3" t="str">
        <f>IF(VLOOKUP($A1270,DICO_Complet!A:R,18,FALSE)=0,"",VLOOKUP($A1270,DICO_Complet!A:R,18,FALSE))</f>
        <v/>
      </c>
    </row>
    <row r="1271" spans="1:20">
      <c r="A1271" s="29">
        <v>241112000252</v>
      </c>
      <c r="B1271" s="30" t="str">
        <f>IF(ISNA(VLOOKUP(Tableau161920[[#This Row],[Référence]],MON_MSG!A:B,2,FALSE)),"N",IF($I1271="Obsolete","N","O"))</f>
        <v>O</v>
      </c>
      <c r="C1271" s="3" t="str">
        <f>VLOOKUP($A1271,DICO_Complet!A:R,3,FALSE)</f>
        <v>Transaction</v>
      </c>
      <c r="D1271" s="3" t="str">
        <f>VLOOKUP($A1271,DICO_Complet!A:R,4,FALSE)</f>
        <v>additionalResponseData</v>
      </c>
      <c r="E1271" s="3" t="str">
        <f>VLOOKUP($A1271,DICO_Complet!A:R,5,FALSE)</f>
        <v>reattemptFrozenPeriod</v>
      </c>
      <c r="F1271" s="3" t="str">
        <f>VLOOKUP($A1271,DICO_Complet!A:R,6,FALSE)</f>
        <v>Exact4NumericText</v>
      </c>
      <c r="G1271" s="31" t="str">
        <f>VLOOKUP($A1271,DICO_Complet!A:R,7,FALSE)</f>
        <v>DNS</v>
      </c>
      <c r="H1271" s="31">
        <f>VLOOKUP($A1271,DICO_Complet!A:R,8,FALSE)</f>
        <v>0</v>
      </c>
      <c r="I1271" s="3" t="str">
        <f>IF(VLOOKUP($A1271,DICO_Complet!A:R,9,FALSE)&lt;&gt;0,VLOOKUP($A1271,DICO_Complet!A:R,9,FALSE),"")</f>
        <v/>
      </c>
      <c r="J1271" s="3" t="str">
        <f>VLOOKUP($A1271,DICO_Complet!A:R,10,FALSE)</f>
        <v>Reattempt frozen period</v>
      </c>
      <c r="K1271" s="3" t="str">
        <f>IF(OR(ISNA(VLOOKUP(Tableau161920[[#This Row],[Référence]],MON_MSG!A:H,7,FALSE)),ISBLANK(VLOOKUP(Tableau161920[[#This Row],[Référence]],MON_MSG!A:H,7,FALSE))),"",VLOOKUP(Tableau161920[[#This Row],[Référence]],MON_MSG!A:H,7,FALSE))</f>
        <v/>
      </c>
      <c r="L1271" s="3" t="str">
        <f>IF(OR(ISNA(VLOOKUP(Tableau161920[[#This Row],[Référence]],MON_MSG!A:I,8,FALSE)),ISBLANK(VLOOKUP(Tableau161920[[#This Row],[Référence]],MON_MSG!A:I,8,FALSE))),"",VLOOKUP(Tableau161920[[#This Row],[Référence]],MON_MSG!A:I,8,FALSE))</f>
        <v/>
      </c>
      <c r="M1271" s="3" t="str">
        <f>IF(OR(ISNA(VLOOKUP(Tableau161920[[#This Row],[Référence]],MON_MSG!A:J,9,FALSE)),ISBLANK(VLOOKUP(Tableau161920[[#This Row],[Référence]],MON_MSG!A:J,9,FALSE))),"",VLOOKUP(Tableau161920[[#This Row],[Référence]],MON_MSG!A:J,9,FALSE))</f>
        <v/>
      </c>
      <c r="N1271" s="3" t="str">
        <f>IF(VLOOKUP($A1271,DICO_Complet!A:R,12,FALSE)=0,"",VLOOKUP($A1271,DICO_Complet!A:R,12,FALSE))</f>
        <v>RSB119_0802</v>
      </c>
      <c r="O1271" s="3" t="str">
        <f>IF(VLOOKUP($A1271,DICO_Complet!A:R,13,FALSE)=0,"",VLOOKUP($A1271,DICO_Complet!A:R,13,FALSE))</f>
        <v>119-0802</v>
      </c>
      <c r="P1271" s="3" t="str">
        <f>IF(VLOOKUP($A1271,DICO_Complet!A:R,14,FALSE)=0,"",VLOOKUP($A1271,DICO_Complet!A:R,14,FALSE))</f>
        <v/>
      </c>
      <c r="Q1271" s="3" t="str">
        <f>IF(VLOOKUP($A1271,DICO_Complet!A:R,15,FALSE)=0,"",VLOOKUP($A1271,DICO_Complet!A:R,15,FALSE))</f>
        <v>119-0802</v>
      </c>
      <c r="R1271" s="3" t="str">
        <f>IF(VLOOKUP($A1271,DICO_Complet!A:R,16,FALSE)=0,"",VLOOKUP($A1271,DICO_Complet!A:R,16,FALSE))</f>
        <v/>
      </c>
      <c r="S1271" s="3" t="str">
        <f>IF(VLOOKUP($A1271,DICO_Complet!A:R,17,FALSE)=0,"",VLOOKUP($A1271,DICO_Complet!A:R,17,FALSE))</f>
        <v/>
      </c>
      <c r="T1271" s="3" t="str">
        <f>IF(VLOOKUP($A1271,DICO_Complet!A:R,18,FALSE)=0,"",VLOOKUP($A1271,DICO_Complet!A:R,18,FALSE))</f>
        <v/>
      </c>
    </row>
    <row r="1272" spans="1:20">
      <c r="A1272" s="29">
        <v>241112000253</v>
      </c>
      <c r="B1272" s="30" t="str">
        <f>IF(ISNA(VLOOKUP(Tableau161920[[#This Row],[Référence]],MON_MSG!A:B,2,FALSE)),"N",IF($I1272="Obsolete","N","O"))</f>
        <v>O</v>
      </c>
      <c r="C1272" s="3" t="str">
        <f>VLOOKUP($A1272,DICO_Complet!A:R,3,FALSE)</f>
        <v>Transaction</v>
      </c>
      <c r="D1272" s="3" t="str">
        <f>VLOOKUP($A1272,DICO_Complet!A:R,4,FALSE)</f>
        <v>additionalResponseData</v>
      </c>
      <c r="E1272" s="3" t="str">
        <f>VLOOKUP($A1272,DICO_Complet!A:R,5,FALSE)</f>
        <v>respondingMachineId</v>
      </c>
      <c r="F1272" s="3" t="str">
        <f>VLOOKUP($A1272,DICO_Complet!A:R,6,FALSE)</f>
        <v>Max255Text</v>
      </c>
      <c r="G1272" s="31" t="str">
        <f>VLOOKUP($A1272,DICO_Complet!A:R,7,FALSE)</f>
        <v>DNS</v>
      </c>
      <c r="H1272" s="31">
        <f>VLOOKUP($A1272,DICO_Complet!A:R,8,FALSE)</f>
        <v>0</v>
      </c>
      <c r="I1272" s="3" t="str">
        <f>IF(VLOOKUP($A1272,DICO_Complet!A:R,9,FALSE)&lt;&gt;0,VLOOKUP($A1272,DICO_Complet!A:R,9,FALSE),"")</f>
        <v/>
      </c>
      <c r="J1272" s="3" t="str">
        <f>VLOOKUP($A1272,DICO_Complet!A:R,10,FALSE)</f>
        <v>Responding machine identification code</v>
      </c>
      <c r="K1272" s="3" t="str">
        <f>IF(OR(ISNA(VLOOKUP(Tableau161920[[#This Row],[Référence]],MON_MSG!A:H,7,FALSE)),ISBLANK(VLOOKUP(Tableau161920[[#This Row],[Référence]],MON_MSG!A:H,7,FALSE))),"",VLOOKUP(Tableau161920[[#This Row],[Référence]],MON_MSG!A:H,7,FALSE))</f>
        <v/>
      </c>
      <c r="L1272" s="3" t="str">
        <f>IF(OR(ISNA(VLOOKUP(Tableau161920[[#This Row],[Référence]],MON_MSG!A:I,8,FALSE)),ISBLANK(VLOOKUP(Tableau161920[[#This Row],[Référence]],MON_MSG!A:I,8,FALSE))),"",VLOOKUP(Tableau161920[[#This Row],[Référence]],MON_MSG!A:I,8,FALSE))</f>
        <v/>
      </c>
      <c r="M1272" s="3" t="str">
        <f>IF(OR(ISNA(VLOOKUP(Tableau161920[[#This Row],[Référence]],MON_MSG!A:J,9,FALSE)),ISBLANK(VLOOKUP(Tableau161920[[#This Row],[Référence]],MON_MSG!A:J,9,FALSE))),"",VLOOKUP(Tableau161920[[#This Row],[Référence]],MON_MSG!A:J,9,FALSE))</f>
        <v/>
      </c>
      <c r="N1272" s="3" t="str">
        <f>IF(VLOOKUP($A1272,DICO_Complet!A:R,12,FALSE)=0,"",VLOOKUP($A1272,DICO_Complet!A:R,12,FALSE))</f>
        <v>RSB58</v>
      </c>
      <c r="O1272" s="3" t="str">
        <f>IF(VLOOKUP($A1272,DICO_Complet!A:R,13,FALSE)=0,"",VLOOKUP($A1272,DICO_Complet!A:R,13,FALSE))</f>
        <v>058</v>
      </c>
      <c r="P1272" s="3" t="str">
        <f>IF(VLOOKUP($A1272,DICO_Complet!A:R,14,FALSE)=0,"",VLOOKUP($A1272,DICO_Complet!A:R,14,FALSE))</f>
        <v/>
      </c>
      <c r="Q1272" s="3" t="str">
        <f>IF(VLOOKUP($A1272,DICO_Complet!A:R,15,FALSE)=0,"",VLOOKUP($A1272,DICO_Complet!A:R,15,FALSE))</f>
        <v>058</v>
      </c>
      <c r="R1272" s="3" t="str">
        <f>IF(VLOOKUP($A1272,DICO_Complet!A:R,16,FALSE)=0,"",VLOOKUP($A1272,DICO_Complet!A:R,16,FALSE))</f>
        <v/>
      </c>
      <c r="S1272" s="3" t="str">
        <f>IF(VLOOKUP($A1272,DICO_Complet!A:R,17,FALSE)=0,"",VLOOKUP($A1272,DICO_Complet!A:R,17,FALSE))</f>
        <v>N/A</v>
      </c>
      <c r="T1272" s="3" t="str">
        <f>IF(VLOOKUP($A1272,DICO_Complet!A:R,18,FALSE)=0,"",VLOOKUP($A1272,DICO_Complet!A:R,18,FALSE))</f>
        <v/>
      </c>
    </row>
    <row r="1273" spans="1:20">
      <c r="A1273" s="29">
        <v>250901001200</v>
      </c>
      <c r="B1273" s="30" t="str">
        <f>IF(ISNA(VLOOKUP(Tableau161920[[#This Row],[Référence]],MON_MSG!A:B,2,FALSE)),"N",IF($I1273="Obsolete","N","O"))</f>
        <v>O</v>
      </c>
      <c r="C1273" s="3" t="str">
        <f>VLOOKUP($A1273,DICO_Complet!A:R,3,FALSE)</f>
        <v>Transaction</v>
      </c>
      <c r="D1273" s="3" t="str">
        <f>VLOOKUP($A1273,DICO_Complet!A:R,4,FALSE)</f>
        <v>additionalResponseData</v>
      </c>
      <c r="E1273" s="3" t="str">
        <f>VLOOKUP($A1273,DICO_Complet!A:R,5,FALSE)</f>
        <v>securityError</v>
      </c>
      <c r="F1273" s="3" t="str">
        <f>VLOOKUP($A1273,DICO_Complet!A:R,6,FALSE)</f>
        <v>Max5Text</v>
      </c>
      <c r="G1273" s="31" t="str">
        <f>VLOOKUP($A1273,DICO_Complet!A:R,7,FALSE)</f>
        <v>DNS</v>
      </c>
      <c r="H1273" s="31">
        <f>VLOOKUP($A1273,DICO_Complet!A:R,8,FALSE)</f>
        <v>0</v>
      </c>
      <c r="I1273" s="3" t="str">
        <f>IF(VLOOKUP($A1273,DICO_Complet!A:R,9,FALSE)&lt;&gt;0,VLOOKUP($A1273,DICO_Complet!A:R,9,FALSE),"")</f>
        <v/>
      </c>
      <c r="J1273" s="3" t="str">
        <f>VLOOKUP($A1273,DICO_Complet!A:R,10,FALSE)</f>
        <v>Security error</v>
      </c>
      <c r="K1273" s="3" t="str">
        <f>IF(OR(ISNA(VLOOKUP(Tableau161920[[#This Row],[Référence]],MON_MSG!A:H,7,FALSE)),ISBLANK(VLOOKUP(Tableau161920[[#This Row],[Référence]],MON_MSG!A:H,7,FALSE))),"",VLOOKUP(Tableau161920[[#This Row],[Référence]],MON_MSG!A:H,7,FALSE))</f>
        <v/>
      </c>
      <c r="L1273" s="3" t="str">
        <f>IF(OR(ISNA(VLOOKUP(Tableau161920[[#This Row],[Référence]],MON_MSG!A:I,8,FALSE)),ISBLANK(VLOOKUP(Tableau161920[[#This Row],[Référence]],MON_MSG!A:I,8,FALSE))),"",VLOOKUP(Tableau161920[[#This Row],[Référence]],MON_MSG!A:I,8,FALSE))</f>
        <v/>
      </c>
      <c r="M1273" s="3" t="str">
        <f>IF(OR(ISNA(VLOOKUP(Tableau161920[[#This Row],[Référence]],MON_MSG!A:J,9,FALSE)),ISBLANK(VLOOKUP(Tableau161920[[#This Row],[Référence]],MON_MSG!A:J,9,FALSE))),"",VLOOKUP(Tableau161920[[#This Row],[Référence]],MON_MSG!A:J,9,FALSE))</f>
        <v/>
      </c>
      <c r="N1273" s="3" t="str">
        <f>IF(VLOOKUP($A1273,DICO_Complet!A:R,12,FALSE)=0,"",VLOOKUP($A1273,DICO_Complet!A:R,12,FALSE))</f>
        <v>RSB44_AB</v>
      </c>
      <c r="O1273" s="3" t="str">
        <f>IF(VLOOKUP($A1273,DICO_Complet!A:R,13,FALSE)=0,"",VLOOKUP($A1273,DICO_Complet!A:R,13,FALSE))</f>
        <v>044-AB</v>
      </c>
      <c r="P1273" s="3" t="str">
        <f>IF(VLOOKUP($A1273,DICO_Complet!A:R,14,FALSE)=0,"",VLOOKUP($A1273,DICO_Complet!A:R,14,FALSE))</f>
        <v/>
      </c>
      <c r="Q1273" s="3" t="str">
        <f>IF(VLOOKUP($A1273,DICO_Complet!A:R,15,FALSE)=0,"",VLOOKUP($A1273,DICO_Complet!A:R,15,FALSE))</f>
        <v/>
      </c>
      <c r="R1273" s="3" t="str">
        <f>IF(VLOOKUP($A1273,DICO_Complet!A:R,16,FALSE)=0,"",VLOOKUP($A1273,DICO_Complet!A:R,16,FALSE))</f>
        <v/>
      </c>
      <c r="S1273" s="3" t="str">
        <f>IF(VLOOKUP($A1273,DICO_Complet!A:R,17,FALSE)=0,"",VLOOKUP($A1273,DICO_Complet!A:R,17,FALSE))</f>
        <v/>
      </c>
      <c r="T1273" s="3" t="str">
        <f>IF(VLOOKUP($A1273,DICO_Complet!A:R,18,FALSE)=0,"",VLOOKUP($A1273,DICO_Complet!A:R,18,FALSE))</f>
        <v/>
      </c>
    </row>
    <row r="1274" spans="1:20">
      <c r="A1274" s="29">
        <v>250203174800</v>
      </c>
      <c r="B1274" s="30" t="str">
        <f>IF(ISNA(VLOOKUP(Tableau161920[[#This Row],[Référence]],MON_MSG!A:B,2,FALSE)),"N",IF($I1274="Obsolete","N","O"))</f>
        <v>O</v>
      </c>
      <c r="C1274" s="3" t="str">
        <f>VLOOKUP($A1274,DICO_Complet!A:R,3,FALSE)</f>
        <v>Transaction</v>
      </c>
      <c r="D1274" s="3" t="str">
        <f>VLOOKUP($A1274,DICO_Complet!A:R,4,FALSE)</f>
        <v>additionalResponseData</v>
      </c>
      <c r="E1274" s="3" t="str">
        <f>VLOOKUP($A1274,DICO_Complet!A:R,5,FALSE)</f>
        <v>securityErrorField</v>
      </c>
      <c r="F1274" s="3" t="str">
        <f>VLOOKUP($A1274,DICO_Complet!A:R,6,FALSE)</f>
        <v>Exact3NumericText</v>
      </c>
      <c r="G1274" s="31" t="str">
        <f>VLOOKUP($A1274,DICO_Complet!A:R,7,FALSE)</f>
        <v>DNS</v>
      </c>
      <c r="H1274" s="31">
        <f>VLOOKUP($A1274,DICO_Complet!A:R,8,FALSE)</f>
        <v>0</v>
      </c>
      <c r="I1274" s="3" t="str">
        <f>IF(VLOOKUP($A1274,DICO_Complet!A:R,9,FALSE)&lt;&gt;0,VLOOKUP($A1274,DICO_Complet!A:R,9,FALSE),"")</f>
        <v/>
      </c>
      <c r="J1274" s="3" t="str">
        <f>VLOOKUP($A1274,DICO_Complet!A:R,10,FALSE)</f>
        <v>Security error field</v>
      </c>
      <c r="K1274" s="3" t="str">
        <f>IF(OR(ISNA(VLOOKUP(Tableau161920[[#This Row],[Référence]],MON_MSG!A:H,7,FALSE)),ISBLANK(VLOOKUP(Tableau161920[[#This Row],[Référence]],MON_MSG!A:H,7,FALSE))),"",VLOOKUP(Tableau161920[[#This Row],[Référence]],MON_MSG!A:H,7,FALSE))</f>
        <v/>
      </c>
      <c r="L1274" s="3" t="str">
        <f>IF(OR(ISNA(VLOOKUP(Tableau161920[[#This Row],[Référence]],MON_MSG!A:I,8,FALSE)),ISBLANK(VLOOKUP(Tableau161920[[#This Row],[Référence]],MON_MSG!A:I,8,FALSE))),"",VLOOKUP(Tableau161920[[#This Row],[Référence]],MON_MSG!A:I,8,FALSE))</f>
        <v/>
      </c>
      <c r="M1274" s="3" t="str">
        <f>IF(OR(ISNA(VLOOKUP(Tableau161920[[#This Row],[Référence]],MON_MSG!A:J,9,FALSE)),ISBLANK(VLOOKUP(Tableau161920[[#This Row],[Référence]],MON_MSG!A:J,9,FALSE))),"",VLOOKUP(Tableau161920[[#This Row],[Référence]],MON_MSG!A:J,9,FALSE))</f>
        <v/>
      </c>
      <c r="N1274" s="3" t="str">
        <f>IF(VLOOKUP($A1274,DICO_Complet!A:R,12,FALSE)=0,"",VLOOKUP($A1274,DICO_Complet!A:R,12,FALSE))</f>
        <v/>
      </c>
      <c r="O1274" s="3" t="str">
        <f>IF(VLOOKUP($A1274,DICO_Complet!A:R,13,FALSE)=0,"",VLOOKUP($A1274,DICO_Complet!A:R,13,FALSE))</f>
        <v/>
      </c>
      <c r="P1274" s="3" t="str">
        <f>IF(VLOOKUP($A1274,DICO_Complet!A:R,14,FALSE)=0,"",VLOOKUP($A1274,DICO_Complet!A:R,14,FALSE))</f>
        <v/>
      </c>
      <c r="Q1274" s="3" t="str">
        <f>IF(VLOOKUP($A1274,DICO_Complet!A:R,15,FALSE)=0,"",VLOOKUP($A1274,DICO_Complet!A:R,15,FALSE))</f>
        <v>044-AB</v>
      </c>
      <c r="R1274" s="3" t="str">
        <f>IF(VLOOKUP($A1274,DICO_Complet!A:R,16,FALSE)=0,"",VLOOKUP($A1274,DICO_Complet!A:R,16,FALSE))</f>
        <v/>
      </c>
      <c r="S1274" s="3" t="str">
        <f>IF(VLOOKUP($A1274,DICO_Complet!A:R,17,FALSE)=0,"",VLOOKUP($A1274,DICO_Complet!A:R,17,FALSE))</f>
        <v/>
      </c>
      <c r="T1274" s="3" t="str">
        <f>IF(VLOOKUP($A1274,DICO_Complet!A:R,18,FALSE)=0,"",VLOOKUP($A1274,DICO_Complet!A:R,18,FALSE))</f>
        <v/>
      </c>
    </row>
    <row r="1275" spans="1:20">
      <c r="A1275" s="29">
        <v>250203175000</v>
      </c>
      <c r="B1275" s="30" t="str">
        <f>IF(ISNA(VLOOKUP(Tableau161920[[#This Row],[Référence]],MON_MSG!A:B,2,FALSE)),"N",IF($I1275="Obsolete","N","O"))</f>
        <v>O</v>
      </c>
      <c r="C1275" s="3" t="str">
        <f>VLOOKUP($A1275,DICO_Complet!A:R,3,FALSE)</f>
        <v>Transaction</v>
      </c>
      <c r="D1275" s="3" t="str">
        <f>VLOOKUP($A1275,DICO_Complet!A:R,4,FALSE)</f>
        <v>additionalResponseData</v>
      </c>
      <c r="E1275" s="3" t="str">
        <f>VLOOKUP($A1275,DICO_Complet!A:R,5,FALSE)</f>
        <v>securityErrorNature</v>
      </c>
      <c r="F1275" s="3" t="str">
        <f>VLOOKUP($A1275,DICO_Complet!A:R,6,FALSE)</f>
        <v>SecurityErrorCodeset</v>
      </c>
      <c r="G1275" s="31" t="str">
        <f>VLOOKUP($A1275,DICO_Complet!A:R,7,FALSE)</f>
        <v>DNS</v>
      </c>
      <c r="H1275" s="31">
        <f>VLOOKUP($A1275,DICO_Complet!A:R,8,FALSE)</f>
        <v>0</v>
      </c>
      <c r="I1275" s="3" t="str">
        <f>IF(VLOOKUP($A1275,DICO_Complet!A:R,9,FALSE)&lt;&gt;0,VLOOKUP($A1275,DICO_Complet!A:R,9,FALSE),"")</f>
        <v/>
      </c>
      <c r="J1275" s="3" t="str">
        <f>VLOOKUP($A1275,DICO_Complet!A:R,10,FALSE)</f>
        <v>Security error nature</v>
      </c>
      <c r="K1275" s="3" t="str">
        <f>IF(OR(ISNA(VLOOKUP(Tableau161920[[#This Row],[Référence]],MON_MSG!A:H,7,FALSE)),ISBLANK(VLOOKUP(Tableau161920[[#This Row],[Référence]],MON_MSG!A:H,7,FALSE))),"",VLOOKUP(Tableau161920[[#This Row],[Référence]],MON_MSG!A:H,7,FALSE))</f>
        <v/>
      </c>
      <c r="L1275" s="3" t="str">
        <f>IF(OR(ISNA(VLOOKUP(Tableau161920[[#This Row],[Référence]],MON_MSG!A:I,8,FALSE)),ISBLANK(VLOOKUP(Tableau161920[[#This Row],[Référence]],MON_MSG!A:I,8,FALSE))),"",VLOOKUP(Tableau161920[[#This Row],[Référence]],MON_MSG!A:I,8,FALSE))</f>
        <v/>
      </c>
      <c r="M1275" s="3" t="str">
        <f>IF(OR(ISNA(VLOOKUP(Tableau161920[[#This Row],[Référence]],MON_MSG!A:J,9,FALSE)),ISBLANK(VLOOKUP(Tableau161920[[#This Row],[Référence]],MON_MSG!A:J,9,FALSE))),"",VLOOKUP(Tableau161920[[#This Row],[Référence]],MON_MSG!A:J,9,FALSE))</f>
        <v/>
      </c>
      <c r="N1275" s="3" t="str">
        <f>IF(VLOOKUP($A1275,DICO_Complet!A:R,12,FALSE)=0,"",VLOOKUP($A1275,DICO_Complet!A:R,12,FALSE))</f>
        <v/>
      </c>
      <c r="O1275" s="3" t="str">
        <f>IF(VLOOKUP($A1275,DICO_Complet!A:R,13,FALSE)=0,"",VLOOKUP($A1275,DICO_Complet!A:R,13,FALSE))</f>
        <v/>
      </c>
      <c r="P1275" s="3" t="str">
        <f>IF(VLOOKUP($A1275,DICO_Complet!A:R,14,FALSE)=0,"",VLOOKUP($A1275,DICO_Complet!A:R,14,FALSE))</f>
        <v/>
      </c>
      <c r="Q1275" s="3" t="str">
        <f>IF(VLOOKUP($A1275,DICO_Complet!A:R,15,FALSE)=0,"",VLOOKUP($A1275,DICO_Complet!A:R,15,FALSE))</f>
        <v>044-AB</v>
      </c>
      <c r="R1275" s="3" t="str">
        <f>IF(VLOOKUP($A1275,DICO_Complet!A:R,16,FALSE)=0,"",VLOOKUP($A1275,DICO_Complet!A:R,16,FALSE))</f>
        <v/>
      </c>
      <c r="S1275" s="3" t="str">
        <f>IF(VLOOKUP($A1275,DICO_Complet!A:R,17,FALSE)=0,"",VLOOKUP($A1275,DICO_Complet!A:R,17,FALSE))</f>
        <v/>
      </c>
      <c r="T1275" s="3" t="str">
        <f>IF(VLOOKUP($A1275,DICO_Complet!A:R,18,FALSE)=0,"",VLOOKUP($A1275,DICO_Complet!A:R,18,FALSE))</f>
        <v/>
      </c>
    </row>
    <row r="1276" spans="1:20">
      <c r="A1276" s="29">
        <v>250423093000</v>
      </c>
      <c r="B1276" s="30" t="str">
        <f>IF(ISNA(VLOOKUP(Tableau161920[[#This Row],[Référence]],MON_MSG!A:B,2,FALSE)),"N",IF($I1276="Obsolete","N","O"))</f>
        <v>O</v>
      </c>
      <c r="C1276" s="3" t="str">
        <f>VLOOKUP($A1276,DICO_Complet!A:R,3,FALSE)</f>
        <v>Transaction</v>
      </c>
      <c r="D1276" s="3" t="str">
        <f>VLOOKUP($A1276,DICO_Complet!A:R,4,FALSE)</f>
        <v>additionalResponseData</v>
      </c>
      <c r="E1276" s="3" t="str">
        <f>VLOOKUP($A1276,DICO_Complet!A:R,5,FALSE)</f>
        <v>temp_minimumAmountAuthorisable</v>
      </c>
      <c r="F1276" s="3" t="str">
        <f>VLOOKUP($A1276,DICO_Complet!A:R,6,FALSE)</f>
        <v>AmountType</v>
      </c>
      <c r="G1276" s="31" t="str">
        <f>VLOOKUP($A1276,DICO_Complet!A:R,7,FALSE)</f>
        <v>DNS</v>
      </c>
      <c r="H1276" s="31">
        <f>VLOOKUP($A1276,DICO_Complet!A:R,8,FALSE)</f>
        <v>0</v>
      </c>
      <c r="I1276" s="3" t="str">
        <f>IF(VLOOKUP($A1276,DICO_Complet!A:R,9,FALSE)&lt;&gt;0,VLOOKUP($A1276,DICO_Complet!A:R,9,FALSE),"")</f>
        <v/>
      </c>
      <c r="J1276" s="3" t="str">
        <f>VLOOKUP($A1276,DICO_Complet!A:R,10,FALSE)</f>
        <v>Minimum accepted amount for a transaction</v>
      </c>
      <c r="K1276" s="3" t="str">
        <f>IF(OR(ISNA(VLOOKUP(Tableau161920[[#This Row],[Référence]],MON_MSG!A:H,7,FALSE)),ISBLANK(VLOOKUP(Tableau161920[[#This Row],[Référence]],MON_MSG!A:H,7,FALSE))),"",VLOOKUP(Tableau161920[[#This Row],[Référence]],MON_MSG!A:H,7,FALSE))</f>
        <v/>
      </c>
      <c r="L1276" s="3" t="str">
        <f>IF(OR(ISNA(VLOOKUP(Tableau161920[[#This Row],[Référence]],MON_MSG!A:I,8,FALSE)),ISBLANK(VLOOKUP(Tableau161920[[#This Row],[Référence]],MON_MSG!A:I,8,FALSE))),"",VLOOKUP(Tableau161920[[#This Row],[Référence]],MON_MSG!A:I,8,FALSE))</f>
        <v/>
      </c>
      <c r="M1276" s="3" t="str">
        <f>IF(OR(ISNA(VLOOKUP(Tableau161920[[#This Row],[Référence]],MON_MSG!A:J,9,FALSE)),ISBLANK(VLOOKUP(Tableau161920[[#This Row],[Référence]],MON_MSG!A:J,9,FALSE))),"",VLOOKUP(Tableau161920[[#This Row],[Référence]],MON_MSG!A:J,9,FALSE))</f>
        <v/>
      </c>
      <c r="N1276" s="3" t="str">
        <f>IF(VLOOKUP($A1276,DICO_Complet!A:R,12,FALSE)=0,"",VLOOKUP($A1276,DICO_Complet!A:R,12,FALSE))</f>
        <v/>
      </c>
      <c r="O1276" s="3" t="str">
        <f>IF(VLOOKUP($A1276,DICO_Complet!A:R,13,FALSE)=0,"",VLOOKUP($A1276,DICO_Complet!A:R,13,FALSE))</f>
        <v/>
      </c>
      <c r="P1276" s="3" t="str">
        <f>IF(VLOOKUP($A1276,DICO_Complet!A:R,14,FALSE)=0,"",VLOOKUP($A1276,DICO_Complet!A:R,14,FALSE))</f>
        <v>072-DF0C</v>
      </c>
      <c r="Q1276" s="3" t="str">
        <f>IF(VLOOKUP($A1276,DICO_Complet!A:R,15,FALSE)=0,"",VLOOKUP($A1276,DICO_Complet!A:R,15,FALSE))</f>
        <v/>
      </c>
      <c r="R1276" s="3" t="str">
        <f>IF(VLOOKUP($A1276,DICO_Complet!A:R,16,FALSE)=0,"",VLOOKUP($A1276,DICO_Complet!A:R,16,FALSE))</f>
        <v/>
      </c>
      <c r="S1276" s="3" t="str">
        <f>IF(VLOOKUP($A1276,DICO_Complet!A:R,17,FALSE)=0,"",VLOOKUP($A1276,DICO_Complet!A:R,17,FALSE))</f>
        <v/>
      </c>
      <c r="T1276" s="3" t="str">
        <f>IF(VLOOKUP($A1276,DICO_Complet!A:R,18,FALSE)=0,"",VLOOKUP($A1276,DICO_Complet!A:R,18,FALSE))</f>
        <v/>
      </c>
    </row>
    <row r="1277" spans="1:20">
      <c r="A1277" s="29">
        <v>241112000254</v>
      </c>
      <c r="B1277" s="30" t="str">
        <f>IF(ISNA(VLOOKUP(Tableau161920[[#This Row],[Référence]],MON_MSG!A:B,2,FALSE)),"N",IF($I1277="Obsolete","N","O"))</f>
        <v>O</v>
      </c>
      <c r="C1277" s="3" t="str">
        <f>VLOOKUP($A1277,DICO_Complet!A:R,3,FALSE)</f>
        <v>Transaction</v>
      </c>
      <c r="D1277" s="3" t="str">
        <f>VLOOKUP($A1277,DICO_Complet!A:R,4,FALSE)</f>
        <v>additionalResponseData</v>
      </c>
      <c r="E1277" s="3" t="str">
        <f>VLOOKUP($A1277,DICO_Complet!A:R,5,FALSE)</f>
        <v>terminalData</v>
      </c>
      <c r="F1277" s="3" t="str">
        <f>VLOOKUP($A1277,DICO_Complet!A:R,6,FALSE)</f>
        <v>Max26Text</v>
      </c>
      <c r="G1277" s="31" t="str">
        <f>VLOOKUP($A1277,DICO_Complet!A:R,7,FALSE)</f>
        <v>DNS</v>
      </c>
      <c r="H1277" s="31">
        <f>VLOOKUP($A1277,DICO_Complet!A:R,8,FALSE)</f>
        <v>0</v>
      </c>
      <c r="I1277" s="3" t="str">
        <f>IF(VLOOKUP($A1277,DICO_Complet!A:R,9,FALSE)&lt;&gt;0,VLOOKUP($A1277,DICO_Complet!A:R,9,FALSE),"")</f>
        <v/>
      </c>
      <c r="J1277" s="3" t="str">
        <f>VLOOKUP($A1277,DICO_Complet!A:R,10,FALSE)</f>
        <v>Point of interaction data</v>
      </c>
      <c r="K1277" s="3" t="str">
        <f>IF(OR(ISNA(VLOOKUP(Tableau161920[[#This Row],[Référence]],MON_MSG!A:H,7,FALSE)),ISBLANK(VLOOKUP(Tableau161920[[#This Row],[Référence]],MON_MSG!A:H,7,FALSE))),"",VLOOKUP(Tableau161920[[#This Row],[Référence]],MON_MSG!A:H,7,FALSE))</f>
        <v/>
      </c>
      <c r="L1277" s="3" t="str">
        <f>IF(OR(ISNA(VLOOKUP(Tableau161920[[#This Row],[Référence]],MON_MSG!A:I,8,FALSE)),ISBLANK(VLOOKUP(Tableau161920[[#This Row],[Référence]],MON_MSG!A:I,8,FALSE))),"",VLOOKUP(Tableau161920[[#This Row],[Référence]],MON_MSG!A:I,8,FALSE))</f>
        <v/>
      </c>
      <c r="M1277" s="3" t="str">
        <f>IF(OR(ISNA(VLOOKUP(Tableau161920[[#This Row],[Référence]],MON_MSG!A:J,9,FALSE)),ISBLANK(VLOOKUP(Tableau161920[[#This Row],[Référence]],MON_MSG!A:J,9,FALSE))),"",VLOOKUP(Tableau161920[[#This Row],[Référence]],MON_MSG!A:J,9,FALSE))</f>
        <v/>
      </c>
      <c r="N1277" s="3" t="str">
        <f>IF(VLOOKUP($A1277,DICO_Complet!A:R,12,FALSE)=0,"",VLOOKUP($A1277,DICO_Complet!A:R,12,FALSE))</f>
        <v>RSB47_94</v>
      </c>
      <c r="O1277" s="3" t="str">
        <f>IF(VLOOKUP($A1277,DICO_Complet!A:R,13,FALSE)=0,"",VLOOKUP($A1277,DICO_Complet!A:R,13,FALSE))</f>
        <v>047-94</v>
      </c>
      <c r="P1277" s="3" t="str">
        <f>IF(VLOOKUP($A1277,DICO_Complet!A:R,14,FALSE)=0,"",VLOOKUP($A1277,DICO_Complet!A:R,14,FALSE))</f>
        <v/>
      </c>
      <c r="Q1277" s="3" t="str">
        <f>IF(VLOOKUP($A1277,DICO_Complet!A:R,15,FALSE)=0,"",VLOOKUP($A1277,DICO_Complet!A:R,15,FALSE))</f>
        <v>N/A</v>
      </c>
      <c r="R1277" s="3" t="str">
        <f>IF(VLOOKUP($A1277,DICO_Complet!A:R,16,FALSE)=0,"",VLOOKUP($A1277,DICO_Complet!A:R,16,FALSE))</f>
        <v/>
      </c>
      <c r="S1277" s="3" t="str">
        <f>IF(VLOOKUP($A1277,DICO_Complet!A:R,17,FALSE)=0,"",VLOOKUP($A1277,DICO_Complet!A:R,17,FALSE))</f>
        <v/>
      </c>
      <c r="T1277" s="3" t="str">
        <f>IF(VLOOKUP($A1277,DICO_Complet!A:R,18,FALSE)=0,"",VLOOKUP($A1277,DICO_Complet!A:R,18,FALSE))</f>
        <v/>
      </c>
    </row>
    <row r="1278" spans="1:20">
      <c r="A1278" s="29">
        <v>241112000255</v>
      </c>
      <c r="B1278" s="30" t="str">
        <f>IF(ISNA(VLOOKUP(Tableau161920[[#This Row],[Référence]],MON_MSG!A:B,2,FALSE)),"N",IF($I1278="Obsolete","N","O"))</f>
        <v>O</v>
      </c>
      <c r="C1278" s="3" t="str">
        <f>VLOOKUP($A1278,DICO_Complet!A:R,3,FALSE)</f>
        <v>Transaction</v>
      </c>
      <c r="D1278" s="3" t="str">
        <f>VLOOKUP($A1278,DICO_Complet!A:R,4,FALSE)</f>
        <v>additionalResponseData</v>
      </c>
      <c r="E1278" s="3" t="str">
        <f>VLOOKUP($A1278,DICO_Complet!A:R,5,FALSE)</f>
        <v>uniqueTransactionIdNetwork</v>
      </c>
      <c r="F1278" s="3" t="str">
        <f>VLOOKUP($A1278,DICO_Complet!A:R,6,FALSE)</f>
        <v>NetworkCodeset</v>
      </c>
      <c r="G1278" s="31" t="str">
        <f>VLOOKUP($A1278,DICO_Complet!A:R,7,FALSE)</f>
        <v>DNS</v>
      </c>
      <c r="H1278" s="31">
        <f>VLOOKUP($A1278,DICO_Complet!A:R,8,FALSE)</f>
        <v>0</v>
      </c>
      <c r="I1278" s="3" t="str">
        <f>IF(VLOOKUP($A1278,DICO_Complet!A:R,9,FALSE)&lt;&gt;0,VLOOKUP($A1278,DICO_Complet!A:R,9,FALSE),"")</f>
        <v/>
      </c>
      <c r="J1278" s="3" t="str">
        <f>VLOOKUP($A1278,DICO_Complet!A:R,10,FALSE)</f>
        <v>Transaction Id network</v>
      </c>
      <c r="K1278" s="3" t="str">
        <f>IF(OR(ISNA(VLOOKUP(Tableau161920[[#This Row],[Référence]],MON_MSG!A:H,7,FALSE)),ISBLANK(VLOOKUP(Tableau161920[[#This Row],[Référence]],MON_MSG!A:H,7,FALSE))),"",VLOOKUP(Tableau161920[[#This Row],[Référence]],MON_MSG!A:H,7,FALSE))</f>
        <v/>
      </c>
      <c r="L1278" s="3" t="str">
        <f>IF(OR(ISNA(VLOOKUP(Tableau161920[[#This Row],[Référence]],MON_MSG!A:I,8,FALSE)),ISBLANK(VLOOKUP(Tableau161920[[#This Row],[Référence]],MON_MSG!A:I,8,FALSE))),"",VLOOKUP(Tableau161920[[#This Row],[Référence]],MON_MSG!A:I,8,FALSE))</f>
        <v/>
      </c>
      <c r="M1278" s="3" t="str">
        <f>IF(OR(ISNA(VLOOKUP(Tableau161920[[#This Row],[Référence]],MON_MSG!A:J,9,FALSE)),ISBLANK(VLOOKUP(Tableau161920[[#This Row],[Référence]],MON_MSG!A:J,9,FALSE))),"",VLOOKUP(Tableau161920[[#This Row],[Référence]],MON_MSG!A:J,9,FALSE))</f>
        <v/>
      </c>
      <c r="N1278" s="3" t="str">
        <f>IF(VLOOKUP($A1278,DICO_Complet!A:R,12,FALSE)=0,"",VLOOKUP($A1278,DICO_Complet!A:R,12,FALSE))</f>
        <v>RSB47_95_p1</v>
      </c>
      <c r="O1278" s="3" t="str">
        <f>IF(VLOOKUP($A1278,DICO_Complet!A:R,13,FALSE)=0,"",VLOOKUP($A1278,DICO_Complet!A:R,13,FALSE))</f>
        <v>047-95-p1</v>
      </c>
      <c r="P1278" s="3" t="str">
        <f>IF(VLOOKUP($A1278,DICO_Complet!A:R,14,FALSE)=0,"",VLOOKUP($A1278,DICO_Complet!A:R,14,FALSE))</f>
        <v>047-95-p1</v>
      </c>
      <c r="Q1278" s="3" t="str">
        <f>IF(VLOOKUP($A1278,DICO_Complet!A:R,15,FALSE)=0,"",VLOOKUP($A1278,DICO_Complet!A:R,15,FALSE))</f>
        <v>047-95-p1</v>
      </c>
      <c r="R1278" s="3" t="str">
        <f>IF(VLOOKUP($A1278,DICO_Complet!A:R,16,FALSE)=0,"",VLOOKUP($A1278,DICO_Complet!A:R,16,FALSE))</f>
        <v>N/A</v>
      </c>
      <c r="S1278" s="3" t="str">
        <f>IF(VLOOKUP($A1278,DICO_Complet!A:R,17,FALSE)=0,"",VLOOKUP($A1278,DICO_Complet!A:R,17,FALSE))</f>
        <v/>
      </c>
      <c r="T1278" s="3" t="str">
        <f>IF(VLOOKUP($A1278,DICO_Complet!A:R,18,FALSE)=0,"",VLOOKUP($A1278,DICO_Complet!A:R,18,FALSE))</f>
        <v/>
      </c>
    </row>
    <row r="1279" spans="1:20">
      <c r="A1279" s="29">
        <v>241112000256</v>
      </c>
      <c r="B1279" s="30" t="str">
        <f>IF(ISNA(VLOOKUP(Tableau161920[[#This Row],[Référence]],MON_MSG!A:B,2,FALSE)),"N",IF($I1279="Obsolete","N","O"))</f>
        <v>O</v>
      </c>
      <c r="C1279" s="3" t="str">
        <f>VLOOKUP($A1279,DICO_Complet!A:R,3,FALSE)</f>
        <v>Transaction</v>
      </c>
      <c r="D1279" s="3" t="str">
        <f>VLOOKUP($A1279,DICO_Complet!A:R,4,FALSE)</f>
        <v>additionalResponseData</v>
      </c>
      <c r="E1279" s="3" t="str">
        <f>VLOOKUP($A1279,DICO_Complet!A:R,5,FALSE)</f>
        <v>uniqueTransactionIdValue</v>
      </c>
      <c r="F1279" s="3" t="str">
        <f>VLOOKUP($A1279,DICO_Complet!A:R,6,FALSE)</f>
        <v>Max49Text</v>
      </c>
      <c r="G1279" s="31" t="str">
        <f>VLOOKUP($A1279,DICO_Complet!A:R,7,FALSE)</f>
        <v>DNS</v>
      </c>
      <c r="H1279" s="31">
        <f>VLOOKUP($A1279,DICO_Complet!A:R,8,FALSE)</f>
        <v>0</v>
      </c>
      <c r="I1279" s="3" t="str">
        <f>IF(VLOOKUP($A1279,DICO_Complet!A:R,9,FALSE)&lt;&gt;0,VLOOKUP($A1279,DICO_Complet!A:R,9,FALSE),"")</f>
        <v/>
      </c>
      <c r="J1279" s="3" t="str">
        <f>VLOOKUP($A1279,DICO_Complet!A:R,10,FALSE)</f>
        <v>Unique transaction Id value</v>
      </c>
      <c r="K1279" s="3" t="str">
        <f>IF(OR(ISNA(VLOOKUP(Tableau161920[[#This Row],[Référence]],MON_MSG!A:H,7,FALSE)),ISBLANK(VLOOKUP(Tableau161920[[#This Row],[Référence]],MON_MSG!A:H,7,FALSE))),"",VLOOKUP(Tableau161920[[#This Row],[Référence]],MON_MSG!A:H,7,FALSE))</f>
        <v/>
      </c>
      <c r="L1279" s="3" t="str">
        <f>IF(OR(ISNA(VLOOKUP(Tableau161920[[#This Row],[Référence]],MON_MSG!A:I,8,FALSE)),ISBLANK(VLOOKUP(Tableau161920[[#This Row],[Référence]],MON_MSG!A:I,8,FALSE))),"",VLOOKUP(Tableau161920[[#This Row],[Référence]],MON_MSG!A:I,8,FALSE))</f>
        <v/>
      </c>
      <c r="M1279" s="3" t="str">
        <f>IF(OR(ISNA(VLOOKUP(Tableau161920[[#This Row],[Référence]],MON_MSG!A:J,9,FALSE)),ISBLANK(VLOOKUP(Tableau161920[[#This Row],[Référence]],MON_MSG!A:J,9,FALSE))),"",VLOOKUP(Tableau161920[[#This Row],[Référence]],MON_MSG!A:J,9,FALSE))</f>
        <v/>
      </c>
      <c r="N1279" s="3" t="str">
        <f>IF(VLOOKUP($A1279,DICO_Complet!A:R,12,FALSE)=0,"",VLOOKUP($A1279,DICO_Complet!A:R,12,FALSE))</f>
        <v>RSB47_95_p2</v>
      </c>
      <c r="O1279" s="3" t="str">
        <f>IF(VLOOKUP($A1279,DICO_Complet!A:R,13,FALSE)=0,"",VLOOKUP($A1279,DICO_Complet!A:R,13,FALSE))</f>
        <v>047-95-p2</v>
      </c>
      <c r="P1279" s="3" t="str">
        <f>IF(VLOOKUP($A1279,DICO_Complet!A:R,14,FALSE)=0,"",VLOOKUP($A1279,DICO_Complet!A:R,14,FALSE))</f>
        <v>047-95-p2</v>
      </c>
      <c r="Q1279" s="3" t="str">
        <f>IF(VLOOKUP($A1279,DICO_Complet!A:R,15,FALSE)=0,"",VLOOKUP($A1279,DICO_Complet!A:R,15,FALSE))</f>
        <v>047-95-p2</v>
      </c>
      <c r="R1279" s="3" t="str">
        <f>IF(VLOOKUP($A1279,DICO_Complet!A:R,16,FALSE)=0,"",VLOOKUP($A1279,DICO_Complet!A:R,16,FALSE))</f>
        <v>field 62.2</v>
      </c>
      <c r="S1279" s="3" t="str">
        <f>IF(VLOOKUP($A1279,DICO_Complet!A:R,17,FALSE)=0,"",VLOOKUP($A1279,DICO_Complet!A:R,17,FALSE))</f>
        <v/>
      </c>
      <c r="T1279" s="3" t="str">
        <f>IF(VLOOKUP($A1279,DICO_Complet!A:R,18,FALSE)=0,"",VLOOKUP($A1279,DICO_Complet!A:R,18,FALSE))</f>
        <v/>
      </c>
    </row>
    <row r="1280" spans="1:20">
      <c r="A1280" s="29">
        <v>250203144200</v>
      </c>
      <c r="B1280" s="30" t="str">
        <f>IF(ISNA(VLOOKUP(Tableau161920[[#This Row],[Référence]],MON_MSG!A:B,2,FALSE)),"N",IF($I1280="Obsolete","N","O"))</f>
        <v>O</v>
      </c>
      <c r="C1280" s="3" t="str">
        <f>VLOOKUP($A1280,DICO_Complet!A:R,3,FALSE)</f>
        <v>Transaction</v>
      </c>
      <c r="D1280" s="3" t="str">
        <f>VLOOKUP($A1280,DICO_Complet!A:R,4,FALSE)</f>
        <v>additionalResponseData</v>
      </c>
      <c r="E1280" s="3" t="str">
        <f>VLOOKUP($A1280,DICO_Complet!A:R,5,FALSE)</f>
        <v>validationCode</v>
      </c>
      <c r="F1280" s="3" t="str">
        <f>VLOOKUP($A1280,DICO_Complet!A:R,6,FALSE)</f>
        <v>Exact4Text</v>
      </c>
      <c r="G1280" s="31" t="str">
        <f>VLOOKUP($A1280,DICO_Complet!A:R,7,FALSE)</f>
        <v>DNS</v>
      </c>
      <c r="H1280" s="31">
        <f>VLOOKUP($A1280,DICO_Complet!A:R,8,FALSE)</f>
        <v>0</v>
      </c>
      <c r="I1280" s="3" t="str">
        <f>IF(VLOOKUP($A1280,DICO_Complet!A:R,9,FALSE)&lt;&gt;0,VLOOKUP($A1280,DICO_Complet!A:R,9,FALSE),"")</f>
        <v/>
      </c>
      <c r="J1280" s="3" t="str">
        <f>VLOOKUP($A1280,DICO_Complet!A:R,10,FALSE)</f>
        <v>Validation code computed by Visa</v>
      </c>
      <c r="K1280" s="3" t="str">
        <f>IF(OR(ISNA(VLOOKUP(Tableau161920[[#This Row],[Référence]],MON_MSG!A:H,7,FALSE)),ISBLANK(VLOOKUP(Tableau161920[[#This Row],[Référence]],MON_MSG!A:H,7,FALSE))),"",VLOOKUP(Tableau161920[[#This Row],[Référence]],MON_MSG!A:H,7,FALSE))</f>
        <v/>
      </c>
      <c r="L1280" s="3" t="str">
        <f>IF(OR(ISNA(VLOOKUP(Tableau161920[[#This Row],[Référence]],MON_MSG!A:I,8,FALSE)),ISBLANK(VLOOKUP(Tableau161920[[#This Row],[Référence]],MON_MSG!A:I,8,FALSE))),"",VLOOKUP(Tableau161920[[#This Row],[Référence]],MON_MSG!A:I,8,FALSE))</f>
        <v/>
      </c>
      <c r="M1280" s="3" t="str">
        <f>IF(OR(ISNA(VLOOKUP(Tableau161920[[#This Row],[Référence]],MON_MSG!A:J,9,FALSE)),ISBLANK(VLOOKUP(Tableau161920[[#This Row],[Référence]],MON_MSG!A:J,9,FALSE))),"",VLOOKUP(Tableau161920[[#This Row],[Référence]],MON_MSG!A:J,9,FALSE))</f>
        <v/>
      </c>
      <c r="N1280" s="3" t="str">
        <f>IF(VLOOKUP($A1280,DICO_Complet!A:R,12,FALSE)=0,"",VLOOKUP($A1280,DICO_Complet!A:R,12,FALSE))</f>
        <v/>
      </c>
      <c r="O1280" s="3" t="str">
        <f>IF(VLOOKUP($A1280,DICO_Complet!A:R,13,FALSE)=0,"",VLOOKUP($A1280,DICO_Complet!A:R,13,FALSE))</f>
        <v/>
      </c>
      <c r="P1280" s="3" t="str">
        <f>IF(VLOOKUP($A1280,DICO_Complet!A:R,14,FALSE)=0,"",VLOOKUP($A1280,DICO_Complet!A:R,14,FALSE))</f>
        <v>059-1001-p5</v>
      </c>
      <c r="Q1280" s="3" t="str">
        <f>IF(VLOOKUP($A1280,DICO_Complet!A:R,15,FALSE)=0,"",VLOOKUP($A1280,DICO_Complet!A:R,15,FALSE))</f>
        <v/>
      </c>
      <c r="R1280" s="3" t="str">
        <f>IF(VLOOKUP($A1280,DICO_Complet!A:R,16,FALSE)=0,"",VLOOKUP($A1280,DICO_Complet!A:R,16,FALSE))</f>
        <v>field 62.3</v>
      </c>
      <c r="S1280" s="3" t="str">
        <f>IF(VLOOKUP($A1280,DICO_Complet!A:R,17,FALSE)=0,"",VLOOKUP($A1280,DICO_Complet!A:R,17,FALSE))</f>
        <v/>
      </c>
      <c r="T1280" s="3" t="str">
        <f>IF(VLOOKUP($A1280,DICO_Complet!A:R,18,FALSE)=0,"",VLOOKUP($A1280,DICO_Complet!A:R,18,FALSE))</f>
        <v/>
      </c>
    </row>
    <row r="1281" spans="1:20">
      <c r="A1281" s="29">
        <v>260317111300</v>
      </c>
      <c r="B1281" s="30" t="str">
        <f>IF(ISNA(VLOOKUP(Tableau161920[[#This Row],[Référence]],MON_MSG!A:B,2,FALSE)),"N",IF($I1281="Obsolete","N","O"))</f>
        <v>O</v>
      </c>
      <c r="C1281" s="3" t="str">
        <f>VLOOKUP($A1281,DICO_Complet!A:R,3,FALSE)</f>
        <v>Transaction</v>
      </c>
      <c r="D1281" s="3" t="str">
        <f>VLOOKUP($A1281,DICO_Complet!A:R,4,FALSE)</f>
        <v>additionalResponseData</v>
      </c>
      <c r="E1281" s="3" t="str">
        <f>VLOOKUP($A1281,DICO_Complet!A:R,5,FALSE)</f>
        <v>verifiedSecuritycodeForm</v>
      </c>
      <c r="F1281" s="3" t="str">
        <f>VLOOKUP($A1281,DICO_Complet!A:R,6,FALSE)</f>
        <v>VerifiedSecuritycodeFormCodeset</v>
      </c>
      <c r="G1281" s="31" t="str">
        <f>VLOOKUP($A1281,DICO_Complet!A:R,7,FALSE)</f>
        <v>DNS</v>
      </c>
      <c r="H1281" s="31">
        <f>VLOOKUP($A1281,DICO_Complet!A:R,8,FALSE)</f>
        <v>0</v>
      </c>
      <c r="I1281" s="3" t="str">
        <f>IF(VLOOKUP($A1281,DICO_Complet!A:R,9,FALSE)&lt;&gt;0,VLOOKUP($A1281,DICO_Complet!A:R,9,FALSE),"")</f>
        <v/>
      </c>
      <c r="J1281" s="3" t="str">
        <f>VLOOKUP($A1281,DICO_Complet!A:R,10,FALSE)</f>
        <v>Result of the physical and/or digital security code depending on the form of the card</v>
      </c>
      <c r="K1281" s="3" t="str">
        <f>IF(OR(ISNA(VLOOKUP(Tableau161920[[#This Row],[Référence]],MON_MSG!A:H,7,FALSE)),ISBLANK(VLOOKUP(Tableau161920[[#This Row],[Référence]],MON_MSG!A:H,7,FALSE))),"",VLOOKUP(Tableau161920[[#This Row],[Référence]],MON_MSG!A:H,7,FALSE))</f>
        <v/>
      </c>
      <c r="L1281" s="3" t="str">
        <f>IF(OR(ISNA(VLOOKUP(Tableau161920[[#This Row],[Référence]],MON_MSG!A:I,8,FALSE)),ISBLANK(VLOOKUP(Tableau161920[[#This Row],[Référence]],MON_MSG!A:I,8,FALSE))),"",VLOOKUP(Tableau161920[[#This Row],[Référence]],MON_MSG!A:I,8,FALSE))</f>
        <v/>
      </c>
      <c r="M1281" s="3" t="str">
        <f>IF(OR(ISNA(VLOOKUP(Tableau161920[[#This Row],[Référence]],MON_MSG!A:J,9,FALSE)),ISBLANK(VLOOKUP(Tableau161920[[#This Row],[Référence]],MON_MSG!A:J,9,FALSE))),"",VLOOKUP(Tableau161920[[#This Row],[Référence]],MON_MSG!A:J,9,FALSE))</f>
        <v/>
      </c>
      <c r="N1281" s="3" t="str">
        <f>IF(VLOOKUP($A1281,DICO_Complet!A:R,12,FALSE)=0,"",VLOOKUP($A1281,DICO_Complet!A:R,12,FALSE))</f>
        <v/>
      </c>
      <c r="O1281" s="3" t="str">
        <f>IF(VLOOKUP($A1281,DICO_Complet!A:R,13,FALSE)=0,"",VLOOKUP($A1281,DICO_Complet!A:R,13,FALSE))</f>
        <v/>
      </c>
      <c r="P1281" s="3" t="str">
        <f>IF(VLOOKUP($A1281,DICO_Complet!A:R,14,FALSE)=0,"",VLOOKUP($A1281,DICO_Complet!A:R,14,FALSE))</f>
        <v/>
      </c>
      <c r="Q1281" s="3" t="str">
        <f>IF(VLOOKUP($A1281,DICO_Complet!A:R,15,FALSE)=0,"",VLOOKUP($A1281,DICO_Complet!A:R,15,FALSE))</f>
        <v/>
      </c>
      <c r="R1281" s="3" t="str">
        <f>IF(VLOOKUP($A1281,DICO_Complet!A:R,16,FALSE)=0,"",VLOOKUP($A1281,DICO_Complet!A:R,16,FALSE))</f>
        <v/>
      </c>
      <c r="S1281" s="3" t="str">
        <f>IF(VLOOKUP($A1281,DICO_Complet!A:R,17,FALSE)=0,"",VLOOKUP($A1281,DICO_Complet!A:R,17,FALSE))</f>
        <v/>
      </c>
      <c r="T1281" s="3" t="str">
        <f>IF(VLOOKUP($A1281,DICO_Complet!A:R,18,FALSE)=0,"",VLOOKUP($A1281,DICO_Complet!A:R,18,FALSE))</f>
        <v/>
      </c>
    </row>
    <row r="1282" spans="1:20">
      <c r="A1282" s="29">
        <v>250617101500</v>
      </c>
      <c r="B1282" s="30" t="str">
        <f>IF(ISNA(VLOOKUP(Tableau161920[[#This Row],[Référence]],MON_MSG!A:B,2,FALSE)),"N",IF($I1282="Obsolete","N","O"))</f>
        <v>O</v>
      </c>
      <c r="C1282" s="3" t="str">
        <f>VLOOKUP($A1282,DICO_Complet!A:R,3,FALSE)</f>
        <v>Transaction</v>
      </c>
      <c r="D1282" s="3" t="str">
        <f>VLOOKUP($A1282,DICO_Complet!A:R,4,FALSE)</f>
        <v>chargebackData</v>
      </c>
      <c r="E1282" s="3" t="str">
        <f>VLOOKUP($A1282,DICO_Complet!A:R,5,FALSE)</f>
        <v>additionalData</v>
      </c>
      <c r="F1282" s="3" t="str">
        <f>VLOOKUP($A1282,DICO_Complet!A:R,6,FALSE)</f>
        <v>AdditionalDataType</v>
      </c>
      <c r="G1282" s="31" t="str">
        <f>VLOOKUP($A1282,DICO_Complet!A:R,7,FALSE)</f>
        <v>DNS</v>
      </c>
      <c r="H1282" s="31">
        <f>VLOOKUP($A1282,DICO_Complet!A:R,8,FALSE)</f>
        <v>0</v>
      </c>
      <c r="I1282" s="3" t="str">
        <f>IF(VLOOKUP($A1282,DICO_Complet!A:R,9,FALSE)&lt;&gt;0,VLOOKUP($A1282,DICO_Complet!A:R,9,FALSE),"")</f>
        <v/>
      </c>
      <c r="J1282" s="3" t="str">
        <f>VLOOKUP($A1282,DICO_Complet!A:R,10,FALSE)</f>
        <v>Additional data</v>
      </c>
      <c r="K1282" s="3" t="str">
        <f>IF(OR(ISNA(VLOOKUP(Tableau161920[[#This Row],[Référence]],MON_MSG!A:H,7,FALSE)),ISBLANK(VLOOKUP(Tableau161920[[#This Row],[Référence]],MON_MSG!A:H,7,FALSE))),"",VLOOKUP(Tableau161920[[#This Row],[Référence]],MON_MSG!A:H,7,FALSE))</f>
        <v/>
      </c>
      <c r="L1282" s="3" t="str">
        <f>IF(OR(ISNA(VLOOKUP(Tableau161920[[#This Row],[Référence]],MON_MSG!A:I,8,FALSE)),ISBLANK(VLOOKUP(Tableau161920[[#This Row],[Référence]],MON_MSG!A:I,8,FALSE))),"",VLOOKUP(Tableau161920[[#This Row],[Référence]],MON_MSG!A:I,8,FALSE))</f>
        <v/>
      </c>
      <c r="M1282" s="3" t="str">
        <f>IF(OR(ISNA(VLOOKUP(Tableau161920[[#This Row],[Référence]],MON_MSG!A:J,9,FALSE)),ISBLANK(VLOOKUP(Tableau161920[[#This Row],[Référence]],MON_MSG!A:J,9,FALSE))),"",VLOOKUP(Tableau161920[[#This Row],[Référence]],MON_MSG!A:J,9,FALSE))</f>
        <v/>
      </c>
      <c r="N1282" s="3" t="str">
        <f>IF(VLOOKUP($A1282,DICO_Complet!A:R,12,FALSE)=0,"",VLOOKUP($A1282,DICO_Complet!A:R,12,FALSE))</f>
        <v/>
      </c>
      <c r="O1282" s="3" t="str">
        <f>IF(VLOOKUP($A1282,DICO_Complet!A:R,13,FALSE)=0,"",VLOOKUP($A1282,DICO_Complet!A:R,13,FALSE))</f>
        <v/>
      </c>
      <c r="P1282" s="3" t="str">
        <f>IF(VLOOKUP($A1282,DICO_Complet!A:R,14,FALSE)=0,"",VLOOKUP($A1282,DICO_Complet!A:R,14,FALSE))</f>
        <v/>
      </c>
      <c r="Q1282" s="3" t="str">
        <f>IF(VLOOKUP($A1282,DICO_Complet!A:R,15,FALSE)=0,"",VLOOKUP($A1282,DICO_Complet!A:R,15,FALSE))</f>
        <v/>
      </c>
      <c r="R1282" s="3" t="str">
        <f>IF(VLOOKUP($A1282,DICO_Complet!A:R,16,FALSE)=0,"",VLOOKUP($A1282,DICO_Complet!A:R,16,FALSE))</f>
        <v/>
      </c>
      <c r="S1282" s="3" t="str">
        <f>IF(VLOOKUP($A1282,DICO_Complet!A:R,17,FALSE)=0,"",VLOOKUP($A1282,DICO_Complet!A:R,17,FALSE))</f>
        <v/>
      </c>
      <c r="T1282" s="3" t="str">
        <f>IF(VLOOKUP($A1282,DICO_Complet!A:R,18,FALSE)=0,"",VLOOKUP($A1282,DICO_Complet!A:R,18,FALSE))</f>
        <v/>
      </c>
    </row>
    <row r="1283" spans="1:20">
      <c r="A1283" s="29">
        <v>251202143400</v>
      </c>
      <c r="B1283" s="30" t="str">
        <f>IF(ISNA(VLOOKUP(Tableau161920[[#This Row],[Référence]],MON_MSG!A:B,2,FALSE)),"N",IF($I1283="Obsolete","N","O"))</f>
        <v>O</v>
      </c>
      <c r="C1283" s="3" t="str">
        <f>VLOOKUP($A1283,DICO_Complet!A:R,3,FALSE)</f>
        <v>Transaction</v>
      </c>
      <c r="D1283" s="3" t="str">
        <f>VLOOKUP($A1283,DICO_Complet!A:R,4,FALSE)</f>
        <v>chargebackData</v>
      </c>
      <c r="E1283" s="3" t="str">
        <f>VLOOKUP($A1283,DICO_Complet!A:R,5,FALSE)</f>
        <v>bankTransferDate</v>
      </c>
      <c r="F1283" s="3" t="str">
        <f>VLOOKUP($A1283,DICO_Complet!A:R,6,FALSE)</f>
        <v>ISODateTime</v>
      </c>
      <c r="G1283" s="31" t="str">
        <f>VLOOKUP($A1283,DICO_Complet!A:R,7,FALSE)</f>
        <v>DNS</v>
      </c>
      <c r="H1283" s="31">
        <f>VLOOKUP($A1283,DICO_Complet!A:R,8,FALSE)</f>
        <v>0</v>
      </c>
      <c r="I1283" s="3" t="str">
        <f>IF(VLOOKUP($A1283,DICO_Complet!A:R,9,FALSE)&lt;&gt;0,VLOOKUP($A1283,DICO_Complet!A:R,9,FALSE),"")</f>
        <v/>
      </c>
      <c r="J1283" s="3" t="str">
        <f>VLOOKUP($A1283,DICO_Complet!A:R,10,FALSE)</f>
        <v>Date of the acquiring bank's transfer</v>
      </c>
      <c r="K1283" s="3" t="str">
        <f>IF(OR(ISNA(VLOOKUP(Tableau161920[[#This Row],[Référence]],MON_MSG!A:H,7,FALSE)),ISBLANK(VLOOKUP(Tableau161920[[#This Row],[Référence]],MON_MSG!A:H,7,FALSE))),"",VLOOKUP(Tableau161920[[#This Row],[Référence]],MON_MSG!A:H,7,FALSE))</f>
        <v/>
      </c>
      <c r="L1283" s="3" t="str">
        <f>IF(OR(ISNA(VLOOKUP(Tableau161920[[#This Row],[Référence]],MON_MSG!A:I,8,FALSE)),ISBLANK(VLOOKUP(Tableau161920[[#This Row],[Référence]],MON_MSG!A:I,8,FALSE))),"",VLOOKUP(Tableau161920[[#This Row],[Référence]],MON_MSG!A:I,8,FALSE))</f>
        <v/>
      </c>
      <c r="M1283" s="3" t="str">
        <f>IF(OR(ISNA(VLOOKUP(Tableau161920[[#This Row],[Référence]],MON_MSG!A:J,9,FALSE)),ISBLANK(VLOOKUP(Tableau161920[[#This Row],[Référence]],MON_MSG!A:J,9,FALSE))),"",VLOOKUP(Tableau161920[[#This Row],[Référence]],MON_MSG!A:J,9,FALSE))</f>
        <v/>
      </c>
      <c r="N1283" s="3" t="str">
        <f>IF(VLOOKUP($A1283,DICO_Complet!A:R,12,FALSE)=0,"",VLOOKUP($A1283,DICO_Complet!A:R,12,FALSE))</f>
        <v/>
      </c>
      <c r="O1283" s="3" t="str">
        <f>IF(VLOOKUP($A1283,DICO_Complet!A:R,13,FALSE)=0,"",VLOOKUP($A1283,DICO_Complet!A:R,13,FALSE))</f>
        <v/>
      </c>
      <c r="P1283" s="3" t="str">
        <f>IF(VLOOKUP($A1283,DICO_Complet!A:R,14,FALSE)=0,"",VLOOKUP($A1283,DICO_Complet!A:R,14,FALSE))</f>
        <v/>
      </c>
      <c r="Q1283" s="3" t="str">
        <f>IF(VLOOKUP($A1283,DICO_Complet!A:R,15,FALSE)=0,"",VLOOKUP($A1283,DICO_Complet!A:R,15,FALSE))</f>
        <v/>
      </c>
      <c r="R1283" s="3" t="str">
        <f>IF(VLOOKUP($A1283,DICO_Complet!A:R,16,FALSE)=0,"",VLOOKUP($A1283,DICO_Complet!A:R,16,FALSE))</f>
        <v/>
      </c>
      <c r="S1283" s="3" t="str">
        <f>IF(VLOOKUP($A1283,DICO_Complet!A:R,17,FALSE)=0,"",VLOOKUP($A1283,DICO_Complet!A:R,17,FALSE))</f>
        <v/>
      </c>
      <c r="T1283" s="3" t="str">
        <f>IF(VLOOKUP($A1283,DICO_Complet!A:R,18,FALSE)=0,"",VLOOKUP($A1283,DICO_Complet!A:R,18,FALSE))</f>
        <v/>
      </c>
    </row>
    <row r="1284" spans="1:20">
      <c r="A1284" s="29">
        <v>250331121303</v>
      </c>
      <c r="B1284" s="30" t="str">
        <f>IF(ISNA(VLOOKUP(Tableau161920[[#This Row],[Référence]],MON_MSG!A:B,2,FALSE)),"N",IF($I1284="Obsolete","N","O"))</f>
        <v>O</v>
      </c>
      <c r="C1284" s="3" t="str">
        <f>VLOOKUP($A1284,DICO_Complet!A:R,3,FALSE)</f>
        <v>Transaction</v>
      </c>
      <c r="D1284" s="3" t="str">
        <f>VLOOKUP($A1284,DICO_Complet!A:R,4,FALSE)</f>
        <v>chargebackData</v>
      </c>
      <c r="E1284" s="3" t="str">
        <f>VLOOKUP($A1284,DICO_Complet!A:R,5,FALSE)</f>
        <v>chargebackId</v>
      </c>
      <c r="F1284" s="3" t="str">
        <f>VLOOKUP($A1284,DICO_Complet!A:R,6,FALSE)</f>
        <v>Max19Text</v>
      </c>
      <c r="G1284" s="31" t="str">
        <f>VLOOKUP($A1284,DICO_Complet!A:R,7,FALSE)</f>
        <v>DNS</v>
      </c>
      <c r="H1284" s="31">
        <f>VLOOKUP($A1284,DICO_Complet!A:R,8,FALSE)</f>
        <v>0</v>
      </c>
      <c r="I1284" s="3" t="str">
        <f>IF(VLOOKUP($A1284,DICO_Complet!A:R,9,FALSE)&lt;&gt;0,VLOOKUP($A1284,DICO_Complet!A:R,9,FALSE),"")</f>
        <v/>
      </c>
      <c r="J1284" s="3" t="str">
        <f>VLOOKUP($A1284,DICO_Complet!A:R,10,FALSE)</f>
        <v>Chargeback id</v>
      </c>
      <c r="K1284" s="3" t="str">
        <f>IF(OR(ISNA(VLOOKUP(Tableau161920[[#This Row],[Référence]],MON_MSG!A:H,7,FALSE)),ISBLANK(VLOOKUP(Tableau161920[[#This Row],[Référence]],MON_MSG!A:H,7,FALSE))),"",VLOOKUP(Tableau161920[[#This Row],[Référence]],MON_MSG!A:H,7,FALSE))</f>
        <v/>
      </c>
      <c r="L1284" s="3" t="str">
        <f>IF(OR(ISNA(VLOOKUP(Tableau161920[[#This Row],[Référence]],MON_MSG!A:I,8,FALSE)),ISBLANK(VLOOKUP(Tableau161920[[#This Row],[Référence]],MON_MSG!A:I,8,FALSE))),"",VLOOKUP(Tableau161920[[#This Row],[Référence]],MON_MSG!A:I,8,FALSE))</f>
        <v/>
      </c>
      <c r="M1284" s="3" t="str">
        <f>IF(OR(ISNA(VLOOKUP(Tableau161920[[#This Row],[Référence]],MON_MSG!A:J,9,FALSE)),ISBLANK(VLOOKUP(Tableau161920[[#This Row],[Référence]],MON_MSG!A:J,9,FALSE))),"",VLOOKUP(Tableau161920[[#This Row],[Référence]],MON_MSG!A:J,9,FALSE))</f>
        <v/>
      </c>
      <c r="N1284" s="3" t="str">
        <f>IF(VLOOKUP($A1284,DICO_Complet!A:R,12,FALSE)=0,"",VLOOKUP($A1284,DICO_Complet!A:R,12,FALSE))</f>
        <v/>
      </c>
      <c r="O1284" s="3" t="str">
        <f>IF(VLOOKUP($A1284,DICO_Complet!A:R,13,FALSE)=0,"",VLOOKUP($A1284,DICO_Complet!A:R,13,FALSE))</f>
        <v/>
      </c>
      <c r="P1284" s="3" t="str">
        <f>IF(VLOOKUP($A1284,DICO_Complet!A:R,14,FALSE)=0,"",VLOOKUP($A1284,DICO_Complet!A:R,14,FALSE))</f>
        <v/>
      </c>
      <c r="Q1284" s="3" t="str">
        <f>IF(VLOOKUP($A1284,DICO_Complet!A:R,15,FALSE)=0,"",VLOOKUP($A1284,DICO_Complet!A:R,15,FALSE))</f>
        <v/>
      </c>
      <c r="R1284" s="3" t="str">
        <f>IF(VLOOKUP($A1284,DICO_Complet!A:R,16,FALSE)=0,"",VLOOKUP($A1284,DICO_Complet!A:R,16,FALSE))</f>
        <v/>
      </c>
      <c r="S1284" s="3" t="str">
        <f>IF(VLOOKUP($A1284,DICO_Complet!A:R,17,FALSE)=0,"",VLOOKUP($A1284,DICO_Complet!A:R,17,FALSE))</f>
        <v/>
      </c>
      <c r="T1284" s="3" t="str">
        <f>IF(VLOOKUP($A1284,DICO_Complet!A:R,18,FALSE)=0,"",VLOOKUP($A1284,DICO_Complet!A:R,18,FALSE))</f>
        <v/>
      </c>
    </row>
    <row r="1285" spans="1:20">
      <c r="A1285" s="29">
        <v>250528104009</v>
      </c>
      <c r="B1285" s="30" t="str">
        <f>IF(ISNA(VLOOKUP(Tableau161920[[#This Row],[Référence]],MON_MSG!A:B,2,FALSE)),"N",IF($I1285="Obsolete","N","O"))</f>
        <v>O</v>
      </c>
      <c r="C1285" s="3" t="str">
        <f>VLOOKUP($A1285,DICO_Complet!A:R,3,FALSE)</f>
        <v>Transaction</v>
      </c>
      <c r="D1285" s="3" t="str">
        <f>VLOOKUP($A1285,DICO_Complet!A:R,4,FALSE)</f>
        <v>chargebackData</v>
      </c>
      <c r="E1285" s="3" t="str">
        <f>VLOOKUP($A1285,DICO_Complet!A:R,5,FALSE)</f>
        <v>chargebackSettlementDate</v>
      </c>
      <c r="F1285" s="3" t="str">
        <f>VLOOKUP($A1285,DICO_Complet!A:R,6,FALSE)</f>
        <v>ISODateTime</v>
      </c>
      <c r="G1285" s="31" t="str">
        <f>VLOOKUP($A1285,DICO_Complet!A:R,7,FALSE)</f>
        <v>DNS</v>
      </c>
      <c r="H1285" s="31">
        <f>VLOOKUP($A1285,DICO_Complet!A:R,8,FALSE)</f>
        <v>0</v>
      </c>
      <c r="I1285" s="3" t="str">
        <f>IF(VLOOKUP($A1285,DICO_Complet!A:R,9,FALSE)&lt;&gt;0,VLOOKUP($A1285,DICO_Complet!A:R,9,FALSE),"")</f>
        <v/>
      </c>
      <c r="J1285" s="3" t="str">
        <f>VLOOKUP($A1285,DICO_Complet!A:R,10,FALSE)</f>
        <v>Chargeback settlement date</v>
      </c>
      <c r="K1285" s="3" t="str">
        <f>IF(OR(ISNA(VLOOKUP(Tableau161920[[#This Row],[Référence]],MON_MSG!A:H,7,FALSE)),ISBLANK(VLOOKUP(Tableau161920[[#This Row],[Référence]],MON_MSG!A:H,7,FALSE))),"",VLOOKUP(Tableau161920[[#This Row],[Référence]],MON_MSG!A:H,7,FALSE))</f>
        <v/>
      </c>
      <c r="L1285" s="3" t="str">
        <f>IF(OR(ISNA(VLOOKUP(Tableau161920[[#This Row],[Référence]],MON_MSG!A:I,8,FALSE)),ISBLANK(VLOOKUP(Tableau161920[[#This Row],[Référence]],MON_MSG!A:I,8,FALSE))),"",VLOOKUP(Tableau161920[[#This Row],[Référence]],MON_MSG!A:I,8,FALSE))</f>
        <v/>
      </c>
      <c r="M1285" s="3" t="str">
        <f>IF(OR(ISNA(VLOOKUP(Tableau161920[[#This Row],[Référence]],MON_MSG!A:J,9,FALSE)),ISBLANK(VLOOKUP(Tableau161920[[#This Row],[Référence]],MON_MSG!A:J,9,FALSE))),"",VLOOKUP(Tableau161920[[#This Row],[Référence]],MON_MSG!A:J,9,FALSE))</f>
        <v/>
      </c>
      <c r="N1285" s="3" t="str">
        <f>IF(VLOOKUP($A1285,DICO_Complet!A:R,12,FALSE)=0,"",VLOOKUP($A1285,DICO_Complet!A:R,12,FALSE))</f>
        <v/>
      </c>
      <c r="O1285" s="3" t="str">
        <f>IF(VLOOKUP($A1285,DICO_Complet!A:R,13,FALSE)=0,"",VLOOKUP($A1285,DICO_Complet!A:R,13,FALSE))</f>
        <v/>
      </c>
      <c r="P1285" s="3" t="str">
        <f>IF(VLOOKUP($A1285,DICO_Complet!A:R,14,FALSE)=0,"",VLOOKUP($A1285,DICO_Complet!A:R,14,FALSE))</f>
        <v/>
      </c>
      <c r="Q1285" s="3" t="str">
        <f>IF(VLOOKUP($A1285,DICO_Complet!A:R,15,FALSE)=0,"",VLOOKUP($A1285,DICO_Complet!A:R,15,FALSE))</f>
        <v/>
      </c>
      <c r="R1285" s="3" t="str">
        <f>IF(VLOOKUP($A1285,DICO_Complet!A:R,16,FALSE)=0,"",VLOOKUP($A1285,DICO_Complet!A:R,16,FALSE))</f>
        <v/>
      </c>
      <c r="S1285" s="3" t="str">
        <f>IF(VLOOKUP($A1285,DICO_Complet!A:R,17,FALSE)=0,"",VLOOKUP($A1285,DICO_Complet!A:R,17,FALSE))</f>
        <v/>
      </c>
      <c r="T1285" s="3" t="str">
        <f>IF(VLOOKUP($A1285,DICO_Complet!A:R,18,FALSE)=0,"",VLOOKUP($A1285,DICO_Complet!A:R,18,FALSE))</f>
        <v/>
      </c>
    </row>
    <row r="1286" spans="1:20">
      <c r="A1286" s="29">
        <v>250331121304</v>
      </c>
      <c r="B1286" s="30" t="str">
        <f>IF(ISNA(VLOOKUP(Tableau161920[[#This Row],[Référence]],MON_MSG!A:B,2,FALSE)),"N",IF($I1286="Obsolete","N","O"))</f>
        <v>O</v>
      </c>
      <c r="C1286" s="3" t="str">
        <f>VLOOKUP($A1286,DICO_Complet!A:R,3,FALSE)</f>
        <v>Transaction</v>
      </c>
      <c r="D1286" s="3" t="str">
        <f>VLOOKUP($A1286,DICO_Complet!A:R,4,FALSE)</f>
        <v>chargebackData</v>
      </c>
      <c r="E1286" s="3" t="str">
        <f>VLOOKUP($A1286,DICO_Complet!A:R,5,FALSE)</f>
        <v>reasonCode</v>
      </c>
      <c r="F1286" s="3" t="str">
        <f>VLOOKUP($A1286,DICO_Complet!A:R,6,FALSE)</f>
        <v>Max6Text</v>
      </c>
      <c r="G1286" s="31" t="str">
        <f>VLOOKUP($A1286,DICO_Complet!A:R,7,FALSE)</f>
        <v>DNS</v>
      </c>
      <c r="H1286" s="31">
        <f>VLOOKUP($A1286,DICO_Complet!A:R,8,FALSE)</f>
        <v>0</v>
      </c>
      <c r="I1286" s="3" t="str">
        <f>IF(VLOOKUP($A1286,DICO_Complet!A:R,9,FALSE)&lt;&gt;0,VLOOKUP($A1286,DICO_Complet!A:R,9,FALSE),"")</f>
        <v/>
      </c>
      <c r="J1286" s="3" t="str">
        <f>VLOOKUP($A1286,DICO_Complet!A:R,10,FALSE)</f>
        <v>Reason code of the chargeback</v>
      </c>
      <c r="K1286" s="3" t="str">
        <f>IF(OR(ISNA(VLOOKUP(Tableau161920[[#This Row],[Référence]],MON_MSG!A:H,7,FALSE)),ISBLANK(VLOOKUP(Tableau161920[[#This Row],[Référence]],MON_MSG!A:H,7,FALSE))),"",VLOOKUP(Tableau161920[[#This Row],[Référence]],MON_MSG!A:H,7,FALSE))</f>
        <v/>
      </c>
      <c r="L1286" s="3" t="str">
        <f>IF(OR(ISNA(VLOOKUP(Tableau161920[[#This Row],[Référence]],MON_MSG!A:I,8,FALSE)),ISBLANK(VLOOKUP(Tableau161920[[#This Row],[Référence]],MON_MSG!A:I,8,FALSE))),"",VLOOKUP(Tableau161920[[#This Row],[Référence]],MON_MSG!A:I,8,FALSE))</f>
        <v/>
      </c>
      <c r="M1286" s="3" t="str">
        <f>IF(OR(ISNA(VLOOKUP(Tableau161920[[#This Row],[Référence]],MON_MSG!A:J,9,FALSE)),ISBLANK(VLOOKUP(Tableau161920[[#This Row],[Référence]],MON_MSG!A:J,9,FALSE))),"",VLOOKUP(Tableau161920[[#This Row],[Référence]],MON_MSG!A:J,9,FALSE))</f>
        <v/>
      </c>
      <c r="N1286" s="3" t="str">
        <f>IF(VLOOKUP($A1286,DICO_Complet!A:R,12,FALSE)=0,"",VLOOKUP($A1286,DICO_Complet!A:R,12,FALSE))</f>
        <v/>
      </c>
      <c r="O1286" s="3" t="str">
        <f>IF(VLOOKUP($A1286,DICO_Complet!A:R,13,FALSE)=0,"",VLOOKUP($A1286,DICO_Complet!A:R,13,FALSE))</f>
        <v/>
      </c>
      <c r="P1286" s="3" t="str">
        <f>IF(VLOOKUP($A1286,DICO_Complet!A:R,14,FALSE)=0,"",VLOOKUP($A1286,DICO_Complet!A:R,14,FALSE))</f>
        <v/>
      </c>
      <c r="Q1286" s="3" t="str">
        <f>IF(VLOOKUP($A1286,DICO_Complet!A:R,15,FALSE)=0,"",VLOOKUP($A1286,DICO_Complet!A:R,15,FALSE))</f>
        <v/>
      </c>
      <c r="R1286" s="3" t="str">
        <f>IF(VLOOKUP($A1286,DICO_Complet!A:R,16,FALSE)=0,"",VLOOKUP($A1286,DICO_Complet!A:R,16,FALSE))</f>
        <v/>
      </c>
      <c r="S1286" s="3" t="str">
        <f>IF(VLOOKUP($A1286,DICO_Complet!A:R,17,FALSE)=0,"",VLOOKUP($A1286,DICO_Complet!A:R,17,FALSE))</f>
        <v/>
      </c>
      <c r="T1286" s="3" t="str">
        <f>IF(VLOOKUP($A1286,DICO_Complet!A:R,18,FALSE)=0,"",VLOOKUP($A1286,DICO_Complet!A:R,18,FALSE))</f>
        <v/>
      </c>
    </row>
    <row r="1287" spans="1:20">
      <c r="A1287" s="29">
        <v>250401153200</v>
      </c>
      <c r="B1287" s="30" t="str">
        <f>IF(ISNA(VLOOKUP(Tableau161920[[#This Row],[Référence]],MON_MSG!A:B,2,FALSE)),"N",IF($I1287="Obsolete","N","O"))</f>
        <v>O</v>
      </c>
      <c r="C1287" s="3" t="str">
        <f>VLOOKUP($A1287,DICO_Complet!A:R,3,FALSE)</f>
        <v>Transaction</v>
      </c>
      <c r="D1287" s="3" t="str">
        <f>VLOOKUP($A1287,DICO_Complet!A:R,4,FALSE)</f>
        <v>chargebackData</v>
      </c>
      <c r="E1287" s="3" t="str">
        <f>VLOOKUP($A1287,DICO_Complet!A:R,5,FALSE)</f>
        <v>reasonLabel</v>
      </c>
      <c r="F1287" s="3" t="str">
        <f>VLOOKUP($A1287,DICO_Complet!A:R,6,FALSE)</f>
        <v>Max255Text</v>
      </c>
      <c r="G1287" s="31" t="str">
        <f>VLOOKUP($A1287,DICO_Complet!A:R,7,FALSE)</f>
        <v>DNS</v>
      </c>
      <c r="H1287" s="31">
        <f>VLOOKUP($A1287,DICO_Complet!A:R,8,FALSE)</f>
        <v>0</v>
      </c>
      <c r="I1287" s="3" t="str">
        <f>IF(VLOOKUP($A1287,DICO_Complet!A:R,9,FALSE)&lt;&gt;0,VLOOKUP($A1287,DICO_Complet!A:R,9,FALSE),"")</f>
        <v/>
      </c>
      <c r="J1287" s="3" t="str">
        <f>VLOOKUP($A1287,DICO_Complet!A:R,10,FALSE)</f>
        <v>Label of the reason of the chargeback</v>
      </c>
      <c r="K1287" s="3" t="str">
        <f>IF(OR(ISNA(VLOOKUP(Tableau161920[[#This Row],[Référence]],MON_MSG!A:H,7,FALSE)),ISBLANK(VLOOKUP(Tableau161920[[#This Row],[Référence]],MON_MSG!A:H,7,FALSE))),"",VLOOKUP(Tableau161920[[#This Row],[Référence]],MON_MSG!A:H,7,FALSE))</f>
        <v/>
      </c>
      <c r="L1287" s="3" t="str">
        <f>IF(OR(ISNA(VLOOKUP(Tableau161920[[#This Row],[Référence]],MON_MSG!A:I,8,FALSE)),ISBLANK(VLOOKUP(Tableau161920[[#This Row],[Référence]],MON_MSG!A:I,8,FALSE))),"",VLOOKUP(Tableau161920[[#This Row],[Référence]],MON_MSG!A:I,8,FALSE))</f>
        <v/>
      </c>
      <c r="M1287" s="3" t="str">
        <f>IF(OR(ISNA(VLOOKUP(Tableau161920[[#This Row],[Référence]],MON_MSG!A:J,9,FALSE)),ISBLANK(VLOOKUP(Tableau161920[[#This Row],[Référence]],MON_MSG!A:J,9,FALSE))),"",VLOOKUP(Tableau161920[[#This Row],[Référence]],MON_MSG!A:J,9,FALSE))</f>
        <v/>
      </c>
      <c r="N1287" s="3" t="str">
        <f>IF(VLOOKUP($A1287,DICO_Complet!A:R,12,FALSE)=0,"",VLOOKUP($A1287,DICO_Complet!A:R,12,FALSE))</f>
        <v/>
      </c>
      <c r="O1287" s="3" t="str">
        <f>IF(VLOOKUP($A1287,DICO_Complet!A:R,13,FALSE)=0,"",VLOOKUP($A1287,DICO_Complet!A:R,13,FALSE))</f>
        <v/>
      </c>
      <c r="P1287" s="3" t="str">
        <f>IF(VLOOKUP($A1287,DICO_Complet!A:R,14,FALSE)=0,"",VLOOKUP($A1287,DICO_Complet!A:R,14,FALSE))</f>
        <v/>
      </c>
      <c r="Q1287" s="3" t="str">
        <f>IF(VLOOKUP($A1287,DICO_Complet!A:R,15,FALSE)=0,"",VLOOKUP($A1287,DICO_Complet!A:R,15,FALSE))</f>
        <v/>
      </c>
      <c r="R1287" s="3" t="str">
        <f>IF(VLOOKUP($A1287,DICO_Complet!A:R,16,FALSE)=0,"",VLOOKUP($A1287,DICO_Complet!A:R,16,FALSE))</f>
        <v/>
      </c>
      <c r="S1287" s="3" t="str">
        <f>IF(VLOOKUP($A1287,DICO_Complet!A:R,17,FALSE)=0,"",VLOOKUP($A1287,DICO_Complet!A:R,17,FALSE))</f>
        <v/>
      </c>
      <c r="T1287" s="3" t="str">
        <f>IF(VLOOKUP($A1287,DICO_Complet!A:R,18,FALSE)=0,"",VLOOKUP($A1287,DICO_Complet!A:R,18,FALSE))</f>
        <v/>
      </c>
    </row>
    <row r="1288" spans="1:20">
      <c r="A1288" s="29">
        <v>250528104010</v>
      </c>
      <c r="B1288" s="30" t="str">
        <f>IF(ISNA(VLOOKUP(Tableau161920[[#This Row],[Référence]],MON_MSG!A:B,2,FALSE)),"N",IF($I1288="Obsolete","N","O"))</f>
        <v>O</v>
      </c>
      <c r="C1288" s="3" t="str">
        <f>VLOOKUP($A1288,DICO_Complet!A:R,3,FALSE)</f>
        <v>Transaction</v>
      </c>
      <c r="D1288" s="3" t="str">
        <f>VLOOKUP($A1288,DICO_Complet!A:R,4,FALSE)</f>
        <v>chargebackData</v>
      </c>
      <c r="E1288" s="3" t="str">
        <f>VLOOKUP($A1288,DICO_Complet!A:R,5,FALSE)</f>
        <v>representationSettlementDate</v>
      </c>
      <c r="F1288" s="3" t="str">
        <f>VLOOKUP($A1288,DICO_Complet!A:R,6,FALSE)</f>
        <v>ISODateTime</v>
      </c>
      <c r="G1288" s="31" t="str">
        <f>VLOOKUP($A1288,DICO_Complet!A:R,7,FALSE)</f>
        <v>DNS</v>
      </c>
      <c r="H1288" s="31">
        <f>VLOOKUP($A1288,DICO_Complet!A:R,8,FALSE)</f>
        <v>0</v>
      </c>
      <c r="I1288" s="3" t="str">
        <f>IF(VLOOKUP($A1288,DICO_Complet!A:R,9,FALSE)&lt;&gt;0,VLOOKUP($A1288,DICO_Complet!A:R,9,FALSE),"")</f>
        <v/>
      </c>
      <c r="J1288" s="3" t="str">
        <f>VLOOKUP($A1288,DICO_Complet!A:R,10,FALSE)</f>
        <v>Representation settlement date</v>
      </c>
      <c r="K1288" s="3" t="str">
        <f>IF(OR(ISNA(VLOOKUP(Tableau161920[[#This Row],[Référence]],MON_MSG!A:H,7,FALSE)),ISBLANK(VLOOKUP(Tableau161920[[#This Row],[Référence]],MON_MSG!A:H,7,FALSE))),"",VLOOKUP(Tableau161920[[#This Row],[Référence]],MON_MSG!A:H,7,FALSE))</f>
        <v/>
      </c>
      <c r="L1288" s="3" t="str">
        <f>IF(OR(ISNA(VLOOKUP(Tableau161920[[#This Row],[Référence]],MON_MSG!A:I,8,FALSE)),ISBLANK(VLOOKUP(Tableau161920[[#This Row],[Référence]],MON_MSG!A:I,8,FALSE))),"",VLOOKUP(Tableau161920[[#This Row],[Référence]],MON_MSG!A:I,8,FALSE))</f>
        <v/>
      </c>
      <c r="M1288" s="3" t="str">
        <f>IF(OR(ISNA(VLOOKUP(Tableau161920[[#This Row],[Référence]],MON_MSG!A:J,9,FALSE)),ISBLANK(VLOOKUP(Tableau161920[[#This Row],[Référence]],MON_MSG!A:J,9,FALSE))),"",VLOOKUP(Tableau161920[[#This Row],[Référence]],MON_MSG!A:J,9,FALSE))</f>
        <v/>
      </c>
      <c r="N1288" s="3" t="str">
        <f>IF(VLOOKUP($A1288,DICO_Complet!A:R,12,FALSE)=0,"",VLOOKUP($A1288,DICO_Complet!A:R,12,FALSE))</f>
        <v/>
      </c>
      <c r="O1288" s="3" t="str">
        <f>IF(VLOOKUP($A1288,DICO_Complet!A:R,13,FALSE)=0,"",VLOOKUP($A1288,DICO_Complet!A:R,13,FALSE))</f>
        <v/>
      </c>
      <c r="P1288" s="3" t="str">
        <f>IF(VLOOKUP($A1288,DICO_Complet!A:R,14,FALSE)=0,"",VLOOKUP($A1288,DICO_Complet!A:R,14,FALSE))</f>
        <v/>
      </c>
      <c r="Q1288" s="3" t="str">
        <f>IF(VLOOKUP($A1288,DICO_Complet!A:R,15,FALSE)=0,"",VLOOKUP($A1288,DICO_Complet!A:R,15,FALSE))</f>
        <v/>
      </c>
      <c r="R1288" s="3" t="str">
        <f>IF(VLOOKUP($A1288,DICO_Complet!A:R,16,FALSE)=0,"",VLOOKUP($A1288,DICO_Complet!A:R,16,FALSE))</f>
        <v/>
      </c>
      <c r="S1288" s="3" t="str">
        <f>IF(VLOOKUP($A1288,DICO_Complet!A:R,17,FALSE)=0,"",VLOOKUP($A1288,DICO_Complet!A:R,17,FALSE))</f>
        <v/>
      </c>
      <c r="T1288" s="3" t="str">
        <f>IF(VLOOKUP($A1288,DICO_Complet!A:R,18,FALSE)=0,"",VLOOKUP($A1288,DICO_Complet!A:R,18,FALSE))</f>
        <v/>
      </c>
    </row>
    <row r="1289" spans="1:20">
      <c r="A1289" s="29">
        <v>250401153201</v>
      </c>
      <c r="B1289" s="30" t="str">
        <f>IF(ISNA(VLOOKUP(Tableau161920[[#This Row],[Référence]],MON_MSG!A:B,2,FALSE)),"N",IF($I1289="Obsolete","N","O"))</f>
        <v>O</v>
      </c>
      <c r="C1289" s="3" t="str">
        <f>VLOOKUP($A1289,DICO_Complet!A:R,3,FALSE)</f>
        <v>Transaction</v>
      </c>
      <c r="D1289" s="3" t="str">
        <f>VLOOKUP($A1289,DICO_Complet!A:R,4,FALSE)</f>
        <v>chargebackData</v>
      </c>
      <c r="E1289" s="3" t="str">
        <f>VLOOKUP($A1289,DICO_Complet!A:R,5,FALSE)</f>
        <v>representmentReasonCode</v>
      </c>
      <c r="F1289" s="3" t="str">
        <f>VLOOKUP($A1289,DICO_Complet!A:R,6,FALSE)</f>
        <v>Max6AlphaNumericText</v>
      </c>
      <c r="G1289" s="31" t="str">
        <f>VLOOKUP($A1289,DICO_Complet!A:R,7,FALSE)</f>
        <v>DNS</v>
      </c>
      <c r="H1289" s="31">
        <f>VLOOKUP($A1289,DICO_Complet!A:R,8,FALSE)</f>
        <v>0</v>
      </c>
      <c r="I1289" s="3" t="str">
        <f>IF(VLOOKUP($A1289,DICO_Complet!A:R,9,FALSE)&lt;&gt;0,VLOOKUP($A1289,DICO_Complet!A:R,9,FALSE),"")</f>
        <v/>
      </c>
      <c r="J1289" s="3" t="str">
        <f>VLOOKUP($A1289,DICO_Complet!A:R,10,FALSE)</f>
        <v>Reason code of the representment</v>
      </c>
      <c r="K1289" s="3" t="str">
        <f>IF(OR(ISNA(VLOOKUP(Tableau161920[[#This Row],[Référence]],MON_MSG!A:H,7,FALSE)),ISBLANK(VLOOKUP(Tableau161920[[#This Row],[Référence]],MON_MSG!A:H,7,FALSE))),"",VLOOKUP(Tableau161920[[#This Row],[Référence]],MON_MSG!A:H,7,FALSE))</f>
        <v/>
      </c>
      <c r="L1289" s="3" t="str">
        <f>IF(OR(ISNA(VLOOKUP(Tableau161920[[#This Row],[Référence]],MON_MSG!A:I,8,FALSE)),ISBLANK(VLOOKUP(Tableau161920[[#This Row],[Référence]],MON_MSG!A:I,8,FALSE))),"",VLOOKUP(Tableau161920[[#This Row],[Référence]],MON_MSG!A:I,8,FALSE))</f>
        <v/>
      </c>
      <c r="M1289" s="3" t="str">
        <f>IF(OR(ISNA(VLOOKUP(Tableau161920[[#This Row],[Référence]],MON_MSG!A:J,9,FALSE)),ISBLANK(VLOOKUP(Tableau161920[[#This Row],[Référence]],MON_MSG!A:J,9,FALSE))),"",VLOOKUP(Tableau161920[[#This Row],[Référence]],MON_MSG!A:J,9,FALSE))</f>
        <v/>
      </c>
      <c r="N1289" s="3" t="str">
        <f>IF(VLOOKUP($A1289,DICO_Complet!A:R,12,FALSE)=0,"",VLOOKUP($A1289,DICO_Complet!A:R,12,FALSE))</f>
        <v/>
      </c>
      <c r="O1289" s="3" t="str">
        <f>IF(VLOOKUP($A1289,DICO_Complet!A:R,13,FALSE)=0,"",VLOOKUP($A1289,DICO_Complet!A:R,13,FALSE))</f>
        <v/>
      </c>
      <c r="P1289" s="3" t="str">
        <f>IF(VLOOKUP($A1289,DICO_Complet!A:R,14,FALSE)=0,"",VLOOKUP($A1289,DICO_Complet!A:R,14,FALSE))</f>
        <v/>
      </c>
      <c r="Q1289" s="3" t="str">
        <f>IF(VLOOKUP($A1289,DICO_Complet!A:R,15,FALSE)=0,"",VLOOKUP($A1289,DICO_Complet!A:R,15,FALSE))</f>
        <v/>
      </c>
      <c r="R1289" s="3" t="str">
        <f>IF(VLOOKUP($A1289,DICO_Complet!A:R,16,FALSE)=0,"",VLOOKUP($A1289,DICO_Complet!A:R,16,FALSE))</f>
        <v/>
      </c>
      <c r="S1289" s="3" t="str">
        <f>IF(VLOOKUP($A1289,DICO_Complet!A:R,17,FALSE)=0,"",VLOOKUP($A1289,DICO_Complet!A:R,17,FALSE))</f>
        <v/>
      </c>
      <c r="T1289" s="3" t="str">
        <f>IF(VLOOKUP($A1289,DICO_Complet!A:R,18,FALSE)=0,"",VLOOKUP($A1289,DICO_Complet!A:R,18,FALSE))</f>
        <v/>
      </c>
    </row>
    <row r="1290" spans="1:20">
      <c r="A1290" s="29">
        <v>260422141000</v>
      </c>
      <c r="B1290" s="30" t="str">
        <f>IF(ISNA(VLOOKUP(Tableau161920[[#This Row],[Référence]],MON_MSG!A:B,2,FALSE)),"N",IF($I1290="Obsolete","N","O"))</f>
        <v>O</v>
      </c>
      <c r="C1290" s="3" t="str">
        <f>VLOOKUP($A1290,DICO_Complet!A:R,3,FALSE)</f>
        <v>Transaction</v>
      </c>
      <c r="D1290" s="3" t="str">
        <f>VLOOKUP($A1290,DICO_Complet!A:R,4,FALSE)</f>
        <v>claimData</v>
      </c>
      <c r="E1290" s="3" t="str">
        <f>VLOOKUP($A1290,DICO_Complet!A:R,5,FALSE)</f>
        <v>additionalData</v>
      </c>
      <c r="F1290" s="3" t="str">
        <f>VLOOKUP($A1290,DICO_Complet!A:R,6,FALSE)</f>
        <v>AdditionalDataType</v>
      </c>
      <c r="G1290" s="31" t="str">
        <f>VLOOKUP($A1290,DICO_Complet!A:R,7,FALSE)</f>
        <v>DNS</v>
      </c>
      <c r="H1290" s="31">
        <f>VLOOKUP($A1290,DICO_Complet!A:R,8,FALSE)</f>
        <v>0</v>
      </c>
      <c r="I1290" s="3" t="str">
        <f>IF(VLOOKUP($A1290,DICO_Complet!A:R,9,FALSE)&lt;&gt;0,VLOOKUP($A1290,DICO_Complet!A:R,9,FALSE),"")</f>
        <v/>
      </c>
      <c r="J1290" s="3" t="str">
        <f>VLOOKUP($A1290,DICO_Complet!A:R,10,FALSE)</f>
        <v>Additional Data</v>
      </c>
      <c r="K1290" s="3" t="str">
        <f>IF(OR(ISNA(VLOOKUP(Tableau161920[[#This Row],[Référence]],MON_MSG!A:H,7,FALSE)),ISBLANK(VLOOKUP(Tableau161920[[#This Row],[Référence]],MON_MSG!A:H,7,FALSE))),"",VLOOKUP(Tableau161920[[#This Row],[Référence]],MON_MSG!A:H,7,FALSE))</f>
        <v/>
      </c>
      <c r="L1290" s="3" t="str">
        <f>IF(OR(ISNA(VLOOKUP(Tableau161920[[#This Row],[Référence]],MON_MSG!A:I,8,FALSE)),ISBLANK(VLOOKUP(Tableau161920[[#This Row],[Référence]],MON_MSG!A:I,8,FALSE))),"",VLOOKUP(Tableau161920[[#This Row],[Référence]],MON_MSG!A:I,8,FALSE))</f>
        <v/>
      </c>
      <c r="M1290" s="3" t="str">
        <f>IF(OR(ISNA(VLOOKUP(Tableau161920[[#This Row],[Référence]],MON_MSG!A:J,9,FALSE)),ISBLANK(VLOOKUP(Tableau161920[[#This Row],[Référence]],MON_MSG!A:J,9,FALSE))),"",VLOOKUP(Tableau161920[[#This Row],[Référence]],MON_MSG!A:J,9,FALSE))</f>
        <v/>
      </c>
      <c r="N1290" s="3" t="str">
        <f>IF(VLOOKUP($A1290,DICO_Complet!A:R,12,FALSE)=0,"",VLOOKUP($A1290,DICO_Complet!A:R,12,FALSE))</f>
        <v/>
      </c>
      <c r="O1290" s="3" t="str">
        <f>IF(VLOOKUP($A1290,DICO_Complet!A:R,13,FALSE)=0,"",VLOOKUP($A1290,DICO_Complet!A:R,13,FALSE))</f>
        <v/>
      </c>
      <c r="P1290" s="3" t="str">
        <f>IF(VLOOKUP($A1290,DICO_Complet!A:R,14,FALSE)=0,"",VLOOKUP($A1290,DICO_Complet!A:R,14,FALSE))</f>
        <v/>
      </c>
      <c r="Q1290" s="3" t="str">
        <f>IF(VLOOKUP($A1290,DICO_Complet!A:R,15,FALSE)=0,"",VLOOKUP($A1290,DICO_Complet!A:R,15,FALSE))</f>
        <v/>
      </c>
      <c r="R1290" s="3" t="str">
        <f>IF(VLOOKUP($A1290,DICO_Complet!A:R,16,FALSE)=0,"",VLOOKUP($A1290,DICO_Complet!A:R,16,FALSE))</f>
        <v/>
      </c>
      <c r="S1290" s="3" t="str">
        <f>IF(VLOOKUP($A1290,DICO_Complet!A:R,17,FALSE)=0,"",VLOOKUP($A1290,DICO_Complet!A:R,17,FALSE))</f>
        <v/>
      </c>
      <c r="T1290" s="3" t="str">
        <f>IF(VLOOKUP($A1290,DICO_Complet!A:R,18,FALSE)=0,"",VLOOKUP($A1290,DICO_Complet!A:R,18,FALSE))</f>
        <v/>
      </c>
    </row>
    <row r="1291" spans="1:20">
      <c r="A1291" s="29">
        <v>260422142000</v>
      </c>
      <c r="B1291" s="30" t="str">
        <f>IF(ISNA(VLOOKUP(Tableau161920[[#This Row],[Référence]],MON_MSG!A:B,2,FALSE)),"N",IF($I1291="Obsolete","N","O"))</f>
        <v>O</v>
      </c>
      <c r="C1291" s="3" t="str">
        <f>VLOOKUP($A1291,DICO_Complet!A:R,3,FALSE)</f>
        <v>Transaction</v>
      </c>
      <c r="D1291" s="3" t="str">
        <f>VLOOKUP($A1291,DICO_Complet!A:R,4,FALSE)</f>
        <v>claimData</v>
      </c>
      <c r="E1291" s="3" t="str">
        <f>VLOOKUP($A1291,DICO_Complet!A:R,5,FALSE)</f>
        <v>amountToReprocess</v>
      </c>
      <c r="F1291" s="3" t="str">
        <f>VLOOKUP($A1291,DICO_Complet!A:R,6,FALSE)</f>
        <v>AmountType</v>
      </c>
      <c r="G1291" s="31" t="str">
        <f>VLOOKUP($A1291,DICO_Complet!A:R,7,FALSE)</f>
        <v>DNS</v>
      </c>
      <c r="H1291" s="31">
        <f>VLOOKUP($A1291,DICO_Complet!A:R,8,FALSE)</f>
        <v>0</v>
      </c>
      <c r="I1291" s="3" t="str">
        <f>IF(VLOOKUP($A1291,DICO_Complet!A:R,9,FALSE)&lt;&gt;0,VLOOKUP($A1291,DICO_Complet!A:R,9,FALSE),"")</f>
        <v/>
      </c>
      <c r="J1291" s="3" t="str">
        <f>VLOOKUP($A1291,DICO_Complet!A:R,10,FALSE)</f>
        <v>Amount to reprocess</v>
      </c>
      <c r="K1291" s="3" t="str">
        <f>IF(OR(ISNA(VLOOKUP(Tableau161920[[#This Row],[Référence]],MON_MSG!A:H,7,FALSE)),ISBLANK(VLOOKUP(Tableau161920[[#This Row],[Référence]],MON_MSG!A:H,7,FALSE))),"",VLOOKUP(Tableau161920[[#This Row],[Référence]],MON_MSG!A:H,7,FALSE))</f>
        <v/>
      </c>
      <c r="L1291" s="3" t="str">
        <f>IF(OR(ISNA(VLOOKUP(Tableau161920[[#This Row],[Référence]],MON_MSG!A:I,8,FALSE)),ISBLANK(VLOOKUP(Tableau161920[[#This Row],[Référence]],MON_MSG!A:I,8,FALSE))),"",VLOOKUP(Tableau161920[[#This Row],[Référence]],MON_MSG!A:I,8,FALSE))</f>
        <v/>
      </c>
      <c r="M1291" s="3" t="str">
        <f>IF(OR(ISNA(VLOOKUP(Tableau161920[[#This Row],[Référence]],MON_MSG!A:J,9,FALSE)),ISBLANK(VLOOKUP(Tableau161920[[#This Row],[Référence]],MON_MSG!A:J,9,FALSE))),"",VLOOKUP(Tableau161920[[#This Row],[Référence]],MON_MSG!A:J,9,FALSE))</f>
        <v/>
      </c>
      <c r="N1291" s="3" t="str">
        <f>IF(VLOOKUP($A1291,DICO_Complet!A:R,12,FALSE)=0,"",VLOOKUP($A1291,DICO_Complet!A:R,12,FALSE))</f>
        <v/>
      </c>
      <c r="O1291" s="3" t="str">
        <f>IF(VLOOKUP($A1291,DICO_Complet!A:R,13,FALSE)=0,"",VLOOKUP($A1291,DICO_Complet!A:R,13,FALSE))</f>
        <v/>
      </c>
      <c r="P1291" s="3" t="str">
        <f>IF(VLOOKUP($A1291,DICO_Complet!A:R,14,FALSE)=0,"",VLOOKUP($A1291,DICO_Complet!A:R,14,FALSE))</f>
        <v/>
      </c>
      <c r="Q1291" s="3" t="str">
        <f>IF(VLOOKUP($A1291,DICO_Complet!A:R,15,FALSE)=0,"",VLOOKUP($A1291,DICO_Complet!A:R,15,FALSE))</f>
        <v/>
      </c>
      <c r="R1291" s="3" t="str">
        <f>IF(VLOOKUP($A1291,DICO_Complet!A:R,16,FALSE)=0,"",VLOOKUP($A1291,DICO_Complet!A:R,16,FALSE))</f>
        <v/>
      </c>
      <c r="S1291" s="3" t="str">
        <f>IF(VLOOKUP($A1291,DICO_Complet!A:R,17,FALSE)=0,"",VLOOKUP($A1291,DICO_Complet!A:R,17,FALSE))</f>
        <v/>
      </c>
      <c r="T1291" s="3" t="str">
        <f>IF(VLOOKUP($A1291,DICO_Complet!A:R,18,FALSE)=0,"",VLOOKUP($A1291,DICO_Complet!A:R,18,FALSE))</f>
        <v/>
      </c>
    </row>
    <row r="1292" spans="1:20">
      <c r="A1292" s="29">
        <v>260422141900</v>
      </c>
      <c r="B1292" s="30" t="str">
        <f>IF(ISNA(VLOOKUP(Tableau161920[[#This Row],[Référence]],MON_MSG!A:B,2,FALSE)),"N",IF($I1292="Obsolete","N","O"))</f>
        <v>O</v>
      </c>
      <c r="C1292" s="3" t="str">
        <f>VLOOKUP($A1292,DICO_Complet!A:R,3,FALSE)</f>
        <v>Transaction</v>
      </c>
      <c r="D1292" s="3" t="str">
        <f>VLOOKUP($A1292,DICO_Complet!A:R,4,FALSE)</f>
        <v>claimData</v>
      </c>
      <c r="E1292" s="3" t="str">
        <f>VLOOKUP($A1292,DICO_Complet!A:R,5,FALSE)</f>
        <v>amountToReverse</v>
      </c>
      <c r="F1292" s="3" t="str">
        <f>VLOOKUP($A1292,DICO_Complet!A:R,6,FALSE)</f>
        <v>AmountType</v>
      </c>
      <c r="G1292" s="31" t="str">
        <f>VLOOKUP($A1292,DICO_Complet!A:R,7,FALSE)</f>
        <v>DNS</v>
      </c>
      <c r="H1292" s="31">
        <f>VLOOKUP($A1292,DICO_Complet!A:R,8,FALSE)</f>
        <v>0</v>
      </c>
      <c r="I1292" s="3" t="str">
        <f>IF(VLOOKUP($A1292,DICO_Complet!A:R,9,FALSE)&lt;&gt;0,VLOOKUP($A1292,DICO_Complet!A:R,9,FALSE),"")</f>
        <v/>
      </c>
      <c r="J1292" s="3" t="str">
        <f>VLOOKUP($A1292,DICO_Complet!A:R,10,FALSE)</f>
        <v>Amount to reverse</v>
      </c>
      <c r="K1292" s="3" t="str">
        <f>IF(OR(ISNA(VLOOKUP(Tableau161920[[#This Row],[Référence]],MON_MSG!A:H,7,FALSE)),ISBLANK(VLOOKUP(Tableau161920[[#This Row],[Référence]],MON_MSG!A:H,7,FALSE))),"",VLOOKUP(Tableau161920[[#This Row],[Référence]],MON_MSG!A:H,7,FALSE))</f>
        <v/>
      </c>
      <c r="L1292" s="3" t="str">
        <f>IF(OR(ISNA(VLOOKUP(Tableau161920[[#This Row],[Référence]],MON_MSG!A:I,8,FALSE)),ISBLANK(VLOOKUP(Tableau161920[[#This Row],[Référence]],MON_MSG!A:I,8,FALSE))),"",VLOOKUP(Tableau161920[[#This Row],[Référence]],MON_MSG!A:I,8,FALSE))</f>
        <v/>
      </c>
      <c r="M1292" s="3" t="str">
        <f>IF(OR(ISNA(VLOOKUP(Tableau161920[[#This Row],[Référence]],MON_MSG!A:J,9,FALSE)),ISBLANK(VLOOKUP(Tableau161920[[#This Row],[Référence]],MON_MSG!A:J,9,FALSE))),"",VLOOKUP(Tableau161920[[#This Row],[Référence]],MON_MSG!A:J,9,FALSE))</f>
        <v/>
      </c>
      <c r="N1292" s="3" t="str">
        <f>IF(VLOOKUP($A1292,DICO_Complet!A:R,12,FALSE)=0,"",VLOOKUP($A1292,DICO_Complet!A:R,12,FALSE))</f>
        <v/>
      </c>
      <c r="O1292" s="3" t="str">
        <f>IF(VLOOKUP($A1292,DICO_Complet!A:R,13,FALSE)=0,"",VLOOKUP($A1292,DICO_Complet!A:R,13,FALSE))</f>
        <v/>
      </c>
      <c r="P1292" s="3" t="str">
        <f>IF(VLOOKUP($A1292,DICO_Complet!A:R,14,FALSE)=0,"",VLOOKUP($A1292,DICO_Complet!A:R,14,FALSE))</f>
        <v/>
      </c>
      <c r="Q1292" s="3" t="str">
        <f>IF(VLOOKUP($A1292,DICO_Complet!A:R,15,FALSE)=0,"",VLOOKUP($A1292,DICO_Complet!A:R,15,FALSE))</f>
        <v/>
      </c>
      <c r="R1292" s="3" t="str">
        <f>IF(VLOOKUP($A1292,DICO_Complet!A:R,16,FALSE)=0,"",VLOOKUP($A1292,DICO_Complet!A:R,16,FALSE))</f>
        <v/>
      </c>
      <c r="S1292" s="3" t="str">
        <f>IF(VLOOKUP($A1292,DICO_Complet!A:R,17,FALSE)=0,"",VLOOKUP($A1292,DICO_Complet!A:R,17,FALSE))</f>
        <v/>
      </c>
      <c r="T1292" s="3" t="str">
        <f>IF(VLOOKUP($A1292,DICO_Complet!A:R,18,FALSE)=0,"",VLOOKUP($A1292,DICO_Complet!A:R,18,FALSE))</f>
        <v/>
      </c>
    </row>
    <row r="1293" spans="1:20">
      <c r="A1293" s="29">
        <v>260423103700</v>
      </c>
      <c r="B1293" s="30" t="str">
        <f>IF(ISNA(VLOOKUP(Tableau161920[[#This Row],[Référence]],MON_MSG!A:B,2,FALSE)),"N",IF($I1293="Obsolete","N","O"))</f>
        <v>O</v>
      </c>
      <c r="C1293" s="3" t="str">
        <f>VLOOKUP($A1293,DICO_Complet!A:R,3,FALSE)</f>
        <v>Transaction</v>
      </c>
      <c r="D1293" s="3" t="str">
        <f>VLOOKUP($A1293,DICO_Complet!A:R,4,FALSE)</f>
        <v>claimData</v>
      </c>
      <c r="E1293" s="3" t="str">
        <f>VLOOKUP($A1293,DICO_Complet!A:R,5,FALSE)</f>
        <v>caseAdvancementCode</v>
      </c>
      <c r="F1293" s="3" t="str">
        <f>VLOOKUP($A1293,DICO_Complet!A:R,6,FALSE)</f>
        <v>CaseAdvancementCodeset</v>
      </c>
      <c r="G1293" s="31" t="str">
        <f>VLOOKUP($A1293,DICO_Complet!A:R,7,FALSE)</f>
        <v>DNS</v>
      </c>
      <c r="H1293" s="31" t="str">
        <f>VLOOKUP($A1293,DICO_Complet!A:R,8,FALSE)</f>
        <v>caseAdvancementCode</v>
      </c>
      <c r="I1293" s="3" t="str">
        <f>IF(VLOOKUP($A1293,DICO_Complet!A:R,9,FALSE)&lt;&gt;0,VLOOKUP($A1293,DICO_Complet!A:R,9,FALSE),"")</f>
        <v/>
      </c>
      <c r="J1293" s="3" t="str">
        <f>VLOOKUP($A1293,DICO_Complet!A:R,10,FALSE)</f>
        <v>Case Advancement Code</v>
      </c>
      <c r="K1293" s="3" t="str">
        <f>IF(OR(ISNA(VLOOKUP(Tableau161920[[#This Row],[Référence]],MON_MSG!A:H,7,FALSE)),ISBLANK(VLOOKUP(Tableau161920[[#This Row],[Référence]],MON_MSG!A:H,7,FALSE))),"",VLOOKUP(Tableau161920[[#This Row],[Référence]],MON_MSG!A:H,7,FALSE))</f>
        <v/>
      </c>
      <c r="L1293" s="3" t="str">
        <f>IF(OR(ISNA(VLOOKUP(Tableau161920[[#This Row],[Référence]],MON_MSG!A:I,8,FALSE)),ISBLANK(VLOOKUP(Tableau161920[[#This Row],[Référence]],MON_MSG!A:I,8,FALSE))),"",VLOOKUP(Tableau161920[[#This Row],[Référence]],MON_MSG!A:I,8,FALSE))</f>
        <v/>
      </c>
      <c r="M1293" s="3" t="str">
        <f>IF(OR(ISNA(VLOOKUP(Tableau161920[[#This Row],[Référence]],MON_MSG!A:J,9,FALSE)),ISBLANK(VLOOKUP(Tableau161920[[#This Row],[Référence]],MON_MSG!A:J,9,FALSE))),"",VLOOKUP(Tableau161920[[#This Row],[Référence]],MON_MSG!A:J,9,FALSE))</f>
        <v/>
      </c>
      <c r="N1293" s="3" t="str">
        <f>IF(VLOOKUP($A1293,DICO_Complet!A:R,12,FALSE)=0,"",VLOOKUP($A1293,DICO_Complet!A:R,12,FALSE))</f>
        <v/>
      </c>
      <c r="O1293" s="3" t="str">
        <f>IF(VLOOKUP($A1293,DICO_Complet!A:R,13,FALSE)=0,"",VLOOKUP($A1293,DICO_Complet!A:R,13,FALSE))</f>
        <v/>
      </c>
      <c r="P1293" s="3" t="str">
        <f>IF(VLOOKUP($A1293,DICO_Complet!A:R,14,FALSE)=0,"",VLOOKUP($A1293,DICO_Complet!A:R,14,FALSE))</f>
        <v/>
      </c>
      <c r="Q1293" s="3" t="str">
        <f>IF(VLOOKUP($A1293,DICO_Complet!A:R,15,FALSE)=0,"",VLOOKUP($A1293,DICO_Complet!A:R,15,FALSE))</f>
        <v/>
      </c>
      <c r="R1293" s="3" t="str">
        <f>IF(VLOOKUP($A1293,DICO_Complet!A:R,16,FALSE)=0,"",VLOOKUP($A1293,DICO_Complet!A:R,16,FALSE))</f>
        <v/>
      </c>
      <c r="S1293" s="3" t="str">
        <f>IF(VLOOKUP($A1293,DICO_Complet!A:R,17,FALSE)=0,"",VLOOKUP($A1293,DICO_Complet!A:R,17,FALSE))</f>
        <v/>
      </c>
      <c r="T1293" s="3" t="str">
        <f>IF(VLOOKUP($A1293,DICO_Complet!A:R,18,FALSE)=0,"",VLOOKUP($A1293,DICO_Complet!A:R,18,FALSE))</f>
        <v/>
      </c>
    </row>
    <row r="1294" spans="1:20">
      <c r="A1294" s="29">
        <v>260422142300</v>
      </c>
      <c r="B1294" s="30" t="str">
        <f>IF(ISNA(VLOOKUP(Tableau161920[[#This Row],[Référence]],MON_MSG!A:B,2,FALSE)),"N",IF($I1294="Obsolete","N","O"))</f>
        <v>O</v>
      </c>
      <c r="C1294" s="3" t="str">
        <f>VLOOKUP($A1294,DICO_Complet!A:R,3,FALSE)</f>
        <v>Transaction</v>
      </c>
      <c r="D1294" s="3" t="str">
        <f>VLOOKUP($A1294,DICO_Complet!A:R,4,FALSE)</f>
        <v>claimData</v>
      </c>
      <c r="E1294" s="3" t="str">
        <f>VLOOKUP($A1294,DICO_Complet!A:R,5,FALSE)</f>
        <v>caseAdvancementLevel</v>
      </c>
      <c r="F1294" s="3" t="str">
        <f>VLOOKUP($A1294,DICO_Complet!A:R,6,FALSE)</f>
        <v>Max2NumericText</v>
      </c>
      <c r="G1294" s="31" t="str">
        <f>VLOOKUP($A1294,DICO_Complet!A:R,7,FALSE)</f>
        <v>DNS</v>
      </c>
      <c r="H1294" s="31">
        <f>VLOOKUP($A1294,DICO_Complet!A:R,8,FALSE)</f>
        <v>0</v>
      </c>
      <c r="I1294" s="3" t="str">
        <f>IF(VLOOKUP($A1294,DICO_Complet!A:R,9,FALSE)&lt;&gt;0,VLOOKUP($A1294,DICO_Complet!A:R,9,FALSE),"")</f>
        <v/>
      </c>
      <c r="J1294" s="3" t="str">
        <f>VLOOKUP($A1294,DICO_Complet!A:R,10,FALSE)</f>
        <v>Case Advancement level</v>
      </c>
      <c r="K1294" s="3" t="str">
        <f>IF(OR(ISNA(VLOOKUP(Tableau161920[[#This Row],[Référence]],MON_MSG!A:H,7,FALSE)),ISBLANK(VLOOKUP(Tableau161920[[#This Row],[Référence]],MON_MSG!A:H,7,FALSE))),"",VLOOKUP(Tableau161920[[#This Row],[Référence]],MON_MSG!A:H,7,FALSE))</f>
        <v/>
      </c>
      <c r="L1294" s="3" t="str">
        <f>IF(OR(ISNA(VLOOKUP(Tableau161920[[#This Row],[Référence]],MON_MSG!A:I,8,FALSE)),ISBLANK(VLOOKUP(Tableau161920[[#This Row],[Référence]],MON_MSG!A:I,8,FALSE))),"",VLOOKUP(Tableau161920[[#This Row],[Référence]],MON_MSG!A:I,8,FALSE))</f>
        <v/>
      </c>
      <c r="M1294" s="3" t="str">
        <f>IF(OR(ISNA(VLOOKUP(Tableau161920[[#This Row],[Référence]],MON_MSG!A:J,9,FALSE)),ISBLANK(VLOOKUP(Tableau161920[[#This Row],[Référence]],MON_MSG!A:J,9,FALSE))),"",VLOOKUP(Tableau161920[[#This Row],[Référence]],MON_MSG!A:J,9,FALSE))</f>
        <v/>
      </c>
      <c r="N1294" s="3" t="str">
        <f>IF(VLOOKUP($A1294,DICO_Complet!A:R,12,FALSE)=0,"",VLOOKUP($A1294,DICO_Complet!A:R,12,FALSE))</f>
        <v/>
      </c>
      <c r="O1294" s="3" t="str">
        <f>IF(VLOOKUP($A1294,DICO_Complet!A:R,13,FALSE)=0,"",VLOOKUP($A1294,DICO_Complet!A:R,13,FALSE))</f>
        <v/>
      </c>
      <c r="P1294" s="3" t="str">
        <f>IF(VLOOKUP($A1294,DICO_Complet!A:R,14,FALSE)=0,"",VLOOKUP($A1294,DICO_Complet!A:R,14,FALSE))</f>
        <v/>
      </c>
      <c r="Q1294" s="3" t="str">
        <f>IF(VLOOKUP($A1294,DICO_Complet!A:R,15,FALSE)=0,"",VLOOKUP($A1294,DICO_Complet!A:R,15,FALSE))</f>
        <v/>
      </c>
      <c r="R1294" s="3" t="str">
        <f>IF(VLOOKUP($A1294,DICO_Complet!A:R,16,FALSE)=0,"",VLOOKUP($A1294,DICO_Complet!A:R,16,FALSE))</f>
        <v/>
      </c>
      <c r="S1294" s="3" t="str">
        <f>IF(VLOOKUP($A1294,DICO_Complet!A:R,17,FALSE)=0,"",VLOOKUP($A1294,DICO_Complet!A:R,17,FALSE))</f>
        <v/>
      </c>
      <c r="T1294" s="3" t="str">
        <f>IF(VLOOKUP($A1294,DICO_Complet!A:R,18,FALSE)=0,"",VLOOKUP($A1294,DICO_Complet!A:R,18,FALSE))</f>
        <v/>
      </c>
    </row>
    <row r="1295" spans="1:20">
      <c r="A1295" s="29">
        <v>250528103500</v>
      </c>
      <c r="B1295" s="30" t="str">
        <f>IF(ISNA(VLOOKUP(Tableau161920[[#This Row],[Référence]],MON_MSG!A:B,2,FALSE)),"N",IF($I1295="Obsolete","N","O"))</f>
        <v>O</v>
      </c>
      <c r="C1295" s="3" t="str">
        <f>VLOOKUP($A1295,DICO_Complet!A:R,3,FALSE)</f>
        <v>Transaction</v>
      </c>
      <c r="D1295" s="3" t="str">
        <f>VLOOKUP($A1295,DICO_Complet!A:R,4,FALSE)</f>
        <v>claimData</v>
      </c>
      <c r="E1295" s="3" t="str">
        <f>VLOOKUP($A1295,DICO_Complet!A:R,5,FALSE)</f>
        <v>claimCaseId</v>
      </c>
      <c r="F1295" s="3" t="str">
        <f>VLOOKUP($A1295,DICO_Complet!A:R,6,FALSE)</f>
        <v>Exact16AlphaNumericText</v>
      </c>
      <c r="G1295" s="31" t="str">
        <f>VLOOKUP($A1295,DICO_Complet!A:R,7,FALSE)</f>
        <v>DNS</v>
      </c>
      <c r="H1295" s="31">
        <f>VLOOKUP($A1295,DICO_Complet!A:R,8,FALSE)</f>
        <v>0</v>
      </c>
      <c r="I1295" s="3" t="str">
        <f>IF(VLOOKUP($A1295,DICO_Complet!A:R,9,FALSE)&lt;&gt;0,VLOOKUP($A1295,DICO_Complet!A:R,9,FALSE),"")</f>
        <v/>
      </c>
      <c r="J1295" s="3" t="str">
        <f>VLOOKUP($A1295,DICO_Complet!A:R,10,FALSE)</f>
        <v>Claim case reference</v>
      </c>
      <c r="K1295" s="3" t="str">
        <f>IF(OR(ISNA(VLOOKUP(Tableau161920[[#This Row],[Référence]],MON_MSG!A:H,7,FALSE)),ISBLANK(VLOOKUP(Tableau161920[[#This Row],[Référence]],MON_MSG!A:H,7,FALSE))),"",VLOOKUP(Tableau161920[[#This Row],[Référence]],MON_MSG!A:H,7,FALSE))</f>
        <v/>
      </c>
      <c r="L1295" s="3" t="str">
        <f>IF(OR(ISNA(VLOOKUP(Tableau161920[[#This Row],[Référence]],MON_MSG!A:I,8,FALSE)),ISBLANK(VLOOKUP(Tableau161920[[#This Row],[Référence]],MON_MSG!A:I,8,FALSE))),"",VLOOKUP(Tableau161920[[#This Row],[Référence]],MON_MSG!A:I,8,FALSE))</f>
        <v/>
      </c>
      <c r="M1295" s="3" t="str">
        <f>IF(OR(ISNA(VLOOKUP(Tableau161920[[#This Row],[Référence]],MON_MSG!A:J,9,FALSE)),ISBLANK(VLOOKUP(Tableau161920[[#This Row],[Référence]],MON_MSG!A:J,9,FALSE))),"",VLOOKUP(Tableau161920[[#This Row],[Référence]],MON_MSG!A:J,9,FALSE))</f>
        <v/>
      </c>
      <c r="N1295" s="3" t="str">
        <f>IF(VLOOKUP($A1295,DICO_Complet!A:R,12,FALSE)=0,"",VLOOKUP($A1295,DICO_Complet!A:R,12,FALSE))</f>
        <v/>
      </c>
      <c r="O1295" s="3" t="str">
        <f>IF(VLOOKUP($A1295,DICO_Complet!A:R,13,FALSE)=0,"",VLOOKUP($A1295,DICO_Complet!A:R,13,FALSE))</f>
        <v/>
      </c>
      <c r="P1295" s="3" t="str">
        <f>IF(VLOOKUP($A1295,DICO_Complet!A:R,14,FALSE)=0,"",VLOOKUP($A1295,DICO_Complet!A:R,14,FALSE))</f>
        <v/>
      </c>
      <c r="Q1295" s="3" t="str">
        <f>IF(VLOOKUP($A1295,DICO_Complet!A:R,15,FALSE)=0,"",VLOOKUP($A1295,DICO_Complet!A:R,15,FALSE))</f>
        <v/>
      </c>
      <c r="R1295" s="3" t="str">
        <f>IF(VLOOKUP($A1295,DICO_Complet!A:R,16,FALSE)=0,"",VLOOKUP($A1295,DICO_Complet!A:R,16,FALSE))</f>
        <v/>
      </c>
      <c r="S1295" s="3" t="str">
        <f>IF(VLOOKUP($A1295,DICO_Complet!A:R,17,FALSE)=0,"",VLOOKUP($A1295,DICO_Complet!A:R,17,FALSE))</f>
        <v/>
      </c>
      <c r="T1295" s="3" t="str">
        <f>IF(VLOOKUP($A1295,DICO_Complet!A:R,18,FALSE)=0,"",VLOOKUP($A1295,DICO_Complet!A:R,18,FALSE))</f>
        <v/>
      </c>
    </row>
    <row r="1296" spans="1:20">
      <c r="A1296" s="29">
        <v>260313163000</v>
      </c>
      <c r="B1296" s="30" t="str">
        <f>IF(ISNA(VLOOKUP(Tableau161920[[#This Row],[Référence]],MON_MSG!A:B,2,FALSE)),"N",IF($I1296="Obsolete","N","O"))</f>
        <v>O</v>
      </c>
      <c r="C1296" s="3" t="str">
        <f>VLOOKUP($A1296,DICO_Complet!A:R,3,FALSE)</f>
        <v>Transaction</v>
      </c>
      <c r="D1296" s="3" t="str">
        <f>VLOOKUP($A1296,DICO_Complet!A:R,4,FALSE)</f>
        <v>claimData</v>
      </c>
      <c r="E1296" s="3" t="str">
        <f>VLOOKUP($A1296,DICO_Complet!A:R,5,FALSE)</f>
        <v>claimComment</v>
      </c>
      <c r="F1296" s="3" t="str">
        <f>VLOOKUP($A1296,DICO_Complet!A:R,6,FALSE)</f>
        <v>Max3000Text</v>
      </c>
      <c r="G1296" s="31" t="str">
        <f>VLOOKUP($A1296,DICO_Complet!A:R,7,FALSE)</f>
        <v>DNS</v>
      </c>
      <c r="H1296" s="31">
        <f>VLOOKUP($A1296,DICO_Complet!A:R,8,FALSE)</f>
        <v>0</v>
      </c>
      <c r="I1296" s="3" t="str">
        <f>IF(VLOOKUP($A1296,DICO_Complet!A:R,9,FALSE)&lt;&gt;0,VLOOKUP($A1296,DICO_Complet!A:R,9,FALSE),"")</f>
        <v/>
      </c>
      <c r="J1296" s="3" t="str">
        <f>VLOOKUP($A1296,DICO_Complet!A:R,10,FALSE)</f>
        <v>Claim comment</v>
      </c>
      <c r="K1296" s="3" t="str">
        <f>IF(OR(ISNA(VLOOKUP(Tableau161920[[#This Row],[Référence]],MON_MSG!A:H,7,FALSE)),ISBLANK(VLOOKUP(Tableau161920[[#This Row],[Référence]],MON_MSG!A:H,7,FALSE))),"",VLOOKUP(Tableau161920[[#This Row],[Référence]],MON_MSG!A:H,7,FALSE))</f>
        <v/>
      </c>
      <c r="L1296" s="3" t="str">
        <f>IF(OR(ISNA(VLOOKUP(Tableau161920[[#This Row],[Référence]],MON_MSG!A:I,8,FALSE)),ISBLANK(VLOOKUP(Tableau161920[[#This Row],[Référence]],MON_MSG!A:I,8,FALSE))),"",VLOOKUP(Tableau161920[[#This Row],[Référence]],MON_MSG!A:I,8,FALSE))</f>
        <v/>
      </c>
      <c r="M1296" s="3" t="str">
        <f>IF(OR(ISNA(VLOOKUP(Tableau161920[[#This Row],[Référence]],MON_MSG!A:J,9,FALSE)),ISBLANK(VLOOKUP(Tableau161920[[#This Row],[Référence]],MON_MSG!A:J,9,FALSE))),"",VLOOKUP(Tableau161920[[#This Row],[Référence]],MON_MSG!A:J,9,FALSE))</f>
        <v/>
      </c>
      <c r="N1296" s="3" t="str">
        <f>IF(VLOOKUP($A1296,DICO_Complet!A:R,12,FALSE)=0,"",VLOOKUP($A1296,DICO_Complet!A:R,12,FALSE))</f>
        <v/>
      </c>
      <c r="O1296" s="3" t="str">
        <f>IF(VLOOKUP($A1296,DICO_Complet!A:R,13,FALSE)=0,"",VLOOKUP($A1296,DICO_Complet!A:R,13,FALSE))</f>
        <v/>
      </c>
      <c r="P1296" s="3" t="str">
        <f>IF(VLOOKUP($A1296,DICO_Complet!A:R,14,FALSE)=0,"",VLOOKUP($A1296,DICO_Complet!A:R,14,FALSE))</f>
        <v/>
      </c>
      <c r="Q1296" s="3" t="str">
        <f>IF(VLOOKUP($A1296,DICO_Complet!A:R,15,FALSE)=0,"",VLOOKUP($A1296,DICO_Complet!A:R,15,FALSE))</f>
        <v/>
      </c>
      <c r="R1296" s="3" t="str">
        <f>IF(VLOOKUP($A1296,DICO_Complet!A:R,16,FALSE)=0,"",VLOOKUP($A1296,DICO_Complet!A:R,16,FALSE))</f>
        <v/>
      </c>
      <c r="S1296" s="3" t="str">
        <f>IF(VLOOKUP($A1296,DICO_Complet!A:R,17,FALSE)=0,"",VLOOKUP($A1296,DICO_Complet!A:R,17,FALSE))</f>
        <v/>
      </c>
      <c r="T1296" s="3" t="str">
        <f>IF(VLOOKUP($A1296,DICO_Complet!A:R,18,FALSE)=0,"",VLOOKUP($A1296,DICO_Complet!A:R,18,FALSE))</f>
        <v/>
      </c>
    </row>
    <row r="1297" spans="1:20">
      <c r="A1297" s="29">
        <v>250528103000</v>
      </c>
      <c r="B1297" s="30" t="str">
        <f>IF(ISNA(VLOOKUP(Tableau161920[[#This Row],[Référence]],MON_MSG!A:B,2,FALSE)),"N",IF($I1297="Obsolete","N","O"))</f>
        <v>O</v>
      </c>
      <c r="C1297" s="3" t="str">
        <f>VLOOKUP($A1297,DICO_Complet!A:R,3,FALSE)</f>
        <v>Transaction</v>
      </c>
      <c r="D1297" s="3" t="str">
        <f>VLOOKUP($A1297,DICO_Complet!A:R,4,FALSE)</f>
        <v>claimData</v>
      </c>
      <c r="E1297" s="3" t="str">
        <f>VLOOKUP($A1297,DICO_Complet!A:R,5,FALSE)</f>
        <v>claimCondition</v>
      </c>
      <c r="F1297" s="3" t="str">
        <f>VLOOKUP($A1297,DICO_Complet!A:R,6,FALSE)</f>
        <v>ClaimConditionCodeset</v>
      </c>
      <c r="G1297" s="31" t="str">
        <f>VLOOKUP($A1297,DICO_Complet!A:R,7,FALSE)</f>
        <v>DNS</v>
      </c>
      <c r="H1297" s="31">
        <f>VLOOKUP($A1297,DICO_Complet!A:R,8,FALSE)</f>
        <v>0</v>
      </c>
      <c r="I1297" s="3" t="str">
        <f>IF(VLOOKUP($A1297,DICO_Complet!A:R,9,FALSE)&lt;&gt;0,VLOOKUP($A1297,DICO_Complet!A:R,9,FALSE),"")</f>
        <v/>
      </c>
      <c r="J1297" s="3" t="str">
        <f>VLOOKUP($A1297,DICO_Complet!A:R,10,FALSE)</f>
        <v>Claim case condition</v>
      </c>
      <c r="K1297" s="3" t="str">
        <f>IF(OR(ISNA(VLOOKUP(Tableau161920[[#This Row],[Référence]],MON_MSG!A:H,7,FALSE)),ISBLANK(VLOOKUP(Tableau161920[[#This Row],[Référence]],MON_MSG!A:H,7,FALSE))),"",VLOOKUP(Tableau161920[[#This Row],[Référence]],MON_MSG!A:H,7,FALSE))</f>
        <v/>
      </c>
      <c r="L1297" s="3" t="str">
        <f>IF(OR(ISNA(VLOOKUP(Tableau161920[[#This Row],[Référence]],MON_MSG!A:I,8,FALSE)),ISBLANK(VLOOKUP(Tableau161920[[#This Row],[Référence]],MON_MSG!A:I,8,FALSE))),"",VLOOKUP(Tableau161920[[#This Row],[Référence]],MON_MSG!A:I,8,FALSE))</f>
        <v/>
      </c>
      <c r="M1297" s="3" t="str">
        <f>IF(OR(ISNA(VLOOKUP(Tableau161920[[#This Row],[Référence]],MON_MSG!A:J,9,FALSE)),ISBLANK(VLOOKUP(Tableau161920[[#This Row],[Référence]],MON_MSG!A:J,9,FALSE))),"",VLOOKUP(Tableau161920[[#This Row],[Référence]],MON_MSG!A:J,9,FALSE))</f>
        <v/>
      </c>
      <c r="N1297" s="3" t="str">
        <f>IF(VLOOKUP($A1297,DICO_Complet!A:R,12,FALSE)=0,"",VLOOKUP($A1297,DICO_Complet!A:R,12,FALSE))</f>
        <v/>
      </c>
      <c r="O1297" s="3" t="str">
        <f>IF(VLOOKUP($A1297,DICO_Complet!A:R,13,FALSE)=0,"",VLOOKUP($A1297,DICO_Complet!A:R,13,FALSE))</f>
        <v/>
      </c>
      <c r="P1297" s="3" t="str">
        <f>IF(VLOOKUP($A1297,DICO_Complet!A:R,14,FALSE)=0,"",VLOOKUP($A1297,DICO_Complet!A:R,14,FALSE))</f>
        <v/>
      </c>
      <c r="Q1297" s="3" t="str">
        <f>IF(VLOOKUP($A1297,DICO_Complet!A:R,15,FALSE)=0,"",VLOOKUP($A1297,DICO_Complet!A:R,15,FALSE))</f>
        <v/>
      </c>
      <c r="R1297" s="3" t="str">
        <f>IF(VLOOKUP($A1297,DICO_Complet!A:R,16,FALSE)=0,"",VLOOKUP($A1297,DICO_Complet!A:R,16,FALSE))</f>
        <v/>
      </c>
      <c r="S1297" s="3" t="str">
        <f>IF(VLOOKUP($A1297,DICO_Complet!A:R,17,FALSE)=0,"",VLOOKUP($A1297,DICO_Complet!A:R,17,FALSE))</f>
        <v/>
      </c>
      <c r="T1297" s="3" t="str">
        <f>IF(VLOOKUP($A1297,DICO_Complet!A:R,18,FALSE)=0,"",VLOOKUP($A1297,DICO_Complet!A:R,18,FALSE))</f>
        <v/>
      </c>
    </row>
    <row r="1298" spans="1:20">
      <c r="A1298" s="29">
        <v>250528102900</v>
      </c>
      <c r="B1298" s="30" t="str">
        <f>IF(ISNA(VLOOKUP(Tableau161920[[#This Row],[Référence]],MON_MSG!A:B,2,FALSE)),"N",IF($I1298="Obsolete","N","O"))</f>
        <v>O</v>
      </c>
      <c r="C1298" s="3" t="str">
        <f>VLOOKUP($A1298,DICO_Complet!A:R,3,FALSE)</f>
        <v>Transaction</v>
      </c>
      <c r="D1298" s="3" t="str">
        <f>VLOOKUP($A1298,DICO_Complet!A:R,4,FALSE)</f>
        <v>claimData</v>
      </c>
      <c r="E1298" s="3" t="str">
        <f>VLOOKUP($A1298,DICO_Complet!A:R,5,FALSE)</f>
        <v>claimQualification</v>
      </c>
      <c r="F1298" s="3" t="str">
        <f>VLOOKUP($A1298,DICO_Complet!A:R,6,FALSE)</f>
        <v>ClaimQualificationCodeset</v>
      </c>
      <c r="G1298" s="31" t="str">
        <f>VLOOKUP($A1298,DICO_Complet!A:R,7,FALSE)</f>
        <v>DNS</v>
      </c>
      <c r="H1298" s="31">
        <f>VLOOKUP($A1298,DICO_Complet!A:R,8,FALSE)</f>
        <v>0</v>
      </c>
      <c r="I1298" s="3" t="str">
        <f>IF(VLOOKUP($A1298,DICO_Complet!A:R,9,FALSE)&lt;&gt;0,VLOOKUP($A1298,DICO_Complet!A:R,9,FALSE),"")</f>
        <v/>
      </c>
      <c r="J1298" s="3" t="str">
        <f>VLOOKUP($A1298,DICO_Complet!A:R,10,FALSE)</f>
        <v>Claim case qualification</v>
      </c>
      <c r="K1298" s="3" t="str">
        <f>IF(OR(ISNA(VLOOKUP(Tableau161920[[#This Row],[Référence]],MON_MSG!A:H,7,FALSE)),ISBLANK(VLOOKUP(Tableau161920[[#This Row],[Référence]],MON_MSG!A:H,7,FALSE))),"",VLOOKUP(Tableau161920[[#This Row],[Référence]],MON_MSG!A:H,7,FALSE))</f>
        <v/>
      </c>
      <c r="L1298" s="3" t="str">
        <f>IF(OR(ISNA(VLOOKUP(Tableau161920[[#This Row],[Référence]],MON_MSG!A:I,8,FALSE)),ISBLANK(VLOOKUP(Tableau161920[[#This Row],[Référence]],MON_MSG!A:I,8,FALSE))),"",VLOOKUP(Tableau161920[[#This Row],[Référence]],MON_MSG!A:I,8,FALSE))</f>
        <v/>
      </c>
      <c r="M1298" s="3" t="str">
        <f>IF(OR(ISNA(VLOOKUP(Tableau161920[[#This Row],[Référence]],MON_MSG!A:J,9,FALSE)),ISBLANK(VLOOKUP(Tableau161920[[#This Row],[Référence]],MON_MSG!A:J,9,FALSE))),"",VLOOKUP(Tableau161920[[#This Row],[Référence]],MON_MSG!A:J,9,FALSE))</f>
        <v/>
      </c>
      <c r="N1298" s="3" t="str">
        <f>IF(VLOOKUP($A1298,DICO_Complet!A:R,12,FALSE)=0,"",VLOOKUP($A1298,DICO_Complet!A:R,12,FALSE))</f>
        <v/>
      </c>
      <c r="O1298" s="3" t="str">
        <f>IF(VLOOKUP($A1298,DICO_Complet!A:R,13,FALSE)=0,"",VLOOKUP($A1298,DICO_Complet!A:R,13,FALSE))</f>
        <v/>
      </c>
      <c r="P1298" s="3" t="str">
        <f>IF(VLOOKUP($A1298,DICO_Complet!A:R,14,FALSE)=0,"",VLOOKUP($A1298,DICO_Complet!A:R,14,FALSE))</f>
        <v/>
      </c>
      <c r="Q1298" s="3" t="str">
        <f>IF(VLOOKUP($A1298,DICO_Complet!A:R,15,FALSE)=0,"",VLOOKUP($A1298,DICO_Complet!A:R,15,FALSE))</f>
        <v/>
      </c>
      <c r="R1298" s="3" t="str">
        <f>IF(VLOOKUP($A1298,DICO_Complet!A:R,16,FALSE)=0,"",VLOOKUP($A1298,DICO_Complet!A:R,16,FALSE))</f>
        <v/>
      </c>
      <c r="S1298" s="3" t="str">
        <f>IF(VLOOKUP($A1298,DICO_Complet!A:R,17,FALSE)=0,"",VLOOKUP($A1298,DICO_Complet!A:R,17,FALSE))</f>
        <v/>
      </c>
      <c r="T1298" s="3" t="str">
        <f>IF(VLOOKUP($A1298,DICO_Complet!A:R,18,FALSE)=0,"",VLOOKUP($A1298,DICO_Complet!A:R,18,FALSE))</f>
        <v/>
      </c>
    </row>
    <row r="1299" spans="1:20">
      <c r="A1299" s="29">
        <v>260429133200</v>
      </c>
      <c r="B1299" s="30" t="str">
        <f>IF(ISNA(VLOOKUP(Tableau161920[[#This Row],[Référence]],MON_MSG!A:B,2,FALSE)),"N",IF($I1299="Obsolete","N","O"))</f>
        <v>O</v>
      </c>
      <c r="C1299" s="3" t="str">
        <f>VLOOKUP($A1299,DICO_Complet!A:R,3,FALSE)</f>
        <v>Transaction</v>
      </c>
      <c r="D1299" s="3" t="str">
        <f>VLOOKUP($A1299,DICO_Complet!A:R,4,FALSE)</f>
        <v>claimData</v>
      </c>
      <c r="E1299" s="3" t="str">
        <f>VLOOKUP($A1299,DICO_Complet!A:R,5,FALSE)</f>
        <v>conditionLabel</v>
      </c>
      <c r="F1299" s="3" t="str">
        <f>VLOOKUP($A1299,DICO_Complet!A:R,6,FALSE)</f>
        <v>Max255Text</v>
      </c>
      <c r="G1299" s="31" t="str">
        <f>VLOOKUP($A1299,DICO_Complet!A:R,7,FALSE)</f>
        <v>DNS</v>
      </c>
      <c r="H1299" s="31" t="str">
        <f>VLOOKUP($A1299,DICO_Complet!A:R,8,FALSE)</f>
        <v>Condition label for dispute/claim folder</v>
      </c>
      <c r="I1299" s="3" t="str">
        <f>IF(VLOOKUP($A1299,DICO_Complet!A:R,9,FALSE)&lt;&gt;0,VLOOKUP($A1299,DICO_Complet!A:R,9,FALSE),"")</f>
        <v/>
      </c>
      <c r="J1299" s="3" t="str">
        <f>VLOOKUP($A1299,DICO_Complet!A:R,10,FALSE)</f>
        <v>Condition label for claim case</v>
      </c>
      <c r="K1299" s="3" t="str">
        <f>IF(OR(ISNA(VLOOKUP(Tableau161920[[#This Row],[Référence]],MON_MSG!A:H,7,FALSE)),ISBLANK(VLOOKUP(Tableau161920[[#This Row],[Référence]],MON_MSG!A:H,7,FALSE))),"",VLOOKUP(Tableau161920[[#This Row],[Référence]],MON_MSG!A:H,7,FALSE))</f>
        <v/>
      </c>
      <c r="L1299" s="3" t="str">
        <f>IF(OR(ISNA(VLOOKUP(Tableau161920[[#This Row],[Référence]],MON_MSG!A:I,8,FALSE)),ISBLANK(VLOOKUP(Tableau161920[[#This Row],[Référence]],MON_MSG!A:I,8,FALSE))),"",VLOOKUP(Tableau161920[[#This Row],[Référence]],MON_MSG!A:I,8,FALSE))</f>
        <v/>
      </c>
      <c r="M1299" s="3" t="str">
        <f>IF(OR(ISNA(VLOOKUP(Tableau161920[[#This Row],[Référence]],MON_MSG!A:J,9,FALSE)),ISBLANK(VLOOKUP(Tableau161920[[#This Row],[Référence]],MON_MSG!A:J,9,FALSE))),"",VLOOKUP(Tableau161920[[#This Row],[Référence]],MON_MSG!A:J,9,FALSE))</f>
        <v/>
      </c>
      <c r="N1299" s="3" t="str">
        <f>IF(VLOOKUP($A1299,DICO_Complet!A:R,12,FALSE)=0,"",VLOOKUP($A1299,DICO_Complet!A:R,12,FALSE))</f>
        <v/>
      </c>
      <c r="O1299" s="3" t="str">
        <f>IF(VLOOKUP($A1299,DICO_Complet!A:R,13,FALSE)=0,"",VLOOKUP($A1299,DICO_Complet!A:R,13,FALSE))</f>
        <v/>
      </c>
      <c r="P1299" s="3" t="str">
        <f>IF(VLOOKUP($A1299,DICO_Complet!A:R,14,FALSE)=0,"",VLOOKUP($A1299,DICO_Complet!A:R,14,FALSE))</f>
        <v/>
      </c>
      <c r="Q1299" s="3" t="str">
        <f>IF(VLOOKUP($A1299,DICO_Complet!A:R,15,FALSE)=0,"",VLOOKUP($A1299,DICO_Complet!A:R,15,FALSE))</f>
        <v/>
      </c>
      <c r="R1299" s="3" t="str">
        <f>IF(VLOOKUP($A1299,DICO_Complet!A:R,16,FALSE)=0,"",VLOOKUP($A1299,DICO_Complet!A:R,16,FALSE))</f>
        <v/>
      </c>
      <c r="S1299" s="3" t="str">
        <f>IF(VLOOKUP($A1299,DICO_Complet!A:R,17,FALSE)=0,"",VLOOKUP($A1299,DICO_Complet!A:R,17,FALSE))</f>
        <v/>
      </c>
      <c r="T1299" s="3" t="str">
        <f>IF(VLOOKUP($A1299,DICO_Complet!A:R,18,FALSE)=0,"",VLOOKUP($A1299,DICO_Complet!A:R,18,FALSE))</f>
        <v/>
      </c>
    </row>
    <row r="1300" spans="1:20">
      <c r="A1300" s="29">
        <v>260429112400</v>
      </c>
      <c r="B1300" s="30" t="str">
        <f>IF(ISNA(VLOOKUP(Tableau161920[[#This Row],[Référence]],MON_MSG!A:B,2,FALSE)),"N",IF($I1300="Obsolete","N","O"))</f>
        <v>O</v>
      </c>
      <c r="C1300" s="3" t="str">
        <f>VLOOKUP($A1300,DICO_Complet!A:R,3,FALSE)</f>
        <v>Transaction</v>
      </c>
      <c r="D1300" s="3" t="str">
        <f>VLOOKUP($A1300,DICO_Complet!A:R,4,FALSE)</f>
        <v>claimData</v>
      </c>
      <c r="E1300" s="3" t="str">
        <f>VLOOKUP($A1300,DICO_Complet!A:R,5,FALSE)</f>
        <v>contractManualRetrievalIndicator</v>
      </c>
      <c r="F1300" s="3" t="str">
        <f>VLOOKUP($A1300,DICO_Complet!A:R,6,FALSE)</f>
        <v>TrueFalseIndicator</v>
      </c>
      <c r="G1300" s="31" t="str">
        <f>VLOOKUP($A1300,DICO_Complet!A:R,7,FALSE)</f>
        <v>DNS</v>
      </c>
      <c r="H1300" s="31" t="str">
        <f>VLOOKUP($A1300,DICO_Complet!A:R,8,FALSE)</f>
        <v>Contract Manual Retrieval Method</v>
      </c>
      <c r="I1300" s="3" t="str">
        <f>IF(VLOOKUP($A1300,DICO_Complet!A:R,9,FALSE)&lt;&gt;0,VLOOKUP($A1300,DICO_Complet!A:R,9,FALSE),"")</f>
        <v/>
      </c>
      <c r="J1300" s="3" t="str">
        <f>VLOOKUP($A1300,DICO_Complet!A:R,10,FALSE)</f>
        <v>Contract Manual Retrieval Indicator</v>
      </c>
      <c r="K1300" s="3" t="str">
        <f>IF(OR(ISNA(VLOOKUP(Tableau161920[[#This Row],[Référence]],MON_MSG!A:H,7,FALSE)),ISBLANK(VLOOKUP(Tableau161920[[#This Row],[Référence]],MON_MSG!A:H,7,FALSE))),"",VLOOKUP(Tableau161920[[#This Row],[Référence]],MON_MSG!A:H,7,FALSE))</f>
        <v/>
      </c>
      <c r="L1300" s="3" t="str">
        <f>IF(OR(ISNA(VLOOKUP(Tableau161920[[#This Row],[Référence]],MON_MSG!A:I,8,FALSE)),ISBLANK(VLOOKUP(Tableau161920[[#This Row],[Référence]],MON_MSG!A:I,8,FALSE))),"",VLOOKUP(Tableau161920[[#This Row],[Référence]],MON_MSG!A:I,8,FALSE))</f>
        <v/>
      </c>
      <c r="M1300" s="3" t="str">
        <f>IF(OR(ISNA(VLOOKUP(Tableau161920[[#This Row],[Référence]],MON_MSG!A:J,9,FALSE)),ISBLANK(VLOOKUP(Tableau161920[[#This Row],[Référence]],MON_MSG!A:J,9,FALSE))),"",VLOOKUP(Tableau161920[[#This Row],[Référence]],MON_MSG!A:J,9,FALSE))</f>
        <v/>
      </c>
      <c r="N1300" s="3" t="str">
        <f>IF(VLOOKUP($A1300,DICO_Complet!A:R,12,FALSE)=0,"",VLOOKUP($A1300,DICO_Complet!A:R,12,FALSE))</f>
        <v/>
      </c>
      <c r="O1300" s="3" t="str">
        <f>IF(VLOOKUP($A1300,DICO_Complet!A:R,13,FALSE)=0,"",VLOOKUP($A1300,DICO_Complet!A:R,13,FALSE))</f>
        <v/>
      </c>
      <c r="P1300" s="3" t="str">
        <f>IF(VLOOKUP($A1300,DICO_Complet!A:R,14,FALSE)=0,"",VLOOKUP($A1300,DICO_Complet!A:R,14,FALSE))</f>
        <v/>
      </c>
      <c r="Q1300" s="3" t="str">
        <f>IF(VLOOKUP($A1300,DICO_Complet!A:R,15,FALSE)=0,"",VLOOKUP($A1300,DICO_Complet!A:R,15,FALSE))</f>
        <v/>
      </c>
      <c r="R1300" s="3" t="str">
        <f>IF(VLOOKUP($A1300,DICO_Complet!A:R,16,FALSE)=0,"",VLOOKUP($A1300,DICO_Complet!A:R,16,FALSE))</f>
        <v/>
      </c>
      <c r="S1300" s="3" t="str">
        <f>IF(VLOOKUP($A1300,DICO_Complet!A:R,17,FALSE)=0,"",VLOOKUP($A1300,DICO_Complet!A:R,17,FALSE))</f>
        <v/>
      </c>
      <c r="T1300" s="3" t="str">
        <f>IF(VLOOKUP($A1300,DICO_Complet!A:R,18,FALSE)=0,"",VLOOKUP($A1300,DICO_Complet!A:R,18,FALSE))</f>
        <v/>
      </c>
    </row>
    <row r="1301" spans="1:20">
      <c r="A1301" s="29">
        <v>251024104000</v>
      </c>
      <c r="B1301" s="30" t="str">
        <f>IF(ISNA(VLOOKUP(Tableau161920[[#This Row],[Référence]],MON_MSG!A:B,2,FALSE)),"N",IF($I1301="Obsolete","N","O"))</f>
        <v>O</v>
      </c>
      <c r="C1301" s="3" t="str">
        <f>VLOOKUP($A1301,DICO_Complet!A:R,3,FALSE)</f>
        <v>Transaction</v>
      </c>
      <c r="D1301" s="3" t="str">
        <f>VLOOKUP($A1301,DICO_Complet!A:R,4,FALSE)</f>
        <v>claimData</v>
      </c>
      <c r="E1301" s="3" t="str">
        <f>VLOOKUP($A1301,DICO_Complet!A:R,5,FALSE)</f>
        <v>creationDateTime</v>
      </c>
      <c r="F1301" s="3" t="str">
        <f>VLOOKUP($A1301,DICO_Complet!A:R,6,FALSE)</f>
        <v>ISODateTime</v>
      </c>
      <c r="G1301" s="31" t="str">
        <f>VLOOKUP($A1301,DICO_Complet!A:R,7,FALSE)</f>
        <v>DNS</v>
      </c>
      <c r="H1301" s="31">
        <f>VLOOKUP($A1301,DICO_Complet!A:R,8,FALSE)</f>
        <v>0</v>
      </c>
      <c r="I1301" s="3" t="str">
        <f>IF(VLOOKUP($A1301,DICO_Complet!A:R,9,FALSE)&lt;&gt;0,VLOOKUP($A1301,DICO_Complet!A:R,9,FALSE),"")</f>
        <v/>
      </c>
      <c r="J1301" s="3" t="str">
        <f>VLOOKUP($A1301,DICO_Complet!A:R,10,FALSE)</f>
        <v>Claim creation date time</v>
      </c>
      <c r="K1301" s="3" t="str">
        <f>IF(OR(ISNA(VLOOKUP(Tableau161920[[#This Row],[Référence]],MON_MSG!A:H,7,FALSE)),ISBLANK(VLOOKUP(Tableau161920[[#This Row],[Référence]],MON_MSG!A:H,7,FALSE))),"",VLOOKUP(Tableau161920[[#This Row],[Référence]],MON_MSG!A:H,7,FALSE))</f>
        <v/>
      </c>
      <c r="L1301" s="3" t="str">
        <f>IF(OR(ISNA(VLOOKUP(Tableau161920[[#This Row],[Référence]],MON_MSG!A:I,8,FALSE)),ISBLANK(VLOOKUP(Tableau161920[[#This Row],[Référence]],MON_MSG!A:I,8,FALSE))),"",VLOOKUP(Tableau161920[[#This Row],[Référence]],MON_MSG!A:I,8,FALSE))</f>
        <v/>
      </c>
      <c r="M1301" s="3" t="str">
        <f>IF(OR(ISNA(VLOOKUP(Tableau161920[[#This Row],[Référence]],MON_MSG!A:J,9,FALSE)),ISBLANK(VLOOKUP(Tableau161920[[#This Row],[Référence]],MON_MSG!A:J,9,FALSE))),"",VLOOKUP(Tableau161920[[#This Row],[Référence]],MON_MSG!A:J,9,FALSE))</f>
        <v/>
      </c>
      <c r="N1301" s="3" t="str">
        <f>IF(VLOOKUP($A1301,DICO_Complet!A:R,12,FALSE)=0,"",VLOOKUP($A1301,DICO_Complet!A:R,12,FALSE))</f>
        <v/>
      </c>
      <c r="O1301" s="3" t="str">
        <f>IF(VLOOKUP($A1301,DICO_Complet!A:R,13,FALSE)=0,"",VLOOKUP($A1301,DICO_Complet!A:R,13,FALSE))</f>
        <v/>
      </c>
      <c r="P1301" s="3" t="str">
        <f>IF(VLOOKUP($A1301,DICO_Complet!A:R,14,FALSE)=0,"",VLOOKUP($A1301,DICO_Complet!A:R,14,FALSE))</f>
        <v/>
      </c>
      <c r="Q1301" s="3" t="str">
        <f>IF(VLOOKUP($A1301,DICO_Complet!A:R,15,FALSE)=0,"",VLOOKUP($A1301,DICO_Complet!A:R,15,FALSE))</f>
        <v/>
      </c>
      <c r="R1301" s="3" t="str">
        <f>IF(VLOOKUP($A1301,DICO_Complet!A:R,16,FALSE)=0,"",VLOOKUP($A1301,DICO_Complet!A:R,16,FALSE))</f>
        <v/>
      </c>
      <c r="S1301" s="3" t="str">
        <f>IF(VLOOKUP($A1301,DICO_Complet!A:R,17,FALSE)=0,"",VLOOKUP($A1301,DICO_Complet!A:R,17,FALSE))</f>
        <v/>
      </c>
      <c r="T1301" s="3" t="str">
        <f>IF(VLOOKUP($A1301,DICO_Complet!A:R,18,FALSE)=0,"",VLOOKUP($A1301,DICO_Complet!A:R,18,FALSE))</f>
        <v/>
      </c>
    </row>
    <row r="1302" spans="1:20">
      <c r="A1302" s="29">
        <v>260422141800</v>
      </c>
      <c r="B1302" s="30" t="str">
        <f>IF(ISNA(VLOOKUP(Tableau161920[[#This Row],[Référence]],MON_MSG!A:B,2,FALSE)),"N",IF($I1302="Obsolete","N","O"))</f>
        <v>O</v>
      </c>
      <c r="C1302" s="3" t="str">
        <f>VLOOKUP($A1302,DICO_Complet!A:R,3,FALSE)</f>
        <v>Transaction</v>
      </c>
      <c r="D1302" s="3" t="str">
        <f>VLOOKUP($A1302,DICO_Complet!A:R,4,FALSE)</f>
        <v>claimData</v>
      </c>
      <c r="E1302" s="3" t="str">
        <f>VLOOKUP($A1302,DICO_Complet!A:R,5,FALSE)</f>
        <v>creditsNumber</v>
      </c>
      <c r="F1302" s="3" t="str">
        <f>VLOOKUP($A1302,DICO_Complet!A:R,6,FALSE)</f>
        <v>Max6NumericText</v>
      </c>
      <c r="G1302" s="31" t="str">
        <f>VLOOKUP($A1302,DICO_Complet!A:R,7,FALSE)</f>
        <v>DNS</v>
      </c>
      <c r="H1302" s="31">
        <f>VLOOKUP($A1302,DICO_Complet!A:R,8,FALSE)</f>
        <v>0</v>
      </c>
      <c r="I1302" s="3" t="str">
        <f>IF(VLOOKUP($A1302,DICO_Complet!A:R,9,FALSE)&lt;&gt;0,VLOOKUP($A1302,DICO_Complet!A:R,9,FALSE),"")</f>
        <v/>
      </c>
      <c r="J1302" s="3" t="str">
        <f>VLOOKUP($A1302,DICO_Complet!A:R,10,FALSE)</f>
        <v>Number of credit receipts</v>
      </c>
      <c r="K1302" s="3" t="str">
        <f>IF(OR(ISNA(VLOOKUP(Tableau161920[[#This Row],[Référence]],MON_MSG!A:H,7,FALSE)),ISBLANK(VLOOKUP(Tableau161920[[#This Row],[Référence]],MON_MSG!A:H,7,FALSE))),"",VLOOKUP(Tableau161920[[#This Row],[Référence]],MON_MSG!A:H,7,FALSE))</f>
        <v/>
      </c>
      <c r="L1302" s="3" t="str">
        <f>IF(OR(ISNA(VLOOKUP(Tableau161920[[#This Row],[Référence]],MON_MSG!A:I,8,FALSE)),ISBLANK(VLOOKUP(Tableau161920[[#This Row],[Référence]],MON_MSG!A:I,8,FALSE))),"",VLOOKUP(Tableau161920[[#This Row],[Référence]],MON_MSG!A:I,8,FALSE))</f>
        <v/>
      </c>
      <c r="M1302" s="3" t="str">
        <f>IF(OR(ISNA(VLOOKUP(Tableau161920[[#This Row],[Référence]],MON_MSG!A:J,9,FALSE)),ISBLANK(VLOOKUP(Tableau161920[[#This Row],[Référence]],MON_MSG!A:J,9,FALSE))),"",VLOOKUP(Tableau161920[[#This Row],[Référence]],MON_MSG!A:J,9,FALSE))</f>
        <v/>
      </c>
      <c r="N1302" s="3" t="str">
        <f>IF(VLOOKUP($A1302,DICO_Complet!A:R,12,FALSE)=0,"",VLOOKUP($A1302,DICO_Complet!A:R,12,FALSE))</f>
        <v/>
      </c>
      <c r="O1302" s="3" t="str">
        <f>IF(VLOOKUP($A1302,DICO_Complet!A:R,13,FALSE)=0,"",VLOOKUP($A1302,DICO_Complet!A:R,13,FALSE))</f>
        <v/>
      </c>
      <c r="P1302" s="3" t="str">
        <f>IF(VLOOKUP($A1302,DICO_Complet!A:R,14,FALSE)=0,"",VLOOKUP($A1302,DICO_Complet!A:R,14,FALSE))</f>
        <v/>
      </c>
      <c r="Q1302" s="3" t="str">
        <f>IF(VLOOKUP($A1302,DICO_Complet!A:R,15,FALSE)=0,"",VLOOKUP($A1302,DICO_Complet!A:R,15,FALSE))</f>
        <v/>
      </c>
      <c r="R1302" s="3" t="str">
        <f>IF(VLOOKUP($A1302,DICO_Complet!A:R,16,FALSE)=0,"",VLOOKUP($A1302,DICO_Complet!A:R,16,FALSE))</f>
        <v/>
      </c>
      <c r="S1302" s="3" t="str">
        <f>IF(VLOOKUP($A1302,DICO_Complet!A:R,17,FALSE)=0,"",VLOOKUP($A1302,DICO_Complet!A:R,17,FALSE))</f>
        <v/>
      </c>
      <c r="T1302" s="3" t="str">
        <f>IF(VLOOKUP($A1302,DICO_Complet!A:R,18,FALSE)=0,"",VLOOKUP($A1302,DICO_Complet!A:R,18,FALSE))</f>
        <v/>
      </c>
    </row>
    <row r="1303" spans="1:20">
      <c r="A1303" s="29">
        <v>260422141700</v>
      </c>
      <c r="B1303" s="30" t="str">
        <f>IF(ISNA(VLOOKUP(Tableau161920[[#This Row],[Référence]],MON_MSG!A:B,2,FALSE)),"N",IF($I1303="Obsolete","N","O"))</f>
        <v>O</v>
      </c>
      <c r="C1303" s="3" t="str">
        <f>VLOOKUP($A1303,DICO_Complet!A:R,3,FALSE)</f>
        <v>Transaction</v>
      </c>
      <c r="D1303" s="3" t="str">
        <f>VLOOKUP($A1303,DICO_Complet!A:R,4,FALSE)</f>
        <v>claimData</v>
      </c>
      <c r="E1303" s="3" t="str">
        <f>VLOOKUP($A1303,DICO_Complet!A:R,5,FALSE)</f>
        <v>debitsNumber</v>
      </c>
      <c r="F1303" s="3" t="str">
        <f>VLOOKUP($A1303,DICO_Complet!A:R,6,FALSE)</f>
        <v>Max6NumericText</v>
      </c>
      <c r="G1303" s="31" t="str">
        <f>VLOOKUP($A1303,DICO_Complet!A:R,7,FALSE)</f>
        <v>DNS</v>
      </c>
      <c r="H1303" s="31">
        <f>VLOOKUP($A1303,DICO_Complet!A:R,8,FALSE)</f>
        <v>0</v>
      </c>
      <c r="I1303" s="3" t="str">
        <f>IF(VLOOKUP($A1303,DICO_Complet!A:R,9,FALSE)&lt;&gt;0,VLOOKUP($A1303,DICO_Complet!A:R,9,FALSE),"")</f>
        <v/>
      </c>
      <c r="J1303" s="3" t="str">
        <f>VLOOKUP($A1303,DICO_Complet!A:R,10,FALSE)</f>
        <v>Number of debit receipts</v>
      </c>
      <c r="K1303" s="3" t="str">
        <f>IF(OR(ISNA(VLOOKUP(Tableau161920[[#This Row],[Référence]],MON_MSG!A:H,7,FALSE)),ISBLANK(VLOOKUP(Tableau161920[[#This Row],[Référence]],MON_MSG!A:H,7,FALSE))),"",VLOOKUP(Tableau161920[[#This Row],[Référence]],MON_MSG!A:H,7,FALSE))</f>
        <v/>
      </c>
      <c r="L1303" s="3" t="str">
        <f>IF(OR(ISNA(VLOOKUP(Tableau161920[[#This Row],[Référence]],MON_MSG!A:I,8,FALSE)),ISBLANK(VLOOKUP(Tableau161920[[#This Row],[Référence]],MON_MSG!A:I,8,FALSE))),"",VLOOKUP(Tableau161920[[#This Row],[Référence]],MON_MSG!A:I,8,FALSE))</f>
        <v/>
      </c>
      <c r="M1303" s="3" t="str">
        <f>IF(OR(ISNA(VLOOKUP(Tableau161920[[#This Row],[Référence]],MON_MSG!A:J,9,FALSE)),ISBLANK(VLOOKUP(Tableau161920[[#This Row],[Référence]],MON_MSG!A:J,9,FALSE))),"",VLOOKUP(Tableau161920[[#This Row],[Référence]],MON_MSG!A:J,9,FALSE))</f>
        <v/>
      </c>
      <c r="N1303" s="3" t="str">
        <f>IF(VLOOKUP($A1303,DICO_Complet!A:R,12,FALSE)=0,"",VLOOKUP($A1303,DICO_Complet!A:R,12,FALSE))</f>
        <v/>
      </c>
      <c r="O1303" s="3" t="str">
        <f>IF(VLOOKUP($A1303,DICO_Complet!A:R,13,FALSE)=0,"",VLOOKUP($A1303,DICO_Complet!A:R,13,FALSE))</f>
        <v/>
      </c>
      <c r="P1303" s="3" t="str">
        <f>IF(VLOOKUP($A1303,DICO_Complet!A:R,14,FALSE)=0,"",VLOOKUP($A1303,DICO_Complet!A:R,14,FALSE))</f>
        <v/>
      </c>
      <c r="Q1303" s="3" t="str">
        <f>IF(VLOOKUP($A1303,DICO_Complet!A:R,15,FALSE)=0,"",VLOOKUP($A1303,DICO_Complet!A:R,15,FALSE))</f>
        <v/>
      </c>
      <c r="R1303" s="3" t="str">
        <f>IF(VLOOKUP($A1303,DICO_Complet!A:R,16,FALSE)=0,"",VLOOKUP($A1303,DICO_Complet!A:R,16,FALSE))</f>
        <v/>
      </c>
      <c r="S1303" s="3" t="str">
        <f>IF(VLOOKUP($A1303,DICO_Complet!A:R,17,FALSE)=0,"",VLOOKUP($A1303,DICO_Complet!A:R,17,FALSE))</f>
        <v/>
      </c>
      <c r="T1303" s="3" t="str">
        <f>IF(VLOOKUP($A1303,DICO_Complet!A:R,18,FALSE)=0,"",VLOOKUP($A1303,DICO_Complet!A:R,18,FALSE))</f>
        <v/>
      </c>
    </row>
    <row r="1304" spans="1:20">
      <c r="A1304" s="29">
        <v>260422140100</v>
      </c>
      <c r="B1304" s="30" t="str">
        <f>IF(ISNA(VLOOKUP(Tableau161920[[#This Row],[Référence]],MON_MSG!A:B,2,FALSE)),"N",IF($I1304="Obsolete","N","O"))</f>
        <v>O</v>
      </c>
      <c r="C1304" s="3" t="str">
        <f>VLOOKUP($A1304,DICO_Complet!A:R,3,FALSE)</f>
        <v>Transaction</v>
      </c>
      <c r="D1304" s="3" t="str">
        <f>VLOOKUP($A1304,DICO_Complet!A:R,4,FALSE)</f>
        <v>claimData</v>
      </c>
      <c r="E1304" s="3" t="str">
        <f>VLOOKUP($A1304,DICO_Complet!A:R,5,FALSE)</f>
        <v>documentInternalIdentification</v>
      </c>
      <c r="F1304" s="3" t="str">
        <f>VLOOKUP($A1304,DICO_Complet!A:R,6,FALSE)</f>
        <v>Max19NumericText</v>
      </c>
      <c r="G1304" s="31" t="str">
        <f>VLOOKUP($A1304,DICO_Complet!A:R,7,FALSE)</f>
        <v>DNS</v>
      </c>
      <c r="H1304" s="31">
        <f>VLOOKUP($A1304,DICO_Complet!A:R,8,FALSE)</f>
        <v>0</v>
      </c>
      <c r="I1304" s="3" t="str">
        <f>IF(VLOOKUP($A1304,DICO_Complet!A:R,9,FALSE)&lt;&gt;0,VLOOKUP($A1304,DICO_Complet!A:R,9,FALSE),"")</f>
        <v/>
      </c>
      <c r="J1304" s="3" t="str">
        <f>VLOOKUP($A1304,DICO_Complet!A:R,10,FALSE)</f>
        <v>Technical ID of the SMC document</v>
      </c>
      <c r="K1304" s="3" t="str">
        <f>IF(OR(ISNA(VLOOKUP(Tableau161920[[#This Row],[Référence]],MON_MSG!A:H,7,FALSE)),ISBLANK(VLOOKUP(Tableau161920[[#This Row],[Référence]],MON_MSG!A:H,7,FALSE))),"",VLOOKUP(Tableau161920[[#This Row],[Référence]],MON_MSG!A:H,7,FALSE))</f>
        <v/>
      </c>
      <c r="L1304" s="3" t="str">
        <f>IF(OR(ISNA(VLOOKUP(Tableau161920[[#This Row],[Référence]],MON_MSG!A:I,8,FALSE)),ISBLANK(VLOOKUP(Tableau161920[[#This Row],[Référence]],MON_MSG!A:I,8,FALSE))),"",VLOOKUP(Tableau161920[[#This Row],[Référence]],MON_MSG!A:I,8,FALSE))</f>
        <v/>
      </c>
      <c r="M1304" s="3" t="str">
        <f>IF(OR(ISNA(VLOOKUP(Tableau161920[[#This Row],[Référence]],MON_MSG!A:J,9,FALSE)),ISBLANK(VLOOKUP(Tableau161920[[#This Row],[Référence]],MON_MSG!A:J,9,FALSE))),"",VLOOKUP(Tableau161920[[#This Row],[Référence]],MON_MSG!A:J,9,FALSE))</f>
        <v/>
      </c>
      <c r="N1304" s="3" t="str">
        <f>IF(VLOOKUP($A1304,DICO_Complet!A:R,12,FALSE)=0,"",VLOOKUP($A1304,DICO_Complet!A:R,12,FALSE))</f>
        <v/>
      </c>
      <c r="O1304" s="3" t="str">
        <f>IF(VLOOKUP($A1304,DICO_Complet!A:R,13,FALSE)=0,"",VLOOKUP($A1304,DICO_Complet!A:R,13,FALSE))</f>
        <v/>
      </c>
      <c r="P1304" s="3" t="str">
        <f>IF(VLOOKUP($A1304,DICO_Complet!A:R,14,FALSE)=0,"",VLOOKUP($A1304,DICO_Complet!A:R,14,FALSE))</f>
        <v/>
      </c>
      <c r="Q1304" s="3" t="str">
        <f>IF(VLOOKUP($A1304,DICO_Complet!A:R,15,FALSE)=0,"",VLOOKUP($A1304,DICO_Complet!A:R,15,FALSE))</f>
        <v/>
      </c>
      <c r="R1304" s="3" t="str">
        <f>IF(VLOOKUP($A1304,DICO_Complet!A:R,16,FALSE)=0,"",VLOOKUP($A1304,DICO_Complet!A:R,16,FALSE))</f>
        <v/>
      </c>
      <c r="S1304" s="3" t="str">
        <f>IF(VLOOKUP($A1304,DICO_Complet!A:R,17,FALSE)=0,"",VLOOKUP($A1304,DICO_Complet!A:R,17,FALSE))</f>
        <v/>
      </c>
      <c r="T1304" s="3" t="str">
        <f>IF(VLOOKUP($A1304,DICO_Complet!A:R,18,FALSE)=0,"",VLOOKUP($A1304,DICO_Complet!A:R,18,FALSE))</f>
        <v/>
      </c>
    </row>
    <row r="1305" spans="1:20">
      <c r="A1305" s="29">
        <v>251024104002</v>
      </c>
      <c r="B1305" s="30" t="str">
        <f>IF(ISNA(VLOOKUP(Tableau161920[[#This Row],[Référence]],MON_MSG!A:B,2,FALSE)),"N",IF($I1305="Obsolete","N","O"))</f>
        <v>O</v>
      </c>
      <c r="C1305" s="3" t="str">
        <f>VLOOKUP($A1305,DICO_Complet!A:R,3,FALSE)</f>
        <v>Transaction</v>
      </c>
      <c r="D1305" s="3" t="str">
        <f>VLOOKUP($A1305,DICO_Complet!A:R,4,FALSE)</f>
        <v>claimData</v>
      </c>
      <c r="E1305" s="3" t="str">
        <f>VLOOKUP($A1305,DICO_Complet!A:R,5,FALSE)</f>
        <v>handlingIndicator</v>
      </c>
      <c r="F1305" s="3" t="str">
        <f>VLOOKUP($A1305,DICO_Complet!A:R,6,FALSE)</f>
        <v>TrueFalseIndicator</v>
      </c>
      <c r="G1305" s="31" t="str">
        <f>VLOOKUP($A1305,DICO_Complet!A:R,7,FALSE)</f>
        <v>DNS</v>
      </c>
      <c r="H1305" s="31">
        <f>VLOOKUP($A1305,DICO_Complet!A:R,8,FALSE)</f>
        <v>0</v>
      </c>
      <c r="I1305" s="3" t="str">
        <f>IF(VLOOKUP($A1305,DICO_Complet!A:R,9,FALSE)&lt;&gt;0,VLOOKUP($A1305,DICO_Complet!A:R,9,FALSE),"")</f>
        <v/>
      </c>
      <c r="J1305" s="3" t="str">
        <f>VLOOKUP($A1305,DICO_Complet!A:R,10,FALSE)</f>
        <v>Claim handling indicator</v>
      </c>
      <c r="K1305" s="3" t="str">
        <f>IF(OR(ISNA(VLOOKUP(Tableau161920[[#This Row],[Référence]],MON_MSG!A:H,7,FALSE)),ISBLANK(VLOOKUP(Tableau161920[[#This Row],[Référence]],MON_MSG!A:H,7,FALSE))),"",VLOOKUP(Tableau161920[[#This Row],[Référence]],MON_MSG!A:H,7,FALSE))</f>
        <v/>
      </c>
      <c r="L1305" s="3" t="str">
        <f>IF(OR(ISNA(VLOOKUP(Tableau161920[[#This Row],[Référence]],MON_MSG!A:I,8,FALSE)),ISBLANK(VLOOKUP(Tableau161920[[#This Row],[Référence]],MON_MSG!A:I,8,FALSE))),"",VLOOKUP(Tableau161920[[#This Row],[Référence]],MON_MSG!A:I,8,FALSE))</f>
        <v/>
      </c>
      <c r="M1305" s="3" t="str">
        <f>IF(OR(ISNA(VLOOKUP(Tableau161920[[#This Row],[Référence]],MON_MSG!A:J,9,FALSE)),ISBLANK(VLOOKUP(Tableau161920[[#This Row],[Référence]],MON_MSG!A:J,9,FALSE))),"",VLOOKUP(Tableau161920[[#This Row],[Référence]],MON_MSG!A:J,9,FALSE))</f>
        <v/>
      </c>
      <c r="N1305" s="3" t="str">
        <f>IF(VLOOKUP($A1305,DICO_Complet!A:R,12,FALSE)=0,"",VLOOKUP($A1305,DICO_Complet!A:R,12,FALSE))</f>
        <v/>
      </c>
      <c r="O1305" s="3" t="str">
        <f>IF(VLOOKUP($A1305,DICO_Complet!A:R,13,FALSE)=0,"",VLOOKUP($A1305,DICO_Complet!A:R,13,FALSE))</f>
        <v/>
      </c>
      <c r="P1305" s="3" t="str">
        <f>IF(VLOOKUP($A1305,DICO_Complet!A:R,14,FALSE)=0,"",VLOOKUP($A1305,DICO_Complet!A:R,14,FALSE))</f>
        <v/>
      </c>
      <c r="Q1305" s="3" t="str">
        <f>IF(VLOOKUP($A1305,DICO_Complet!A:R,15,FALSE)=0,"",VLOOKUP($A1305,DICO_Complet!A:R,15,FALSE))</f>
        <v/>
      </c>
      <c r="R1305" s="3" t="str">
        <f>IF(VLOOKUP($A1305,DICO_Complet!A:R,16,FALSE)=0,"",VLOOKUP($A1305,DICO_Complet!A:R,16,FALSE))</f>
        <v/>
      </c>
      <c r="S1305" s="3" t="str">
        <f>IF(VLOOKUP($A1305,DICO_Complet!A:R,17,FALSE)=0,"",VLOOKUP($A1305,DICO_Complet!A:R,17,FALSE))</f>
        <v/>
      </c>
      <c r="T1305" s="3" t="str">
        <f>IF(VLOOKUP($A1305,DICO_Complet!A:R,18,FALSE)=0,"",VLOOKUP($A1305,DICO_Complet!A:R,18,FALSE))</f>
        <v/>
      </c>
    </row>
    <row r="1306" spans="1:20">
      <c r="A1306" s="29">
        <v>251024104001</v>
      </c>
      <c r="B1306" s="30" t="str">
        <f>IF(ISNA(VLOOKUP(Tableau161920[[#This Row],[Référence]],MON_MSG!A:B,2,FALSE)),"N",IF($I1306="Obsolete","N","O"))</f>
        <v>O</v>
      </c>
      <c r="C1306" s="3" t="str">
        <f>VLOOKUP($A1306,DICO_Complet!A:R,3,FALSE)</f>
        <v>Transaction</v>
      </c>
      <c r="D1306" s="3" t="str">
        <f>VLOOKUP($A1306,DICO_Complet!A:R,4,FALSE)</f>
        <v>claimData</v>
      </c>
      <c r="E1306" s="3" t="str">
        <f>VLOOKUP($A1306,DICO_Complet!A:R,5,FALSE)</f>
        <v>rejectReason</v>
      </c>
      <c r="F1306" s="3" t="str">
        <f>VLOOKUP($A1306,DICO_Complet!A:R,6,FALSE)</f>
        <v>Max255AlphaNumericText</v>
      </c>
      <c r="G1306" s="31" t="str">
        <f>VLOOKUP($A1306,DICO_Complet!A:R,7,FALSE)</f>
        <v>DNS</v>
      </c>
      <c r="H1306" s="31">
        <f>VLOOKUP($A1306,DICO_Complet!A:R,8,FALSE)</f>
        <v>0</v>
      </c>
      <c r="I1306" s="3" t="str">
        <f>IF(VLOOKUP($A1306,DICO_Complet!A:R,9,FALSE)&lt;&gt;0,VLOOKUP($A1306,DICO_Complet!A:R,9,FALSE),"")</f>
        <v/>
      </c>
      <c r="J1306" s="3" t="str">
        <f>VLOOKUP($A1306,DICO_Complet!A:R,10,FALSE)</f>
        <v>Reason of claim rejection</v>
      </c>
      <c r="K1306" s="3" t="str">
        <f>IF(OR(ISNA(VLOOKUP(Tableau161920[[#This Row],[Référence]],MON_MSG!A:H,7,FALSE)),ISBLANK(VLOOKUP(Tableau161920[[#This Row],[Référence]],MON_MSG!A:H,7,FALSE))),"",VLOOKUP(Tableau161920[[#This Row],[Référence]],MON_MSG!A:H,7,FALSE))</f>
        <v/>
      </c>
      <c r="L1306" s="3" t="str">
        <f>IF(OR(ISNA(VLOOKUP(Tableau161920[[#This Row],[Référence]],MON_MSG!A:I,8,FALSE)),ISBLANK(VLOOKUP(Tableau161920[[#This Row],[Référence]],MON_MSG!A:I,8,FALSE))),"",VLOOKUP(Tableau161920[[#This Row],[Référence]],MON_MSG!A:I,8,FALSE))</f>
        <v/>
      </c>
      <c r="M1306" s="3" t="str">
        <f>IF(OR(ISNA(VLOOKUP(Tableau161920[[#This Row],[Référence]],MON_MSG!A:J,9,FALSE)),ISBLANK(VLOOKUP(Tableau161920[[#This Row],[Référence]],MON_MSG!A:J,9,FALSE))),"",VLOOKUP(Tableau161920[[#This Row],[Référence]],MON_MSG!A:J,9,FALSE))</f>
        <v/>
      </c>
      <c r="N1306" s="3" t="str">
        <f>IF(VLOOKUP($A1306,DICO_Complet!A:R,12,FALSE)=0,"",VLOOKUP($A1306,DICO_Complet!A:R,12,FALSE))</f>
        <v/>
      </c>
      <c r="O1306" s="3" t="str">
        <f>IF(VLOOKUP($A1306,DICO_Complet!A:R,13,FALSE)=0,"",VLOOKUP($A1306,DICO_Complet!A:R,13,FALSE))</f>
        <v/>
      </c>
      <c r="P1306" s="3" t="str">
        <f>IF(VLOOKUP($A1306,DICO_Complet!A:R,14,FALSE)=0,"",VLOOKUP($A1306,DICO_Complet!A:R,14,FALSE))</f>
        <v/>
      </c>
      <c r="Q1306" s="3" t="str">
        <f>IF(VLOOKUP($A1306,DICO_Complet!A:R,15,FALSE)=0,"",VLOOKUP($A1306,DICO_Complet!A:R,15,FALSE))</f>
        <v/>
      </c>
      <c r="R1306" s="3" t="str">
        <f>IF(VLOOKUP($A1306,DICO_Complet!A:R,16,FALSE)=0,"",VLOOKUP($A1306,DICO_Complet!A:R,16,FALSE))</f>
        <v/>
      </c>
      <c r="S1306" s="3" t="str">
        <f>IF(VLOOKUP($A1306,DICO_Complet!A:R,17,FALSE)=0,"",VLOOKUP($A1306,DICO_Complet!A:R,17,FALSE))</f>
        <v/>
      </c>
      <c r="T1306" s="3" t="str">
        <f>IF(VLOOKUP($A1306,DICO_Complet!A:R,18,FALSE)=0,"",VLOOKUP($A1306,DICO_Complet!A:R,18,FALSE))</f>
        <v/>
      </c>
    </row>
    <row r="1307" spans="1:20">
      <c r="A1307" s="29">
        <v>260423103500</v>
      </c>
      <c r="B1307" s="30" t="str">
        <f>IF(ISNA(VLOOKUP(Tableau161920[[#This Row],[Référence]],MON_MSG!A:B,2,FALSE)),"N",IF($I1307="Obsolete","N","O"))</f>
        <v>O</v>
      </c>
      <c r="C1307" s="3" t="str">
        <f>VLOOKUP($A1307,DICO_Complet!A:R,3,FALSE)</f>
        <v>Transaction</v>
      </c>
      <c r="D1307" s="3" t="str">
        <f>VLOOKUP($A1307,DICO_Complet!A:R,4,FALSE)</f>
        <v>claimData</v>
      </c>
      <c r="E1307" s="3" t="str">
        <f>VLOOKUP($A1307,DICO_Complet!A:R,5,FALSE)</f>
        <v>saleDate</v>
      </c>
      <c r="F1307" s="3" t="str">
        <f>VLOOKUP($A1307,DICO_Complet!A:R,6,FALSE)</f>
        <v>ISODate</v>
      </c>
      <c r="G1307" s="31" t="str">
        <f>VLOOKUP($A1307,DICO_Complet!A:R,7,FALSE)</f>
        <v>DNS</v>
      </c>
      <c r="H1307" s="31">
        <f>VLOOKUP($A1307,DICO_Complet!A:R,8,FALSE)</f>
        <v>0</v>
      </c>
      <c r="I1307" s="3" t="str">
        <f>IF(VLOOKUP($A1307,DICO_Complet!A:R,9,FALSE)&lt;&gt;0,VLOOKUP($A1307,DICO_Complet!A:R,9,FALSE),"")</f>
        <v/>
      </c>
      <c r="J1307" s="3" t="str">
        <f>VLOOKUP($A1307,DICO_Complet!A:R,10,FALSE)</f>
        <v>Sale Date</v>
      </c>
      <c r="K1307" s="3" t="str">
        <f>IF(OR(ISNA(VLOOKUP(Tableau161920[[#This Row],[Référence]],MON_MSG!A:H,7,FALSE)),ISBLANK(VLOOKUP(Tableau161920[[#This Row],[Référence]],MON_MSG!A:H,7,FALSE))),"",VLOOKUP(Tableau161920[[#This Row],[Référence]],MON_MSG!A:H,7,FALSE))</f>
        <v/>
      </c>
      <c r="L1307" s="3" t="str">
        <f>IF(OR(ISNA(VLOOKUP(Tableau161920[[#This Row],[Référence]],MON_MSG!A:I,8,FALSE)),ISBLANK(VLOOKUP(Tableau161920[[#This Row],[Référence]],MON_MSG!A:I,8,FALSE))),"",VLOOKUP(Tableau161920[[#This Row],[Référence]],MON_MSG!A:I,8,FALSE))</f>
        <v/>
      </c>
      <c r="M1307" s="3" t="str">
        <f>IF(OR(ISNA(VLOOKUP(Tableau161920[[#This Row],[Référence]],MON_MSG!A:J,9,FALSE)),ISBLANK(VLOOKUP(Tableau161920[[#This Row],[Référence]],MON_MSG!A:J,9,FALSE))),"",VLOOKUP(Tableau161920[[#This Row],[Référence]],MON_MSG!A:J,9,FALSE))</f>
        <v/>
      </c>
      <c r="N1307" s="3" t="str">
        <f>IF(VLOOKUP($A1307,DICO_Complet!A:R,12,FALSE)=0,"",VLOOKUP($A1307,DICO_Complet!A:R,12,FALSE))</f>
        <v/>
      </c>
      <c r="O1307" s="3" t="str">
        <f>IF(VLOOKUP($A1307,DICO_Complet!A:R,13,FALSE)=0,"",VLOOKUP($A1307,DICO_Complet!A:R,13,FALSE))</f>
        <v/>
      </c>
      <c r="P1307" s="3" t="str">
        <f>IF(VLOOKUP($A1307,DICO_Complet!A:R,14,FALSE)=0,"",VLOOKUP($A1307,DICO_Complet!A:R,14,FALSE))</f>
        <v/>
      </c>
      <c r="Q1307" s="3" t="str">
        <f>IF(VLOOKUP($A1307,DICO_Complet!A:R,15,FALSE)=0,"",VLOOKUP($A1307,DICO_Complet!A:R,15,FALSE))</f>
        <v/>
      </c>
      <c r="R1307" s="3" t="str">
        <f>IF(VLOOKUP($A1307,DICO_Complet!A:R,16,FALSE)=0,"",VLOOKUP($A1307,DICO_Complet!A:R,16,FALSE))</f>
        <v/>
      </c>
      <c r="S1307" s="3" t="str">
        <f>IF(VLOOKUP($A1307,DICO_Complet!A:R,17,FALSE)=0,"",VLOOKUP($A1307,DICO_Complet!A:R,17,FALSE))</f>
        <v/>
      </c>
      <c r="T1307" s="3" t="str">
        <f>IF(VLOOKUP($A1307,DICO_Complet!A:R,18,FALSE)=0,"",VLOOKUP($A1307,DICO_Complet!A:R,18,FALSE))</f>
        <v/>
      </c>
    </row>
    <row r="1308" spans="1:20">
      <c r="A1308" s="29">
        <v>260422142200</v>
      </c>
      <c r="B1308" s="30" t="str">
        <f>IF(ISNA(VLOOKUP(Tableau161920[[#This Row],[Référence]],MON_MSG!A:B,2,FALSE)),"N",IF($I1308="Obsolete","N","O"))</f>
        <v>O</v>
      </c>
      <c r="C1308" s="3" t="str">
        <f>VLOOKUP($A1308,DICO_Complet!A:R,3,FALSE)</f>
        <v>Transaction</v>
      </c>
      <c r="D1308" s="3" t="str">
        <f>VLOOKUP($A1308,DICO_Complet!A:R,4,FALSE)</f>
        <v>claimData</v>
      </c>
      <c r="E1308" s="3" t="str">
        <f>VLOOKUP($A1308,DICO_Complet!A:R,5,FALSE)</f>
        <v>statementEndDate</v>
      </c>
      <c r="F1308" s="3" t="str">
        <f>VLOOKUP($A1308,DICO_Complet!A:R,6,FALSE)</f>
        <v>ISODate</v>
      </c>
      <c r="G1308" s="31" t="str">
        <f>VLOOKUP($A1308,DICO_Complet!A:R,7,FALSE)</f>
        <v>DNS</v>
      </c>
      <c r="H1308" s="31">
        <f>VLOOKUP($A1308,DICO_Complet!A:R,8,FALSE)</f>
        <v>0</v>
      </c>
      <c r="I1308" s="3" t="str">
        <f>IF(VLOOKUP($A1308,DICO_Complet!A:R,9,FALSE)&lt;&gt;0,VLOOKUP($A1308,DICO_Complet!A:R,9,FALSE),"")</f>
        <v/>
      </c>
      <c r="J1308" s="3" t="str">
        <f>VLOOKUP($A1308,DICO_Complet!A:R,10,FALSE)</f>
        <v xml:space="preserve">ending date for statement </v>
      </c>
      <c r="K1308" s="3" t="str">
        <f>IF(OR(ISNA(VLOOKUP(Tableau161920[[#This Row],[Référence]],MON_MSG!A:H,7,FALSE)),ISBLANK(VLOOKUP(Tableau161920[[#This Row],[Référence]],MON_MSG!A:H,7,FALSE))),"",VLOOKUP(Tableau161920[[#This Row],[Référence]],MON_MSG!A:H,7,FALSE))</f>
        <v/>
      </c>
      <c r="L1308" s="3" t="str">
        <f>IF(OR(ISNA(VLOOKUP(Tableau161920[[#This Row],[Référence]],MON_MSG!A:I,8,FALSE)),ISBLANK(VLOOKUP(Tableau161920[[#This Row],[Référence]],MON_MSG!A:I,8,FALSE))),"",VLOOKUP(Tableau161920[[#This Row],[Référence]],MON_MSG!A:I,8,FALSE))</f>
        <v/>
      </c>
      <c r="M1308" s="3" t="str">
        <f>IF(OR(ISNA(VLOOKUP(Tableau161920[[#This Row],[Référence]],MON_MSG!A:J,9,FALSE)),ISBLANK(VLOOKUP(Tableau161920[[#This Row],[Référence]],MON_MSG!A:J,9,FALSE))),"",VLOOKUP(Tableau161920[[#This Row],[Référence]],MON_MSG!A:J,9,FALSE))</f>
        <v/>
      </c>
      <c r="N1308" s="3" t="str">
        <f>IF(VLOOKUP($A1308,DICO_Complet!A:R,12,FALSE)=0,"",VLOOKUP($A1308,DICO_Complet!A:R,12,FALSE))</f>
        <v/>
      </c>
      <c r="O1308" s="3" t="str">
        <f>IF(VLOOKUP($A1308,DICO_Complet!A:R,13,FALSE)=0,"",VLOOKUP($A1308,DICO_Complet!A:R,13,FALSE))</f>
        <v/>
      </c>
      <c r="P1308" s="3" t="str">
        <f>IF(VLOOKUP($A1308,DICO_Complet!A:R,14,FALSE)=0,"",VLOOKUP($A1308,DICO_Complet!A:R,14,FALSE))</f>
        <v/>
      </c>
      <c r="Q1308" s="3" t="str">
        <f>IF(VLOOKUP($A1308,DICO_Complet!A:R,15,FALSE)=0,"",VLOOKUP($A1308,DICO_Complet!A:R,15,FALSE))</f>
        <v/>
      </c>
      <c r="R1308" s="3" t="str">
        <f>IF(VLOOKUP($A1308,DICO_Complet!A:R,16,FALSE)=0,"",VLOOKUP($A1308,DICO_Complet!A:R,16,FALSE))</f>
        <v/>
      </c>
      <c r="S1308" s="3" t="str">
        <f>IF(VLOOKUP($A1308,DICO_Complet!A:R,17,FALSE)=0,"",VLOOKUP($A1308,DICO_Complet!A:R,17,FALSE))</f>
        <v/>
      </c>
      <c r="T1308" s="3" t="str">
        <f>IF(VLOOKUP($A1308,DICO_Complet!A:R,18,FALSE)=0,"",VLOOKUP($A1308,DICO_Complet!A:R,18,FALSE))</f>
        <v/>
      </c>
    </row>
    <row r="1309" spans="1:20">
      <c r="A1309" s="29">
        <v>260422142100</v>
      </c>
      <c r="B1309" s="30" t="str">
        <f>IF(ISNA(VLOOKUP(Tableau161920[[#This Row],[Référence]],MON_MSG!A:B,2,FALSE)),"N",IF($I1309="Obsolete","N","O"))</f>
        <v>O</v>
      </c>
      <c r="C1309" s="3" t="str">
        <f>VLOOKUP($A1309,DICO_Complet!A:R,3,FALSE)</f>
        <v>Transaction</v>
      </c>
      <c r="D1309" s="3" t="str">
        <f>VLOOKUP($A1309,DICO_Complet!A:R,4,FALSE)</f>
        <v>claimData</v>
      </c>
      <c r="E1309" s="3" t="str">
        <f>VLOOKUP($A1309,DICO_Complet!A:R,5,FALSE)</f>
        <v>statementStartDate</v>
      </c>
      <c r="F1309" s="3" t="str">
        <f>VLOOKUP($A1309,DICO_Complet!A:R,6,FALSE)</f>
        <v>ISODate</v>
      </c>
      <c r="G1309" s="31" t="str">
        <f>VLOOKUP($A1309,DICO_Complet!A:R,7,FALSE)</f>
        <v>DNS</v>
      </c>
      <c r="H1309" s="31">
        <f>VLOOKUP($A1309,DICO_Complet!A:R,8,FALSE)</f>
        <v>0</v>
      </c>
      <c r="I1309" s="3" t="str">
        <f>IF(VLOOKUP($A1309,DICO_Complet!A:R,9,FALSE)&lt;&gt;0,VLOOKUP($A1309,DICO_Complet!A:R,9,FALSE),"")</f>
        <v/>
      </c>
      <c r="J1309" s="3" t="str">
        <f>VLOOKUP($A1309,DICO_Complet!A:R,10,FALSE)</f>
        <v xml:space="preserve">starting date for statement </v>
      </c>
      <c r="K1309" s="3" t="str">
        <f>IF(OR(ISNA(VLOOKUP(Tableau161920[[#This Row],[Référence]],MON_MSG!A:H,7,FALSE)),ISBLANK(VLOOKUP(Tableau161920[[#This Row],[Référence]],MON_MSG!A:H,7,FALSE))),"",VLOOKUP(Tableau161920[[#This Row],[Référence]],MON_MSG!A:H,7,FALSE))</f>
        <v/>
      </c>
      <c r="L1309" s="3" t="str">
        <f>IF(OR(ISNA(VLOOKUP(Tableau161920[[#This Row],[Référence]],MON_MSG!A:I,8,FALSE)),ISBLANK(VLOOKUP(Tableau161920[[#This Row],[Référence]],MON_MSG!A:I,8,FALSE))),"",VLOOKUP(Tableau161920[[#This Row],[Référence]],MON_MSG!A:I,8,FALSE))</f>
        <v/>
      </c>
      <c r="M1309" s="3" t="str">
        <f>IF(OR(ISNA(VLOOKUP(Tableau161920[[#This Row],[Référence]],MON_MSG!A:J,9,FALSE)),ISBLANK(VLOOKUP(Tableau161920[[#This Row],[Référence]],MON_MSG!A:J,9,FALSE))),"",VLOOKUP(Tableau161920[[#This Row],[Référence]],MON_MSG!A:J,9,FALSE))</f>
        <v/>
      </c>
      <c r="N1309" s="3" t="str">
        <f>IF(VLOOKUP($A1309,DICO_Complet!A:R,12,FALSE)=0,"",VLOOKUP($A1309,DICO_Complet!A:R,12,FALSE))</f>
        <v/>
      </c>
      <c r="O1309" s="3" t="str">
        <f>IF(VLOOKUP($A1309,DICO_Complet!A:R,13,FALSE)=0,"",VLOOKUP($A1309,DICO_Complet!A:R,13,FALSE))</f>
        <v/>
      </c>
      <c r="P1309" s="3" t="str">
        <f>IF(VLOOKUP($A1309,DICO_Complet!A:R,14,FALSE)=0,"",VLOOKUP($A1309,DICO_Complet!A:R,14,FALSE))</f>
        <v/>
      </c>
      <c r="Q1309" s="3" t="str">
        <f>IF(VLOOKUP($A1309,DICO_Complet!A:R,15,FALSE)=0,"",VLOOKUP($A1309,DICO_Complet!A:R,15,FALSE))</f>
        <v/>
      </c>
      <c r="R1309" s="3" t="str">
        <f>IF(VLOOKUP($A1309,DICO_Complet!A:R,16,FALSE)=0,"",VLOOKUP($A1309,DICO_Complet!A:R,16,FALSE))</f>
        <v/>
      </c>
      <c r="S1309" s="3" t="str">
        <f>IF(VLOOKUP($A1309,DICO_Complet!A:R,17,FALSE)=0,"",VLOOKUP($A1309,DICO_Complet!A:R,17,FALSE))</f>
        <v/>
      </c>
      <c r="T1309" s="3" t="str">
        <f>IF(VLOOKUP($A1309,DICO_Complet!A:R,18,FALSE)=0,"",VLOOKUP($A1309,DICO_Complet!A:R,18,FALSE))</f>
        <v/>
      </c>
    </row>
    <row r="1310" spans="1:20">
      <c r="A1310" s="29">
        <v>260422142400</v>
      </c>
      <c r="B1310" s="30" t="str">
        <f>IF(ISNA(VLOOKUP(Tableau161920[[#This Row],[Référence]],MON_MSG!A:B,2,FALSE)),"N",IF($I1310="Obsolete","N","O"))</f>
        <v>O</v>
      </c>
      <c r="C1310" s="3" t="str">
        <f>VLOOKUP($A1310,DICO_Complet!A:R,3,FALSE)</f>
        <v>Transaction</v>
      </c>
      <c r="D1310" s="3" t="str">
        <f>VLOOKUP($A1310,DICO_Complet!A:R,4,FALSE)</f>
        <v>claimData</v>
      </c>
      <c r="E1310" s="3" t="str">
        <f>VLOOKUP($A1310,DICO_Complet!A:R,5,FALSE)</f>
        <v>statusUpdateDateTime</v>
      </c>
      <c r="F1310" s="3" t="str">
        <f>VLOOKUP($A1310,DICO_Complet!A:R,6,FALSE)</f>
        <v>ISODateTime</v>
      </c>
      <c r="G1310" s="31" t="str">
        <f>VLOOKUP($A1310,DICO_Complet!A:R,7,FALSE)</f>
        <v>DNS</v>
      </c>
      <c r="H1310" s="31">
        <f>VLOOKUP($A1310,DICO_Complet!A:R,8,FALSE)</f>
        <v>0</v>
      </c>
      <c r="I1310" s="3" t="str">
        <f>IF(VLOOKUP($A1310,DICO_Complet!A:R,9,FALSE)&lt;&gt;0,VLOOKUP($A1310,DICO_Complet!A:R,9,FALSE),"")</f>
        <v/>
      </c>
      <c r="J1310" s="3" t="str">
        <f>VLOOKUP($A1310,DICO_Complet!A:R,10,FALSE)</f>
        <v>Update date time of the status</v>
      </c>
      <c r="K1310" s="3" t="str">
        <f>IF(OR(ISNA(VLOOKUP(Tableau161920[[#This Row],[Référence]],MON_MSG!A:H,7,FALSE)),ISBLANK(VLOOKUP(Tableau161920[[#This Row],[Référence]],MON_MSG!A:H,7,FALSE))),"",VLOOKUP(Tableau161920[[#This Row],[Référence]],MON_MSG!A:H,7,FALSE))</f>
        <v/>
      </c>
      <c r="L1310" s="3" t="str">
        <f>IF(OR(ISNA(VLOOKUP(Tableau161920[[#This Row],[Référence]],MON_MSG!A:I,8,FALSE)),ISBLANK(VLOOKUP(Tableau161920[[#This Row],[Référence]],MON_MSG!A:I,8,FALSE))),"",VLOOKUP(Tableau161920[[#This Row],[Référence]],MON_MSG!A:I,8,FALSE))</f>
        <v/>
      </c>
      <c r="M1310" s="3" t="str">
        <f>IF(OR(ISNA(VLOOKUP(Tableau161920[[#This Row],[Référence]],MON_MSG!A:J,9,FALSE)),ISBLANK(VLOOKUP(Tableau161920[[#This Row],[Référence]],MON_MSG!A:J,9,FALSE))),"",VLOOKUP(Tableau161920[[#This Row],[Référence]],MON_MSG!A:J,9,FALSE))</f>
        <v/>
      </c>
      <c r="N1310" s="3" t="str">
        <f>IF(VLOOKUP($A1310,DICO_Complet!A:R,12,FALSE)=0,"",VLOOKUP($A1310,DICO_Complet!A:R,12,FALSE))</f>
        <v/>
      </c>
      <c r="O1310" s="3" t="str">
        <f>IF(VLOOKUP($A1310,DICO_Complet!A:R,13,FALSE)=0,"",VLOOKUP($A1310,DICO_Complet!A:R,13,FALSE))</f>
        <v/>
      </c>
      <c r="P1310" s="3" t="str">
        <f>IF(VLOOKUP($A1310,DICO_Complet!A:R,14,FALSE)=0,"",VLOOKUP($A1310,DICO_Complet!A:R,14,FALSE))</f>
        <v/>
      </c>
      <c r="Q1310" s="3" t="str">
        <f>IF(VLOOKUP($A1310,DICO_Complet!A:R,15,FALSE)=0,"",VLOOKUP($A1310,DICO_Complet!A:R,15,FALSE))</f>
        <v/>
      </c>
      <c r="R1310" s="3" t="str">
        <f>IF(VLOOKUP($A1310,DICO_Complet!A:R,16,FALSE)=0,"",VLOOKUP($A1310,DICO_Complet!A:R,16,FALSE))</f>
        <v/>
      </c>
      <c r="S1310" s="3" t="str">
        <f>IF(VLOOKUP($A1310,DICO_Complet!A:R,17,FALSE)=0,"",VLOOKUP($A1310,DICO_Complet!A:R,17,FALSE))</f>
        <v/>
      </c>
      <c r="T1310" s="3" t="str">
        <f>IF(VLOOKUP($A1310,DICO_Complet!A:R,18,FALSE)=0,"",VLOOKUP($A1310,DICO_Complet!A:R,18,FALSE))</f>
        <v/>
      </c>
    </row>
    <row r="1311" spans="1:20">
      <c r="A1311" s="29">
        <v>260422142500</v>
      </c>
      <c r="B1311" s="30" t="str">
        <f>IF(ISNA(VLOOKUP(Tableau161920[[#This Row],[Référence]],MON_MSG!A:B,2,FALSE)),"N",IF($I1311="Obsolete","N","O"))</f>
        <v>O</v>
      </c>
      <c r="C1311" s="3" t="str">
        <f>VLOOKUP($A1311,DICO_Complet!A:R,3,FALSE)</f>
        <v>Transaction</v>
      </c>
      <c r="D1311" s="3" t="str">
        <f>VLOOKUP($A1311,DICO_Complet!A:R,4,FALSE)</f>
        <v>claimData</v>
      </c>
      <c r="E1311" s="3" t="str">
        <f>VLOOKUP($A1311,DICO_Complet!A:R,5,FALSE)</f>
        <v>taskAdvancement</v>
      </c>
      <c r="F1311" s="3" t="str">
        <f>VLOOKUP($A1311,DICO_Complet!A:R,6,FALSE)</f>
        <v>Max255Text</v>
      </c>
      <c r="G1311" s="31" t="str">
        <f>VLOOKUP($A1311,DICO_Complet!A:R,7,FALSE)</f>
        <v>DNS</v>
      </c>
      <c r="H1311" s="31">
        <f>VLOOKUP($A1311,DICO_Complet!A:R,8,FALSE)</f>
        <v>0</v>
      </c>
      <c r="I1311" s="3" t="str">
        <f>IF(VLOOKUP($A1311,DICO_Complet!A:R,9,FALSE)&lt;&gt;0,VLOOKUP($A1311,DICO_Complet!A:R,9,FALSE),"")</f>
        <v/>
      </c>
      <c r="J1311" s="3" t="str">
        <f>VLOOKUP($A1311,DICO_Complet!A:R,10,FALSE)</f>
        <v>Task Advancement</v>
      </c>
      <c r="K1311" s="3" t="str">
        <f>IF(OR(ISNA(VLOOKUP(Tableau161920[[#This Row],[Référence]],MON_MSG!A:H,7,FALSE)),ISBLANK(VLOOKUP(Tableau161920[[#This Row],[Référence]],MON_MSG!A:H,7,FALSE))),"",VLOOKUP(Tableau161920[[#This Row],[Référence]],MON_MSG!A:H,7,FALSE))</f>
        <v/>
      </c>
      <c r="L1311" s="3" t="str">
        <f>IF(OR(ISNA(VLOOKUP(Tableau161920[[#This Row],[Référence]],MON_MSG!A:I,8,FALSE)),ISBLANK(VLOOKUP(Tableau161920[[#This Row],[Référence]],MON_MSG!A:I,8,FALSE))),"",VLOOKUP(Tableau161920[[#This Row],[Référence]],MON_MSG!A:I,8,FALSE))</f>
        <v/>
      </c>
      <c r="M1311" s="3" t="str">
        <f>IF(OR(ISNA(VLOOKUP(Tableau161920[[#This Row],[Référence]],MON_MSG!A:J,9,FALSE)),ISBLANK(VLOOKUP(Tableau161920[[#This Row],[Référence]],MON_MSG!A:J,9,FALSE))),"",VLOOKUP(Tableau161920[[#This Row],[Référence]],MON_MSG!A:J,9,FALSE))</f>
        <v/>
      </c>
      <c r="N1311" s="3" t="str">
        <f>IF(VLOOKUP($A1311,DICO_Complet!A:R,12,FALSE)=0,"",VLOOKUP($A1311,DICO_Complet!A:R,12,FALSE))</f>
        <v/>
      </c>
      <c r="O1311" s="3" t="str">
        <f>IF(VLOOKUP($A1311,DICO_Complet!A:R,13,FALSE)=0,"",VLOOKUP($A1311,DICO_Complet!A:R,13,FALSE))</f>
        <v/>
      </c>
      <c r="P1311" s="3" t="str">
        <f>IF(VLOOKUP($A1311,DICO_Complet!A:R,14,FALSE)=0,"",VLOOKUP($A1311,DICO_Complet!A:R,14,FALSE))</f>
        <v/>
      </c>
      <c r="Q1311" s="3" t="str">
        <f>IF(VLOOKUP($A1311,DICO_Complet!A:R,15,FALSE)=0,"",VLOOKUP($A1311,DICO_Complet!A:R,15,FALSE))</f>
        <v/>
      </c>
      <c r="R1311" s="3" t="str">
        <f>IF(VLOOKUP($A1311,DICO_Complet!A:R,16,FALSE)=0,"",VLOOKUP($A1311,DICO_Complet!A:R,16,FALSE))</f>
        <v/>
      </c>
      <c r="S1311" s="3" t="str">
        <f>IF(VLOOKUP($A1311,DICO_Complet!A:R,17,FALSE)=0,"",VLOOKUP($A1311,DICO_Complet!A:R,17,FALSE))</f>
        <v/>
      </c>
      <c r="T1311" s="3" t="str">
        <f>IF(VLOOKUP($A1311,DICO_Complet!A:R,18,FALSE)=0,"",VLOOKUP($A1311,DICO_Complet!A:R,18,FALSE))</f>
        <v/>
      </c>
    </row>
    <row r="1312" spans="1:20">
      <c r="A1312" s="29">
        <v>260422142600</v>
      </c>
      <c r="B1312" s="30" t="str">
        <f>IF(ISNA(VLOOKUP(Tableau161920[[#This Row],[Référence]],MON_MSG!A:B,2,FALSE)),"N",IF($I1312="Obsolete","N","O"))</f>
        <v>O</v>
      </c>
      <c r="C1312" s="3" t="str">
        <f>VLOOKUP($A1312,DICO_Complet!A:R,3,FALSE)</f>
        <v>Transaction</v>
      </c>
      <c r="D1312" s="3" t="str">
        <f>VLOOKUP($A1312,DICO_Complet!A:R,4,FALSE)</f>
        <v>claimData</v>
      </c>
      <c r="E1312" s="3" t="str">
        <f>VLOOKUP($A1312,DICO_Complet!A:R,5,FALSE)</f>
        <v>totalAmount</v>
      </c>
      <c r="F1312" s="3" t="str">
        <f>VLOOKUP($A1312,DICO_Complet!A:R,6,FALSE)</f>
        <v>AmountType</v>
      </c>
      <c r="G1312" s="31" t="str">
        <f>VLOOKUP($A1312,DICO_Complet!A:R,7,FALSE)</f>
        <v>DNS</v>
      </c>
      <c r="H1312" s="31">
        <f>VLOOKUP($A1312,DICO_Complet!A:R,8,FALSE)</f>
        <v>0</v>
      </c>
      <c r="I1312" s="3" t="str">
        <f>IF(VLOOKUP($A1312,DICO_Complet!A:R,9,FALSE)&lt;&gt;0,VLOOKUP($A1312,DICO_Complet!A:R,9,FALSE),"")</f>
        <v/>
      </c>
      <c r="J1312" s="3" t="str">
        <f>VLOOKUP($A1312,DICO_Complet!A:R,10,FALSE)</f>
        <v>Total amount of transactions in the claim file</v>
      </c>
      <c r="K1312" s="3" t="str">
        <f>IF(OR(ISNA(VLOOKUP(Tableau161920[[#This Row],[Référence]],MON_MSG!A:H,7,FALSE)),ISBLANK(VLOOKUP(Tableau161920[[#This Row],[Référence]],MON_MSG!A:H,7,FALSE))),"",VLOOKUP(Tableau161920[[#This Row],[Référence]],MON_MSG!A:H,7,FALSE))</f>
        <v/>
      </c>
      <c r="L1312" s="3" t="str">
        <f>IF(OR(ISNA(VLOOKUP(Tableau161920[[#This Row],[Référence]],MON_MSG!A:I,8,FALSE)),ISBLANK(VLOOKUP(Tableau161920[[#This Row],[Référence]],MON_MSG!A:I,8,FALSE))),"",VLOOKUP(Tableau161920[[#This Row],[Référence]],MON_MSG!A:I,8,FALSE))</f>
        <v/>
      </c>
      <c r="M1312" s="3" t="str">
        <f>IF(OR(ISNA(VLOOKUP(Tableau161920[[#This Row],[Référence]],MON_MSG!A:J,9,FALSE)),ISBLANK(VLOOKUP(Tableau161920[[#This Row],[Référence]],MON_MSG!A:J,9,FALSE))),"",VLOOKUP(Tableau161920[[#This Row],[Référence]],MON_MSG!A:J,9,FALSE))</f>
        <v/>
      </c>
      <c r="N1312" s="3" t="str">
        <f>IF(VLOOKUP($A1312,DICO_Complet!A:R,12,FALSE)=0,"",VLOOKUP($A1312,DICO_Complet!A:R,12,FALSE))</f>
        <v/>
      </c>
      <c r="O1312" s="3" t="str">
        <f>IF(VLOOKUP($A1312,DICO_Complet!A:R,13,FALSE)=0,"",VLOOKUP($A1312,DICO_Complet!A:R,13,FALSE))</f>
        <v/>
      </c>
      <c r="P1312" s="3" t="str">
        <f>IF(VLOOKUP($A1312,DICO_Complet!A:R,14,FALSE)=0,"",VLOOKUP($A1312,DICO_Complet!A:R,14,FALSE))</f>
        <v/>
      </c>
      <c r="Q1312" s="3" t="str">
        <f>IF(VLOOKUP($A1312,DICO_Complet!A:R,15,FALSE)=0,"",VLOOKUP($A1312,DICO_Complet!A:R,15,FALSE))</f>
        <v/>
      </c>
      <c r="R1312" s="3" t="str">
        <f>IF(VLOOKUP($A1312,DICO_Complet!A:R,16,FALSE)=0,"",VLOOKUP($A1312,DICO_Complet!A:R,16,FALSE))</f>
        <v/>
      </c>
      <c r="S1312" s="3" t="str">
        <f>IF(VLOOKUP($A1312,DICO_Complet!A:R,17,FALSE)=0,"",VLOOKUP($A1312,DICO_Complet!A:R,17,FALSE))</f>
        <v/>
      </c>
      <c r="T1312" s="3" t="str">
        <f>IF(VLOOKUP($A1312,DICO_Complet!A:R,18,FALSE)=0,"",VLOOKUP($A1312,DICO_Complet!A:R,18,FALSE))</f>
        <v/>
      </c>
    </row>
    <row r="1313" spans="1:20">
      <c r="A1313" s="29">
        <v>260423103400</v>
      </c>
      <c r="B1313" s="30" t="str">
        <f>IF(ISNA(VLOOKUP(Tableau161920[[#This Row],[Référence]],MON_MSG!A:B,2,FALSE)),"N",IF($I1313="Obsolete","N","O"))</f>
        <v>O</v>
      </c>
      <c r="C1313" s="3" t="str">
        <f>VLOOKUP($A1313,DICO_Complet!A:R,3,FALSE)</f>
        <v>Transaction</v>
      </c>
      <c r="D1313" s="3" t="str">
        <f>VLOOKUP($A1313,DICO_Complet!A:R,4,FALSE)</f>
        <v>claimData</v>
      </c>
      <c r="E1313" s="3" t="str">
        <f>VLOOKUP($A1313,DICO_Complet!A:R,5,FALSE)</f>
        <v>transactionsCounter</v>
      </c>
      <c r="F1313" s="3" t="str">
        <f>VLOOKUP($A1313,DICO_Complet!A:R,6,FALSE)</f>
        <v>Max10NumericText</v>
      </c>
      <c r="G1313" s="31" t="str">
        <f>VLOOKUP($A1313,DICO_Complet!A:R,7,FALSE)</f>
        <v>DNS</v>
      </c>
      <c r="H1313" s="31">
        <f>VLOOKUP($A1313,DICO_Complet!A:R,8,FALSE)</f>
        <v>0</v>
      </c>
      <c r="I1313" s="3" t="str">
        <f>IF(VLOOKUP($A1313,DICO_Complet!A:R,9,FALSE)&lt;&gt;0,VLOOKUP($A1313,DICO_Complet!A:R,9,FALSE),"")</f>
        <v/>
      </c>
      <c r="J1313" s="3" t="str">
        <f>VLOOKUP($A1313,DICO_Complet!A:R,10,FALSE)</f>
        <v>Number of receipts covered by the claim.</v>
      </c>
      <c r="K1313" s="3" t="str">
        <f>IF(OR(ISNA(VLOOKUP(Tableau161920[[#This Row],[Référence]],MON_MSG!A:H,7,FALSE)),ISBLANK(VLOOKUP(Tableau161920[[#This Row],[Référence]],MON_MSG!A:H,7,FALSE))),"",VLOOKUP(Tableau161920[[#This Row],[Référence]],MON_MSG!A:H,7,FALSE))</f>
        <v/>
      </c>
      <c r="L1313" s="3" t="str">
        <f>IF(OR(ISNA(VLOOKUP(Tableau161920[[#This Row],[Référence]],MON_MSG!A:I,8,FALSE)),ISBLANK(VLOOKUP(Tableau161920[[#This Row],[Référence]],MON_MSG!A:I,8,FALSE))),"",VLOOKUP(Tableau161920[[#This Row],[Référence]],MON_MSG!A:I,8,FALSE))</f>
        <v/>
      </c>
      <c r="M1313" s="3" t="str">
        <f>IF(OR(ISNA(VLOOKUP(Tableau161920[[#This Row],[Référence]],MON_MSG!A:J,9,FALSE)),ISBLANK(VLOOKUP(Tableau161920[[#This Row],[Référence]],MON_MSG!A:J,9,FALSE))),"",VLOOKUP(Tableau161920[[#This Row],[Référence]],MON_MSG!A:J,9,FALSE))</f>
        <v/>
      </c>
      <c r="N1313" s="3" t="str">
        <f>IF(VLOOKUP($A1313,DICO_Complet!A:R,12,FALSE)=0,"",VLOOKUP($A1313,DICO_Complet!A:R,12,FALSE))</f>
        <v/>
      </c>
      <c r="O1313" s="3" t="str">
        <f>IF(VLOOKUP($A1313,DICO_Complet!A:R,13,FALSE)=0,"",VLOOKUP($A1313,DICO_Complet!A:R,13,FALSE))</f>
        <v/>
      </c>
      <c r="P1313" s="3" t="str">
        <f>IF(VLOOKUP($A1313,DICO_Complet!A:R,14,FALSE)=0,"",VLOOKUP($A1313,DICO_Complet!A:R,14,FALSE))</f>
        <v/>
      </c>
      <c r="Q1313" s="3" t="str">
        <f>IF(VLOOKUP($A1313,DICO_Complet!A:R,15,FALSE)=0,"",VLOOKUP($A1313,DICO_Complet!A:R,15,FALSE))</f>
        <v/>
      </c>
      <c r="R1313" s="3" t="str">
        <f>IF(VLOOKUP($A1313,DICO_Complet!A:R,16,FALSE)=0,"",VLOOKUP($A1313,DICO_Complet!A:R,16,FALSE))</f>
        <v/>
      </c>
      <c r="S1313" s="3" t="str">
        <f>IF(VLOOKUP($A1313,DICO_Complet!A:R,17,FALSE)=0,"",VLOOKUP($A1313,DICO_Complet!A:R,17,FALSE))</f>
        <v/>
      </c>
      <c r="T1313" s="3" t="str">
        <f>IF(VLOOKUP($A1313,DICO_Complet!A:R,18,FALSE)=0,"",VLOOKUP($A1313,DICO_Complet!A:R,18,FALSE))</f>
        <v/>
      </c>
    </row>
    <row r="1314" spans="1:20">
      <c r="A1314" s="29">
        <v>260422141500</v>
      </c>
      <c r="B1314" s="30" t="str">
        <f>IF(ISNA(VLOOKUP(Tableau161920[[#This Row],[Référence]],MON_MSG!A:B,2,FALSE)),"N",IF($I1314="Obsolete","N","O"))</f>
        <v>O</v>
      </c>
      <c r="C1314" s="3" t="str">
        <f>VLOOKUP($A1314,DICO_Complet!A:R,3,FALSE)</f>
        <v>Transaction</v>
      </c>
      <c r="D1314" s="3" t="str">
        <f>VLOOKUP($A1314,DICO_Complet!A:R,4,FALSE)</f>
        <v>claimData</v>
      </c>
      <c r="E1314" s="3" t="str">
        <f>VLOOKUP($A1314,DICO_Complet!A:R,5,FALSE)</f>
        <v>updateDateTime</v>
      </c>
      <c r="F1314" s="3" t="str">
        <f>VLOOKUP($A1314,DICO_Complet!A:R,6,FALSE)</f>
        <v>ISODateTime</v>
      </c>
      <c r="G1314" s="31" t="str">
        <f>VLOOKUP($A1314,DICO_Complet!A:R,7,FALSE)</f>
        <v>DNS</v>
      </c>
      <c r="H1314" s="31">
        <f>VLOOKUP($A1314,DICO_Complet!A:R,8,FALSE)</f>
        <v>0</v>
      </c>
      <c r="I1314" s="3" t="str">
        <f>IF(VLOOKUP($A1314,DICO_Complet!A:R,9,FALSE)&lt;&gt;0,VLOOKUP($A1314,DICO_Complet!A:R,9,FALSE),"")</f>
        <v/>
      </c>
      <c r="J1314" s="3" t="str">
        <f>VLOOKUP($A1314,DICO_Complet!A:R,10,FALSE)</f>
        <v>Update date time</v>
      </c>
      <c r="K1314" s="3" t="str">
        <f>IF(OR(ISNA(VLOOKUP(Tableau161920[[#This Row],[Référence]],MON_MSG!A:H,7,FALSE)),ISBLANK(VLOOKUP(Tableau161920[[#This Row],[Référence]],MON_MSG!A:H,7,FALSE))),"",VLOOKUP(Tableau161920[[#This Row],[Référence]],MON_MSG!A:H,7,FALSE))</f>
        <v/>
      </c>
      <c r="L1314" s="3" t="str">
        <f>IF(OR(ISNA(VLOOKUP(Tableau161920[[#This Row],[Référence]],MON_MSG!A:I,8,FALSE)),ISBLANK(VLOOKUP(Tableau161920[[#This Row],[Référence]],MON_MSG!A:I,8,FALSE))),"",VLOOKUP(Tableau161920[[#This Row],[Référence]],MON_MSG!A:I,8,FALSE))</f>
        <v/>
      </c>
      <c r="M1314" s="3" t="str">
        <f>IF(OR(ISNA(VLOOKUP(Tableau161920[[#This Row],[Référence]],MON_MSG!A:J,9,FALSE)),ISBLANK(VLOOKUP(Tableau161920[[#This Row],[Référence]],MON_MSG!A:J,9,FALSE))),"",VLOOKUP(Tableau161920[[#This Row],[Référence]],MON_MSG!A:J,9,FALSE))</f>
        <v/>
      </c>
      <c r="N1314" s="3" t="str">
        <f>IF(VLOOKUP($A1314,DICO_Complet!A:R,12,FALSE)=0,"",VLOOKUP($A1314,DICO_Complet!A:R,12,FALSE))</f>
        <v/>
      </c>
      <c r="O1314" s="3" t="str">
        <f>IF(VLOOKUP($A1314,DICO_Complet!A:R,13,FALSE)=0,"",VLOOKUP($A1314,DICO_Complet!A:R,13,FALSE))</f>
        <v/>
      </c>
      <c r="P1314" s="3" t="str">
        <f>IF(VLOOKUP($A1314,DICO_Complet!A:R,14,FALSE)=0,"",VLOOKUP($A1314,DICO_Complet!A:R,14,FALSE))</f>
        <v/>
      </c>
      <c r="Q1314" s="3" t="str">
        <f>IF(VLOOKUP($A1314,DICO_Complet!A:R,15,FALSE)=0,"",VLOOKUP($A1314,DICO_Complet!A:R,15,FALSE))</f>
        <v/>
      </c>
      <c r="R1314" s="3" t="str">
        <f>IF(VLOOKUP($A1314,DICO_Complet!A:R,16,FALSE)=0,"",VLOOKUP($A1314,DICO_Complet!A:R,16,FALSE))</f>
        <v/>
      </c>
      <c r="S1314" s="3" t="str">
        <f>IF(VLOOKUP($A1314,DICO_Complet!A:R,17,FALSE)=0,"",VLOOKUP($A1314,DICO_Complet!A:R,17,FALSE))</f>
        <v/>
      </c>
      <c r="T1314" s="3" t="str">
        <f>IF(VLOOKUP($A1314,DICO_Complet!A:R,18,FALSE)=0,"",VLOOKUP($A1314,DICO_Complet!A:R,18,FALSE))</f>
        <v/>
      </c>
    </row>
    <row r="1315" spans="1:20">
      <c r="A1315" s="29">
        <v>260422141600</v>
      </c>
      <c r="B1315" s="30" t="str">
        <f>IF(ISNA(VLOOKUP(Tableau161920[[#This Row],[Référence]],MON_MSG!A:B,2,FALSE)),"N",IF($I1315="Obsolete","N","O"))</f>
        <v>O</v>
      </c>
      <c r="C1315" s="3" t="str">
        <f>VLOOKUP($A1315,DICO_Complet!A:R,3,FALSE)</f>
        <v>Transaction</v>
      </c>
      <c r="D1315" s="3" t="str">
        <f>VLOOKUP($A1315,DICO_Complet!A:R,4,FALSE)</f>
        <v>claimData</v>
      </c>
      <c r="E1315" s="3" t="str">
        <f>VLOOKUP($A1315,DICO_Complet!A:R,5,FALSE)</f>
        <v>valueDate</v>
      </c>
      <c r="F1315" s="3" t="str">
        <f>VLOOKUP($A1315,DICO_Complet!A:R,6,FALSE)</f>
        <v>ISODate</v>
      </c>
      <c r="G1315" s="31" t="str">
        <f>VLOOKUP($A1315,DICO_Complet!A:R,7,FALSE)</f>
        <v>DNS</v>
      </c>
      <c r="H1315" s="31">
        <f>VLOOKUP($A1315,DICO_Complet!A:R,8,FALSE)</f>
        <v>0</v>
      </c>
      <c r="I1315" s="3" t="str">
        <f>IF(VLOOKUP($A1315,DICO_Complet!A:R,9,FALSE)&lt;&gt;0,VLOOKUP($A1315,DICO_Complet!A:R,9,FALSE),"")</f>
        <v/>
      </c>
      <c r="J1315" s="3" t="str">
        <f>VLOOKUP($A1315,DICO_Complet!A:R,10,FALSE)</f>
        <v>Claim date</v>
      </c>
      <c r="K1315" s="3" t="str">
        <f>IF(OR(ISNA(VLOOKUP(Tableau161920[[#This Row],[Référence]],MON_MSG!A:H,7,FALSE)),ISBLANK(VLOOKUP(Tableau161920[[#This Row],[Référence]],MON_MSG!A:H,7,FALSE))),"",VLOOKUP(Tableau161920[[#This Row],[Référence]],MON_MSG!A:H,7,FALSE))</f>
        <v/>
      </c>
      <c r="L1315" s="3" t="str">
        <f>IF(OR(ISNA(VLOOKUP(Tableau161920[[#This Row],[Référence]],MON_MSG!A:I,8,FALSE)),ISBLANK(VLOOKUP(Tableau161920[[#This Row],[Référence]],MON_MSG!A:I,8,FALSE))),"",VLOOKUP(Tableau161920[[#This Row],[Référence]],MON_MSG!A:I,8,FALSE))</f>
        <v/>
      </c>
      <c r="M1315" s="3" t="str">
        <f>IF(OR(ISNA(VLOOKUP(Tableau161920[[#This Row],[Référence]],MON_MSG!A:J,9,FALSE)),ISBLANK(VLOOKUP(Tableau161920[[#This Row],[Référence]],MON_MSG!A:J,9,FALSE))),"",VLOOKUP(Tableau161920[[#This Row],[Référence]],MON_MSG!A:J,9,FALSE))</f>
        <v/>
      </c>
      <c r="N1315" s="3" t="str">
        <f>IF(VLOOKUP($A1315,DICO_Complet!A:R,12,FALSE)=0,"",VLOOKUP($A1315,DICO_Complet!A:R,12,FALSE))</f>
        <v/>
      </c>
      <c r="O1315" s="3" t="str">
        <f>IF(VLOOKUP($A1315,DICO_Complet!A:R,13,FALSE)=0,"",VLOOKUP($A1315,DICO_Complet!A:R,13,FALSE))</f>
        <v/>
      </c>
      <c r="P1315" s="3" t="str">
        <f>IF(VLOOKUP($A1315,DICO_Complet!A:R,14,FALSE)=0,"",VLOOKUP($A1315,DICO_Complet!A:R,14,FALSE))</f>
        <v/>
      </c>
      <c r="Q1315" s="3" t="str">
        <f>IF(VLOOKUP($A1315,DICO_Complet!A:R,15,FALSE)=0,"",VLOOKUP($A1315,DICO_Complet!A:R,15,FALSE))</f>
        <v/>
      </c>
      <c r="R1315" s="3" t="str">
        <f>IF(VLOOKUP($A1315,DICO_Complet!A:R,16,FALSE)=0,"",VLOOKUP($A1315,DICO_Complet!A:R,16,FALSE))</f>
        <v/>
      </c>
      <c r="S1315" s="3" t="str">
        <f>IF(VLOOKUP($A1315,DICO_Complet!A:R,17,FALSE)=0,"",VLOOKUP($A1315,DICO_Complet!A:R,17,FALSE))</f>
        <v/>
      </c>
      <c r="T1315" s="3" t="str">
        <f>IF(VLOOKUP($A1315,DICO_Complet!A:R,18,FALSE)=0,"",VLOOKUP($A1315,DICO_Complet!A:R,18,FALSE))</f>
        <v/>
      </c>
    </row>
    <row r="1316" spans="1:20">
      <c r="A1316" s="29">
        <v>250717183200</v>
      </c>
      <c r="B1316" s="30" t="str">
        <f>IF(ISNA(VLOOKUP(Tableau161920[[#This Row],[Référence]],MON_MSG!A:B,2,FALSE)),"N",IF($I1316="Obsolete","N","O"))</f>
        <v>O</v>
      </c>
      <c r="C1316" s="3" t="str">
        <f>VLOOKUP($A1316,DICO_Complet!A:R,3,FALSE)</f>
        <v>Transaction</v>
      </c>
      <c r="D1316" s="3" t="str">
        <f>VLOOKUP($A1316,DICO_Complet!A:R,4,FALSE)</f>
        <v>claimer</v>
      </c>
      <c r="E1316" s="3" t="str">
        <f>VLOOKUP($A1316,DICO_Complet!A:R,5,FALSE)</f>
        <v>civility</v>
      </c>
      <c r="F1316" s="3" t="str">
        <f>VLOOKUP($A1316,DICO_Complet!A:R,6,FALSE)</f>
        <v>Max16Text</v>
      </c>
      <c r="G1316" s="31" t="str">
        <f>VLOOKUP($A1316,DICO_Complet!A:R,7,FALSE)</f>
        <v>DSP</v>
      </c>
      <c r="H1316" s="31">
        <f>VLOOKUP($A1316,DICO_Complet!A:R,8,FALSE)</f>
        <v>0</v>
      </c>
      <c r="I1316" s="3" t="str">
        <f>IF(VLOOKUP($A1316,DICO_Complet!A:R,9,FALSE)&lt;&gt;0,VLOOKUP($A1316,DICO_Complet!A:R,9,FALSE),"")</f>
        <v/>
      </c>
      <c r="J1316" s="3" t="str">
        <f>VLOOKUP($A1316,DICO_Complet!A:R,10,FALSE)</f>
        <v>claimer title</v>
      </c>
      <c r="K1316" s="3" t="str">
        <f>IF(OR(ISNA(VLOOKUP(Tableau161920[[#This Row],[Référence]],MON_MSG!A:H,7,FALSE)),ISBLANK(VLOOKUP(Tableau161920[[#This Row],[Référence]],MON_MSG!A:H,7,FALSE))),"",VLOOKUP(Tableau161920[[#This Row],[Référence]],MON_MSG!A:H,7,FALSE))</f>
        <v/>
      </c>
      <c r="L1316" s="3" t="str">
        <f>IF(OR(ISNA(VLOOKUP(Tableau161920[[#This Row],[Référence]],MON_MSG!A:I,8,FALSE)),ISBLANK(VLOOKUP(Tableau161920[[#This Row],[Référence]],MON_MSG!A:I,8,FALSE))),"",VLOOKUP(Tableau161920[[#This Row],[Référence]],MON_MSG!A:I,8,FALSE))</f>
        <v/>
      </c>
      <c r="M1316" s="3" t="str">
        <f>IF(OR(ISNA(VLOOKUP(Tableau161920[[#This Row],[Référence]],MON_MSG!A:J,9,FALSE)),ISBLANK(VLOOKUP(Tableau161920[[#This Row],[Référence]],MON_MSG!A:J,9,FALSE))),"",VLOOKUP(Tableau161920[[#This Row],[Référence]],MON_MSG!A:J,9,FALSE))</f>
        <v/>
      </c>
      <c r="N1316" s="3" t="str">
        <f>IF(VLOOKUP($A1316,DICO_Complet!A:R,12,FALSE)=0,"",VLOOKUP($A1316,DICO_Complet!A:R,12,FALSE))</f>
        <v/>
      </c>
      <c r="O1316" s="3" t="str">
        <f>IF(VLOOKUP($A1316,DICO_Complet!A:R,13,FALSE)=0,"",VLOOKUP($A1316,DICO_Complet!A:R,13,FALSE))</f>
        <v/>
      </c>
      <c r="P1316" s="3" t="str">
        <f>IF(VLOOKUP($A1316,DICO_Complet!A:R,14,FALSE)=0,"",VLOOKUP($A1316,DICO_Complet!A:R,14,FALSE))</f>
        <v/>
      </c>
      <c r="Q1316" s="3" t="str">
        <f>IF(VLOOKUP($A1316,DICO_Complet!A:R,15,FALSE)=0,"",VLOOKUP($A1316,DICO_Complet!A:R,15,FALSE))</f>
        <v/>
      </c>
      <c r="R1316" s="3" t="str">
        <f>IF(VLOOKUP($A1316,DICO_Complet!A:R,16,FALSE)=0,"",VLOOKUP($A1316,DICO_Complet!A:R,16,FALSE))</f>
        <v/>
      </c>
      <c r="S1316" s="3" t="str">
        <f>IF(VLOOKUP($A1316,DICO_Complet!A:R,17,FALSE)=0,"",VLOOKUP($A1316,DICO_Complet!A:R,17,FALSE))</f>
        <v/>
      </c>
      <c r="T1316" s="3" t="str">
        <f>IF(VLOOKUP($A1316,DICO_Complet!A:R,18,FALSE)=0,"",VLOOKUP($A1316,DICO_Complet!A:R,18,FALSE))</f>
        <v/>
      </c>
    </row>
    <row r="1317" spans="1:20">
      <c r="A1317" s="29">
        <v>250717183203</v>
      </c>
      <c r="B1317" s="30" t="str">
        <f>IF(ISNA(VLOOKUP(Tableau161920[[#This Row],[Référence]],MON_MSG!A:B,2,FALSE)),"N",IF($I1317="Obsolete","N","O"))</f>
        <v>O</v>
      </c>
      <c r="C1317" s="3" t="str">
        <f>VLOOKUP($A1317,DICO_Complet!A:R,3,FALSE)</f>
        <v>Transaction</v>
      </c>
      <c r="D1317" s="3" t="str">
        <f>VLOOKUP($A1317,DICO_Complet!A:R,4,FALSE)</f>
        <v>claimer</v>
      </c>
      <c r="E1317" s="3" t="str">
        <f>VLOOKUP($A1317,DICO_Complet!A:R,5,FALSE)</f>
        <v>dateOfBirth</v>
      </c>
      <c r="F1317" s="3" t="str">
        <f>VLOOKUP($A1317,DICO_Complet!A:R,6,FALSE)</f>
        <v>ISODate</v>
      </c>
      <c r="G1317" s="31" t="str">
        <f>VLOOKUP($A1317,DICO_Complet!A:R,7,FALSE)</f>
        <v>DSP</v>
      </c>
      <c r="H1317" s="31">
        <f>VLOOKUP($A1317,DICO_Complet!A:R,8,FALSE)</f>
        <v>0</v>
      </c>
      <c r="I1317" s="3" t="str">
        <f>IF(VLOOKUP($A1317,DICO_Complet!A:R,9,FALSE)&lt;&gt;0,VLOOKUP($A1317,DICO_Complet!A:R,9,FALSE),"")</f>
        <v/>
      </c>
      <c r="J1317" s="3" t="str">
        <f>VLOOKUP($A1317,DICO_Complet!A:R,10,FALSE)</f>
        <v>Date of birth of claimer</v>
      </c>
      <c r="K1317" s="3" t="str">
        <f>IF(OR(ISNA(VLOOKUP(Tableau161920[[#This Row],[Référence]],MON_MSG!A:H,7,FALSE)),ISBLANK(VLOOKUP(Tableau161920[[#This Row],[Référence]],MON_MSG!A:H,7,FALSE))),"",VLOOKUP(Tableau161920[[#This Row],[Référence]],MON_MSG!A:H,7,FALSE))</f>
        <v/>
      </c>
      <c r="L1317" s="3" t="str">
        <f>IF(OR(ISNA(VLOOKUP(Tableau161920[[#This Row],[Référence]],MON_MSG!A:I,8,FALSE)),ISBLANK(VLOOKUP(Tableau161920[[#This Row],[Référence]],MON_MSG!A:I,8,FALSE))),"",VLOOKUP(Tableau161920[[#This Row],[Référence]],MON_MSG!A:I,8,FALSE))</f>
        <v/>
      </c>
      <c r="M1317" s="3" t="str">
        <f>IF(OR(ISNA(VLOOKUP(Tableau161920[[#This Row],[Référence]],MON_MSG!A:J,9,FALSE)),ISBLANK(VLOOKUP(Tableau161920[[#This Row],[Référence]],MON_MSG!A:J,9,FALSE))),"",VLOOKUP(Tableau161920[[#This Row],[Référence]],MON_MSG!A:J,9,FALSE))</f>
        <v/>
      </c>
      <c r="N1317" s="3" t="str">
        <f>IF(VLOOKUP($A1317,DICO_Complet!A:R,12,FALSE)=0,"",VLOOKUP($A1317,DICO_Complet!A:R,12,FALSE))</f>
        <v/>
      </c>
      <c r="O1317" s="3" t="str">
        <f>IF(VLOOKUP($A1317,DICO_Complet!A:R,13,FALSE)=0,"",VLOOKUP($A1317,DICO_Complet!A:R,13,FALSE))</f>
        <v/>
      </c>
      <c r="P1317" s="3" t="str">
        <f>IF(VLOOKUP($A1317,DICO_Complet!A:R,14,FALSE)=0,"",VLOOKUP($A1317,DICO_Complet!A:R,14,FALSE))</f>
        <v/>
      </c>
      <c r="Q1317" s="3" t="str">
        <f>IF(VLOOKUP($A1317,DICO_Complet!A:R,15,FALSE)=0,"",VLOOKUP($A1317,DICO_Complet!A:R,15,FALSE))</f>
        <v/>
      </c>
      <c r="R1317" s="3" t="str">
        <f>IF(VLOOKUP($A1317,DICO_Complet!A:R,16,FALSE)=0,"",VLOOKUP($A1317,DICO_Complet!A:R,16,FALSE))</f>
        <v/>
      </c>
      <c r="S1317" s="3" t="str">
        <f>IF(VLOOKUP($A1317,DICO_Complet!A:R,17,FALSE)=0,"",VLOOKUP($A1317,DICO_Complet!A:R,17,FALSE))</f>
        <v/>
      </c>
      <c r="T1317" s="3" t="str">
        <f>IF(VLOOKUP($A1317,DICO_Complet!A:R,18,FALSE)=0,"",VLOOKUP($A1317,DICO_Complet!A:R,18,FALSE))</f>
        <v/>
      </c>
    </row>
    <row r="1318" spans="1:20">
      <c r="A1318" s="29">
        <v>250717102646</v>
      </c>
      <c r="B1318" s="30" t="str">
        <f>IF(ISNA(VLOOKUP(Tableau161920[[#This Row],[Référence]],MON_MSG!A:B,2,FALSE)),"N",IF($I1318="Obsolete","N","O"))</f>
        <v>O</v>
      </c>
      <c r="C1318" s="3" t="str">
        <f>VLOOKUP($A1318,DICO_Complet!A:R,3,FALSE)</f>
        <v>Transaction</v>
      </c>
      <c r="D1318" s="3" t="str">
        <f>VLOOKUP($A1318,DICO_Complet!A:R,4,FALSE)</f>
        <v>claimer</v>
      </c>
      <c r="E1318" s="3" t="str">
        <f>VLOOKUP($A1318,DICO_Complet!A:R,5,FALSE)</f>
        <v>email</v>
      </c>
      <c r="F1318" s="3" t="str">
        <f>VLOOKUP($A1318,DICO_Complet!A:R,6,FALSE)</f>
        <v>EmailAddressType</v>
      </c>
      <c r="G1318" s="31" t="str">
        <f>VLOOKUP($A1318,DICO_Complet!A:R,7,FALSE)</f>
        <v>DNS</v>
      </c>
      <c r="H1318" s="31">
        <f>VLOOKUP($A1318,DICO_Complet!A:R,8,FALSE)</f>
        <v>0</v>
      </c>
      <c r="I1318" s="3" t="str">
        <f>IF(VLOOKUP($A1318,DICO_Complet!A:R,9,FALSE)&lt;&gt;0,VLOOKUP($A1318,DICO_Complet!A:R,9,FALSE),"")</f>
        <v/>
      </c>
      <c r="J1318" s="3" t="str">
        <f>VLOOKUP($A1318,DICO_Complet!A:R,10,FALSE)</f>
        <v>email address</v>
      </c>
      <c r="K1318" s="3" t="str">
        <f>IF(OR(ISNA(VLOOKUP(Tableau161920[[#This Row],[Référence]],MON_MSG!A:H,7,FALSE)),ISBLANK(VLOOKUP(Tableau161920[[#This Row],[Référence]],MON_MSG!A:H,7,FALSE))),"",VLOOKUP(Tableau161920[[#This Row],[Référence]],MON_MSG!A:H,7,FALSE))</f>
        <v/>
      </c>
      <c r="L1318" s="3" t="str">
        <f>IF(OR(ISNA(VLOOKUP(Tableau161920[[#This Row],[Référence]],MON_MSG!A:I,8,FALSE)),ISBLANK(VLOOKUP(Tableau161920[[#This Row],[Référence]],MON_MSG!A:I,8,FALSE))),"",VLOOKUP(Tableau161920[[#This Row],[Référence]],MON_MSG!A:I,8,FALSE))</f>
        <v/>
      </c>
      <c r="M1318" s="3" t="str">
        <f>IF(OR(ISNA(VLOOKUP(Tableau161920[[#This Row],[Référence]],MON_MSG!A:J,9,FALSE)),ISBLANK(VLOOKUP(Tableau161920[[#This Row],[Référence]],MON_MSG!A:J,9,FALSE))),"",VLOOKUP(Tableau161920[[#This Row],[Référence]],MON_MSG!A:J,9,FALSE))</f>
        <v/>
      </c>
      <c r="N1318" s="3" t="str">
        <f>IF(VLOOKUP($A1318,DICO_Complet!A:R,12,FALSE)=0,"",VLOOKUP($A1318,DICO_Complet!A:R,12,FALSE))</f>
        <v/>
      </c>
      <c r="O1318" s="3" t="str">
        <f>IF(VLOOKUP($A1318,DICO_Complet!A:R,13,FALSE)=0,"",VLOOKUP($A1318,DICO_Complet!A:R,13,FALSE))</f>
        <v/>
      </c>
      <c r="P1318" s="3" t="str">
        <f>IF(VLOOKUP($A1318,DICO_Complet!A:R,14,FALSE)=0,"",VLOOKUP($A1318,DICO_Complet!A:R,14,FALSE))</f>
        <v/>
      </c>
      <c r="Q1318" s="3" t="str">
        <f>IF(VLOOKUP($A1318,DICO_Complet!A:R,15,FALSE)=0,"",VLOOKUP($A1318,DICO_Complet!A:R,15,FALSE))</f>
        <v/>
      </c>
      <c r="R1318" s="3" t="str">
        <f>IF(VLOOKUP($A1318,DICO_Complet!A:R,16,FALSE)=0,"",VLOOKUP($A1318,DICO_Complet!A:R,16,FALSE))</f>
        <v/>
      </c>
      <c r="S1318" s="3" t="str">
        <f>IF(VLOOKUP($A1318,DICO_Complet!A:R,17,FALSE)=0,"",VLOOKUP($A1318,DICO_Complet!A:R,17,FALSE))</f>
        <v/>
      </c>
      <c r="T1318" s="3" t="str">
        <f>IF(VLOOKUP($A1318,DICO_Complet!A:R,18,FALSE)=0,"",VLOOKUP($A1318,DICO_Complet!A:R,18,FALSE))</f>
        <v/>
      </c>
    </row>
    <row r="1319" spans="1:20">
      <c r="A1319" s="29">
        <v>250717183202</v>
      </c>
      <c r="B1319" s="30" t="str">
        <f>IF(ISNA(VLOOKUP(Tableau161920[[#This Row],[Référence]],MON_MSG!A:B,2,FALSE)),"N",IF($I1319="Obsolete","N","O"))</f>
        <v>O</v>
      </c>
      <c r="C1319" s="3" t="str">
        <f>VLOOKUP($A1319,DICO_Complet!A:R,3,FALSE)</f>
        <v>Transaction</v>
      </c>
      <c r="D1319" s="3" t="str">
        <f>VLOOKUP($A1319,DICO_Complet!A:R,4,FALSE)</f>
        <v>claimer</v>
      </c>
      <c r="E1319" s="3" t="str">
        <f>VLOOKUP($A1319,DICO_Complet!A:R,5,FALSE)</f>
        <v>firstName</v>
      </c>
      <c r="F1319" s="3" t="str">
        <f>VLOOKUP($A1319,DICO_Complet!A:R,6,FALSE)</f>
        <v>Max70Text</v>
      </c>
      <c r="G1319" s="31" t="str">
        <f>VLOOKUP($A1319,DICO_Complet!A:R,7,FALSE)</f>
        <v>DSP</v>
      </c>
      <c r="H1319" s="31">
        <f>VLOOKUP($A1319,DICO_Complet!A:R,8,FALSE)</f>
        <v>0</v>
      </c>
      <c r="I1319" s="3" t="str">
        <f>IF(VLOOKUP($A1319,DICO_Complet!A:R,9,FALSE)&lt;&gt;0,VLOOKUP($A1319,DICO_Complet!A:R,9,FALSE),"")</f>
        <v/>
      </c>
      <c r="J1319" s="3" t="str">
        <f>VLOOKUP($A1319,DICO_Complet!A:R,10,FALSE)</f>
        <v>first name</v>
      </c>
      <c r="K1319" s="3" t="str">
        <f>IF(OR(ISNA(VLOOKUP(Tableau161920[[#This Row],[Référence]],MON_MSG!A:H,7,FALSE)),ISBLANK(VLOOKUP(Tableau161920[[#This Row],[Référence]],MON_MSG!A:H,7,FALSE))),"",VLOOKUP(Tableau161920[[#This Row],[Référence]],MON_MSG!A:H,7,FALSE))</f>
        <v/>
      </c>
      <c r="L1319" s="3" t="str">
        <f>IF(OR(ISNA(VLOOKUP(Tableau161920[[#This Row],[Référence]],MON_MSG!A:I,8,FALSE)),ISBLANK(VLOOKUP(Tableau161920[[#This Row],[Référence]],MON_MSG!A:I,8,FALSE))),"",VLOOKUP(Tableau161920[[#This Row],[Référence]],MON_MSG!A:I,8,FALSE))</f>
        <v/>
      </c>
      <c r="M1319" s="3" t="str">
        <f>IF(OR(ISNA(VLOOKUP(Tableau161920[[#This Row],[Référence]],MON_MSG!A:J,9,FALSE)),ISBLANK(VLOOKUP(Tableau161920[[#This Row],[Référence]],MON_MSG!A:J,9,FALSE))),"",VLOOKUP(Tableau161920[[#This Row],[Référence]],MON_MSG!A:J,9,FALSE))</f>
        <v/>
      </c>
      <c r="N1319" s="3" t="str">
        <f>IF(VLOOKUP($A1319,DICO_Complet!A:R,12,FALSE)=0,"",VLOOKUP($A1319,DICO_Complet!A:R,12,FALSE))</f>
        <v/>
      </c>
      <c r="O1319" s="3" t="str">
        <f>IF(VLOOKUP($A1319,DICO_Complet!A:R,13,FALSE)=0,"",VLOOKUP($A1319,DICO_Complet!A:R,13,FALSE))</f>
        <v/>
      </c>
      <c r="P1319" s="3" t="str">
        <f>IF(VLOOKUP($A1319,DICO_Complet!A:R,14,FALSE)=0,"",VLOOKUP($A1319,DICO_Complet!A:R,14,FALSE))</f>
        <v/>
      </c>
      <c r="Q1319" s="3" t="str">
        <f>IF(VLOOKUP($A1319,DICO_Complet!A:R,15,FALSE)=0,"",VLOOKUP($A1319,DICO_Complet!A:R,15,FALSE))</f>
        <v/>
      </c>
      <c r="R1319" s="3" t="str">
        <f>IF(VLOOKUP($A1319,DICO_Complet!A:R,16,FALSE)=0,"",VLOOKUP($A1319,DICO_Complet!A:R,16,FALSE))</f>
        <v/>
      </c>
      <c r="S1319" s="3" t="str">
        <f>IF(VLOOKUP($A1319,DICO_Complet!A:R,17,FALSE)=0,"",VLOOKUP($A1319,DICO_Complet!A:R,17,FALSE))</f>
        <v/>
      </c>
      <c r="T1319" s="3" t="str">
        <f>IF(VLOOKUP($A1319,DICO_Complet!A:R,18,FALSE)=0,"",VLOOKUP($A1319,DICO_Complet!A:R,18,FALSE))</f>
        <v/>
      </c>
    </row>
    <row r="1320" spans="1:20">
      <c r="A1320" s="29">
        <v>250717183201</v>
      </c>
      <c r="B1320" s="30" t="str">
        <f>IF(ISNA(VLOOKUP(Tableau161920[[#This Row],[Référence]],MON_MSG!A:B,2,FALSE)),"N",IF($I1320="Obsolete","N","O"))</f>
        <v>O</v>
      </c>
      <c r="C1320" s="3" t="str">
        <f>VLOOKUP($A1320,DICO_Complet!A:R,3,FALSE)</f>
        <v>Transaction</v>
      </c>
      <c r="D1320" s="3" t="str">
        <f>VLOOKUP($A1320,DICO_Complet!A:R,4,FALSE)</f>
        <v>claimer</v>
      </c>
      <c r="E1320" s="3" t="str">
        <f>VLOOKUP($A1320,DICO_Complet!A:R,5,FALSE)</f>
        <v>lastName</v>
      </c>
      <c r="F1320" s="3" t="str">
        <f>VLOOKUP($A1320,DICO_Complet!A:R,6,FALSE)</f>
        <v>Max70Text</v>
      </c>
      <c r="G1320" s="31" t="str">
        <f>VLOOKUP($A1320,DICO_Complet!A:R,7,FALSE)</f>
        <v>DSP</v>
      </c>
      <c r="H1320" s="31">
        <f>VLOOKUP($A1320,DICO_Complet!A:R,8,FALSE)</f>
        <v>0</v>
      </c>
      <c r="I1320" s="3" t="str">
        <f>IF(VLOOKUP($A1320,DICO_Complet!A:R,9,FALSE)&lt;&gt;0,VLOOKUP($A1320,DICO_Complet!A:R,9,FALSE),"")</f>
        <v/>
      </c>
      <c r="J1320" s="3" t="str">
        <f>VLOOKUP($A1320,DICO_Complet!A:R,10,FALSE)</f>
        <v>last name</v>
      </c>
      <c r="K1320" s="3" t="str">
        <f>IF(OR(ISNA(VLOOKUP(Tableau161920[[#This Row],[Référence]],MON_MSG!A:H,7,FALSE)),ISBLANK(VLOOKUP(Tableau161920[[#This Row],[Référence]],MON_MSG!A:H,7,FALSE))),"",VLOOKUP(Tableau161920[[#This Row],[Référence]],MON_MSG!A:H,7,FALSE))</f>
        <v/>
      </c>
      <c r="L1320" s="3" t="str">
        <f>IF(OR(ISNA(VLOOKUP(Tableau161920[[#This Row],[Référence]],MON_MSG!A:I,8,FALSE)),ISBLANK(VLOOKUP(Tableau161920[[#This Row],[Référence]],MON_MSG!A:I,8,FALSE))),"",VLOOKUP(Tableau161920[[#This Row],[Référence]],MON_MSG!A:I,8,FALSE))</f>
        <v/>
      </c>
      <c r="M1320" s="3" t="str">
        <f>IF(OR(ISNA(VLOOKUP(Tableau161920[[#This Row],[Référence]],MON_MSG!A:J,9,FALSE)),ISBLANK(VLOOKUP(Tableau161920[[#This Row],[Référence]],MON_MSG!A:J,9,FALSE))),"",VLOOKUP(Tableau161920[[#This Row],[Référence]],MON_MSG!A:J,9,FALSE))</f>
        <v/>
      </c>
      <c r="N1320" s="3" t="str">
        <f>IF(VLOOKUP($A1320,DICO_Complet!A:R,12,FALSE)=0,"",VLOOKUP($A1320,DICO_Complet!A:R,12,FALSE))</f>
        <v/>
      </c>
      <c r="O1320" s="3" t="str">
        <f>IF(VLOOKUP($A1320,DICO_Complet!A:R,13,FALSE)=0,"",VLOOKUP($A1320,DICO_Complet!A:R,13,FALSE))</f>
        <v/>
      </c>
      <c r="P1320" s="3" t="str">
        <f>IF(VLOOKUP($A1320,DICO_Complet!A:R,14,FALSE)=0,"",VLOOKUP($A1320,DICO_Complet!A:R,14,FALSE))</f>
        <v/>
      </c>
      <c r="Q1320" s="3" t="str">
        <f>IF(VLOOKUP($A1320,DICO_Complet!A:R,15,FALSE)=0,"",VLOOKUP($A1320,DICO_Complet!A:R,15,FALSE))</f>
        <v/>
      </c>
      <c r="R1320" s="3" t="str">
        <f>IF(VLOOKUP($A1320,DICO_Complet!A:R,16,FALSE)=0,"",VLOOKUP($A1320,DICO_Complet!A:R,16,FALSE))</f>
        <v/>
      </c>
      <c r="S1320" s="3" t="str">
        <f>IF(VLOOKUP($A1320,DICO_Complet!A:R,17,FALSE)=0,"",VLOOKUP($A1320,DICO_Complet!A:R,17,FALSE))</f>
        <v/>
      </c>
      <c r="T1320" s="3" t="str">
        <f>IF(VLOOKUP($A1320,DICO_Complet!A:R,18,FALSE)=0,"",VLOOKUP($A1320,DICO_Complet!A:R,18,FALSE))</f>
        <v/>
      </c>
    </row>
    <row r="1321" spans="1:20">
      <c r="A1321" s="29">
        <v>250717102647</v>
      </c>
      <c r="B1321" s="30" t="str">
        <f>IF(ISNA(VLOOKUP(Tableau161920[[#This Row],[Référence]],MON_MSG!A:B,2,FALSE)),"N",IF($I1321="Obsolete","N","O"))</f>
        <v>O</v>
      </c>
      <c r="C1321" s="3" t="str">
        <f>VLOOKUP($A1321,DICO_Complet!A:R,3,FALSE)</f>
        <v>Transaction</v>
      </c>
      <c r="D1321" s="3" t="str">
        <f>VLOOKUP($A1321,DICO_Complet!A:R,4,FALSE)</f>
        <v>claimer</v>
      </c>
      <c r="E1321" s="3" t="str">
        <f>VLOOKUP($A1321,DICO_Complet!A:R,5,FALSE)</f>
        <v>phoneNumber</v>
      </c>
      <c r="F1321" s="3" t="str">
        <f>VLOOKUP($A1321,DICO_Complet!A:R,6,FALSE)</f>
        <v>PhoneNumberText</v>
      </c>
      <c r="G1321" s="31" t="str">
        <f>VLOOKUP($A1321,DICO_Complet!A:R,7,FALSE)</f>
        <v>DSP</v>
      </c>
      <c r="H1321" s="31">
        <f>VLOOKUP($A1321,DICO_Complet!A:R,8,FALSE)</f>
        <v>0</v>
      </c>
      <c r="I1321" s="3" t="str">
        <f>IF(VLOOKUP($A1321,DICO_Complet!A:R,9,FALSE)&lt;&gt;0,VLOOKUP($A1321,DICO_Complet!A:R,9,FALSE),"")</f>
        <v/>
      </c>
      <c r="J1321" s="3" t="str">
        <f>VLOOKUP($A1321,DICO_Complet!A:R,10,FALSE)</f>
        <v>phone number</v>
      </c>
      <c r="K1321" s="3" t="str">
        <f>IF(OR(ISNA(VLOOKUP(Tableau161920[[#This Row],[Référence]],MON_MSG!A:H,7,FALSE)),ISBLANK(VLOOKUP(Tableau161920[[#This Row],[Référence]],MON_MSG!A:H,7,FALSE))),"",VLOOKUP(Tableau161920[[#This Row],[Référence]],MON_MSG!A:H,7,FALSE))</f>
        <v/>
      </c>
      <c r="L1321" s="3" t="str">
        <f>IF(OR(ISNA(VLOOKUP(Tableau161920[[#This Row],[Référence]],MON_MSG!A:I,8,FALSE)),ISBLANK(VLOOKUP(Tableau161920[[#This Row],[Référence]],MON_MSG!A:I,8,FALSE))),"",VLOOKUP(Tableau161920[[#This Row],[Référence]],MON_MSG!A:I,8,FALSE))</f>
        <v/>
      </c>
      <c r="M1321" s="3" t="str">
        <f>IF(OR(ISNA(VLOOKUP(Tableau161920[[#This Row],[Référence]],MON_MSG!A:J,9,FALSE)),ISBLANK(VLOOKUP(Tableau161920[[#This Row],[Référence]],MON_MSG!A:J,9,FALSE))),"",VLOOKUP(Tableau161920[[#This Row],[Référence]],MON_MSG!A:J,9,FALSE))</f>
        <v/>
      </c>
      <c r="N1321" s="3" t="str">
        <f>IF(VLOOKUP($A1321,DICO_Complet!A:R,12,FALSE)=0,"",VLOOKUP($A1321,DICO_Complet!A:R,12,FALSE))</f>
        <v/>
      </c>
      <c r="O1321" s="3" t="str">
        <f>IF(VLOOKUP($A1321,DICO_Complet!A:R,13,FALSE)=0,"",VLOOKUP($A1321,DICO_Complet!A:R,13,FALSE))</f>
        <v/>
      </c>
      <c r="P1321" s="3" t="str">
        <f>IF(VLOOKUP($A1321,DICO_Complet!A:R,14,FALSE)=0,"",VLOOKUP($A1321,DICO_Complet!A:R,14,FALSE))</f>
        <v/>
      </c>
      <c r="Q1321" s="3" t="str">
        <f>IF(VLOOKUP($A1321,DICO_Complet!A:R,15,FALSE)=0,"",VLOOKUP($A1321,DICO_Complet!A:R,15,FALSE))</f>
        <v/>
      </c>
      <c r="R1321" s="3" t="str">
        <f>IF(VLOOKUP($A1321,DICO_Complet!A:R,16,FALSE)=0,"",VLOOKUP($A1321,DICO_Complet!A:R,16,FALSE))</f>
        <v/>
      </c>
      <c r="S1321" s="3" t="str">
        <f>IF(VLOOKUP($A1321,DICO_Complet!A:R,17,FALSE)=0,"",VLOOKUP($A1321,DICO_Complet!A:R,17,FALSE))</f>
        <v/>
      </c>
      <c r="T1321" s="3" t="str">
        <f>IF(VLOOKUP($A1321,DICO_Complet!A:R,18,FALSE)=0,"",VLOOKUP($A1321,DICO_Complet!A:R,18,FALSE))</f>
        <v/>
      </c>
    </row>
    <row r="1322" spans="1:20">
      <c r="A1322" s="29">
        <v>251027112321</v>
      </c>
      <c r="B1322" s="30" t="str">
        <f>IF(ISNA(VLOOKUP(Tableau161920[[#This Row],[Référence]],MON_MSG!A:B,2,FALSE)),"N",IF($I1322="Obsolete","N","O"))</f>
        <v>O</v>
      </c>
      <c r="C1322" s="3" t="str">
        <f>VLOOKUP($A1322,DICO_Complet!A:R,3,FALSE)</f>
        <v>Transaction</v>
      </c>
      <c r="D1322" s="3" t="str">
        <f>VLOOKUP($A1322,DICO_Complet!A:R,4,FALSE)</f>
        <v>claimer</v>
      </c>
      <c r="E1322" s="3" t="str">
        <f>VLOOKUP($A1322,DICO_Complet!A:R,5,FALSE)</f>
        <v>phoneType</v>
      </c>
      <c r="F1322" s="3" t="str">
        <f>VLOOKUP($A1322,DICO_Complet!A:R,6,FALSE)</f>
        <v>PhoneUsageCodeset</v>
      </c>
      <c r="G1322" s="31" t="str">
        <f>VLOOKUP($A1322,DICO_Complet!A:R,7,FALSE)</f>
        <v>DNS</v>
      </c>
      <c r="H1322" s="31">
        <f>VLOOKUP($A1322,DICO_Complet!A:R,8,FALSE)</f>
        <v>0</v>
      </c>
      <c r="I1322" s="3" t="str">
        <f>IF(VLOOKUP($A1322,DICO_Complet!A:R,9,FALSE)&lt;&gt;0,VLOOKUP($A1322,DICO_Complet!A:R,9,FALSE),"")</f>
        <v/>
      </c>
      <c r="J1322" s="3" t="str">
        <f>VLOOKUP($A1322,DICO_Complet!A:R,10,FALSE)</f>
        <v>phone usage type</v>
      </c>
      <c r="K1322" s="3" t="str">
        <f>IF(OR(ISNA(VLOOKUP(Tableau161920[[#This Row],[Référence]],MON_MSG!A:H,7,FALSE)),ISBLANK(VLOOKUP(Tableau161920[[#This Row],[Référence]],MON_MSG!A:H,7,FALSE))),"",VLOOKUP(Tableau161920[[#This Row],[Référence]],MON_MSG!A:H,7,FALSE))</f>
        <v/>
      </c>
      <c r="L1322" s="3" t="str">
        <f>IF(OR(ISNA(VLOOKUP(Tableau161920[[#This Row],[Référence]],MON_MSG!A:I,8,FALSE)),ISBLANK(VLOOKUP(Tableau161920[[#This Row],[Référence]],MON_MSG!A:I,8,FALSE))),"",VLOOKUP(Tableau161920[[#This Row],[Référence]],MON_MSG!A:I,8,FALSE))</f>
        <v/>
      </c>
      <c r="M1322" s="3" t="str">
        <f>IF(OR(ISNA(VLOOKUP(Tableau161920[[#This Row],[Référence]],MON_MSG!A:J,9,FALSE)),ISBLANK(VLOOKUP(Tableau161920[[#This Row],[Référence]],MON_MSG!A:J,9,FALSE))),"",VLOOKUP(Tableau161920[[#This Row],[Référence]],MON_MSG!A:J,9,FALSE))</f>
        <v/>
      </c>
      <c r="N1322" s="3" t="str">
        <f>IF(VLOOKUP($A1322,DICO_Complet!A:R,12,FALSE)=0,"",VLOOKUP($A1322,DICO_Complet!A:R,12,FALSE))</f>
        <v/>
      </c>
      <c r="O1322" s="3" t="str">
        <f>IF(VLOOKUP($A1322,DICO_Complet!A:R,13,FALSE)=0,"",VLOOKUP($A1322,DICO_Complet!A:R,13,FALSE))</f>
        <v/>
      </c>
      <c r="P1322" s="3" t="str">
        <f>IF(VLOOKUP($A1322,DICO_Complet!A:R,14,FALSE)=0,"",VLOOKUP($A1322,DICO_Complet!A:R,14,FALSE))</f>
        <v/>
      </c>
      <c r="Q1322" s="3" t="str">
        <f>IF(VLOOKUP($A1322,DICO_Complet!A:R,15,FALSE)=0,"",VLOOKUP($A1322,DICO_Complet!A:R,15,FALSE))</f>
        <v/>
      </c>
      <c r="R1322" s="3" t="str">
        <f>IF(VLOOKUP($A1322,DICO_Complet!A:R,16,FALSE)=0,"",VLOOKUP($A1322,DICO_Complet!A:R,16,FALSE))</f>
        <v/>
      </c>
      <c r="S1322" s="3" t="str">
        <f>IF(VLOOKUP($A1322,DICO_Complet!A:R,17,FALSE)=0,"",VLOOKUP($A1322,DICO_Complet!A:R,17,FALSE))</f>
        <v/>
      </c>
      <c r="T1322" s="3" t="str">
        <f>IF(VLOOKUP($A1322,DICO_Complet!A:R,18,FALSE)=0,"",VLOOKUP($A1322,DICO_Complet!A:R,18,FALSE))</f>
        <v/>
      </c>
    </row>
    <row r="1323" spans="1:20">
      <c r="A1323" s="29">
        <v>250717183205</v>
      </c>
      <c r="B1323" s="30" t="str">
        <f>IF(ISNA(VLOOKUP(Tableau161920[[#This Row],[Référence]],MON_MSG!A:B,2,FALSE)),"N",IF($I1323="Obsolete","N","O"))</f>
        <v>O</v>
      </c>
      <c r="C1323" s="3" t="str">
        <f>VLOOKUP($A1323,DICO_Complet!A:R,3,FALSE)</f>
        <v>Transaction</v>
      </c>
      <c r="D1323" s="3" t="str">
        <f>VLOOKUP($A1323,DICO_Complet!A:R,4,FALSE)</f>
        <v>claimer</v>
      </c>
      <c r="E1323" s="3" t="str">
        <f>VLOOKUP($A1323,DICO_Complet!A:R,5,FALSE)</f>
        <v>preferedNotificationChannel</v>
      </c>
      <c r="F1323" s="3" t="str">
        <f>VLOOKUP($A1323,DICO_Complet!A:R,6,FALSE)</f>
        <v>ChannelCodeset</v>
      </c>
      <c r="G1323" s="31" t="str">
        <f>VLOOKUP($A1323,DICO_Complet!A:R,7,FALSE)</f>
        <v>DNS</v>
      </c>
      <c r="H1323" s="31">
        <f>VLOOKUP($A1323,DICO_Complet!A:R,8,FALSE)</f>
        <v>0</v>
      </c>
      <c r="I1323" s="3" t="str">
        <f>IF(VLOOKUP($A1323,DICO_Complet!A:R,9,FALSE)&lt;&gt;0,VLOOKUP($A1323,DICO_Complet!A:R,9,FALSE),"")</f>
        <v/>
      </c>
      <c r="J1323" s="3" t="str">
        <f>VLOOKUP($A1323,DICO_Complet!A:R,10,FALSE)</f>
        <v xml:space="preserve">preferential communication channel used </v>
      </c>
      <c r="K1323" s="3" t="str">
        <f>IF(OR(ISNA(VLOOKUP(Tableau161920[[#This Row],[Référence]],MON_MSG!A:H,7,FALSE)),ISBLANK(VLOOKUP(Tableau161920[[#This Row],[Référence]],MON_MSG!A:H,7,FALSE))),"",VLOOKUP(Tableau161920[[#This Row],[Référence]],MON_MSG!A:H,7,FALSE))</f>
        <v/>
      </c>
      <c r="L1323" s="3" t="str">
        <f>IF(OR(ISNA(VLOOKUP(Tableau161920[[#This Row],[Référence]],MON_MSG!A:I,8,FALSE)),ISBLANK(VLOOKUP(Tableau161920[[#This Row],[Référence]],MON_MSG!A:I,8,FALSE))),"",VLOOKUP(Tableau161920[[#This Row],[Référence]],MON_MSG!A:I,8,FALSE))</f>
        <v/>
      </c>
      <c r="M1323" s="3" t="str">
        <f>IF(OR(ISNA(VLOOKUP(Tableau161920[[#This Row],[Référence]],MON_MSG!A:J,9,FALSE)),ISBLANK(VLOOKUP(Tableau161920[[#This Row],[Référence]],MON_MSG!A:J,9,FALSE))),"",VLOOKUP(Tableau161920[[#This Row],[Référence]],MON_MSG!A:J,9,FALSE))</f>
        <v/>
      </c>
      <c r="N1323" s="3" t="str">
        <f>IF(VLOOKUP($A1323,DICO_Complet!A:R,12,FALSE)=0,"",VLOOKUP($A1323,DICO_Complet!A:R,12,FALSE))</f>
        <v/>
      </c>
      <c r="O1323" s="3" t="str">
        <f>IF(VLOOKUP($A1323,DICO_Complet!A:R,13,FALSE)=0,"",VLOOKUP($A1323,DICO_Complet!A:R,13,FALSE))</f>
        <v/>
      </c>
      <c r="P1323" s="3" t="str">
        <f>IF(VLOOKUP($A1323,DICO_Complet!A:R,14,FALSE)=0,"",VLOOKUP($A1323,DICO_Complet!A:R,14,FALSE))</f>
        <v/>
      </c>
      <c r="Q1323" s="3" t="str">
        <f>IF(VLOOKUP($A1323,DICO_Complet!A:R,15,FALSE)=0,"",VLOOKUP($A1323,DICO_Complet!A:R,15,FALSE))</f>
        <v/>
      </c>
      <c r="R1323" s="3" t="str">
        <f>IF(VLOOKUP($A1323,DICO_Complet!A:R,16,FALSE)=0,"",VLOOKUP($A1323,DICO_Complet!A:R,16,FALSE))</f>
        <v/>
      </c>
      <c r="S1323" s="3" t="str">
        <f>IF(VLOOKUP($A1323,DICO_Complet!A:R,17,FALSE)=0,"",VLOOKUP($A1323,DICO_Complet!A:R,17,FALSE))</f>
        <v/>
      </c>
      <c r="T1323" s="3" t="str">
        <f>IF(VLOOKUP($A1323,DICO_Complet!A:R,18,FALSE)=0,"",VLOOKUP($A1323,DICO_Complet!A:R,18,FALSE))</f>
        <v/>
      </c>
    </row>
    <row r="1324" spans="1:20">
      <c r="A1324" s="29">
        <v>250717183204</v>
      </c>
      <c r="B1324" s="30" t="str">
        <f>IF(ISNA(VLOOKUP(Tableau161920[[#This Row],[Référence]],MON_MSG!A:B,2,FALSE)),"N",IF($I1324="Obsolete","N","O"))</f>
        <v>O</v>
      </c>
      <c r="C1324" s="3" t="str">
        <f>VLOOKUP($A1324,DICO_Complet!A:R,3,FALSE)</f>
        <v>Transaction</v>
      </c>
      <c r="D1324" s="3" t="str">
        <f>VLOOKUP($A1324,DICO_Complet!A:R,4,FALSE)</f>
        <v>claimer</v>
      </c>
      <c r="E1324" s="3" t="str">
        <f>VLOOKUP($A1324,DICO_Complet!A:R,5,FALSE)</f>
        <v>pushNotificationIndicator</v>
      </c>
      <c r="F1324" s="3" t="str">
        <f>VLOOKUP($A1324,DICO_Complet!A:R,6,FALSE)</f>
        <v>TrueFalseIndicator</v>
      </c>
      <c r="G1324" s="31" t="str">
        <f>VLOOKUP($A1324,DICO_Complet!A:R,7,FALSE)</f>
        <v>DNS</v>
      </c>
      <c r="H1324" s="31">
        <f>VLOOKUP($A1324,DICO_Complet!A:R,8,FALSE)</f>
        <v>0</v>
      </c>
      <c r="I1324" s="3" t="str">
        <f>IF(VLOOKUP($A1324,DICO_Complet!A:R,9,FALSE)&lt;&gt;0,VLOOKUP($A1324,DICO_Complet!A:R,9,FALSE),"")</f>
        <v/>
      </c>
      <c r="J1324" s="3" t="str">
        <f>VLOOKUP($A1324,DICO_Complet!A:R,10,FALSE)</f>
        <v>Indicator of push Notification</v>
      </c>
      <c r="K1324" s="3" t="str">
        <f>IF(OR(ISNA(VLOOKUP(Tableau161920[[#This Row],[Référence]],MON_MSG!A:H,7,FALSE)),ISBLANK(VLOOKUP(Tableau161920[[#This Row],[Référence]],MON_MSG!A:H,7,FALSE))),"",VLOOKUP(Tableau161920[[#This Row],[Référence]],MON_MSG!A:H,7,FALSE))</f>
        <v/>
      </c>
      <c r="L1324" s="3" t="str">
        <f>IF(OR(ISNA(VLOOKUP(Tableau161920[[#This Row],[Référence]],MON_MSG!A:I,8,FALSE)),ISBLANK(VLOOKUP(Tableau161920[[#This Row],[Référence]],MON_MSG!A:I,8,FALSE))),"",VLOOKUP(Tableau161920[[#This Row],[Référence]],MON_MSG!A:I,8,FALSE))</f>
        <v/>
      </c>
      <c r="M1324" s="3" t="str">
        <f>IF(OR(ISNA(VLOOKUP(Tableau161920[[#This Row],[Référence]],MON_MSG!A:J,9,FALSE)),ISBLANK(VLOOKUP(Tableau161920[[#This Row],[Référence]],MON_MSG!A:J,9,FALSE))),"",VLOOKUP(Tableau161920[[#This Row],[Référence]],MON_MSG!A:J,9,FALSE))</f>
        <v/>
      </c>
      <c r="N1324" s="3" t="str">
        <f>IF(VLOOKUP($A1324,DICO_Complet!A:R,12,FALSE)=0,"",VLOOKUP($A1324,DICO_Complet!A:R,12,FALSE))</f>
        <v/>
      </c>
      <c r="O1324" s="3" t="str">
        <f>IF(VLOOKUP($A1324,DICO_Complet!A:R,13,FALSE)=0,"",VLOOKUP($A1324,DICO_Complet!A:R,13,FALSE))</f>
        <v/>
      </c>
      <c r="P1324" s="3" t="str">
        <f>IF(VLOOKUP($A1324,DICO_Complet!A:R,14,FALSE)=0,"",VLOOKUP($A1324,DICO_Complet!A:R,14,FALSE))</f>
        <v/>
      </c>
      <c r="Q1324" s="3" t="str">
        <f>IF(VLOOKUP($A1324,DICO_Complet!A:R,15,FALSE)=0,"",VLOOKUP($A1324,DICO_Complet!A:R,15,FALSE))</f>
        <v/>
      </c>
      <c r="R1324" s="3" t="str">
        <f>IF(VLOOKUP($A1324,DICO_Complet!A:R,16,FALSE)=0,"",VLOOKUP($A1324,DICO_Complet!A:R,16,FALSE))</f>
        <v/>
      </c>
      <c r="S1324" s="3" t="str">
        <f>IF(VLOOKUP($A1324,DICO_Complet!A:R,17,FALSE)=0,"",VLOOKUP($A1324,DICO_Complet!A:R,17,FALSE))</f>
        <v/>
      </c>
      <c r="T1324" s="3" t="str">
        <f>IF(VLOOKUP($A1324,DICO_Complet!A:R,18,FALSE)=0,"",VLOOKUP($A1324,DICO_Complet!A:R,18,FALSE))</f>
        <v/>
      </c>
    </row>
    <row r="1325" spans="1:20">
      <c r="A1325" s="29">
        <v>251112090900</v>
      </c>
      <c r="B1325" s="30" t="str">
        <f>IF(ISNA(VLOOKUP(Tableau161920[[#This Row],[Référence]],MON_MSG!A:B,2,FALSE)),"N",IF($I1325="Obsolete","N","O"))</f>
        <v>O</v>
      </c>
      <c r="C1325" s="3" t="str">
        <f>VLOOKUP($A1325,DICO_Complet!A:R,3,FALSE)</f>
        <v>Transaction</v>
      </c>
      <c r="D1325" s="3" t="str">
        <f>VLOOKUP($A1325,DICO_Complet!A:R,4,FALSE)</f>
        <v>clearingData</v>
      </c>
      <c r="E1325" s="3" t="str">
        <f>VLOOKUP($A1325,DICO_Complet!A:R,5,FALSE)</f>
        <v>authorisationReconciliation</v>
      </c>
      <c r="F1325" s="3" t="str">
        <f>VLOOKUP($A1325,DICO_Complet!A:R,6,FALSE)</f>
        <v>TrueFalseIndicator</v>
      </c>
      <c r="G1325" s="31" t="str">
        <f>VLOOKUP($A1325,DICO_Complet!A:R,7,FALSE)</f>
        <v>DNS</v>
      </c>
      <c r="H1325" s="31">
        <f>VLOOKUP($A1325,DICO_Complet!A:R,8,FALSE)</f>
        <v>0</v>
      </c>
      <c r="I1325" s="3" t="str">
        <f>IF(VLOOKUP($A1325,DICO_Complet!A:R,9,FALSE)&lt;&gt;0,VLOOKUP($A1325,DICO_Complet!A:R,9,FALSE),"")</f>
        <v/>
      </c>
      <c r="J1325" s="3" t="str">
        <f>VLOOKUP($A1325,DICO_Complet!A:R,10,FALSE)</f>
        <v>transaction reconciliated with autorisation</v>
      </c>
      <c r="K1325" s="3" t="str">
        <f>IF(OR(ISNA(VLOOKUP(Tableau161920[[#This Row],[Référence]],MON_MSG!A:H,7,FALSE)),ISBLANK(VLOOKUP(Tableau161920[[#This Row],[Référence]],MON_MSG!A:H,7,FALSE))),"",VLOOKUP(Tableau161920[[#This Row],[Référence]],MON_MSG!A:H,7,FALSE))</f>
        <v/>
      </c>
      <c r="L1325" s="3" t="str">
        <f>IF(OR(ISNA(VLOOKUP(Tableau161920[[#This Row],[Référence]],MON_MSG!A:I,8,FALSE)),ISBLANK(VLOOKUP(Tableau161920[[#This Row],[Référence]],MON_MSG!A:I,8,FALSE))),"",VLOOKUP(Tableau161920[[#This Row],[Référence]],MON_MSG!A:I,8,FALSE))</f>
        <v/>
      </c>
      <c r="M1325" s="3" t="str">
        <f>IF(OR(ISNA(VLOOKUP(Tableau161920[[#This Row],[Référence]],MON_MSG!A:J,9,FALSE)),ISBLANK(VLOOKUP(Tableau161920[[#This Row],[Référence]],MON_MSG!A:J,9,FALSE))),"",VLOOKUP(Tableau161920[[#This Row],[Référence]],MON_MSG!A:J,9,FALSE))</f>
        <v/>
      </c>
      <c r="N1325" s="3" t="str">
        <f>IF(VLOOKUP($A1325,DICO_Complet!A:R,12,FALSE)=0,"",VLOOKUP($A1325,DICO_Complet!A:R,12,FALSE))</f>
        <v/>
      </c>
      <c r="O1325" s="3" t="str">
        <f>IF(VLOOKUP($A1325,DICO_Complet!A:R,13,FALSE)=0,"",VLOOKUP($A1325,DICO_Complet!A:R,13,FALSE))</f>
        <v/>
      </c>
      <c r="P1325" s="3" t="str">
        <f>IF(VLOOKUP($A1325,DICO_Complet!A:R,14,FALSE)=0,"",VLOOKUP($A1325,DICO_Complet!A:R,14,FALSE))</f>
        <v/>
      </c>
      <c r="Q1325" s="3" t="str">
        <f>IF(VLOOKUP($A1325,DICO_Complet!A:R,15,FALSE)=0,"",VLOOKUP($A1325,DICO_Complet!A:R,15,FALSE))</f>
        <v/>
      </c>
      <c r="R1325" s="3" t="str">
        <f>IF(VLOOKUP($A1325,DICO_Complet!A:R,16,FALSE)=0,"",VLOOKUP($A1325,DICO_Complet!A:R,16,FALSE))</f>
        <v/>
      </c>
      <c r="S1325" s="3" t="str">
        <f>IF(VLOOKUP($A1325,DICO_Complet!A:R,17,FALSE)=0,"",VLOOKUP($A1325,DICO_Complet!A:R,17,FALSE))</f>
        <v/>
      </c>
      <c r="T1325" s="3" t="str">
        <f>IF(VLOOKUP($A1325,DICO_Complet!A:R,18,FALSE)=0,"",VLOOKUP($A1325,DICO_Complet!A:R,18,FALSE))</f>
        <v/>
      </c>
    </row>
    <row r="1326" spans="1:20">
      <c r="A1326" s="29">
        <v>250418220176</v>
      </c>
      <c r="B1326" s="30" t="str">
        <f>IF(ISNA(VLOOKUP(Tableau161920[[#This Row],[Référence]],MON_MSG!A:B,2,FALSE)),"N",IF($I1326="Obsolete","N","O"))</f>
        <v>O</v>
      </c>
      <c r="C1326" s="3" t="str">
        <f>VLOOKUP($A1326,DICO_Complet!A:R,3,FALSE)</f>
        <v>Transaction</v>
      </c>
      <c r="D1326" s="3" t="str">
        <f>VLOOKUP($A1326,DICO_Complet!A:R,4,FALSE)</f>
        <v>clearingData</v>
      </c>
      <c r="E1326" s="3" t="str">
        <f>VLOOKUP($A1326,DICO_Complet!A:R,5,FALSE)</f>
        <v>clearingCheckingCode</v>
      </c>
      <c r="F1326" s="3" t="str">
        <f>VLOOKUP($A1326,DICO_Complet!A:R,6,FALSE)</f>
        <v>Exact3Text</v>
      </c>
      <c r="G1326" s="31" t="str">
        <f>VLOOKUP($A1326,DICO_Complet!A:R,7,FALSE)</f>
        <v>DNS</v>
      </c>
      <c r="H1326" s="31">
        <f>VLOOKUP($A1326,DICO_Complet!A:R,8,FALSE)</f>
        <v>0</v>
      </c>
      <c r="I1326" s="3" t="str">
        <f>IF(VLOOKUP($A1326,DICO_Complet!A:R,9,FALSE)&lt;&gt;0,VLOOKUP($A1326,DICO_Complet!A:R,9,FALSE),"")</f>
        <v/>
      </c>
      <c r="J1326" s="3" t="str">
        <f>VLOOKUP($A1326,DICO_Complet!A:R,10,FALSE)</f>
        <v>Remittance or transaction rejected or pending : Cause code</v>
      </c>
      <c r="K1326" s="3" t="str">
        <f>IF(OR(ISNA(VLOOKUP(Tableau161920[[#This Row],[Référence]],MON_MSG!A:H,7,FALSE)),ISBLANK(VLOOKUP(Tableau161920[[#This Row],[Référence]],MON_MSG!A:H,7,FALSE))),"",VLOOKUP(Tableau161920[[#This Row],[Référence]],MON_MSG!A:H,7,FALSE))</f>
        <v/>
      </c>
      <c r="L1326" s="3" t="str">
        <f>IF(OR(ISNA(VLOOKUP(Tableau161920[[#This Row],[Référence]],MON_MSG!A:I,8,FALSE)),ISBLANK(VLOOKUP(Tableau161920[[#This Row],[Référence]],MON_MSG!A:I,8,FALSE))),"",VLOOKUP(Tableau161920[[#This Row],[Référence]],MON_MSG!A:I,8,FALSE))</f>
        <v/>
      </c>
      <c r="M1326" s="3" t="str">
        <f>IF(OR(ISNA(VLOOKUP(Tableau161920[[#This Row],[Référence]],MON_MSG!A:J,9,FALSE)),ISBLANK(VLOOKUP(Tableau161920[[#This Row],[Référence]],MON_MSG!A:J,9,FALSE))),"",VLOOKUP(Tableau161920[[#This Row],[Référence]],MON_MSG!A:J,9,FALSE))</f>
        <v/>
      </c>
      <c r="N1326" s="3" t="str">
        <f>IF(VLOOKUP($A1326,DICO_Complet!A:R,12,FALSE)=0,"",VLOOKUP($A1326,DICO_Complet!A:R,12,FALSE))</f>
        <v/>
      </c>
      <c r="O1326" s="3" t="str">
        <f>IF(VLOOKUP($A1326,DICO_Complet!A:R,13,FALSE)=0,"",VLOOKUP($A1326,DICO_Complet!A:R,13,FALSE))</f>
        <v/>
      </c>
      <c r="P1326" s="3" t="str">
        <f>IF(VLOOKUP($A1326,DICO_Complet!A:R,14,FALSE)=0,"",VLOOKUP($A1326,DICO_Complet!A:R,14,FALSE))</f>
        <v/>
      </c>
      <c r="Q1326" s="3" t="str">
        <f>IF(VLOOKUP($A1326,DICO_Complet!A:R,15,FALSE)=0,"",VLOOKUP($A1326,DICO_Complet!A:R,15,FALSE))</f>
        <v/>
      </c>
      <c r="R1326" s="3" t="str">
        <f>IF(VLOOKUP($A1326,DICO_Complet!A:R,16,FALSE)=0,"",VLOOKUP($A1326,DICO_Complet!A:R,16,FALSE))</f>
        <v/>
      </c>
      <c r="S1326" s="3" t="str">
        <f>IF(VLOOKUP($A1326,DICO_Complet!A:R,17,FALSE)=0,"",VLOOKUP($A1326,DICO_Complet!A:R,17,FALSE))</f>
        <v/>
      </c>
      <c r="T1326" s="3" t="str">
        <f>IF(VLOOKUP($A1326,DICO_Complet!A:R,18,FALSE)=0,"",VLOOKUP($A1326,DICO_Complet!A:R,18,FALSE))</f>
        <v>COMRJ1</v>
      </c>
    </row>
    <row r="1327" spans="1:20">
      <c r="A1327" s="29">
        <v>250418220174</v>
      </c>
      <c r="B1327" s="30" t="str">
        <f>IF(ISNA(VLOOKUP(Tableau161920[[#This Row],[Référence]],MON_MSG!A:B,2,FALSE)),"N",IF($I1327="Obsolete","N","O"))</f>
        <v>O</v>
      </c>
      <c r="C1327" s="3" t="str">
        <f>VLOOKUP($A1327,DICO_Complet!A:R,3,FALSE)</f>
        <v>Transaction</v>
      </c>
      <c r="D1327" s="3" t="str">
        <f>VLOOKUP($A1327,DICO_Complet!A:R,4,FALSE)</f>
        <v>clearingData</v>
      </c>
      <c r="E1327" s="3" t="str">
        <f>VLOOKUP($A1327,DICO_Complet!A:R,5,FALSE)</f>
        <v>clearingCheckingDateTime</v>
      </c>
      <c r="F1327" s="3" t="str">
        <f>VLOOKUP($A1327,DICO_Complet!A:R,6,FALSE)</f>
        <v>ISODateTime</v>
      </c>
      <c r="G1327" s="31" t="str">
        <f>VLOOKUP($A1327,DICO_Complet!A:R,7,FALSE)</f>
        <v>DNS</v>
      </c>
      <c r="H1327" s="31">
        <f>VLOOKUP($A1327,DICO_Complet!A:R,8,FALSE)</f>
        <v>0</v>
      </c>
      <c r="I1327" s="3" t="str">
        <f>IF(VLOOKUP($A1327,DICO_Complet!A:R,9,FALSE)&lt;&gt;0,VLOOKUP($A1327,DICO_Complet!A:R,9,FALSE),"")</f>
        <v/>
      </c>
      <c r="J1327" s="3" t="str">
        <f>VLOOKUP($A1327,DICO_Complet!A:R,10,FALSE)</f>
        <v>Remittance or transaction rejected or pending : Date Time</v>
      </c>
      <c r="K1327" s="3" t="str">
        <f>IF(OR(ISNA(VLOOKUP(Tableau161920[[#This Row],[Référence]],MON_MSG!A:H,7,FALSE)),ISBLANK(VLOOKUP(Tableau161920[[#This Row],[Référence]],MON_MSG!A:H,7,FALSE))),"",VLOOKUP(Tableau161920[[#This Row],[Référence]],MON_MSG!A:H,7,FALSE))</f>
        <v/>
      </c>
      <c r="L1327" s="3" t="str">
        <f>IF(OR(ISNA(VLOOKUP(Tableau161920[[#This Row],[Référence]],MON_MSG!A:I,8,FALSE)),ISBLANK(VLOOKUP(Tableau161920[[#This Row],[Référence]],MON_MSG!A:I,8,FALSE))),"",VLOOKUP(Tableau161920[[#This Row],[Référence]],MON_MSG!A:I,8,FALSE))</f>
        <v/>
      </c>
      <c r="M1327" s="3" t="str">
        <f>IF(OR(ISNA(VLOOKUP(Tableau161920[[#This Row],[Référence]],MON_MSG!A:J,9,FALSE)),ISBLANK(VLOOKUP(Tableau161920[[#This Row],[Référence]],MON_MSG!A:J,9,FALSE))),"",VLOOKUP(Tableau161920[[#This Row],[Référence]],MON_MSG!A:J,9,FALSE))</f>
        <v/>
      </c>
      <c r="N1327" s="3" t="str">
        <f>IF(VLOOKUP($A1327,DICO_Complet!A:R,12,FALSE)=0,"",VLOOKUP($A1327,DICO_Complet!A:R,12,FALSE))</f>
        <v/>
      </c>
      <c r="O1327" s="3" t="str">
        <f>IF(VLOOKUP($A1327,DICO_Complet!A:R,13,FALSE)=0,"",VLOOKUP($A1327,DICO_Complet!A:R,13,FALSE))</f>
        <v/>
      </c>
      <c r="P1327" s="3" t="str">
        <f>IF(VLOOKUP($A1327,DICO_Complet!A:R,14,FALSE)=0,"",VLOOKUP($A1327,DICO_Complet!A:R,14,FALSE))</f>
        <v/>
      </c>
      <c r="Q1327" s="3" t="str">
        <f>IF(VLOOKUP($A1327,DICO_Complet!A:R,15,FALSE)=0,"",VLOOKUP($A1327,DICO_Complet!A:R,15,FALSE))</f>
        <v/>
      </c>
      <c r="R1327" s="3" t="str">
        <f>IF(VLOOKUP($A1327,DICO_Complet!A:R,16,FALSE)=0,"",VLOOKUP($A1327,DICO_Complet!A:R,16,FALSE))</f>
        <v/>
      </c>
      <c r="S1327" s="3" t="str">
        <f>IF(VLOOKUP($A1327,DICO_Complet!A:R,17,FALSE)=0,"",VLOOKUP($A1327,DICO_Complet!A:R,17,FALSE))</f>
        <v/>
      </c>
      <c r="T1327" s="3" t="str">
        <f>IF(VLOOKUP($A1327,DICO_Complet!A:R,18,FALSE)=0,"",VLOOKUP($A1327,DICO_Complet!A:R,18,FALSE))</f>
        <v>DMSTUT</v>
      </c>
    </row>
    <row r="1328" spans="1:20">
      <c r="A1328" s="29">
        <v>250418220177</v>
      </c>
      <c r="B1328" s="30" t="str">
        <f>IF(ISNA(VLOOKUP(Tableau161920[[#This Row],[Référence]],MON_MSG!A:B,2,FALSE)),"N",IF($I1328="Obsolete","N","O"))</f>
        <v>O</v>
      </c>
      <c r="C1328" s="3" t="str">
        <f>VLOOKUP($A1328,DICO_Complet!A:R,3,FALSE)</f>
        <v>Transaction</v>
      </c>
      <c r="D1328" s="3" t="str">
        <f>VLOOKUP($A1328,DICO_Complet!A:R,4,FALSE)</f>
        <v>clearingData</v>
      </c>
      <c r="E1328" s="3" t="str">
        <f>VLOOKUP($A1328,DICO_Complet!A:R,5,FALSE)</f>
        <v>clearingCheckingLabel</v>
      </c>
      <c r="F1328" s="3" t="str">
        <f>VLOOKUP($A1328,DICO_Complet!A:R,6,FALSE)</f>
        <v>Max50Text</v>
      </c>
      <c r="G1328" s="31" t="str">
        <f>VLOOKUP($A1328,DICO_Complet!A:R,7,FALSE)</f>
        <v>DNS</v>
      </c>
      <c r="H1328" s="31">
        <f>VLOOKUP($A1328,DICO_Complet!A:R,8,FALSE)</f>
        <v>0</v>
      </c>
      <c r="I1328" s="3" t="str">
        <f>IF(VLOOKUP($A1328,DICO_Complet!A:R,9,FALSE)&lt;&gt;0,VLOOKUP($A1328,DICO_Complet!A:R,9,FALSE),"")</f>
        <v/>
      </c>
      <c r="J1328" s="3" t="str">
        <f>VLOOKUP($A1328,DICO_Complet!A:R,10,FALSE)</f>
        <v>Remittance or transaction rejected or pending : Informations</v>
      </c>
      <c r="K1328" s="3" t="str">
        <f>IF(OR(ISNA(VLOOKUP(Tableau161920[[#This Row],[Référence]],MON_MSG!A:H,7,FALSE)),ISBLANK(VLOOKUP(Tableau161920[[#This Row],[Référence]],MON_MSG!A:H,7,FALSE))),"",VLOOKUP(Tableau161920[[#This Row],[Référence]],MON_MSG!A:H,7,FALSE))</f>
        <v/>
      </c>
      <c r="L1328" s="3" t="str">
        <f>IF(OR(ISNA(VLOOKUP(Tableau161920[[#This Row],[Référence]],MON_MSG!A:I,8,FALSE)),ISBLANK(VLOOKUP(Tableau161920[[#This Row],[Référence]],MON_MSG!A:I,8,FALSE))),"",VLOOKUP(Tableau161920[[#This Row],[Référence]],MON_MSG!A:I,8,FALSE))</f>
        <v/>
      </c>
      <c r="M1328" s="3" t="str">
        <f>IF(OR(ISNA(VLOOKUP(Tableau161920[[#This Row],[Référence]],MON_MSG!A:J,9,FALSE)),ISBLANK(VLOOKUP(Tableau161920[[#This Row],[Référence]],MON_MSG!A:J,9,FALSE))),"",VLOOKUP(Tableau161920[[#This Row],[Référence]],MON_MSG!A:J,9,FALSE))</f>
        <v/>
      </c>
      <c r="N1328" s="3" t="str">
        <f>IF(VLOOKUP($A1328,DICO_Complet!A:R,12,FALSE)=0,"",VLOOKUP($A1328,DICO_Complet!A:R,12,FALSE))</f>
        <v/>
      </c>
      <c r="O1328" s="3" t="str">
        <f>IF(VLOOKUP($A1328,DICO_Complet!A:R,13,FALSE)=0,"",VLOOKUP($A1328,DICO_Complet!A:R,13,FALSE))</f>
        <v/>
      </c>
      <c r="P1328" s="3" t="str">
        <f>IF(VLOOKUP($A1328,DICO_Complet!A:R,14,FALSE)=0,"",VLOOKUP($A1328,DICO_Complet!A:R,14,FALSE))</f>
        <v/>
      </c>
      <c r="Q1328" s="3" t="str">
        <f>IF(VLOOKUP($A1328,DICO_Complet!A:R,15,FALSE)=0,"",VLOOKUP($A1328,DICO_Complet!A:R,15,FALSE))</f>
        <v/>
      </c>
      <c r="R1328" s="3" t="str">
        <f>IF(VLOOKUP($A1328,DICO_Complet!A:R,16,FALSE)=0,"",VLOOKUP($A1328,DICO_Complet!A:R,16,FALSE))</f>
        <v/>
      </c>
      <c r="S1328" s="3" t="str">
        <f>IF(VLOOKUP($A1328,DICO_Complet!A:R,17,FALSE)=0,"",VLOOKUP($A1328,DICO_Complet!A:R,17,FALSE))</f>
        <v/>
      </c>
      <c r="T1328" s="3" t="str">
        <f>IF(VLOOKUP($A1328,DICO_Complet!A:R,18,FALSE)=0,"",VLOOKUP($A1328,DICO_Complet!A:R,18,FALSE))</f>
        <v>LIMRPC</v>
      </c>
    </row>
    <row r="1329" spans="1:20">
      <c r="A1329" s="29">
        <v>250418220175</v>
      </c>
      <c r="B1329" s="30" t="str">
        <f>IF(ISNA(VLOOKUP(Tableau161920[[#This Row],[Référence]],MON_MSG!A:B,2,FALSE)),"N",IF($I1329="Obsolete","N","O"))</f>
        <v>O</v>
      </c>
      <c r="C1329" s="3" t="str">
        <f>VLOOKUP($A1329,DICO_Complet!A:R,3,FALSE)</f>
        <v>Transaction</v>
      </c>
      <c r="D1329" s="3" t="str">
        <f>VLOOKUP($A1329,DICO_Complet!A:R,4,FALSE)</f>
        <v>clearingData</v>
      </c>
      <c r="E1329" s="3" t="str">
        <f>VLOOKUP($A1329,DICO_Complet!A:R,5,FALSE)</f>
        <v>clearingCheckingLevel</v>
      </c>
      <c r="F1329" s="3" t="str">
        <f>VLOOKUP($A1329,DICO_Complet!A:R,6,FALSE)</f>
        <v>ClearingCheckingLevelCodeset</v>
      </c>
      <c r="G1329" s="31" t="str">
        <f>VLOOKUP($A1329,DICO_Complet!A:R,7,FALSE)</f>
        <v>DNS</v>
      </c>
      <c r="H1329" s="31">
        <f>VLOOKUP($A1329,DICO_Complet!A:R,8,FALSE)</f>
        <v>0</v>
      </c>
      <c r="I1329" s="3" t="str">
        <f>IF(VLOOKUP($A1329,DICO_Complet!A:R,9,FALSE)&lt;&gt;0,VLOOKUP($A1329,DICO_Complet!A:R,9,FALSE),"")</f>
        <v/>
      </c>
      <c r="J1329" s="3" t="str">
        <f>VLOOKUP($A1329,DICO_Complet!A:R,10,FALSE)</f>
        <v>Is it a remittance or a transaction which was rejected or pending</v>
      </c>
      <c r="K1329" s="3" t="str">
        <f>IF(OR(ISNA(VLOOKUP(Tableau161920[[#This Row],[Référence]],MON_MSG!A:H,7,FALSE)),ISBLANK(VLOOKUP(Tableau161920[[#This Row],[Référence]],MON_MSG!A:H,7,FALSE))),"",VLOOKUP(Tableau161920[[#This Row],[Référence]],MON_MSG!A:H,7,FALSE))</f>
        <v/>
      </c>
      <c r="L1329" s="3" t="str">
        <f>IF(OR(ISNA(VLOOKUP(Tableau161920[[#This Row],[Référence]],MON_MSG!A:I,8,FALSE)),ISBLANK(VLOOKUP(Tableau161920[[#This Row],[Référence]],MON_MSG!A:I,8,FALSE))),"",VLOOKUP(Tableau161920[[#This Row],[Référence]],MON_MSG!A:I,8,FALSE))</f>
        <v/>
      </c>
      <c r="M1329" s="3" t="str">
        <f>IF(OR(ISNA(VLOOKUP(Tableau161920[[#This Row],[Référence]],MON_MSG!A:J,9,FALSE)),ISBLANK(VLOOKUP(Tableau161920[[#This Row],[Référence]],MON_MSG!A:J,9,FALSE))),"",VLOOKUP(Tableau161920[[#This Row],[Référence]],MON_MSG!A:J,9,FALSE))</f>
        <v/>
      </c>
      <c r="N1329" s="3" t="str">
        <f>IF(VLOOKUP($A1329,DICO_Complet!A:R,12,FALSE)=0,"",VLOOKUP($A1329,DICO_Complet!A:R,12,FALSE))</f>
        <v/>
      </c>
      <c r="O1329" s="3" t="str">
        <f>IF(VLOOKUP($A1329,DICO_Complet!A:R,13,FALSE)=0,"",VLOOKUP($A1329,DICO_Complet!A:R,13,FALSE))</f>
        <v/>
      </c>
      <c r="P1329" s="3" t="str">
        <f>IF(VLOOKUP($A1329,DICO_Complet!A:R,14,FALSE)=0,"",VLOOKUP($A1329,DICO_Complet!A:R,14,FALSE))</f>
        <v/>
      </c>
      <c r="Q1329" s="3" t="str">
        <f>IF(VLOOKUP($A1329,DICO_Complet!A:R,15,FALSE)=0,"",VLOOKUP($A1329,DICO_Complet!A:R,15,FALSE))</f>
        <v/>
      </c>
      <c r="R1329" s="3" t="str">
        <f>IF(VLOOKUP($A1329,DICO_Complet!A:R,16,FALSE)=0,"",VLOOKUP($A1329,DICO_Complet!A:R,16,FALSE))</f>
        <v/>
      </c>
      <c r="S1329" s="3" t="str">
        <f>IF(VLOOKUP($A1329,DICO_Complet!A:R,17,FALSE)=0,"",VLOOKUP($A1329,DICO_Complet!A:R,17,FALSE))</f>
        <v/>
      </c>
      <c r="T1329" s="3" t="str">
        <f>IF(VLOOKUP($A1329,DICO_Complet!A:R,18,FALSE)=0,"",VLOOKUP($A1329,DICO_Complet!A:R,18,FALSE))</f>
        <v>CEREJR</v>
      </c>
    </row>
    <row r="1330" spans="1:20">
      <c r="A1330" s="29">
        <v>250702171100</v>
      </c>
      <c r="B1330" s="30" t="str">
        <f>IF(ISNA(VLOOKUP(Tableau161920[[#This Row],[Référence]],MON_MSG!A:B,2,FALSE)),"N",IF($I1330="Obsolete","N","O"))</f>
        <v>O</v>
      </c>
      <c r="C1330" s="3" t="str">
        <f>VLOOKUP($A1330,DICO_Complet!A:R,3,FALSE)</f>
        <v>Transaction</v>
      </c>
      <c r="D1330" s="3" t="str">
        <f>VLOOKUP($A1330,DICO_Complet!A:R,4,FALSE)</f>
        <v>clearingData</v>
      </c>
      <c r="E1330" s="3" t="str">
        <f>VLOOKUP($A1330,DICO_Complet!A:R,5,FALSE)</f>
        <v>clearingCheckProcessAction</v>
      </c>
      <c r="F1330" s="3" t="str">
        <f>VLOOKUP($A1330,DICO_Complet!A:R,6,FALSE)</f>
        <v>ClearingCheckProcessActionCodeset</v>
      </c>
      <c r="G1330" s="31" t="str">
        <f>VLOOKUP($A1330,DICO_Complet!A:R,7,FALSE)</f>
        <v>DNS</v>
      </c>
      <c r="H1330" s="31">
        <f>VLOOKUP($A1330,DICO_Complet!A:R,8,FALSE)</f>
        <v>0</v>
      </c>
      <c r="I1330" s="3" t="str">
        <f>IF(VLOOKUP($A1330,DICO_Complet!A:R,9,FALSE)&lt;&gt;0,VLOOKUP($A1330,DICO_Complet!A:R,9,FALSE),"")</f>
        <v/>
      </c>
      <c r="J1330" s="3" t="str">
        <f>VLOOKUP($A1330,DICO_Complet!A:R,10,FALSE)</f>
        <v>Action code / status during clearing process</v>
      </c>
      <c r="K1330" s="3" t="str">
        <f>IF(OR(ISNA(VLOOKUP(Tableau161920[[#This Row],[Référence]],MON_MSG!A:H,7,FALSE)),ISBLANK(VLOOKUP(Tableau161920[[#This Row],[Référence]],MON_MSG!A:H,7,FALSE))),"",VLOOKUP(Tableau161920[[#This Row],[Référence]],MON_MSG!A:H,7,FALSE))</f>
        <v/>
      </c>
      <c r="L1330" s="3" t="str">
        <f>IF(OR(ISNA(VLOOKUP(Tableau161920[[#This Row],[Référence]],MON_MSG!A:I,8,FALSE)),ISBLANK(VLOOKUP(Tableau161920[[#This Row],[Référence]],MON_MSG!A:I,8,FALSE))),"",VLOOKUP(Tableau161920[[#This Row],[Référence]],MON_MSG!A:I,8,FALSE))</f>
        <v/>
      </c>
      <c r="M1330" s="3" t="str">
        <f>IF(OR(ISNA(VLOOKUP(Tableau161920[[#This Row],[Référence]],MON_MSG!A:J,9,FALSE)),ISBLANK(VLOOKUP(Tableau161920[[#This Row],[Référence]],MON_MSG!A:J,9,FALSE))),"",VLOOKUP(Tableau161920[[#This Row],[Référence]],MON_MSG!A:J,9,FALSE))</f>
        <v/>
      </c>
      <c r="N1330" s="3" t="str">
        <f>IF(VLOOKUP($A1330,DICO_Complet!A:R,12,FALSE)=0,"",VLOOKUP($A1330,DICO_Complet!A:R,12,FALSE))</f>
        <v/>
      </c>
      <c r="O1330" s="3" t="str">
        <f>IF(VLOOKUP($A1330,DICO_Complet!A:R,13,FALSE)=0,"",VLOOKUP($A1330,DICO_Complet!A:R,13,FALSE))</f>
        <v/>
      </c>
      <c r="P1330" s="3" t="str">
        <f>IF(VLOOKUP($A1330,DICO_Complet!A:R,14,FALSE)=0,"",VLOOKUP($A1330,DICO_Complet!A:R,14,FALSE))</f>
        <v/>
      </c>
      <c r="Q1330" s="3" t="str">
        <f>IF(VLOOKUP($A1330,DICO_Complet!A:R,15,FALSE)=0,"",VLOOKUP($A1330,DICO_Complet!A:R,15,FALSE))</f>
        <v/>
      </c>
      <c r="R1330" s="3" t="str">
        <f>IF(VLOOKUP($A1330,DICO_Complet!A:R,16,FALSE)=0,"",VLOOKUP($A1330,DICO_Complet!A:R,16,FALSE))</f>
        <v/>
      </c>
      <c r="S1330" s="3" t="str">
        <f>IF(VLOOKUP($A1330,DICO_Complet!A:R,17,FALSE)=0,"",VLOOKUP($A1330,DICO_Complet!A:R,17,FALSE))</f>
        <v/>
      </c>
      <c r="T1330" s="3" t="str">
        <f>IF(VLOOKUP($A1330,DICO_Complet!A:R,18,FALSE)=0,"",VLOOKUP($A1330,DICO_Complet!A:R,18,FALSE))</f>
        <v/>
      </c>
    </row>
    <row r="1331" spans="1:20">
      <c r="A1331" s="29">
        <v>250624104700</v>
      </c>
      <c r="B1331" s="30" t="str">
        <f>IF(ISNA(VLOOKUP(Tableau161920[[#This Row],[Référence]],MON_MSG!A:B,2,FALSE)),"N",IF($I1331="Obsolete","N","O"))</f>
        <v>O</v>
      </c>
      <c r="C1331" s="3" t="str">
        <f>VLOOKUP($A1331,DICO_Complet!A:R,3,FALSE)</f>
        <v>Transaction</v>
      </c>
      <c r="D1331" s="3" t="str">
        <f>VLOOKUP($A1331,DICO_Complet!A:R,4,FALSE)</f>
        <v>clearingData</v>
      </c>
      <c r="E1331" s="3" t="str">
        <f>VLOOKUP($A1331,DICO_Complet!A:R,5,FALSE)</f>
        <v>clearingDecision</v>
      </c>
      <c r="F1331" s="3" t="str">
        <f>VLOOKUP($A1331,DICO_Complet!A:R,6,FALSE)</f>
        <v>ClearingDecisionCodeset</v>
      </c>
      <c r="G1331" s="31" t="str">
        <f>VLOOKUP($A1331,DICO_Complet!A:R,7,FALSE)</f>
        <v>DNS</v>
      </c>
      <c r="H1331" s="31">
        <f>VLOOKUP($A1331,DICO_Complet!A:R,8,FALSE)</f>
        <v>0</v>
      </c>
      <c r="I1331" s="3" t="str">
        <f>IF(VLOOKUP($A1331,DICO_Complet!A:R,9,FALSE)&lt;&gt;0,VLOOKUP($A1331,DICO_Complet!A:R,9,FALSE),"")</f>
        <v/>
      </c>
      <c r="J1331" s="3" t="str">
        <f>VLOOKUP($A1331,DICO_Complet!A:R,10,FALSE)</f>
        <v xml:space="preserve">Transaction Status code </v>
      </c>
      <c r="K1331" s="3" t="str">
        <f>IF(OR(ISNA(VLOOKUP(Tableau161920[[#This Row],[Référence]],MON_MSG!A:H,7,FALSE)),ISBLANK(VLOOKUP(Tableau161920[[#This Row],[Référence]],MON_MSG!A:H,7,FALSE))),"",VLOOKUP(Tableau161920[[#This Row],[Référence]],MON_MSG!A:H,7,FALSE))</f>
        <v/>
      </c>
      <c r="L1331" s="3" t="str">
        <f>IF(OR(ISNA(VLOOKUP(Tableau161920[[#This Row],[Référence]],MON_MSG!A:I,8,FALSE)),ISBLANK(VLOOKUP(Tableau161920[[#This Row],[Référence]],MON_MSG!A:I,8,FALSE))),"",VLOOKUP(Tableau161920[[#This Row],[Référence]],MON_MSG!A:I,8,FALSE))</f>
        <v/>
      </c>
      <c r="M1331" s="3" t="str">
        <f>IF(OR(ISNA(VLOOKUP(Tableau161920[[#This Row],[Référence]],MON_MSG!A:J,9,FALSE)),ISBLANK(VLOOKUP(Tableau161920[[#This Row],[Référence]],MON_MSG!A:J,9,FALSE))),"",VLOOKUP(Tableau161920[[#This Row],[Référence]],MON_MSG!A:J,9,FALSE))</f>
        <v/>
      </c>
      <c r="N1331" s="3" t="str">
        <f>IF(VLOOKUP($A1331,DICO_Complet!A:R,12,FALSE)=0,"",VLOOKUP($A1331,DICO_Complet!A:R,12,FALSE))</f>
        <v/>
      </c>
      <c r="O1331" s="3" t="str">
        <f>IF(VLOOKUP($A1331,DICO_Complet!A:R,13,FALSE)=0,"",VLOOKUP($A1331,DICO_Complet!A:R,13,FALSE))</f>
        <v/>
      </c>
      <c r="P1331" s="3" t="str">
        <f>IF(VLOOKUP($A1331,DICO_Complet!A:R,14,FALSE)=0,"",VLOOKUP($A1331,DICO_Complet!A:R,14,FALSE))</f>
        <v/>
      </c>
      <c r="Q1331" s="3" t="str">
        <f>IF(VLOOKUP($A1331,DICO_Complet!A:R,15,FALSE)=0,"",VLOOKUP($A1331,DICO_Complet!A:R,15,FALSE))</f>
        <v/>
      </c>
      <c r="R1331" s="3" t="str">
        <f>IF(VLOOKUP($A1331,DICO_Complet!A:R,16,FALSE)=0,"",VLOOKUP($A1331,DICO_Complet!A:R,16,FALSE))</f>
        <v/>
      </c>
      <c r="S1331" s="3" t="str">
        <f>IF(VLOOKUP($A1331,DICO_Complet!A:R,17,FALSE)=0,"",VLOOKUP($A1331,DICO_Complet!A:R,17,FALSE))</f>
        <v/>
      </c>
      <c r="T1331" s="3" t="str">
        <f>IF(VLOOKUP($A1331,DICO_Complet!A:R,18,FALSE)=0,"",VLOOKUP($A1331,DICO_Complet!A:R,18,FALSE))</f>
        <v/>
      </c>
    </row>
    <row r="1332" spans="1:20">
      <c r="A1332" s="29">
        <v>250624104000</v>
      </c>
      <c r="B1332" s="30" t="str">
        <f>IF(ISNA(VLOOKUP(Tableau161920[[#This Row],[Référence]],MON_MSG!A:B,2,FALSE)),"N",IF($I1332="Obsolete","N","O"))</f>
        <v>O</v>
      </c>
      <c r="C1332" s="3" t="str">
        <f>VLOOKUP($A1332,DICO_Complet!A:R,3,FALSE)</f>
        <v>Transaction</v>
      </c>
      <c r="D1332" s="3" t="str">
        <f>VLOOKUP($A1332,DICO_Complet!A:R,4,FALSE)</f>
        <v>clearingData</v>
      </c>
      <c r="E1332" s="3" t="str">
        <f>VLOOKUP($A1332,DICO_Complet!A:R,5,FALSE)</f>
        <v>clearingDecisionOrigin</v>
      </c>
      <c r="F1332" s="3" t="str">
        <f>VLOOKUP($A1332,DICO_Complet!A:R,6,FALSE)</f>
        <v>ClearingDecisionOriginCodeset</v>
      </c>
      <c r="G1332" s="31" t="str">
        <f>VLOOKUP($A1332,DICO_Complet!A:R,7,FALSE)</f>
        <v>DNS</v>
      </c>
      <c r="H1332" s="31">
        <f>VLOOKUP($A1332,DICO_Complet!A:R,8,FALSE)</f>
        <v>0</v>
      </c>
      <c r="I1332" s="3" t="str">
        <f>IF(VLOOKUP($A1332,DICO_Complet!A:R,9,FALSE)&lt;&gt;0,VLOOKUP($A1332,DICO_Complet!A:R,9,FALSE),"")</f>
        <v/>
      </c>
      <c r="J1332" s="3" t="str">
        <f>VLOOKUP($A1332,DICO_Complet!A:R,10,FALSE)</f>
        <v>Event causing the transaction status</v>
      </c>
      <c r="K1332" s="3" t="str">
        <f>IF(OR(ISNA(VLOOKUP(Tableau161920[[#This Row],[Référence]],MON_MSG!A:H,7,FALSE)),ISBLANK(VLOOKUP(Tableau161920[[#This Row],[Référence]],MON_MSG!A:H,7,FALSE))),"",VLOOKUP(Tableau161920[[#This Row],[Référence]],MON_MSG!A:H,7,FALSE))</f>
        <v/>
      </c>
      <c r="L1332" s="3" t="str">
        <f>IF(OR(ISNA(VLOOKUP(Tableau161920[[#This Row],[Référence]],MON_MSG!A:I,8,FALSE)),ISBLANK(VLOOKUP(Tableau161920[[#This Row],[Référence]],MON_MSG!A:I,8,FALSE))),"",VLOOKUP(Tableau161920[[#This Row],[Référence]],MON_MSG!A:I,8,FALSE))</f>
        <v/>
      </c>
      <c r="M1332" s="3" t="str">
        <f>IF(OR(ISNA(VLOOKUP(Tableau161920[[#This Row],[Référence]],MON_MSG!A:J,9,FALSE)),ISBLANK(VLOOKUP(Tableau161920[[#This Row],[Référence]],MON_MSG!A:J,9,FALSE))),"",VLOOKUP(Tableau161920[[#This Row],[Référence]],MON_MSG!A:J,9,FALSE))</f>
        <v/>
      </c>
      <c r="N1332" s="3" t="str">
        <f>IF(VLOOKUP($A1332,DICO_Complet!A:R,12,FALSE)=0,"",VLOOKUP($A1332,DICO_Complet!A:R,12,FALSE))</f>
        <v/>
      </c>
      <c r="O1332" s="3" t="str">
        <f>IF(VLOOKUP($A1332,DICO_Complet!A:R,13,FALSE)=0,"",VLOOKUP($A1332,DICO_Complet!A:R,13,FALSE))</f>
        <v/>
      </c>
      <c r="P1332" s="3" t="str">
        <f>IF(VLOOKUP($A1332,DICO_Complet!A:R,14,FALSE)=0,"",VLOOKUP($A1332,DICO_Complet!A:R,14,FALSE))</f>
        <v/>
      </c>
      <c r="Q1332" s="3" t="str">
        <f>IF(VLOOKUP($A1332,DICO_Complet!A:R,15,FALSE)=0,"",VLOOKUP($A1332,DICO_Complet!A:R,15,FALSE))</f>
        <v/>
      </c>
      <c r="R1332" s="3" t="str">
        <f>IF(VLOOKUP($A1332,DICO_Complet!A:R,16,FALSE)=0,"",VLOOKUP($A1332,DICO_Complet!A:R,16,FALSE))</f>
        <v/>
      </c>
      <c r="S1332" s="3" t="str">
        <f>IF(VLOOKUP($A1332,DICO_Complet!A:R,17,FALSE)=0,"",VLOOKUP($A1332,DICO_Complet!A:R,17,FALSE))</f>
        <v/>
      </c>
      <c r="T1332" s="3" t="str">
        <f>IF(VLOOKUP($A1332,DICO_Complet!A:R,18,FALSE)=0,"",VLOOKUP($A1332,DICO_Complet!A:R,18,FALSE))</f>
        <v/>
      </c>
    </row>
    <row r="1333" spans="1:20">
      <c r="A1333" s="29">
        <v>251112090800</v>
      </c>
      <c r="B1333" s="30" t="str">
        <f>IF(ISNA(VLOOKUP(Tableau161920[[#This Row],[Référence]],MON_MSG!A:B,2,FALSE)),"N",IF($I1333="Obsolete","N","O"))</f>
        <v>O</v>
      </c>
      <c r="C1333" s="3" t="str">
        <f>VLOOKUP($A1333,DICO_Complet!A:R,3,FALSE)</f>
        <v>Transaction</v>
      </c>
      <c r="D1333" s="3" t="str">
        <f>VLOOKUP($A1333,DICO_Complet!A:R,4,FALSE)</f>
        <v>clearingData</v>
      </c>
      <c r="E1333" s="3" t="str">
        <f>VLOOKUP($A1333,DICO_Complet!A:R,5,FALSE)</f>
        <v>decisionVector</v>
      </c>
      <c r="F1333" s="3" t="str">
        <f>VLOOKUP($A1333,DICO_Complet!A:R,6,FALSE)</f>
        <v>AdditionalDataType</v>
      </c>
      <c r="G1333" s="31" t="str">
        <f>VLOOKUP($A1333,DICO_Complet!A:R,7,FALSE)</f>
        <v>DNS</v>
      </c>
      <c r="H1333" s="31">
        <f>VLOOKUP($A1333,DICO_Complet!A:R,8,FALSE)</f>
        <v>0</v>
      </c>
      <c r="I1333" s="3" t="str">
        <f>IF(VLOOKUP($A1333,DICO_Complet!A:R,9,FALSE)&lt;&gt;0,VLOOKUP($A1333,DICO_Complet!A:R,9,FALSE),"")</f>
        <v/>
      </c>
      <c r="J1333" s="3" t="str">
        <f>VLOOKUP($A1333,DICO_Complet!A:R,10,FALSE)</f>
        <v>Decision Vector used during clearing</v>
      </c>
      <c r="K1333" s="3" t="str">
        <f>IF(OR(ISNA(VLOOKUP(Tableau161920[[#This Row],[Référence]],MON_MSG!A:H,7,FALSE)),ISBLANK(VLOOKUP(Tableau161920[[#This Row],[Référence]],MON_MSG!A:H,7,FALSE))),"",VLOOKUP(Tableau161920[[#This Row],[Référence]],MON_MSG!A:H,7,FALSE))</f>
        <v/>
      </c>
      <c r="L1333" s="3" t="str">
        <f>IF(OR(ISNA(VLOOKUP(Tableau161920[[#This Row],[Référence]],MON_MSG!A:I,8,FALSE)),ISBLANK(VLOOKUP(Tableau161920[[#This Row],[Référence]],MON_MSG!A:I,8,FALSE))),"",VLOOKUP(Tableau161920[[#This Row],[Référence]],MON_MSG!A:I,8,FALSE))</f>
        <v/>
      </c>
      <c r="M1333" s="3" t="str">
        <f>IF(OR(ISNA(VLOOKUP(Tableau161920[[#This Row],[Référence]],MON_MSG!A:J,9,FALSE)),ISBLANK(VLOOKUP(Tableau161920[[#This Row],[Référence]],MON_MSG!A:J,9,FALSE))),"",VLOOKUP(Tableau161920[[#This Row],[Référence]],MON_MSG!A:J,9,FALSE))</f>
        <v/>
      </c>
      <c r="N1333" s="3" t="str">
        <f>IF(VLOOKUP($A1333,DICO_Complet!A:R,12,FALSE)=0,"",VLOOKUP($A1333,DICO_Complet!A:R,12,FALSE))</f>
        <v/>
      </c>
      <c r="O1333" s="3" t="str">
        <f>IF(VLOOKUP($A1333,DICO_Complet!A:R,13,FALSE)=0,"",VLOOKUP($A1333,DICO_Complet!A:R,13,FALSE))</f>
        <v/>
      </c>
      <c r="P1333" s="3" t="str">
        <f>IF(VLOOKUP($A1333,DICO_Complet!A:R,14,FALSE)=0,"",VLOOKUP($A1333,DICO_Complet!A:R,14,FALSE))</f>
        <v/>
      </c>
      <c r="Q1333" s="3" t="str">
        <f>IF(VLOOKUP($A1333,DICO_Complet!A:R,15,FALSE)=0,"",VLOOKUP($A1333,DICO_Complet!A:R,15,FALSE))</f>
        <v/>
      </c>
      <c r="R1333" s="3" t="str">
        <f>IF(VLOOKUP($A1333,DICO_Complet!A:R,16,FALSE)=0,"",VLOOKUP($A1333,DICO_Complet!A:R,16,FALSE))</f>
        <v/>
      </c>
      <c r="S1333" s="3" t="str">
        <f>IF(VLOOKUP($A1333,DICO_Complet!A:R,17,FALSE)=0,"",VLOOKUP($A1333,DICO_Complet!A:R,17,FALSE))</f>
        <v/>
      </c>
      <c r="T1333" s="3" t="str">
        <f>IF(VLOOKUP($A1333,DICO_Complet!A:R,18,FALSE)=0,"",VLOOKUP($A1333,DICO_Complet!A:R,18,FALSE))</f>
        <v/>
      </c>
    </row>
    <row r="1334" spans="1:20">
      <c r="A1334" s="29">
        <v>250702164400</v>
      </c>
      <c r="B1334" s="30" t="str">
        <f>IF(ISNA(VLOOKUP(Tableau161920[[#This Row],[Référence]],MON_MSG!A:B,2,FALSE)),"N",IF($I1334="Obsolete","N","O"))</f>
        <v>O</v>
      </c>
      <c r="C1334" s="3" t="str">
        <f>VLOOKUP($A1334,DICO_Complet!A:R,3,FALSE)</f>
        <v>Transaction</v>
      </c>
      <c r="D1334" s="3" t="str">
        <f>VLOOKUP($A1334,DICO_Complet!A:R,4,FALSE)</f>
        <v>clearingData</v>
      </c>
      <c r="E1334" s="3" t="str">
        <f>VLOOKUP($A1334,DICO_Complet!A:R,5,FALSE)</f>
        <v>financialDuplicatedTransactionIndicator</v>
      </c>
      <c r="F1334" s="3" t="str">
        <f>VLOOKUP($A1334,DICO_Complet!A:R,6,FALSE)</f>
        <v>TrueFalseIndicator</v>
      </c>
      <c r="G1334" s="31" t="str">
        <f>VLOOKUP($A1334,DICO_Complet!A:R,7,FALSE)</f>
        <v>DNS</v>
      </c>
      <c r="H1334" s="31">
        <f>VLOOKUP($A1334,DICO_Complet!A:R,8,FALSE)</f>
        <v>0</v>
      </c>
      <c r="I1334" s="3" t="str">
        <f>IF(VLOOKUP($A1334,DICO_Complet!A:R,9,FALSE)&lt;&gt;0,VLOOKUP($A1334,DICO_Complet!A:R,9,FALSE),"")</f>
        <v/>
      </c>
      <c r="J1334" s="3" t="str">
        <f>VLOOKUP($A1334,DICO_Complet!A:R,10,FALSE)</f>
        <v>Duplicate financial transaction indicator</v>
      </c>
      <c r="K1334" s="3" t="str">
        <f>IF(OR(ISNA(VLOOKUP(Tableau161920[[#This Row],[Référence]],MON_MSG!A:H,7,FALSE)),ISBLANK(VLOOKUP(Tableau161920[[#This Row],[Référence]],MON_MSG!A:H,7,FALSE))),"",VLOOKUP(Tableau161920[[#This Row],[Référence]],MON_MSG!A:H,7,FALSE))</f>
        <v/>
      </c>
      <c r="L1334" s="3" t="str">
        <f>IF(OR(ISNA(VLOOKUP(Tableau161920[[#This Row],[Référence]],MON_MSG!A:I,8,FALSE)),ISBLANK(VLOOKUP(Tableau161920[[#This Row],[Référence]],MON_MSG!A:I,8,FALSE))),"",VLOOKUP(Tableau161920[[#This Row],[Référence]],MON_MSG!A:I,8,FALSE))</f>
        <v/>
      </c>
      <c r="M1334" s="3" t="str">
        <f>IF(OR(ISNA(VLOOKUP(Tableau161920[[#This Row],[Référence]],MON_MSG!A:J,9,FALSE)),ISBLANK(VLOOKUP(Tableau161920[[#This Row],[Référence]],MON_MSG!A:J,9,FALSE))),"",VLOOKUP(Tableau161920[[#This Row],[Référence]],MON_MSG!A:J,9,FALSE))</f>
        <v/>
      </c>
      <c r="N1334" s="3" t="str">
        <f>IF(VLOOKUP($A1334,DICO_Complet!A:R,12,FALSE)=0,"",VLOOKUP($A1334,DICO_Complet!A:R,12,FALSE))</f>
        <v/>
      </c>
      <c r="O1334" s="3" t="str">
        <f>IF(VLOOKUP($A1334,DICO_Complet!A:R,13,FALSE)=0,"",VLOOKUP($A1334,DICO_Complet!A:R,13,FALSE))</f>
        <v/>
      </c>
      <c r="P1334" s="3" t="str">
        <f>IF(VLOOKUP($A1334,DICO_Complet!A:R,14,FALSE)=0,"",VLOOKUP($A1334,DICO_Complet!A:R,14,FALSE))</f>
        <v/>
      </c>
      <c r="Q1334" s="3" t="str">
        <f>IF(VLOOKUP($A1334,DICO_Complet!A:R,15,FALSE)=0,"",VLOOKUP($A1334,DICO_Complet!A:R,15,FALSE))</f>
        <v/>
      </c>
      <c r="R1334" s="3" t="str">
        <f>IF(VLOOKUP($A1334,DICO_Complet!A:R,16,FALSE)=0,"",VLOOKUP($A1334,DICO_Complet!A:R,16,FALSE))</f>
        <v/>
      </c>
      <c r="S1334" s="3" t="str">
        <f>IF(VLOOKUP($A1334,DICO_Complet!A:R,17,FALSE)=0,"",VLOOKUP($A1334,DICO_Complet!A:R,17,FALSE))</f>
        <v/>
      </c>
      <c r="T1334" s="3" t="str">
        <f>IF(VLOOKUP($A1334,DICO_Complet!A:R,18,FALSE)=0,"",VLOOKUP($A1334,DICO_Complet!A:R,18,FALSE))</f>
        <v/>
      </c>
    </row>
    <row r="1335" spans="1:20">
      <c r="A1335" s="29">
        <v>251112091000</v>
      </c>
      <c r="B1335" s="30" t="str">
        <f>IF(ISNA(VLOOKUP(Tableau161920[[#This Row],[Référence]],MON_MSG!A:B,2,FALSE)),"N",IF($I1335="Obsolete","N","O"))</f>
        <v>O</v>
      </c>
      <c r="C1335" s="3" t="str">
        <f>VLOOKUP($A1335,DICO_Complet!A:R,3,FALSE)</f>
        <v>Transaction</v>
      </c>
      <c r="D1335" s="3" t="str">
        <f>VLOOKUP($A1335,DICO_Complet!A:R,4,FALSE)</f>
        <v>clearingData</v>
      </c>
      <c r="E1335" s="3" t="str">
        <f>VLOOKUP($A1335,DICO_Complet!A:R,5,FALSE)</f>
        <v>includedClearingDateTime</v>
      </c>
      <c r="F1335" s="3" t="str">
        <f>VLOOKUP($A1335,DICO_Complet!A:R,6,FALSE)</f>
        <v>ISODateTime</v>
      </c>
      <c r="G1335" s="31" t="str">
        <f>VLOOKUP($A1335,DICO_Complet!A:R,7,FALSE)</f>
        <v>DNS</v>
      </c>
      <c r="H1335" s="31">
        <f>VLOOKUP($A1335,DICO_Complet!A:R,8,FALSE)</f>
        <v>0</v>
      </c>
      <c r="I1335" s="3" t="str">
        <f>IF(VLOOKUP($A1335,DICO_Complet!A:R,9,FALSE)&lt;&gt;0,VLOOKUP($A1335,DICO_Complet!A:R,9,FALSE),"")</f>
        <v/>
      </c>
      <c r="J1335" s="3" t="str">
        <f>VLOOKUP($A1335,DICO_Complet!A:R,10,FALSE)</f>
        <v>Date and time the transaction was included in the clearing process</v>
      </c>
      <c r="K1335" s="3" t="str">
        <f>IF(OR(ISNA(VLOOKUP(Tableau161920[[#This Row],[Référence]],MON_MSG!A:H,7,FALSE)),ISBLANK(VLOOKUP(Tableau161920[[#This Row],[Référence]],MON_MSG!A:H,7,FALSE))),"",VLOOKUP(Tableau161920[[#This Row],[Référence]],MON_MSG!A:H,7,FALSE))</f>
        <v/>
      </c>
      <c r="L1335" s="3" t="str">
        <f>IF(OR(ISNA(VLOOKUP(Tableau161920[[#This Row],[Référence]],MON_MSG!A:I,8,FALSE)),ISBLANK(VLOOKUP(Tableau161920[[#This Row],[Référence]],MON_MSG!A:I,8,FALSE))),"",VLOOKUP(Tableau161920[[#This Row],[Référence]],MON_MSG!A:I,8,FALSE))</f>
        <v/>
      </c>
      <c r="M1335" s="3" t="str">
        <f>IF(OR(ISNA(VLOOKUP(Tableau161920[[#This Row],[Référence]],MON_MSG!A:J,9,FALSE)),ISBLANK(VLOOKUP(Tableau161920[[#This Row],[Référence]],MON_MSG!A:J,9,FALSE))),"",VLOOKUP(Tableau161920[[#This Row],[Référence]],MON_MSG!A:J,9,FALSE))</f>
        <v/>
      </c>
      <c r="N1335" s="3" t="str">
        <f>IF(VLOOKUP($A1335,DICO_Complet!A:R,12,FALSE)=0,"",VLOOKUP($A1335,DICO_Complet!A:R,12,FALSE))</f>
        <v/>
      </c>
      <c r="O1335" s="3" t="str">
        <f>IF(VLOOKUP($A1335,DICO_Complet!A:R,13,FALSE)=0,"",VLOOKUP($A1335,DICO_Complet!A:R,13,FALSE))</f>
        <v/>
      </c>
      <c r="P1335" s="3" t="str">
        <f>IF(VLOOKUP($A1335,DICO_Complet!A:R,14,FALSE)=0,"",VLOOKUP($A1335,DICO_Complet!A:R,14,FALSE))</f>
        <v/>
      </c>
      <c r="Q1335" s="3" t="str">
        <f>IF(VLOOKUP($A1335,DICO_Complet!A:R,15,FALSE)=0,"",VLOOKUP($A1335,DICO_Complet!A:R,15,FALSE))</f>
        <v/>
      </c>
      <c r="R1335" s="3" t="str">
        <f>IF(VLOOKUP($A1335,DICO_Complet!A:R,16,FALSE)=0,"",VLOOKUP($A1335,DICO_Complet!A:R,16,FALSE))</f>
        <v/>
      </c>
      <c r="S1335" s="3" t="str">
        <f>IF(VLOOKUP($A1335,DICO_Complet!A:R,17,FALSE)=0,"",VLOOKUP($A1335,DICO_Complet!A:R,17,FALSE))</f>
        <v/>
      </c>
      <c r="T1335" s="3" t="str">
        <f>IF(VLOOKUP($A1335,DICO_Complet!A:R,18,FALSE)=0,"",VLOOKUP($A1335,DICO_Complet!A:R,18,FALSE))</f>
        <v/>
      </c>
    </row>
    <row r="1336" spans="1:20">
      <c r="A1336" s="29">
        <v>260212175400</v>
      </c>
      <c r="B1336" s="30" t="str">
        <f>IF(ISNA(VLOOKUP(Tableau161920[[#This Row],[Référence]],MON_MSG!A:B,2,FALSE)),"N",IF($I1336="Obsolete","N","O"))</f>
        <v>O</v>
      </c>
      <c r="C1336" s="3" t="str">
        <f>VLOOKUP($A1336,DICO_Complet!A:R,3,FALSE)</f>
        <v>Transaction</v>
      </c>
      <c r="D1336" s="3" t="str">
        <f>VLOOKUP($A1336,DICO_Complet!A:R,4,FALSE)</f>
        <v>clearingData</v>
      </c>
      <c r="E1336" s="3" t="str">
        <f>VLOOKUP($A1336,DICO_Complet!A:R,5,FALSE)</f>
        <v>includedPreClearingDateTime</v>
      </c>
      <c r="F1336" s="3" t="str">
        <f>VLOOKUP($A1336,DICO_Complet!A:R,6,FALSE)</f>
        <v>ISODateTime</v>
      </c>
      <c r="G1336" s="31" t="str">
        <f>VLOOKUP($A1336,DICO_Complet!A:R,7,FALSE)</f>
        <v>DNS</v>
      </c>
      <c r="H1336" s="31">
        <f>VLOOKUP($A1336,DICO_Complet!A:R,8,FALSE)</f>
        <v>0</v>
      </c>
      <c r="I1336" s="3" t="str">
        <f>IF(VLOOKUP($A1336,DICO_Complet!A:R,9,FALSE)&lt;&gt;0,VLOOKUP($A1336,DICO_Complet!A:R,9,FALSE),"")</f>
        <v/>
      </c>
      <c r="J1336" s="3" t="str">
        <f>VLOOKUP($A1336,DICO_Complet!A:R,10,FALSE)</f>
        <v>Date and time the transaction was included in the PreClearing process.</v>
      </c>
      <c r="K1336" s="3" t="str">
        <f>IF(OR(ISNA(VLOOKUP(Tableau161920[[#This Row],[Référence]],MON_MSG!A:H,7,FALSE)),ISBLANK(VLOOKUP(Tableau161920[[#This Row],[Référence]],MON_MSG!A:H,7,FALSE))),"",VLOOKUP(Tableau161920[[#This Row],[Référence]],MON_MSG!A:H,7,FALSE))</f>
        <v/>
      </c>
      <c r="L1336" s="3" t="str">
        <f>IF(OR(ISNA(VLOOKUP(Tableau161920[[#This Row],[Référence]],MON_MSG!A:I,8,FALSE)),ISBLANK(VLOOKUP(Tableau161920[[#This Row],[Référence]],MON_MSG!A:I,8,FALSE))),"",VLOOKUP(Tableau161920[[#This Row],[Référence]],MON_MSG!A:I,8,FALSE))</f>
        <v/>
      </c>
      <c r="M1336" s="3" t="str">
        <f>IF(OR(ISNA(VLOOKUP(Tableau161920[[#This Row],[Référence]],MON_MSG!A:J,9,FALSE)),ISBLANK(VLOOKUP(Tableau161920[[#This Row],[Référence]],MON_MSG!A:J,9,FALSE))),"",VLOOKUP(Tableau161920[[#This Row],[Référence]],MON_MSG!A:J,9,FALSE))</f>
        <v/>
      </c>
      <c r="N1336" s="3" t="str">
        <f>IF(VLOOKUP($A1336,DICO_Complet!A:R,12,FALSE)=0,"",VLOOKUP($A1336,DICO_Complet!A:R,12,FALSE))</f>
        <v/>
      </c>
      <c r="O1336" s="3" t="str">
        <f>IF(VLOOKUP($A1336,DICO_Complet!A:R,13,FALSE)=0,"",VLOOKUP($A1336,DICO_Complet!A:R,13,FALSE))</f>
        <v/>
      </c>
      <c r="P1336" s="3" t="str">
        <f>IF(VLOOKUP($A1336,DICO_Complet!A:R,14,FALSE)=0,"",VLOOKUP($A1336,DICO_Complet!A:R,14,FALSE))</f>
        <v/>
      </c>
      <c r="Q1336" s="3" t="str">
        <f>IF(VLOOKUP($A1336,DICO_Complet!A:R,15,FALSE)=0,"",VLOOKUP($A1336,DICO_Complet!A:R,15,FALSE))</f>
        <v/>
      </c>
      <c r="R1336" s="3" t="str">
        <f>IF(VLOOKUP($A1336,DICO_Complet!A:R,16,FALSE)=0,"",VLOOKUP($A1336,DICO_Complet!A:R,16,FALSE))</f>
        <v/>
      </c>
      <c r="S1336" s="3" t="str">
        <f>IF(VLOOKUP($A1336,DICO_Complet!A:R,17,FALSE)=0,"",VLOOKUP($A1336,DICO_Complet!A:R,17,FALSE))</f>
        <v/>
      </c>
      <c r="T1336" s="3" t="str">
        <f>IF(VLOOKUP($A1336,DICO_Complet!A:R,18,FALSE)=0,"",VLOOKUP($A1336,DICO_Complet!A:R,18,FALSE))</f>
        <v/>
      </c>
    </row>
    <row r="1337" spans="1:20">
      <c r="A1337" s="29">
        <v>250418220170</v>
      </c>
      <c r="B1337" s="30" t="str">
        <f>IF(ISNA(VLOOKUP(Tableau161920[[#This Row],[Référence]],MON_MSG!A:B,2,FALSE)),"N",IF($I1337="Obsolete","N","O"))</f>
        <v>O</v>
      </c>
      <c r="C1337" s="3" t="str">
        <f>VLOOKUP($A1337,DICO_Complet!A:R,3,FALSE)</f>
        <v>Transaction</v>
      </c>
      <c r="D1337" s="3" t="str">
        <f>VLOOKUP($A1337,DICO_Complet!A:R,4,FALSE)</f>
        <v>clearingData</v>
      </c>
      <c r="E1337" s="3" t="str">
        <f>VLOOKUP($A1337,DICO_Complet!A:R,5,FALSE)</f>
        <v>linkedClearingTransactionNature</v>
      </c>
      <c r="F1337" s="3" t="str">
        <f>VLOOKUP($A1337,DICO_Complet!A:R,6,FALSE)</f>
        <v>ClearingTransactionNatureCodeset</v>
      </c>
      <c r="G1337" s="31" t="str">
        <f>VLOOKUP($A1337,DICO_Complet!A:R,7,FALSE)</f>
        <v>DNS</v>
      </c>
      <c r="H1337" s="31">
        <f>VLOOKUP($A1337,DICO_Complet!A:R,8,FALSE)</f>
        <v>0</v>
      </c>
      <c r="I1337" s="3" t="str">
        <f>IF(VLOOKUP($A1337,DICO_Complet!A:R,9,FALSE)&lt;&gt;0,VLOOKUP($A1337,DICO_Complet!A:R,9,FALSE),"")</f>
        <v/>
      </c>
      <c r="J1337" s="3" t="str">
        <f>VLOOKUP($A1337,DICO_Complet!A:R,10,FALSE)</f>
        <v>Linked transaction nature associated to the current transaction</v>
      </c>
      <c r="K1337" s="3" t="str">
        <f>IF(OR(ISNA(VLOOKUP(Tableau161920[[#This Row],[Référence]],MON_MSG!A:H,7,FALSE)),ISBLANK(VLOOKUP(Tableau161920[[#This Row],[Référence]],MON_MSG!A:H,7,FALSE))),"",VLOOKUP(Tableau161920[[#This Row],[Référence]],MON_MSG!A:H,7,FALSE))</f>
        <v/>
      </c>
      <c r="L1337" s="3" t="str">
        <f>IF(OR(ISNA(VLOOKUP(Tableau161920[[#This Row],[Référence]],MON_MSG!A:I,8,FALSE)),ISBLANK(VLOOKUP(Tableau161920[[#This Row],[Référence]],MON_MSG!A:I,8,FALSE))),"",VLOOKUP(Tableau161920[[#This Row],[Référence]],MON_MSG!A:I,8,FALSE))</f>
        <v/>
      </c>
      <c r="M1337" s="3" t="str">
        <f>IF(OR(ISNA(VLOOKUP(Tableau161920[[#This Row],[Référence]],MON_MSG!A:J,9,FALSE)),ISBLANK(VLOOKUP(Tableau161920[[#This Row],[Référence]],MON_MSG!A:J,9,FALSE))),"",VLOOKUP(Tableau161920[[#This Row],[Référence]],MON_MSG!A:J,9,FALSE))</f>
        <v/>
      </c>
      <c r="N1337" s="3" t="str">
        <f>IF(VLOOKUP($A1337,DICO_Complet!A:R,12,FALSE)=0,"",VLOOKUP($A1337,DICO_Complet!A:R,12,FALSE))</f>
        <v/>
      </c>
      <c r="O1337" s="3" t="str">
        <f>IF(VLOOKUP($A1337,DICO_Complet!A:R,13,FALSE)=0,"",VLOOKUP($A1337,DICO_Complet!A:R,13,FALSE))</f>
        <v/>
      </c>
      <c r="P1337" s="3" t="str">
        <f>IF(VLOOKUP($A1337,DICO_Complet!A:R,14,FALSE)=0,"",VLOOKUP($A1337,DICO_Complet!A:R,14,FALSE))</f>
        <v/>
      </c>
      <c r="Q1337" s="3" t="str">
        <f>IF(VLOOKUP($A1337,DICO_Complet!A:R,15,FALSE)=0,"",VLOOKUP($A1337,DICO_Complet!A:R,15,FALSE))</f>
        <v/>
      </c>
      <c r="R1337" s="3" t="str">
        <f>IF(VLOOKUP($A1337,DICO_Complet!A:R,16,FALSE)=0,"",VLOOKUP($A1337,DICO_Complet!A:R,16,FALSE))</f>
        <v/>
      </c>
      <c r="S1337" s="3" t="str">
        <f>IF(VLOOKUP($A1337,DICO_Complet!A:R,17,FALSE)=0,"",VLOOKUP($A1337,DICO_Complet!A:R,17,FALSE))</f>
        <v/>
      </c>
      <c r="T1337" s="3" t="str">
        <f>IF(VLOOKUP($A1337,DICO_Complet!A:R,18,FALSE)=0,"",VLOOKUP($A1337,DICO_Complet!A:R,18,FALSE))</f>
        <v/>
      </c>
    </row>
    <row r="1338" spans="1:20">
      <c r="A1338" s="29">
        <v>260113135000</v>
      </c>
      <c r="B1338" s="30" t="str">
        <f>IF(ISNA(VLOOKUP(Tableau161920[[#This Row],[Référence]],MON_MSG!A:B,2,FALSE)),"N",IF($I1338="Obsolete","N","O"))</f>
        <v>O</v>
      </c>
      <c r="C1338" s="3" t="str">
        <f>VLOOKUP($A1338,DICO_Complet!A:R,3,FALSE)</f>
        <v>Transaction</v>
      </c>
      <c r="D1338" s="3" t="str">
        <f>VLOOKUP($A1338,DICO_Complet!A:R,4,FALSE)</f>
        <v>clearingData</v>
      </c>
      <c r="E1338" s="3" t="str">
        <f>VLOOKUP($A1338,DICO_Complet!A:R,5,FALSE)</f>
        <v>linkedTransactionEndToEndTransId</v>
      </c>
      <c r="F1338" s="3" t="str">
        <f>VLOOKUP($A1338,DICO_Complet!A:R,6,FALSE)</f>
        <v>UUIDType</v>
      </c>
      <c r="G1338" s="31" t="str">
        <f>VLOOKUP($A1338,DICO_Complet!A:R,7,FALSE)</f>
        <v>DNS</v>
      </c>
      <c r="H1338" s="31" t="str">
        <f>VLOOKUP($A1338,DICO_Complet!A:R,8,FALSE)</f>
        <v>Linked transaction stamping reference associated to the current transaction</v>
      </c>
      <c r="I1338" s="3" t="str">
        <f>IF(VLOOKUP($A1338,DICO_Complet!A:R,9,FALSE)&lt;&gt;0,VLOOKUP($A1338,DICO_Complet!A:R,9,FALSE),"")</f>
        <v/>
      </c>
      <c r="J1338" s="3" t="str">
        <f>VLOOKUP($A1338,DICO_Complet!A:R,10,FALSE)</f>
        <v>Linked transaction endToEndTransId associated to the current transaction</v>
      </c>
      <c r="K1338" s="3" t="str">
        <f>IF(OR(ISNA(VLOOKUP(Tableau161920[[#This Row],[Référence]],MON_MSG!A:H,7,FALSE)),ISBLANK(VLOOKUP(Tableau161920[[#This Row],[Référence]],MON_MSG!A:H,7,FALSE))),"",VLOOKUP(Tableau161920[[#This Row],[Référence]],MON_MSG!A:H,7,FALSE))</f>
        <v/>
      </c>
      <c r="L1338" s="3" t="str">
        <f>IF(OR(ISNA(VLOOKUP(Tableau161920[[#This Row],[Référence]],MON_MSG!A:I,8,FALSE)),ISBLANK(VLOOKUP(Tableau161920[[#This Row],[Référence]],MON_MSG!A:I,8,FALSE))),"",VLOOKUP(Tableau161920[[#This Row],[Référence]],MON_MSG!A:I,8,FALSE))</f>
        <v/>
      </c>
      <c r="M1338" s="3" t="str">
        <f>IF(OR(ISNA(VLOOKUP(Tableau161920[[#This Row],[Référence]],MON_MSG!A:J,9,FALSE)),ISBLANK(VLOOKUP(Tableau161920[[#This Row],[Référence]],MON_MSG!A:J,9,FALSE))),"",VLOOKUP(Tableau161920[[#This Row],[Référence]],MON_MSG!A:J,9,FALSE))</f>
        <v/>
      </c>
      <c r="N1338" s="3" t="str">
        <f>IF(VLOOKUP($A1338,DICO_Complet!A:R,12,FALSE)=0,"",VLOOKUP($A1338,DICO_Complet!A:R,12,FALSE))</f>
        <v/>
      </c>
      <c r="O1338" s="3" t="str">
        <f>IF(VLOOKUP($A1338,DICO_Complet!A:R,13,FALSE)=0,"",VLOOKUP($A1338,DICO_Complet!A:R,13,FALSE))</f>
        <v/>
      </c>
      <c r="P1338" s="3" t="str">
        <f>IF(VLOOKUP($A1338,DICO_Complet!A:R,14,FALSE)=0,"",VLOOKUP($A1338,DICO_Complet!A:R,14,FALSE))</f>
        <v/>
      </c>
      <c r="Q1338" s="3" t="str">
        <f>IF(VLOOKUP($A1338,DICO_Complet!A:R,15,FALSE)=0,"",VLOOKUP($A1338,DICO_Complet!A:R,15,FALSE))</f>
        <v/>
      </c>
      <c r="R1338" s="3" t="str">
        <f>IF(VLOOKUP($A1338,DICO_Complet!A:R,16,FALSE)=0,"",VLOOKUP($A1338,DICO_Complet!A:R,16,FALSE))</f>
        <v/>
      </c>
      <c r="S1338" s="3" t="str">
        <f>IF(VLOOKUP($A1338,DICO_Complet!A:R,17,FALSE)=0,"",VLOOKUP($A1338,DICO_Complet!A:R,17,FALSE))</f>
        <v/>
      </c>
      <c r="T1338" s="3" t="str">
        <f>IF(VLOOKUP($A1338,DICO_Complet!A:R,18,FALSE)=0,"",VLOOKUP($A1338,DICO_Complet!A:R,18,FALSE))</f>
        <v/>
      </c>
    </row>
    <row r="1339" spans="1:20">
      <c r="A1339" s="29">
        <v>250418220183</v>
      </c>
      <c r="B1339" s="30" t="str">
        <f>IF(ISNA(VLOOKUP(Tableau161920[[#This Row],[Référence]],MON_MSG!A:B,2,FALSE)),"N",IF($I1339="Obsolete","N","O"))</f>
        <v>O</v>
      </c>
      <c r="C1339" s="3" t="str">
        <f>VLOOKUP($A1339,DICO_Complet!A:R,3,FALSE)</f>
        <v>Transaction</v>
      </c>
      <c r="D1339" s="3" t="str">
        <f>VLOOKUP($A1339,DICO_Complet!A:R,4,FALSE)</f>
        <v>clearingData</v>
      </c>
      <c r="E1339" s="3" t="str">
        <f>VLOOKUP($A1339,DICO_Complet!A:R,5,FALSE)</f>
        <v>linkedTransactionStampingReference</v>
      </c>
      <c r="F1339" s="3" t="str">
        <f>VLOOKUP($A1339,DICO_Complet!A:R,6,FALSE)</f>
        <v>Exact16AlphaNumericText</v>
      </c>
      <c r="G1339" s="31" t="str">
        <f>VLOOKUP($A1339,DICO_Complet!A:R,7,FALSE)</f>
        <v>DNS</v>
      </c>
      <c r="H1339" s="31">
        <f>VLOOKUP($A1339,DICO_Complet!A:R,8,FALSE)</f>
        <v>0</v>
      </c>
      <c r="I1339" s="3" t="str">
        <f>IF(VLOOKUP($A1339,DICO_Complet!A:R,9,FALSE)&lt;&gt;0,VLOOKUP($A1339,DICO_Complet!A:R,9,FALSE),"")</f>
        <v/>
      </c>
      <c r="J1339" s="3" t="str">
        <f>VLOOKUP($A1339,DICO_Complet!A:R,10,FALSE)</f>
        <v>Linked transaction stamping reference associated to the current transaction</v>
      </c>
      <c r="K1339" s="3" t="str">
        <f>IF(OR(ISNA(VLOOKUP(Tableau161920[[#This Row],[Référence]],MON_MSG!A:H,7,FALSE)),ISBLANK(VLOOKUP(Tableau161920[[#This Row],[Référence]],MON_MSG!A:H,7,FALSE))),"",VLOOKUP(Tableau161920[[#This Row],[Référence]],MON_MSG!A:H,7,FALSE))</f>
        <v/>
      </c>
      <c r="L1339" s="3" t="str">
        <f>IF(OR(ISNA(VLOOKUP(Tableau161920[[#This Row],[Référence]],MON_MSG!A:I,8,FALSE)),ISBLANK(VLOOKUP(Tableau161920[[#This Row],[Référence]],MON_MSG!A:I,8,FALSE))),"",VLOOKUP(Tableau161920[[#This Row],[Référence]],MON_MSG!A:I,8,FALSE))</f>
        <v/>
      </c>
      <c r="M1339" s="3" t="str">
        <f>IF(OR(ISNA(VLOOKUP(Tableau161920[[#This Row],[Référence]],MON_MSG!A:J,9,FALSE)),ISBLANK(VLOOKUP(Tableau161920[[#This Row],[Référence]],MON_MSG!A:J,9,FALSE))),"",VLOOKUP(Tableau161920[[#This Row],[Référence]],MON_MSG!A:J,9,FALSE))</f>
        <v/>
      </c>
      <c r="N1339" s="3" t="str">
        <f>IF(VLOOKUP($A1339,DICO_Complet!A:R,12,FALSE)=0,"",VLOOKUP($A1339,DICO_Complet!A:R,12,FALSE))</f>
        <v/>
      </c>
      <c r="O1339" s="3" t="str">
        <f>IF(VLOOKUP($A1339,DICO_Complet!A:R,13,FALSE)=0,"",VLOOKUP($A1339,DICO_Complet!A:R,13,FALSE))</f>
        <v/>
      </c>
      <c r="P1339" s="3" t="str">
        <f>IF(VLOOKUP($A1339,DICO_Complet!A:R,14,FALSE)=0,"",VLOOKUP($A1339,DICO_Complet!A:R,14,FALSE))</f>
        <v/>
      </c>
      <c r="Q1339" s="3" t="str">
        <f>IF(VLOOKUP($A1339,DICO_Complet!A:R,15,FALSE)=0,"",VLOOKUP($A1339,DICO_Complet!A:R,15,FALSE))</f>
        <v/>
      </c>
      <c r="R1339" s="3" t="str">
        <f>IF(VLOOKUP($A1339,DICO_Complet!A:R,16,FALSE)=0,"",VLOOKUP($A1339,DICO_Complet!A:R,16,FALSE))</f>
        <v/>
      </c>
      <c r="S1339" s="3" t="str">
        <f>IF(VLOOKUP($A1339,DICO_Complet!A:R,17,FALSE)=0,"",VLOOKUP($A1339,DICO_Complet!A:R,17,FALSE))</f>
        <v/>
      </c>
      <c r="T1339" s="3" t="str">
        <f>IF(VLOOKUP($A1339,DICO_Complet!A:R,18,FALSE)=0,"",VLOOKUP($A1339,DICO_Complet!A:R,18,FALSE))</f>
        <v>CNRFO1</v>
      </c>
    </row>
    <row r="1340" spans="1:20">
      <c r="A1340" s="29">
        <v>250418220171</v>
      </c>
      <c r="B1340" s="30" t="str">
        <f>IF(ISNA(VLOOKUP(Tableau161920[[#This Row],[Référence]],MON_MSG!A:B,2,FALSE)),"N",IF($I1340="Obsolete","N","O"))</f>
        <v>O</v>
      </c>
      <c r="C1340" s="3" t="str">
        <f>VLOOKUP($A1340,DICO_Complet!A:R,3,FALSE)</f>
        <v>Transaction</v>
      </c>
      <c r="D1340" s="3" t="str">
        <f>VLOOKUP($A1340,DICO_Complet!A:R,4,FALSE)</f>
        <v>clearingData</v>
      </c>
      <c r="E1340" s="3" t="str">
        <f>VLOOKUP($A1340,DICO_Complet!A:R,5,FALSE)</f>
        <v>merchantProofLetterFormat</v>
      </c>
      <c r="F1340" s="3" t="str">
        <f>VLOOKUP($A1340,DICO_Complet!A:R,6,FALSE)</f>
        <v>Exact2Text</v>
      </c>
      <c r="G1340" s="31" t="str">
        <f>VLOOKUP($A1340,DICO_Complet!A:R,7,FALSE)</f>
        <v>DNS</v>
      </c>
      <c r="H1340" s="31">
        <f>VLOOKUP($A1340,DICO_Complet!A:R,8,FALSE)</f>
        <v>0</v>
      </c>
      <c r="I1340" s="3" t="str">
        <f>IF(VLOOKUP($A1340,DICO_Complet!A:R,9,FALSE)&lt;&gt;0,VLOOKUP($A1340,DICO_Complet!A:R,9,FALSE),"")</f>
        <v/>
      </c>
      <c r="J1340" s="3" t="str">
        <f>VLOOKUP($A1340,DICO_Complet!A:R,10,FALSE)</f>
        <v>Proof Letter Format</v>
      </c>
      <c r="K1340" s="3" t="str">
        <f>IF(OR(ISNA(VLOOKUP(Tableau161920[[#This Row],[Référence]],MON_MSG!A:H,7,FALSE)),ISBLANK(VLOOKUP(Tableau161920[[#This Row],[Référence]],MON_MSG!A:H,7,FALSE))),"",VLOOKUP(Tableau161920[[#This Row],[Référence]],MON_MSG!A:H,7,FALSE))</f>
        <v/>
      </c>
      <c r="L1340" s="3" t="str">
        <f>IF(OR(ISNA(VLOOKUP(Tableau161920[[#This Row],[Référence]],MON_MSG!A:I,8,FALSE)),ISBLANK(VLOOKUP(Tableau161920[[#This Row],[Référence]],MON_MSG!A:I,8,FALSE))),"",VLOOKUP(Tableau161920[[#This Row],[Référence]],MON_MSG!A:I,8,FALSE))</f>
        <v/>
      </c>
      <c r="M1340" s="3" t="str">
        <f>IF(OR(ISNA(VLOOKUP(Tableau161920[[#This Row],[Référence]],MON_MSG!A:J,9,FALSE)),ISBLANK(VLOOKUP(Tableau161920[[#This Row],[Référence]],MON_MSG!A:J,9,FALSE))),"",VLOOKUP(Tableau161920[[#This Row],[Référence]],MON_MSG!A:J,9,FALSE))</f>
        <v/>
      </c>
      <c r="N1340" s="3" t="str">
        <f>IF(VLOOKUP($A1340,DICO_Complet!A:R,12,FALSE)=0,"",VLOOKUP($A1340,DICO_Complet!A:R,12,FALSE))</f>
        <v/>
      </c>
      <c r="O1340" s="3" t="str">
        <f>IF(VLOOKUP($A1340,DICO_Complet!A:R,13,FALSE)=0,"",VLOOKUP($A1340,DICO_Complet!A:R,13,FALSE))</f>
        <v/>
      </c>
      <c r="P1340" s="3" t="str">
        <f>IF(VLOOKUP($A1340,DICO_Complet!A:R,14,FALSE)=0,"",VLOOKUP($A1340,DICO_Complet!A:R,14,FALSE))</f>
        <v/>
      </c>
      <c r="Q1340" s="3" t="str">
        <f>IF(VLOOKUP($A1340,DICO_Complet!A:R,15,FALSE)=0,"",VLOOKUP($A1340,DICO_Complet!A:R,15,FALSE))</f>
        <v/>
      </c>
      <c r="R1340" s="3" t="str">
        <f>IF(VLOOKUP($A1340,DICO_Complet!A:R,16,FALSE)=0,"",VLOOKUP($A1340,DICO_Complet!A:R,16,FALSE))</f>
        <v/>
      </c>
      <c r="S1340" s="3" t="str">
        <f>IF(VLOOKUP($A1340,DICO_Complet!A:R,17,FALSE)=0,"",VLOOKUP($A1340,DICO_Complet!A:R,17,FALSE))</f>
        <v/>
      </c>
      <c r="T1340" s="3" t="str">
        <f>IF(VLOOKUP($A1340,DICO_Complet!A:R,18,FALSE)=0,"",VLOOKUP($A1340,DICO_Complet!A:R,18,FALSE))</f>
        <v>CTCOCM</v>
      </c>
    </row>
    <row r="1341" spans="1:20">
      <c r="A1341" s="29">
        <v>250418220172</v>
      </c>
      <c r="B1341" s="30" t="str">
        <f>IF(ISNA(VLOOKUP(Tableau161920[[#This Row],[Référence]],MON_MSG!A:B,2,FALSE)),"N",IF($I1341="Obsolete","N","O"))</f>
        <v>O</v>
      </c>
      <c r="C1341" s="3" t="str">
        <f>VLOOKUP($A1341,DICO_Complet!A:R,3,FALSE)</f>
        <v>Transaction</v>
      </c>
      <c r="D1341" s="3" t="str">
        <f>VLOOKUP($A1341,DICO_Complet!A:R,4,FALSE)</f>
        <v>clearingData</v>
      </c>
      <c r="E1341" s="3" t="str">
        <f>VLOOKUP($A1341,DICO_Complet!A:R,5,FALSE)</f>
        <v>merchantProofLetterLabel</v>
      </c>
      <c r="F1341" s="3" t="str">
        <f>VLOOKUP($A1341,DICO_Complet!A:R,6,FALSE)</f>
        <v>Max50Text</v>
      </c>
      <c r="G1341" s="31" t="str">
        <f>VLOOKUP($A1341,DICO_Complet!A:R,7,FALSE)</f>
        <v>DNS</v>
      </c>
      <c r="H1341" s="31">
        <f>VLOOKUP($A1341,DICO_Complet!A:R,8,FALSE)</f>
        <v>0</v>
      </c>
      <c r="I1341" s="3" t="str">
        <f>IF(VLOOKUP($A1341,DICO_Complet!A:R,9,FALSE)&lt;&gt;0,VLOOKUP($A1341,DICO_Complet!A:R,9,FALSE),"")</f>
        <v/>
      </c>
      <c r="J1341" s="3" t="str">
        <f>VLOOKUP($A1341,DICO_Complet!A:R,10,FALSE)</f>
        <v>Proof Letter Label</v>
      </c>
      <c r="K1341" s="3" t="str">
        <f>IF(OR(ISNA(VLOOKUP(Tableau161920[[#This Row],[Référence]],MON_MSG!A:H,7,FALSE)),ISBLANK(VLOOKUP(Tableau161920[[#This Row],[Référence]],MON_MSG!A:H,7,FALSE))),"",VLOOKUP(Tableau161920[[#This Row],[Référence]],MON_MSG!A:H,7,FALSE))</f>
        <v/>
      </c>
      <c r="L1341" s="3" t="str">
        <f>IF(OR(ISNA(VLOOKUP(Tableau161920[[#This Row],[Référence]],MON_MSG!A:I,8,FALSE)),ISBLANK(VLOOKUP(Tableau161920[[#This Row],[Référence]],MON_MSG!A:I,8,FALSE))),"",VLOOKUP(Tableau161920[[#This Row],[Référence]],MON_MSG!A:I,8,FALSE))</f>
        <v/>
      </c>
      <c r="M1341" s="3" t="str">
        <f>IF(OR(ISNA(VLOOKUP(Tableau161920[[#This Row],[Référence]],MON_MSG!A:J,9,FALSE)),ISBLANK(VLOOKUP(Tableau161920[[#This Row],[Référence]],MON_MSG!A:J,9,FALSE))),"",VLOOKUP(Tableau161920[[#This Row],[Référence]],MON_MSG!A:J,9,FALSE))</f>
        <v/>
      </c>
      <c r="N1341" s="3" t="str">
        <f>IF(VLOOKUP($A1341,DICO_Complet!A:R,12,FALSE)=0,"",VLOOKUP($A1341,DICO_Complet!A:R,12,FALSE))</f>
        <v/>
      </c>
      <c r="O1341" s="3" t="str">
        <f>IF(VLOOKUP($A1341,DICO_Complet!A:R,13,FALSE)=0,"",VLOOKUP($A1341,DICO_Complet!A:R,13,FALSE))</f>
        <v/>
      </c>
      <c r="P1341" s="3" t="str">
        <f>IF(VLOOKUP($A1341,DICO_Complet!A:R,14,FALSE)=0,"",VLOOKUP($A1341,DICO_Complet!A:R,14,FALSE))</f>
        <v/>
      </c>
      <c r="Q1341" s="3" t="str">
        <f>IF(VLOOKUP($A1341,DICO_Complet!A:R,15,FALSE)=0,"",VLOOKUP($A1341,DICO_Complet!A:R,15,FALSE))</f>
        <v/>
      </c>
      <c r="R1341" s="3" t="str">
        <f>IF(VLOOKUP($A1341,DICO_Complet!A:R,16,FALSE)=0,"",VLOOKUP($A1341,DICO_Complet!A:R,16,FALSE))</f>
        <v/>
      </c>
      <c r="S1341" s="3" t="str">
        <f>IF(VLOOKUP($A1341,DICO_Complet!A:R,17,FALSE)=0,"",VLOOKUP($A1341,DICO_Complet!A:R,17,FALSE))</f>
        <v/>
      </c>
      <c r="T1341" s="3" t="str">
        <f>IF(VLOOKUP($A1341,DICO_Complet!A:R,18,FALSE)=0,"",VLOOKUP($A1341,DICO_Complet!A:R,18,FALSE))</f>
        <v>LIBCCT</v>
      </c>
    </row>
    <row r="1342" spans="1:20">
      <c r="A1342" s="29">
        <v>250418220168</v>
      </c>
      <c r="B1342" s="30" t="str">
        <f>IF(ISNA(VLOOKUP(Tableau161920[[#This Row],[Référence]],MON_MSG!A:B,2,FALSE)),"N",IF($I1342="Obsolete","N","O"))</f>
        <v>O</v>
      </c>
      <c r="C1342" s="3" t="str">
        <f>VLOOKUP($A1342,DICO_Complet!A:R,3,FALSE)</f>
        <v>Transaction</v>
      </c>
      <c r="D1342" s="3" t="str">
        <f>VLOOKUP($A1342,DICO_Complet!A:R,4,FALSE)</f>
        <v>clearingData</v>
      </c>
      <c r="E1342" s="3" t="str">
        <f>VLOOKUP($A1342,DICO_Complet!A:R,5,FALSE)</f>
        <v>merchantProofLetterOrigin</v>
      </c>
      <c r="F1342" s="3" t="str">
        <f>VLOOKUP($A1342,DICO_Complet!A:R,6,FALSE)</f>
        <v>MerchantProofLetterOriginCodeset</v>
      </c>
      <c r="G1342" s="31" t="str">
        <f>VLOOKUP($A1342,DICO_Complet!A:R,7,FALSE)</f>
        <v>DNS</v>
      </c>
      <c r="H1342" s="31">
        <f>VLOOKUP($A1342,DICO_Complet!A:R,8,FALSE)</f>
        <v>0</v>
      </c>
      <c r="I1342" s="3" t="str">
        <f>IF(VLOOKUP($A1342,DICO_Complet!A:R,9,FALSE)&lt;&gt;0,VLOOKUP($A1342,DICO_Complet!A:R,9,FALSE),"")</f>
        <v/>
      </c>
      <c r="J1342" s="3" t="str">
        <f>VLOOKUP($A1342,DICO_Complet!A:R,10,FALSE)</f>
        <v>Proof Letter Origin</v>
      </c>
      <c r="K1342" s="3" t="str">
        <f>IF(OR(ISNA(VLOOKUP(Tableau161920[[#This Row],[Référence]],MON_MSG!A:H,7,FALSE)),ISBLANK(VLOOKUP(Tableau161920[[#This Row],[Référence]],MON_MSG!A:H,7,FALSE))),"",VLOOKUP(Tableau161920[[#This Row],[Référence]],MON_MSG!A:H,7,FALSE))</f>
        <v/>
      </c>
      <c r="L1342" s="3" t="str">
        <f>IF(OR(ISNA(VLOOKUP(Tableau161920[[#This Row],[Référence]],MON_MSG!A:I,8,FALSE)),ISBLANK(VLOOKUP(Tableau161920[[#This Row],[Référence]],MON_MSG!A:I,8,FALSE))),"",VLOOKUP(Tableau161920[[#This Row],[Référence]],MON_MSG!A:I,8,FALSE))</f>
        <v/>
      </c>
      <c r="M1342" s="3" t="str">
        <f>IF(OR(ISNA(VLOOKUP(Tableau161920[[#This Row],[Référence]],MON_MSG!A:J,9,FALSE)),ISBLANK(VLOOKUP(Tableau161920[[#This Row],[Référence]],MON_MSG!A:J,9,FALSE))),"",VLOOKUP(Tableau161920[[#This Row],[Référence]],MON_MSG!A:J,9,FALSE))</f>
        <v/>
      </c>
      <c r="N1342" s="3" t="str">
        <f>IF(VLOOKUP($A1342,DICO_Complet!A:R,12,FALSE)=0,"",VLOOKUP($A1342,DICO_Complet!A:R,12,FALSE))</f>
        <v/>
      </c>
      <c r="O1342" s="3" t="str">
        <f>IF(VLOOKUP($A1342,DICO_Complet!A:R,13,FALSE)=0,"",VLOOKUP($A1342,DICO_Complet!A:R,13,FALSE))</f>
        <v/>
      </c>
      <c r="P1342" s="3" t="str">
        <f>IF(VLOOKUP($A1342,DICO_Complet!A:R,14,FALSE)=0,"",VLOOKUP($A1342,DICO_Complet!A:R,14,FALSE))</f>
        <v/>
      </c>
      <c r="Q1342" s="3" t="str">
        <f>IF(VLOOKUP($A1342,DICO_Complet!A:R,15,FALSE)=0,"",VLOOKUP($A1342,DICO_Complet!A:R,15,FALSE))</f>
        <v/>
      </c>
      <c r="R1342" s="3" t="str">
        <f>IF(VLOOKUP($A1342,DICO_Complet!A:R,16,FALSE)=0,"",VLOOKUP($A1342,DICO_Complet!A:R,16,FALSE))</f>
        <v/>
      </c>
      <c r="S1342" s="3" t="str">
        <f>IF(VLOOKUP($A1342,DICO_Complet!A:R,17,FALSE)=0,"",VLOOKUP($A1342,DICO_Complet!A:R,17,FALSE))</f>
        <v/>
      </c>
      <c r="T1342" s="3" t="str">
        <f>IF(VLOOKUP($A1342,DICO_Complet!A:R,18,FALSE)=0,"",VLOOKUP($A1342,DICO_Complet!A:R,18,FALSE))</f>
        <v>CEDIT</v>
      </c>
    </row>
    <row r="1343" spans="1:20">
      <c r="A1343" s="29">
        <v>250702164500</v>
      </c>
      <c r="B1343" s="30" t="str">
        <f>IF(ISNA(VLOOKUP(Tableau161920[[#This Row],[Référence]],MON_MSG!A:B,2,FALSE)),"N",IF($I1343="Obsolete","N","O"))</f>
        <v>O</v>
      </c>
      <c r="C1343" s="3" t="str">
        <f>VLOOKUP($A1343,DICO_Complet!A:R,3,FALSE)</f>
        <v>Transaction</v>
      </c>
      <c r="D1343" s="3" t="str">
        <f>VLOOKUP($A1343,DICO_Complet!A:R,4,FALSE)</f>
        <v>clearingData</v>
      </c>
      <c r="E1343" s="3" t="str">
        <f>VLOOKUP($A1343,DICO_Complet!A:R,5,FALSE)</f>
        <v>technicalDuplicatedTransactionIndicator</v>
      </c>
      <c r="F1343" s="3" t="str">
        <f>VLOOKUP($A1343,DICO_Complet!A:R,6,FALSE)</f>
        <v>TrueFalseIndicator</v>
      </c>
      <c r="G1343" s="31" t="str">
        <f>VLOOKUP($A1343,DICO_Complet!A:R,7,FALSE)</f>
        <v>DNS</v>
      </c>
      <c r="H1343" s="31">
        <f>VLOOKUP($A1343,DICO_Complet!A:R,8,FALSE)</f>
        <v>0</v>
      </c>
      <c r="I1343" s="3" t="str">
        <f>IF(VLOOKUP($A1343,DICO_Complet!A:R,9,FALSE)&lt;&gt;0,VLOOKUP($A1343,DICO_Complet!A:R,9,FALSE),"")</f>
        <v/>
      </c>
      <c r="J1343" s="3" t="str">
        <f>VLOOKUP($A1343,DICO_Complet!A:R,10,FALSE)</f>
        <v>Duplicate technical transaction indicator</v>
      </c>
      <c r="K1343" s="3" t="str">
        <f>IF(OR(ISNA(VLOOKUP(Tableau161920[[#This Row],[Référence]],MON_MSG!A:H,7,FALSE)),ISBLANK(VLOOKUP(Tableau161920[[#This Row],[Référence]],MON_MSG!A:H,7,FALSE))),"",VLOOKUP(Tableau161920[[#This Row],[Référence]],MON_MSG!A:H,7,FALSE))</f>
        <v/>
      </c>
      <c r="L1343" s="3" t="str">
        <f>IF(OR(ISNA(VLOOKUP(Tableau161920[[#This Row],[Référence]],MON_MSG!A:I,8,FALSE)),ISBLANK(VLOOKUP(Tableau161920[[#This Row],[Référence]],MON_MSG!A:I,8,FALSE))),"",VLOOKUP(Tableau161920[[#This Row],[Référence]],MON_MSG!A:I,8,FALSE))</f>
        <v/>
      </c>
      <c r="M1343" s="3" t="str">
        <f>IF(OR(ISNA(VLOOKUP(Tableau161920[[#This Row],[Référence]],MON_MSG!A:J,9,FALSE)),ISBLANK(VLOOKUP(Tableau161920[[#This Row],[Référence]],MON_MSG!A:J,9,FALSE))),"",VLOOKUP(Tableau161920[[#This Row],[Référence]],MON_MSG!A:J,9,FALSE))</f>
        <v/>
      </c>
      <c r="N1343" s="3" t="str">
        <f>IF(VLOOKUP($A1343,DICO_Complet!A:R,12,FALSE)=0,"",VLOOKUP($A1343,DICO_Complet!A:R,12,FALSE))</f>
        <v/>
      </c>
      <c r="O1343" s="3" t="str">
        <f>IF(VLOOKUP($A1343,DICO_Complet!A:R,13,FALSE)=0,"",VLOOKUP($A1343,DICO_Complet!A:R,13,FALSE))</f>
        <v/>
      </c>
      <c r="P1343" s="3" t="str">
        <f>IF(VLOOKUP($A1343,DICO_Complet!A:R,14,FALSE)=0,"",VLOOKUP($A1343,DICO_Complet!A:R,14,FALSE))</f>
        <v/>
      </c>
      <c r="Q1343" s="3" t="str">
        <f>IF(VLOOKUP($A1343,DICO_Complet!A:R,15,FALSE)=0,"",VLOOKUP($A1343,DICO_Complet!A:R,15,FALSE))</f>
        <v/>
      </c>
      <c r="R1343" s="3" t="str">
        <f>IF(VLOOKUP($A1343,DICO_Complet!A:R,16,FALSE)=0,"",VLOOKUP($A1343,DICO_Complet!A:R,16,FALSE))</f>
        <v/>
      </c>
      <c r="S1343" s="3" t="str">
        <f>IF(VLOOKUP($A1343,DICO_Complet!A:R,17,FALSE)=0,"",VLOOKUP($A1343,DICO_Complet!A:R,17,FALSE))</f>
        <v/>
      </c>
      <c r="T1343" s="3" t="str">
        <f>IF(VLOOKUP($A1343,DICO_Complet!A:R,18,FALSE)=0,"",VLOOKUP($A1343,DICO_Complet!A:R,18,FALSE))</f>
        <v/>
      </c>
    </row>
    <row r="1344" spans="1:20">
      <c r="A1344" s="29">
        <v>251027112311</v>
      </c>
      <c r="B1344" s="30" t="str">
        <f>IF(ISNA(VLOOKUP(Tableau161920[[#This Row],[Référence]],MON_MSG!A:B,2,FALSE)),"N",IF($I1344="Obsolete","N","O"))</f>
        <v>O</v>
      </c>
      <c r="C1344" s="3" t="str">
        <f>VLOOKUP($A1344,DICO_Complet!A:R,3,FALSE)</f>
        <v>Transaction</v>
      </c>
      <c r="D1344" s="3" t="str">
        <f>VLOOKUP($A1344,DICO_Complet!A:R,4,FALSE)</f>
        <v>disputeData</v>
      </c>
      <c r="E1344" s="3" t="str">
        <f>VLOOKUP($A1344,DICO_Complet!A:R,5,FALSE)</f>
        <v>accountingTotalAmount</v>
      </c>
      <c r="F1344" s="3" t="str">
        <f>VLOOKUP($A1344,DICO_Complet!A:R,6,FALSE)</f>
        <v>AmountType</v>
      </c>
      <c r="G1344" s="31" t="str">
        <f>VLOOKUP($A1344,DICO_Complet!A:R,7,FALSE)</f>
        <v>DNS</v>
      </c>
      <c r="H1344" s="31">
        <f>VLOOKUP($A1344,DICO_Complet!A:R,8,FALSE)</f>
        <v>0</v>
      </c>
      <c r="I1344" s="3" t="str">
        <f>IF(VLOOKUP($A1344,DICO_Complet!A:R,9,FALSE)&lt;&gt;0,VLOOKUP($A1344,DICO_Complet!A:R,9,FALSE),"")</f>
        <v/>
      </c>
      <c r="J1344" s="3" t="str">
        <f>VLOOKUP($A1344,DICO_Complet!A:R,10,FALSE)</f>
        <v>Accounting total amount</v>
      </c>
      <c r="K1344" s="3" t="str">
        <f>IF(OR(ISNA(VLOOKUP(Tableau161920[[#This Row],[Référence]],MON_MSG!A:H,7,FALSE)),ISBLANK(VLOOKUP(Tableau161920[[#This Row],[Référence]],MON_MSG!A:H,7,FALSE))),"",VLOOKUP(Tableau161920[[#This Row],[Référence]],MON_MSG!A:H,7,FALSE))</f>
        <v/>
      </c>
      <c r="L1344" s="3" t="str">
        <f>IF(OR(ISNA(VLOOKUP(Tableau161920[[#This Row],[Référence]],MON_MSG!A:I,8,FALSE)),ISBLANK(VLOOKUP(Tableau161920[[#This Row],[Référence]],MON_MSG!A:I,8,FALSE))),"",VLOOKUP(Tableau161920[[#This Row],[Référence]],MON_MSG!A:I,8,FALSE))</f>
        <v/>
      </c>
      <c r="M1344" s="3" t="str">
        <f>IF(OR(ISNA(VLOOKUP(Tableau161920[[#This Row],[Référence]],MON_MSG!A:J,9,FALSE)),ISBLANK(VLOOKUP(Tableau161920[[#This Row],[Référence]],MON_MSG!A:J,9,FALSE))),"",VLOOKUP(Tableau161920[[#This Row],[Référence]],MON_MSG!A:J,9,FALSE))</f>
        <v/>
      </c>
      <c r="N1344" s="3" t="str">
        <f>IF(VLOOKUP($A1344,DICO_Complet!A:R,12,FALSE)=0,"",VLOOKUP($A1344,DICO_Complet!A:R,12,FALSE))</f>
        <v/>
      </c>
      <c r="O1344" s="3" t="str">
        <f>IF(VLOOKUP($A1344,DICO_Complet!A:R,13,FALSE)=0,"",VLOOKUP($A1344,DICO_Complet!A:R,13,FALSE))</f>
        <v/>
      </c>
      <c r="P1344" s="3" t="str">
        <f>IF(VLOOKUP($A1344,DICO_Complet!A:R,14,FALSE)=0,"",VLOOKUP($A1344,DICO_Complet!A:R,14,FALSE))</f>
        <v/>
      </c>
      <c r="Q1344" s="3" t="str">
        <f>IF(VLOOKUP($A1344,DICO_Complet!A:R,15,FALSE)=0,"",VLOOKUP($A1344,DICO_Complet!A:R,15,FALSE))</f>
        <v/>
      </c>
      <c r="R1344" s="3" t="str">
        <f>IF(VLOOKUP($A1344,DICO_Complet!A:R,16,FALSE)=0,"",VLOOKUP($A1344,DICO_Complet!A:R,16,FALSE))</f>
        <v/>
      </c>
      <c r="S1344" s="3" t="str">
        <f>IF(VLOOKUP($A1344,DICO_Complet!A:R,17,FALSE)=0,"",VLOOKUP($A1344,DICO_Complet!A:R,17,FALSE))</f>
        <v/>
      </c>
      <c r="T1344" s="3" t="str">
        <f>IF(VLOOKUP($A1344,DICO_Complet!A:R,18,FALSE)=0,"",VLOOKUP($A1344,DICO_Complet!A:R,18,FALSE))</f>
        <v/>
      </c>
    </row>
    <row r="1345" spans="1:20">
      <c r="A1345" s="29">
        <v>250528144002</v>
      </c>
      <c r="B1345" s="30" t="str">
        <f>IF(ISNA(VLOOKUP(Tableau161920[[#This Row],[Référence]],MON_MSG!A:B,2,FALSE)),"N",IF($I1345="Obsolete","N","O"))</f>
        <v>O</v>
      </c>
      <c r="C1345" s="3" t="str">
        <f>VLOOKUP($A1345,DICO_Complet!A:R,3,FALSE)</f>
        <v>Transaction</v>
      </c>
      <c r="D1345" s="3" t="str">
        <f>VLOOKUP($A1345,DICO_Complet!A:R,4,FALSE)</f>
        <v>disputeData</v>
      </c>
      <c r="E1345" s="3" t="str">
        <f>VLOOKUP($A1345,DICO_Complet!A:R,5,FALSE)</f>
        <v>accountNumber</v>
      </c>
      <c r="F1345" s="3" t="str">
        <f>VLOOKUP($A1345,DICO_Complet!A:R,6,FALSE)</f>
        <v>Max35AlphaNumericText</v>
      </c>
      <c r="G1345" s="31" t="str">
        <f>VLOOKUP($A1345,DICO_Complet!A:R,7,FALSE)</f>
        <v>DTI</v>
      </c>
      <c r="H1345" s="31">
        <f>VLOOKUP($A1345,DICO_Complet!A:R,8,FALSE)</f>
        <v>0</v>
      </c>
      <c r="I1345" s="3" t="str">
        <f>IF(VLOOKUP($A1345,DICO_Complet!A:R,9,FALSE)&lt;&gt;0,VLOOKUP($A1345,DICO_Complet!A:R,9,FALSE),"")</f>
        <v/>
      </c>
      <c r="J1345" s="3" t="str">
        <f>VLOOKUP($A1345,DICO_Complet!A:R,10,FALSE)</f>
        <v>Account number of the caller</v>
      </c>
      <c r="K1345" s="3" t="str">
        <f>IF(OR(ISNA(VLOOKUP(Tableau161920[[#This Row],[Référence]],MON_MSG!A:H,7,FALSE)),ISBLANK(VLOOKUP(Tableau161920[[#This Row],[Référence]],MON_MSG!A:H,7,FALSE))),"",VLOOKUP(Tableau161920[[#This Row],[Référence]],MON_MSG!A:H,7,FALSE))</f>
        <v/>
      </c>
      <c r="L1345" s="3" t="str">
        <f>IF(OR(ISNA(VLOOKUP(Tableau161920[[#This Row],[Référence]],MON_MSG!A:I,8,FALSE)),ISBLANK(VLOOKUP(Tableau161920[[#This Row],[Référence]],MON_MSG!A:I,8,FALSE))),"",VLOOKUP(Tableau161920[[#This Row],[Référence]],MON_MSG!A:I,8,FALSE))</f>
        <v/>
      </c>
      <c r="M1345" s="3" t="str">
        <f>IF(OR(ISNA(VLOOKUP(Tableau161920[[#This Row],[Référence]],MON_MSG!A:J,9,FALSE)),ISBLANK(VLOOKUP(Tableau161920[[#This Row],[Référence]],MON_MSG!A:J,9,FALSE))),"",VLOOKUP(Tableau161920[[#This Row],[Référence]],MON_MSG!A:J,9,FALSE))</f>
        <v/>
      </c>
      <c r="N1345" s="3" t="str">
        <f>IF(VLOOKUP($A1345,DICO_Complet!A:R,12,FALSE)=0,"",VLOOKUP($A1345,DICO_Complet!A:R,12,FALSE))</f>
        <v/>
      </c>
      <c r="O1345" s="3" t="str">
        <f>IF(VLOOKUP($A1345,DICO_Complet!A:R,13,FALSE)=0,"",VLOOKUP($A1345,DICO_Complet!A:R,13,FALSE))</f>
        <v/>
      </c>
      <c r="P1345" s="3" t="str">
        <f>IF(VLOOKUP($A1345,DICO_Complet!A:R,14,FALSE)=0,"",VLOOKUP($A1345,DICO_Complet!A:R,14,FALSE))</f>
        <v/>
      </c>
      <c r="Q1345" s="3" t="str">
        <f>IF(VLOOKUP($A1345,DICO_Complet!A:R,15,FALSE)=0,"",VLOOKUP($A1345,DICO_Complet!A:R,15,FALSE))</f>
        <v/>
      </c>
      <c r="R1345" s="3" t="str">
        <f>IF(VLOOKUP($A1345,DICO_Complet!A:R,16,FALSE)=0,"",VLOOKUP($A1345,DICO_Complet!A:R,16,FALSE))</f>
        <v/>
      </c>
      <c r="S1345" s="3" t="str">
        <f>IF(VLOOKUP($A1345,DICO_Complet!A:R,17,FALSE)=0,"",VLOOKUP($A1345,DICO_Complet!A:R,17,FALSE))</f>
        <v/>
      </c>
      <c r="T1345" s="3" t="str">
        <f>IF(VLOOKUP($A1345,DICO_Complet!A:R,18,FALSE)=0,"",VLOOKUP($A1345,DICO_Complet!A:R,18,FALSE))</f>
        <v/>
      </c>
    </row>
    <row r="1346" spans="1:20">
      <c r="A1346" s="29">
        <v>251027112312</v>
      </c>
      <c r="B1346" s="30" t="str">
        <f>IF(ISNA(VLOOKUP(Tableau161920[[#This Row],[Référence]],MON_MSG!A:B,2,FALSE)),"N",IF($I1346="Obsolete","N","O"))</f>
        <v>O</v>
      </c>
      <c r="C1346" s="3" t="str">
        <f>VLOOKUP($A1346,DICO_Complet!A:R,3,FALSE)</f>
        <v>Transaction</v>
      </c>
      <c r="D1346" s="3" t="str">
        <f>VLOOKUP($A1346,DICO_Complet!A:R,4,FALSE)</f>
        <v>disputeData</v>
      </c>
      <c r="E1346" s="3" t="str">
        <f>VLOOKUP($A1346,DICO_Complet!A:R,5,FALSE)</f>
        <v>accoutingDateTime</v>
      </c>
      <c r="F1346" s="3" t="str">
        <f>VLOOKUP($A1346,DICO_Complet!A:R,6,FALSE)</f>
        <v>ISODateTime</v>
      </c>
      <c r="G1346" s="31" t="str">
        <f>VLOOKUP($A1346,DICO_Complet!A:R,7,FALSE)</f>
        <v>DNS</v>
      </c>
      <c r="H1346" s="31">
        <f>VLOOKUP($A1346,DICO_Complet!A:R,8,FALSE)</f>
        <v>0</v>
      </c>
      <c r="I1346" s="3" t="str">
        <f>IF(VLOOKUP($A1346,DICO_Complet!A:R,9,FALSE)&lt;&gt;0,VLOOKUP($A1346,DICO_Complet!A:R,9,FALSE),"")</f>
        <v/>
      </c>
      <c r="J1346" s="3" t="str">
        <f>VLOOKUP($A1346,DICO_Complet!A:R,10,FALSE)</f>
        <v>Accounting Date Time</v>
      </c>
      <c r="K1346" s="3" t="str">
        <f>IF(OR(ISNA(VLOOKUP(Tableau161920[[#This Row],[Référence]],MON_MSG!A:H,7,FALSE)),ISBLANK(VLOOKUP(Tableau161920[[#This Row],[Référence]],MON_MSG!A:H,7,FALSE))),"",VLOOKUP(Tableau161920[[#This Row],[Référence]],MON_MSG!A:H,7,FALSE))</f>
        <v/>
      </c>
      <c r="L1346" s="3" t="str">
        <f>IF(OR(ISNA(VLOOKUP(Tableau161920[[#This Row],[Référence]],MON_MSG!A:I,8,FALSE)),ISBLANK(VLOOKUP(Tableau161920[[#This Row],[Référence]],MON_MSG!A:I,8,FALSE))),"",VLOOKUP(Tableau161920[[#This Row],[Référence]],MON_MSG!A:I,8,FALSE))</f>
        <v/>
      </c>
      <c r="M1346" s="3" t="str">
        <f>IF(OR(ISNA(VLOOKUP(Tableau161920[[#This Row],[Référence]],MON_MSG!A:J,9,FALSE)),ISBLANK(VLOOKUP(Tableau161920[[#This Row],[Référence]],MON_MSG!A:J,9,FALSE))),"",VLOOKUP(Tableau161920[[#This Row],[Référence]],MON_MSG!A:J,9,FALSE))</f>
        <v/>
      </c>
      <c r="N1346" s="3" t="str">
        <f>IF(VLOOKUP($A1346,DICO_Complet!A:R,12,FALSE)=0,"",VLOOKUP($A1346,DICO_Complet!A:R,12,FALSE))</f>
        <v/>
      </c>
      <c r="O1346" s="3" t="str">
        <f>IF(VLOOKUP($A1346,DICO_Complet!A:R,13,FALSE)=0,"",VLOOKUP($A1346,DICO_Complet!A:R,13,FALSE))</f>
        <v/>
      </c>
      <c r="P1346" s="3" t="str">
        <f>IF(VLOOKUP($A1346,DICO_Complet!A:R,14,FALSE)=0,"",VLOOKUP($A1346,DICO_Complet!A:R,14,FALSE))</f>
        <v/>
      </c>
      <c r="Q1346" s="3" t="str">
        <f>IF(VLOOKUP($A1346,DICO_Complet!A:R,15,FALSE)=0,"",VLOOKUP($A1346,DICO_Complet!A:R,15,FALSE))</f>
        <v/>
      </c>
      <c r="R1346" s="3" t="str">
        <f>IF(VLOOKUP($A1346,DICO_Complet!A:R,16,FALSE)=0,"",VLOOKUP($A1346,DICO_Complet!A:R,16,FALSE))</f>
        <v/>
      </c>
      <c r="S1346" s="3" t="str">
        <f>IF(VLOOKUP($A1346,DICO_Complet!A:R,17,FALSE)=0,"",VLOOKUP($A1346,DICO_Complet!A:R,17,FALSE))</f>
        <v/>
      </c>
      <c r="T1346" s="3" t="str">
        <f>IF(VLOOKUP($A1346,DICO_Complet!A:R,18,FALSE)=0,"",VLOOKUP($A1346,DICO_Complet!A:R,18,FALSE))</f>
        <v/>
      </c>
    </row>
    <row r="1347" spans="1:20">
      <c r="A1347" s="29">
        <v>250324131105</v>
      </c>
      <c r="B1347" s="30" t="str">
        <f>IF(ISNA(VLOOKUP(Tableau161920[[#This Row],[Référence]],MON_MSG!A:B,2,FALSE)),"N",IF($I1347="Obsolete","N","O"))</f>
        <v>O</v>
      </c>
      <c r="C1347" s="3" t="str">
        <f>VLOOKUP($A1347,DICO_Complet!A:R,3,FALSE)</f>
        <v>Transaction</v>
      </c>
      <c r="D1347" s="3" t="str">
        <f>VLOOKUP($A1347,DICO_Complet!A:R,4,FALSE)</f>
        <v>disputeData</v>
      </c>
      <c r="E1347" s="3" t="str">
        <f>VLOOKUP($A1347,DICO_Complet!A:R,5,FALSE)</f>
        <v>additionalData</v>
      </c>
      <c r="F1347" s="3" t="str">
        <f>VLOOKUP($A1347,DICO_Complet!A:R,6,FALSE)</f>
        <v>AdditionalDataType</v>
      </c>
      <c r="G1347" s="31" t="str">
        <f>VLOOKUP($A1347,DICO_Complet!A:R,7,FALSE)</f>
        <v>DNS</v>
      </c>
      <c r="H1347" s="31">
        <f>VLOOKUP($A1347,DICO_Complet!A:R,8,FALSE)</f>
        <v>0</v>
      </c>
      <c r="I1347" s="3" t="str">
        <f>IF(VLOOKUP($A1347,DICO_Complet!A:R,9,FALSE)&lt;&gt;0,VLOOKUP($A1347,DICO_Complet!A:R,9,FALSE),"")</f>
        <v/>
      </c>
      <c r="J1347" s="3" t="str">
        <f>VLOOKUP($A1347,DICO_Complet!A:R,10,FALSE)</f>
        <v>Additional data</v>
      </c>
      <c r="K1347" s="3" t="str">
        <f>IF(OR(ISNA(VLOOKUP(Tableau161920[[#This Row],[Référence]],MON_MSG!A:H,7,FALSE)),ISBLANK(VLOOKUP(Tableau161920[[#This Row],[Référence]],MON_MSG!A:H,7,FALSE))),"",VLOOKUP(Tableau161920[[#This Row],[Référence]],MON_MSG!A:H,7,FALSE))</f>
        <v/>
      </c>
      <c r="L1347" s="3" t="str">
        <f>IF(OR(ISNA(VLOOKUP(Tableau161920[[#This Row],[Référence]],MON_MSG!A:I,8,FALSE)),ISBLANK(VLOOKUP(Tableau161920[[#This Row],[Référence]],MON_MSG!A:I,8,FALSE))),"",VLOOKUP(Tableau161920[[#This Row],[Référence]],MON_MSG!A:I,8,FALSE))</f>
        <v/>
      </c>
      <c r="M1347" s="3" t="str">
        <f>IF(OR(ISNA(VLOOKUP(Tableau161920[[#This Row],[Référence]],MON_MSG!A:J,9,FALSE)),ISBLANK(VLOOKUP(Tableau161920[[#This Row],[Référence]],MON_MSG!A:J,9,FALSE))),"",VLOOKUP(Tableau161920[[#This Row],[Référence]],MON_MSG!A:J,9,FALSE))</f>
        <v/>
      </c>
      <c r="N1347" s="3" t="str">
        <f>IF(VLOOKUP($A1347,DICO_Complet!A:R,12,FALSE)=0,"",VLOOKUP($A1347,DICO_Complet!A:R,12,FALSE))</f>
        <v/>
      </c>
      <c r="O1347" s="3" t="str">
        <f>IF(VLOOKUP($A1347,DICO_Complet!A:R,13,FALSE)=0,"",VLOOKUP($A1347,DICO_Complet!A:R,13,FALSE))</f>
        <v/>
      </c>
      <c r="P1347" s="3" t="str">
        <f>IF(VLOOKUP($A1347,DICO_Complet!A:R,14,FALSE)=0,"",VLOOKUP($A1347,DICO_Complet!A:R,14,FALSE))</f>
        <v/>
      </c>
      <c r="Q1347" s="3" t="str">
        <f>IF(VLOOKUP($A1347,DICO_Complet!A:R,15,FALSE)=0,"",VLOOKUP($A1347,DICO_Complet!A:R,15,FALSE))</f>
        <v/>
      </c>
      <c r="R1347" s="3" t="str">
        <f>IF(VLOOKUP($A1347,DICO_Complet!A:R,16,FALSE)=0,"",VLOOKUP($A1347,DICO_Complet!A:R,16,FALSE))</f>
        <v/>
      </c>
      <c r="S1347" s="3" t="str">
        <f>IF(VLOOKUP($A1347,DICO_Complet!A:R,17,FALSE)=0,"",VLOOKUP($A1347,DICO_Complet!A:R,17,FALSE))</f>
        <v/>
      </c>
      <c r="T1347" s="3" t="str">
        <f>IF(VLOOKUP($A1347,DICO_Complet!A:R,18,FALSE)=0,"",VLOOKUP($A1347,DICO_Complet!A:R,18,FALSE))</f>
        <v/>
      </c>
    </row>
    <row r="1348" spans="1:20">
      <c r="A1348" s="29">
        <v>250717102607</v>
      </c>
      <c r="B1348" s="30" t="str">
        <f>IF(ISNA(VLOOKUP(Tableau161920[[#This Row],[Référence]],MON_MSG!A:B,2,FALSE)),"N",IF($I1348="Obsolete","N","O"))</f>
        <v>O</v>
      </c>
      <c r="C1348" s="3" t="str">
        <f>VLOOKUP($A1348,DICO_Complet!A:R,3,FALSE)</f>
        <v>Transaction</v>
      </c>
      <c r="D1348" s="3" t="str">
        <f>VLOOKUP($A1348,DICO_Complet!A:R,4,FALSE)</f>
        <v>disputeData</v>
      </c>
      <c r="E1348" s="3" t="str">
        <f>VLOOKUP($A1348,DICO_Complet!A:R,5,FALSE)</f>
        <v>amountToBeRefunded</v>
      </c>
      <c r="F1348" s="3" t="str">
        <f>VLOOKUP($A1348,DICO_Complet!A:R,6,FALSE)</f>
        <v>AmountType</v>
      </c>
      <c r="G1348" s="31" t="str">
        <f>VLOOKUP($A1348,DICO_Complet!A:R,7,FALSE)</f>
        <v>DNS</v>
      </c>
      <c r="H1348" s="31">
        <f>VLOOKUP($A1348,DICO_Complet!A:R,8,FALSE)</f>
        <v>0</v>
      </c>
      <c r="I1348" s="3" t="str">
        <f>IF(VLOOKUP($A1348,DICO_Complet!A:R,9,FALSE)&lt;&gt;0,VLOOKUP($A1348,DICO_Complet!A:R,9,FALSE),"")</f>
        <v/>
      </c>
      <c r="J1348" s="3" t="str">
        <f>VLOOKUP($A1348,DICO_Complet!A:R,10,FALSE)</f>
        <v>Total amount</v>
      </c>
      <c r="K1348" s="3" t="str">
        <f>IF(OR(ISNA(VLOOKUP(Tableau161920[[#This Row],[Référence]],MON_MSG!A:H,7,FALSE)),ISBLANK(VLOOKUP(Tableau161920[[#This Row],[Référence]],MON_MSG!A:H,7,FALSE))),"",VLOOKUP(Tableau161920[[#This Row],[Référence]],MON_MSG!A:H,7,FALSE))</f>
        <v/>
      </c>
      <c r="L1348" s="3" t="str">
        <f>IF(OR(ISNA(VLOOKUP(Tableau161920[[#This Row],[Référence]],MON_MSG!A:I,8,FALSE)),ISBLANK(VLOOKUP(Tableau161920[[#This Row],[Référence]],MON_MSG!A:I,8,FALSE))),"",VLOOKUP(Tableau161920[[#This Row],[Référence]],MON_MSG!A:I,8,FALSE))</f>
        <v/>
      </c>
      <c r="M1348" s="3" t="str">
        <f>IF(OR(ISNA(VLOOKUP(Tableau161920[[#This Row],[Référence]],MON_MSG!A:J,9,FALSE)),ISBLANK(VLOOKUP(Tableau161920[[#This Row],[Référence]],MON_MSG!A:J,9,FALSE))),"",VLOOKUP(Tableau161920[[#This Row],[Référence]],MON_MSG!A:J,9,FALSE))</f>
        <v/>
      </c>
      <c r="N1348" s="3" t="str">
        <f>IF(VLOOKUP($A1348,DICO_Complet!A:R,12,FALSE)=0,"",VLOOKUP($A1348,DICO_Complet!A:R,12,FALSE))</f>
        <v/>
      </c>
      <c r="O1348" s="3" t="str">
        <f>IF(VLOOKUP($A1348,DICO_Complet!A:R,13,FALSE)=0,"",VLOOKUP($A1348,DICO_Complet!A:R,13,FALSE))</f>
        <v/>
      </c>
      <c r="P1348" s="3" t="str">
        <f>IF(VLOOKUP($A1348,DICO_Complet!A:R,14,FALSE)=0,"",VLOOKUP($A1348,DICO_Complet!A:R,14,FALSE))</f>
        <v/>
      </c>
      <c r="Q1348" s="3" t="str">
        <f>IF(VLOOKUP($A1348,DICO_Complet!A:R,15,FALSE)=0,"",VLOOKUP($A1348,DICO_Complet!A:R,15,FALSE))</f>
        <v/>
      </c>
      <c r="R1348" s="3" t="str">
        <f>IF(VLOOKUP($A1348,DICO_Complet!A:R,16,FALSE)=0,"",VLOOKUP($A1348,DICO_Complet!A:R,16,FALSE))</f>
        <v/>
      </c>
      <c r="S1348" s="3" t="str">
        <f>IF(VLOOKUP($A1348,DICO_Complet!A:R,17,FALSE)=0,"",VLOOKUP($A1348,DICO_Complet!A:R,17,FALSE))</f>
        <v/>
      </c>
      <c r="T1348" s="3" t="str">
        <f>IF(VLOOKUP($A1348,DICO_Complet!A:R,18,FALSE)=0,"",VLOOKUP($A1348,DICO_Complet!A:R,18,FALSE))</f>
        <v/>
      </c>
    </row>
    <row r="1349" spans="1:20">
      <c r="A1349" s="29">
        <v>250317176916</v>
      </c>
      <c r="B1349" s="30" t="str">
        <f>IF(ISNA(VLOOKUP(Tableau161920[[#This Row],[Référence]],MON_MSG!A:B,2,FALSE)),"N",IF($I1349="Obsolete","N","O"))</f>
        <v>O</v>
      </c>
      <c r="C1349" s="3" t="str">
        <f>VLOOKUP($A1349,DICO_Complet!A:R,3,FALSE)</f>
        <v>Transaction</v>
      </c>
      <c r="D1349" s="3" t="str">
        <f>VLOOKUP($A1349,DICO_Complet!A:R,4,FALSE)</f>
        <v>disputeData</v>
      </c>
      <c r="E1349" s="3" t="str">
        <f>VLOOKUP($A1349,DICO_Complet!A:R,5,FALSE)</f>
        <v>auditTrailCaseEligibilityIndicator</v>
      </c>
      <c r="F1349" s="3" t="str">
        <f>VLOOKUP($A1349,DICO_Complet!A:R,6,FALSE)</f>
        <v>TrueFalseIndicator</v>
      </c>
      <c r="G1349" s="31" t="str">
        <f>VLOOKUP($A1349,DICO_Complet!A:R,7,FALSE)</f>
        <v>DNS</v>
      </c>
      <c r="H1349" s="31">
        <f>VLOOKUP($A1349,DICO_Complet!A:R,8,FALSE)</f>
        <v>0</v>
      </c>
      <c r="I1349" s="3" t="str">
        <f>IF(VLOOKUP($A1349,DICO_Complet!A:R,9,FALSE)&lt;&gt;0,VLOOKUP($A1349,DICO_Complet!A:R,9,FALSE),"")</f>
        <v/>
      </c>
      <c r="J1349" s="3" t="str">
        <f>VLOOKUP($A1349,DICO_Complet!A:R,10,FALSE)</f>
        <v>Audit trail case eligibility indicator</v>
      </c>
      <c r="K1349" s="3" t="str">
        <f>IF(OR(ISNA(VLOOKUP(Tableau161920[[#This Row],[Référence]],MON_MSG!A:H,7,FALSE)),ISBLANK(VLOOKUP(Tableau161920[[#This Row],[Référence]],MON_MSG!A:H,7,FALSE))),"",VLOOKUP(Tableau161920[[#This Row],[Référence]],MON_MSG!A:H,7,FALSE))</f>
        <v/>
      </c>
      <c r="L1349" s="3" t="str">
        <f>IF(OR(ISNA(VLOOKUP(Tableau161920[[#This Row],[Référence]],MON_MSG!A:I,8,FALSE)),ISBLANK(VLOOKUP(Tableau161920[[#This Row],[Référence]],MON_MSG!A:I,8,FALSE))),"",VLOOKUP(Tableau161920[[#This Row],[Référence]],MON_MSG!A:I,8,FALSE))</f>
        <v/>
      </c>
      <c r="M1349" s="3" t="str">
        <f>IF(OR(ISNA(VLOOKUP(Tableau161920[[#This Row],[Référence]],MON_MSG!A:J,9,FALSE)),ISBLANK(VLOOKUP(Tableau161920[[#This Row],[Référence]],MON_MSG!A:J,9,FALSE))),"",VLOOKUP(Tableau161920[[#This Row],[Référence]],MON_MSG!A:J,9,FALSE))</f>
        <v/>
      </c>
      <c r="N1349" s="3" t="str">
        <f>IF(VLOOKUP($A1349,DICO_Complet!A:R,12,FALSE)=0,"",VLOOKUP($A1349,DICO_Complet!A:R,12,FALSE))</f>
        <v/>
      </c>
      <c r="O1349" s="3" t="str">
        <f>IF(VLOOKUP($A1349,DICO_Complet!A:R,13,FALSE)=0,"",VLOOKUP($A1349,DICO_Complet!A:R,13,FALSE))</f>
        <v/>
      </c>
      <c r="P1349" s="3" t="str">
        <f>IF(VLOOKUP($A1349,DICO_Complet!A:R,14,FALSE)=0,"",VLOOKUP($A1349,DICO_Complet!A:R,14,FALSE))</f>
        <v/>
      </c>
      <c r="Q1349" s="3" t="str">
        <f>IF(VLOOKUP($A1349,DICO_Complet!A:R,15,FALSE)=0,"",VLOOKUP($A1349,DICO_Complet!A:R,15,FALSE))</f>
        <v/>
      </c>
      <c r="R1349" s="3" t="str">
        <f>IF(VLOOKUP($A1349,DICO_Complet!A:R,16,FALSE)=0,"",VLOOKUP($A1349,DICO_Complet!A:R,16,FALSE))</f>
        <v/>
      </c>
      <c r="S1349" s="3" t="str">
        <f>IF(VLOOKUP($A1349,DICO_Complet!A:R,17,FALSE)=0,"",VLOOKUP($A1349,DICO_Complet!A:R,17,FALSE))</f>
        <v/>
      </c>
      <c r="T1349" s="3" t="str">
        <f>IF(VLOOKUP($A1349,DICO_Complet!A:R,18,FALSE)=0,"",VLOOKUP($A1349,DICO_Complet!A:R,18,FALSE))</f>
        <v/>
      </c>
    </row>
    <row r="1350" spans="1:20">
      <c r="A1350" s="29">
        <v>260313162700</v>
      </c>
      <c r="B1350" s="30" t="str">
        <f>IF(ISNA(VLOOKUP(Tableau161920[[#This Row],[Référence]],MON_MSG!A:B,2,FALSE)),"N",IF($I1350="Obsolete","N","O"))</f>
        <v>O</v>
      </c>
      <c r="C1350" s="3" t="str">
        <f>VLOOKUP($A1350,DICO_Complet!A:R,3,FALSE)</f>
        <v>Transaction</v>
      </c>
      <c r="D1350" s="3" t="str">
        <f>VLOOKUP($A1350,DICO_Complet!A:R,4,FALSE)</f>
        <v>disputeData</v>
      </c>
      <c r="E1350" s="3" t="str">
        <f>VLOOKUP($A1350,DICO_Complet!A:R,5,FALSE)</f>
        <v>automaticlyRefundedIndicator</v>
      </c>
      <c r="F1350" s="3" t="str">
        <f>VLOOKUP($A1350,DICO_Complet!A:R,6,FALSE)</f>
        <v>TrueFalseIndicator</v>
      </c>
      <c r="G1350" s="31" t="str">
        <f>VLOOKUP($A1350,DICO_Complet!A:R,7,FALSE)</f>
        <v>DNS</v>
      </c>
      <c r="H1350" s="31">
        <f>VLOOKUP($A1350,DICO_Complet!A:R,8,FALSE)</f>
        <v>0</v>
      </c>
      <c r="I1350" s="3" t="str">
        <f>IF(VLOOKUP($A1350,DICO_Complet!A:R,9,FALSE)&lt;&gt;0,VLOOKUP($A1350,DICO_Complet!A:R,9,FALSE),"")</f>
        <v/>
      </c>
      <c r="J1350" s="3" t="str">
        <f>VLOOKUP($A1350,DICO_Complet!A:R,10,FALSE)</f>
        <v>Dispute refunded by automatic process</v>
      </c>
      <c r="K1350" s="3" t="str">
        <f>IF(OR(ISNA(VLOOKUP(Tableau161920[[#This Row],[Référence]],MON_MSG!A:H,7,FALSE)),ISBLANK(VLOOKUP(Tableau161920[[#This Row],[Référence]],MON_MSG!A:H,7,FALSE))),"",VLOOKUP(Tableau161920[[#This Row],[Référence]],MON_MSG!A:H,7,FALSE))</f>
        <v/>
      </c>
      <c r="L1350" s="3" t="str">
        <f>IF(OR(ISNA(VLOOKUP(Tableau161920[[#This Row],[Référence]],MON_MSG!A:I,8,FALSE)),ISBLANK(VLOOKUP(Tableau161920[[#This Row],[Référence]],MON_MSG!A:I,8,FALSE))),"",VLOOKUP(Tableau161920[[#This Row],[Référence]],MON_MSG!A:I,8,FALSE))</f>
        <v/>
      </c>
      <c r="M1350" s="3" t="str">
        <f>IF(OR(ISNA(VLOOKUP(Tableau161920[[#This Row],[Référence]],MON_MSG!A:J,9,FALSE)),ISBLANK(VLOOKUP(Tableau161920[[#This Row],[Référence]],MON_MSG!A:J,9,FALSE))),"",VLOOKUP(Tableau161920[[#This Row],[Référence]],MON_MSG!A:J,9,FALSE))</f>
        <v/>
      </c>
      <c r="N1350" s="3" t="str">
        <f>IF(VLOOKUP($A1350,DICO_Complet!A:R,12,FALSE)=0,"",VLOOKUP($A1350,DICO_Complet!A:R,12,FALSE))</f>
        <v/>
      </c>
      <c r="O1350" s="3" t="str">
        <f>IF(VLOOKUP($A1350,DICO_Complet!A:R,13,FALSE)=0,"",VLOOKUP($A1350,DICO_Complet!A:R,13,FALSE))</f>
        <v/>
      </c>
      <c r="P1350" s="3" t="str">
        <f>IF(VLOOKUP($A1350,DICO_Complet!A:R,14,FALSE)=0,"",VLOOKUP($A1350,DICO_Complet!A:R,14,FALSE))</f>
        <v/>
      </c>
      <c r="Q1350" s="3" t="str">
        <f>IF(VLOOKUP($A1350,DICO_Complet!A:R,15,FALSE)=0,"",VLOOKUP($A1350,DICO_Complet!A:R,15,FALSE))</f>
        <v/>
      </c>
      <c r="R1350" s="3" t="str">
        <f>IF(VLOOKUP($A1350,DICO_Complet!A:R,16,FALSE)=0,"",VLOOKUP($A1350,DICO_Complet!A:R,16,FALSE))</f>
        <v/>
      </c>
      <c r="S1350" s="3" t="str">
        <f>IF(VLOOKUP($A1350,DICO_Complet!A:R,17,FALSE)=0,"",VLOOKUP($A1350,DICO_Complet!A:R,17,FALSE))</f>
        <v/>
      </c>
      <c r="T1350" s="3" t="str">
        <f>IF(VLOOKUP($A1350,DICO_Complet!A:R,18,FALSE)=0,"",VLOOKUP($A1350,DICO_Complet!A:R,18,FALSE))</f>
        <v/>
      </c>
    </row>
    <row r="1351" spans="1:20">
      <c r="A1351" s="29">
        <v>250528103650</v>
      </c>
      <c r="B1351" s="30" t="str">
        <f>IF(ISNA(VLOOKUP(Tableau161920[[#This Row],[Référence]],MON_MSG!A:B,2,FALSE)),"N",IF($I1351="Obsolete","N","O"))</f>
        <v>O</v>
      </c>
      <c r="C1351" s="3" t="str">
        <f>VLOOKUP($A1351,DICO_Complet!A:R,3,FALSE)</f>
        <v>Transaction</v>
      </c>
      <c r="D1351" s="3" t="str">
        <f>VLOOKUP($A1351,DICO_Complet!A:R,4,FALSE)</f>
        <v>disputeData</v>
      </c>
      <c r="E1351" s="3" t="str">
        <f>VLOOKUP($A1351,DICO_Complet!A:R,5,FALSE)</f>
        <v>callDateTime</v>
      </c>
      <c r="F1351" s="3" t="str">
        <f>VLOOKUP($A1351,DICO_Complet!A:R,6,FALSE)</f>
        <v>ISODateTime</v>
      </c>
      <c r="G1351" s="31" t="str">
        <f>VLOOKUP($A1351,DICO_Complet!A:R,7,FALSE)</f>
        <v>DNS</v>
      </c>
      <c r="H1351" s="31">
        <f>VLOOKUP($A1351,DICO_Complet!A:R,8,FALSE)</f>
        <v>0</v>
      </c>
      <c r="I1351" s="3" t="str">
        <f>IF(VLOOKUP($A1351,DICO_Complet!A:R,9,FALSE)&lt;&gt;0,VLOOKUP($A1351,DICO_Complet!A:R,9,FALSE),"")</f>
        <v/>
      </c>
      <c r="J1351" s="3" t="str">
        <f>VLOOKUP($A1351,DICO_Complet!A:R,10,FALSE)</f>
        <v>Call date time</v>
      </c>
      <c r="K1351" s="3" t="str">
        <f>IF(OR(ISNA(VLOOKUP(Tableau161920[[#This Row],[Référence]],MON_MSG!A:H,7,FALSE)),ISBLANK(VLOOKUP(Tableau161920[[#This Row],[Référence]],MON_MSG!A:H,7,FALSE))),"",VLOOKUP(Tableau161920[[#This Row],[Référence]],MON_MSG!A:H,7,FALSE))</f>
        <v/>
      </c>
      <c r="L1351" s="3" t="str">
        <f>IF(OR(ISNA(VLOOKUP(Tableau161920[[#This Row],[Référence]],MON_MSG!A:I,8,FALSE)),ISBLANK(VLOOKUP(Tableau161920[[#This Row],[Référence]],MON_MSG!A:I,8,FALSE))),"",VLOOKUP(Tableau161920[[#This Row],[Référence]],MON_MSG!A:I,8,FALSE))</f>
        <v/>
      </c>
      <c r="M1351" s="3" t="str">
        <f>IF(OR(ISNA(VLOOKUP(Tableau161920[[#This Row],[Référence]],MON_MSG!A:J,9,FALSE)),ISBLANK(VLOOKUP(Tableau161920[[#This Row],[Référence]],MON_MSG!A:J,9,FALSE))),"",VLOOKUP(Tableau161920[[#This Row],[Référence]],MON_MSG!A:J,9,FALSE))</f>
        <v/>
      </c>
      <c r="N1351" s="3" t="str">
        <f>IF(VLOOKUP($A1351,DICO_Complet!A:R,12,FALSE)=0,"",VLOOKUP($A1351,DICO_Complet!A:R,12,FALSE))</f>
        <v/>
      </c>
      <c r="O1351" s="3" t="str">
        <f>IF(VLOOKUP($A1351,DICO_Complet!A:R,13,FALSE)=0,"",VLOOKUP($A1351,DICO_Complet!A:R,13,FALSE))</f>
        <v/>
      </c>
      <c r="P1351" s="3" t="str">
        <f>IF(VLOOKUP($A1351,DICO_Complet!A:R,14,FALSE)=0,"",VLOOKUP($A1351,DICO_Complet!A:R,14,FALSE))</f>
        <v/>
      </c>
      <c r="Q1351" s="3" t="str">
        <f>IF(VLOOKUP($A1351,DICO_Complet!A:R,15,FALSE)=0,"",VLOOKUP($A1351,DICO_Complet!A:R,15,FALSE))</f>
        <v/>
      </c>
      <c r="R1351" s="3" t="str">
        <f>IF(VLOOKUP($A1351,DICO_Complet!A:R,16,FALSE)=0,"",VLOOKUP($A1351,DICO_Complet!A:R,16,FALSE))</f>
        <v/>
      </c>
      <c r="S1351" s="3" t="str">
        <f>IF(VLOOKUP($A1351,DICO_Complet!A:R,17,FALSE)=0,"",VLOOKUP($A1351,DICO_Complet!A:R,17,FALSE))</f>
        <v/>
      </c>
      <c r="T1351" s="3" t="str">
        <f>IF(VLOOKUP($A1351,DICO_Complet!A:R,18,FALSE)=0,"",VLOOKUP($A1351,DICO_Complet!A:R,18,FALSE))</f>
        <v/>
      </c>
    </row>
    <row r="1352" spans="1:20">
      <c r="A1352" s="29">
        <v>250717102639</v>
      </c>
      <c r="B1352" s="30" t="str">
        <f>IF(ISNA(VLOOKUP(Tableau161920[[#This Row],[Référence]],MON_MSG!A:B,2,FALSE)),"N",IF($I1352="Obsolete","N","O"))</f>
        <v>O</v>
      </c>
      <c r="C1352" s="3" t="str">
        <f>VLOOKUP($A1352,DICO_Complet!A:R,3,FALSE)</f>
        <v>Transaction</v>
      </c>
      <c r="D1352" s="3" t="str">
        <f>VLOOKUP($A1352,DICO_Complet!A:R,4,FALSE)</f>
        <v>disputeData</v>
      </c>
      <c r="E1352" s="3" t="str">
        <f>VLOOKUP($A1352,DICO_Complet!A:R,5,FALSE)</f>
        <v>callerId</v>
      </c>
      <c r="F1352" s="3" t="str">
        <f>VLOOKUP($A1352,DICO_Complet!A:R,6,FALSE)</f>
        <v>Max20AlphaNumericText</v>
      </c>
      <c r="G1352" s="31" t="str">
        <f>VLOOKUP($A1352,DICO_Complet!A:R,7,FALSE)</f>
        <v>DNS</v>
      </c>
      <c r="H1352" s="31">
        <f>VLOOKUP($A1352,DICO_Complet!A:R,8,FALSE)</f>
        <v>0</v>
      </c>
      <c r="I1352" s="3" t="str">
        <f>IF(VLOOKUP($A1352,DICO_Complet!A:R,9,FALSE)&lt;&gt;0,VLOOKUP($A1352,DICO_Complet!A:R,9,FALSE),"")</f>
        <v/>
      </c>
      <c r="J1352" s="3" t="str">
        <f>VLOOKUP($A1352,DICO_Complet!A:R,10,FALSE)</f>
        <v>Caller identification</v>
      </c>
      <c r="K1352" s="3" t="str">
        <f>IF(OR(ISNA(VLOOKUP(Tableau161920[[#This Row],[Référence]],MON_MSG!A:H,7,FALSE)),ISBLANK(VLOOKUP(Tableau161920[[#This Row],[Référence]],MON_MSG!A:H,7,FALSE))),"",VLOOKUP(Tableau161920[[#This Row],[Référence]],MON_MSG!A:H,7,FALSE))</f>
        <v/>
      </c>
      <c r="L1352" s="3" t="str">
        <f>IF(OR(ISNA(VLOOKUP(Tableau161920[[#This Row],[Référence]],MON_MSG!A:I,8,FALSE)),ISBLANK(VLOOKUP(Tableau161920[[#This Row],[Référence]],MON_MSG!A:I,8,FALSE))),"",VLOOKUP(Tableau161920[[#This Row],[Référence]],MON_MSG!A:I,8,FALSE))</f>
        <v/>
      </c>
      <c r="M1352" s="3" t="str">
        <f>IF(OR(ISNA(VLOOKUP(Tableau161920[[#This Row],[Référence]],MON_MSG!A:J,9,FALSE)),ISBLANK(VLOOKUP(Tableau161920[[#This Row],[Référence]],MON_MSG!A:J,9,FALSE))),"",VLOOKUP(Tableau161920[[#This Row],[Référence]],MON_MSG!A:J,9,FALSE))</f>
        <v/>
      </c>
      <c r="N1352" s="3" t="str">
        <f>IF(VLOOKUP($A1352,DICO_Complet!A:R,12,FALSE)=0,"",VLOOKUP($A1352,DICO_Complet!A:R,12,FALSE))</f>
        <v/>
      </c>
      <c r="O1352" s="3" t="str">
        <f>IF(VLOOKUP($A1352,DICO_Complet!A:R,13,FALSE)=0,"",VLOOKUP($A1352,DICO_Complet!A:R,13,FALSE))</f>
        <v/>
      </c>
      <c r="P1352" s="3" t="str">
        <f>IF(VLOOKUP($A1352,DICO_Complet!A:R,14,FALSE)=0,"",VLOOKUP($A1352,DICO_Complet!A:R,14,FALSE))</f>
        <v/>
      </c>
      <c r="Q1352" s="3" t="str">
        <f>IF(VLOOKUP($A1352,DICO_Complet!A:R,15,FALSE)=0,"",VLOOKUP($A1352,DICO_Complet!A:R,15,FALSE))</f>
        <v/>
      </c>
      <c r="R1352" s="3" t="str">
        <f>IF(VLOOKUP($A1352,DICO_Complet!A:R,16,FALSE)=0,"",VLOOKUP($A1352,DICO_Complet!A:R,16,FALSE))</f>
        <v/>
      </c>
      <c r="S1352" s="3" t="str">
        <f>IF(VLOOKUP($A1352,DICO_Complet!A:R,17,FALSE)=0,"",VLOOKUP($A1352,DICO_Complet!A:R,17,FALSE))</f>
        <v/>
      </c>
      <c r="T1352" s="3" t="str">
        <f>IF(VLOOKUP($A1352,DICO_Complet!A:R,18,FALSE)=0,"",VLOOKUP($A1352,DICO_Complet!A:R,18,FALSE))</f>
        <v/>
      </c>
    </row>
    <row r="1353" spans="1:20">
      <c r="A1353" s="29">
        <v>250717102641</v>
      </c>
      <c r="B1353" s="30" t="str">
        <f>IF(ISNA(VLOOKUP(Tableau161920[[#This Row],[Référence]],MON_MSG!A:B,2,FALSE)),"N",IF($I1353="Obsolete","N","O"))</f>
        <v>O</v>
      </c>
      <c r="C1353" s="3" t="str">
        <f>VLOOKUP($A1353,DICO_Complet!A:R,3,FALSE)</f>
        <v>Transaction</v>
      </c>
      <c r="D1353" s="3" t="str">
        <f>VLOOKUP($A1353,DICO_Complet!A:R,4,FALSE)</f>
        <v>disputeData</v>
      </c>
      <c r="E1353" s="3" t="str">
        <f>VLOOKUP($A1353,DICO_Complet!A:R,5,FALSE)</f>
        <v>callerNature</v>
      </c>
      <c r="F1353" s="3" t="str">
        <f>VLOOKUP($A1353,DICO_Complet!A:R,6,FALSE)</f>
        <v>CallerNatureCodeset</v>
      </c>
      <c r="G1353" s="31" t="str">
        <f>VLOOKUP($A1353,DICO_Complet!A:R,7,FALSE)</f>
        <v>DNS</v>
      </c>
      <c r="H1353" s="31">
        <f>VLOOKUP($A1353,DICO_Complet!A:R,8,FALSE)</f>
        <v>0</v>
      </c>
      <c r="I1353" s="3" t="str">
        <f>IF(VLOOKUP($A1353,DICO_Complet!A:R,9,FALSE)&lt;&gt;0,VLOOKUP($A1353,DICO_Complet!A:R,9,FALSE),"")</f>
        <v/>
      </c>
      <c r="J1353" s="3" t="str">
        <f>VLOOKUP($A1353,DICO_Complet!A:R,10,FALSE)</f>
        <v>Caller type: agent or advisor</v>
      </c>
      <c r="K1353" s="3" t="str">
        <f>IF(OR(ISNA(VLOOKUP(Tableau161920[[#This Row],[Référence]],MON_MSG!A:H,7,FALSE)),ISBLANK(VLOOKUP(Tableau161920[[#This Row],[Référence]],MON_MSG!A:H,7,FALSE))),"",VLOOKUP(Tableau161920[[#This Row],[Référence]],MON_MSG!A:H,7,FALSE))</f>
        <v/>
      </c>
      <c r="L1353" s="3" t="str">
        <f>IF(OR(ISNA(VLOOKUP(Tableau161920[[#This Row],[Référence]],MON_MSG!A:I,8,FALSE)),ISBLANK(VLOOKUP(Tableau161920[[#This Row],[Référence]],MON_MSG!A:I,8,FALSE))),"",VLOOKUP(Tableau161920[[#This Row],[Référence]],MON_MSG!A:I,8,FALSE))</f>
        <v/>
      </c>
      <c r="M1353" s="3" t="str">
        <f>IF(OR(ISNA(VLOOKUP(Tableau161920[[#This Row],[Référence]],MON_MSG!A:J,9,FALSE)),ISBLANK(VLOOKUP(Tableau161920[[#This Row],[Référence]],MON_MSG!A:J,9,FALSE))),"",VLOOKUP(Tableau161920[[#This Row],[Référence]],MON_MSG!A:J,9,FALSE))</f>
        <v/>
      </c>
      <c r="N1353" s="3" t="str">
        <f>IF(VLOOKUP($A1353,DICO_Complet!A:R,12,FALSE)=0,"",VLOOKUP($A1353,DICO_Complet!A:R,12,FALSE))</f>
        <v/>
      </c>
      <c r="O1353" s="3" t="str">
        <f>IF(VLOOKUP($A1353,DICO_Complet!A:R,13,FALSE)=0,"",VLOOKUP($A1353,DICO_Complet!A:R,13,FALSE))</f>
        <v/>
      </c>
      <c r="P1353" s="3" t="str">
        <f>IF(VLOOKUP($A1353,DICO_Complet!A:R,14,FALSE)=0,"",VLOOKUP($A1353,DICO_Complet!A:R,14,FALSE))</f>
        <v/>
      </c>
      <c r="Q1353" s="3" t="str">
        <f>IF(VLOOKUP($A1353,DICO_Complet!A:R,15,FALSE)=0,"",VLOOKUP($A1353,DICO_Complet!A:R,15,FALSE))</f>
        <v/>
      </c>
      <c r="R1353" s="3" t="str">
        <f>IF(VLOOKUP($A1353,DICO_Complet!A:R,16,FALSE)=0,"",VLOOKUP($A1353,DICO_Complet!A:R,16,FALSE))</f>
        <v/>
      </c>
      <c r="S1353" s="3" t="str">
        <f>IF(VLOOKUP($A1353,DICO_Complet!A:R,17,FALSE)=0,"",VLOOKUP($A1353,DICO_Complet!A:R,17,FALSE))</f>
        <v/>
      </c>
      <c r="T1353" s="3" t="str">
        <f>IF(VLOOKUP($A1353,DICO_Complet!A:R,18,FALSE)=0,"",VLOOKUP($A1353,DICO_Complet!A:R,18,FALSE))</f>
        <v/>
      </c>
    </row>
    <row r="1354" spans="1:20">
      <c r="A1354" s="29">
        <v>250324131101</v>
      </c>
      <c r="B1354" s="30" t="str">
        <f>IF(ISNA(VLOOKUP(Tableau161920[[#This Row],[Référence]],MON_MSG!A:B,2,FALSE)),"N",IF($I1354="Obsolete","N","O"))</f>
        <v>O</v>
      </c>
      <c r="C1354" s="3" t="str">
        <f>VLOOKUP($A1354,DICO_Complet!A:R,3,FALSE)</f>
        <v>Transaction</v>
      </c>
      <c r="D1354" s="3" t="str">
        <f>VLOOKUP($A1354,DICO_Complet!A:R,4,FALSE)</f>
        <v>disputeData</v>
      </c>
      <c r="E1354" s="3" t="str">
        <f>VLOOKUP($A1354,DICO_Complet!A:R,5,FALSE)</f>
        <v>caseAdvancementCode</v>
      </c>
      <c r="F1354" s="3" t="str">
        <f>VLOOKUP($A1354,DICO_Complet!A:R,6,FALSE)</f>
        <v>CaseAdvancementCodeset</v>
      </c>
      <c r="G1354" s="31" t="str">
        <f>VLOOKUP($A1354,DICO_Complet!A:R,7,FALSE)</f>
        <v>DNS</v>
      </c>
      <c r="H1354" s="31">
        <f>VLOOKUP($A1354,DICO_Complet!A:R,8,FALSE)</f>
        <v>0</v>
      </c>
      <c r="I1354" s="3" t="str">
        <f>IF(VLOOKUP($A1354,DICO_Complet!A:R,9,FALSE)&lt;&gt;0,VLOOKUP($A1354,DICO_Complet!A:R,9,FALSE),"")</f>
        <v/>
      </c>
      <c r="J1354" s="3" t="str">
        <f>VLOOKUP($A1354,DICO_Complet!A:R,10,FALSE)</f>
        <v>Case Advancement Code</v>
      </c>
      <c r="K1354" s="3" t="str">
        <f>IF(OR(ISNA(VLOOKUP(Tableau161920[[#This Row],[Référence]],MON_MSG!A:H,7,FALSE)),ISBLANK(VLOOKUP(Tableau161920[[#This Row],[Référence]],MON_MSG!A:H,7,FALSE))),"",VLOOKUP(Tableau161920[[#This Row],[Référence]],MON_MSG!A:H,7,FALSE))</f>
        <v/>
      </c>
      <c r="L1354" s="3" t="str">
        <f>IF(OR(ISNA(VLOOKUP(Tableau161920[[#This Row],[Référence]],MON_MSG!A:I,8,FALSE)),ISBLANK(VLOOKUP(Tableau161920[[#This Row],[Référence]],MON_MSG!A:I,8,FALSE))),"",VLOOKUP(Tableau161920[[#This Row],[Référence]],MON_MSG!A:I,8,FALSE))</f>
        <v/>
      </c>
      <c r="M1354" s="3" t="str">
        <f>IF(OR(ISNA(VLOOKUP(Tableau161920[[#This Row],[Référence]],MON_MSG!A:J,9,FALSE)),ISBLANK(VLOOKUP(Tableau161920[[#This Row],[Référence]],MON_MSG!A:J,9,FALSE))),"",VLOOKUP(Tableau161920[[#This Row],[Référence]],MON_MSG!A:J,9,FALSE))</f>
        <v/>
      </c>
      <c r="N1354" s="3" t="str">
        <f>IF(VLOOKUP($A1354,DICO_Complet!A:R,12,FALSE)=0,"",VLOOKUP($A1354,DICO_Complet!A:R,12,FALSE))</f>
        <v/>
      </c>
      <c r="O1354" s="3" t="str">
        <f>IF(VLOOKUP($A1354,DICO_Complet!A:R,13,FALSE)=0,"",VLOOKUP($A1354,DICO_Complet!A:R,13,FALSE))</f>
        <v/>
      </c>
      <c r="P1354" s="3" t="str">
        <f>IF(VLOOKUP($A1354,DICO_Complet!A:R,14,FALSE)=0,"",VLOOKUP($A1354,DICO_Complet!A:R,14,FALSE))</f>
        <v/>
      </c>
      <c r="Q1354" s="3" t="str">
        <f>IF(VLOOKUP($A1354,DICO_Complet!A:R,15,FALSE)=0,"",VLOOKUP($A1354,DICO_Complet!A:R,15,FALSE))</f>
        <v/>
      </c>
      <c r="R1354" s="3" t="str">
        <f>IF(VLOOKUP($A1354,DICO_Complet!A:R,16,FALSE)=0,"",VLOOKUP($A1354,DICO_Complet!A:R,16,FALSE))</f>
        <v/>
      </c>
      <c r="S1354" s="3" t="str">
        <f>IF(VLOOKUP($A1354,DICO_Complet!A:R,17,FALSE)=0,"",VLOOKUP($A1354,DICO_Complet!A:R,17,FALSE))</f>
        <v/>
      </c>
      <c r="T1354" s="3" t="str">
        <f>IF(VLOOKUP($A1354,DICO_Complet!A:R,18,FALSE)=0,"",VLOOKUP($A1354,DICO_Complet!A:R,18,FALSE))</f>
        <v/>
      </c>
    </row>
    <row r="1355" spans="1:20">
      <c r="A1355" s="29">
        <v>250717102606</v>
      </c>
      <c r="B1355" s="30" t="str">
        <f>IF(ISNA(VLOOKUP(Tableau161920[[#This Row],[Référence]],MON_MSG!A:B,2,FALSE)),"N",IF($I1355="Obsolete","N","O"))</f>
        <v>O</v>
      </c>
      <c r="C1355" s="3" t="str">
        <f>VLOOKUP($A1355,DICO_Complet!A:R,3,FALSE)</f>
        <v>Transaction</v>
      </c>
      <c r="D1355" s="3" t="str">
        <f>VLOOKUP($A1355,DICO_Complet!A:R,4,FALSE)</f>
        <v>disputeData</v>
      </c>
      <c r="E1355" s="3" t="str">
        <f>VLOOKUP($A1355,DICO_Complet!A:R,5,FALSE)</f>
        <v>caseAdvancementLevel</v>
      </c>
      <c r="F1355" s="3" t="str">
        <f>VLOOKUP($A1355,DICO_Complet!A:R,6,FALSE)</f>
        <v>Max2NumericText</v>
      </c>
      <c r="G1355" s="31" t="str">
        <f>VLOOKUP($A1355,DICO_Complet!A:R,7,FALSE)</f>
        <v>DNS</v>
      </c>
      <c r="H1355" s="31">
        <f>VLOOKUP($A1355,DICO_Complet!A:R,8,FALSE)</f>
        <v>0</v>
      </c>
      <c r="I1355" s="3" t="str">
        <f>IF(VLOOKUP($A1355,DICO_Complet!A:R,9,FALSE)&lt;&gt;0,VLOOKUP($A1355,DICO_Complet!A:R,9,FALSE),"")</f>
        <v/>
      </c>
      <c r="J1355" s="3" t="str">
        <f>VLOOKUP($A1355,DICO_Complet!A:R,10,FALSE)</f>
        <v>Case Advancement level</v>
      </c>
      <c r="K1355" s="3" t="str">
        <f>IF(OR(ISNA(VLOOKUP(Tableau161920[[#This Row],[Référence]],MON_MSG!A:H,7,FALSE)),ISBLANK(VLOOKUP(Tableau161920[[#This Row],[Référence]],MON_MSG!A:H,7,FALSE))),"",VLOOKUP(Tableau161920[[#This Row],[Référence]],MON_MSG!A:H,7,FALSE))</f>
        <v/>
      </c>
      <c r="L1355" s="3" t="str">
        <f>IF(OR(ISNA(VLOOKUP(Tableau161920[[#This Row],[Référence]],MON_MSG!A:I,8,FALSE)),ISBLANK(VLOOKUP(Tableau161920[[#This Row],[Référence]],MON_MSG!A:I,8,FALSE))),"",VLOOKUP(Tableau161920[[#This Row],[Référence]],MON_MSG!A:I,8,FALSE))</f>
        <v/>
      </c>
      <c r="M1355" s="3" t="str">
        <f>IF(OR(ISNA(VLOOKUP(Tableau161920[[#This Row],[Référence]],MON_MSG!A:J,9,FALSE)),ISBLANK(VLOOKUP(Tableau161920[[#This Row],[Référence]],MON_MSG!A:J,9,FALSE))),"",VLOOKUP(Tableau161920[[#This Row],[Référence]],MON_MSG!A:J,9,FALSE))</f>
        <v/>
      </c>
      <c r="N1355" s="3" t="str">
        <f>IF(VLOOKUP($A1355,DICO_Complet!A:R,12,FALSE)=0,"",VLOOKUP($A1355,DICO_Complet!A:R,12,FALSE))</f>
        <v/>
      </c>
      <c r="O1355" s="3" t="str">
        <f>IF(VLOOKUP($A1355,DICO_Complet!A:R,13,FALSE)=0,"",VLOOKUP($A1355,DICO_Complet!A:R,13,FALSE))</f>
        <v/>
      </c>
      <c r="P1355" s="3" t="str">
        <f>IF(VLOOKUP($A1355,DICO_Complet!A:R,14,FALSE)=0,"",VLOOKUP($A1355,DICO_Complet!A:R,14,FALSE))</f>
        <v/>
      </c>
      <c r="Q1355" s="3" t="str">
        <f>IF(VLOOKUP($A1355,DICO_Complet!A:R,15,FALSE)=0,"",VLOOKUP($A1355,DICO_Complet!A:R,15,FALSE))</f>
        <v/>
      </c>
      <c r="R1355" s="3" t="str">
        <f>IF(VLOOKUP($A1355,DICO_Complet!A:R,16,FALSE)=0,"",VLOOKUP($A1355,DICO_Complet!A:R,16,FALSE))</f>
        <v/>
      </c>
      <c r="S1355" s="3" t="str">
        <f>IF(VLOOKUP($A1355,DICO_Complet!A:R,17,FALSE)=0,"",VLOOKUP($A1355,DICO_Complet!A:R,17,FALSE))</f>
        <v/>
      </c>
      <c r="T1355" s="3" t="str">
        <f>IF(VLOOKUP($A1355,DICO_Complet!A:R,18,FALSE)=0,"",VLOOKUP($A1355,DICO_Complet!A:R,18,FALSE))</f>
        <v/>
      </c>
    </row>
    <row r="1356" spans="1:20">
      <c r="A1356" s="29">
        <v>251027112301</v>
      </c>
      <c r="B1356" s="30" t="str">
        <f>IF(ISNA(VLOOKUP(Tableau161920[[#This Row],[Référence]],MON_MSG!A:B,2,FALSE)),"N",IF($I1356="Obsolete","N","O"))</f>
        <v>O</v>
      </c>
      <c r="C1356" s="3" t="str">
        <f>VLOOKUP($A1356,DICO_Complet!A:R,3,FALSE)</f>
        <v>Transaction</v>
      </c>
      <c r="D1356" s="3" t="str">
        <f>VLOOKUP($A1356,DICO_Complet!A:R,4,FALSE)</f>
        <v>disputeData</v>
      </c>
      <c r="E1356" s="3" t="str">
        <f>VLOOKUP($A1356,DICO_Complet!A:R,5,FALSE)</f>
        <v>closureDateTime</v>
      </c>
      <c r="F1356" s="3" t="str">
        <f>VLOOKUP($A1356,DICO_Complet!A:R,6,FALSE)</f>
        <v>ISODateTime</v>
      </c>
      <c r="G1356" s="31" t="str">
        <f>VLOOKUP($A1356,DICO_Complet!A:R,7,FALSE)</f>
        <v>DNS</v>
      </c>
      <c r="H1356" s="31">
        <f>VLOOKUP($A1356,DICO_Complet!A:R,8,FALSE)</f>
        <v>0</v>
      </c>
      <c r="I1356" s="3" t="str">
        <f>IF(VLOOKUP($A1356,DICO_Complet!A:R,9,FALSE)&lt;&gt;0,VLOOKUP($A1356,DICO_Complet!A:R,9,FALSE),"")</f>
        <v/>
      </c>
      <c r="J1356" s="3" t="str">
        <f>VLOOKUP($A1356,DICO_Complet!A:R,10,FALSE)</f>
        <v>Closure date time</v>
      </c>
      <c r="K1356" s="3" t="str">
        <f>IF(OR(ISNA(VLOOKUP(Tableau161920[[#This Row],[Référence]],MON_MSG!A:H,7,FALSE)),ISBLANK(VLOOKUP(Tableau161920[[#This Row],[Référence]],MON_MSG!A:H,7,FALSE))),"",VLOOKUP(Tableau161920[[#This Row],[Référence]],MON_MSG!A:H,7,FALSE))</f>
        <v/>
      </c>
      <c r="L1356" s="3" t="str">
        <f>IF(OR(ISNA(VLOOKUP(Tableau161920[[#This Row],[Référence]],MON_MSG!A:I,8,FALSE)),ISBLANK(VLOOKUP(Tableau161920[[#This Row],[Référence]],MON_MSG!A:I,8,FALSE))),"",VLOOKUP(Tableau161920[[#This Row],[Référence]],MON_MSG!A:I,8,FALSE))</f>
        <v/>
      </c>
      <c r="M1356" s="3" t="str">
        <f>IF(OR(ISNA(VLOOKUP(Tableau161920[[#This Row],[Référence]],MON_MSG!A:J,9,FALSE)),ISBLANK(VLOOKUP(Tableau161920[[#This Row],[Référence]],MON_MSG!A:J,9,FALSE))),"",VLOOKUP(Tableau161920[[#This Row],[Référence]],MON_MSG!A:J,9,FALSE))</f>
        <v/>
      </c>
      <c r="N1356" s="3" t="str">
        <f>IF(VLOOKUP($A1356,DICO_Complet!A:R,12,FALSE)=0,"",VLOOKUP($A1356,DICO_Complet!A:R,12,FALSE))</f>
        <v/>
      </c>
      <c r="O1356" s="3" t="str">
        <f>IF(VLOOKUP($A1356,DICO_Complet!A:R,13,FALSE)=0,"",VLOOKUP($A1356,DICO_Complet!A:R,13,FALSE))</f>
        <v/>
      </c>
      <c r="P1356" s="3" t="str">
        <f>IF(VLOOKUP($A1356,DICO_Complet!A:R,14,FALSE)=0,"",VLOOKUP($A1356,DICO_Complet!A:R,14,FALSE))</f>
        <v/>
      </c>
      <c r="Q1356" s="3" t="str">
        <f>IF(VLOOKUP($A1356,DICO_Complet!A:R,15,FALSE)=0,"",VLOOKUP($A1356,DICO_Complet!A:R,15,FALSE))</f>
        <v/>
      </c>
      <c r="R1356" s="3" t="str">
        <f>IF(VLOOKUP($A1356,DICO_Complet!A:R,16,FALSE)=0,"",VLOOKUP($A1356,DICO_Complet!A:R,16,FALSE))</f>
        <v/>
      </c>
      <c r="S1356" s="3" t="str">
        <f>IF(VLOOKUP($A1356,DICO_Complet!A:R,17,FALSE)=0,"",VLOOKUP($A1356,DICO_Complet!A:R,17,FALSE))</f>
        <v/>
      </c>
      <c r="T1356" s="3" t="str">
        <f>IF(VLOOKUP($A1356,DICO_Complet!A:R,18,FALSE)=0,"",VLOOKUP($A1356,DICO_Complet!A:R,18,FALSE))</f>
        <v/>
      </c>
    </row>
    <row r="1357" spans="1:20">
      <c r="A1357" s="29">
        <v>250528103030</v>
      </c>
      <c r="B1357" s="30" t="str">
        <f>IF(ISNA(VLOOKUP(Tableau161920[[#This Row],[Référence]],MON_MSG!A:B,2,FALSE)),"N",IF($I1357="Obsolete","N","O"))</f>
        <v>O</v>
      </c>
      <c r="C1357" s="3" t="str">
        <f>VLOOKUP($A1357,DICO_Complet!A:R,3,FALSE)</f>
        <v>Transaction</v>
      </c>
      <c r="D1357" s="3" t="str">
        <f>VLOOKUP($A1357,DICO_Complet!A:R,4,FALSE)</f>
        <v>disputeData</v>
      </c>
      <c r="E1357" s="3" t="str">
        <f>VLOOKUP($A1357,DICO_Complet!A:R,5,FALSE)</f>
        <v>conditionLabel</v>
      </c>
      <c r="F1357" s="3" t="str">
        <f>VLOOKUP($A1357,DICO_Complet!A:R,6,FALSE)</f>
        <v>Max255Text</v>
      </c>
      <c r="G1357" s="31" t="str">
        <f>VLOOKUP($A1357,DICO_Complet!A:R,7,FALSE)</f>
        <v>DNS</v>
      </c>
      <c r="H1357" s="31">
        <f>VLOOKUP($A1357,DICO_Complet!A:R,8,FALSE)</f>
        <v>0</v>
      </c>
      <c r="I1357" s="3" t="str">
        <f>IF(VLOOKUP($A1357,DICO_Complet!A:R,9,FALSE)&lt;&gt;0,VLOOKUP($A1357,DICO_Complet!A:R,9,FALSE),"")</f>
        <v/>
      </c>
      <c r="J1357" s="3" t="str">
        <f>VLOOKUP($A1357,DICO_Complet!A:R,10,FALSE)</f>
        <v>Condition label for dispute case</v>
      </c>
      <c r="K1357" s="3" t="str">
        <f>IF(OR(ISNA(VLOOKUP(Tableau161920[[#This Row],[Référence]],MON_MSG!A:H,7,FALSE)),ISBLANK(VLOOKUP(Tableau161920[[#This Row],[Référence]],MON_MSG!A:H,7,FALSE))),"",VLOOKUP(Tableau161920[[#This Row],[Référence]],MON_MSG!A:H,7,FALSE))</f>
        <v/>
      </c>
      <c r="L1357" s="3" t="str">
        <f>IF(OR(ISNA(VLOOKUP(Tableau161920[[#This Row],[Référence]],MON_MSG!A:I,8,FALSE)),ISBLANK(VLOOKUP(Tableau161920[[#This Row],[Référence]],MON_MSG!A:I,8,FALSE))),"",VLOOKUP(Tableau161920[[#This Row],[Référence]],MON_MSG!A:I,8,FALSE))</f>
        <v/>
      </c>
      <c r="M1357" s="3" t="str">
        <f>IF(OR(ISNA(VLOOKUP(Tableau161920[[#This Row],[Référence]],MON_MSG!A:J,9,FALSE)),ISBLANK(VLOOKUP(Tableau161920[[#This Row],[Référence]],MON_MSG!A:J,9,FALSE))),"",VLOOKUP(Tableau161920[[#This Row],[Référence]],MON_MSG!A:J,9,FALSE))</f>
        <v/>
      </c>
      <c r="N1357" s="3" t="str">
        <f>IF(VLOOKUP($A1357,DICO_Complet!A:R,12,FALSE)=0,"",VLOOKUP($A1357,DICO_Complet!A:R,12,FALSE))</f>
        <v/>
      </c>
      <c r="O1357" s="3" t="str">
        <f>IF(VLOOKUP($A1357,DICO_Complet!A:R,13,FALSE)=0,"",VLOOKUP($A1357,DICO_Complet!A:R,13,FALSE))</f>
        <v/>
      </c>
      <c r="P1357" s="3" t="str">
        <f>IF(VLOOKUP($A1357,DICO_Complet!A:R,14,FALSE)=0,"",VLOOKUP($A1357,DICO_Complet!A:R,14,FALSE))</f>
        <v/>
      </c>
      <c r="Q1357" s="3" t="str">
        <f>IF(VLOOKUP($A1357,DICO_Complet!A:R,15,FALSE)=0,"",VLOOKUP($A1357,DICO_Complet!A:R,15,FALSE))</f>
        <v/>
      </c>
      <c r="R1357" s="3" t="str">
        <f>IF(VLOOKUP($A1357,DICO_Complet!A:R,16,FALSE)=0,"",VLOOKUP($A1357,DICO_Complet!A:R,16,FALSE))</f>
        <v/>
      </c>
      <c r="S1357" s="3" t="str">
        <f>IF(VLOOKUP($A1357,DICO_Complet!A:R,17,FALSE)=0,"",VLOOKUP($A1357,DICO_Complet!A:R,17,FALSE))</f>
        <v/>
      </c>
      <c r="T1357" s="3" t="str">
        <f>IF(VLOOKUP($A1357,DICO_Complet!A:R,18,FALSE)=0,"",VLOOKUP($A1357,DICO_Complet!A:R,18,FALSE))</f>
        <v/>
      </c>
    </row>
    <row r="1358" spans="1:20">
      <c r="A1358" s="29">
        <v>260422142900</v>
      </c>
      <c r="B1358" s="30" t="str">
        <f>IF(ISNA(VLOOKUP(Tableau161920[[#This Row],[Référence]],MON_MSG!A:B,2,FALSE)),"N",IF($I1358="Obsolete","N","O"))</f>
        <v>O</v>
      </c>
      <c r="C1358" s="3" t="str">
        <f>VLOOKUP($A1358,DICO_Complet!A:R,3,FALSE)</f>
        <v>Transaction</v>
      </c>
      <c r="D1358" s="3" t="str">
        <f>VLOOKUP($A1358,DICO_Complet!A:R,4,FALSE)</f>
        <v>disputeData</v>
      </c>
      <c r="E1358" s="3" t="str">
        <f>VLOOKUP($A1358,DICO_Complet!A:R,5,FALSE)</f>
        <v>contractManualRetrievalIndicator</v>
      </c>
      <c r="F1358" s="3" t="str">
        <f>VLOOKUP($A1358,DICO_Complet!A:R,6,FALSE)</f>
        <v>TrueFalseIndicator</v>
      </c>
      <c r="G1358" s="31" t="str">
        <f>VLOOKUP($A1358,DICO_Complet!A:R,7,FALSE)</f>
        <v>DNS</v>
      </c>
      <c r="H1358" s="31">
        <f>VLOOKUP($A1358,DICO_Complet!A:R,8,FALSE)</f>
        <v>0</v>
      </c>
      <c r="I1358" s="3" t="str">
        <f>IF(VLOOKUP($A1358,DICO_Complet!A:R,9,FALSE)&lt;&gt;0,VLOOKUP($A1358,DICO_Complet!A:R,9,FALSE),"")</f>
        <v/>
      </c>
      <c r="J1358" s="3" t="str">
        <f>VLOOKUP($A1358,DICO_Complet!A:R,10,FALSE)</f>
        <v>Contract Manual Retrieval Indicator</v>
      </c>
      <c r="K1358" s="3" t="str">
        <f>IF(OR(ISNA(VLOOKUP(Tableau161920[[#This Row],[Référence]],MON_MSG!A:H,7,FALSE)),ISBLANK(VLOOKUP(Tableau161920[[#This Row],[Référence]],MON_MSG!A:H,7,FALSE))),"",VLOOKUP(Tableau161920[[#This Row],[Référence]],MON_MSG!A:H,7,FALSE))</f>
        <v/>
      </c>
      <c r="L1358" s="3" t="str">
        <f>IF(OR(ISNA(VLOOKUP(Tableau161920[[#This Row],[Référence]],MON_MSG!A:I,8,FALSE)),ISBLANK(VLOOKUP(Tableau161920[[#This Row],[Référence]],MON_MSG!A:I,8,FALSE))),"",VLOOKUP(Tableau161920[[#This Row],[Référence]],MON_MSG!A:I,8,FALSE))</f>
        <v/>
      </c>
      <c r="M1358" s="3" t="str">
        <f>IF(OR(ISNA(VLOOKUP(Tableau161920[[#This Row],[Référence]],MON_MSG!A:J,9,FALSE)),ISBLANK(VLOOKUP(Tableau161920[[#This Row],[Référence]],MON_MSG!A:J,9,FALSE))),"",VLOOKUP(Tableau161920[[#This Row],[Référence]],MON_MSG!A:J,9,FALSE))</f>
        <v/>
      </c>
      <c r="N1358" s="3" t="str">
        <f>IF(VLOOKUP($A1358,DICO_Complet!A:R,12,FALSE)=0,"",VLOOKUP($A1358,DICO_Complet!A:R,12,FALSE))</f>
        <v/>
      </c>
      <c r="O1358" s="3" t="str">
        <f>IF(VLOOKUP($A1358,DICO_Complet!A:R,13,FALSE)=0,"",VLOOKUP($A1358,DICO_Complet!A:R,13,FALSE))</f>
        <v/>
      </c>
      <c r="P1358" s="3" t="str">
        <f>IF(VLOOKUP($A1358,DICO_Complet!A:R,14,FALSE)=0,"",VLOOKUP($A1358,DICO_Complet!A:R,14,FALSE))</f>
        <v/>
      </c>
      <c r="Q1358" s="3" t="str">
        <f>IF(VLOOKUP($A1358,DICO_Complet!A:R,15,FALSE)=0,"",VLOOKUP($A1358,DICO_Complet!A:R,15,FALSE))</f>
        <v/>
      </c>
      <c r="R1358" s="3" t="str">
        <f>IF(VLOOKUP($A1358,DICO_Complet!A:R,16,FALSE)=0,"",VLOOKUP($A1358,DICO_Complet!A:R,16,FALSE))</f>
        <v/>
      </c>
      <c r="S1358" s="3" t="str">
        <f>IF(VLOOKUP($A1358,DICO_Complet!A:R,17,FALSE)=0,"",VLOOKUP($A1358,DICO_Complet!A:R,17,FALSE))</f>
        <v/>
      </c>
      <c r="T1358" s="3" t="str">
        <f>IF(VLOOKUP($A1358,DICO_Complet!A:R,18,FALSE)=0,"",VLOOKUP($A1358,DICO_Complet!A:R,18,FALSE))</f>
        <v/>
      </c>
    </row>
    <row r="1359" spans="1:20">
      <c r="A1359" s="29">
        <v>250528144003</v>
      </c>
      <c r="B1359" s="30" t="str">
        <f>IF(ISNA(VLOOKUP(Tableau161920[[#This Row],[Référence]],MON_MSG!A:B,2,FALSE)),"N",IF($I1359="Obsolete","N","O"))</f>
        <v>O</v>
      </c>
      <c r="C1359" s="3" t="str">
        <f>VLOOKUP($A1359,DICO_Complet!A:R,3,FALSE)</f>
        <v>Transaction</v>
      </c>
      <c r="D1359" s="3" t="str">
        <f>VLOOKUP($A1359,DICO_Complet!A:R,4,FALSE)</f>
        <v>disputeData</v>
      </c>
      <c r="E1359" s="3" t="str">
        <f>VLOOKUP($A1359,DICO_Complet!A:R,5,FALSE)</f>
        <v>crcAlertReference</v>
      </c>
      <c r="F1359" s="3" t="str">
        <f>VLOOKUP($A1359,DICO_Complet!A:R,6,FALSE)</f>
        <v>Max255AlphaNumericText</v>
      </c>
      <c r="G1359" s="31" t="str">
        <f>VLOOKUP($A1359,DICO_Complet!A:R,7,FALSE)</f>
        <v>DNS</v>
      </c>
      <c r="H1359" s="31">
        <f>VLOOKUP($A1359,DICO_Complet!A:R,8,FALSE)</f>
        <v>0</v>
      </c>
      <c r="I1359" s="3" t="str">
        <f>IF(VLOOKUP($A1359,DICO_Complet!A:R,9,FALSE)&lt;&gt;0,VLOOKUP($A1359,DICO_Complet!A:R,9,FALSE),"")</f>
        <v/>
      </c>
      <c r="J1359" s="3" t="str">
        <f>VLOOKUP($A1359,DICO_Complet!A:R,10,FALSE)</f>
        <v>Reference of the alert CRC</v>
      </c>
      <c r="K1359" s="3" t="str">
        <f>IF(OR(ISNA(VLOOKUP(Tableau161920[[#This Row],[Référence]],MON_MSG!A:H,7,FALSE)),ISBLANK(VLOOKUP(Tableau161920[[#This Row],[Référence]],MON_MSG!A:H,7,FALSE))),"",VLOOKUP(Tableau161920[[#This Row],[Référence]],MON_MSG!A:H,7,FALSE))</f>
        <v/>
      </c>
      <c r="L1359" s="3" t="str">
        <f>IF(OR(ISNA(VLOOKUP(Tableau161920[[#This Row],[Référence]],MON_MSG!A:I,8,FALSE)),ISBLANK(VLOOKUP(Tableau161920[[#This Row],[Référence]],MON_MSG!A:I,8,FALSE))),"",VLOOKUP(Tableau161920[[#This Row],[Référence]],MON_MSG!A:I,8,FALSE))</f>
        <v/>
      </c>
      <c r="M1359" s="3" t="str">
        <f>IF(OR(ISNA(VLOOKUP(Tableau161920[[#This Row],[Référence]],MON_MSG!A:J,9,FALSE)),ISBLANK(VLOOKUP(Tableau161920[[#This Row],[Référence]],MON_MSG!A:J,9,FALSE))),"",VLOOKUP(Tableau161920[[#This Row],[Référence]],MON_MSG!A:J,9,FALSE))</f>
        <v/>
      </c>
      <c r="N1359" s="3" t="str">
        <f>IF(VLOOKUP($A1359,DICO_Complet!A:R,12,FALSE)=0,"",VLOOKUP($A1359,DICO_Complet!A:R,12,FALSE))</f>
        <v/>
      </c>
      <c r="O1359" s="3" t="str">
        <f>IF(VLOOKUP($A1359,DICO_Complet!A:R,13,FALSE)=0,"",VLOOKUP($A1359,DICO_Complet!A:R,13,FALSE))</f>
        <v/>
      </c>
      <c r="P1359" s="3" t="str">
        <f>IF(VLOOKUP($A1359,DICO_Complet!A:R,14,FALSE)=0,"",VLOOKUP($A1359,DICO_Complet!A:R,14,FALSE))</f>
        <v/>
      </c>
      <c r="Q1359" s="3" t="str">
        <f>IF(VLOOKUP($A1359,DICO_Complet!A:R,15,FALSE)=0,"",VLOOKUP($A1359,DICO_Complet!A:R,15,FALSE))</f>
        <v/>
      </c>
      <c r="R1359" s="3" t="str">
        <f>IF(VLOOKUP($A1359,DICO_Complet!A:R,16,FALSE)=0,"",VLOOKUP($A1359,DICO_Complet!A:R,16,FALSE))</f>
        <v/>
      </c>
      <c r="S1359" s="3" t="str">
        <f>IF(VLOOKUP($A1359,DICO_Complet!A:R,17,FALSE)=0,"",VLOOKUP($A1359,DICO_Complet!A:R,17,FALSE))</f>
        <v/>
      </c>
      <c r="T1359" s="3" t="str">
        <f>IF(VLOOKUP($A1359,DICO_Complet!A:R,18,FALSE)=0,"",VLOOKUP($A1359,DICO_Complet!A:R,18,FALSE))</f>
        <v/>
      </c>
    </row>
    <row r="1360" spans="1:20">
      <c r="A1360" s="29">
        <v>250528144000</v>
      </c>
      <c r="B1360" s="30" t="str">
        <f>IF(ISNA(VLOOKUP(Tableau161920[[#This Row],[Référence]],MON_MSG!A:B,2,FALSE)),"N",IF($I1360="Obsolete","N","O"))</f>
        <v>O</v>
      </c>
      <c r="C1360" s="3" t="str">
        <f>VLOOKUP($A1360,DICO_Complet!A:R,3,FALSE)</f>
        <v>Transaction</v>
      </c>
      <c r="D1360" s="3" t="str">
        <f>VLOOKUP($A1360,DICO_Complet!A:R,4,FALSE)</f>
        <v>disputeData</v>
      </c>
      <c r="E1360" s="3" t="str">
        <f>VLOOKUP($A1360,DICO_Complet!A:R,5,FALSE)</f>
        <v>crcCallerPostalAddress</v>
      </c>
      <c r="F1360" s="3" t="str">
        <f>VLOOKUP($A1360,DICO_Complet!A:R,6,FALSE)</f>
        <v>PostalAddressType</v>
      </c>
      <c r="G1360" s="31" t="str">
        <f>VLOOKUP($A1360,DICO_Complet!A:R,7,FALSE)</f>
        <v>DNS</v>
      </c>
      <c r="H1360" s="31">
        <f>VLOOKUP($A1360,DICO_Complet!A:R,8,FALSE)</f>
        <v>0</v>
      </c>
      <c r="I1360" s="3" t="str">
        <f>IF(VLOOKUP($A1360,DICO_Complet!A:R,9,FALSE)&lt;&gt;0,VLOOKUP($A1360,DICO_Complet!A:R,9,FALSE),"")</f>
        <v/>
      </c>
      <c r="J1360" s="3" t="str">
        <f>VLOOKUP($A1360,DICO_Complet!A:R,10,FALSE)</f>
        <v xml:space="preserve">Postal Address of the person who called the CRC </v>
      </c>
      <c r="K1360" s="3" t="str">
        <f>IF(OR(ISNA(VLOOKUP(Tableau161920[[#This Row],[Référence]],MON_MSG!A:H,7,FALSE)),ISBLANK(VLOOKUP(Tableau161920[[#This Row],[Référence]],MON_MSG!A:H,7,FALSE))),"",VLOOKUP(Tableau161920[[#This Row],[Référence]],MON_MSG!A:H,7,FALSE))</f>
        <v/>
      </c>
      <c r="L1360" s="3" t="str">
        <f>IF(OR(ISNA(VLOOKUP(Tableau161920[[#This Row],[Référence]],MON_MSG!A:I,8,FALSE)),ISBLANK(VLOOKUP(Tableau161920[[#This Row],[Référence]],MON_MSG!A:I,8,FALSE))),"",VLOOKUP(Tableau161920[[#This Row],[Référence]],MON_MSG!A:I,8,FALSE))</f>
        <v/>
      </c>
      <c r="M1360" s="3" t="str">
        <f>IF(OR(ISNA(VLOOKUP(Tableau161920[[#This Row],[Référence]],MON_MSG!A:J,9,FALSE)),ISBLANK(VLOOKUP(Tableau161920[[#This Row],[Référence]],MON_MSG!A:J,9,FALSE))),"",VLOOKUP(Tableau161920[[#This Row],[Référence]],MON_MSG!A:J,9,FALSE))</f>
        <v/>
      </c>
      <c r="N1360" s="3" t="str">
        <f>IF(VLOOKUP($A1360,DICO_Complet!A:R,12,FALSE)=0,"",VLOOKUP($A1360,DICO_Complet!A:R,12,FALSE))</f>
        <v/>
      </c>
      <c r="O1360" s="3" t="str">
        <f>IF(VLOOKUP($A1360,DICO_Complet!A:R,13,FALSE)=0,"",VLOOKUP($A1360,DICO_Complet!A:R,13,FALSE))</f>
        <v/>
      </c>
      <c r="P1360" s="3" t="str">
        <f>IF(VLOOKUP($A1360,DICO_Complet!A:R,14,FALSE)=0,"",VLOOKUP($A1360,DICO_Complet!A:R,14,FALSE))</f>
        <v/>
      </c>
      <c r="Q1360" s="3" t="str">
        <f>IF(VLOOKUP($A1360,DICO_Complet!A:R,15,FALSE)=0,"",VLOOKUP($A1360,DICO_Complet!A:R,15,FALSE))</f>
        <v/>
      </c>
      <c r="R1360" s="3" t="str">
        <f>IF(VLOOKUP($A1360,DICO_Complet!A:R,16,FALSE)=0,"",VLOOKUP($A1360,DICO_Complet!A:R,16,FALSE))</f>
        <v/>
      </c>
      <c r="S1360" s="3" t="str">
        <f>IF(VLOOKUP($A1360,DICO_Complet!A:R,17,FALSE)=0,"",VLOOKUP($A1360,DICO_Complet!A:R,17,FALSE))</f>
        <v/>
      </c>
      <c r="T1360" s="3" t="str">
        <f>IF(VLOOKUP($A1360,DICO_Complet!A:R,18,FALSE)=0,"",VLOOKUP($A1360,DICO_Complet!A:R,18,FALSE))</f>
        <v/>
      </c>
    </row>
    <row r="1361" spans="1:20">
      <c r="A1361" s="29">
        <v>250717102645</v>
      </c>
      <c r="B1361" s="30" t="str">
        <f>IF(ISNA(VLOOKUP(Tableau161920[[#This Row],[Référence]],MON_MSG!A:B,2,FALSE)),"N",IF($I1361="Obsolete","N","O"))</f>
        <v>O</v>
      </c>
      <c r="C1361" s="3" t="str">
        <f>VLOOKUP($A1361,DICO_Complet!A:R,3,FALSE)</f>
        <v>Transaction</v>
      </c>
      <c r="D1361" s="3" t="str">
        <f>VLOOKUP($A1361,DICO_Complet!A:R,4,FALSE)</f>
        <v>disputeData</v>
      </c>
      <c r="E1361" s="3" t="str">
        <f>VLOOKUP($A1361,DICO_Complet!A:R,5,FALSE)</f>
        <v>creationChannelcode</v>
      </c>
      <c r="F1361" s="3" t="str">
        <f>VLOOKUP($A1361,DICO_Complet!A:R,6,FALSE)</f>
        <v>CreationChannelCodeCodeset</v>
      </c>
      <c r="G1361" s="31" t="str">
        <f>VLOOKUP($A1361,DICO_Complet!A:R,7,FALSE)</f>
        <v>DNS</v>
      </c>
      <c r="H1361" s="31">
        <f>VLOOKUP($A1361,DICO_Complet!A:R,8,FALSE)</f>
        <v>0</v>
      </c>
      <c r="I1361" s="3" t="str">
        <f>IF(VLOOKUP($A1361,DICO_Complet!A:R,9,FALSE)&lt;&gt;0,VLOOKUP($A1361,DICO_Complet!A:R,9,FALSE),"")</f>
        <v/>
      </c>
      <c r="J1361" s="3" t="str">
        <f>VLOOKUP($A1361,DICO_Complet!A:R,10,FALSE)</f>
        <v>Channel used to create the dispute case</v>
      </c>
      <c r="K1361" s="3" t="str">
        <f>IF(OR(ISNA(VLOOKUP(Tableau161920[[#This Row],[Référence]],MON_MSG!A:H,7,FALSE)),ISBLANK(VLOOKUP(Tableau161920[[#This Row],[Référence]],MON_MSG!A:H,7,FALSE))),"",VLOOKUP(Tableau161920[[#This Row],[Référence]],MON_MSG!A:H,7,FALSE))</f>
        <v/>
      </c>
      <c r="L1361" s="3" t="str">
        <f>IF(OR(ISNA(VLOOKUP(Tableau161920[[#This Row],[Référence]],MON_MSG!A:I,8,FALSE)),ISBLANK(VLOOKUP(Tableau161920[[#This Row],[Référence]],MON_MSG!A:I,8,FALSE))),"",VLOOKUP(Tableau161920[[#This Row],[Référence]],MON_MSG!A:I,8,FALSE))</f>
        <v/>
      </c>
      <c r="M1361" s="3" t="str">
        <f>IF(OR(ISNA(VLOOKUP(Tableau161920[[#This Row],[Référence]],MON_MSG!A:J,9,FALSE)),ISBLANK(VLOOKUP(Tableau161920[[#This Row],[Référence]],MON_MSG!A:J,9,FALSE))),"",VLOOKUP(Tableau161920[[#This Row],[Référence]],MON_MSG!A:J,9,FALSE))</f>
        <v/>
      </c>
      <c r="N1361" s="3" t="str">
        <f>IF(VLOOKUP($A1361,DICO_Complet!A:R,12,FALSE)=0,"",VLOOKUP($A1361,DICO_Complet!A:R,12,FALSE))</f>
        <v/>
      </c>
      <c r="O1361" s="3" t="str">
        <f>IF(VLOOKUP($A1361,DICO_Complet!A:R,13,FALSE)=0,"",VLOOKUP($A1361,DICO_Complet!A:R,13,FALSE))</f>
        <v/>
      </c>
      <c r="P1361" s="3" t="str">
        <f>IF(VLOOKUP($A1361,DICO_Complet!A:R,14,FALSE)=0,"",VLOOKUP($A1361,DICO_Complet!A:R,14,FALSE))</f>
        <v/>
      </c>
      <c r="Q1361" s="3" t="str">
        <f>IF(VLOOKUP($A1361,DICO_Complet!A:R,15,FALSE)=0,"",VLOOKUP($A1361,DICO_Complet!A:R,15,FALSE))</f>
        <v/>
      </c>
      <c r="R1361" s="3" t="str">
        <f>IF(VLOOKUP($A1361,DICO_Complet!A:R,16,FALSE)=0,"",VLOOKUP($A1361,DICO_Complet!A:R,16,FALSE))</f>
        <v/>
      </c>
      <c r="S1361" s="3" t="str">
        <f>IF(VLOOKUP($A1361,DICO_Complet!A:R,17,FALSE)=0,"",VLOOKUP($A1361,DICO_Complet!A:R,17,FALSE))</f>
        <v/>
      </c>
      <c r="T1361" s="3" t="str">
        <f>IF(VLOOKUP($A1361,DICO_Complet!A:R,18,FALSE)=0,"",VLOOKUP($A1361,DICO_Complet!A:R,18,FALSE))</f>
        <v/>
      </c>
    </row>
    <row r="1362" spans="1:20">
      <c r="A1362" s="29">
        <v>251027112313</v>
      </c>
      <c r="B1362" s="30" t="str">
        <f>IF(ISNA(VLOOKUP(Tableau161920[[#This Row],[Référence]],MON_MSG!A:B,2,FALSE)),"N",IF($I1362="Obsolete","N","O"))</f>
        <v>O</v>
      </c>
      <c r="C1362" s="3" t="str">
        <f>VLOOKUP($A1362,DICO_Complet!A:R,3,FALSE)</f>
        <v>Transaction</v>
      </c>
      <c r="D1362" s="3" t="str">
        <f>VLOOKUP($A1362,DICO_Complet!A:R,4,FALSE)</f>
        <v>disputeData</v>
      </c>
      <c r="E1362" s="3" t="str">
        <f>VLOOKUP($A1362,DICO_Complet!A:R,5,FALSE)</f>
        <v>creationCommentDateTime</v>
      </c>
      <c r="F1362" s="3" t="str">
        <f>VLOOKUP($A1362,DICO_Complet!A:R,6,FALSE)</f>
        <v>ISODateTime</v>
      </c>
      <c r="G1362" s="31" t="str">
        <f>VLOOKUP($A1362,DICO_Complet!A:R,7,FALSE)</f>
        <v>DNS</v>
      </c>
      <c r="H1362" s="31">
        <f>VLOOKUP($A1362,DICO_Complet!A:R,8,FALSE)</f>
        <v>0</v>
      </c>
      <c r="I1362" s="3" t="str">
        <f>IF(VLOOKUP($A1362,DICO_Complet!A:R,9,FALSE)&lt;&gt;0,VLOOKUP($A1362,DICO_Complet!A:R,9,FALSE),"")</f>
        <v/>
      </c>
      <c r="J1362" s="3" t="str">
        <f>VLOOKUP($A1362,DICO_Complet!A:R,10,FALSE)</f>
        <v>Creation comment date time</v>
      </c>
      <c r="K1362" s="3" t="str">
        <f>IF(OR(ISNA(VLOOKUP(Tableau161920[[#This Row],[Référence]],MON_MSG!A:H,7,FALSE)),ISBLANK(VLOOKUP(Tableau161920[[#This Row],[Référence]],MON_MSG!A:H,7,FALSE))),"",VLOOKUP(Tableau161920[[#This Row],[Référence]],MON_MSG!A:H,7,FALSE))</f>
        <v/>
      </c>
      <c r="L1362" s="3" t="str">
        <f>IF(OR(ISNA(VLOOKUP(Tableau161920[[#This Row],[Référence]],MON_MSG!A:I,8,FALSE)),ISBLANK(VLOOKUP(Tableau161920[[#This Row],[Référence]],MON_MSG!A:I,8,FALSE))),"",VLOOKUP(Tableau161920[[#This Row],[Référence]],MON_MSG!A:I,8,FALSE))</f>
        <v/>
      </c>
      <c r="M1362" s="3" t="str">
        <f>IF(OR(ISNA(VLOOKUP(Tableau161920[[#This Row],[Référence]],MON_MSG!A:J,9,FALSE)),ISBLANK(VLOOKUP(Tableau161920[[#This Row],[Référence]],MON_MSG!A:J,9,FALSE))),"",VLOOKUP(Tableau161920[[#This Row],[Référence]],MON_MSG!A:J,9,FALSE))</f>
        <v/>
      </c>
      <c r="N1362" s="3" t="str">
        <f>IF(VLOOKUP($A1362,DICO_Complet!A:R,12,FALSE)=0,"",VLOOKUP($A1362,DICO_Complet!A:R,12,FALSE))</f>
        <v/>
      </c>
      <c r="O1362" s="3" t="str">
        <f>IF(VLOOKUP($A1362,DICO_Complet!A:R,13,FALSE)=0,"",VLOOKUP($A1362,DICO_Complet!A:R,13,FALSE))</f>
        <v/>
      </c>
      <c r="P1362" s="3" t="str">
        <f>IF(VLOOKUP($A1362,DICO_Complet!A:R,14,FALSE)=0,"",VLOOKUP($A1362,DICO_Complet!A:R,14,FALSE))</f>
        <v/>
      </c>
      <c r="Q1362" s="3" t="str">
        <f>IF(VLOOKUP($A1362,DICO_Complet!A:R,15,FALSE)=0,"",VLOOKUP($A1362,DICO_Complet!A:R,15,FALSE))</f>
        <v/>
      </c>
      <c r="R1362" s="3" t="str">
        <f>IF(VLOOKUP($A1362,DICO_Complet!A:R,16,FALSE)=0,"",VLOOKUP($A1362,DICO_Complet!A:R,16,FALSE))</f>
        <v/>
      </c>
      <c r="S1362" s="3" t="str">
        <f>IF(VLOOKUP($A1362,DICO_Complet!A:R,17,FALSE)=0,"",VLOOKUP($A1362,DICO_Complet!A:R,17,FALSE))</f>
        <v/>
      </c>
      <c r="T1362" s="3" t="str">
        <f>IF(VLOOKUP($A1362,DICO_Complet!A:R,18,FALSE)=0,"",VLOOKUP($A1362,DICO_Complet!A:R,18,FALSE))</f>
        <v/>
      </c>
    </row>
    <row r="1363" spans="1:20">
      <c r="A1363" s="29">
        <v>250317176910</v>
      </c>
      <c r="B1363" s="30" t="str">
        <f>IF(ISNA(VLOOKUP(Tableau161920[[#This Row],[Référence]],MON_MSG!A:B,2,FALSE)),"N",IF($I1363="Obsolete","N","O"))</f>
        <v>O</v>
      </c>
      <c r="C1363" s="3" t="str">
        <f>VLOOKUP($A1363,DICO_Complet!A:R,3,FALSE)</f>
        <v>Transaction</v>
      </c>
      <c r="D1363" s="3" t="str">
        <f>VLOOKUP($A1363,DICO_Complet!A:R,4,FALSE)</f>
        <v>disputeData</v>
      </c>
      <c r="E1363" s="3" t="str">
        <f>VLOOKUP($A1363,DICO_Complet!A:R,5,FALSE)</f>
        <v>creationDateTime</v>
      </c>
      <c r="F1363" s="3" t="str">
        <f>VLOOKUP($A1363,DICO_Complet!A:R,6,FALSE)</f>
        <v>ISODateTime</v>
      </c>
      <c r="G1363" s="31" t="str">
        <f>VLOOKUP($A1363,DICO_Complet!A:R,7,FALSE)</f>
        <v>DNS</v>
      </c>
      <c r="H1363" s="31">
        <f>VLOOKUP($A1363,DICO_Complet!A:R,8,FALSE)</f>
        <v>0</v>
      </c>
      <c r="I1363" s="3" t="str">
        <f>IF(VLOOKUP($A1363,DICO_Complet!A:R,9,FALSE)&lt;&gt;0,VLOOKUP($A1363,DICO_Complet!A:R,9,FALSE),"")</f>
        <v/>
      </c>
      <c r="J1363" s="3" t="str">
        <f>VLOOKUP($A1363,DICO_Complet!A:R,10,FALSE)</f>
        <v>Creation date time</v>
      </c>
      <c r="K1363" s="3" t="str">
        <f>IF(OR(ISNA(VLOOKUP(Tableau161920[[#This Row],[Référence]],MON_MSG!A:H,7,FALSE)),ISBLANK(VLOOKUP(Tableau161920[[#This Row],[Référence]],MON_MSG!A:H,7,FALSE))),"",VLOOKUP(Tableau161920[[#This Row],[Référence]],MON_MSG!A:H,7,FALSE))</f>
        <v/>
      </c>
      <c r="L1363" s="3" t="str">
        <f>IF(OR(ISNA(VLOOKUP(Tableau161920[[#This Row],[Référence]],MON_MSG!A:I,8,FALSE)),ISBLANK(VLOOKUP(Tableau161920[[#This Row],[Référence]],MON_MSG!A:I,8,FALSE))),"",VLOOKUP(Tableau161920[[#This Row],[Référence]],MON_MSG!A:I,8,FALSE))</f>
        <v/>
      </c>
      <c r="M1363" s="3" t="str">
        <f>IF(OR(ISNA(VLOOKUP(Tableau161920[[#This Row],[Référence]],MON_MSG!A:J,9,FALSE)),ISBLANK(VLOOKUP(Tableau161920[[#This Row],[Référence]],MON_MSG!A:J,9,FALSE))),"",VLOOKUP(Tableau161920[[#This Row],[Référence]],MON_MSG!A:J,9,FALSE))</f>
        <v/>
      </c>
      <c r="N1363" s="3" t="str">
        <f>IF(VLOOKUP($A1363,DICO_Complet!A:R,12,FALSE)=0,"",VLOOKUP($A1363,DICO_Complet!A:R,12,FALSE))</f>
        <v/>
      </c>
      <c r="O1363" s="3" t="str">
        <f>IF(VLOOKUP($A1363,DICO_Complet!A:R,13,FALSE)=0,"",VLOOKUP($A1363,DICO_Complet!A:R,13,FALSE))</f>
        <v/>
      </c>
      <c r="P1363" s="3" t="str">
        <f>IF(VLOOKUP($A1363,DICO_Complet!A:R,14,FALSE)=0,"",VLOOKUP($A1363,DICO_Complet!A:R,14,FALSE))</f>
        <v/>
      </c>
      <c r="Q1363" s="3" t="str">
        <f>IF(VLOOKUP($A1363,DICO_Complet!A:R,15,FALSE)=0,"",VLOOKUP($A1363,DICO_Complet!A:R,15,FALSE))</f>
        <v/>
      </c>
      <c r="R1363" s="3" t="str">
        <f>IF(VLOOKUP($A1363,DICO_Complet!A:R,16,FALSE)=0,"",VLOOKUP($A1363,DICO_Complet!A:R,16,FALSE))</f>
        <v/>
      </c>
      <c r="S1363" s="3" t="str">
        <f>IF(VLOOKUP($A1363,DICO_Complet!A:R,17,FALSE)=0,"",VLOOKUP($A1363,DICO_Complet!A:R,17,FALSE))</f>
        <v/>
      </c>
      <c r="T1363" s="3" t="str">
        <f>IF(VLOOKUP($A1363,DICO_Complet!A:R,18,FALSE)=0,"",VLOOKUP($A1363,DICO_Complet!A:R,18,FALSE))</f>
        <v/>
      </c>
    </row>
    <row r="1364" spans="1:20">
      <c r="A1364" s="29">
        <v>250324131109</v>
      </c>
      <c r="B1364" s="30" t="str">
        <f>IF(ISNA(VLOOKUP(Tableau161920[[#This Row],[Référence]],MON_MSG!A:B,2,FALSE)),"N",IF($I1364="Obsolete","N","O"))</f>
        <v>O</v>
      </c>
      <c r="C1364" s="3" t="str">
        <f>VLOOKUP($A1364,DICO_Complet!A:R,3,FALSE)</f>
        <v>Transaction</v>
      </c>
      <c r="D1364" s="3" t="str">
        <f>VLOOKUP($A1364,DICO_Complet!A:R,4,FALSE)</f>
        <v>disputeData</v>
      </c>
      <c r="E1364" s="3" t="str">
        <f>VLOOKUP($A1364,DICO_Complet!A:R,5,FALSE)</f>
        <v>decisionDateTime</v>
      </c>
      <c r="F1364" s="3" t="str">
        <f>VLOOKUP($A1364,DICO_Complet!A:R,6,FALSE)</f>
        <v>ISODateTime</v>
      </c>
      <c r="G1364" s="31" t="str">
        <f>VLOOKUP($A1364,DICO_Complet!A:R,7,FALSE)</f>
        <v>DNS</v>
      </c>
      <c r="H1364" s="31">
        <f>VLOOKUP($A1364,DICO_Complet!A:R,8,FALSE)</f>
        <v>0</v>
      </c>
      <c r="I1364" s="3" t="str">
        <f>IF(VLOOKUP($A1364,DICO_Complet!A:R,9,FALSE)&lt;&gt;0,VLOOKUP($A1364,DICO_Complet!A:R,9,FALSE),"")</f>
        <v/>
      </c>
      <c r="J1364" s="3" t="str">
        <f>VLOOKUP($A1364,DICO_Complet!A:R,10,FALSE)</f>
        <v>Decision date time</v>
      </c>
      <c r="K1364" s="3" t="str">
        <f>IF(OR(ISNA(VLOOKUP(Tableau161920[[#This Row],[Référence]],MON_MSG!A:H,7,FALSE)),ISBLANK(VLOOKUP(Tableau161920[[#This Row],[Référence]],MON_MSG!A:H,7,FALSE))),"",VLOOKUP(Tableau161920[[#This Row],[Référence]],MON_MSG!A:H,7,FALSE))</f>
        <v/>
      </c>
      <c r="L1364" s="3" t="str">
        <f>IF(OR(ISNA(VLOOKUP(Tableau161920[[#This Row],[Référence]],MON_MSG!A:I,8,FALSE)),ISBLANK(VLOOKUP(Tableau161920[[#This Row],[Référence]],MON_MSG!A:I,8,FALSE))),"",VLOOKUP(Tableau161920[[#This Row],[Référence]],MON_MSG!A:I,8,FALSE))</f>
        <v/>
      </c>
      <c r="M1364" s="3" t="str">
        <f>IF(OR(ISNA(VLOOKUP(Tableau161920[[#This Row],[Référence]],MON_MSG!A:J,9,FALSE)),ISBLANK(VLOOKUP(Tableau161920[[#This Row],[Référence]],MON_MSG!A:J,9,FALSE))),"",VLOOKUP(Tableau161920[[#This Row],[Référence]],MON_MSG!A:J,9,FALSE))</f>
        <v/>
      </c>
      <c r="N1364" s="3" t="str">
        <f>IF(VLOOKUP($A1364,DICO_Complet!A:R,12,FALSE)=0,"",VLOOKUP($A1364,DICO_Complet!A:R,12,FALSE))</f>
        <v/>
      </c>
      <c r="O1364" s="3" t="str">
        <f>IF(VLOOKUP($A1364,DICO_Complet!A:R,13,FALSE)=0,"",VLOOKUP($A1364,DICO_Complet!A:R,13,FALSE))</f>
        <v/>
      </c>
      <c r="P1364" s="3" t="str">
        <f>IF(VLOOKUP($A1364,DICO_Complet!A:R,14,FALSE)=0,"",VLOOKUP($A1364,DICO_Complet!A:R,14,FALSE))</f>
        <v/>
      </c>
      <c r="Q1364" s="3" t="str">
        <f>IF(VLOOKUP($A1364,DICO_Complet!A:R,15,FALSE)=0,"",VLOOKUP($A1364,DICO_Complet!A:R,15,FALSE))</f>
        <v/>
      </c>
      <c r="R1364" s="3" t="str">
        <f>IF(VLOOKUP($A1364,DICO_Complet!A:R,16,FALSE)=0,"",VLOOKUP($A1364,DICO_Complet!A:R,16,FALSE))</f>
        <v/>
      </c>
      <c r="S1364" s="3" t="str">
        <f>IF(VLOOKUP($A1364,DICO_Complet!A:R,17,FALSE)=0,"",VLOOKUP($A1364,DICO_Complet!A:R,17,FALSE))</f>
        <v/>
      </c>
      <c r="T1364" s="3" t="str">
        <f>IF(VLOOKUP($A1364,DICO_Complet!A:R,18,FALSE)=0,"",VLOOKUP($A1364,DICO_Complet!A:R,18,FALSE))</f>
        <v/>
      </c>
    </row>
    <row r="1365" spans="1:20">
      <c r="A1365" s="29">
        <v>260429111000</v>
      </c>
      <c r="B1365" s="30" t="str">
        <f>IF(ISNA(VLOOKUP(Tableau161920[[#This Row],[Référence]],MON_MSG!A:B,2,FALSE)),"N",IF($I1365="Obsolete","N","O"))</f>
        <v>O</v>
      </c>
      <c r="C1365" s="3" t="str">
        <f>VLOOKUP($A1365,DICO_Complet!A:R,3,FALSE)</f>
        <v>Transaction</v>
      </c>
      <c r="D1365" s="3" t="str">
        <f>VLOOKUP($A1365,DICO_Complet!A:R,4,FALSE)</f>
        <v>disputeData</v>
      </c>
      <c r="E1365" s="3" t="str">
        <f>VLOOKUP($A1365,DICO_Complet!A:R,5,FALSE)</f>
        <v>decisionStatus</v>
      </c>
      <c r="F1365" s="3" t="str">
        <f>VLOOKUP($A1365,DICO_Complet!A:R,6,FALSE)</f>
        <v>DecisionStatusCodeset</v>
      </c>
      <c r="G1365" s="31" t="str">
        <f>VLOOKUP($A1365,DICO_Complet!A:R,7,FALSE)</f>
        <v>DNS</v>
      </c>
      <c r="H1365" s="31">
        <f>VLOOKUP($A1365,DICO_Complet!A:R,8,FALSE)</f>
        <v>0</v>
      </c>
      <c r="I1365" s="3" t="str">
        <f>IF(VLOOKUP($A1365,DICO_Complet!A:R,9,FALSE)&lt;&gt;0,VLOOKUP($A1365,DICO_Complet!A:R,9,FALSE),"")</f>
        <v/>
      </c>
      <c r="J1365" s="3" t="str">
        <f>VLOOKUP($A1365,DICO_Complet!A:R,10,FALSE)</f>
        <v>Status of the dispute case indicating whether it has been accepted or rejected by the acquirer.</v>
      </c>
      <c r="K1365" s="3" t="str">
        <f>IF(OR(ISNA(VLOOKUP(Tableau161920[[#This Row],[Référence]],MON_MSG!A:H,7,FALSE)),ISBLANK(VLOOKUP(Tableau161920[[#This Row],[Référence]],MON_MSG!A:H,7,FALSE))),"",VLOOKUP(Tableau161920[[#This Row],[Référence]],MON_MSG!A:H,7,FALSE))</f>
        <v/>
      </c>
      <c r="L1365" s="3" t="str">
        <f>IF(OR(ISNA(VLOOKUP(Tableau161920[[#This Row],[Référence]],MON_MSG!A:I,8,FALSE)),ISBLANK(VLOOKUP(Tableau161920[[#This Row],[Référence]],MON_MSG!A:I,8,FALSE))),"",VLOOKUP(Tableau161920[[#This Row],[Référence]],MON_MSG!A:I,8,FALSE))</f>
        <v/>
      </c>
      <c r="M1365" s="3" t="str">
        <f>IF(OR(ISNA(VLOOKUP(Tableau161920[[#This Row],[Référence]],MON_MSG!A:J,9,FALSE)),ISBLANK(VLOOKUP(Tableau161920[[#This Row],[Référence]],MON_MSG!A:J,9,FALSE))),"",VLOOKUP(Tableau161920[[#This Row],[Référence]],MON_MSG!A:J,9,FALSE))</f>
        <v/>
      </c>
      <c r="N1365" s="3" t="str">
        <f>IF(VLOOKUP($A1365,DICO_Complet!A:R,12,FALSE)=0,"",VLOOKUP($A1365,DICO_Complet!A:R,12,FALSE))</f>
        <v/>
      </c>
      <c r="O1365" s="3" t="str">
        <f>IF(VLOOKUP($A1365,DICO_Complet!A:R,13,FALSE)=0,"",VLOOKUP($A1365,DICO_Complet!A:R,13,FALSE))</f>
        <v/>
      </c>
      <c r="P1365" s="3" t="str">
        <f>IF(VLOOKUP($A1365,DICO_Complet!A:R,14,FALSE)=0,"",VLOOKUP($A1365,DICO_Complet!A:R,14,FALSE))</f>
        <v/>
      </c>
      <c r="Q1365" s="3" t="str">
        <f>IF(VLOOKUP($A1365,DICO_Complet!A:R,15,FALSE)=0,"",VLOOKUP($A1365,DICO_Complet!A:R,15,FALSE))</f>
        <v/>
      </c>
      <c r="R1365" s="3" t="str">
        <f>IF(VLOOKUP($A1365,DICO_Complet!A:R,16,FALSE)=0,"",VLOOKUP($A1365,DICO_Complet!A:R,16,FALSE))</f>
        <v/>
      </c>
      <c r="S1365" s="3" t="str">
        <f>IF(VLOOKUP($A1365,DICO_Complet!A:R,17,FALSE)=0,"",VLOOKUP($A1365,DICO_Complet!A:R,17,FALSE))</f>
        <v/>
      </c>
      <c r="T1365" s="3" t="str">
        <f>IF(VLOOKUP($A1365,DICO_Complet!A:R,18,FALSE)=0,"",VLOOKUP($A1365,DICO_Complet!A:R,18,FALSE))</f>
        <v/>
      </c>
    </row>
    <row r="1366" spans="1:20">
      <c r="A1366" s="29">
        <v>250528103600</v>
      </c>
      <c r="B1366" s="30" t="str">
        <f>IF(ISNA(VLOOKUP(Tableau161920[[#This Row],[Référence]],MON_MSG!A:B,2,FALSE)),"N",IF($I1366="Obsolete","N","O"))</f>
        <v>O</v>
      </c>
      <c r="C1366" s="3" t="str">
        <f>VLOOKUP($A1366,DICO_Complet!A:R,3,FALSE)</f>
        <v>Transaction</v>
      </c>
      <c r="D1366" s="3" t="str">
        <f>VLOOKUP($A1366,DICO_Complet!A:R,4,FALSE)</f>
        <v>disputeData</v>
      </c>
      <c r="E1366" s="3" t="str">
        <f>VLOOKUP($A1366,DICO_Complet!A:R,5,FALSE)</f>
        <v>disputeCaseId</v>
      </c>
      <c r="F1366" s="3" t="str">
        <f>VLOOKUP($A1366,DICO_Complet!A:R,6,FALSE)</f>
        <v>Exact16AlphaNumericText</v>
      </c>
      <c r="G1366" s="31" t="str">
        <f>VLOOKUP($A1366,DICO_Complet!A:R,7,FALSE)</f>
        <v>DNS</v>
      </c>
      <c r="H1366" s="31">
        <f>VLOOKUP($A1366,DICO_Complet!A:R,8,FALSE)</f>
        <v>0</v>
      </c>
      <c r="I1366" s="3" t="str">
        <f>IF(VLOOKUP($A1366,DICO_Complet!A:R,9,FALSE)&lt;&gt;0,VLOOKUP($A1366,DICO_Complet!A:R,9,FALSE),"")</f>
        <v/>
      </c>
      <c r="J1366" s="3" t="str">
        <f>VLOOKUP($A1366,DICO_Complet!A:R,10,FALSE)</f>
        <v>Dispute Case reference</v>
      </c>
      <c r="K1366" s="3" t="str">
        <f>IF(OR(ISNA(VLOOKUP(Tableau161920[[#This Row],[Référence]],MON_MSG!A:H,7,FALSE)),ISBLANK(VLOOKUP(Tableau161920[[#This Row],[Référence]],MON_MSG!A:H,7,FALSE))),"",VLOOKUP(Tableau161920[[#This Row],[Référence]],MON_MSG!A:H,7,FALSE))</f>
        <v/>
      </c>
      <c r="L1366" s="3" t="str">
        <f>IF(OR(ISNA(VLOOKUP(Tableau161920[[#This Row],[Référence]],MON_MSG!A:I,8,FALSE)),ISBLANK(VLOOKUP(Tableau161920[[#This Row],[Référence]],MON_MSG!A:I,8,FALSE))),"",VLOOKUP(Tableau161920[[#This Row],[Référence]],MON_MSG!A:I,8,FALSE))</f>
        <v/>
      </c>
      <c r="M1366" s="3" t="str">
        <f>IF(OR(ISNA(VLOOKUP(Tableau161920[[#This Row],[Référence]],MON_MSG!A:J,9,FALSE)),ISBLANK(VLOOKUP(Tableau161920[[#This Row],[Référence]],MON_MSG!A:J,9,FALSE))),"",VLOOKUP(Tableau161920[[#This Row],[Référence]],MON_MSG!A:J,9,FALSE))</f>
        <v/>
      </c>
      <c r="N1366" s="3" t="str">
        <f>IF(VLOOKUP($A1366,DICO_Complet!A:R,12,FALSE)=0,"",VLOOKUP($A1366,DICO_Complet!A:R,12,FALSE))</f>
        <v/>
      </c>
      <c r="O1366" s="3" t="str">
        <f>IF(VLOOKUP($A1366,DICO_Complet!A:R,13,FALSE)=0,"",VLOOKUP($A1366,DICO_Complet!A:R,13,FALSE))</f>
        <v/>
      </c>
      <c r="P1366" s="3" t="str">
        <f>IF(VLOOKUP($A1366,DICO_Complet!A:R,14,FALSE)=0,"",VLOOKUP($A1366,DICO_Complet!A:R,14,FALSE))</f>
        <v/>
      </c>
      <c r="Q1366" s="3" t="str">
        <f>IF(VLOOKUP($A1366,DICO_Complet!A:R,15,FALSE)=0,"",VLOOKUP($A1366,DICO_Complet!A:R,15,FALSE))</f>
        <v/>
      </c>
      <c r="R1366" s="3" t="str">
        <f>IF(VLOOKUP($A1366,DICO_Complet!A:R,16,FALSE)=0,"",VLOOKUP($A1366,DICO_Complet!A:R,16,FALSE))</f>
        <v/>
      </c>
      <c r="S1366" s="3" t="str">
        <f>IF(VLOOKUP($A1366,DICO_Complet!A:R,17,FALSE)=0,"",VLOOKUP($A1366,DICO_Complet!A:R,17,FALSE))</f>
        <v/>
      </c>
      <c r="T1366" s="3" t="str">
        <f>IF(VLOOKUP($A1366,DICO_Complet!A:R,18,FALSE)=0,"",VLOOKUP($A1366,DICO_Complet!A:R,18,FALSE))</f>
        <v/>
      </c>
    </row>
    <row r="1367" spans="1:20">
      <c r="A1367" s="29">
        <v>250717102644</v>
      </c>
      <c r="B1367" s="30" t="str">
        <f>IF(ISNA(VLOOKUP(Tableau161920[[#This Row],[Référence]],MON_MSG!A:B,2,FALSE)),"N",IF($I1367="Obsolete","N","O"))</f>
        <v>O</v>
      </c>
      <c r="C1367" s="3" t="str">
        <f>VLOOKUP($A1367,DICO_Complet!A:R,3,FALSE)</f>
        <v>Transaction</v>
      </c>
      <c r="D1367" s="3" t="str">
        <f>VLOOKUP($A1367,DICO_Complet!A:R,4,FALSE)</f>
        <v>disputeData</v>
      </c>
      <c r="E1367" s="3" t="str">
        <f>VLOOKUP($A1367,DICO_Complet!A:R,5,FALSE)</f>
        <v>disputeComment</v>
      </c>
      <c r="F1367" s="3" t="str">
        <f>VLOOKUP($A1367,DICO_Complet!A:R,6,FALSE)</f>
        <v>Max3000Text</v>
      </c>
      <c r="G1367" s="31" t="str">
        <f>VLOOKUP($A1367,DICO_Complet!A:R,7,FALSE)</f>
        <v>DNS</v>
      </c>
      <c r="H1367" s="31">
        <f>VLOOKUP($A1367,DICO_Complet!A:R,8,FALSE)</f>
        <v>0</v>
      </c>
      <c r="I1367" s="3" t="str">
        <f>IF(VLOOKUP($A1367,DICO_Complet!A:R,9,FALSE)&lt;&gt;0,VLOOKUP($A1367,DICO_Complet!A:R,9,FALSE),"")</f>
        <v/>
      </c>
      <c r="J1367" s="3" t="str">
        <f>VLOOKUP($A1367,DICO_Complet!A:R,10,FALSE)</f>
        <v>Dispute Comment</v>
      </c>
      <c r="K1367" s="3" t="str">
        <f>IF(OR(ISNA(VLOOKUP(Tableau161920[[#This Row],[Référence]],MON_MSG!A:H,7,FALSE)),ISBLANK(VLOOKUP(Tableau161920[[#This Row],[Référence]],MON_MSG!A:H,7,FALSE))),"",VLOOKUP(Tableau161920[[#This Row],[Référence]],MON_MSG!A:H,7,FALSE))</f>
        <v/>
      </c>
      <c r="L1367" s="3" t="str">
        <f>IF(OR(ISNA(VLOOKUP(Tableau161920[[#This Row],[Référence]],MON_MSG!A:I,8,FALSE)),ISBLANK(VLOOKUP(Tableau161920[[#This Row],[Référence]],MON_MSG!A:I,8,FALSE))),"",VLOOKUP(Tableau161920[[#This Row],[Référence]],MON_MSG!A:I,8,FALSE))</f>
        <v/>
      </c>
      <c r="M1367" s="3" t="str">
        <f>IF(OR(ISNA(VLOOKUP(Tableau161920[[#This Row],[Référence]],MON_MSG!A:J,9,FALSE)),ISBLANK(VLOOKUP(Tableau161920[[#This Row],[Référence]],MON_MSG!A:J,9,FALSE))),"",VLOOKUP(Tableau161920[[#This Row],[Référence]],MON_MSG!A:J,9,FALSE))</f>
        <v/>
      </c>
      <c r="N1367" s="3" t="str">
        <f>IF(VLOOKUP($A1367,DICO_Complet!A:R,12,FALSE)=0,"",VLOOKUP($A1367,DICO_Complet!A:R,12,FALSE))</f>
        <v/>
      </c>
      <c r="O1367" s="3" t="str">
        <f>IF(VLOOKUP($A1367,DICO_Complet!A:R,13,FALSE)=0,"",VLOOKUP($A1367,DICO_Complet!A:R,13,FALSE))</f>
        <v/>
      </c>
      <c r="P1367" s="3" t="str">
        <f>IF(VLOOKUP($A1367,DICO_Complet!A:R,14,FALSE)=0,"",VLOOKUP($A1367,DICO_Complet!A:R,14,FALSE))</f>
        <v/>
      </c>
      <c r="Q1367" s="3" t="str">
        <f>IF(VLOOKUP($A1367,DICO_Complet!A:R,15,FALSE)=0,"",VLOOKUP($A1367,DICO_Complet!A:R,15,FALSE))</f>
        <v/>
      </c>
      <c r="R1367" s="3" t="str">
        <f>IF(VLOOKUP($A1367,DICO_Complet!A:R,16,FALSE)=0,"",VLOOKUP($A1367,DICO_Complet!A:R,16,FALSE))</f>
        <v/>
      </c>
      <c r="S1367" s="3" t="str">
        <f>IF(VLOOKUP($A1367,DICO_Complet!A:R,17,FALSE)=0,"",VLOOKUP($A1367,DICO_Complet!A:R,17,FALSE))</f>
        <v/>
      </c>
      <c r="T1367" s="3" t="str">
        <f>IF(VLOOKUP($A1367,DICO_Complet!A:R,18,FALSE)=0,"",VLOOKUP($A1367,DICO_Complet!A:R,18,FALSE))</f>
        <v/>
      </c>
    </row>
    <row r="1368" spans="1:20">
      <c r="A1368" s="29">
        <v>250528102700</v>
      </c>
      <c r="B1368" s="30" t="str">
        <f>IF(ISNA(VLOOKUP(Tableau161920[[#This Row],[Référence]],MON_MSG!A:B,2,FALSE)),"N",IF($I1368="Obsolete","N","O"))</f>
        <v>O</v>
      </c>
      <c r="C1368" s="3" t="str">
        <f>VLOOKUP($A1368,DICO_Complet!A:R,3,FALSE)</f>
        <v>Transaction</v>
      </c>
      <c r="D1368" s="3" t="str">
        <f>VLOOKUP($A1368,DICO_Complet!A:R,4,FALSE)</f>
        <v>disputeData</v>
      </c>
      <c r="E1368" s="3" t="str">
        <f>VLOOKUP($A1368,DICO_Complet!A:R,5,FALSE)</f>
        <v>disputeCondition</v>
      </c>
      <c r="F1368" s="3" t="str">
        <f>VLOOKUP($A1368,DICO_Complet!A:R,6,FALSE)</f>
        <v>DisputeConditionCodeset</v>
      </c>
      <c r="G1368" s="31" t="str">
        <f>VLOOKUP($A1368,DICO_Complet!A:R,7,FALSE)</f>
        <v>DNS</v>
      </c>
      <c r="H1368" s="31">
        <f>VLOOKUP($A1368,DICO_Complet!A:R,8,FALSE)</f>
        <v>0</v>
      </c>
      <c r="I1368" s="3" t="str">
        <f>IF(VLOOKUP($A1368,DICO_Complet!A:R,9,FALSE)&lt;&gt;0,VLOOKUP($A1368,DICO_Complet!A:R,9,FALSE),"")</f>
        <v/>
      </c>
      <c r="J1368" s="3" t="str">
        <f>VLOOKUP($A1368,DICO_Complet!A:R,10,FALSE)</f>
        <v>Dispute case condition</v>
      </c>
      <c r="K1368" s="3" t="str">
        <f>IF(OR(ISNA(VLOOKUP(Tableau161920[[#This Row],[Référence]],MON_MSG!A:H,7,FALSE)),ISBLANK(VLOOKUP(Tableau161920[[#This Row],[Référence]],MON_MSG!A:H,7,FALSE))),"",VLOOKUP(Tableau161920[[#This Row],[Référence]],MON_MSG!A:H,7,FALSE))</f>
        <v/>
      </c>
      <c r="L1368" s="3" t="str">
        <f>IF(OR(ISNA(VLOOKUP(Tableau161920[[#This Row],[Référence]],MON_MSG!A:I,8,FALSE)),ISBLANK(VLOOKUP(Tableau161920[[#This Row],[Référence]],MON_MSG!A:I,8,FALSE))),"",VLOOKUP(Tableau161920[[#This Row],[Référence]],MON_MSG!A:I,8,FALSE))</f>
        <v/>
      </c>
      <c r="M1368" s="3" t="str">
        <f>IF(OR(ISNA(VLOOKUP(Tableau161920[[#This Row],[Référence]],MON_MSG!A:J,9,FALSE)),ISBLANK(VLOOKUP(Tableau161920[[#This Row],[Référence]],MON_MSG!A:J,9,FALSE))),"",VLOOKUP(Tableau161920[[#This Row],[Référence]],MON_MSG!A:J,9,FALSE))</f>
        <v/>
      </c>
      <c r="N1368" s="3" t="str">
        <f>IF(VLOOKUP($A1368,DICO_Complet!A:R,12,FALSE)=0,"",VLOOKUP($A1368,DICO_Complet!A:R,12,FALSE))</f>
        <v/>
      </c>
      <c r="O1368" s="3" t="str">
        <f>IF(VLOOKUP($A1368,DICO_Complet!A:R,13,FALSE)=0,"",VLOOKUP($A1368,DICO_Complet!A:R,13,FALSE))</f>
        <v/>
      </c>
      <c r="P1368" s="3" t="str">
        <f>IF(VLOOKUP($A1368,DICO_Complet!A:R,14,FALSE)=0,"",VLOOKUP($A1368,DICO_Complet!A:R,14,FALSE))</f>
        <v/>
      </c>
      <c r="Q1368" s="3" t="str">
        <f>IF(VLOOKUP($A1368,DICO_Complet!A:R,15,FALSE)=0,"",VLOOKUP($A1368,DICO_Complet!A:R,15,FALSE))</f>
        <v/>
      </c>
      <c r="R1368" s="3" t="str">
        <f>IF(VLOOKUP($A1368,DICO_Complet!A:R,16,FALSE)=0,"",VLOOKUP($A1368,DICO_Complet!A:R,16,FALSE))</f>
        <v/>
      </c>
      <c r="S1368" s="3" t="str">
        <f>IF(VLOOKUP($A1368,DICO_Complet!A:R,17,FALSE)=0,"",VLOOKUP($A1368,DICO_Complet!A:R,17,FALSE))</f>
        <v/>
      </c>
      <c r="T1368" s="3" t="str">
        <f>IF(VLOOKUP($A1368,DICO_Complet!A:R,18,FALSE)=0,"",VLOOKUP($A1368,DICO_Complet!A:R,18,FALSE))</f>
        <v/>
      </c>
    </row>
    <row r="1369" spans="1:20">
      <c r="A1369" s="29">
        <v>260422142800</v>
      </c>
      <c r="B1369" s="30" t="str">
        <f>IF(ISNA(VLOOKUP(Tableau161920[[#This Row],[Référence]],MON_MSG!A:B,2,FALSE)),"N",IF($I1369="Obsolete","N","O"))</f>
        <v>O</v>
      </c>
      <c r="C1369" s="3" t="str">
        <f>VLOOKUP($A1369,DICO_Complet!A:R,3,FALSE)</f>
        <v>Transaction</v>
      </c>
      <c r="D1369" s="3" t="str">
        <f>VLOOKUP($A1369,DICO_Complet!A:R,4,FALSE)</f>
        <v>disputeData</v>
      </c>
      <c r="E1369" s="3" t="str">
        <f>VLOOKUP($A1369,DICO_Complet!A:R,5,FALSE)</f>
        <v>disputedAmount</v>
      </c>
      <c r="F1369" s="3" t="str">
        <f>VLOOKUP($A1369,DICO_Complet!A:R,6,FALSE)</f>
        <v>AmountType</v>
      </c>
      <c r="G1369" s="31" t="str">
        <f>VLOOKUP($A1369,DICO_Complet!A:R,7,FALSE)</f>
        <v>DNS</v>
      </c>
      <c r="H1369" s="31">
        <f>VLOOKUP($A1369,DICO_Complet!A:R,8,FALSE)</f>
        <v>0</v>
      </c>
      <c r="I1369" s="3" t="str">
        <f>IF(VLOOKUP($A1369,DICO_Complet!A:R,9,FALSE)&lt;&gt;0,VLOOKUP($A1369,DICO_Complet!A:R,9,FALSE),"")</f>
        <v/>
      </c>
      <c r="J1369" s="3" t="str">
        <f>VLOOKUP($A1369,DICO_Complet!A:R,10,FALSE)</f>
        <v>Amount of the transaction related to the dispute</v>
      </c>
      <c r="K1369" s="3" t="str">
        <f>IF(OR(ISNA(VLOOKUP(Tableau161920[[#This Row],[Référence]],MON_MSG!A:H,7,FALSE)),ISBLANK(VLOOKUP(Tableau161920[[#This Row],[Référence]],MON_MSG!A:H,7,FALSE))),"",VLOOKUP(Tableau161920[[#This Row],[Référence]],MON_MSG!A:H,7,FALSE))</f>
        <v/>
      </c>
      <c r="L1369" s="3" t="str">
        <f>IF(OR(ISNA(VLOOKUP(Tableau161920[[#This Row],[Référence]],MON_MSG!A:I,8,FALSE)),ISBLANK(VLOOKUP(Tableau161920[[#This Row],[Référence]],MON_MSG!A:I,8,FALSE))),"",VLOOKUP(Tableau161920[[#This Row],[Référence]],MON_MSG!A:I,8,FALSE))</f>
        <v/>
      </c>
      <c r="M1369" s="3" t="str">
        <f>IF(OR(ISNA(VLOOKUP(Tableau161920[[#This Row],[Référence]],MON_MSG!A:J,9,FALSE)),ISBLANK(VLOOKUP(Tableau161920[[#This Row],[Référence]],MON_MSG!A:J,9,FALSE))),"",VLOOKUP(Tableau161920[[#This Row],[Référence]],MON_MSG!A:J,9,FALSE))</f>
        <v/>
      </c>
      <c r="N1369" s="3" t="str">
        <f>IF(VLOOKUP($A1369,DICO_Complet!A:R,12,FALSE)=0,"",VLOOKUP($A1369,DICO_Complet!A:R,12,FALSE))</f>
        <v/>
      </c>
      <c r="O1369" s="3" t="str">
        <f>IF(VLOOKUP($A1369,DICO_Complet!A:R,13,FALSE)=0,"",VLOOKUP($A1369,DICO_Complet!A:R,13,FALSE))</f>
        <v/>
      </c>
      <c r="P1369" s="3" t="str">
        <f>IF(VLOOKUP($A1369,DICO_Complet!A:R,14,FALSE)=0,"",VLOOKUP($A1369,DICO_Complet!A:R,14,FALSE))</f>
        <v/>
      </c>
      <c r="Q1369" s="3" t="str">
        <f>IF(VLOOKUP($A1369,DICO_Complet!A:R,15,FALSE)=0,"",VLOOKUP($A1369,DICO_Complet!A:R,15,FALSE))</f>
        <v/>
      </c>
      <c r="R1369" s="3" t="str">
        <f>IF(VLOOKUP($A1369,DICO_Complet!A:R,16,FALSE)=0,"",VLOOKUP($A1369,DICO_Complet!A:R,16,FALSE))</f>
        <v/>
      </c>
      <c r="S1369" s="3" t="str">
        <f>IF(VLOOKUP($A1369,DICO_Complet!A:R,17,FALSE)=0,"",VLOOKUP($A1369,DICO_Complet!A:R,17,FALSE))</f>
        <v/>
      </c>
      <c r="T1369" s="3" t="str">
        <f>IF(VLOOKUP($A1369,DICO_Complet!A:R,18,FALSE)=0,"",VLOOKUP($A1369,DICO_Complet!A:R,18,FALSE))</f>
        <v/>
      </c>
    </row>
    <row r="1370" spans="1:20">
      <c r="A1370" s="29">
        <v>250317176908</v>
      </c>
      <c r="B1370" s="30" t="str">
        <f>IF(ISNA(VLOOKUP(Tableau161920[[#This Row],[Référence]],MON_MSG!A:B,2,FALSE)),"N",IF($I1370="Obsolete","N","O"))</f>
        <v>O</v>
      </c>
      <c r="C1370" s="3" t="str">
        <f>VLOOKUP($A1370,DICO_Complet!A:R,3,FALSE)</f>
        <v>Transaction</v>
      </c>
      <c r="D1370" s="3" t="str">
        <f>VLOOKUP($A1370,DICO_Complet!A:R,4,FALSE)</f>
        <v>disputeData</v>
      </c>
      <c r="E1370" s="3" t="str">
        <f>VLOOKUP($A1370,DICO_Complet!A:R,5,FALSE)</f>
        <v>disputeInternalIdentification</v>
      </c>
      <c r="F1370" s="3" t="str">
        <f>VLOOKUP($A1370,DICO_Complet!A:R,6,FALSE)</f>
        <v>Max19NumericText</v>
      </c>
      <c r="G1370" s="31" t="str">
        <f>VLOOKUP($A1370,DICO_Complet!A:R,7,FALSE)</f>
        <v>DNS</v>
      </c>
      <c r="H1370" s="31">
        <f>VLOOKUP($A1370,DICO_Complet!A:R,8,FALSE)</f>
        <v>0</v>
      </c>
      <c r="I1370" s="3" t="str">
        <f>IF(VLOOKUP($A1370,DICO_Complet!A:R,9,FALSE)&lt;&gt;0,VLOOKUP($A1370,DICO_Complet!A:R,9,FALSE),"")</f>
        <v/>
      </c>
      <c r="J1370" s="3" t="str">
        <f>VLOOKUP($A1370,DICO_Complet!A:R,10,FALSE)</f>
        <v>Dispute data internal reference</v>
      </c>
      <c r="K1370" s="3" t="str">
        <f>IF(OR(ISNA(VLOOKUP(Tableau161920[[#This Row],[Référence]],MON_MSG!A:H,7,FALSE)),ISBLANK(VLOOKUP(Tableau161920[[#This Row],[Référence]],MON_MSG!A:H,7,FALSE))),"",VLOOKUP(Tableau161920[[#This Row],[Référence]],MON_MSG!A:H,7,FALSE))</f>
        <v/>
      </c>
      <c r="L1370" s="3" t="str">
        <f>IF(OR(ISNA(VLOOKUP(Tableau161920[[#This Row],[Référence]],MON_MSG!A:I,8,FALSE)),ISBLANK(VLOOKUP(Tableau161920[[#This Row],[Référence]],MON_MSG!A:I,8,FALSE))),"",VLOOKUP(Tableau161920[[#This Row],[Référence]],MON_MSG!A:I,8,FALSE))</f>
        <v/>
      </c>
      <c r="M1370" s="3" t="str">
        <f>IF(OR(ISNA(VLOOKUP(Tableau161920[[#This Row],[Référence]],MON_MSG!A:J,9,FALSE)),ISBLANK(VLOOKUP(Tableau161920[[#This Row],[Référence]],MON_MSG!A:J,9,FALSE))),"",VLOOKUP(Tableau161920[[#This Row],[Référence]],MON_MSG!A:J,9,FALSE))</f>
        <v/>
      </c>
      <c r="N1370" s="3" t="str">
        <f>IF(VLOOKUP($A1370,DICO_Complet!A:R,12,FALSE)=0,"",VLOOKUP($A1370,DICO_Complet!A:R,12,FALSE))</f>
        <v/>
      </c>
      <c r="O1370" s="3" t="str">
        <f>IF(VLOOKUP($A1370,DICO_Complet!A:R,13,FALSE)=0,"",VLOOKUP($A1370,DICO_Complet!A:R,13,FALSE))</f>
        <v/>
      </c>
      <c r="P1370" s="3" t="str">
        <f>IF(VLOOKUP($A1370,DICO_Complet!A:R,14,FALSE)=0,"",VLOOKUP($A1370,DICO_Complet!A:R,14,FALSE))</f>
        <v/>
      </c>
      <c r="Q1370" s="3" t="str">
        <f>IF(VLOOKUP($A1370,DICO_Complet!A:R,15,FALSE)=0,"",VLOOKUP($A1370,DICO_Complet!A:R,15,FALSE))</f>
        <v/>
      </c>
      <c r="R1370" s="3" t="str">
        <f>IF(VLOOKUP($A1370,DICO_Complet!A:R,16,FALSE)=0,"",VLOOKUP($A1370,DICO_Complet!A:R,16,FALSE))</f>
        <v/>
      </c>
      <c r="S1370" s="3" t="str">
        <f>IF(VLOOKUP($A1370,DICO_Complet!A:R,17,FALSE)=0,"",VLOOKUP($A1370,DICO_Complet!A:R,17,FALSE))</f>
        <v/>
      </c>
      <c r="T1370" s="3" t="str">
        <f>IF(VLOOKUP($A1370,DICO_Complet!A:R,18,FALSE)=0,"",VLOOKUP($A1370,DICO_Complet!A:R,18,FALSE))</f>
        <v/>
      </c>
    </row>
    <row r="1371" spans="1:20">
      <c r="A1371" s="29">
        <v>250528102600</v>
      </c>
      <c r="B1371" s="30" t="str">
        <f>IF(ISNA(VLOOKUP(Tableau161920[[#This Row],[Référence]],MON_MSG!A:B,2,FALSE)),"N",IF($I1371="Obsolete","N","O"))</f>
        <v>O</v>
      </c>
      <c r="C1371" s="3" t="str">
        <f>VLOOKUP($A1371,DICO_Complet!A:R,3,FALSE)</f>
        <v>Transaction</v>
      </c>
      <c r="D1371" s="3" t="str">
        <f>VLOOKUP($A1371,DICO_Complet!A:R,4,FALSE)</f>
        <v>disputeData</v>
      </c>
      <c r="E1371" s="3" t="str">
        <f>VLOOKUP($A1371,DICO_Complet!A:R,5,FALSE)</f>
        <v>disputeQualification</v>
      </c>
      <c r="F1371" s="3" t="str">
        <f>VLOOKUP($A1371,DICO_Complet!A:R,6,FALSE)</f>
        <v>DisputeQualificationCodeset</v>
      </c>
      <c r="G1371" s="31" t="str">
        <f>VLOOKUP($A1371,DICO_Complet!A:R,7,FALSE)</f>
        <v>DNS</v>
      </c>
      <c r="H1371" s="31">
        <f>VLOOKUP($A1371,DICO_Complet!A:R,8,FALSE)</f>
        <v>0</v>
      </c>
      <c r="I1371" s="3" t="str">
        <f>IF(VLOOKUP($A1371,DICO_Complet!A:R,9,FALSE)&lt;&gt;0,VLOOKUP($A1371,DICO_Complet!A:R,9,FALSE),"")</f>
        <v/>
      </c>
      <c r="J1371" s="3" t="str">
        <f>VLOOKUP($A1371,DICO_Complet!A:R,10,FALSE)</f>
        <v>Dispute case qualification</v>
      </c>
      <c r="K1371" s="3" t="str">
        <f>IF(OR(ISNA(VLOOKUP(Tableau161920[[#This Row],[Référence]],MON_MSG!A:H,7,FALSE)),ISBLANK(VLOOKUP(Tableau161920[[#This Row],[Référence]],MON_MSG!A:H,7,FALSE))),"",VLOOKUP(Tableau161920[[#This Row],[Référence]],MON_MSG!A:H,7,FALSE))</f>
        <v/>
      </c>
      <c r="L1371" s="3" t="str">
        <f>IF(OR(ISNA(VLOOKUP(Tableau161920[[#This Row],[Référence]],MON_MSG!A:I,8,FALSE)),ISBLANK(VLOOKUP(Tableau161920[[#This Row],[Référence]],MON_MSG!A:I,8,FALSE))),"",VLOOKUP(Tableau161920[[#This Row],[Référence]],MON_MSG!A:I,8,FALSE))</f>
        <v/>
      </c>
      <c r="M1371" s="3" t="str">
        <f>IF(OR(ISNA(VLOOKUP(Tableau161920[[#This Row],[Référence]],MON_MSG!A:J,9,FALSE)),ISBLANK(VLOOKUP(Tableau161920[[#This Row],[Référence]],MON_MSG!A:J,9,FALSE))),"",VLOOKUP(Tableau161920[[#This Row],[Référence]],MON_MSG!A:J,9,FALSE))</f>
        <v/>
      </c>
      <c r="N1371" s="3" t="str">
        <f>IF(VLOOKUP($A1371,DICO_Complet!A:R,12,FALSE)=0,"",VLOOKUP($A1371,DICO_Complet!A:R,12,FALSE))</f>
        <v/>
      </c>
      <c r="O1371" s="3" t="str">
        <f>IF(VLOOKUP($A1371,DICO_Complet!A:R,13,FALSE)=0,"",VLOOKUP($A1371,DICO_Complet!A:R,13,FALSE))</f>
        <v/>
      </c>
      <c r="P1371" s="3" t="str">
        <f>IF(VLOOKUP($A1371,DICO_Complet!A:R,14,FALSE)=0,"",VLOOKUP($A1371,DICO_Complet!A:R,14,FALSE))</f>
        <v/>
      </c>
      <c r="Q1371" s="3" t="str">
        <f>IF(VLOOKUP($A1371,DICO_Complet!A:R,15,FALSE)=0,"",VLOOKUP($A1371,DICO_Complet!A:R,15,FALSE))</f>
        <v/>
      </c>
      <c r="R1371" s="3" t="str">
        <f>IF(VLOOKUP($A1371,DICO_Complet!A:R,16,FALSE)=0,"",VLOOKUP($A1371,DICO_Complet!A:R,16,FALSE))</f>
        <v/>
      </c>
      <c r="S1371" s="3" t="str">
        <f>IF(VLOOKUP($A1371,DICO_Complet!A:R,17,FALSE)=0,"",VLOOKUP($A1371,DICO_Complet!A:R,17,FALSE))</f>
        <v/>
      </c>
      <c r="T1371" s="3" t="str">
        <f>IF(VLOOKUP($A1371,DICO_Complet!A:R,18,FALSE)=0,"",VLOOKUP($A1371,DICO_Complet!A:R,18,FALSE))</f>
        <v/>
      </c>
    </row>
    <row r="1372" spans="1:20">
      <c r="A1372" s="29">
        <v>250528144007</v>
      </c>
      <c r="B1372" s="30" t="str">
        <f>IF(ISNA(VLOOKUP(Tableau161920[[#This Row],[Référence]],MON_MSG!A:B,2,FALSE)),"N",IF($I1372="Obsolete","N","O"))</f>
        <v>O</v>
      </c>
      <c r="C1372" s="3" t="str">
        <f>VLOOKUP($A1372,DICO_Complet!A:R,3,FALSE)</f>
        <v>Transaction</v>
      </c>
      <c r="D1372" s="3" t="str">
        <f>VLOOKUP($A1372,DICO_Complet!A:R,4,FALSE)</f>
        <v>disputeData</v>
      </c>
      <c r="E1372" s="3" t="str">
        <f>VLOOKUP($A1372,DICO_Complet!A:R,5,FALSE)</f>
        <v>documentInternalIdentification</v>
      </c>
      <c r="F1372" s="3" t="str">
        <f>VLOOKUP($A1372,DICO_Complet!A:R,6,FALSE)</f>
        <v>Max19NumericText</v>
      </c>
      <c r="G1372" s="31" t="str">
        <f>VLOOKUP($A1372,DICO_Complet!A:R,7,FALSE)</f>
        <v>DNS</v>
      </c>
      <c r="H1372" s="31">
        <f>VLOOKUP($A1372,DICO_Complet!A:R,8,FALSE)</f>
        <v>0</v>
      </c>
      <c r="I1372" s="3" t="str">
        <f>IF(VLOOKUP($A1372,DICO_Complet!A:R,9,FALSE)&lt;&gt;0,VLOOKUP($A1372,DICO_Complet!A:R,9,FALSE),"")</f>
        <v/>
      </c>
      <c r="J1372" s="3" t="str">
        <f>VLOOKUP($A1372,DICO_Complet!A:R,10,FALSE)</f>
        <v>Technical ID of the SMC document</v>
      </c>
      <c r="K1372" s="3" t="str">
        <f>IF(OR(ISNA(VLOOKUP(Tableau161920[[#This Row],[Référence]],MON_MSG!A:H,7,FALSE)),ISBLANK(VLOOKUP(Tableau161920[[#This Row],[Référence]],MON_MSG!A:H,7,FALSE))),"",VLOOKUP(Tableau161920[[#This Row],[Référence]],MON_MSG!A:H,7,FALSE))</f>
        <v/>
      </c>
      <c r="L1372" s="3" t="str">
        <f>IF(OR(ISNA(VLOOKUP(Tableau161920[[#This Row],[Référence]],MON_MSG!A:I,8,FALSE)),ISBLANK(VLOOKUP(Tableau161920[[#This Row],[Référence]],MON_MSG!A:I,8,FALSE))),"",VLOOKUP(Tableau161920[[#This Row],[Référence]],MON_MSG!A:I,8,FALSE))</f>
        <v/>
      </c>
      <c r="M1372" s="3" t="str">
        <f>IF(OR(ISNA(VLOOKUP(Tableau161920[[#This Row],[Référence]],MON_MSG!A:J,9,FALSE)),ISBLANK(VLOOKUP(Tableau161920[[#This Row],[Référence]],MON_MSG!A:J,9,FALSE))),"",VLOOKUP(Tableau161920[[#This Row],[Référence]],MON_MSG!A:J,9,FALSE))</f>
        <v/>
      </c>
      <c r="N1372" s="3" t="str">
        <f>IF(VLOOKUP($A1372,DICO_Complet!A:R,12,FALSE)=0,"",VLOOKUP($A1372,DICO_Complet!A:R,12,FALSE))</f>
        <v/>
      </c>
      <c r="O1372" s="3" t="str">
        <f>IF(VLOOKUP($A1372,DICO_Complet!A:R,13,FALSE)=0,"",VLOOKUP($A1372,DICO_Complet!A:R,13,FALSE))</f>
        <v/>
      </c>
      <c r="P1372" s="3" t="str">
        <f>IF(VLOOKUP($A1372,DICO_Complet!A:R,14,FALSE)=0,"",VLOOKUP($A1372,DICO_Complet!A:R,14,FALSE))</f>
        <v/>
      </c>
      <c r="Q1372" s="3" t="str">
        <f>IF(VLOOKUP($A1372,DICO_Complet!A:R,15,FALSE)=0,"",VLOOKUP($A1372,DICO_Complet!A:R,15,FALSE))</f>
        <v/>
      </c>
      <c r="R1372" s="3" t="str">
        <f>IF(VLOOKUP($A1372,DICO_Complet!A:R,16,FALSE)=0,"",VLOOKUP($A1372,DICO_Complet!A:R,16,FALSE))</f>
        <v/>
      </c>
      <c r="S1372" s="3" t="str">
        <f>IF(VLOOKUP($A1372,DICO_Complet!A:R,17,FALSE)=0,"",VLOOKUP($A1372,DICO_Complet!A:R,17,FALSE))</f>
        <v/>
      </c>
      <c r="T1372" s="3" t="str">
        <f>IF(VLOOKUP($A1372,DICO_Complet!A:R,18,FALSE)=0,"",VLOOKUP($A1372,DICO_Complet!A:R,18,FALSE))</f>
        <v/>
      </c>
    </row>
    <row r="1373" spans="1:20">
      <c r="A1373" s="29">
        <v>250528104029</v>
      </c>
      <c r="B1373" s="30" t="str">
        <f>IF(ISNA(VLOOKUP(Tableau161920[[#This Row],[Référence]],MON_MSG!A:B,2,FALSE)),"N",IF($I1373="Obsolete","N","O"))</f>
        <v>N</v>
      </c>
      <c r="C1373" s="3" t="str">
        <f>VLOOKUP($A1373,DICO_Complet!A:R,3,FALSE)</f>
        <v>Transaction</v>
      </c>
      <c r="D1373" s="3" t="str">
        <f>VLOOKUP($A1373,DICO_Complet!A:R,4,FALSE)</f>
        <v>disputeData</v>
      </c>
      <c r="E1373" s="3" t="str">
        <f>VLOOKUP($A1373,DICO_Complet!A:R,5,FALSE)</f>
        <v>explicability</v>
      </c>
      <c r="F1373" s="3" t="str">
        <f>VLOOKUP($A1373,DICO_Complet!A:R,6,FALSE)</f>
        <v>Max1500Text</v>
      </c>
      <c r="G1373" s="31" t="str">
        <f>VLOOKUP($A1373,DICO_Complet!A:R,7,FALSE)</f>
        <v>DNS</v>
      </c>
      <c r="H1373" s="31">
        <f>VLOOKUP($A1373,DICO_Complet!A:R,8,FALSE)</f>
        <v>0</v>
      </c>
      <c r="I1373" s="3" t="str">
        <f>IF(VLOOKUP($A1373,DICO_Complet!A:R,9,FALSE)&lt;&gt;0,VLOOKUP($A1373,DICO_Complet!A:R,9,FALSE),"")</f>
        <v>Obsolete</v>
      </c>
      <c r="J1373" s="3" t="str">
        <f>VLOOKUP($A1373,DICO_Complet!A:R,10,FALSE)</f>
        <v>Scoring explicability</v>
      </c>
      <c r="K1373" s="3" t="str">
        <f>IF(OR(ISNA(VLOOKUP(Tableau161920[[#This Row],[Référence]],MON_MSG!A:H,7,FALSE)),ISBLANK(VLOOKUP(Tableau161920[[#This Row],[Référence]],MON_MSG!A:H,7,FALSE))),"",VLOOKUP(Tableau161920[[#This Row],[Référence]],MON_MSG!A:H,7,FALSE))</f>
        <v/>
      </c>
      <c r="L1373" s="3" t="str">
        <f>IF(OR(ISNA(VLOOKUP(Tableau161920[[#This Row],[Référence]],MON_MSG!A:I,8,FALSE)),ISBLANK(VLOOKUP(Tableau161920[[#This Row],[Référence]],MON_MSG!A:I,8,FALSE))),"",VLOOKUP(Tableau161920[[#This Row],[Référence]],MON_MSG!A:I,8,FALSE))</f>
        <v/>
      </c>
      <c r="M1373" s="3" t="str">
        <f>IF(OR(ISNA(VLOOKUP(Tableau161920[[#This Row],[Référence]],MON_MSG!A:J,9,FALSE)),ISBLANK(VLOOKUP(Tableau161920[[#This Row],[Référence]],MON_MSG!A:J,9,FALSE))),"",VLOOKUP(Tableau161920[[#This Row],[Référence]],MON_MSG!A:J,9,FALSE))</f>
        <v/>
      </c>
      <c r="N1373" s="3" t="str">
        <f>IF(VLOOKUP($A1373,DICO_Complet!A:R,12,FALSE)=0,"",VLOOKUP($A1373,DICO_Complet!A:R,12,FALSE))</f>
        <v/>
      </c>
      <c r="O1373" s="3" t="str">
        <f>IF(VLOOKUP($A1373,DICO_Complet!A:R,13,FALSE)=0,"",VLOOKUP($A1373,DICO_Complet!A:R,13,FALSE))</f>
        <v/>
      </c>
      <c r="P1373" s="3" t="str">
        <f>IF(VLOOKUP($A1373,DICO_Complet!A:R,14,FALSE)=0,"",VLOOKUP($A1373,DICO_Complet!A:R,14,FALSE))</f>
        <v/>
      </c>
      <c r="Q1373" s="3" t="str">
        <f>IF(VLOOKUP($A1373,DICO_Complet!A:R,15,FALSE)=0,"",VLOOKUP($A1373,DICO_Complet!A:R,15,FALSE))</f>
        <v/>
      </c>
      <c r="R1373" s="3" t="str">
        <f>IF(VLOOKUP($A1373,DICO_Complet!A:R,16,FALSE)=0,"",VLOOKUP($A1373,DICO_Complet!A:R,16,FALSE))</f>
        <v/>
      </c>
      <c r="S1373" s="3" t="str">
        <f>IF(VLOOKUP($A1373,DICO_Complet!A:R,17,FALSE)=0,"",VLOOKUP($A1373,DICO_Complet!A:R,17,FALSE))</f>
        <v/>
      </c>
      <c r="T1373" s="3" t="str">
        <f>IF(VLOOKUP($A1373,DICO_Complet!A:R,18,FALSE)=0,"",VLOOKUP($A1373,DICO_Complet!A:R,18,FALSE))</f>
        <v/>
      </c>
    </row>
    <row r="1374" spans="1:20">
      <c r="A1374" s="29">
        <v>250717102610</v>
      </c>
      <c r="B1374" s="30" t="str">
        <f>IF(ISNA(VLOOKUP(Tableau161920[[#This Row],[Référence]],MON_MSG!A:B,2,FALSE)),"N",IF($I1374="Obsolete","N","O"))</f>
        <v>O</v>
      </c>
      <c r="C1374" s="3" t="str">
        <f>VLOOKUP($A1374,DICO_Complet!A:R,3,FALSE)</f>
        <v>Transaction</v>
      </c>
      <c r="D1374" s="3" t="str">
        <f>VLOOKUP($A1374,DICO_Complet!A:R,4,FALSE)</f>
        <v>disputeData</v>
      </c>
      <c r="E1374" s="3" t="str">
        <f>VLOOKUP($A1374,DICO_Complet!A:R,5,FALSE)</f>
        <v>goodwillGestureDecisionReason</v>
      </c>
      <c r="F1374" s="3" t="str">
        <f>VLOOKUP($A1374,DICO_Complet!A:R,6,FALSE)</f>
        <v>Max255Text</v>
      </c>
      <c r="G1374" s="31" t="str">
        <f>VLOOKUP($A1374,DICO_Complet!A:R,7,FALSE)</f>
        <v>DNS</v>
      </c>
      <c r="H1374" s="31">
        <f>VLOOKUP($A1374,DICO_Complet!A:R,8,FALSE)</f>
        <v>0</v>
      </c>
      <c r="I1374" s="3" t="str">
        <f>IF(VLOOKUP($A1374,DICO_Complet!A:R,9,FALSE)&lt;&gt;0,VLOOKUP($A1374,DICO_Complet!A:R,9,FALSE),"")</f>
        <v/>
      </c>
      <c r="J1374" s="3" t="str">
        <f>VLOOKUP($A1374,DICO_Complet!A:R,10,FALSE)</f>
        <v>Gesture Reason</v>
      </c>
      <c r="K1374" s="3" t="str">
        <f>IF(OR(ISNA(VLOOKUP(Tableau161920[[#This Row],[Référence]],MON_MSG!A:H,7,FALSE)),ISBLANK(VLOOKUP(Tableau161920[[#This Row],[Référence]],MON_MSG!A:H,7,FALSE))),"",VLOOKUP(Tableau161920[[#This Row],[Référence]],MON_MSG!A:H,7,FALSE))</f>
        <v/>
      </c>
      <c r="L1374" s="3" t="str">
        <f>IF(OR(ISNA(VLOOKUP(Tableau161920[[#This Row],[Référence]],MON_MSG!A:I,8,FALSE)),ISBLANK(VLOOKUP(Tableau161920[[#This Row],[Référence]],MON_MSG!A:I,8,FALSE))),"",VLOOKUP(Tableau161920[[#This Row],[Référence]],MON_MSG!A:I,8,FALSE))</f>
        <v/>
      </c>
      <c r="M1374" s="3" t="str">
        <f>IF(OR(ISNA(VLOOKUP(Tableau161920[[#This Row],[Référence]],MON_MSG!A:J,9,FALSE)),ISBLANK(VLOOKUP(Tableau161920[[#This Row],[Référence]],MON_MSG!A:J,9,FALSE))),"",VLOOKUP(Tableau161920[[#This Row],[Référence]],MON_MSG!A:J,9,FALSE))</f>
        <v/>
      </c>
      <c r="N1374" s="3" t="str">
        <f>IF(VLOOKUP($A1374,DICO_Complet!A:R,12,FALSE)=0,"",VLOOKUP($A1374,DICO_Complet!A:R,12,FALSE))</f>
        <v/>
      </c>
      <c r="O1374" s="3" t="str">
        <f>IF(VLOOKUP($A1374,DICO_Complet!A:R,13,FALSE)=0,"",VLOOKUP($A1374,DICO_Complet!A:R,13,FALSE))</f>
        <v/>
      </c>
      <c r="P1374" s="3" t="str">
        <f>IF(VLOOKUP($A1374,DICO_Complet!A:R,14,FALSE)=0,"",VLOOKUP($A1374,DICO_Complet!A:R,14,FALSE))</f>
        <v/>
      </c>
      <c r="Q1374" s="3" t="str">
        <f>IF(VLOOKUP($A1374,DICO_Complet!A:R,15,FALSE)=0,"",VLOOKUP($A1374,DICO_Complet!A:R,15,FALSE))</f>
        <v/>
      </c>
      <c r="R1374" s="3" t="str">
        <f>IF(VLOOKUP($A1374,DICO_Complet!A:R,16,FALSE)=0,"",VLOOKUP($A1374,DICO_Complet!A:R,16,FALSE))</f>
        <v/>
      </c>
      <c r="S1374" s="3" t="str">
        <f>IF(VLOOKUP($A1374,DICO_Complet!A:R,17,FALSE)=0,"",VLOOKUP($A1374,DICO_Complet!A:R,17,FALSE))</f>
        <v/>
      </c>
      <c r="T1374" s="3" t="str">
        <f>IF(VLOOKUP($A1374,DICO_Complet!A:R,18,FALSE)=0,"",VLOOKUP($A1374,DICO_Complet!A:R,18,FALSE))</f>
        <v/>
      </c>
    </row>
    <row r="1375" spans="1:20">
      <c r="A1375" s="29">
        <v>250717102608</v>
      </c>
      <c r="B1375" s="30" t="str">
        <f>IF(ISNA(VLOOKUP(Tableau161920[[#This Row],[Référence]],MON_MSG!A:B,2,FALSE)),"N",IF($I1375="Obsolete","N","O"))</f>
        <v>O</v>
      </c>
      <c r="C1375" s="3" t="str">
        <f>VLOOKUP($A1375,DICO_Complet!A:R,3,FALSE)</f>
        <v>Transaction</v>
      </c>
      <c r="D1375" s="3" t="str">
        <f>VLOOKUP($A1375,DICO_Complet!A:R,4,FALSE)</f>
        <v>disputeData</v>
      </c>
      <c r="E1375" s="3" t="str">
        <f>VLOOKUP($A1375,DICO_Complet!A:R,5,FALSE)</f>
        <v>goodwillGestureIndicator</v>
      </c>
      <c r="F1375" s="3" t="str">
        <f>VLOOKUP($A1375,DICO_Complet!A:R,6,FALSE)</f>
        <v>TrueFalseIndicator</v>
      </c>
      <c r="G1375" s="31" t="str">
        <f>VLOOKUP($A1375,DICO_Complet!A:R,7,FALSE)</f>
        <v>DNS</v>
      </c>
      <c r="H1375" s="31">
        <f>VLOOKUP($A1375,DICO_Complet!A:R,8,FALSE)</f>
        <v>0</v>
      </c>
      <c r="I1375" s="3" t="str">
        <f>IF(VLOOKUP($A1375,DICO_Complet!A:R,9,FALSE)&lt;&gt;0,VLOOKUP($A1375,DICO_Complet!A:R,9,FALSE),"")</f>
        <v/>
      </c>
      <c r="J1375" s="3" t="str">
        <f>VLOOKUP($A1375,DICO_Complet!A:R,10,FALSE)</f>
        <v>Eligibility indicator</v>
      </c>
      <c r="K1375" s="3" t="str">
        <f>IF(OR(ISNA(VLOOKUP(Tableau161920[[#This Row],[Référence]],MON_MSG!A:H,7,FALSE)),ISBLANK(VLOOKUP(Tableau161920[[#This Row],[Référence]],MON_MSG!A:H,7,FALSE))),"",VLOOKUP(Tableau161920[[#This Row],[Référence]],MON_MSG!A:H,7,FALSE))</f>
        <v/>
      </c>
      <c r="L1375" s="3" t="str">
        <f>IF(OR(ISNA(VLOOKUP(Tableau161920[[#This Row],[Référence]],MON_MSG!A:I,8,FALSE)),ISBLANK(VLOOKUP(Tableau161920[[#This Row],[Référence]],MON_MSG!A:I,8,FALSE))),"",VLOOKUP(Tableau161920[[#This Row],[Référence]],MON_MSG!A:I,8,FALSE))</f>
        <v/>
      </c>
      <c r="M1375" s="3" t="str">
        <f>IF(OR(ISNA(VLOOKUP(Tableau161920[[#This Row],[Référence]],MON_MSG!A:J,9,FALSE)),ISBLANK(VLOOKUP(Tableau161920[[#This Row],[Référence]],MON_MSG!A:J,9,FALSE))),"",VLOOKUP(Tableau161920[[#This Row],[Référence]],MON_MSG!A:J,9,FALSE))</f>
        <v/>
      </c>
      <c r="N1375" s="3" t="str">
        <f>IF(VLOOKUP($A1375,DICO_Complet!A:R,12,FALSE)=0,"",VLOOKUP($A1375,DICO_Complet!A:R,12,FALSE))</f>
        <v/>
      </c>
      <c r="O1375" s="3" t="str">
        <f>IF(VLOOKUP($A1375,DICO_Complet!A:R,13,FALSE)=0,"",VLOOKUP($A1375,DICO_Complet!A:R,13,FALSE))</f>
        <v/>
      </c>
      <c r="P1375" s="3" t="str">
        <f>IF(VLOOKUP($A1375,DICO_Complet!A:R,14,FALSE)=0,"",VLOOKUP($A1375,DICO_Complet!A:R,14,FALSE))</f>
        <v/>
      </c>
      <c r="Q1375" s="3" t="str">
        <f>IF(VLOOKUP($A1375,DICO_Complet!A:R,15,FALSE)=0,"",VLOOKUP($A1375,DICO_Complet!A:R,15,FALSE))</f>
        <v/>
      </c>
      <c r="R1375" s="3" t="str">
        <f>IF(VLOOKUP($A1375,DICO_Complet!A:R,16,FALSE)=0,"",VLOOKUP($A1375,DICO_Complet!A:R,16,FALSE))</f>
        <v/>
      </c>
      <c r="S1375" s="3" t="str">
        <f>IF(VLOOKUP($A1375,DICO_Complet!A:R,17,FALSE)=0,"",VLOOKUP($A1375,DICO_Complet!A:R,17,FALSE))</f>
        <v/>
      </c>
      <c r="T1375" s="3" t="str">
        <f>IF(VLOOKUP($A1375,DICO_Complet!A:R,18,FALSE)=0,"",VLOOKUP($A1375,DICO_Complet!A:R,18,FALSE))</f>
        <v/>
      </c>
    </row>
    <row r="1376" spans="1:20">
      <c r="A1376" s="29">
        <v>250414134000</v>
      </c>
      <c r="B1376" s="30" t="str">
        <f>IF(ISNA(VLOOKUP(Tableau161920[[#This Row],[Référence]],MON_MSG!A:B,2,FALSE)),"N",IF($I1376="Obsolete","N","O"))</f>
        <v>O</v>
      </c>
      <c r="C1376" s="3" t="str">
        <f>VLOOKUP($A1376,DICO_Complet!A:R,3,FALSE)</f>
        <v>Transaction</v>
      </c>
      <c r="D1376" s="3" t="str">
        <f>VLOOKUP($A1376,DICO_Complet!A:R,4,FALSE)</f>
        <v>disputeData</v>
      </c>
      <c r="E1376" s="3" t="str">
        <f>VLOOKUP($A1376,DICO_Complet!A:R,5,FALSE)</f>
        <v>localDateTime</v>
      </c>
      <c r="F1376" s="3" t="str">
        <f>VLOOKUP($A1376,DICO_Complet!A:R,6,FALSE)</f>
        <v>ISODateTime</v>
      </c>
      <c r="G1376" s="31" t="str">
        <f>VLOOKUP($A1376,DICO_Complet!A:R,7,FALSE)</f>
        <v>DNS</v>
      </c>
      <c r="H1376" s="31">
        <f>VLOOKUP($A1376,DICO_Complet!A:R,8,FALSE)</f>
        <v>0</v>
      </c>
      <c r="I1376" s="3" t="str">
        <f>IF(VLOOKUP($A1376,DICO_Complet!A:R,9,FALSE)&lt;&gt;0,VLOOKUP($A1376,DICO_Complet!A:R,9,FALSE),"")</f>
        <v/>
      </c>
      <c r="J1376" s="3" t="str">
        <f>VLOOKUP($A1376,DICO_Complet!A:R,10,FALSE)</f>
        <v>Date Time in local region</v>
      </c>
      <c r="K1376" s="3" t="str">
        <f>IF(OR(ISNA(VLOOKUP(Tableau161920[[#This Row],[Référence]],MON_MSG!A:H,7,FALSE)),ISBLANK(VLOOKUP(Tableau161920[[#This Row],[Référence]],MON_MSG!A:H,7,FALSE))),"",VLOOKUP(Tableau161920[[#This Row],[Référence]],MON_MSG!A:H,7,FALSE))</f>
        <v/>
      </c>
      <c r="L1376" s="3" t="str">
        <f>IF(OR(ISNA(VLOOKUP(Tableau161920[[#This Row],[Référence]],MON_MSG!A:I,8,FALSE)),ISBLANK(VLOOKUP(Tableau161920[[#This Row],[Référence]],MON_MSG!A:I,8,FALSE))),"",VLOOKUP(Tableau161920[[#This Row],[Référence]],MON_MSG!A:I,8,FALSE))</f>
        <v/>
      </c>
      <c r="M1376" s="3" t="str">
        <f>IF(OR(ISNA(VLOOKUP(Tableau161920[[#This Row],[Référence]],MON_MSG!A:J,9,FALSE)),ISBLANK(VLOOKUP(Tableau161920[[#This Row],[Référence]],MON_MSG!A:J,9,FALSE))),"",VLOOKUP(Tableau161920[[#This Row],[Référence]],MON_MSG!A:J,9,FALSE))</f>
        <v/>
      </c>
      <c r="N1376" s="3" t="str">
        <f>IF(VLOOKUP($A1376,DICO_Complet!A:R,12,FALSE)=0,"",VLOOKUP($A1376,DICO_Complet!A:R,12,FALSE))</f>
        <v/>
      </c>
      <c r="O1376" s="3" t="str">
        <f>IF(VLOOKUP($A1376,DICO_Complet!A:R,13,FALSE)=0,"",VLOOKUP($A1376,DICO_Complet!A:R,13,FALSE))</f>
        <v/>
      </c>
      <c r="P1376" s="3" t="str">
        <f>IF(VLOOKUP($A1376,DICO_Complet!A:R,14,FALSE)=0,"",VLOOKUP($A1376,DICO_Complet!A:R,14,FALSE))</f>
        <v/>
      </c>
      <c r="Q1376" s="3" t="str">
        <f>IF(VLOOKUP($A1376,DICO_Complet!A:R,15,FALSE)=0,"",VLOOKUP($A1376,DICO_Complet!A:R,15,FALSE))</f>
        <v/>
      </c>
      <c r="R1376" s="3" t="str">
        <f>IF(VLOOKUP($A1376,DICO_Complet!A:R,16,FALSE)=0,"",VLOOKUP($A1376,DICO_Complet!A:R,16,FALSE))</f>
        <v/>
      </c>
      <c r="S1376" s="3" t="str">
        <f>IF(VLOOKUP($A1376,DICO_Complet!A:R,17,FALSE)=0,"",VLOOKUP($A1376,DICO_Complet!A:R,17,FALSE))</f>
        <v/>
      </c>
      <c r="T1376" s="3" t="str">
        <f>IF(VLOOKUP($A1376,DICO_Complet!A:R,18,FALSE)=0,"",VLOOKUP($A1376,DICO_Complet!A:R,18,FALSE))</f>
        <v/>
      </c>
    </row>
    <row r="1377" spans="1:20">
      <c r="A1377" s="29">
        <v>251027112303</v>
      </c>
      <c r="B1377" s="30" t="str">
        <f>IF(ISNA(VLOOKUP(Tableau161920[[#This Row],[Référence]],MON_MSG!A:B,2,FALSE)),"N",IF($I1377="Obsolete","N","O"))</f>
        <v>O</v>
      </c>
      <c r="C1377" s="3" t="str">
        <f>VLOOKUP($A1377,DICO_Complet!A:R,3,FALSE)</f>
        <v>Transaction</v>
      </c>
      <c r="D1377" s="3" t="str">
        <f>VLOOKUP($A1377,DICO_Complet!A:R,4,FALSE)</f>
        <v>disputeData</v>
      </c>
      <c r="E1377" s="3" t="str">
        <f>VLOOKUP($A1377,DICO_Complet!A:R,5,FALSE)</f>
        <v>psdTypology</v>
      </c>
      <c r="F1377" s="3" t="str">
        <f>VLOOKUP($A1377,DICO_Complet!A:R,6,FALSE)</f>
        <v>PsdTypologyCodeset</v>
      </c>
      <c r="G1377" s="31" t="str">
        <f>VLOOKUP($A1377,DICO_Complet!A:R,7,FALSE)</f>
        <v>DNS</v>
      </c>
      <c r="H1377" s="31">
        <f>VLOOKUP($A1377,DICO_Complet!A:R,8,FALSE)</f>
        <v>0</v>
      </c>
      <c r="I1377" s="3" t="str">
        <f>IF(VLOOKUP($A1377,DICO_Complet!A:R,9,FALSE)&lt;&gt;0,VLOOKUP($A1377,DICO_Complet!A:R,9,FALSE),"")</f>
        <v/>
      </c>
      <c r="J1377" s="3" t="str">
        <f>VLOOKUP($A1377,DICO_Complet!A:R,10,FALSE)</f>
        <v xml:space="preserve">Payment Service Directive typology </v>
      </c>
      <c r="K1377" s="3" t="str">
        <f>IF(OR(ISNA(VLOOKUP(Tableau161920[[#This Row],[Référence]],MON_MSG!A:H,7,FALSE)),ISBLANK(VLOOKUP(Tableau161920[[#This Row],[Référence]],MON_MSG!A:H,7,FALSE))),"",VLOOKUP(Tableau161920[[#This Row],[Référence]],MON_MSG!A:H,7,FALSE))</f>
        <v/>
      </c>
      <c r="L1377" s="3" t="str">
        <f>IF(OR(ISNA(VLOOKUP(Tableau161920[[#This Row],[Référence]],MON_MSG!A:I,8,FALSE)),ISBLANK(VLOOKUP(Tableau161920[[#This Row],[Référence]],MON_MSG!A:I,8,FALSE))),"",VLOOKUP(Tableau161920[[#This Row],[Référence]],MON_MSG!A:I,8,FALSE))</f>
        <v/>
      </c>
      <c r="M1377" s="3" t="str">
        <f>IF(OR(ISNA(VLOOKUP(Tableau161920[[#This Row],[Référence]],MON_MSG!A:J,9,FALSE)),ISBLANK(VLOOKUP(Tableau161920[[#This Row],[Référence]],MON_MSG!A:J,9,FALSE))),"",VLOOKUP(Tableau161920[[#This Row],[Référence]],MON_MSG!A:J,9,FALSE))</f>
        <v/>
      </c>
      <c r="N1377" s="3" t="str">
        <f>IF(VLOOKUP($A1377,DICO_Complet!A:R,12,FALSE)=0,"",VLOOKUP($A1377,DICO_Complet!A:R,12,FALSE))</f>
        <v/>
      </c>
      <c r="O1377" s="3" t="str">
        <f>IF(VLOOKUP($A1377,DICO_Complet!A:R,13,FALSE)=0,"",VLOOKUP($A1377,DICO_Complet!A:R,13,FALSE))</f>
        <v/>
      </c>
      <c r="P1377" s="3" t="str">
        <f>IF(VLOOKUP($A1377,DICO_Complet!A:R,14,FALSE)=0,"",VLOOKUP($A1377,DICO_Complet!A:R,14,FALSE))</f>
        <v/>
      </c>
      <c r="Q1377" s="3" t="str">
        <f>IF(VLOOKUP($A1377,DICO_Complet!A:R,15,FALSE)=0,"",VLOOKUP($A1377,DICO_Complet!A:R,15,FALSE))</f>
        <v/>
      </c>
      <c r="R1377" s="3" t="str">
        <f>IF(VLOOKUP($A1377,DICO_Complet!A:R,16,FALSE)=0,"",VLOOKUP($A1377,DICO_Complet!A:R,16,FALSE))</f>
        <v/>
      </c>
      <c r="S1377" s="3" t="str">
        <f>IF(VLOOKUP($A1377,DICO_Complet!A:R,17,FALSE)=0,"",VLOOKUP($A1377,DICO_Complet!A:R,17,FALSE))</f>
        <v/>
      </c>
      <c r="T1377" s="3" t="str">
        <f>IF(VLOOKUP($A1377,DICO_Complet!A:R,18,FALSE)=0,"",VLOOKUP($A1377,DICO_Complet!A:R,18,FALSE))</f>
        <v/>
      </c>
    </row>
    <row r="1378" spans="1:20">
      <c r="A1378" s="29">
        <v>250324131106</v>
      </c>
      <c r="B1378" s="30" t="str">
        <f>IF(ISNA(VLOOKUP(Tableau161920[[#This Row],[Référence]],MON_MSG!A:B,2,FALSE)),"N",IF($I1378="Obsolete","N","O"))</f>
        <v>O</v>
      </c>
      <c r="C1378" s="3" t="str">
        <f>VLOOKUP($A1378,DICO_Complet!A:R,3,FALSE)</f>
        <v>Transaction</v>
      </c>
      <c r="D1378" s="3" t="str">
        <f>VLOOKUP($A1378,DICO_Complet!A:R,4,FALSE)</f>
        <v>disputeData</v>
      </c>
      <c r="E1378" s="3" t="str">
        <f>VLOOKUP($A1378,DICO_Complet!A:R,5,FALSE)</f>
        <v>reclamationIndicator</v>
      </c>
      <c r="F1378" s="3" t="str">
        <f>VLOOKUP($A1378,DICO_Complet!A:R,6,FALSE)</f>
        <v>TrueFalseIndicator</v>
      </c>
      <c r="G1378" s="31" t="str">
        <f>VLOOKUP($A1378,DICO_Complet!A:R,7,FALSE)</f>
        <v>DNS</v>
      </c>
      <c r="H1378" s="31">
        <f>VLOOKUP($A1378,DICO_Complet!A:R,8,FALSE)</f>
        <v>0</v>
      </c>
      <c r="I1378" s="3" t="str">
        <f>IF(VLOOKUP($A1378,DICO_Complet!A:R,9,FALSE)&lt;&gt;0,VLOOKUP($A1378,DICO_Complet!A:R,9,FALSE),"")</f>
        <v/>
      </c>
      <c r="J1378" s="3" t="str">
        <f>VLOOKUP($A1378,DICO_Complet!A:R,10,FALSE)</f>
        <v xml:space="preserve">Indicator of customer's reclamation </v>
      </c>
      <c r="K1378" s="3" t="str">
        <f>IF(OR(ISNA(VLOOKUP(Tableau161920[[#This Row],[Référence]],MON_MSG!A:H,7,FALSE)),ISBLANK(VLOOKUP(Tableau161920[[#This Row],[Référence]],MON_MSG!A:H,7,FALSE))),"",VLOOKUP(Tableau161920[[#This Row],[Référence]],MON_MSG!A:H,7,FALSE))</f>
        <v/>
      </c>
      <c r="L1378" s="3" t="str">
        <f>IF(OR(ISNA(VLOOKUP(Tableau161920[[#This Row],[Référence]],MON_MSG!A:I,8,FALSE)),ISBLANK(VLOOKUP(Tableau161920[[#This Row],[Référence]],MON_MSG!A:I,8,FALSE))),"",VLOOKUP(Tableau161920[[#This Row],[Référence]],MON_MSG!A:I,8,FALSE))</f>
        <v/>
      </c>
      <c r="M1378" s="3" t="str">
        <f>IF(OR(ISNA(VLOOKUP(Tableau161920[[#This Row],[Référence]],MON_MSG!A:J,9,FALSE)),ISBLANK(VLOOKUP(Tableau161920[[#This Row],[Référence]],MON_MSG!A:J,9,FALSE))),"",VLOOKUP(Tableau161920[[#This Row],[Référence]],MON_MSG!A:J,9,FALSE))</f>
        <v/>
      </c>
      <c r="N1378" s="3" t="str">
        <f>IF(VLOOKUP($A1378,DICO_Complet!A:R,12,FALSE)=0,"",VLOOKUP($A1378,DICO_Complet!A:R,12,FALSE))</f>
        <v/>
      </c>
      <c r="O1378" s="3" t="str">
        <f>IF(VLOOKUP($A1378,DICO_Complet!A:R,13,FALSE)=0,"",VLOOKUP($A1378,DICO_Complet!A:R,13,FALSE))</f>
        <v/>
      </c>
      <c r="P1378" s="3" t="str">
        <f>IF(VLOOKUP($A1378,DICO_Complet!A:R,14,FALSE)=0,"",VLOOKUP($A1378,DICO_Complet!A:R,14,FALSE))</f>
        <v/>
      </c>
      <c r="Q1378" s="3" t="str">
        <f>IF(VLOOKUP($A1378,DICO_Complet!A:R,15,FALSE)=0,"",VLOOKUP($A1378,DICO_Complet!A:R,15,FALSE))</f>
        <v/>
      </c>
      <c r="R1378" s="3" t="str">
        <f>IF(VLOOKUP($A1378,DICO_Complet!A:R,16,FALSE)=0,"",VLOOKUP($A1378,DICO_Complet!A:R,16,FALSE))</f>
        <v/>
      </c>
      <c r="S1378" s="3" t="str">
        <f>IF(VLOOKUP($A1378,DICO_Complet!A:R,17,FALSE)=0,"",VLOOKUP($A1378,DICO_Complet!A:R,17,FALSE))</f>
        <v/>
      </c>
      <c r="T1378" s="3" t="str">
        <f>IF(VLOOKUP($A1378,DICO_Complet!A:R,18,FALSE)=0,"",VLOOKUP($A1378,DICO_Complet!A:R,18,FALSE))</f>
        <v/>
      </c>
    </row>
    <row r="1379" spans="1:20">
      <c r="A1379" s="29">
        <v>250324131108</v>
      </c>
      <c r="B1379" s="30" t="str">
        <f>IF(ISNA(VLOOKUP(Tableau161920[[#This Row],[Référence]],MON_MSG!A:B,2,FALSE)),"N",IF($I1379="Obsolete","N","O"))</f>
        <v>O</v>
      </c>
      <c r="C1379" s="3" t="str">
        <f>VLOOKUP($A1379,DICO_Complet!A:R,3,FALSE)</f>
        <v>Transaction</v>
      </c>
      <c r="D1379" s="3" t="str">
        <f>VLOOKUP($A1379,DICO_Complet!A:R,4,FALSE)</f>
        <v>disputeData</v>
      </c>
      <c r="E1379" s="3" t="str">
        <f>VLOOKUP($A1379,DICO_Complet!A:R,5,FALSE)</f>
        <v>refundDecisionCode</v>
      </c>
      <c r="F1379" s="3" t="str">
        <f>VLOOKUP($A1379,DICO_Complet!A:R,6,FALSE)</f>
        <v>RefundDecisionCodeset</v>
      </c>
      <c r="G1379" s="31" t="str">
        <f>VLOOKUP($A1379,DICO_Complet!A:R,7,FALSE)</f>
        <v>DNS</v>
      </c>
      <c r="H1379" s="31">
        <f>VLOOKUP($A1379,DICO_Complet!A:R,8,FALSE)</f>
        <v>0</v>
      </c>
      <c r="I1379" s="3" t="str">
        <f>IF(VLOOKUP($A1379,DICO_Complet!A:R,9,FALSE)&lt;&gt;0,VLOOKUP($A1379,DICO_Complet!A:R,9,FALSE),"")</f>
        <v/>
      </c>
      <c r="J1379" s="3" t="str">
        <f>VLOOKUP($A1379,DICO_Complet!A:R,10,FALSE)</f>
        <v>Decision of the dispute</v>
      </c>
      <c r="K1379" s="3" t="str">
        <f>IF(OR(ISNA(VLOOKUP(Tableau161920[[#This Row],[Référence]],MON_MSG!A:H,7,FALSE)),ISBLANK(VLOOKUP(Tableau161920[[#This Row],[Référence]],MON_MSG!A:H,7,FALSE))),"",VLOOKUP(Tableau161920[[#This Row],[Référence]],MON_MSG!A:H,7,FALSE))</f>
        <v/>
      </c>
      <c r="L1379" s="3" t="str">
        <f>IF(OR(ISNA(VLOOKUP(Tableau161920[[#This Row],[Référence]],MON_MSG!A:I,8,FALSE)),ISBLANK(VLOOKUP(Tableau161920[[#This Row],[Référence]],MON_MSG!A:I,8,FALSE))),"",VLOOKUP(Tableau161920[[#This Row],[Référence]],MON_MSG!A:I,8,FALSE))</f>
        <v/>
      </c>
      <c r="M1379" s="3" t="str">
        <f>IF(OR(ISNA(VLOOKUP(Tableau161920[[#This Row],[Référence]],MON_MSG!A:J,9,FALSE)),ISBLANK(VLOOKUP(Tableau161920[[#This Row],[Référence]],MON_MSG!A:J,9,FALSE))),"",VLOOKUP(Tableau161920[[#This Row],[Référence]],MON_MSG!A:J,9,FALSE))</f>
        <v/>
      </c>
      <c r="N1379" s="3" t="str">
        <f>IF(VLOOKUP($A1379,DICO_Complet!A:R,12,FALSE)=0,"",VLOOKUP($A1379,DICO_Complet!A:R,12,FALSE))</f>
        <v/>
      </c>
      <c r="O1379" s="3" t="str">
        <f>IF(VLOOKUP($A1379,DICO_Complet!A:R,13,FALSE)=0,"",VLOOKUP($A1379,DICO_Complet!A:R,13,FALSE))</f>
        <v/>
      </c>
      <c r="P1379" s="3" t="str">
        <f>IF(VLOOKUP($A1379,DICO_Complet!A:R,14,FALSE)=0,"",VLOOKUP($A1379,DICO_Complet!A:R,14,FALSE))</f>
        <v/>
      </c>
      <c r="Q1379" s="3" t="str">
        <f>IF(VLOOKUP($A1379,DICO_Complet!A:R,15,FALSE)=0,"",VLOOKUP($A1379,DICO_Complet!A:R,15,FALSE))</f>
        <v/>
      </c>
      <c r="R1379" s="3" t="str">
        <f>IF(VLOOKUP($A1379,DICO_Complet!A:R,16,FALSE)=0,"",VLOOKUP($A1379,DICO_Complet!A:R,16,FALSE))</f>
        <v/>
      </c>
      <c r="S1379" s="3" t="str">
        <f>IF(VLOOKUP($A1379,DICO_Complet!A:R,17,FALSE)=0,"",VLOOKUP($A1379,DICO_Complet!A:R,17,FALSE))</f>
        <v/>
      </c>
      <c r="T1379" s="3" t="str">
        <f>IF(VLOOKUP($A1379,DICO_Complet!A:R,18,FALSE)=0,"",VLOOKUP($A1379,DICO_Complet!A:R,18,FALSE))</f>
        <v/>
      </c>
    </row>
    <row r="1380" spans="1:20">
      <c r="A1380" s="29">
        <v>251027112302</v>
      </c>
      <c r="B1380" s="30" t="str">
        <f>IF(ISNA(VLOOKUP(Tableau161920[[#This Row],[Référence]],MON_MSG!A:B,2,FALSE)),"N",IF($I1380="Obsolete","N","O"))</f>
        <v>O</v>
      </c>
      <c r="C1380" s="3" t="str">
        <f>VLOOKUP($A1380,DICO_Complet!A:R,3,FALSE)</f>
        <v>Transaction</v>
      </c>
      <c r="D1380" s="3" t="str">
        <f>VLOOKUP($A1380,DICO_Complet!A:R,4,FALSE)</f>
        <v>disputeData</v>
      </c>
      <c r="E1380" s="3" t="str">
        <f>VLOOKUP($A1380,DICO_Complet!A:R,5,FALSE)</f>
        <v>reopeningDateTime</v>
      </c>
      <c r="F1380" s="3" t="str">
        <f>VLOOKUP($A1380,DICO_Complet!A:R,6,FALSE)</f>
        <v>ISODateTime</v>
      </c>
      <c r="G1380" s="31" t="str">
        <f>VLOOKUP($A1380,DICO_Complet!A:R,7,FALSE)</f>
        <v>DNS</v>
      </c>
      <c r="H1380" s="31">
        <f>VLOOKUP($A1380,DICO_Complet!A:R,8,FALSE)</f>
        <v>0</v>
      </c>
      <c r="I1380" s="3" t="str">
        <f>IF(VLOOKUP($A1380,DICO_Complet!A:R,9,FALSE)&lt;&gt;0,VLOOKUP($A1380,DICO_Complet!A:R,9,FALSE),"")</f>
        <v/>
      </c>
      <c r="J1380" s="3" t="str">
        <f>VLOOKUP($A1380,DICO_Complet!A:R,10,FALSE)</f>
        <v>Reopening date time</v>
      </c>
      <c r="K1380" s="3" t="str">
        <f>IF(OR(ISNA(VLOOKUP(Tableau161920[[#This Row],[Référence]],MON_MSG!A:H,7,FALSE)),ISBLANK(VLOOKUP(Tableau161920[[#This Row],[Référence]],MON_MSG!A:H,7,FALSE))),"",VLOOKUP(Tableau161920[[#This Row],[Référence]],MON_MSG!A:H,7,FALSE))</f>
        <v/>
      </c>
      <c r="L1380" s="3" t="str">
        <f>IF(OR(ISNA(VLOOKUP(Tableau161920[[#This Row],[Référence]],MON_MSG!A:I,8,FALSE)),ISBLANK(VLOOKUP(Tableau161920[[#This Row],[Référence]],MON_MSG!A:I,8,FALSE))),"",VLOOKUP(Tableau161920[[#This Row],[Référence]],MON_MSG!A:I,8,FALSE))</f>
        <v/>
      </c>
      <c r="M1380" s="3" t="str">
        <f>IF(OR(ISNA(VLOOKUP(Tableau161920[[#This Row],[Référence]],MON_MSG!A:J,9,FALSE)),ISBLANK(VLOOKUP(Tableau161920[[#This Row],[Référence]],MON_MSG!A:J,9,FALSE))),"",VLOOKUP(Tableau161920[[#This Row],[Référence]],MON_MSG!A:J,9,FALSE))</f>
        <v/>
      </c>
      <c r="N1380" s="3" t="str">
        <f>IF(VLOOKUP($A1380,DICO_Complet!A:R,12,FALSE)=0,"",VLOOKUP($A1380,DICO_Complet!A:R,12,FALSE))</f>
        <v/>
      </c>
      <c r="O1380" s="3" t="str">
        <f>IF(VLOOKUP($A1380,DICO_Complet!A:R,13,FALSE)=0,"",VLOOKUP($A1380,DICO_Complet!A:R,13,FALSE))</f>
        <v/>
      </c>
      <c r="P1380" s="3" t="str">
        <f>IF(VLOOKUP($A1380,DICO_Complet!A:R,14,FALSE)=0,"",VLOOKUP($A1380,DICO_Complet!A:R,14,FALSE))</f>
        <v/>
      </c>
      <c r="Q1380" s="3" t="str">
        <f>IF(VLOOKUP($A1380,DICO_Complet!A:R,15,FALSE)=0,"",VLOOKUP($A1380,DICO_Complet!A:R,15,FALSE))</f>
        <v/>
      </c>
      <c r="R1380" s="3" t="str">
        <f>IF(VLOOKUP($A1380,DICO_Complet!A:R,16,FALSE)=0,"",VLOOKUP($A1380,DICO_Complet!A:R,16,FALSE))</f>
        <v/>
      </c>
      <c r="S1380" s="3" t="str">
        <f>IF(VLOOKUP($A1380,DICO_Complet!A:R,17,FALSE)=0,"",VLOOKUP($A1380,DICO_Complet!A:R,17,FALSE))</f>
        <v/>
      </c>
      <c r="T1380" s="3" t="str">
        <f>IF(VLOOKUP($A1380,DICO_Complet!A:R,18,FALSE)=0,"",VLOOKUP($A1380,DICO_Complet!A:R,18,FALSE))</f>
        <v/>
      </c>
    </row>
    <row r="1381" spans="1:20">
      <c r="A1381" s="29">
        <v>260422140000</v>
      </c>
      <c r="B1381" s="30" t="str">
        <f>IF(ISNA(VLOOKUP(Tableau161920[[#This Row],[Référence]],MON_MSG!A:B,2,FALSE)),"N",IF($I1381="Obsolete","N","O"))</f>
        <v>O</v>
      </c>
      <c r="C1381" s="3" t="str">
        <f>VLOOKUP($A1381,DICO_Complet!A:R,3,FALSE)</f>
        <v>Transaction</v>
      </c>
      <c r="D1381" s="3" t="str">
        <f>VLOOKUP($A1381,DICO_Complet!A:R,4,FALSE)</f>
        <v>disputeData</v>
      </c>
      <c r="E1381" s="3" t="str">
        <f>VLOOKUP($A1381,DICO_Complet!A:R,5,FALSE)</f>
        <v>reopeningReason</v>
      </c>
      <c r="F1381" s="3" t="str">
        <f>VLOOKUP($A1381,DICO_Complet!A:R,6,FALSE)</f>
        <v>Max3000Text</v>
      </c>
      <c r="G1381" s="31" t="str">
        <f>VLOOKUP($A1381,DICO_Complet!A:R,7,FALSE)</f>
        <v>DNS</v>
      </c>
      <c r="H1381" s="31">
        <f>VLOOKUP($A1381,DICO_Complet!A:R,8,FALSE)</f>
        <v>0</v>
      </c>
      <c r="I1381" s="3" t="str">
        <f>IF(VLOOKUP($A1381,DICO_Complet!A:R,9,FALSE)&lt;&gt;0,VLOOKUP($A1381,DICO_Complet!A:R,9,FALSE),"")</f>
        <v/>
      </c>
      <c r="J1381" s="3" t="str">
        <f>VLOOKUP($A1381,DICO_Complet!A:R,10,FALSE)</f>
        <v>Reason of the reopening of the dispute file</v>
      </c>
      <c r="K1381" s="3" t="str">
        <f>IF(OR(ISNA(VLOOKUP(Tableau161920[[#This Row],[Référence]],MON_MSG!A:H,7,FALSE)),ISBLANK(VLOOKUP(Tableau161920[[#This Row],[Référence]],MON_MSG!A:H,7,FALSE))),"",VLOOKUP(Tableau161920[[#This Row],[Référence]],MON_MSG!A:H,7,FALSE))</f>
        <v/>
      </c>
      <c r="L1381" s="3" t="str">
        <f>IF(OR(ISNA(VLOOKUP(Tableau161920[[#This Row],[Référence]],MON_MSG!A:I,8,FALSE)),ISBLANK(VLOOKUP(Tableau161920[[#This Row],[Référence]],MON_MSG!A:I,8,FALSE))),"",VLOOKUP(Tableau161920[[#This Row],[Référence]],MON_MSG!A:I,8,FALSE))</f>
        <v/>
      </c>
      <c r="M1381" s="3" t="str">
        <f>IF(OR(ISNA(VLOOKUP(Tableau161920[[#This Row],[Référence]],MON_MSG!A:J,9,FALSE)),ISBLANK(VLOOKUP(Tableau161920[[#This Row],[Référence]],MON_MSG!A:J,9,FALSE))),"",VLOOKUP(Tableau161920[[#This Row],[Référence]],MON_MSG!A:J,9,FALSE))</f>
        <v/>
      </c>
      <c r="N1381" s="3" t="str">
        <f>IF(VLOOKUP($A1381,DICO_Complet!A:R,12,FALSE)=0,"",VLOOKUP($A1381,DICO_Complet!A:R,12,FALSE))</f>
        <v/>
      </c>
      <c r="O1381" s="3" t="str">
        <f>IF(VLOOKUP($A1381,DICO_Complet!A:R,13,FALSE)=0,"",VLOOKUP($A1381,DICO_Complet!A:R,13,FALSE))</f>
        <v/>
      </c>
      <c r="P1381" s="3" t="str">
        <f>IF(VLOOKUP($A1381,DICO_Complet!A:R,14,FALSE)=0,"",VLOOKUP($A1381,DICO_Complet!A:R,14,FALSE))</f>
        <v/>
      </c>
      <c r="Q1381" s="3" t="str">
        <f>IF(VLOOKUP($A1381,DICO_Complet!A:R,15,FALSE)=0,"",VLOOKUP($A1381,DICO_Complet!A:R,15,FALSE))</f>
        <v/>
      </c>
      <c r="R1381" s="3" t="str">
        <f>IF(VLOOKUP($A1381,DICO_Complet!A:R,16,FALSE)=0,"",VLOOKUP($A1381,DICO_Complet!A:R,16,FALSE))</f>
        <v/>
      </c>
      <c r="S1381" s="3" t="str">
        <f>IF(VLOOKUP($A1381,DICO_Complet!A:R,17,FALSE)=0,"",VLOOKUP($A1381,DICO_Complet!A:R,17,FALSE))</f>
        <v/>
      </c>
      <c r="T1381" s="3" t="str">
        <f>IF(VLOOKUP($A1381,DICO_Complet!A:R,18,FALSE)=0,"",VLOOKUP($A1381,DICO_Complet!A:R,18,FALSE))</f>
        <v/>
      </c>
    </row>
    <row r="1382" spans="1:20">
      <c r="A1382" s="29">
        <v>250528104030</v>
      </c>
      <c r="B1382" s="30" t="str">
        <f>IF(ISNA(VLOOKUP(Tableau161920[[#This Row],[Référence]],MON_MSG!A:B,2,FALSE)),"N",IF($I1382="Obsolete","N","O"))</f>
        <v>N</v>
      </c>
      <c r="C1382" s="3" t="str">
        <f>VLOOKUP($A1382,DICO_Complet!A:R,3,FALSE)</f>
        <v>Transaction</v>
      </c>
      <c r="D1382" s="3" t="str">
        <f>VLOOKUP($A1382,DICO_Complet!A:R,4,FALSE)</f>
        <v>disputeData</v>
      </c>
      <c r="E1382" s="3" t="str">
        <f>VLOOKUP($A1382,DICO_Complet!A:R,5,FALSE)</f>
        <v>rulesCode</v>
      </c>
      <c r="F1382" s="3" t="str">
        <f>VLOOKUP($A1382,DICO_Complet!A:R,6,FALSE)</f>
        <v>Max3AlphaNumericText</v>
      </c>
      <c r="G1382" s="31" t="str">
        <f>VLOOKUP($A1382,DICO_Complet!A:R,7,FALSE)</f>
        <v>DNS</v>
      </c>
      <c r="H1382" s="31">
        <f>VLOOKUP($A1382,DICO_Complet!A:R,8,FALSE)</f>
        <v>0</v>
      </c>
      <c r="I1382" s="3" t="str">
        <f>IF(VLOOKUP($A1382,DICO_Complet!A:R,9,FALSE)&lt;&gt;0,VLOOKUP($A1382,DICO_Complet!A:R,9,FALSE),"")</f>
        <v>Obsolete</v>
      </c>
      <c r="J1382" s="3" t="str">
        <f>VLOOKUP($A1382,DICO_Complet!A:R,10,FALSE)</f>
        <v>Rules code</v>
      </c>
      <c r="K1382" s="3" t="str">
        <f>IF(OR(ISNA(VLOOKUP(Tableau161920[[#This Row],[Référence]],MON_MSG!A:H,7,FALSE)),ISBLANK(VLOOKUP(Tableau161920[[#This Row],[Référence]],MON_MSG!A:H,7,FALSE))),"",VLOOKUP(Tableau161920[[#This Row],[Référence]],MON_MSG!A:H,7,FALSE))</f>
        <v/>
      </c>
      <c r="L1382" s="3" t="str">
        <f>IF(OR(ISNA(VLOOKUP(Tableau161920[[#This Row],[Référence]],MON_MSG!A:I,8,FALSE)),ISBLANK(VLOOKUP(Tableau161920[[#This Row],[Référence]],MON_MSG!A:I,8,FALSE))),"",VLOOKUP(Tableau161920[[#This Row],[Référence]],MON_MSG!A:I,8,FALSE))</f>
        <v/>
      </c>
      <c r="M1382" s="3" t="str">
        <f>IF(OR(ISNA(VLOOKUP(Tableau161920[[#This Row],[Référence]],MON_MSG!A:J,9,FALSE)),ISBLANK(VLOOKUP(Tableau161920[[#This Row],[Référence]],MON_MSG!A:J,9,FALSE))),"",VLOOKUP(Tableau161920[[#This Row],[Référence]],MON_MSG!A:J,9,FALSE))</f>
        <v/>
      </c>
      <c r="N1382" s="3" t="str">
        <f>IF(VLOOKUP($A1382,DICO_Complet!A:R,12,FALSE)=0,"",VLOOKUP($A1382,DICO_Complet!A:R,12,FALSE))</f>
        <v/>
      </c>
      <c r="O1382" s="3" t="str">
        <f>IF(VLOOKUP($A1382,DICO_Complet!A:R,13,FALSE)=0,"",VLOOKUP($A1382,DICO_Complet!A:R,13,FALSE))</f>
        <v/>
      </c>
      <c r="P1382" s="3" t="str">
        <f>IF(VLOOKUP($A1382,DICO_Complet!A:R,14,FALSE)=0,"",VLOOKUP($A1382,DICO_Complet!A:R,14,FALSE))</f>
        <v/>
      </c>
      <c r="Q1382" s="3" t="str">
        <f>IF(VLOOKUP($A1382,DICO_Complet!A:R,15,FALSE)=0,"",VLOOKUP($A1382,DICO_Complet!A:R,15,FALSE))</f>
        <v/>
      </c>
      <c r="R1382" s="3" t="str">
        <f>IF(VLOOKUP($A1382,DICO_Complet!A:R,16,FALSE)=0,"",VLOOKUP($A1382,DICO_Complet!A:R,16,FALSE))</f>
        <v/>
      </c>
      <c r="S1382" s="3" t="str">
        <f>IF(VLOOKUP($A1382,DICO_Complet!A:R,17,FALSE)=0,"",VLOOKUP($A1382,DICO_Complet!A:R,17,FALSE))</f>
        <v/>
      </c>
      <c r="T1382" s="3" t="str">
        <f>IF(VLOOKUP($A1382,DICO_Complet!A:R,18,FALSE)=0,"",VLOOKUP($A1382,DICO_Complet!A:R,18,FALSE))</f>
        <v/>
      </c>
    </row>
    <row r="1383" spans="1:20">
      <c r="A1383" s="29">
        <v>250717102601</v>
      </c>
      <c r="B1383" s="30" t="str">
        <f>IF(ISNA(VLOOKUP(Tableau161920[[#This Row],[Référence]],MON_MSG!A:B,2,FALSE)),"N",IF($I1383="Obsolete","N","O"))</f>
        <v>N</v>
      </c>
      <c r="C1383" s="3" t="str">
        <f>VLOOKUP($A1383,DICO_Complet!A:R,3,FALSE)</f>
        <v>Transaction</v>
      </c>
      <c r="D1383" s="3" t="str">
        <f>VLOOKUP($A1383,DICO_Complet!A:R,4,FALSE)</f>
        <v>disputeData</v>
      </c>
      <c r="E1383" s="3" t="str">
        <f>VLOOKUP($A1383,DICO_Complet!A:R,5,FALSE)</f>
        <v>rulesLabel</v>
      </c>
      <c r="F1383" s="3" t="str">
        <f>VLOOKUP($A1383,DICO_Complet!A:R,6,FALSE)</f>
        <v>Max27Text</v>
      </c>
      <c r="G1383" s="31" t="str">
        <f>VLOOKUP($A1383,DICO_Complet!A:R,7,FALSE)</f>
        <v>DNS</v>
      </c>
      <c r="H1383" s="31">
        <f>VLOOKUP($A1383,DICO_Complet!A:R,8,FALSE)</f>
        <v>0</v>
      </c>
      <c r="I1383" s="3" t="str">
        <f>IF(VLOOKUP($A1383,DICO_Complet!A:R,9,FALSE)&lt;&gt;0,VLOOKUP($A1383,DICO_Complet!A:R,9,FALSE),"")</f>
        <v>Obsolete</v>
      </c>
      <c r="J1383" s="3" t="str">
        <f>VLOOKUP($A1383,DICO_Complet!A:R,10,FALSE)</f>
        <v>Rules label</v>
      </c>
      <c r="K1383" s="3" t="str">
        <f>IF(OR(ISNA(VLOOKUP(Tableau161920[[#This Row],[Référence]],MON_MSG!A:H,7,FALSE)),ISBLANK(VLOOKUP(Tableau161920[[#This Row],[Référence]],MON_MSG!A:H,7,FALSE))),"",VLOOKUP(Tableau161920[[#This Row],[Référence]],MON_MSG!A:H,7,FALSE))</f>
        <v/>
      </c>
      <c r="L1383" s="3" t="str">
        <f>IF(OR(ISNA(VLOOKUP(Tableau161920[[#This Row],[Référence]],MON_MSG!A:I,8,FALSE)),ISBLANK(VLOOKUP(Tableau161920[[#This Row],[Référence]],MON_MSG!A:I,8,FALSE))),"",VLOOKUP(Tableau161920[[#This Row],[Référence]],MON_MSG!A:I,8,FALSE))</f>
        <v/>
      </c>
      <c r="M1383" s="3" t="str">
        <f>IF(OR(ISNA(VLOOKUP(Tableau161920[[#This Row],[Référence]],MON_MSG!A:J,9,FALSE)),ISBLANK(VLOOKUP(Tableau161920[[#This Row],[Référence]],MON_MSG!A:J,9,FALSE))),"",VLOOKUP(Tableau161920[[#This Row],[Référence]],MON_MSG!A:J,9,FALSE))</f>
        <v/>
      </c>
      <c r="N1383" s="3" t="str">
        <f>IF(VLOOKUP($A1383,DICO_Complet!A:R,12,FALSE)=0,"",VLOOKUP($A1383,DICO_Complet!A:R,12,FALSE))</f>
        <v/>
      </c>
      <c r="O1383" s="3" t="str">
        <f>IF(VLOOKUP($A1383,DICO_Complet!A:R,13,FALSE)=0,"",VLOOKUP($A1383,DICO_Complet!A:R,13,FALSE))</f>
        <v/>
      </c>
      <c r="P1383" s="3" t="str">
        <f>IF(VLOOKUP($A1383,DICO_Complet!A:R,14,FALSE)=0,"",VLOOKUP($A1383,DICO_Complet!A:R,14,FALSE))</f>
        <v/>
      </c>
      <c r="Q1383" s="3" t="str">
        <f>IF(VLOOKUP($A1383,DICO_Complet!A:R,15,FALSE)=0,"",VLOOKUP($A1383,DICO_Complet!A:R,15,FALSE))</f>
        <v/>
      </c>
      <c r="R1383" s="3" t="str">
        <f>IF(VLOOKUP($A1383,DICO_Complet!A:R,16,FALSE)=0,"",VLOOKUP($A1383,DICO_Complet!A:R,16,FALSE))</f>
        <v/>
      </c>
      <c r="S1383" s="3" t="str">
        <f>IF(VLOOKUP($A1383,DICO_Complet!A:R,17,FALSE)=0,"",VLOOKUP($A1383,DICO_Complet!A:R,17,FALSE))</f>
        <v/>
      </c>
      <c r="T1383" s="3" t="str">
        <f>IF(VLOOKUP($A1383,DICO_Complet!A:R,18,FALSE)=0,"",VLOOKUP($A1383,DICO_Complet!A:R,18,FALSE))</f>
        <v/>
      </c>
    </row>
    <row r="1384" spans="1:20">
      <c r="A1384" s="29">
        <v>250528104028</v>
      </c>
      <c r="B1384" s="30" t="str">
        <f>IF(ISNA(VLOOKUP(Tableau161920[[#This Row],[Référence]],MON_MSG!A:B,2,FALSE)),"N",IF($I1384="Obsolete","N","O"))</f>
        <v>N</v>
      </c>
      <c r="C1384" s="3" t="str">
        <f>VLOOKUP($A1384,DICO_Complet!A:R,3,FALSE)</f>
        <v>Transaction</v>
      </c>
      <c r="D1384" s="3" t="str">
        <f>VLOOKUP($A1384,DICO_Complet!A:R,4,FALSE)</f>
        <v>disputeData</v>
      </c>
      <c r="E1384" s="3" t="str">
        <f>VLOOKUP($A1384,DICO_Complet!A:R,5,FALSE)</f>
        <v>scoring</v>
      </c>
      <c r="F1384" s="3" t="str">
        <f>VLOOKUP($A1384,DICO_Complet!A:R,6,FALSE)</f>
        <v>Max4Text</v>
      </c>
      <c r="G1384" s="31" t="str">
        <f>VLOOKUP($A1384,DICO_Complet!A:R,7,FALSE)</f>
        <v>DNS</v>
      </c>
      <c r="H1384" s="31">
        <f>VLOOKUP($A1384,DICO_Complet!A:R,8,FALSE)</f>
        <v>0</v>
      </c>
      <c r="I1384" s="3" t="str">
        <f>IF(VLOOKUP($A1384,DICO_Complet!A:R,9,FALSE)&lt;&gt;0,VLOOKUP($A1384,DICO_Complet!A:R,9,FALSE),"")</f>
        <v>Obsolete</v>
      </c>
      <c r="J1384" s="3" t="str">
        <f>VLOOKUP($A1384,DICO_Complet!A:R,10,FALSE)</f>
        <v>Transaction scoring</v>
      </c>
      <c r="K1384" s="3" t="str">
        <f>IF(OR(ISNA(VLOOKUP(Tableau161920[[#This Row],[Référence]],MON_MSG!A:H,7,FALSE)),ISBLANK(VLOOKUP(Tableau161920[[#This Row],[Référence]],MON_MSG!A:H,7,FALSE))),"",VLOOKUP(Tableau161920[[#This Row],[Référence]],MON_MSG!A:H,7,FALSE))</f>
        <v/>
      </c>
      <c r="L1384" s="3" t="str">
        <f>IF(OR(ISNA(VLOOKUP(Tableau161920[[#This Row],[Référence]],MON_MSG!A:I,8,FALSE)),ISBLANK(VLOOKUP(Tableau161920[[#This Row],[Référence]],MON_MSG!A:I,8,FALSE))),"",VLOOKUP(Tableau161920[[#This Row],[Référence]],MON_MSG!A:I,8,FALSE))</f>
        <v/>
      </c>
      <c r="M1384" s="3" t="str">
        <f>IF(OR(ISNA(VLOOKUP(Tableau161920[[#This Row],[Référence]],MON_MSG!A:J,9,FALSE)),ISBLANK(VLOOKUP(Tableau161920[[#This Row],[Référence]],MON_MSG!A:J,9,FALSE))),"",VLOOKUP(Tableau161920[[#This Row],[Référence]],MON_MSG!A:J,9,FALSE))</f>
        <v/>
      </c>
      <c r="N1384" s="3" t="str">
        <f>IF(VLOOKUP($A1384,DICO_Complet!A:R,12,FALSE)=0,"",VLOOKUP($A1384,DICO_Complet!A:R,12,FALSE))</f>
        <v/>
      </c>
      <c r="O1384" s="3" t="str">
        <f>IF(VLOOKUP($A1384,DICO_Complet!A:R,13,FALSE)=0,"",VLOOKUP($A1384,DICO_Complet!A:R,13,FALSE))</f>
        <v/>
      </c>
      <c r="P1384" s="3" t="str">
        <f>IF(VLOOKUP($A1384,DICO_Complet!A:R,14,FALSE)=0,"",VLOOKUP($A1384,DICO_Complet!A:R,14,FALSE))</f>
        <v/>
      </c>
      <c r="Q1384" s="3" t="str">
        <f>IF(VLOOKUP($A1384,DICO_Complet!A:R,15,FALSE)=0,"",VLOOKUP($A1384,DICO_Complet!A:R,15,FALSE))</f>
        <v/>
      </c>
      <c r="R1384" s="3" t="str">
        <f>IF(VLOOKUP($A1384,DICO_Complet!A:R,16,FALSE)=0,"",VLOOKUP($A1384,DICO_Complet!A:R,16,FALSE))</f>
        <v/>
      </c>
      <c r="S1384" s="3" t="str">
        <f>IF(VLOOKUP($A1384,DICO_Complet!A:R,17,FALSE)=0,"",VLOOKUP($A1384,DICO_Complet!A:R,17,FALSE))</f>
        <v/>
      </c>
      <c r="T1384" s="3" t="str">
        <f>IF(VLOOKUP($A1384,DICO_Complet!A:R,18,FALSE)=0,"",VLOOKUP($A1384,DICO_Complet!A:R,18,FALSE))</f>
        <v/>
      </c>
    </row>
    <row r="1385" spans="1:20">
      <c r="A1385" s="29">
        <v>251202143401</v>
      </c>
      <c r="B1385" s="30" t="str">
        <f>IF(ISNA(VLOOKUP(Tableau161920[[#This Row],[Référence]],MON_MSG!A:B,2,FALSE)),"N",IF($I1385="Obsolete","N","O"))</f>
        <v>O</v>
      </c>
      <c r="C1385" s="3" t="str">
        <f>VLOOKUP($A1385,DICO_Complet!A:R,3,FALSE)</f>
        <v>Transaction</v>
      </c>
      <c r="D1385" s="3" t="str">
        <f>VLOOKUP($A1385,DICO_Complet!A:R,4,FALSE)</f>
        <v>disputeData</v>
      </c>
      <c r="E1385" s="3" t="str">
        <f>VLOOKUP($A1385,DICO_Complet!A:R,5,FALSE)</f>
        <v>scoringEligibilityIndicator</v>
      </c>
      <c r="F1385" s="3" t="str">
        <f>VLOOKUP($A1385,DICO_Complet!A:R,6,FALSE)</f>
        <v>TrueFalseIndicator</v>
      </c>
      <c r="G1385" s="31" t="str">
        <f>VLOOKUP($A1385,DICO_Complet!A:R,7,FALSE)</f>
        <v>DNS</v>
      </c>
      <c r="H1385" s="31">
        <f>VLOOKUP($A1385,DICO_Complet!A:R,8,FALSE)</f>
        <v>0</v>
      </c>
      <c r="I1385" s="3" t="str">
        <f>IF(VLOOKUP($A1385,DICO_Complet!A:R,9,FALSE)&lt;&gt;0,VLOOKUP($A1385,DICO_Complet!A:R,9,FALSE),"")</f>
        <v/>
      </c>
      <c r="J1385" s="3" t="str">
        <f>VLOOKUP($A1385,DICO_Complet!A:R,10,FALSE)</f>
        <v>Indicator used to determine whether the case must be submitted to a prescore calculation</v>
      </c>
      <c r="K1385" s="3" t="str">
        <f>IF(OR(ISNA(VLOOKUP(Tableau161920[[#This Row],[Référence]],MON_MSG!A:H,7,FALSE)),ISBLANK(VLOOKUP(Tableau161920[[#This Row],[Référence]],MON_MSG!A:H,7,FALSE))),"",VLOOKUP(Tableau161920[[#This Row],[Référence]],MON_MSG!A:H,7,FALSE))</f>
        <v/>
      </c>
      <c r="L1385" s="3" t="str">
        <f>IF(OR(ISNA(VLOOKUP(Tableau161920[[#This Row],[Référence]],MON_MSG!A:I,8,FALSE)),ISBLANK(VLOOKUP(Tableau161920[[#This Row],[Référence]],MON_MSG!A:I,8,FALSE))),"",VLOOKUP(Tableau161920[[#This Row],[Référence]],MON_MSG!A:I,8,FALSE))</f>
        <v/>
      </c>
      <c r="M1385" s="3" t="str">
        <f>IF(OR(ISNA(VLOOKUP(Tableau161920[[#This Row],[Référence]],MON_MSG!A:J,9,FALSE)),ISBLANK(VLOOKUP(Tableau161920[[#This Row],[Référence]],MON_MSG!A:J,9,FALSE))),"",VLOOKUP(Tableau161920[[#This Row],[Référence]],MON_MSG!A:J,9,FALSE))</f>
        <v/>
      </c>
      <c r="N1385" s="3" t="str">
        <f>IF(VLOOKUP($A1385,DICO_Complet!A:R,12,FALSE)=0,"",VLOOKUP($A1385,DICO_Complet!A:R,12,FALSE))</f>
        <v/>
      </c>
      <c r="O1385" s="3" t="str">
        <f>IF(VLOOKUP($A1385,DICO_Complet!A:R,13,FALSE)=0,"",VLOOKUP($A1385,DICO_Complet!A:R,13,FALSE))</f>
        <v/>
      </c>
      <c r="P1385" s="3" t="str">
        <f>IF(VLOOKUP($A1385,DICO_Complet!A:R,14,FALSE)=0,"",VLOOKUP($A1385,DICO_Complet!A:R,14,FALSE))</f>
        <v/>
      </c>
      <c r="Q1385" s="3" t="str">
        <f>IF(VLOOKUP($A1385,DICO_Complet!A:R,15,FALSE)=0,"",VLOOKUP($A1385,DICO_Complet!A:R,15,FALSE))</f>
        <v/>
      </c>
      <c r="R1385" s="3" t="str">
        <f>IF(VLOOKUP($A1385,DICO_Complet!A:R,16,FALSE)=0,"",VLOOKUP($A1385,DICO_Complet!A:R,16,FALSE))</f>
        <v/>
      </c>
      <c r="S1385" s="3" t="str">
        <f>IF(VLOOKUP($A1385,DICO_Complet!A:R,17,FALSE)=0,"",VLOOKUP($A1385,DICO_Complet!A:R,17,FALSE))</f>
        <v/>
      </c>
      <c r="T1385" s="3" t="str">
        <f>IF(VLOOKUP($A1385,DICO_Complet!A:R,18,FALSE)=0,"",VLOOKUP($A1385,DICO_Complet!A:R,18,FALSE))</f>
        <v/>
      </c>
    </row>
    <row r="1386" spans="1:20">
      <c r="A1386" s="29">
        <v>250717102600</v>
      </c>
      <c r="B1386" s="30" t="str">
        <f>IF(ISNA(VLOOKUP(Tableau161920[[#This Row],[Référence]],MON_MSG!A:B,2,FALSE)),"N",IF($I1386="Obsolete","N","O"))</f>
        <v>O</v>
      </c>
      <c r="C1386" s="3" t="str">
        <f>VLOOKUP($A1386,DICO_Complet!A:R,3,FALSE)</f>
        <v>Transaction</v>
      </c>
      <c r="D1386" s="3" t="str">
        <f>VLOOKUP($A1386,DICO_Complet!A:R,4,FALSE)</f>
        <v>disputeData</v>
      </c>
      <c r="E1386" s="3" t="str">
        <f>VLOOKUP($A1386,DICO_Complet!A:R,5,FALSE)</f>
        <v>scoringStatus</v>
      </c>
      <c r="F1386" s="3" t="str">
        <f>VLOOKUP($A1386,DICO_Complet!A:R,6,FALSE)</f>
        <v>ScoringStatusCodeset</v>
      </c>
      <c r="G1386" s="31" t="str">
        <f>VLOOKUP($A1386,DICO_Complet!A:R,7,FALSE)</f>
        <v>DNS</v>
      </c>
      <c r="H1386" s="31">
        <f>VLOOKUP($A1386,DICO_Complet!A:R,8,FALSE)</f>
        <v>0</v>
      </c>
      <c r="I1386" s="3" t="str">
        <f>IF(VLOOKUP($A1386,DICO_Complet!A:R,9,FALSE)&lt;&gt;0,VLOOKUP($A1386,DICO_Complet!A:R,9,FALSE),"")</f>
        <v/>
      </c>
      <c r="J1386" s="3" t="str">
        <f>VLOOKUP($A1386,DICO_Complet!A:R,10,FALSE)</f>
        <v>Case scoring status</v>
      </c>
      <c r="K1386" s="3" t="str">
        <f>IF(OR(ISNA(VLOOKUP(Tableau161920[[#This Row],[Référence]],MON_MSG!A:H,7,FALSE)),ISBLANK(VLOOKUP(Tableau161920[[#This Row],[Référence]],MON_MSG!A:H,7,FALSE))),"",VLOOKUP(Tableau161920[[#This Row],[Référence]],MON_MSG!A:H,7,FALSE))</f>
        <v/>
      </c>
      <c r="L1386" s="3" t="str">
        <f>IF(OR(ISNA(VLOOKUP(Tableau161920[[#This Row],[Référence]],MON_MSG!A:I,8,FALSE)),ISBLANK(VLOOKUP(Tableau161920[[#This Row],[Référence]],MON_MSG!A:I,8,FALSE))),"",VLOOKUP(Tableau161920[[#This Row],[Référence]],MON_MSG!A:I,8,FALSE))</f>
        <v/>
      </c>
      <c r="M1386" s="3" t="str">
        <f>IF(OR(ISNA(VLOOKUP(Tableau161920[[#This Row],[Référence]],MON_MSG!A:J,9,FALSE)),ISBLANK(VLOOKUP(Tableau161920[[#This Row],[Référence]],MON_MSG!A:J,9,FALSE))),"",VLOOKUP(Tableau161920[[#This Row],[Référence]],MON_MSG!A:J,9,FALSE))</f>
        <v/>
      </c>
      <c r="N1386" s="3" t="str">
        <f>IF(VLOOKUP($A1386,DICO_Complet!A:R,12,FALSE)=0,"",VLOOKUP($A1386,DICO_Complet!A:R,12,FALSE))</f>
        <v/>
      </c>
      <c r="O1386" s="3" t="str">
        <f>IF(VLOOKUP($A1386,DICO_Complet!A:R,13,FALSE)=0,"",VLOOKUP($A1386,DICO_Complet!A:R,13,FALSE))</f>
        <v/>
      </c>
      <c r="P1386" s="3" t="str">
        <f>IF(VLOOKUP($A1386,DICO_Complet!A:R,14,FALSE)=0,"",VLOOKUP($A1386,DICO_Complet!A:R,14,FALSE))</f>
        <v/>
      </c>
      <c r="Q1386" s="3" t="str">
        <f>IF(VLOOKUP($A1386,DICO_Complet!A:R,15,FALSE)=0,"",VLOOKUP($A1386,DICO_Complet!A:R,15,FALSE))</f>
        <v/>
      </c>
      <c r="R1386" s="3" t="str">
        <f>IF(VLOOKUP($A1386,DICO_Complet!A:R,16,FALSE)=0,"",VLOOKUP($A1386,DICO_Complet!A:R,16,FALSE))</f>
        <v/>
      </c>
      <c r="S1386" s="3" t="str">
        <f>IF(VLOOKUP($A1386,DICO_Complet!A:R,17,FALSE)=0,"",VLOOKUP($A1386,DICO_Complet!A:R,17,FALSE))</f>
        <v/>
      </c>
      <c r="T1386" s="3" t="str">
        <f>IF(VLOOKUP($A1386,DICO_Complet!A:R,18,FALSE)=0,"",VLOOKUP($A1386,DICO_Complet!A:R,18,FALSE))</f>
        <v/>
      </c>
    </row>
    <row r="1387" spans="1:20">
      <c r="A1387" s="29">
        <v>251027112314</v>
      </c>
      <c r="B1387" s="30" t="str">
        <f>IF(ISNA(VLOOKUP(Tableau161920[[#This Row],[Référence]],MON_MSG!A:B,2,FALSE)),"N",IF($I1387="Obsolete","N","O"))</f>
        <v>O</v>
      </c>
      <c r="C1387" s="3" t="str">
        <f>VLOOKUP($A1387,DICO_Complet!A:R,3,FALSE)</f>
        <v>Transaction</v>
      </c>
      <c r="D1387" s="3" t="str">
        <f>VLOOKUP($A1387,DICO_Complet!A:R,4,FALSE)</f>
        <v>disputeData</v>
      </c>
      <c r="E1387" s="3" t="str">
        <f>VLOOKUP($A1387,DICO_Complet!A:R,5,FALSE)</f>
        <v>screenLabel</v>
      </c>
      <c r="F1387" s="3" t="str">
        <f>VLOOKUP($A1387,DICO_Complet!A:R,6,FALSE)</f>
        <v>Max255Text</v>
      </c>
      <c r="G1387" s="31" t="str">
        <f>VLOOKUP($A1387,DICO_Complet!A:R,7,FALSE)</f>
        <v>DNS</v>
      </c>
      <c r="H1387" s="31">
        <f>VLOOKUP($A1387,DICO_Complet!A:R,8,FALSE)</f>
        <v>0</v>
      </c>
      <c r="I1387" s="3" t="str">
        <f>IF(VLOOKUP($A1387,DICO_Complet!A:R,9,FALSE)&lt;&gt;0,VLOOKUP($A1387,DICO_Complet!A:R,9,FALSE),"")</f>
        <v/>
      </c>
      <c r="J1387" s="3" t="str">
        <f>VLOOKUP($A1387,DICO_Complet!A:R,10,FALSE)</f>
        <v>Screen label</v>
      </c>
      <c r="K1387" s="3" t="str">
        <f>IF(OR(ISNA(VLOOKUP(Tableau161920[[#This Row],[Référence]],MON_MSG!A:H,7,FALSE)),ISBLANK(VLOOKUP(Tableau161920[[#This Row],[Référence]],MON_MSG!A:H,7,FALSE))),"",VLOOKUP(Tableau161920[[#This Row],[Référence]],MON_MSG!A:H,7,FALSE))</f>
        <v/>
      </c>
      <c r="L1387" s="3" t="str">
        <f>IF(OR(ISNA(VLOOKUP(Tableau161920[[#This Row],[Référence]],MON_MSG!A:I,8,FALSE)),ISBLANK(VLOOKUP(Tableau161920[[#This Row],[Référence]],MON_MSG!A:I,8,FALSE))),"",VLOOKUP(Tableau161920[[#This Row],[Référence]],MON_MSG!A:I,8,FALSE))</f>
        <v/>
      </c>
      <c r="M1387" s="3" t="str">
        <f>IF(OR(ISNA(VLOOKUP(Tableau161920[[#This Row],[Référence]],MON_MSG!A:J,9,FALSE)),ISBLANK(VLOOKUP(Tableau161920[[#This Row],[Référence]],MON_MSG!A:J,9,FALSE))),"",VLOOKUP(Tableau161920[[#This Row],[Référence]],MON_MSG!A:J,9,FALSE))</f>
        <v/>
      </c>
      <c r="N1387" s="3" t="str">
        <f>IF(VLOOKUP($A1387,DICO_Complet!A:R,12,FALSE)=0,"",VLOOKUP($A1387,DICO_Complet!A:R,12,FALSE))</f>
        <v/>
      </c>
      <c r="O1387" s="3" t="str">
        <f>IF(VLOOKUP($A1387,DICO_Complet!A:R,13,FALSE)=0,"",VLOOKUP($A1387,DICO_Complet!A:R,13,FALSE))</f>
        <v/>
      </c>
      <c r="P1387" s="3" t="str">
        <f>IF(VLOOKUP($A1387,DICO_Complet!A:R,14,FALSE)=0,"",VLOOKUP($A1387,DICO_Complet!A:R,14,FALSE))</f>
        <v/>
      </c>
      <c r="Q1387" s="3" t="str">
        <f>IF(VLOOKUP($A1387,DICO_Complet!A:R,15,FALSE)=0,"",VLOOKUP($A1387,DICO_Complet!A:R,15,FALSE))</f>
        <v/>
      </c>
      <c r="R1387" s="3" t="str">
        <f>IF(VLOOKUP($A1387,DICO_Complet!A:R,16,FALSE)=0,"",VLOOKUP($A1387,DICO_Complet!A:R,16,FALSE))</f>
        <v/>
      </c>
      <c r="S1387" s="3" t="str">
        <f>IF(VLOOKUP($A1387,DICO_Complet!A:R,17,FALSE)=0,"",VLOOKUP($A1387,DICO_Complet!A:R,17,FALSE))</f>
        <v/>
      </c>
      <c r="T1387" s="3" t="str">
        <f>IF(VLOOKUP($A1387,DICO_Complet!A:R,18,FALSE)=0,"",VLOOKUP($A1387,DICO_Complet!A:R,18,FALSE))</f>
        <v/>
      </c>
    </row>
    <row r="1388" spans="1:20">
      <c r="A1388" s="29">
        <v>250324131107</v>
      </c>
      <c r="B1388" s="30" t="str">
        <f>IF(ISNA(VLOOKUP(Tableau161920[[#This Row],[Référence]],MON_MSG!A:B,2,FALSE)),"N",IF($I1388="Obsolete","N","O"))</f>
        <v>O</v>
      </c>
      <c r="C1388" s="3" t="str">
        <f>VLOOKUP($A1388,DICO_Complet!A:R,3,FALSE)</f>
        <v>Transaction</v>
      </c>
      <c r="D1388" s="3" t="str">
        <f>VLOOKUP($A1388,DICO_Complet!A:R,4,FALSE)</f>
        <v>disputeData</v>
      </c>
      <c r="E1388" s="3" t="str">
        <f>VLOOKUP($A1388,DICO_Complet!A:R,5,FALSE)</f>
        <v>statusChangeReason</v>
      </c>
      <c r="F1388" s="3" t="str">
        <f>VLOOKUP($A1388,DICO_Complet!A:R,6,FALSE)</f>
        <v>StatusChangeReasonCodeset</v>
      </c>
      <c r="G1388" s="31" t="str">
        <f>VLOOKUP($A1388,DICO_Complet!A:R,7,FALSE)</f>
        <v>DNS</v>
      </c>
      <c r="H1388" s="31">
        <f>VLOOKUP($A1388,DICO_Complet!A:R,8,FALSE)</f>
        <v>0</v>
      </c>
      <c r="I1388" s="3" t="str">
        <f>IF(VLOOKUP($A1388,DICO_Complet!A:R,9,FALSE)&lt;&gt;0,VLOOKUP($A1388,DICO_Complet!A:R,9,FALSE),"")</f>
        <v/>
      </c>
      <c r="J1388" s="3" t="str">
        <f>VLOOKUP($A1388,DICO_Complet!A:R,10,FALSE)</f>
        <v>Reason of the change status</v>
      </c>
      <c r="K1388" s="3" t="str">
        <f>IF(OR(ISNA(VLOOKUP(Tableau161920[[#This Row],[Référence]],MON_MSG!A:H,7,FALSE)),ISBLANK(VLOOKUP(Tableau161920[[#This Row],[Référence]],MON_MSG!A:H,7,FALSE))),"",VLOOKUP(Tableau161920[[#This Row],[Référence]],MON_MSG!A:H,7,FALSE))</f>
        <v/>
      </c>
      <c r="L1388" s="3" t="str">
        <f>IF(OR(ISNA(VLOOKUP(Tableau161920[[#This Row],[Référence]],MON_MSG!A:I,8,FALSE)),ISBLANK(VLOOKUP(Tableau161920[[#This Row],[Référence]],MON_MSG!A:I,8,FALSE))),"",VLOOKUP(Tableau161920[[#This Row],[Référence]],MON_MSG!A:I,8,FALSE))</f>
        <v/>
      </c>
      <c r="M1388" s="3" t="str">
        <f>IF(OR(ISNA(VLOOKUP(Tableau161920[[#This Row],[Référence]],MON_MSG!A:J,9,FALSE)),ISBLANK(VLOOKUP(Tableau161920[[#This Row],[Référence]],MON_MSG!A:J,9,FALSE))),"",VLOOKUP(Tableau161920[[#This Row],[Référence]],MON_MSG!A:J,9,FALSE))</f>
        <v/>
      </c>
      <c r="N1388" s="3" t="str">
        <f>IF(VLOOKUP($A1388,DICO_Complet!A:R,12,FALSE)=0,"",VLOOKUP($A1388,DICO_Complet!A:R,12,FALSE))</f>
        <v/>
      </c>
      <c r="O1388" s="3" t="str">
        <f>IF(VLOOKUP($A1388,DICO_Complet!A:R,13,FALSE)=0,"",VLOOKUP($A1388,DICO_Complet!A:R,13,FALSE))</f>
        <v/>
      </c>
      <c r="P1388" s="3" t="str">
        <f>IF(VLOOKUP($A1388,DICO_Complet!A:R,14,FALSE)=0,"",VLOOKUP($A1388,DICO_Complet!A:R,14,FALSE))</f>
        <v/>
      </c>
      <c r="Q1388" s="3" t="str">
        <f>IF(VLOOKUP($A1388,DICO_Complet!A:R,15,FALSE)=0,"",VLOOKUP($A1388,DICO_Complet!A:R,15,FALSE))</f>
        <v/>
      </c>
      <c r="R1388" s="3" t="str">
        <f>IF(VLOOKUP($A1388,DICO_Complet!A:R,16,FALSE)=0,"",VLOOKUP($A1388,DICO_Complet!A:R,16,FALSE))</f>
        <v/>
      </c>
      <c r="S1388" s="3" t="str">
        <f>IF(VLOOKUP($A1388,DICO_Complet!A:R,17,FALSE)=0,"",VLOOKUP($A1388,DICO_Complet!A:R,17,FALSE))</f>
        <v/>
      </c>
      <c r="T1388" s="3" t="str">
        <f>IF(VLOOKUP($A1388,DICO_Complet!A:R,18,FALSE)=0,"",VLOOKUP($A1388,DICO_Complet!A:R,18,FALSE))</f>
        <v/>
      </c>
    </row>
    <row r="1389" spans="1:20">
      <c r="A1389" s="29">
        <v>250324131103</v>
      </c>
      <c r="B1389" s="30" t="str">
        <f>IF(ISNA(VLOOKUP(Tableau161920[[#This Row],[Référence]],MON_MSG!A:B,2,FALSE)),"N",IF($I1389="Obsolete","N","O"))</f>
        <v>O</v>
      </c>
      <c r="C1389" s="3" t="str">
        <f>VLOOKUP($A1389,DICO_Complet!A:R,3,FALSE)</f>
        <v>Transaction</v>
      </c>
      <c r="D1389" s="3" t="str">
        <f>VLOOKUP($A1389,DICO_Complet!A:R,4,FALSE)</f>
        <v>disputeData</v>
      </c>
      <c r="E1389" s="3" t="str">
        <f>VLOOKUP($A1389,DICO_Complet!A:R,5,FALSE)</f>
        <v>statusUpdateDateTime</v>
      </c>
      <c r="F1389" s="3" t="str">
        <f>VLOOKUP($A1389,DICO_Complet!A:R,6,FALSE)</f>
        <v>ISODateTime</v>
      </c>
      <c r="G1389" s="31" t="str">
        <f>VLOOKUP($A1389,DICO_Complet!A:R,7,FALSE)</f>
        <v>DNS</v>
      </c>
      <c r="H1389" s="31">
        <f>VLOOKUP($A1389,DICO_Complet!A:R,8,FALSE)</f>
        <v>0</v>
      </c>
      <c r="I1389" s="3" t="str">
        <f>IF(VLOOKUP($A1389,DICO_Complet!A:R,9,FALSE)&lt;&gt;0,VLOOKUP($A1389,DICO_Complet!A:R,9,FALSE),"")</f>
        <v/>
      </c>
      <c r="J1389" s="3" t="str">
        <f>VLOOKUP($A1389,DICO_Complet!A:R,10,FALSE)</f>
        <v>Update date time of the status</v>
      </c>
      <c r="K1389" s="3" t="str">
        <f>IF(OR(ISNA(VLOOKUP(Tableau161920[[#This Row],[Référence]],MON_MSG!A:H,7,FALSE)),ISBLANK(VLOOKUP(Tableau161920[[#This Row],[Référence]],MON_MSG!A:H,7,FALSE))),"",VLOOKUP(Tableau161920[[#This Row],[Référence]],MON_MSG!A:H,7,FALSE))</f>
        <v/>
      </c>
      <c r="L1389" s="3" t="str">
        <f>IF(OR(ISNA(VLOOKUP(Tableau161920[[#This Row],[Référence]],MON_MSG!A:I,8,FALSE)),ISBLANK(VLOOKUP(Tableau161920[[#This Row],[Référence]],MON_MSG!A:I,8,FALSE))),"",VLOOKUP(Tableau161920[[#This Row],[Référence]],MON_MSG!A:I,8,FALSE))</f>
        <v/>
      </c>
      <c r="M1389" s="3" t="str">
        <f>IF(OR(ISNA(VLOOKUP(Tableau161920[[#This Row],[Référence]],MON_MSG!A:J,9,FALSE)),ISBLANK(VLOOKUP(Tableau161920[[#This Row],[Référence]],MON_MSG!A:J,9,FALSE))),"",VLOOKUP(Tableau161920[[#This Row],[Référence]],MON_MSG!A:J,9,FALSE))</f>
        <v/>
      </c>
      <c r="N1389" s="3" t="str">
        <f>IF(VLOOKUP($A1389,DICO_Complet!A:R,12,FALSE)=0,"",VLOOKUP($A1389,DICO_Complet!A:R,12,FALSE))</f>
        <v/>
      </c>
      <c r="O1389" s="3" t="str">
        <f>IF(VLOOKUP($A1389,DICO_Complet!A:R,13,FALSE)=0,"",VLOOKUP($A1389,DICO_Complet!A:R,13,FALSE))</f>
        <v/>
      </c>
      <c r="P1389" s="3" t="str">
        <f>IF(VLOOKUP($A1389,DICO_Complet!A:R,14,FALSE)=0,"",VLOOKUP($A1389,DICO_Complet!A:R,14,FALSE))</f>
        <v/>
      </c>
      <c r="Q1389" s="3" t="str">
        <f>IF(VLOOKUP($A1389,DICO_Complet!A:R,15,FALSE)=0,"",VLOOKUP($A1389,DICO_Complet!A:R,15,FALSE))</f>
        <v/>
      </c>
      <c r="R1389" s="3" t="str">
        <f>IF(VLOOKUP($A1389,DICO_Complet!A:R,16,FALSE)=0,"",VLOOKUP($A1389,DICO_Complet!A:R,16,FALSE))</f>
        <v/>
      </c>
      <c r="S1389" s="3" t="str">
        <f>IF(VLOOKUP($A1389,DICO_Complet!A:R,17,FALSE)=0,"",VLOOKUP($A1389,DICO_Complet!A:R,17,FALSE))</f>
        <v/>
      </c>
      <c r="T1389" s="3" t="str">
        <f>IF(VLOOKUP($A1389,DICO_Complet!A:R,18,FALSE)=0,"",VLOOKUP($A1389,DICO_Complet!A:R,18,FALSE))</f>
        <v/>
      </c>
    </row>
    <row r="1390" spans="1:20">
      <c r="A1390" s="29">
        <v>250324131104</v>
      </c>
      <c r="B1390" s="30" t="str">
        <f>IF(ISNA(VLOOKUP(Tableau161920[[#This Row],[Référence]],MON_MSG!A:B,2,FALSE)),"N",IF($I1390="Obsolete","N","O"))</f>
        <v>O</v>
      </c>
      <c r="C1390" s="3" t="str">
        <f>VLOOKUP($A1390,DICO_Complet!A:R,3,FALSE)</f>
        <v>Transaction</v>
      </c>
      <c r="D1390" s="3" t="str">
        <f>VLOOKUP($A1390,DICO_Complet!A:R,4,FALSE)</f>
        <v>disputeData</v>
      </c>
      <c r="E1390" s="3" t="str">
        <f>VLOOKUP($A1390,DICO_Complet!A:R,5,FALSE)</f>
        <v>taskAdvancement</v>
      </c>
      <c r="F1390" s="3" t="str">
        <f>VLOOKUP($A1390,DICO_Complet!A:R,6,FALSE)</f>
        <v>Max255Text</v>
      </c>
      <c r="G1390" s="31" t="str">
        <f>VLOOKUP($A1390,DICO_Complet!A:R,7,FALSE)</f>
        <v>DNS</v>
      </c>
      <c r="H1390" s="31">
        <f>VLOOKUP($A1390,DICO_Complet!A:R,8,FALSE)</f>
        <v>0</v>
      </c>
      <c r="I1390" s="3" t="str">
        <f>IF(VLOOKUP($A1390,DICO_Complet!A:R,9,FALSE)&lt;&gt;0,VLOOKUP($A1390,DICO_Complet!A:R,9,FALSE),"")</f>
        <v/>
      </c>
      <c r="J1390" s="3" t="str">
        <f>VLOOKUP($A1390,DICO_Complet!A:R,10,FALSE)</f>
        <v>Task Advancement</v>
      </c>
      <c r="K1390" s="3" t="str">
        <f>IF(OR(ISNA(VLOOKUP(Tableau161920[[#This Row],[Référence]],MON_MSG!A:H,7,FALSE)),ISBLANK(VLOOKUP(Tableau161920[[#This Row],[Référence]],MON_MSG!A:H,7,FALSE))),"",VLOOKUP(Tableau161920[[#This Row],[Référence]],MON_MSG!A:H,7,FALSE))</f>
        <v/>
      </c>
      <c r="L1390" s="3" t="str">
        <f>IF(OR(ISNA(VLOOKUP(Tableau161920[[#This Row],[Référence]],MON_MSG!A:I,8,FALSE)),ISBLANK(VLOOKUP(Tableau161920[[#This Row],[Référence]],MON_MSG!A:I,8,FALSE))),"",VLOOKUP(Tableau161920[[#This Row],[Référence]],MON_MSG!A:I,8,FALSE))</f>
        <v/>
      </c>
      <c r="M1390" s="3" t="str">
        <f>IF(OR(ISNA(VLOOKUP(Tableau161920[[#This Row],[Référence]],MON_MSG!A:J,9,FALSE)),ISBLANK(VLOOKUP(Tableau161920[[#This Row],[Référence]],MON_MSG!A:J,9,FALSE))),"",VLOOKUP(Tableau161920[[#This Row],[Référence]],MON_MSG!A:J,9,FALSE))</f>
        <v/>
      </c>
      <c r="N1390" s="3" t="str">
        <f>IF(VLOOKUP($A1390,DICO_Complet!A:R,12,FALSE)=0,"",VLOOKUP($A1390,DICO_Complet!A:R,12,FALSE))</f>
        <v/>
      </c>
      <c r="O1390" s="3" t="str">
        <f>IF(VLOOKUP($A1390,DICO_Complet!A:R,13,FALSE)=0,"",VLOOKUP($A1390,DICO_Complet!A:R,13,FALSE))</f>
        <v/>
      </c>
      <c r="P1390" s="3" t="str">
        <f>IF(VLOOKUP($A1390,DICO_Complet!A:R,14,FALSE)=0,"",VLOOKUP($A1390,DICO_Complet!A:R,14,FALSE))</f>
        <v/>
      </c>
      <c r="Q1390" s="3" t="str">
        <f>IF(VLOOKUP($A1390,DICO_Complet!A:R,15,FALSE)=0,"",VLOOKUP($A1390,DICO_Complet!A:R,15,FALSE))</f>
        <v/>
      </c>
      <c r="R1390" s="3" t="str">
        <f>IF(VLOOKUP($A1390,DICO_Complet!A:R,16,FALSE)=0,"",VLOOKUP($A1390,DICO_Complet!A:R,16,FALSE))</f>
        <v/>
      </c>
      <c r="S1390" s="3" t="str">
        <f>IF(VLOOKUP($A1390,DICO_Complet!A:R,17,FALSE)=0,"",VLOOKUP($A1390,DICO_Complet!A:R,17,FALSE))</f>
        <v/>
      </c>
      <c r="T1390" s="3" t="str">
        <f>IF(VLOOKUP($A1390,DICO_Complet!A:R,18,FALSE)=0,"",VLOOKUP($A1390,DICO_Complet!A:R,18,FALSE))</f>
        <v/>
      </c>
    </row>
    <row r="1391" spans="1:20">
      <c r="A1391" s="29">
        <v>251027112318</v>
      </c>
      <c r="B1391" s="30" t="str">
        <f>IF(ISNA(VLOOKUP(Tableau161920[[#This Row],[Référence]],MON_MSG!A:B,2,FALSE)),"N",IF($I1391="Obsolete","N","O"))</f>
        <v>O</v>
      </c>
      <c r="C1391" s="3" t="str">
        <f>VLOOKUP($A1391,DICO_Complet!A:R,3,FALSE)</f>
        <v>Transaction</v>
      </c>
      <c r="D1391" s="3" t="str">
        <f>VLOOKUP($A1391,DICO_Complet!A:R,4,FALSE)</f>
        <v>disputeData</v>
      </c>
      <c r="E1391" s="3" t="str">
        <f>VLOOKUP($A1391,DICO_Complet!A:R,5,FALSE)</f>
        <v>taskCreationDateTime</v>
      </c>
      <c r="F1391" s="3" t="str">
        <f>VLOOKUP($A1391,DICO_Complet!A:R,6,FALSE)</f>
        <v>ISODateTime</v>
      </c>
      <c r="G1391" s="31" t="str">
        <f>VLOOKUP($A1391,DICO_Complet!A:R,7,FALSE)</f>
        <v>DNS</v>
      </c>
      <c r="H1391" s="31">
        <f>VLOOKUP($A1391,DICO_Complet!A:R,8,FALSE)</f>
        <v>0</v>
      </c>
      <c r="I1391" s="3" t="str">
        <f>IF(VLOOKUP($A1391,DICO_Complet!A:R,9,FALSE)&lt;&gt;0,VLOOKUP($A1391,DICO_Complet!A:R,9,FALSE),"")</f>
        <v/>
      </c>
      <c r="J1391" s="3" t="str">
        <f>VLOOKUP($A1391,DICO_Complet!A:R,10,FALSE)</f>
        <v>Task creation date time</v>
      </c>
      <c r="K1391" s="3" t="str">
        <f>IF(OR(ISNA(VLOOKUP(Tableau161920[[#This Row],[Référence]],MON_MSG!A:H,7,FALSE)),ISBLANK(VLOOKUP(Tableau161920[[#This Row],[Référence]],MON_MSG!A:H,7,FALSE))),"",VLOOKUP(Tableau161920[[#This Row],[Référence]],MON_MSG!A:H,7,FALSE))</f>
        <v/>
      </c>
      <c r="L1391" s="3" t="str">
        <f>IF(OR(ISNA(VLOOKUP(Tableau161920[[#This Row],[Référence]],MON_MSG!A:I,8,FALSE)),ISBLANK(VLOOKUP(Tableau161920[[#This Row],[Référence]],MON_MSG!A:I,8,FALSE))),"",VLOOKUP(Tableau161920[[#This Row],[Référence]],MON_MSG!A:I,8,FALSE))</f>
        <v/>
      </c>
      <c r="M1391" s="3" t="str">
        <f>IF(OR(ISNA(VLOOKUP(Tableau161920[[#This Row],[Référence]],MON_MSG!A:J,9,FALSE)),ISBLANK(VLOOKUP(Tableau161920[[#This Row],[Référence]],MON_MSG!A:J,9,FALSE))),"",VLOOKUP(Tableau161920[[#This Row],[Référence]],MON_MSG!A:J,9,FALSE))</f>
        <v/>
      </c>
      <c r="N1391" s="3" t="str">
        <f>IF(VLOOKUP($A1391,DICO_Complet!A:R,12,FALSE)=0,"",VLOOKUP($A1391,DICO_Complet!A:R,12,FALSE))</f>
        <v/>
      </c>
      <c r="O1391" s="3" t="str">
        <f>IF(VLOOKUP($A1391,DICO_Complet!A:R,13,FALSE)=0,"",VLOOKUP($A1391,DICO_Complet!A:R,13,FALSE))</f>
        <v/>
      </c>
      <c r="P1391" s="3" t="str">
        <f>IF(VLOOKUP($A1391,DICO_Complet!A:R,14,FALSE)=0,"",VLOOKUP($A1391,DICO_Complet!A:R,14,FALSE))</f>
        <v/>
      </c>
      <c r="Q1391" s="3" t="str">
        <f>IF(VLOOKUP($A1391,DICO_Complet!A:R,15,FALSE)=0,"",VLOOKUP($A1391,DICO_Complet!A:R,15,FALSE))</f>
        <v/>
      </c>
      <c r="R1391" s="3" t="str">
        <f>IF(VLOOKUP($A1391,DICO_Complet!A:R,16,FALSE)=0,"",VLOOKUP($A1391,DICO_Complet!A:R,16,FALSE))</f>
        <v/>
      </c>
      <c r="S1391" s="3" t="str">
        <f>IF(VLOOKUP($A1391,DICO_Complet!A:R,17,FALSE)=0,"",VLOOKUP($A1391,DICO_Complet!A:R,17,FALSE))</f>
        <v/>
      </c>
      <c r="T1391" s="3" t="str">
        <f>IF(VLOOKUP($A1391,DICO_Complet!A:R,18,FALSE)=0,"",VLOOKUP($A1391,DICO_Complet!A:R,18,FALSE))</f>
        <v/>
      </c>
    </row>
    <row r="1392" spans="1:20">
      <c r="A1392" s="29">
        <v>251027112319</v>
      </c>
      <c r="B1392" s="30" t="str">
        <f>IF(ISNA(VLOOKUP(Tableau161920[[#This Row],[Référence]],MON_MSG!A:B,2,FALSE)),"N",IF($I1392="Obsolete","N","O"))</f>
        <v>O</v>
      </c>
      <c r="C1392" s="3" t="str">
        <f>VLOOKUP($A1392,DICO_Complet!A:R,3,FALSE)</f>
        <v>Transaction</v>
      </c>
      <c r="D1392" s="3" t="str">
        <f>VLOOKUP($A1392,DICO_Complet!A:R,4,FALSE)</f>
        <v>disputeData</v>
      </c>
      <c r="E1392" s="3" t="str">
        <f>VLOOKUP($A1392,DICO_Complet!A:R,5,FALSE)</f>
        <v>taskLabel</v>
      </c>
      <c r="F1392" s="3" t="str">
        <f>VLOOKUP($A1392,DICO_Complet!A:R,6,FALSE)</f>
        <v>Max255Text</v>
      </c>
      <c r="G1392" s="31" t="str">
        <f>VLOOKUP($A1392,DICO_Complet!A:R,7,FALSE)</f>
        <v>DNS</v>
      </c>
      <c r="H1392" s="31">
        <f>VLOOKUP($A1392,DICO_Complet!A:R,8,FALSE)</f>
        <v>0</v>
      </c>
      <c r="I1392" s="3" t="str">
        <f>IF(VLOOKUP($A1392,DICO_Complet!A:R,9,FALSE)&lt;&gt;0,VLOOKUP($A1392,DICO_Complet!A:R,9,FALSE),"")</f>
        <v/>
      </c>
      <c r="J1392" s="3" t="str">
        <f>VLOOKUP($A1392,DICO_Complet!A:R,10,FALSE)</f>
        <v>Task label</v>
      </c>
      <c r="K1392" s="3" t="str">
        <f>IF(OR(ISNA(VLOOKUP(Tableau161920[[#This Row],[Référence]],MON_MSG!A:H,7,FALSE)),ISBLANK(VLOOKUP(Tableau161920[[#This Row],[Référence]],MON_MSG!A:H,7,FALSE))),"",VLOOKUP(Tableau161920[[#This Row],[Référence]],MON_MSG!A:H,7,FALSE))</f>
        <v/>
      </c>
      <c r="L1392" s="3" t="str">
        <f>IF(OR(ISNA(VLOOKUP(Tableau161920[[#This Row],[Référence]],MON_MSG!A:I,8,FALSE)),ISBLANK(VLOOKUP(Tableau161920[[#This Row],[Référence]],MON_MSG!A:I,8,FALSE))),"",VLOOKUP(Tableau161920[[#This Row],[Référence]],MON_MSG!A:I,8,FALSE))</f>
        <v/>
      </c>
      <c r="M1392" s="3" t="str">
        <f>IF(OR(ISNA(VLOOKUP(Tableau161920[[#This Row],[Référence]],MON_MSG!A:J,9,FALSE)),ISBLANK(VLOOKUP(Tableau161920[[#This Row],[Référence]],MON_MSG!A:J,9,FALSE))),"",VLOOKUP(Tableau161920[[#This Row],[Référence]],MON_MSG!A:J,9,FALSE))</f>
        <v/>
      </c>
      <c r="N1392" s="3" t="str">
        <f>IF(VLOOKUP($A1392,DICO_Complet!A:R,12,FALSE)=0,"",VLOOKUP($A1392,DICO_Complet!A:R,12,FALSE))</f>
        <v/>
      </c>
      <c r="O1392" s="3" t="str">
        <f>IF(VLOOKUP($A1392,DICO_Complet!A:R,13,FALSE)=0,"",VLOOKUP($A1392,DICO_Complet!A:R,13,FALSE))</f>
        <v/>
      </c>
      <c r="P1392" s="3" t="str">
        <f>IF(VLOOKUP($A1392,DICO_Complet!A:R,14,FALSE)=0,"",VLOOKUP($A1392,DICO_Complet!A:R,14,FALSE))</f>
        <v/>
      </c>
      <c r="Q1392" s="3" t="str">
        <f>IF(VLOOKUP($A1392,DICO_Complet!A:R,15,FALSE)=0,"",VLOOKUP($A1392,DICO_Complet!A:R,15,FALSE))</f>
        <v/>
      </c>
      <c r="R1392" s="3" t="str">
        <f>IF(VLOOKUP($A1392,DICO_Complet!A:R,16,FALSE)=0,"",VLOOKUP($A1392,DICO_Complet!A:R,16,FALSE))</f>
        <v/>
      </c>
      <c r="S1392" s="3" t="str">
        <f>IF(VLOOKUP($A1392,DICO_Complet!A:R,17,FALSE)=0,"",VLOOKUP($A1392,DICO_Complet!A:R,17,FALSE))</f>
        <v/>
      </c>
      <c r="T1392" s="3" t="str">
        <f>IF(VLOOKUP($A1392,DICO_Complet!A:R,18,FALSE)=0,"",VLOOKUP($A1392,DICO_Complet!A:R,18,FALSE))</f>
        <v/>
      </c>
    </row>
    <row r="1393" spans="1:20">
      <c r="A1393" s="29">
        <v>251027112320</v>
      </c>
      <c r="B1393" s="30" t="str">
        <f>IF(ISNA(VLOOKUP(Tableau161920[[#This Row],[Référence]],MON_MSG!A:B,2,FALSE)),"N",IF($I1393="Obsolete","N","O"))</f>
        <v>O</v>
      </c>
      <c r="C1393" s="3" t="str">
        <f>VLOOKUP($A1393,DICO_Complet!A:R,3,FALSE)</f>
        <v>Transaction</v>
      </c>
      <c r="D1393" s="3" t="str">
        <f>VLOOKUP($A1393,DICO_Complet!A:R,4,FALSE)</f>
        <v>disputeData</v>
      </c>
      <c r="E1393" s="3" t="str">
        <f>VLOOKUP($A1393,DICO_Complet!A:R,5,FALSE)</f>
        <v>taskStatus</v>
      </c>
      <c r="F1393" s="3" t="str">
        <f>VLOOKUP($A1393,DICO_Complet!A:R,6,FALSE)</f>
        <v>TaskStatusCodeset</v>
      </c>
      <c r="G1393" s="31" t="str">
        <f>VLOOKUP($A1393,DICO_Complet!A:R,7,FALSE)</f>
        <v>DNS</v>
      </c>
      <c r="H1393" s="31">
        <f>VLOOKUP($A1393,DICO_Complet!A:R,8,FALSE)</f>
        <v>0</v>
      </c>
      <c r="I1393" s="3" t="str">
        <f>IF(VLOOKUP($A1393,DICO_Complet!A:R,9,FALSE)&lt;&gt;0,VLOOKUP($A1393,DICO_Complet!A:R,9,FALSE),"")</f>
        <v/>
      </c>
      <c r="J1393" s="3" t="str">
        <f>VLOOKUP($A1393,DICO_Complet!A:R,10,FALSE)</f>
        <v>Task statut code</v>
      </c>
      <c r="K1393" s="3" t="str">
        <f>IF(OR(ISNA(VLOOKUP(Tableau161920[[#This Row],[Référence]],MON_MSG!A:H,7,FALSE)),ISBLANK(VLOOKUP(Tableau161920[[#This Row],[Référence]],MON_MSG!A:H,7,FALSE))),"",VLOOKUP(Tableau161920[[#This Row],[Référence]],MON_MSG!A:H,7,FALSE))</f>
        <v/>
      </c>
      <c r="L1393" s="3" t="str">
        <f>IF(OR(ISNA(VLOOKUP(Tableau161920[[#This Row],[Référence]],MON_MSG!A:I,8,FALSE)),ISBLANK(VLOOKUP(Tableau161920[[#This Row],[Référence]],MON_MSG!A:I,8,FALSE))),"",VLOOKUP(Tableau161920[[#This Row],[Référence]],MON_MSG!A:I,8,FALSE))</f>
        <v/>
      </c>
      <c r="M1393" s="3" t="str">
        <f>IF(OR(ISNA(VLOOKUP(Tableau161920[[#This Row],[Référence]],MON_MSG!A:J,9,FALSE)),ISBLANK(VLOOKUP(Tableau161920[[#This Row],[Référence]],MON_MSG!A:J,9,FALSE))),"",VLOOKUP(Tableau161920[[#This Row],[Référence]],MON_MSG!A:J,9,FALSE))</f>
        <v/>
      </c>
      <c r="N1393" s="3" t="str">
        <f>IF(VLOOKUP($A1393,DICO_Complet!A:R,12,FALSE)=0,"",VLOOKUP($A1393,DICO_Complet!A:R,12,FALSE))</f>
        <v/>
      </c>
      <c r="O1393" s="3" t="str">
        <f>IF(VLOOKUP($A1393,DICO_Complet!A:R,13,FALSE)=0,"",VLOOKUP($A1393,DICO_Complet!A:R,13,FALSE))</f>
        <v/>
      </c>
      <c r="P1393" s="3" t="str">
        <f>IF(VLOOKUP($A1393,DICO_Complet!A:R,14,FALSE)=0,"",VLOOKUP($A1393,DICO_Complet!A:R,14,FALSE))</f>
        <v/>
      </c>
      <c r="Q1393" s="3" t="str">
        <f>IF(VLOOKUP($A1393,DICO_Complet!A:R,15,FALSE)=0,"",VLOOKUP($A1393,DICO_Complet!A:R,15,FALSE))</f>
        <v/>
      </c>
      <c r="R1393" s="3" t="str">
        <f>IF(VLOOKUP($A1393,DICO_Complet!A:R,16,FALSE)=0,"",VLOOKUP($A1393,DICO_Complet!A:R,16,FALSE))</f>
        <v/>
      </c>
      <c r="S1393" s="3" t="str">
        <f>IF(VLOOKUP($A1393,DICO_Complet!A:R,17,FALSE)=0,"",VLOOKUP($A1393,DICO_Complet!A:R,17,FALSE))</f>
        <v/>
      </c>
      <c r="T1393" s="3" t="str">
        <f>IF(VLOOKUP($A1393,DICO_Complet!A:R,18,FALSE)=0,"",VLOOKUP($A1393,DICO_Complet!A:R,18,FALSE))</f>
        <v/>
      </c>
    </row>
    <row r="1394" spans="1:20">
      <c r="A1394" s="29">
        <v>250317176914</v>
      </c>
      <c r="B1394" s="30" t="str">
        <f>IF(ISNA(VLOOKUP(Tableau161920[[#This Row],[Référence]],MON_MSG!A:B,2,FALSE)),"N",IF($I1394="Obsolete","N","O"))</f>
        <v>O</v>
      </c>
      <c r="C1394" s="3" t="str">
        <f>VLOOKUP($A1394,DICO_Complet!A:R,3,FALSE)</f>
        <v>Transaction</v>
      </c>
      <c r="D1394" s="3" t="str">
        <f>VLOOKUP($A1394,DICO_Complet!A:R,4,FALSE)</f>
        <v>disputeData</v>
      </c>
      <c r="E1394" s="3" t="str">
        <f>VLOOKUP($A1394,DICO_Complet!A:R,5,FALSE)</f>
        <v>totalAmount</v>
      </c>
      <c r="F1394" s="3" t="str">
        <f>VLOOKUP($A1394,DICO_Complet!A:R,6,FALSE)</f>
        <v>AmountType</v>
      </c>
      <c r="G1394" s="31" t="str">
        <f>VLOOKUP($A1394,DICO_Complet!A:R,7,FALSE)</f>
        <v>DNS</v>
      </c>
      <c r="H1394" s="31">
        <f>VLOOKUP($A1394,DICO_Complet!A:R,8,FALSE)</f>
        <v>0</v>
      </c>
      <c r="I1394" s="3" t="str">
        <f>IF(VLOOKUP($A1394,DICO_Complet!A:R,9,FALSE)&lt;&gt;0,VLOOKUP($A1394,DICO_Complet!A:R,9,FALSE),"")</f>
        <v/>
      </c>
      <c r="J1394" s="3" t="str">
        <f>VLOOKUP($A1394,DICO_Complet!A:R,10,FALSE)</f>
        <v>Total amount</v>
      </c>
      <c r="K1394" s="3" t="str">
        <f>IF(OR(ISNA(VLOOKUP(Tableau161920[[#This Row],[Référence]],MON_MSG!A:H,7,FALSE)),ISBLANK(VLOOKUP(Tableau161920[[#This Row],[Référence]],MON_MSG!A:H,7,FALSE))),"",VLOOKUP(Tableau161920[[#This Row],[Référence]],MON_MSG!A:H,7,FALSE))</f>
        <v/>
      </c>
      <c r="L1394" s="3" t="str">
        <f>IF(OR(ISNA(VLOOKUP(Tableau161920[[#This Row],[Référence]],MON_MSG!A:I,8,FALSE)),ISBLANK(VLOOKUP(Tableau161920[[#This Row],[Référence]],MON_MSG!A:I,8,FALSE))),"",VLOOKUP(Tableau161920[[#This Row],[Référence]],MON_MSG!A:I,8,FALSE))</f>
        <v/>
      </c>
      <c r="M1394" s="3" t="str">
        <f>IF(OR(ISNA(VLOOKUP(Tableau161920[[#This Row],[Référence]],MON_MSG!A:J,9,FALSE)),ISBLANK(VLOOKUP(Tableau161920[[#This Row],[Référence]],MON_MSG!A:J,9,FALSE))),"",VLOOKUP(Tableau161920[[#This Row],[Référence]],MON_MSG!A:J,9,FALSE))</f>
        <v/>
      </c>
      <c r="N1394" s="3" t="str">
        <f>IF(VLOOKUP($A1394,DICO_Complet!A:R,12,FALSE)=0,"",VLOOKUP($A1394,DICO_Complet!A:R,12,FALSE))</f>
        <v/>
      </c>
      <c r="O1394" s="3" t="str">
        <f>IF(VLOOKUP($A1394,DICO_Complet!A:R,13,FALSE)=0,"",VLOOKUP($A1394,DICO_Complet!A:R,13,FALSE))</f>
        <v/>
      </c>
      <c r="P1394" s="3" t="str">
        <f>IF(VLOOKUP($A1394,DICO_Complet!A:R,14,FALSE)=0,"",VLOOKUP($A1394,DICO_Complet!A:R,14,FALSE))</f>
        <v/>
      </c>
      <c r="Q1394" s="3" t="str">
        <f>IF(VLOOKUP($A1394,DICO_Complet!A:R,15,FALSE)=0,"",VLOOKUP($A1394,DICO_Complet!A:R,15,FALSE))</f>
        <v/>
      </c>
      <c r="R1394" s="3" t="str">
        <f>IF(VLOOKUP($A1394,DICO_Complet!A:R,16,FALSE)=0,"",VLOOKUP($A1394,DICO_Complet!A:R,16,FALSE))</f>
        <v/>
      </c>
      <c r="S1394" s="3" t="str">
        <f>IF(VLOOKUP($A1394,DICO_Complet!A:R,17,FALSE)=0,"",VLOOKUP($A1394,DICO_Complet!A:R,17,FALSE))</f>
        <v/>
      </c>
      <c r="T1394" s="3" t="str">
        <f>IF(VLOOKUP($A1394,DICO_Complet!A:R,18,FALSE)=0,"",VLOOKUP($A1394,DICO_Complet!A:R,18,FALSE))</f>
        <v/>
      </c>
    </row>
    <row r="1395" spans="1:20">
      <c r="A1395" s="29">
        <v>250317176915</v>
      </c>
      <c r="B1395" s="30" t="str">
        <f>IF(ISNA(VLOOKUP(Tableau161920[[#This Row],[Référence]],MON_MSG!A:B,2,FALSE)),"N",IF($I1395="Obsolete","N","O"))</f>
        <v>O</v>
      </c>
      <c r="C1395" s="3" t="str">
        <f>VLOOKUP($A1395,DICO_Complet!A:R,3,FALSE)</f>
        <v>Transaction</v>
      </c>
      <c r="D1395" s="3" t="str">
        <f>VLOOKUP($A1395,DICO_Complet!A:R,4,FALSE)</f>
        <v>disputeData</v>
      </c>
      <c r="E1395" s="3" t="str">
        <f>VLOOKUP($A1395,DICO_Complet!A:R,5,FALSE)</f>
        <v>transactionsCount</v>
      </c>
      <c r="F1395" s="3" t="str">
        <f>VLOOKUP($A1395,DICO_Complet!A:R,6,FALSE)</f>
        <v>Max19NumericText</v>
      </c>
      <c r="G1395" s="31" t="str">
        <f>VLOOKUP($A1395,DICO_Complet!A:R,7,FALSE)</f>
        <v>DNS</v>
      </c>
      <c r="H1395" s="31">
        <f>VLOOKUP($A1395,DICO_Complet!A:R,8,FALSE)</f>
        <v>0</v>
      </c>
      <c r="I1395" s="3" t="str">
        <f>IF(VLOOKUP($A1395,DICO_Complet!A:R,9,FALSE)&lt;&gt;0,VLOOKUP($A1395,DICO_Complet!A:R,9,FALSE),"")</f>
        <v/>
      </c>
      <c r="J1395" s="3" t="str">
        <f>VLOOKUP($A1395,DICO_Complet!A:R,10,FALSE)</f>
        <v>Transactions count</v>
      </c>
      <c r="K1395" s="3" t="str">
        <f>IF(OR(ISNA(VLOOKUP(Tableau161920[[#This Row],[Référence]],MON_MSG!A:H,7,FALSE)),ISBLANK(VLOOKUP(Tableau161920[[#This Row],[Référence]],MON_MSG!A:H,7,FALSE))),"",VLOOKUP(Tableau161920[[#This Row],[Référence]],MON_MSG!A:H,7,FALSE))</f>
        <v/>
      </c>
      <c r="L1395" s="3" t="str">
        <f>IF(OR(ISNA(VLOOKUP(Tableau161920[[#This Row],[Référence]],MON_MSG!A:I,8,FALSE)),ISBLANK(VLOOKUP(Tableau161920[[#This Row],[Référence]],MON_MSG!A:I,8,FALSE))),"",VLOOKUP(Tableau161920[[#This Row],[Référence]],MON_MSG!A:I,8,FALSE))</f>
        <v/>
      </c>
      <c r="M1395" s="3" t="str">
        <f>IF(OR(ISNA(VLOOKUP(Tableau161920[[#This Row],[Référence]],MON_MSG!A:J,9,FALSE)),ISBLANK(VLOOKUP(Tableau161920[[#This Row],[Référence]],MON_MSG!A:J,9,FALSE))),"",VLOOKUP(Tableau161920[[#This Row],[Référence]],MON_MSG!A:J,9,FALSE))</f>
        <v/>
      </c>
      <c r="N1395" s="3" t="str">
        <f>IF(VLOOKUP($A1395,DICO_Complet!A:R,12,FALSE)=0,"",VLOOKUP($A1395,DICO_Complet!A:R,12,FALSE))</f>
        <v/>
      </c>
      <c r="O1395" s="3" t="str">
        <f>IF(VLOOKUP($A1395,DICO_Complet!A:R,13,FALSE)=0,"",VLOOKUP($A1395,DICO_Complet!A:R,13,FALSE))</f>
        <v/>
      </c>
      <c r="P1395" s="3" t="str">
        <f>IF(VLOOKUP($A1395,DICO_Complet!A:R,14,FALSE)=0,"",VLOOKUP($A1395,DICO_Complet!A:R,14,FALSE))</f>
        <v/>
      </c>
      <c r="Q1395" s="3" t="str">
        <f>IF(VLOOKUP($A1395,DICO_Complet!A:R,15,FALSE)=0,"",VLOOKUP($A1395,DICO_Complet!A:R,15,FALSE))</f>
        <v/>
      </c>
      <c r="R1395" s="3" t="str">
        <f>IF(VLOOKUP($A1395,DICO_Complet!A:R,16,FALSE)=0,"",VLOOKUP($A1395,DICO_Complet!A:R,16,FALSE))</f>
        <v/>
      </c>
      <c r="S1395" s="3" t="str">
        <f>IF(VLOOKUP($A1395,DICO_Complet!A:R,17,FALSE)=0,"",VLOOKUP($A1395,DICO_Complet!A:R,17,FALSE))</f>
        <v/>
      </c>
      <c r="T1395" s="3" t="str">
        <f>IF(VLOOKUP($A1395,DICO_Complet!A:R,18,FALSE)=0,"",VLOOKUP($A1395,DICO_Complet!A:R,18,FALSE))</f>
        <v/>
      </c>
    </row>
    <row r="1396" spans="1:20">
      <c r="A1396" s="29">
        <v>250324131100</v>
      </c>
      <c r="B1396" s="30" t="str">
        <f>IF(ISNA(VLOOKUP(Tableau161920[[#This Row],[Référence]],MON_MSG!A:B,2,FALSE)),"N",IF($I1396="Obsolete","N","O"))</f>
        <v>O</v>
      </c>
      <c r="C1396" s="3" t="str">
        <f>VLOOKUP($A1396,DICO_Complet!A:R,3,FALSE)</f>
        <v>Transaction</v>
      </c>
      <c r="D1396" s="3" t="str">
        <f>VLOOKUP($A1396,DICO_Complet!A:R,4,FALSE)</f>
        <v>disputeData</v>
      </c>
      <c r="E1396" s="3" t="str">
        <f>VLOOKUP($A1396,DICO_Complet!A:R,5,FALSE)</f>
        <v>updateDateTime</v>
      </c>
      <c r="F1396" s="3" t="str">
        <f>VLOOKUP($A1396,DICO_Complet!A:R,6,FALSE)</f>
        <v>ISODateTime</v>
      </c>
      <c r="G1396" s="31" t="str">
        <f>VLOOKUP($A1396,DICO_Complet!A:R,7,FALSE)</f>
        <v>DNS</v>
      </c>
      <c r="H1396" s="31">
        <f>VLOOKUP($A1396,DICO_Complet!A:R,8,FALSE)</f>
        <v>0</v>
      </c>
      <c r="I1396" s="3" t="str">
        <f>IF(VLOOKUP($A1396,DICO_Complet!A:R,9,FALSE)&lt;&gt;0,VLOOKUP($A1396,DICO_Complet!A:R,9,FALSE),"")</f>
        <v/>
      </c>
      <c r="J1396" s="3" t="str">
        <f>VLOOKUP($A1396,DICO_Complet!A:R,10,FALSE)</f>
        <v>Update date time</v>
      </c>
      <c r="K1396" s="3" t="str">
        <f>IF(OR(ISNA(VLOOKUP(Tableau161920[[#This Row],[Référence]],MON_MSG!A:H,7,FALSE)),ISBLANK(VLOOKUP(Tableau161920[[#This Row],[Référence]],MON_MSG!A:H,7,FALSE))),"",VLOOKUP(Tableau161920[[#This Row],[Référence]],MON_MSG!A:H,7,FALSE))</f>
        <v/>
      </c>
      <c r="L1396" s="3" t="str">
        <f>IF(OR(ISNA(VLOOKUP(Tableau161920[[#This Row],[Référence]],MON_MSG!A:I,8,FALSE)),ISBLANK(VLOOKUP(Tableau161920[[#This Row],[Référence]],MON_MSG!A:I,8,FALSE))),"",VLOOKUP(Tableau161920[[#This Row],[Référence]],MON_MSG!A:I,8,FALSE))</f>
        <v/>
      </c>
      <c r="M1396" s="3" t="str">
        <f>IF(OR(ISNA(VLOOKUP(Tableau161920[[#This Row],[Référence]],MON_MSG!A:J,9,FALSE)),ISBLANK(VLOOKUP(Tableau161920[[#This Row],[Référence]],MON_MSG!A:J,9,FALSE))),"",VLOOKUP(Tableau161920[[#This Row],[Référence]],MON_MSG!A:J,9,FALSE))</f>
        <v/>
      </c>
      <c r="N1396" s="3" t="str">
        <f>IF(VLOOKUP($A1396,DICO_Complet!A:R,12,FALSE)=0,"",VLOOKUP($A1396,DICO_Complet!A:R,12,FALSE))</f>
        <v/>
      </c>
      <c r="O1396" s="3" t="str">
        <f>IF(VLOOKUP($A1396,DICO_Complet!A:R,13,FALSE)=0,"",VLOOKUP($A1396,DICO_Complet!A:R,13,FALSE))</f>
        <v/>
      </c>
      <c r="P1396" s="3" t="str">
        <f>IF(VLOOKUP($A1396,DICO_Complet!A:R,14,FALSE)=0,"",VLOOKUP($A1396,DICO_Complet!A:R,14,FALSE))</f>
        <v/>
      </c>
      <c r="Q1396" s="3" t="str">
        <f>IF(VLOOKUP($A1396,DICO_Complet!A:R,15,FALSE)=0,"",VLOOKUP($A1396,DICO_Complet!A:R,15,FALSE))</f>
        <v/>
      </c>
      <c r="R1396" s="3" t="str">
        <f>IF(VLOOKUP($A1396,DICO_Complet!A:R,16,FALSE)=0,"",VLOOKUP($A1396,DICO_Complet!A:R,16,FALSE))</f>
        <v/>
      </c>
      <c r="S1396" s="3" t="str">
        <f>IF(VLOOKUP($A1396,DICO_Complet!A:R,17,FALSE)=0,"",VLOOKUP($A1396,DICO_Complet!A:R,17,FALSE))</f>
        <v/>
      </c>
      <c r="T1396" s="3" t="str">
        <f>IF(VLOOKUP($A1396,DICO_Complet!A:R,18,FALSE)=0,"",VLOOKUP($A1396,DICO_Complet!A:R,18,FALSE))</f>
        <v/>
      </c>
    </row>
    <row r="1397" spans="1:20">
      <c r="A1397" s="29">
        <v>251027112304</v>
      </c>
      <c r="B1397" s="30" t="str">
        <f>IF(ISNA(VLOOKUP(Tableau161920[[#This Row],[Référence]],MON_MSG!A:B,2,FALSE)),"N",IF($I1397="Obsolete","N","O"))</f>
        <v>O</v>
      </c>
      <c r="C1397" s="3" t="str">
        <f>VLOOKUP($A1397,DICO_Complet!A:R,3,FALSE)</f>
        <v>Transaction</v>
      </c>
      <c r="D1397" s="3" t="str">
        <f>VLOOKUP($A1397,DICO_Complet!A:R,4,FALSE)</f>
        <v>disputeData</v>
      </c>
      <c r="E1397" s="3" t="str">
        <f>VLOOKUP($A1397,DICO_Complet!A:R,5,FALSE)</f>
        <v>withoutAnalysysIndicator</v>
      </c>
      <c r="F1397" s="3" t="str">
        <f>VLOOKUP($A1397,DICO_Complet!A:R,6,FALSE)</f>
        <v>TrueFalseIndicator</v>
      </c>
      <c r="G1397" s="31" t="str">
        <f>VLOOKUP($A1397,DICO_Complet!A:R,7,FALSE)</f>
        <v>DNS</v>
      </c>
      <c r="H1397" s="31">
        <f>VLOOKUP($A1397,DICO_Complet!A:R,8,FALSE)</f>
        <v>0</v>
      </c>
      <c r="I1397" s="3" t="str">
        <f>IF(VLOOKUP($A1397,DICO_Complet!A:R,9,FALSE)&lt;&gt;0,VLOOKUP($A1397,DICO_Complet!A:R,9,FALSE),"")</f>
        <v/>
      </c>
      <c r="J1397" s="3" t="str">
        <f>VLOOKUP($A1397,DICO_Complet!A:R,10,FALSE)</f>
        <v>Indicator specifying that the dispute case should not be analysed</v>
      </c>
      <c r="K1397" s="3" t="str">
        <f>IF(OR(ISNA(VLOOKUP(Tableau161920[[#This Row],[Référence]],MON_MSG!A:H,7,FALSE)),ISBLANK(VLOOKUP(Tableau161920[[#This Row],[Référence]],MON_MSG!A:H,7,FALSE))),"",VLOOKUP(Tableau161920[[#This Row],[Référence]],MON_MSG!A:H,7,FALSE))</f>
        <v/>
      </c>
      <c r="L1397" s="3" t="str">
        <f>IF(OR(ISNA(VLOOKUP(Tableau161920[[#This Row],[Référence]],MON_MSG!A:I,8,FALSE)),ISBLANK(VLOOKUP(Tableau161920[[#This Row],[Référence]],MON_MSG!A:I,8,FALSE))),"",VLOOKUP(Tableau161920[[#This Row],[Référence]],MON_MSG!A:I,8,FALSE))</f>
        <v/>
      </c>
      <c r="M1397" s="3" t="str">
        <f>IF(OR(ISNA(VLOOKUP(Tableau161920[[#This Row],[Référence]],MON_MSG!A:J,9,FALSE)),ISBLANK(VLOOKUP(Tableau161920[[#This Row],[Référence]],MON_MSG!A:J,9,FALSE))),"",VLOOKUP(Tableau161920[[#This Row],[Référence]],MON_MSG!A:J,9,FALSE))</f>
        <v/>
      </c>
      <c r="N1397" s="3" t="str">
        <f>IF(VLOOKUP($A1397,DICO_Complet!A:R,12,FALSE)=0,"",VLOOKUP($A1397,DICO_Complet!A:R,12,FALSE))</f>
        <v/>
      </c>
      <c r="O1397" s="3" t="str">
        <f>IF(VLOOKUP($A1397,DICO_Complet!A:R,13,FALSE)=0,"",VLOOKUP($A1397,DICO_Complet!A:R,13,FALSE))</f>
        <v/>
      </c>
      <c r="P1397" s="3" t="str">
        <f>IF(VLOOKUP($A1397,DICO_Complet!A:R,14,FALSE)=0,"",VLOOKUP($A1397,DICO_Complet!A:R,14,FALSE))</f>
        <v/>
      </c>
      <c r="Q1397" s="3" t="str">
        <f>IF(VLOOKUP($A1397,DICO_Complet!A:R,15,FALSE)=0,"",VLOOKUP($A1397,DICO_Complet!A:R,15,FALSE))</f>
        <v/>
      </c>
      <c r="R1397" s="3" t="str">
        <f>IF(VLOOKUP($A1397,DICO_Complet!A:R,16,FALSE)=0,"",VLOOKUP($A1397,DICO_Complet!A:R,16,FALSE))</f>
        <v/>
      </c>
      <c r="S1397" s="3" t="str">
        <f>IF(VLOOKUP($A1397,DICO_Complet!A:R,17,FALSE)=0,"",VLOOKUP($A1397,DICO_Complet!A:R,17,FALSE))</f>
        <v/>
      </c>
      <c r="T1397" s="3" t="str">
        <f>IF(VLOOKUP($A1397,DICO_Complet!A:R,18,FALSE)=0,"",VLOOKUP($A1397,DICO_Complet!A:R,18,FALSE))</f>
        <v/>
      </c>
    </row>
    <row r="1398" spans="1:20">
      <c r="A1398" s="29">
        <v>251202143411</v>
      </c>
      <c r="B1398" s="30" t="str">
        <f>IF(ISNA(VLOOKUP(Tableau161920[[#This Row],[Référence]],MON_MSG!A:B,2,FALSE)),"N",IF($I1398="Obsolete","N","O"))</f>
        <v>O</v>
      </c>
      <c r="C1398" s="3" t="str">
        <f>VLOOKUP($A1398,DICO_Complet!A:R,3,FALSE)</f>
        <v>Transaction</v>
      </c>
      <c r="D1398" s="3" t="str">
        <f>VLOOKUP($A1398,DICO_Complet!A:R,4,FALSE)</f>
        <v>disputePrescore</v>
      </c>
      <c r="E1398" s="3" t="str">
        <f>VLOOKUP($A1398,DICO_Complet!A:R,5,FALSE)</f>
        <v>explicability</v>
      </c>
      <c r="F1398" s="3" t="str">
        <f>VLOOKUP($A1398,DICO_Complet!A:R,6,FALSE)</f>
        <v>Max1500Text</v>
      </c>
      <c r="G1398" s="31" t="str">
        <f>VLOOKUP($A1398,DICO_Complet!A:R,7,FALSE)</f>
        <v>DNS</v>
      </c>
      <c r="H1398" s="31">
        <f>VLOOKUP($A1398,DICO_Complet!A:R,8,FALSE)</f>
        <v>0</v>
      </c>
      <c r="I1398" s="3" t="str">
        <f>IF(VLOOKUP($A1398,DICO_Complet!A:R,9,FALSE)&lt;&gt;0,VLOOKUP($A1398,DICO_Complet!A:R,9,FALSE),"")</f>
        <v/>
      </c>
      <c r="J1398" s="3" t="str">
        <f>VLOOKUP($A1398,DICO_Complet!A:R,10,FALSE)</f>
        <v>Scoring explicability</v>
      </c>
      <c r="K1398" s="3" t="str">
        <f>IF(OR(ISNA(VLOOKUP(Tableau161920[[#This Row],[Référence]],MON_MSG!A:H,7,FALSE)),ISBLANK(VLOOKUP(Tableau161920[[#This Row],[Référence]],MON_MSG!A:H,7,FALSE))),"",VLOOKUP(Tableau161920[[#This Row],[Référence]],MON_MSG!A:H,7,FALSE))</f>
        <v/>
      </c>
      <c r="L1398" s="3" t="str">
        <f>IF(OR(ISNA(VLOOKUP(Tableau161920[[#This Row],[Référence]],MON_MSG!A:I,8,FALSE)),ISBLANK(VLOOKUP(Tableau161920[[#This Row],[Référence]],MON_MSG!A:I,8,FALSE))),"",VLOOKUP(Tableau161920[[#This Row],[Référence]],MON_MSG!A:I,8,FALSE))</f>
        <v/>
      </c>
      <c r="M1398" s="3" t="str">
        <f>IF(OR(ISNA(VLOOKUP(Tableau161920[[#This Row],[Référence]],MON_MSG!A:J,9,FALSE)),ISBLANK(VLOOKUP(Tableau161920[[#This Row],[Référence]],MON_MSG!A:J,9,FALSE))),"",VLOOKUP(Tableau161920[[#This Row],[Référence]],MON_MSG!A:J,9,FALSE))</f>
        <v/>
      </c>
      <c r="N1398" s="3" t="str">
        <f>IF(VLOOKUP($A1398,DICO_Complet!A:R,12,FALSE)=0,"",VLOOKUP($A1398,DICO_Complet!A:R,12,FALSE))</f>
        <v/>
      </c>
      <c r="O1398" s="3" t="str">
        <f>IF(VLOOKUP($A1398,DICO_Complet!A:R,13,FALSE)=0,"",VLOOKUP($A1398,DICO_Complet!A:R,13,FALSE))</f>
        <v/>
      </c>
      <c r="P1398" s="3" t="str">
        <f>IF(VLOOKUP($A1398,DICO_Complet!A:R,14,FALSE)=0,"",VLOOKUP($A1398,DICO_Complet!A:R,14,FALSE))</f>
        <v/>
      </c>
      <c r="Q1398" s="3" t="str">
        <f>IF(VLOOKUP($A1398,DICO_Complet!A:R,15,FALSE)=0,"",VLOOKUP($A1398,DICO_Complet!A:R,15,FALSE))</f>
        <v/>
      </c>
      <c r="R1398" s="3" t="str">
        <f>IF(VLOOKUP($A1398,DICO_Complet!A:R,16,FALSE)=0,"",VLOOKUP($A1398,DICO_Complet!A:R,16,FALSE))</f>
        <v/>
      </c>
      <c r="S1398" s="3" t="str">
        <f>IF(VLOOKUP($A1398,DICO_Complet!A:R,17,FALSE)=0,"",VLOOKUP($A1398,DICO_Complet!A:R,17,FALSE))</f>
        <v/>
      </c>
      <c r="T1398" s="3" t="str">
        <f>IF(VLOOKUP($A1398,DICO_Complet!A:R,18,FALSE)=0,"",VLOOKUP($A1398,DICO_Complet!A:R,18,FALSE))</f>
        <v/>
      </c>
    </row>
    <row r="1399" spans="1:20">
      <c r="A1399" s="29">
        <v>260313162600</v>
      </c>
      <c r="B1399" s="30" t="str">
        <f>IF(ISNA(VLOOKUP(Tableau161920[[#This Row],[Référence]],MON_MSG!A:B,2,FALSE)),"N",IF($I1399="Obsolete","N","O"))</f>
        <v>O</v>
      </c>
      <c r="C1399" s="3" t="str">
        <f>VLOOKUP($A1399,DICO_Complet!A:R,3,FALSE)</f>
        <v>Transaction</v>
      </c>
      <c r="D1399" s="3" t="str">
        <f>VLOOKUP($A1399,DICO_Complet!A:R,4,FALSE)</f>
        <v>disputePrescore</v>
      </c>
      <c r="E1399" s="3" t="str">
        <f>VLOOKUP($A1399,DICO_Complet!A:R,5,FALSE)</f>
        <v>labellingComment</v>
      </c>
      <c r="F1399" s="3" t="str">
        <f>VLOOKUP($A1399,DICO_Complet!A:R,6,FALSE)</f>
        <v>Max255Text</v>
      </c>
      <c r="G1399" s="31" t="str">
        <f>VLOOKUP($A1399,DICO_Complet!A:R,7,FALSE)</f>
        <v>DNS</v>
      </c>
      <c r="H1399" s="31">
        <f>VLOOKUP($A1399,DICO_Complet!A:R,8,FALSE)</f>
        <v>0</v>
      </c>
      <c r="I1399" s="3" t="str">
        <f>IF(VLOOKUP($A1399,DICO_Complet!A:R,9,FALSE)&lt;&gt;0,VLOOKUP($A1399,DICO_Complet!A:R,9,FALSE),"")</f>
        <v/>
      </c>
      <c r="J1399" s="3" t="str">
        <f>VLOOKUP($A1399,DICO_Complet!A:R,10,FALSE)</f>
        <v xml:space="preserve">Labelling Comment </v>
      </c>
      <c r="K1399" s="3" t="str">
        <f>IF(OR(ISNA(VLOOKUP(Tableau161920[[#This Row],[Référence]],MON_MSG!A:H,7,FALSE)),ISBLANK(VLOOKUP(Tableau161920[[#This Row],[Référence]],MON_MSG!A:H,7,FALSE))),"",VLOOKUP(Tableau161920[[#This Row],[Référence]],MON_MSG!A:H,7,FALSE))</f>
        <v/>
      </c>
      <c r="L1399" s="3" t="str">
        <f>IF(OR(ISNA(VLOOKUP(Tableau161920[[#This Row],[Référence]],MON_MSG!A:I,8,FALSE)),ISBLANK(VLOOKUP(Tableau161920[[#This Row],[Référence]],MON_MSG!A:I,8,FALSE))),"",VLOOKUP(Tableau161920[[#This Row],[Référence]],MON_MSG!A:I,8,FALSE))</f>
        <v/>
      </c>
      <c r="M1399" s="3" t="str">
        <f>IF(OR(ISNA(VLOOKUP(Tableau161920[[#This Row],[Référence]],MON_MSG!A:J,9,FALSE)),ISBLANK(VLOOKUP(Tableau161920[[#This Row],[Référence]],MON_MSG!A:J,9,FALSE))),"",VLOOKUP(Tableau161920[[#This Row],[Référence]],MON_MSG!A:J,9,FALSE))</f>
        <v/>
      </c>
      <c r="N1399" s="3" t="str">
        <f>IF(VLOOKUP($A1399,DICO_Complet!A:R,12,FALSE)=0,"",VLOOKUP($A1399,DICO_Complet!A:R,12,FALSE))</f>
        <v/>
      </c>
      <c r="O1399" s="3" t="str">
        <f>IF(VLOOKUP($A1399,DICO_Complet!A:R,13,FALSE)=0,"",VLOOKUP($A1399,DICO_Complet!A:R,13,FALSE))</f>
        <v/>
      </c>
      <c r="P1399" s="3" t="str">
        <f>IF(VLOOKUP($A1399,DICO_Complet!A:R,14,FALSE)=0,"",VLOOKUP($A1399,DICO_Complet!A:R,14,FALSE))</f>
        <v/>
      </c>
      <c r="Q1399" s="3" t="str">
        <f>IF(VLOOKUP($A1399,DICO_Complet!A:R,15,FALSE)=0,"",VLOOKUP($A1399,DICO_Complet!A:R,15,FALSE))</f>
        <v/>
      </c>
      <c r="R1399" s="3" t="str">
        <f>IF(VLOOKUP($A1399,DICO_Complet!A:R,16,FALSE)=0,"",VLOOKUP($A1399,DICO_Complet!A:R,16,FALSE))</f>
        <v/>
      </c>
      <c r="S1399" s="3" t="str">
        <f>IF(VLOOKUP($A1399,DICO_Complet!A:R,17,FALSE)=0,"",VLOOKUP($A1399,DICO_Complet!A:R,17,FALSE))</f>
        <v/>
      </c>
      <c r="T1399" s="3" t="str">
        <f>IF(VLOOKUP($A1399,DICO_Complet!A:R,18,FALSE)=0,"",VLOOKUP($A1399,DICO_Complet!A:R,18,FALSE))</f>
        <v/>
      </c>
    </row>
    <row r="1400" spans="1:20">
      <c r="A1400" s="29">
        <v>251202143405</v>
      </c>
      <c r="B1400" s="30" t="str">
        <f>IF(ISNA(VLOOKUP(Tableau161920[[#This Row],[Référence]],MON_MSG!A:B,2,FALSE)),"N",IF($I1400="Obsolete","N","O"))</f>
        <v>O</v>
      </c>
      <c r="C1400" s="3" t="str">
        <f>VLOOKUP($A1400,DICO_Complet!A:R,3,FALSE)</f>
        <v>Transaction</v>
      </c>
      <c r="D1400" s="3" t="str">
        <f>VLOOKUP($A1400,DICO_Complet!A:R,4,FALSE)</f>
        <v>disputePrescore</v>
      </c>
      <c r="E1400" s="3" t="str">
        <f>VLOOKUP($A1400,DICO_Complet!A:R,5,FALSE)</f>
        <v>labellingDateTime</v>
      </c>
      <c r="F1400" s="3" t="str">
        <f>VLOOKUP($A1400,DICO_Complet!A:R,6,FALSE)</f>
        <v>ISODateTime</v>
      </c>
      <c r="G1400" s="31" t="str">
        <f>VLOOKUP($A1400,DICO_Complet!A:R,7,FALSE)</f>
        <v>DNS</v>
      </c>
      <c r="H1400" s="31">
        <f>VLOOKUP($A1400,DICO_Complet!A:R,8,FALSE)</f>
        <v>0</v>
      </c>
      <c r="I1400" s="3" t="str">
        <f>IF(VLOOKUP($A1400,DICO_Complet!A:R,9,FALSE)&lt;&gt;0,VLOOKUP($A1400,DICO_Complet!A:R,9,FALSE),"")</f>
        <v/>
      </c>
      <c r="J1400" s="3" t="str">
        <f>VLOOKUP($A1400,DICO_Complet!A:R,10,FALSE)</f>
        <v>Labelling date time</v>
      </c>
      <c r="K1400" s="3" t="str">
        <f>IF(OR(ISNA(VLOOKUP(Tableau161920[[#This Row],[Référence]],MON_MSG!A:H,7,FALSE)),ISBLANK(VLOOKUP(Tableau161920[[#This Row],[Référence]],MON_MSG!A:H,7,FALSE))),"",VLOOKUP(Tableau161920[[#This Row],[Référence]],MON_MSG!A:H,7,FALSE))</f>
        <v/>
      </c>
      <c r="L1400" s="3" t="str">
        <f>IF(OR(ISNA(VLOOKUP(Tableau161920[[#This Row],[Référence]],MON_MSG!A:I,8,FALSE)),ISBLANK(VLOOKUP(Tableau161920[[#This Row],[Référence]],MON_MSG!A:I,8,FALSE))),"",VLOOKUP(Tableau161920[[#This Row],[Référence]],MON_MSG!A:I,8,FALSE))</f>
        <v/>
      </c>
      <c r="M1400" s="3" t="str">
        <f>IF(OR(ISNA(VLOOKUP(Tableau161920[[#This Row],[Référence]],MON_MSG!A:J,9,FALSE)),ISBLANK(VLOOKUP(Tableau161920[[#This Row],[Référence]],MON_MSG!A:J,9,FALSE))),"",VLOOKUP(Tableau161920[[#This Row],[Référence]],MON_MSG!A:J,9,FALSE))</f>
        <v/>
      </c>
      <c r="N1400" s="3" t="str">
        <f>IF(VLOOKUP($A1400,DICO_Complet!A:R,12,FALSE)=0,"",VLOOKUP($A1400,DICO_Complet!A:R,12,FALSE))</f>
        <v/>
      </c>
      <c r="O1400" s="3" t="str">
        <f>IF(VLOOKUP($A1400,DICO_Complet!A:R,13,FALSE)=0,"",VLOOKUP($A1400,DICO_Complet!A:R,13,FALSE))</f>
        <v/>
      </c>
      <c r="P1400" s="3" t="str">
        <f>IF(VLOOKUP($A1400,DICO_Complet!A:R,14,FALSE)=0,"",VLOOKUP($A1400,DICO_Complet!A:R,14,FALSE))</f>
        <v/>
      </c>
      <c r="Q1400" s="3" t="str">
        <f>IF(VLOOKUP($A1400,DICO_Complet!A:R,15,FALSE)=0,"",VLOOKUP($A1400,DICO_Complet!A:R,15,FALSE))</f>
        <v/>
      </c>
      <c r="R1400" s="3" t="str">
        <f>IF(VLOOKUP($A1400,DICO_Complet!A:R,16,FALSE)=0,"",VLOOKUP($A1400,DICO_Complet!A:R,16,FALSE))</f>
        <v/>
      </c>
      <c r="S1400" s="3" t="str">
        <f>IF(VLOOKUP($A1400,DICO_Complet!A:R,17,FALSE)=0,"",VLOOKUP($A1400,DICO_Complet!A:R,17,FALSE))</f>
        <v/>
      </c>
      <c r="T1400" s="3" t="str">
        <f>IF(VLOOKUP($A1400,DICO_Complet!A:R,18,FALSE)=0,"",VLOOKUP($A1400,DICO_Complet!A:R,18,FALSE))</f>
        <v/>
      </c>
    </row>
    <row r="1401" spans="1:20">
      <c r="A1401" s="29">
        <v>251202143408</v>
      </c>
      <c r="B1401" s="30" t="str">
        <f>IF(ISNA(VLOOKUP(Tableau161920[[#This Row],[Référence]],MON_MSG!A:B,2,FALSE)),"N",IF($I1401="Obsolete","N","O"))</f>
        <v>O</v>
      </c>
      <c r="C1401" s="3" t="str">
        <f>VLOOKUP($A1401,DICO_Complet!A:R,3,FALSE)</f>
        <v>Transaction</v>
      </c>
      <c r="D1401" s="3" t="str">
        <f>VLOOKUP($A1401,DICO_Complet!A:R,4,FALSE)</f>
        <v>disputePrescore</v>
      </c>
      <c r="E1401" s="3" t="str">
        <f>VLOOKUP($A1401,DICO_Complet!A:R,5,FALSE)</f>
        <v>ruleCode</v>
      </c>
      <c r="F1401" s="3" t="str">
        <f>VLOOKUP($A1401,DICO_Complet!A:R,6,FALSE)</f>
        <v>Max3AlphaNumericText</v>
      </c>
      <c r="G1401" s="31" t="str">
        <f>VLOOKUP($A1401,DICO_Complet!A:R,7,FALSE)</f>
        <v>DNS</v>
      </c>
      <c r="H1401" s="31">
        <f>VLOOKUP($A1401,DICO_Complet!A:R,8,FALSE)</f>
        <v>0</v>
      </c>
      <c r="I1401" s="3" t="str">
        <f>IF(VLOOKUP($A1401,DICO_Complet!A:R,9,FALSE)&lt;&gt;0,VLOOKUP($A1401,DICO_Complet!A:R,9,FALSE),"")</f>
        <v/>
      </c>
      <c r="J1401" s="3" t="str">
        <f>VLOOKUP($A1401,DICO_Complet!A:R,10,FALSE)</f>
        <v>Rules code</v>
      </c>
      <c r="K1401" s="3" t="str">
        <f>IF(OR(ISNA(VLOOKUP(Tableau161920[[#This Row],[Référence]],MON_MSG!A:H,7,FALSE)),ISBLANK(VLOOKUP(Tableau161920[[#This Row],[Référence]],MON_MSG!A:H,7,FALSE))),"",VLOOKUP(Tableau161920[[#This Row],[Référence]],MON_MSG!A:H,7,FALSE))</f>
        <v/>
      </c>
      <c r="L1401" s="3" t="str">
        <f>IF(OR(ISNA(VLOOKUP(Tableau161920[[#This Row],[Référence]],MON_MSG!A:I,8,FALSE)),ISBLANK(VLOOKUP(Tableau161920[[#This Row],[Référence]],MON_MSG!A:I,8,FALSE))),"",VLOOKUP(Tableau161920[[#This Row],[Référence]],MON_MSG!A:I,8,FALSE))</f>
        <v/>
      </c>
      <c r="M1401" s="3" t="str">
        <f>IF(OR(ISNA(VLOOKUP(Tableau161920[[#This Row],[Référence]],MON_MSG!A:J,9,FALSE)),ISBLANK(VLOOKUP(Tableau161920[[#This Row],[Référence]],MON_MSG!A:J,9,FALSE))),"",VLOOKUP(Tableau161920[[#This Row],[Référence]],MON_MSG!A:J,9,FALSE))</f>
        <v/>
      </c>
      <c r="N1401" s="3" t="str">
        <f>IF(VLOOKUP($A1401,DICO_Complet!A:R,12,FALSE)=0,"",VLOOKUP($A1401,DICO_Complet!A:R,12,FALSE))</f>
        <v/>
      </c>
      <c r="O1401" s="3" t="str">
        <f>IF(VLOOKUP($A1401,DICO_Complet!A:R,13,FALSE)=0,"",VLOOKUP($A1401,DICO_Complet!A:R,13,FALSE))</f>
        <v/>
      </c>
      <c r="P1401" s="3" t="str">
        <f>IF(VLOOKUP($A1401,DICO_Complet!A:R,14,FALSE)=0,"",VLOOKUP($A1401,DICO_Complet!A:R,14,FALSE))</f>
        <v/>
      </c>
      <c r="Q1401" s="3" t="str">
        <f>IF(VLOOKUP($A1401,DICO_Complet!A:R,15,FALSE)=0,"",VLOOKUP($A1401,DICO_Complet!A:R,15,FALSE))</f>
        <v/>
      </c>
      <c r="R1401" s="3" t="str">
        <f>IF(VLOOKUP($A1401,DICO_Complet!A:R,16,FALSE)=0,"",VLOOKUP($A1401,DICO_Complet!A:R,16,FALSE))</f>
        <v/>
      </c>
      <c r="S1401" s="3" t="str">
        <f>IF(VLOOKUP($A1401,DICO_Complet!A:R,17,FALSE)=0,"",VLOOKUP($A1401,DICO_Complet!A:R,17,FALSE))</f>
        <v/>
      </c>
      <c r="T1401" s="3" t="str">
        <f>IF(VLOOKUP($A1401,DICO_Complet!A:R,18,FALSE)=0,"",VLOOKUP($A1401,DICO_Complet!A:R,18,FALSE))</f>
        <v/>
      </c>
    </row>
    <row r="1402" spans="1:20">
      <c r="A1402" s="29">
        <v>251202143409</v>
      </c>
      <c r="B1402" s="30" t="str">
        <f>IF(ISNA(VLOOKUP(Tableau161920[[#This Row],[Référence]],MON_MSG!A:B,2,FALSE)),"N",IF($I1402="Obsolete","N","O"))</f>
        <v>O</v>
      </c>
      <c r="C1402" s="3" t="str">
        <f>VLOOKUP($A1402,DICO_Complet!A:R,3,FALSE)</f>
        <v>Transaction</v>
      </c>
      <c r="D1402" s="3" t="str">
        <f>VLOOKUP($A1402,DICO_Complet!A:R,4,FALSE)</f>
        <v>disputePrescore</v>
      </c>
      <c r="E1402" s="3" t="str">
        <f>VLOOKUP($A1402,DICO_Complet!A:R,5,FALSE)</f>
        <v>ruleLabel</v>
      </c>
      <c r="F1402" s="3" t="str">
        <f>VLOOKUP($A1402,DICO_Complet!A:R,6,FALSE)</f>
        <v>Max27Text</v>
      </c>
      <c r="G1402" s="31" t="str">
        <f>VLOOKUP($A1402,DICO_Complet!A:R,7,FALSE)</f>
        <v>DNS</v>
      </c>
      <c r="H1402" s="31">
        <f>VLOOKUP($A1402,DICO_Complet!A:R,8,FALSE)</f>
        <v>0</v>
      </c>
      <c r="I1402" s="3" t="str">
        <f>IF(VLOOKUP($A1402,DICO_Complet!A:R,9,FALSE)&lt;&gt;0,VLOOKUP($A1402,DICO_Complet!A:R,9,FALSE),"")</f>
        <v/>
      </c>
      <c r="J1402" s="3" t="str">
        <f>VLOOKUP($A1402,DICO_Complet!A:R,10,FALSE)</f>
        <v>Rules label</v>
      </c>
      <c r="K1402" s="3" t="str">
        <f>IF(OR(ISNA(VLOOKUP(Tableau161920[[#This Row],[Référence]],MON_MSG!A:H,7,FALSE)),ISBLANK(VLOOKUP(Tableau161920[[#This Row],[Référence]],MON_MSG!A:H,7,FALSE))),"",VLOOKUP(Tableau161920[[#This Row],[Référence]],MON_MSG!A:H,7,FALSE))</f>
        <v/>
      </c>
      <c r="L1402" s="3" t="str">
        <f>IF(OR(ISNA(VLOOKUP(Tableau161920[[#This Row],[Référence]],MON_MSG!A:I,8,FALSE)),ISBLANK(VLOOKUP(Tableau161920[[#This Row],[Référence]],MON_MSG!A:I,8,FALSE))),"",VLOOKUP(Tableau161920[[#This Row],[Référence]],MON_MSG!A:I,8,FALSE))</f>
        <v/>
      </c>
      <c r="M1402" s="3" t="str">
        <f>IF(OR(ISNA(VLOOKUP(Tableau161920[[#This Row],[Référence]],MON_MSG!A:J,9,FALSE)),ISBLANK(VLOOKUP(Tableau161920[[#This Row],[Référence]],MON_MSG!A:J,9,FALSE))),"",VLOOKUP(Tableau161920[[#This Row],[Référence]],MON_MSG!A:J,9,FALSE))</f>
        <v/>
      </c>
      <c r="N1402" s="3" t="str">
        <f>IF(VLOOKUP($A1402,DICO_Complet!A:R,12,FALSE)=0,"",VLOOKUP($A1402,DICO_Complet!A:R,12,FALSE))</f>
        <v/>
      </c>
      <c r="O1402" s="3" t="str">
        <f>IF(VLOOKUP($A1402,DICO_Complet!A:R,13,FALSE)=0,"",VLOOKUP($A1402,DICO_Complet!A:R,13,FALSE))</f>
        <v/>
      </c>
      <c r="P1402" s="3" t="str">
        <f>IF(VLOOKUP($A1402,DICO_Complet!A:R,14,FALSE)=0,"",VLOOKUP($A1402,DICO_Complet!A:R,14,FALSE))</f>
        <v/>
      </c>
      <c r="Q1402" s="3" t="str">
        <f>IF(VLOOKUP($A1402,DICO_Complet!A:R,15,FALSE)=0,"",VLOOKUP($A1402,DICO_Complet!A:R,15,FALSE))</f>
        <v/>
      </c>
      <c r="R1402" s="3" t="str">
        <f>IF(VLOOKUP($A1402,DICO_Complet!A:R,16,FALSE)=0,"",VLOOKUP($A1402,DICO_Complet!A:R,16,FALSE))</f>
        <v/>
      </c>
      <c r="S1402" s="3" t="str">
        <f>IF(VLOOKUP($A1402,DICO_Complet!A:R,17,FALSE)=0,"",VLOOKUP($A1402,DICO_Complet!A:R,17,FALSE))</f>
        <v/>
      </c>
      <c r="T1402" s="3" t="str">
        <f>IF(VLOOKUP($A1402,DICO_Complet!A:R,18,FALSE)=0,"",VLOOKUP($A1402,DICO_Complet!A:R,18,FALSE))</f>
        <v/>
      </c>
    </row>
    <row r="1403" spans="1:20">
      <c r="A1403" s="29">
        <v>251202143404</v>
      </c>
      <c r="B1403" s="30" t="str">
        <f>IF(ISNA(VLOOKUP(Tableau161920[[#This Row],[Référence]],MON_MSG!A:B,2,FALSE)),"N",IF($I1403="Obsolete","N","O"))</f>
        <v>O</v>
      </c>
      <c r="C1403" s="3" t="str">
        <f>VLOOKUP($A1403,DICO_Complet!A:R,3,FALSE)</f>
        <v>Transaction</v>
      </c>
      <c r="D1403" s="3" t="str">
        <f>VLOOKUP($A1403,DICO_Complet!A:R,4,FALSE)</f>
        <v>disputePrescore</v>
      </c>
      <c r="E1403" s="3" t="str">
        <f>VLOOKUP($A1403,DICO_Complet!A:R,5,FALSE)</f>
        <v>scoreLabelling</v>
      </c>
      <c r="F1403" s="3" t="str">
        <f>VLOOKUP($A1403,DICO_Complet!A:R,6,FALSE)</f>
        <v>LabellingCodeset</v>
      </c>
      <c r="G1403" s="31" t="str">
        <f>VLOOKUP($A1403,DICO_Complet!A:R,7,FALSE)</f>
        <v>DNS</v>
      </c>
      <c r="H1403" s="31">
        <f>VLOOKUP($A1403,DICO_Complet!A:R,8,FALSE)</f>
        <v>0</v>
      </c>
      <c r="I1403" s="3" t="str">
        <f>IF(VLOOKUP($A1403,DICO_Complet!A:R,9,FALSE)&lt;&gt;0,VLOOKUP($A1403,DICO_Complet!A:R,9,FALSE),"")</f>
        <v/>
      </c>
      <c r="J1403" s="3" t="str">
        <f>VLOOKUP($A1403,DICO_Complet!A:R,10,FALSE)</f>
        <v>Labelling of the scored transaction</v>
      </c>
      <c r="K1403" s="3" t="str">
        <f>IF(OR(ISNA(VLOOKUP(Tableau161920[[#This Row],[Référence]],MON_MSG!A:H,7,FALSE)),ISBLANK(VLOOKUP(Tableau161920[[#This Row],[Référence]],MON_MSG!A:H,7,FALSE))),"",VLOOKUP(Tableau161920[[#This Row],[Référence]],MON_MSG!A:H,7,FALSE))</f>
        <v/>
      </c>
      <c r="L1403" s="3" t="str">
        <f>IF(OR(ISNA(VLOOKUP(Tableau161920[[#This Row],[Référence]],MON_MSG!A:I,8,FALSE)),ISBLANK(VLOOKUP(Tableau161920[[#This Row],[Référence]],MON_MSG!A:I,8,FALSE))),"",VLOOKUP(Tableau161920[[#This Row],[Référence]],MON_MSG!A:I,8,FALSE))</f>
        <v/>
      </c>
      <c r="M1403" s="3" t="str">
        <f>IF(OR(ISNA(VLOOKUP(Tableau161920[[#This Row],[Référence]],MON_MSG!A:J,9,FALSE)),ISBLANK(VLOOKUP(Tableau161920[[#This Row],[Référence]],MON_MSG!A:J,9,FALSE))),"",VLOOKUP(Tableau161920[[#This Row],[Référence]],MON_MSG!A:J,9,FALSE))</f>
        <v/>
      </c>
      <c r="N1403" s="3" t="str">
        <f>IF(VLOOKUP($A1403,DICO_Complet!A:R,12,FALSE)=0,"",VLOOKUP($A1403,DICO_Complet!A:R,12,FALSE))</f>
        <v/>
      </c>
      <c r="O1403" s="3" t="str">
        <f>IF(VLOOKUP($A1403,DICO_Complet!A:R,13,FALSE)=0,"",VLOOKUP($A1403,DICO_Complet!A:R,13,FALSE))</f>
        <v/>
      </c>
      <c r="P1403" s="3" t="str">
        <f>IF(VLOOKUP($A1403,DICO_Complet!A:R,14,FALSE)=0,"",VLOOKUP($A1403,DICO_Complet!A:R,14,FALSE))</f>
        <v/>
      </c>
      <c r="Q1403" s="3" t="str">
        <f>IF(VLOOKUP($A1403,DICO_Complet!A:R,15,FALSE)=0,"",VLOOKUP($A1403,DICO_Complet!A:R,15,FALSE))</f>
        <v/>
      </c>
      <c r="R1403" s="3" t="str">
        <f>IF(VLOOKUP($A1403,DICO_Complet!A:R,16,FALSE)=0,"",VLOOKUP($A1403,DICO_Complet!A:R,16,FALSE))</f>
        <v/>
      </c>
      <c r="S1403" s="3" t="str">
        <f>IF(VLOOKUP($A1403,DICO_Complet!A:R,17,FALSE)=0,"",VLOOKUP($A1403,DICO_Complet!A:R,17,FALSE))</f>
        <v/>
      </c>
      <c r="T1403" s="3" t="str">
        <f>IF(VLOOKUP($A1403,DICO_Complet!A:R,18,FALSE)=0,"",VLOOKUP($A1403,DICO_Complet!A:R,18,FALSE))</f>
        <v/>
      </c>
    </row>
    <row r="1404" spans="1:20">
      <c r="A1404" s="29">
        <v>251202143410</v>
      </c>
      <c r="B1404" s="30" t="str">
        <f>IF(ISNA(VLOOKUP(Tableau161920[[#This Row],[Référence]],MON_MSG!A:B,2,FALSE)),"N",IF($I1404="Obsolete","N","O"))</f>
        <v>O</v>
      </c>
      <c r="C1404" s="3" t="str">
        <f>VLOOKUP($A1404,DICO_Complet!A:R,3,FALSE)</f>
        <v>Transaction</v>
      </c>
      <c r="D1404" s="3" t="str">
        <f>VLOOKUP($A1404,DICO_Complet!A:R,4,FALSE)</f>
        <v>disputePrescore</v>
      </c>
      <c r="E1404" s="3" t="str">
        <f>VLOOKUP($A1404,DICO_Complet!A:R,5,FALSE)</f>
        <v>scoring</v>
      </c>
      <c r="F1404" s="3" t="str">
        <f>VLOOKUP($A1404,DICO_Complet!A:R,6,FALSE)</f>
        <v>DecimalRate</v>
      </c>
      <c r="G1404" s="31" t="str">
        <f>VLOOKUP($A1404,DICO_Complet!A:R,7,FALSE)</f>
        <v>DNS</v>
      </c>
      <c r="H1404" s="31">
        <f>VLOOKUP($A1404,DICO_Complet!A:R,8,FALSE)</f>
        <v>0</v>
      </c>
      <c r="I1404" s="3" t="str">
        <f>IF(VLOOKUP($A1404,DICO_Complet!A:R,9,FALSE)&lt;&gt;0,VLOOKUP($A1404,DICO_Complet!A:R,9,FALSE),"")</f>
        <v/>
      </c>
      <c r="J1404" s="3" t="str">
        <f>VLOOKUP($A1404,DICO_Complet!A:R,10,FALSE)</f>
        <v>Transaction scoring</v>
      </c>
      <c r="K1404" s="3" t="str">
        <f>IF(OR(ISNA(VLOOKUP(Tableau161920[[#This Row],[Référence]],MON_MSG!A:H,7,FALSE)),ISBLANK(VLOOKUP(Tableau161920[[#This Row],[Référence]],MON_MSG!A:H,7,FALSE))),"",VLOOKUP(Tableau161920[[#This Row],[Référence]],MON_MSG!A:H,7,FALSE))</f>
        <v/>
      </c>
      <c r="L1404" s="3" t="str">
        <f>IF(OR(ISNA(VLOOKUP(Tableau161920[[#This Row],[Référence]],MON_MSG!A:I,8,FALSE)),ISBLANK(VLOOKUP(Tableau161920[[#This Row],[Référence]],MON_MSG!A:I,8,FALSE))),"",VLOOKUP(Tableau161920[[#This Row],[Référence]],MON_MSG!A:I,8,FALSE))</f>
        <v/>
      </c>
      <c r="M1404" s="3" t="str">
        <f>IF(OR(ISNA(VLOOKUP(Tableau161920[[#This Row],[Référence]],MON_MSG!A:J,9,FALSE)),ISBLANK(VLOOKUP(Tableau161920[[#This Row],[Référence]],MON_MSG!A:J,9,FALSE))),"",VLOOKUP(Tableau161920[[#This Row],[Référence]],MON_MSG!A:J,9,FALSE))</f>
        <v/>
      </c>
      <c r="N1404" s="3" t="str">
        <f>IF(VLOOKUP($A1404,DICO_Complet!A:R,12,FALSE)=0,"",VLOOKUP($A1404,DICO_Complet!A:R,12,FALSE))</f>
        <v/>
      </c>
      <c r="O1404" s="3" t="str">
        <f>IF(VLOOKUP($A1404,DICO_Complet!A:R,13,FALSE)=0,"",VLOOKUP($A1404,DICO_Complet!A:R,13,FALSE))</f>
        <v/>
      </c>
      <c r="P1404" s="3" t="str">
        <f>IF(VLOOKUP($A1404,DICO_Complet!A:R,14,FALSE)=0,"",VLOOKUP($A1404,DICO_Complet!A:R,14,FALSE))</f>
        <v/>
      </c>
      <c r="Q1404" s="3" t="str">
        <f>IF(VLOOKUP($A1404,DICO_Complet!A:R,15,FALSE)=0,"",VLOOKUP($A1404,DICO_Complet!A:R,15,FALSE))</f>
        <v/>
      </c>
      <c r="R1404" s="3" t="str">
        <f>IF(VLOOKUP($A1404,DICO_Complet!A:R,16,FALSE)=0,"",VLOOKUP($A1404,DICO_Complet!A:R,16,FALSE))</f>
        <v/>
      </c>
      <c r="S1404" s="3" t="str">
        <f>IF(VLOOKUP($A1404,DICO_Complet!A:R,17,FALSE)=0,"",VLOOKUP($A1404,DICO_Complet!A:R,17,FALSE))</f>
        <v/>
      </c>
      <c r="T1404" s="3" t="str">
        <f>IF(VLOOKUP($A1404,DICO_Complet!A:R,18,FALSE)=0,"",VLOOKUP($A1404,DICO_Complet!A:R,18,FALSE))</f>
        <v/>
      </c>
    </row>
    <row r="1405" spans="1:20">
      <c r="A1405" s="29">
        <v>251202143403</v>
      </c>
      <c r="B1405" s="30" t="str">
        <f>IF(ISNA(VLOOKUP(Tableau161920[[#This Row],[Référence]],MON_MSG!A:B,2,FALSE)),"N",IF($I1405="Obsolete","N","O"))</f>
        <v>O</v>
      </c>
      <c r="C1405" s="3" t="str">
        <f>VLOOKUP($A1405,DICO_Complet!A:R,3,FALSE)</f>
        <v>Transaction</v>
      </c>
      <c r="D1405" s="3" t="str">
        <f>VLOOKUP($A1405,DICO_Complet!A:R,4,FALSE)</f>
        <v>disputePrescore</v>
      </c>
      <c r="E1405" s="3" t="str">
        <f>VLOOKUP($A1405,DICO_Complet!A:R,5,FALSE)</f>
        <v>scoringStatus</v>
      </c>
      <c r="F1405" s="3" t="str">
        <f>VLOOKUP($A1405,DICO_Complet!A:R,6,FALSE)</f>
        <v>ScoringStatusCodeset</v>
      </c>
      <c r="G1405" s="31" t="str">
        <f>VLOOKUP($A1405,DICO_Complet!A:R,7,FALSE)</f>
        <v>DNS</v>
      </c>
      <c r="H1405" s="31">
        <f>VLOOKUP($A1405,DICO_Complet!A:R,8,FALSE)</f>
        <v>0</v>
      </c>
      <c r="I1405" s="3" t="str">
        <f>IF(VLOOKUP($A1405,DICO_Complet!A:R,9,FALSE)&lt;&gt;0,VLOOKUP($A1405,DICO_Complet!A:R,9,FALSE),"")</f>
        <v/>
      </c>
      <c r="J1405" s="3" t="str">
        <f>VLOOKUP($A1405,DICO_Complet!A:R,10,FALSE)</f>
        <v>Transaction scoring status</v>
      </c>
      <c r="K1405" s="3" t="str">
        <f>IF(OR(ISNA(VLOOKUP(Tableau161920[[#This Row],[Référence]],MON_MSG!A:H,7,FALSE)),ISBLANK(VLOOKUP(Tableau161920[[#This Row],[Référence]],MON_MSG!A:H,7,FALSE))),"",VLOOKUP(Tableau161920[[#This Row],[Référence]],MON_MSG!A:H,7,FALSE))</f>
        <v/>
      </c>
      <c r="L1405" s="3" t="str">
        <f>IF(OR(ISNA(VLOOKUP(Tableau161920[[#This Row],[Référence]],MON_MSG!A:I,8,FALSE)),ISBLANK(VLOOKUP(Tableau161920[[#This Row],[Référence]],MON_MSG!A:I,8,FALSE))),"",VLOOKUP(Tableau161920[[#This Row],[Référence]],MON_MSG!A:I,8,FALSE))</f>
        <v/>
      </c>
      <c r="M1405" s="3" t="str">
        <f>IF(OR(ISNA(VLOOKUP(Tableau161920[[#This Row],[Référence]],MON_MSG!A:J,9,FALSE)),ISBLANK(VLOOKUP(Tableau161920[[#This Row],[Référence]],MON_MSG!A:J,9,FALSE))),"",VLOOKUP(Tableau161920[[#This Row],[Référence]],MON_MSG!A:J,9,FALSE))</f>
        <v/>
      </c>
      <c r="N1405" s="3" t="str">
        <f>IF(VLOOKUP($A1405,DICO_Complet!A:R,12,FALSE)=0,"",VLOOKUP($A1405,DICO_Complet!A:R,12,FALSE))</f>
        <v/>
      </c>
      <c r="O1405" s="3" t="str">
        <f>IF(VLOOKUP($A1405,DICO_Complet!A:R,13,FALSE)=0,"",VLOOKUP($A1405,DICO_Complet!A:R,13,FALSE))</f>
        <v/>
      </c>
      <c r="P1405" s="3" t="str">
        <f>IF(VLOOKUP($A1405,DICO_Complet!A:R,14,FALSE)=0,"",VLOOKUP($A1405,DICO_Complet!A:R,14,FALSE))</f>
        <v/>
      </c>
      <c r="Q1405" s="3" t="str">
        <f>IF(VLOOKUP($A1405,DICO_Complet!A:R,15,FALSE)=0,"",VLOOKUP($A1405,DICO_Complet!A:R,15,FALSE))</f>
        <v/>
      </c>
      <c r="R1405" s="3" t="str">
        <f>IF(VLOOKUP($A1405,DICO_Complet!A:R,16,FALSE)=0,"",VLOOKUP($A1405,DICO_Complet!A:R,16,FALSE))</f>
        <v/>
      </c>
      <c r="S1405" s="3" t="str">
        <f>IF(VLOOKUP($A1405,DICO_Complet!A:R,17,FALSE)=0,"",VLOOKUP($A1405,DICO_Complet!A:R,17,FALSE))</f>
        <v/>
      </c>
      <c r="T1405" s="3" t="str">
        <f>IF(VLOOKUP($A1405,DICO_Complet!A:R,18,FALSE)=0,"",VLOOKUP($A1405,DICO_Complet!A:R,18,FALSE))</f>
        <v/>
      </c>
    </row>
    <row r="1406" spans="1:20">
      <c r="A1406" s="29">
        <v>250414120300</v>
      </c>
      <c r="B1406" s="30" t="str">
        <f>IF(ISNA(VLOOKUP(Tableau161920[[#This Row],[Référence]],MON_MSG!A:B,2,FALSE)),"N",IF($I1406="Obsolete","N","O"))</f>
        <v>O</v>
      </c>
      <c r="C1406" s="3" t="str">
        <f>VLOOKUP($A1406,DICO_Complet!A:R,3,FALSE)</f>
        <v>Transaction</v>
      </c>
      <c r="D1406" s="3" t="str">
        <f>VLOOKUP($A1406,DICO_Complet!A:R,4,FALSE)</f>
        <v>eMV</v>
      </c>
      <c r="E1406" s="3" t="str">
        <f>VLOOKUP($A1406,DICO_Complet!A:R,5,FALSE)</f>
        <v>appEffectiveDate</v>
      </c>
      <c r="F1406" s="3" t="str">
        <f>VLOOKUP($A1406,DICO_Complet!A:R,6,FALSE)</f>
        <v>ISODate</v>
      </c>
      <c r="G1406" s="31" t="str">
        <f>VLOOKUP($A1406,DICO_Complet!A:R,7,FALSE)</f>
        <v>DNS</v>
      </c>
      <c r="H1406" s="31">
        <f>VLOOKUP($A1406,DICO_Complet!A:R,8,FALSE)</f>
        <v>0</v>
      </c>
      <c r="I1406" s="3" t="str">
        <f>IF(VLOOKUP($A1406,DICO_Complet!A:R,9,FALSE)&lt;&gt;0,VLOOKUP($A1406,DICO_Complet!A:R,9,FALSE),"")</f>
        <v/>
      </c>
      <c r="J1406" s="3" t="str">
        <f>VLOOKUP($A1406,DICO_Complet!A:R,10,FALSE)</f>
        <v xml:space="preserve">application effective date </v>
      </c>
      <c r="K1406" s="3" t="str">
        <f>IF(OR(ISNA(VLOOKUP(Tableau161920[[#This Row],[Référence]],MON_MSG!A:H,7,FALSE)),ISBLANK(VLOOKUP(Tableau161920[[#This Row],[Référence]],MON_MSG!A:H,7,FALSE))),"",VLOOKUP(Tableau161920[[#This Row],[Référence]],MON_MSG!A:H,7,FALSE))</f>
        <v/>
      </c>
      <c r="L1406" s="3" t="str">
        <f>IF(OR(ISNA(VLOOKUP(Tableau161920[[#This Row],[Référence]],MON_MSG!A:I,8,FALSE)),ISBLANK(VLOOKUP(Tableau161920[[#This Row],[Référence]],MON_MSG!A:I,8,FALSE))),"",VLOOKUP(Tableau161920[[#This Row],[Référence]],MON_MSG!A:I,8,FALSE))</f>
        <v/>
      </c>
      <c r="M1406" s="3" t="str">
        <f>IF(OR(ISNA(VLOOKUP(Tableau161920[[#This Row],[Référence]],MON_MSG!A:J,9,FALSE)),ISBLANK(VLOOKUP(Tableau161920[[#This Row],[Référence]],MON_MSG!A:J,9,FALSE))),"",VLOOKUP(Tableau161920[[#This Row],[Référence]],MON_MSG!A:J,9,FALSE))</f>
        <v/>
      </c>
      <c r="N1406" s="3" t="str">
        <f>IF(VLOOKUP($A1406,DICO_Complet!A:R,12,FALSE)=0,"",VLOOKUP($A1406,DICO_Complet!A:R,12,FALSE))</f>
        <v/>
      </c>
      <c r="O1406" s="3" t="str">
        <f>IF(VLOOKUP($A1406,DICO_Complet!A:R,13,FALSE)=0,"",VLOOKUP($A1406,DICO_Complet!A:R,13,FALSE))</f>
        <v/>
      </c>
      <c r="P1406" s="3" t="str">
        <f>IF(VLOOKUP($A1406,DICO_Complet!A:R,14,FALSE)=0,"",VLOOKUP($A1406,DICO_Complet!A:R,14,FALSE))</f>
        <v>055- 5F25</v>
      </c>
      <c r="Q1406" s="3" t="str">
        <f>IF(VLOOKUP($A1406,DICO_Complet!A:R,15,FALSE)=0,"",VLOOKUP($A1406,DICO_Complet!A:R,15,FALSE))</f>
        <v/>
      </c>
      <c r="R1406" s="3" t="str">
        <f>IF(VLOOKUP($A1406,DICO_Complet!A:R,16,FALSE)=0,"",VLOOKUP($A1406,DICO_Complet!A:R,16,FALSE))</f>
        <v/>
      </c>
      <c r="S1406" s="3" t="str">
        <f>IF(VLOOKUP($A1406,DICO_Complet!A:R,17,FALSE)=0,"",VLOOKUP($A1406,DICO_Complet!A:R,17,FALSE))</f>
        <v/>
      </c>
      <c r="T1406" s="3" t="str">
        <f>IF(VLOOKUP($A1406,DICO_Complet!A:R,18,FALSE)=0,"",VLOOKUP($A1406,DICO_Complet!A:R,18,FALSE))</f>
        <v/>
      </c>
    </row>
    <row r="1407" spans="1:20">
      <c r="A1407" s="29">
        <v>241112000167</v>
      </c>
      <c r="B1407" s="30" t="str">
        <f>IF(ISNA(VLOOKUP(Tableau161920[[#This Row],[Référence]],MON_MSG!A:B,2,FALSE)),"N",IF($I1407="Obsolete","N","O"))</f>
        <v>O</v>
      </c>
      <c r="C1407" s="3" t="str">
        <f>VLOOKUP($A1407,DICO_Complet!A:R,3,FALSE)</f>
        <v>Transaction</v>
      </c>
      <c r="D1407" s="3" t="str">
        <f>VLOOKUP($A1407,DICO_Complet!A:R,4,FALSE)</f>
        <v>eMV</v>
      </c>
      <c r="E1407" s="3" t="str">
        <f>VLOOKUP($A1407,DICO_Complet!A:R,5,FALSE)</f>
        <v>appExpiryDate</v>
      </c>
      <c r="F1407" s="3" t="str">
        <f>VLOOKUP($A1407,DICO_Complet!A:R,6,FALSE)</f>
        <v>ISODate</v>
      </c>
      <c r="G1407" s="31" t="str">
        <f>VLOOKUP($A1407,DICO_Complet!A:R,7,FALSE)</f>
        <v>DTI</v>
      </c>
      <c r="H1407" s="31">
        <f>VLOOKUP($A1407,DICO_Complet!A:R,8,FALSE)</f>
        <v>0</v>
      </c>
      <c r="I1407" s="3" t="str">
        <f>IF(VLOOKUP($A1407,DICO_Complet!A:R,9,FALSE)&lt;&gt;0,VLOOKUP($A1407,DICO_Complet!A:R,9,FALSE),"")</f>
        <v/>
      </c>
      <c r="J1407" s="3" t="str">
        <f>VLOOKUP($A1407,DICO_Complet!A:R,10,FALSE)</f>
        <v>EMV card application’s validity end date</v>
      </c>
      <c r="K1407" s="3" t="str">
        <f>IF(OR(ISNA(VLOOKUP(Tableau161920[[#This Row],[Référence]],MON_MSG!A:H,7,FALSE)),ISBLANK(VLOOKUP(Tableau161920[[#This Row],[Référence]],MON_MSG!A:H,7,FALSE))),"",VLOOKUP(Tableau161920[[#This Row],[Référence]],MON_MSG!A:H,7,FALSE))</f>
        <v/>
      </c>
      <c r="L1407" s="3" t="str">
        <f>IF(OR(ISNA(VLOOKUP(Tableau161920[[#This Row],[Référence]],MON_MSG!A:I,8,FALSE)),ISBLANK(VLOOKUP(Tableau161920[[#This Row],[Référence]],MON_MSG!A:I,8,FALSE))),"",VLOOKUP(Tableau161920[[#This Row],[Référence]],MON_MSG!A:I,8,FALSE))</f>
        <v/>
      </c>
      <c r="M1407" s="3" t="str">
        <f>IF(OR(ISNA(VLOOKUP(Tableau161920[[#This Row],[Référence]],MON_MSG!A:J,9,FALSE)),ISBLANK(VLOOKUP(Tableau161920[[#This Row],[Référence]],MON_MSG!A:J,9,FALSE))),"",VLOOKUP(Tableau161920[[#This Row],[Référence]],MON_MSG!A:J,9,FALSE))</f>
        <v/>
      </c>
      <c r="N1407" s="3" t="str">
        <f>IF(VLOOKUP($A1407,DICO_Complet!A:R,12,FALSE)=0,"",VLOOKUP($A1407,DICO_Complet!A:R,12,FALSE))</f>
        <v>RSB55_5F24</v>
      </c>
      <c r="O1407" s="3" t="str">
        <f>IF(VLOOKUP($A1407,DICO_Complet!A:R,13,FALSE)=0,"",VLOOKUP($A1407,DICO_Complet!A:R,13,FALSE))</f>
        <v>055-5F24</v>
      </c>
      <c r="P1407" s="3" t="str">
        <f>IF(VLOOKUP($A1407,DICO_Complet!A:R,14,FALSE)=0,"",VLOOKUP($A1407,DICO_Complet!A:R,14,FALSE))</f>
        <v>055-5F24</v>
      </c>
      <c r="Q1407" s="3" t="str">
        <f>IF(VLOOKUP($A1407,DICO_Complet!A:R,15,FALSE)=0,"",VLOOKUP($A1407,DICO_Complet!A:R,15,FALSE))</f>
        <v>055-5F24</v>
      </c>
      <c r="R1407" s="3" t="str">
        <f>IF(VLOOKUP($A1407,DICO_Complet!A:R,16,FALSE)=0,"",VLOOKUP($A1407,DICO_Complet!A:R,16,FALSE))</f>
        <v/>
      </c>
      <c r="S1407" s="3" t="str">
        <f>IF(VLOOKUP($A1407,DICO_Complet!A:R,17,FALSE)=0,"",VLOOKUP($A1407,DICO_Complet!A:R,17,FALSE))</f>
        <v>N/A</v>
      </c>
      <c r="T1407" s="3" t="str">
        <f>IF(VLOOKUP($A1407,DICO_Complet!A:R,18,FALSE)=0,"",VLOOKUP($A1407,DICO_Complet!A:R,18,FALSE))</f>
        <v/>
      </c>
    </row>
    <row r="1408" spans="1:20">
      <c r="A1408" s="29">
        <v>241112000168</v>
      </c>
      <c r="B1408" s="30" t="str">
        <f>IF(ISNA(VLOOKUP(Tableau161920[[#This Row],[Référence]],MON_MSG!A:B,2,FALSE)),"N",IF($I1408="Obsolete","N","O"))</f>
        <v>O</v>
      </c>
      <c r="C1408" s="3" t="str">
        <f>VLOOKUP($A1408,DICO_Complet!A:R,3,FALSE)</f>
        <v>Transaction</v>
      </c>
      <c r="D1408" s="3" t="str">
        <f>VLOOKUP($A1408,DICO_Complet!A:R,4,FALSE)</f>
        <v>eMV</v>
      </c>
      <c r="E1408" s="3" t="str">
        <f>VLOOKUP($A1408,DICO_Complet!A:R,5,FALSE)</f>
        <v>applicationCryptogram</v>
      </c>
      <c r="F1408" s="3" t="str">
        <f>VLOOKUP($A1408,DICO_Complet!A:R,6,FALSE)</f>
        <v>Exact8HexBinaryText</v>
      </c>
      <c r="G1408" s="31" t="str">
        <f>VLOOKUP($A1408,DICO_Complet!A:R,7,FALSE)</f>
        <v>DNS</v>
      </c>
      <c r="H1408" s="31">
        <f>VLOOKUP($A1408,DICO_Complet!A:R,8,FALSE)</f>
        <v>0</v>
      </c>
      <c r="I1408" s="3" t="str">
        <f>IF(VLOOKUP($A1408,DICO_Complet!A:R,9,FALSE)&lt;&gt;0,VLOOKUP($A1408,DICO_Complet!A:R,9,FALSE),"")</f>
        <v/>
      </c>
      <c r="J1408" s="3" t="str">
        <f>VLOOKUP($A1408,DICO_Complet!A:R,10,FALSE)</f>
        <v>Certificate returned in response to a cryptogram generation</v>
      </c>
      <c r="K1408" s="3" t="str">
        <f>IF(OR(ISNA(VLOOKUP(Tableau161920[[#This Row],[Référence]],MON_MSG!A:H,7,FALSE)),ISBLANK(VLOOKUP(Tableau161920[[#This Row],[Référence]],MON_MSG!A:H,7,FALSE))),"",VLOOKUP(Tableau161920[[#This Row],[Référence]],MON_MSG!A:H,7,FALSE))</f>
        <v/>
      </c>
      <c r="L1408" s="3" t="str">
        <f>IF(OR(ISNA(VLOOKUP(Tableau161920[[#This Row],[Référence]],MON_MSG!A:I,8,FALSE)),ISBLANK(VLOOKUP(Tableau161920[[#This Row],[Référence]],MON_MSG!A:I,8,FALSE))),"",VLOOKUP(Tableau161920[[#This Row],[Référence]],MON_MSG!A:I,8,FALSE))</f>
        <v/>
      </c>
      <c r="M1408" s="3" t="str">
        <f>IF(OR(ISNA(VLOOKUP(Tableau161920[[#This Row],[Référence]],MON_MSG!A:J,9,FALSE)),ISBLANK(VLOOKUP(Tableau161920[[#This Row],[Référence]],MON_MSG!A:J,9,FALSE))),"",VLOOKUP(Tableau161920[[#This Row],[Référence]],MON_MSG!A:J,9,FALSE))</f>
        <v/>
      </c>
      <c r="N1408" s="3" t="str">
        <f>IF(VLOOKUP($A1408,DICO_Complet!A:R,12,FALSE)=0,"",VLOOKUP($A1408,DICO_Complet!A:R,12,FALSE))</f>
        <v>RSB55_9F26</v>
      </c>
      <c r="O1408" s="3" t="str">
        <f>IF(VLOOKUP($A1408,DICO_Complet!A:R,13,FALSE)=0,"",VLOOKUP($A1408,DICO_Complet!A:R,13,FALSE))</f>
        <v>055-9F26</v>
      </c>
      <c r="P1408" s="3" t="str">
        <f>IF(VLOOKUP($A1408,DICO_Complet!A:R,14,FALSE)=0,"",VLOOKUP($A1408,DICO_Complet!A:R,14,FALSE))</f>
        <v>055-9F26</v>
      </c>
      <c r="Q1408" s="3" t="str">
        <f>IF(VLOOKUP($A1408,DICO_Complet!A:R,15,FALSE)=0,"",VLOOKUP($A1408,DICO_Complet!A:R,15,FALSE))</f>
        <v>055-9F26</v>
      </c>
      <c r="R1408" s="3" t="str">
        <f>IF(VLOOKUP($A1408,DICO_Complet!A:R,16,FALSE)=0,"",VLOOKUP($A1408,DICO_Complet!A:R,16,FALSE))</f>
        <v/>
      </c>
      <c r="S1408" s="3" t="str">
        <f>IF(VLOOKUP($A1408,DICO_Complet!A:R,17,FALSE)=0,"",VLOOKUP($A1408,DICO_Complet!A:R,17,FALSE))</f>
        <v/>
      </c>
      <c r="T1408" s="3" t="str">
        <f>IF(VLOOKUP($A1408,DICO_Complet!A:R,18,FALSE)=0,"",VLOOKUP($A1408,DICO_Complet!A:R,18,FALSE))</f>
        <v/>
      </c>
    </row>
    <row r="1409" spans="1:20">
      <c r="A1409" s="29">
        <v>241112000169</v>
      </c>
      <c r="B1409" s="30" t="str">
        <f>IF(ISNA(VLOOKUP(Tableau161920[[#This Row],[Référence]],MON_MSG!A:B,2,FALSE)),"N",IF($I1409="Obsolete","N","O"))</f>
        <v>O</v>
      </c>
      <c r="C1409" s="3" t="str">
        <f>VLOOKUP($A1409,DICO_Complet!A:R,3,FALSE)</f>
        <v>Transaction</v>
      </c>
      <c r="D1409" s="3" t="str">
        <f>VLOOKUP($A1409,DICO_Complet!A:R,4,FALSE)</f>
        <v>eMV</v>
      </c>
      <c r="E1409" s="3" t="str">
        <f>VLOOKUP($A1409,DICO_Complet!A:R,5,FALSE)</f>
        <v>applicationSelectionRegisteredProprietaryData</v>
      </c>
      <c r="F1409" s="3" t="str">
        <f>VLOOKUP($A1409,DICO_Complet!A:R,6,FALSE)</f>
        <v>Min4Max32HexBinaryText</v>
      </c>
      <c r="G1409" s="31" t="str">
        <f>VLOOKUP($A1409,DICO_Complet!A:R,7,FALSE)</f>
        <v>DNS</v>
      </c>
      <c r="H1409" s="31">
        <f>VLOOKUP($A1409,DICO_Complet!A:R,8,FALSE)</f>
        <v>0</v>
      </c>
      <c r="I1409" s="3" t="str">
        <f>IF(VLOOKUP($A1409,DICO_Complet!A:R,9,FALSE)&lt;&gt;0,VLOOKUP($A1409,DICO_Complet!A:R,9,FALSE),"")</f>
        <v/>
      </c>
      <c r="J1409" s="3" t="str">
        <f>VLOOKUP($A1409,DICO_Complet!A:R,10,FALSE)</f>
        <v>proprietary card data assigned by EMVCo to specific markets</v>
      </c>
      <c r="K1409" s="3" t="str">
        <f>IF(OR(ISNA(VLOOKUP(Tableau161920[[#This Row],[Référence]],MON_MSG!A:H,7,FALSE)),ISBLANK(VLOOKUP(Tableau161920[[#This Row],[Référence]],MON_MSG!A:H,7,FALSE))),"",VLOOKUP(Tableau161920[[#This Row],[Référence]],MON_MSG!A:H,7,FALSE))</f>
        <v/>
      </c>
      <c r="L1409" s="3" t="str">
        <f>IF(OR(ISNA(VLOOKUP(Tableau161920[[#This Row],[Référence]],MON_MSG!A:I,8,FALSE)),ISBLANK(VLOOKUP(Tableau161920[[#This Row],[Référence]],MON_MSG!A:I,8,FALSE))),"",VLOOKUP(Tableau161920[[#This Row],[Référence]],MON_MSG!A:I,8,FALSE))</f>
        <v/>
      </c>
      <c r="M1409" s="3" t="str">
        <f>IF(OR(ISNA(VLOOKUP(Tableau161920[[#This Row],[Référence]],MON_MSG!A:J,9,FALSE)),ISBLANK(VLOOKUP(Tableau161920[[#This Row],[Référence]],MON_MSG!A:J,9,FALSE))),"",VLOOKUP(Tableau161920[[#This Row],[Référence]],MON_MSG!A:J,9,FALSE))</f>
        <v/>
      </c>
      <c r="N1409" s="3" t="str">
        <f>IF(VLOOKUP($A1409,DICO_Complet!A:R,12,FALSE)=0,"",VLOOKUP($A1409,DICO_Complet!A:R,12,FALSE))</f>
        <v>RSB55_9F0A</v>
      </c>
      <c r="O1409" s="3" t="str">
        <f>IF(VLOOKUP($A1409,DICO_Complet!A:R,13,FALSE)=0,"",VLOOKUP($A1409,DICO_Complet!A:R,13,FALSE))</f>
        <v>055-9F0A</v>
      </c>
      <c r="P1409" s="3" t="str">
        <f>IF(VLOOKUP($A1409,DICO_Complet!A:R,14,FALSE)=0,"",VLOOKUP($A1409,DICO_Complet!A:R,14,FALSE))</f>
        <v/>
      </c>
      <c r="Q1409" s="3" t="str">
        <f>IF(VLOOKUP($A1409,DICO_Complet!A:R,15,FALSE)=0,"",VLOOKUP($A1409,DICO_Complet!A:R,15,FALSE))</f>
        <v>055-9F0A</v>
      </c>
      <c r="R1409" s="3" t="str">
        <f>IF(VLOOKUP($A1409,DICO_Complet!A:R,16,FALSE)=0,"",VLOOKUP($A1409,DICO_Complet!A:R,16,FALSE))</f>
        <v/>
      </c>
      <c r="S1409" s="3" t="str">
        <f>IF(VLOOKUP($A1409,DICO_Complet!A:R,17,FALSE)=0,"",VLOOKUP($A1409,DICO_Complet!A:R,17,FALSE))</f>
        <v/>
      </c>
      <c r="T1409" s="3" t="str">
        <f>IF(VLOOKUP($A1409,DICO_Complet!A:R,18,FALSE)=0,"",VLOOKUP($A1409,DICO_Complet!A:R,18,FALSE))</f>
        <v/>
      </c>
    </row>
    <row r="1410" spans="1:20">
      <c r="A1410" s="29">
        <v>241112000193</v>
      </c>
      <c r="B1410" s="30" t="str">
        <f>IF(ISNA(VLOOKUP(Tableau161920[[#This Row],[Référence]],MON_MSG!A:B,2,FALSE)),"N",IF($I1410="Obsolete","N","O"))</f>
        <v>O</v>
      </c>
      <c r="C1410" s="3" t="str">
        <f>VLOOKUP($A1410,DICO_Complet!A:R,3,FALSE)</f>
        <v>Transaction</v>
      </c>
      <c r="D1410" s="3" t="str">
        <f>VLOOKUP($A1410,DICO_Complet!A:R,4,FALSE)</f>
        <v>eMV</v>
      </c>
      <c r="E1410" s="3" t="str">
        <f>VLOOKUP($A1410,DICO_Complet!A:R,5,FALSE)</f>
        <v>applicationTransactionCounter</v>
      </c>
      <c r="F1410" s="3" t="str">
        <f>VLOOKUP($A1410,DICO_Complet!A:R,6,FALSE)</f>
        <v>Exact2HexBinaryText</v>
      </c>
      <c r="G1410" s="31" t="str">
        <f>VLOOKUP($A1410,DICO_Complet!A:R,7,FALSE)</f>
        <v>DNS</v>
      </c>
      <c r="H1410" s="31">
        <f>VLOOKUP($A1410,DICO_Complet!A:R,8,FALSE)</f>
        <v>0</v>
      </c>
      <c r="I1410" s="3" t="str">
        <f>IF(VLOOKUP($A1410,DICO_Complet!A:R,9,FALSE)&lt;&gt;0,VLOOKUP($A1410,DICO_Complet!A:R,9,FALSE),"")</f>
        <v/>
      </c>
      <c r="J1410" s="3" t="str">
        <f>VLOOKUP($A1410,DICO_Complet!A:R,10,FALSE)</f>
        <v>Application Transaction Counter</v>
      </c>
      <c r="K1410" s="3" t="str">
        <f>IF(OR(ISNA(VLOOKUP(Tableau161920[[#This Row],[Référence]],MON_MSG!A:H,7,FALSE)),ISBLANK(VLOOKUP(Tableau161920[[#This Row],[Référence]],MON_MSG!A:H,7,FALSE))),"",VLOOKUP(Tableau161920[[#This Row],[Référence]],MON_MSG!A:H,7,FALSE))</f>
        <v/>
      </c>
      <c r="L1410" s="3" t="str">
        <f>IF(OR(ISNA(VLOOKUP(Tableau161920[[#This Row],[Référence]],MON_MSG!A:I,8,FALSE)),ISBLANK(VLOOKUP(Tableau161920[[#This Row],[Référence]],MON_MSG!A:I,8,FALSE))),"",VLOOKUP(Tableau161920[[#This Row],[Référence]],MON_MSG!A:I,8,FALSE))</f>
        <v/>
      </c>
      <c r="M1410" s="3" t="str">
        <f>IF(OR(ISNA(VLOOKUP(Tableau161920[[#This Row],[Référence]],MON_MSG!A:J,9,FALSE)),ISBLANK(VLOOKUP(Tableau161920[[#This Row],[Référence]],MON_MSG!A:J,9,FALSE))),"",VLOOKUP(Tableau161920[[#This Row],[Référence]],MON_MSG!A:J,9,FALSE))</f>
        <v/>
      </c>
      <c r="N1410" s="3" t="str">
        <f>IF(VLOOKUP($A1410,DICO_Complet!A:R,12,FALSE)=0,"",VLOOKUP($A1410,DICO_Complet!A:R,12,FALSE))</f>
        <v>RSB55_9F36</v>
      </c>
      <c r="O1410" s="3" t="str">
        <f>IF(VLOOKUP($A1410,DICO_Complet!A:R,13,FALSE)=0,"",VLOOKUP($A1410,DICO_Complet!A:R,13,FALSE))</f>
        <v>055-9F36</v>
      </c>
      <c r="P1410" s="3" t="str">
        <f>IF(VLOOKUP($A1410,DICO_Complet!A:R,14,FALSE)=0,"",VLOOKUP($A1410,DICO_Complet!A:R,14,FALSE))</f>
        <v>055-9F36</v>
      </c>
      <c r="Q1410" s="3" t="str">
        <f>IF(VLOOKUP($A1410,DICO_Complet!A:R,15,FALSE)=0,"",VLOOKUP($A1410,DICO_Complet!A:R,15,FALSE))</f>
        <v>055-9F36</v>
      </c>
      <c r="R1410" s="3" t="str">
        <f>IF(VLOOKUP($A1410,DICO_Complet!A:R,16,FALSE)=0,"",VLOOKUP($A1410,DICO_Complet!A:R,16,FALSE))</f>
        <v/>
      </c>
      <c r="S1410" s="3" t="str">
        <f>IF(VLOOKUP($A1410,DICO_Complet!A:R,17,FALSE)=0,"",VLOOKUP($A1410,DICO_Complet!A:R,17,FALSE))</f>
        <v/>
      </c>
      <c r="T1410" s="3" t="str">
        <f>IF(VLOOKUP($A1410,DICO_Complet!A:R,18,FALSE)=0,"",VLOOKUP($A1410,DICO_Complet!A:R,18,FALSE))</f>
        <v/>
      </c>
    </row>
    <row r="1411" spans="1:20">
      <c r="A1411" s="29">
        <v>250625172703</v>
      </c>
      <c r="B1411" s="30" t="str">
        <f>IF(ISNA(VLOOKUP(Tableau161920[[#This Row],[Référence]],MON_MSG!A:B,2,FALSE)),"N",IF($I1411="Obsolete","N","O"))</f>
        <v>O</v>
      </c>
      <c r="C1411" s="3" t="str">
        <f>VLOOKUP($A1411,DICO_Complet!A:R,3,FALSE)</f>
        <v>Transaction</v>
      </c>
      <c r="D1411" s="3" t="str">
        <f>VLOOKUP($A1411,DICO_Complet!A:R,4,FALSE)</f>
        <v>eMV</v>
      </c>
      <c r="E1411" s="3" t="str">
        <f>VLOOKUP($A1411,DICO_Complet!A:R,5,FALSE)</f>
        <v>caiIssuer</v>
      </c>
      <c r="F1411" s="3" t="str">
        <f>VLOOKUP($A1411,DICO_Complet!A:R,6,FALSE)</f>
        <v>Max8HexBinaryText</v>
      </c>
      <c r="G1411" s="31" t="str">
        <f>VLOOKUP($A1411,DICO_Complet!A:R,7,FALSE)</f>
        <v>DNS</v>
      </c>
      <c r="H1411" s="31">
        <f>VLOOKUP($A1411,DICO_Complet!A:R,8,FALSE)</f>
        <v>0</v>
      </c>
      <c r="I1411" s="3" t="str">
        <f>IF(VLOOKUP($A1411,DICO_Complet!A:R,9,FALSE)&lt;&gt;0,VLOOKUP($A1411,DICO_Complet!A:R,9,FALSE),"")</f>
        <v/>
      </c>
      <c r="J1411" s="3" t="str">
        <f>VLOOKUP($A1411,DICO_Complet!A:R,10,FALSE)</f>
        <v xml:space="preserve">CAI Issuer - Deleted since CB2AF 1.3.2 </v>
      </c>
      <c r="K1411" s="3" t="str">
        <f>IF(OR(ISNA(VLOOKUP(Tableau161920[[#This Row],[Référence]],MON_MSG!A:H,7,FALSE)),ISBLANK(VLOOKUP(Tableau161920[[#This Row],[Référence]],MON_MSG!A:H,7,FALSE))),"",VLOOKUP(Tableau161920[[#This Row],[Référence]],MON_MSG!A:H,7,FALSE))</f>
        <v/>
      </c>
      <c r="L1411" s="3" t="str">
        <f>IF(OR(ISNA(VLOOKUP(Tableau161920[[#This Row],[Référence]],MON_MSG!A:I,8,FALSE)),ISBLANK(VLOOKUP(Tableau161920[[#This Row],[Référence]],MON_MSG!A:I,8,FALSE))),"",VLOOKUP(Tableau161920[[#This Row],[Référence]],MON_MSG!A:I,8,FALSE))</f>
        <v/>
      </c>
      <c r="M1411" s="3" t="str">
        <f>IF(OR(ISNA(VLOOKUP(Tableau161920[[#This Row],[Référence]],MON_MSG!A:J,9,FALSE)),ISBLANK(VLOOKUP(Tableau161920[[#This Row],[Référence]],MON_MSG!A:J,9,FALSE))),"",VLOOKUP(Tableau161920[[#This Row],[Référence]],MON_MSG!A:J,9,FALSE))</f>
        <v/>
      </c>
      <c r="N1411" s="3" t="str">
        <f>IF(VLOOKUP($A1411,DICO_Complet!A:R,12,FALSE)=0,"",VLOOKUP($A1411,DICO_Complet!A:R,12,FALSE))</f>
        <v/>
      </c>
      <c r="O1411" s="3" t="str">
        <f>IF(VLOOKUP($A1411,DICO_Complet!A:R,13,FALSE)=0,"",VLOOKUP($A1411,DICO_Complet!A:R,13,FALSE))</f>
        <v/>
      </c>
      <c r="P1411" s="3" t="str">
        <f>IF(VLOOKUP($A1411,DICO_Complet!A:R,14,FALSE)=0,"",VLOOKUP($A1411,DICO_Complet!A:R,14,FALSE))</f>
        <v>055-DF75</v>
      </c>
      <c r="Q1411" s="3" t="str">
        <f>IF(VLOOKUP($A1411,DICO_Complet!A:R,15,FALSE)=0,"",VLOOKUP($A1411,DICO_Complet!A:R,15,FALSE))</f>
        <v/>
      </c>
      <c r="R1411" s="3" t="str">
        <f>IF(VLOOKUP($A1411,DICO_Complet!A:R,16,FALSE)=0,"",VLOOKUP($A1411,DICO_Complet!A:R,16,FALSE))</f>
        <v/>
      </c>
      <c r="S1411" s="3" t="str">
        <f>IF(VLOOKUP($A1411,DICO_Complet!A:R,17,FALSE)=0,"",VLOOKUP($A1411,DICO_Complet!A:R,17,FALSE))</f>
        <v/>
      </c>
      <c r="T1411" s="3" t="str">
        <f>IF(VLOOKUP($A1411,DICO_Complet!A:R,18,FALSE)=0,"",VLOOKUP($A1411,DICO_Complet!A:R,18,FALSE))</f>
        <v/>
      </c>
    </row>
    <row r="1412" spans="1:20">
      <c r="A1412" s="29">
        <v>250625172704</v>
      </c>
      <c r="B1412" s="30" t="str">
        <f>IF(ISNA(VLOOKUP(Tableau161920[[#This Row],[Référence]],MON_MSG!A:B,2,FALSE)),"N",IF($I1412="Obsolete","N","O"))</f>
        <v>O</v>
      </c>
      <c r="C1412" s="3" t="str">
        <f>VLOOKUP($A1412,DICO_Complet!A:R,3,FALSE)</f>
        <v>Transaction</v>
      </c>
      <c r="D1412" s="3" t="str">
        <f>VLOOKUP($A1412,DICO_Complet!A:R,4,FALSE)</f>
        <v>eMV</v>
      </c>
      <c r="E1412" s="3" t="str">
        <f>VLOOKUP($A1412,DICO_Complet!A:R,5,FALSE)</f>
        <v>camMemoryAddress</v>
      </c>
      <c r="F1412" s="3" t="str">
        <f>VLOOKUP($A1412,DICO_Complet!A:R,6,FALSE)</f>
        <v>Max2HexBinaryText</v>
      </c>
      <c r="G1412" s="31" t="str">
        <f>VLOOKUP($A1412,DICO_Complet!A:R,7,FALSE)</f>
        <v>DNS</v>
      </c>
      <c r="H1412" s="31">
        <f>VLOOKUP($A1412,DICO_Complet!A:R,8,FALSE)</f>
        <v>0</v>
      </c>
      <c r="I1412" s="3" t="str">
        <f>IF(VLOOKUP($A1412,DICO_Complet!A:R,9,FALSE)&lt;&gt;0,VLOOKUP($A1412,DICO_Complet!A:R,9,FALSE),"")</f>
        <v/>
      </c>
      <c r="J1412" s="3" t="str">
        <f>VLOOKUP($A1412,DICO_Complet!A:R,10,FALSE)</f>
        <v xml:space="preserve">cam Memory Address - Deleted since CB2AF 1.3.2 </v>
      </c>
      <c r="K1412" s="3" t="str">
        <f>IF(OR(ISNA(VLOOKUP(Tableau161920[[#This Row],[Référence]],MON_MSG!A:H,7,FALSE)),ISBLANK(VLOOKUP(Tableau161920[[#This Row],[Référence]],MON_MSG!A:H,7,FALSE))),"",VLOOKUP(Tableau161920[[#This Row],[Référence]],MON_MSG!A:H,7,FALSE))</f>
        <v/>
      </c>
      <c r="L1412" s="3" t="str">
        <f>IF(OR(ISNA(VLOOKUP(Tableau161920[[#This Row],[Référence]],MON_MSG!A:I,8,FALSE)),ISBLANK(VLOOKUP(Tableau161920[[#This Row],[Référence]],MON_MSG!A:I,8,FALSE))),"",VLOOKUP(Tableau161920[[#This Row],[Référence]],MON_MSG!A:I,8,FALSE))</f>
        <v/>
      </c>
      <c r="M1412" s="3" t="str">
        <f>IF(OR(ISNA(VLOOKUP(Tableau161920[[#This Row],[Référence]],MON_MSG!A:J,9,FALSE)),ISBLANK(VLOOKUP(Tableau161920[[#This Row],[Référence]],MON_MSG!A:J,9,FALSE))),"",VLOOKUP(Tableau161920[[#This Row],[Référence]],MON_MSG!A:J,9,FALSE))</f>
        <v/>
      </c>
      <c r="N1412" s="3" t="str">
        <f>IF(VLOOKUP($A1412,DICO_Complet!A:R,12,FALSE)=0,"",VLOOKUP($A1412,DICO_Complet!A:R,12,FALSE))</f>
        <v/>
      </c>
      <c r="O1412" s="3" t="str">
        <f>IF(VLOOKUP($A1412,DICO_Complet!A:R,13,FALSE)=0,"",VLOOKUP($A1412,DICO_Complet!A:R,13,FALSE))</f>
        <v/>
      </c>
      <c r="P1412" s="3" t="str">
        <f>IF(VLOOKUP($A1412,DICO_Complet!A:R,14,FALSE)=0,"",VLOOKUP($A1412,DICO_Complet!A:R,14,FALSE))</f>
        <v>055-DF76 P 1</v>
      </c>
      <c r="Q1412" s="3" t="str">
        <f>IF(VLOOKUP($A1412,DICO_Complet!A:R,15,FALSE)=0,"",VLOOKUP($A1412,DICO_Complet!A:R,15,FALSE))</f>
        <v/>
      </c>
      <c r="R1412" s="3" t="str">
        <f>IF(VLOOKUP($A1412,DICO_Complet!A:R,16,FALSE)=0,"",VLOOKUP($A1412,DICO_Complet!A:R,16,FALSE))</f>
        <v/>
      </c>
      <c r="S1412" s="3" t="str">
        <f>IF(VLOOKUP($A1412,DICO_Complet!A:R,17,FALSE)=0,"",VLOOKUP($A1412,DICO_Complet!A:R,17,FALSE))</f>
        <v/>
      </c>
      <c r="T1412" s="3" t="str">
        <f>IF(VLOOKUP($A1412,DICO_Complet!A:R,18,FALSE)=0,"",VLOOKUP($A1412,DICO_Complet!A:R,18,FALSE))</f>
        <v/>
      </c>
    </row>
    <row r="1413" spans="1:20">
      <c r="A1413" s="29">
        <v>260420161600</v>
      </c>
      <c r="B1413" s="30" t="str">
        <f>IF(ISNA(VLOOKUP(Tableau161920[[#This Row],[Référence]],MON_MSG!A:B,2,FALSE)),"N",IF($I1413="Obsolete","N","O"))</f>
        <v>O</v>
      </c>
      <c r="C1413" s="3" t="str">
        <f>VLOOKUP($A1413,DICO_Complet!A:R,3,FALSE)</f>
        <v>Transaction</v>
      </c>
      <c r="D1413" s="3" t="str">
        <f>VLOOKUP($A1413,DICO_Complet!A:R,4,FALSE)</f>
        <v>eMV</v>
      </c>
      <c r="E1413" s="3" t="str">
        <f>VLOOKUP($A1413,DICO_Complet!A:R,5,FALSE)</f>
        <v>contactlessMaskedTrack1</v>
      </c>
      <c r="F1413" s="3" t="str">
        <f>VLOOKUP($A1413,DICO_Complet!A:R,6,FALSE)</f>
        <v>Max76Text</v>
      </c>
      <c r="G1413" s="31" t="str">
        <f>VLOOKUP($A1413,DICO_Complet!A:R,7,FALSE)</f>
        <v>DNS</v>
      </c>
      <c r="H1413" s="31">
        <f>VLOOKUP($A1413,DICO_Complet!A:R,8,FALSE)</f>
        <v>0</v>
      </c>
      <c r="I1413" s="3" t="str">
        <f>IF(VLOOKUP($A1413,DICO_Complet!A:R,9,FALSE)&lt;&gt;0,VLOOKUP($A1413,DICO_Complet!A:R,9,FALSE),"")</f>
        <v/>
      </c>
      <c r="J1413" s="3" t="str">
        <f>VLOOKUP($A1413,DICO_Complet!A:R,10,FALSE)</f>
        <v>Track1 of contactless  masked</v>
      </c>
      <c r="K1413" s="3" t="str">
        <f>IF(OR(ISNA(VLOOKUP(Tableau161920[[#This Row],[Référence]],MON_MSG!A:H,7,FALSE)),ISBLANK(VLOOKUP(Tableau161920[[#This Row],[Référence]],MON_MSG!A:H,7,FALSE))),"",VLOOKUP(Tableau161920[[#This Row],[Référence]],MON_MSG!A:H,7,FALSE))</f>
        <v/>
      </c>
      <c r="L1413" s="3" t="str">
        <f>IF(OR(ISNA(VLOOKUP(Tableau161920[[#This Row],[Référence]],MON_MSG!A:I,8,FALSE)),ISBLANK(VLOOKUP(Tableau161920[[#This Row],[Référence]],MON_MSG!A:I,8,FALSE))),"",VLOOKUP(Tableau161920[[#This Row],[Référence]],MON_MSG!A:I,8,FALSE))</f>
        <v/>
      </c>
      <c r="M1413" s="3" t="str">
        <f>IF(OR(ISNA(VLOOKUP(Tableau161920[[#This Row],[Référence]],MON_MSG!A:J,9,FALSE)),ISBLANK(VLOOKUP(Tableau161920[[#This Row],[Référence]],MON_MSG!A:J,9,FALSE))),"",VLOOKUP(Tableau161920[[#This Row],[Référence]],MON_MSG!A:J,9,FALSE))</f>
        <v/>
      </c>
      <c r="N1413" s="3" t="str">
        <f>IF(VLOOKUP($A1413,DICO_Complet!A:R,12,FALSE)=0,"",VLOOKUP($A1413,DICO_Complet!A:R,12,FALSE))</f>
        <v/>
      </c>
      <c r="O1413" s="3" t="str">
        <f>IF(VLOOKUP($A1413,DICO_Complet!A:R,13,FALSE)=0,"",VLOOKUP($A1413,DICO_Complet!A:R,13,FALSE))</f>
        <v/>
      </c>
      <c r="P1413" s="3" t="str">
        <f>IF(VLOOKUP($A1413,DICO_Complet!A:R,14,FALSE)=0,"",VLOOKUP($A1413,DICO_Complet!A:R,14,FALSE))</f>
        <v/>
      </c>
      <c r="Q1413" s="3" t="str">
        <f>IF(VLOOKUP($A1413,DICO_Complet!A:R,15,FALSE)=0,"",VLOOKUP($A1413,DICO_Complet!A:R,15,FALSE))</f>
        <v/>
      </c>
      <c r="R1413" s="3" t="str">
        <f>IF(VLOOKUP($A1413,DICO_Complet!A:R,16,FALSE)=0,"",VLOOKUP($A1413,DICO_Complet!A:R,16,FALSE))</f>
        <v/>
      </c>
      <c r="S1413" s="3" t="str">
        <f>IF(VLOOKUP($A1413,DICO_Complet!A:R,17,FALSE)=0,"",VLOOKUP($A1413,DICO_Complet!A:R,17,FALSE))</f>
        <v/>
      </c>
      <c r="T1413" s="3" t="str">
        <f>IF(VLOOKUP($A1413,DICO_Complet!A:R,18,FALSE)=0,"",VLOOKUP($A1413,DICO_Complet!A:R,18,FALSE))</f>
        <v/>
      </c>
    </row>
    <row r="1414" spans="1:20">
      <c r="A1414" s="29">
        <v>250325134512</v>
      </c>
      <c r="B1414" s="30" t="str">
        <f>IF(ISNA(VLOOKUP(Tableau161920[[#This Row],[Référence]],MON_MSG!A:B,2,FALSE)),"N",IF($I1414="Obsolete","N","O"))</f>
        <v>O</v>
      </c>
      <c r="C1414" s="3" t="str">
        <f>VLOOKUP($A1414,DICO_Complet!A:R,3,FALSE)</f>
        <v>Transaction</v>
      </c>
      <c r="D1414" s="3" t="str">
        <f>VLOOKUP($A1414,DICO_Complet!A:R,4,FALSE)</f>
        <v>eMV</v>
      </c>
      <c r="E1414" s="3" t="str">
        <f>VLOOKUP($A1414,DICO_Complet!A:R,5,FALSE)</f>
        <v>contactlessMaskedTrack2</v>
      </c>
      <c r="F1414" s="3" t="str">
        <f>VLOOKUP($A1414,DICO_Complet!A:R,6,FALSE)</f>
        <v>Max37Text</v>
      </c>
      <c r="G1414" s="31" t="str">
        <f>VLOOKUP($A1414,DICO_Complet!A:R,7,FALSE)</f>
        <v>DNS</v>
      </c>
      <c r="H1414" s="31">
        <f>VLOOKUP($A1414,DICO_Complet!A:R,8,FALSE)</f>
        <v>0</v>
      </c>
      <c r="I1414" s="3" t="str">
        <f>IF(VLOOKUP($A1414,DICO_Complet!A:R,9,FALSE)&lt;&gt;0,VLOOKUP($A1414,DICO_Complet!A:R,9,FALSE),"")</f>
        <v/>
      </c>
      <c r="J1414" s="3" t="str">
        <f>VLOOKUP($A1414,DICO_Complet!A:R,10,FALSE)</f>
        <v>Track2 of contactless  masked</v>
      </c>
      <c r="K1414" s="3" t="str">
        <f>IF(OR(ISNA(VLOOKUP(Tableau161920[[#This Row],[Référence]],MON_MSG!A:H,7,FALSE)),ISBLANK(VLOOKUP(Tableau161920[[#This Row],[Référence]],MON_MSG!A:H,7,FALSE))),"",VLOOKUP(Tableau161920[[#This Row],[Référence]],MON_MSG!A:H,7,FALSE))</f>
        <v/>
      </c>
      <c r="L1414" s="3" t="str">
        <f>IF(OR(ISNA(VLOOKUP(Tableau161920[[#This Row],[Référence]],MON_MSG!A:I,8,FALSE)),ISBLANK(VLOOKUP(Tableau161920[[#This Row],[Référence]],MON_MSG!A:I,8,FALSE))),"",VLOOKUP(Tableau161920[[#This Row],[Référence]],MON_MSG!A:I,8,FALSE))</f>
        <v/>
      </c>
      <c r="M1414" s="3" t="str">
        <f>IF(OR(ISNA(VLOOKUP(Tableau161920[[#This Row],[Référence]],MON_MSG!A:J,9,FALSE)),ISBLANK(VLOOKUP(Tableau161920[[#This Row],[Référence]],MON_MSG!A:J,9,FALSE))),"",VLOOKUP(Tableau161920[[#This Row],[Référence]],MON_MSG!A:J,9,FALSE))</f>
        <v/>
      </c>
      <c r="N1414" s="3" t="str">
        <f>IF(VLOOKUP($A1414,DICO_Complet!A:R,12,FALSE)=0,"",VLOOKUP($A1414,DICO_Complet!A:R,12,FALSE))</f>
        <v/>
      </c>
      <c r="O1414" s="3" t="str">
        <f>IF(VLOOKUP($A1414,DICO_Complet!A:R,13,FALSE)=0,"",VLOOKUP($A1414,DICO_Complet!A:R,13,FALSE))</f>
        <v>055-9F6B</v>
      </c>
      <c r="P1414" s="3" t="str">
        <f>IF(VLOOKUP($A1414,DICO_Complet!A:R,14,FALSE)=0,"",VLOOKUP($A1414,DICO_Complet!A:R,14,FALSE))</f>
        <v>055-9F6B</v>
      </c>
      <c r="Q1414" s="3" t="str">
        <f>IF(VLOOKUP($A1414,DICO_Complet!A:R,15,FALSE)=0,"",VLOOKUP($A1414,DICO_Complet!A:R,15,FALSE))</f>
        <v>055-9F6B</v>
      </c>
      <c r="R1414" s="3" t="str">
        <f>IF(VLOOKUP($A1414,DICO_Complet!A:R,16,FALSE)=0,"",VLOOKUP($A1414,DICO_Complet!A:R,16,FALSE))</f>
        <v/>
      </c>
      <c r="S1414" s="3" t="str">
        <f>IF(VLOOKUP($A1414,DICO_Complet!A:R,17,FALSE)=0,"",VLOOKUP($A1414,DICO_Complet!A:R,17,FALSE))</f>
        <v/>
      </c>
      <c r="T1414" s="3" t="str">
        <f>IF(VLOOKUP($A1414,DICO_Complet!A:R,18,FALSE)=0,"",VLOOKUP($A1414,DICO_Complet!A:R,18,FALSE))</f>
        <v/>
      </c>
    </row>
    <row r="1415" spans="1:20">
      <c r="A1415" s="29">
        <v>241112000170</v>
      </c>
      <c r="B1415" s="30" t="str">
        <f>IF(ISNA(VLOOKUP(Tableau161920[[#This Row],[Référence]],MON_MSG!A:B,2,FALSE)),"N",IF($I1415="Obsolete","N","O"))</f>
        <v>O</v>
      </c>
      <c r="C1415" s="3" t="str">
        <f>VLOOKUP($A1415,DICO_Complet!A:R,3,FALSE)</f>
        <v>Transaction</v>
      </c>
      <c r="D1415" s="3" t="str">
        <f>VLOOKUP($A1415,DICO_Complet!A:R,4,FALSE)</f>
        <v>eMV</v>
      </c>
      <c r="E1415" s="3" t="str">
        <f>VLOOKUP($A1415,DICO_Complet!A:R,5,FALSE)</f>
        <v>contactlessTrack1</v>
      </c>
      <c r="F1415" s="3" t="str">
        <f>VLOOKUP($A1415,DICO_Complet!A:R,6,FALSE)</f>
        <v>Max76Text</v>
      </c>
      <c r="G1415" s="31" t="str">
        <f>VLOOKUP($A1415,DICO_Complet!A:R,7,FALSE)</f>
        <v>DSI</v>
      </c>
      <c r="H1415" s="31">
        <f>VLOOKUP($A1415,DICO_Complet!A:R,8,FALSE)</f>
        <v>0</v>
      </c>
      <c r="I1415" s="3" t="str">
        <f>IF(VLOOKUP($A1415,DICO_Complet!A:R,9,FALSE)&lt;&gt;0,VLOOKUP($A1415,DICO_Complet!A:R,9,FALSE),"")</f>
        <v/>
      </c>
      <c r="J1415" s="3" t="str">
        <f>VLOOKUP($A1415,DICO_Complet!A:R,10,FALSE)</f>
        <v>Track1 for contactless  - Forbidden in Kafka messages</v>
      </c>
      <c r="K1415" s="3" t="str">
        <f>IF(OR(ISNA(VLOOKUP(Tableau161920[[#This Row],[Référence]],MON_MSG!A:H,7,FALSE)),ISBLANK(VLOOKUP(Tableau161920[[#This Row],[Référence]],MON_MSG!A:H,7,FALSE))),"",VLOOKUP(Tableau161920[[#This Row],[Référence]],MON_MSG!A:H,7,FALSE))</f>
        <v/>
      </c>
      <c r="L1415" s="3" t="str">
        <f>IF(OR(ISNA(VLOOKUP(Tableau161920[[#This Row],[Référence]],MON_MSG!A:I,8,FALSE)),ISBLANK(VLOOKUP(Tableau161920[[#This Row],[Référence]],MON_MSG!A:I,8,FALSE))),"",VLOOKUP(Tableau161920[[#This Row],[Référence]],MON_MSG!A:I,8,FALSE))</f>
        <v/>
      </c>
      <c r="M1415" s="3" t="str">
        <f>IF(OR(ISNA(VLOOKUP(Tableau161920[[#This Row],[Référence]],MON_MSG!A:J,9,FALSE)),ISBLANK(VLOOKUP(Tableau161920[[#This Row],[Référence]],MON_MSG!A:J,9,FALSE))),"",VLOOKUP(Tableau161920[[#This Row],[Référence]],MON_MSG!A:J,9,FALSE))</f>
        <v/>
      </c>
      <c r="N1415" s="3" t="str">
        <f>IF(VLOOKUP($A1415,DICO_Complet!A:R,12,FALSE)=0,"",VLOOKUP($A1415,DICO_Complet!A:R,12,FALSE))</f>
        <v>RSB55_56</v>
      </c>
      <c r="O1415" s="3" t="str">
        <f>IF(VLOOKUP($A1415,DICO_Complet!A:R,13,FALSE)=0,"",VLOOKUP($A1415,DICO_Complet!A:R,13,FALSE))</f>
        <v>055-0056</v>
      </c>
      <c r="P1415" s="3" t="str">
        <f>IF(VLOOKUP($A1415,DICO_Complet!A:R,14,FALSE)=0,"",VLOOKUP($A1415,DICO_Complet!A:R,14,FALSE))</f>
        <v/>
      </c>
      <c r="Q1415" s="3" t="str">
        <f>IF(VLOOKUP($A1415,DICO_Complet!A:R,15,FALSE)=0,"",VLOOKUP($A1415,DICO_Complet!A:R,15,FALSE))</f>
        <v/>
      </c>
      <c r="R1415" s="3" t="str">
        <f>IF(VLOOKUP($A1415,DICO_Complet!A:R,16,FALSE)=0,"",VLOOKUP($A1415,DICO_Complet!A:R,16,FALSE))</f>
        <v/>
      </c>
      <c r="S1415" s="3" t="str">
        <f>IF(VLOOKUP($A1415,DICO_Complet!A:R,17,FALSE)=0,"",VLOOKUP($A1415,DICO_Complet!A:R,17,FALSE))</f>
        <v/>
      </c>
      <c r="T1415" s="3" t="str">
        <f>IF(VLOOKUP($A1415,DICO_Complet!A:R,18,FALSE)=0,"",VLOOKUP($A1415,DICO_Complet!A:R,18,FALSE))</f>
        <v/>
      </c>
    </row>
    <row r="1416" spans="1:20">
      <c r="A1416" s="29">
        <v>260317180200</v>
      </c>
      <c r="B1416" s="30" t="str">
        <f>IF(ISNA(VLOOKUP(Tableau161920[[#This Row],[Référence]],MON_MSG!A:B,2,FALSE)),"N",IF($I1416="Obsolete","N","O"))</f>
        <v>O</v>
      </c>
      <c r="C1416" s="3" t="str">
        <f>VLOOKUP($A1416,DICO_Complet!A:R,3,FALSE)</f>
        <v>Transaction</v>
      </c>
      <c r="D1416" s="3" t="str">
        <f>VLOOKUP($A1416,DICO_Complet!A:R,4,FALSE)</f>
        <v>eMV</v>
      </c>
      <c r="E1416" s="3" t="str">
        <f>VLOOKUP($A1416,DICO_Complet!A:R,5,FALSE)</f>
        <v>contactlessTrack2</v>
      </c>
      <c r="F1416" s="3" t="str">
        <f>VLOOKUP($A1416,DICO_Complet!A:R,6,FALSE)</f>
        <v>Max37Text</v>
      </c>
      <c r="G1416" s="31" t="str">
        <f>VLOOKUP($A1416,DICO_Complet!A:R,7,FALSE)</f>
        <v>DSI</v>
      </c>
      <c r="H1416" s="31" t="str">
        <f>VLOOKUP($A1416,DICO_Complet!A:R,8,FALSE)</f>
        <v>Track2 of contactless  masked</v>
      </c>
      <c r="I1416" s="3" t="str">
        <f>IF(VLOOKUP($A1416,DICO_Complet!A:R,9,FALSE)&lt;&gt;0,VLOOKUP($A1416,DICO_Complet!A:R,9,FALSE),"")</f>
        <v/>
      </c>
      <c r="J1416" s="3" t="str">
        <f>VLOOKUP($A1416,DICO_Complet!A:R,10,FALSE)</f>
        <v>Track2 of contactless - Forbidden in Kafka messages</v>
      </c>
      <c r="K1416" s="3" t="str">
        <f>IF(OR(ISNA(VLOOKUP(Tableau161920[[#This Row],[Référence]],MON_MSG!A:H,7,FALSE)),ISBLANK(VLOOKUP(Tableau161920[[#This Row],[Référence]],MON_MSG!A:H,7,FALSE))),"",VLOOKUP(Tableau161920[[#This Row],[Référence]],MON_MSG!A:H,7,FALSE))</f>
        <v/>
      </c>
      <c r="L1416" s="3" t="str">
        <f>IF(OR(ISNA(VLOOKUP(Tableau161920[[#This Row],[Référence]],MON_MSG!A:I,8,FALSE)),ISBLANK(VLOOKUP(Tableau161920[[#This Row],[Référence]],MON_MSG!A:I,8,FALSE))),"",VLOOKUP(Tableau161920[[#This Row],[Référence]],MON_MSG!A:I,8,FALSE))</f>
        <v/>
      </c>
      <c r="M1416" s="3" t="str">
        <f>IF(OR(ISNA(VLOOKUP(Tableau161920[[#This Row],[Référence]],MON_MSG!A:J,9,FALSE)),ISBLANK(VLOOKUP(Tableau161920[[#This Row],[Référence]],MON_MSG!A:J,9,FALSE))),"",VLOOKUP(Tableau161920[[#This Row],[Référence]],MON_MSG!A:J,9,FALSE))</f>
        <v/>
      </c>
      <c r="N1416" s="3" t="str">
        <f>IF(VLOOKUP($A1416,DICO_Complet!A:R,12,FALSE)=0,"",VLOOKUP($A1416,DICO_Complet!A:R,12,FALSE))</f>
        <v/>
      </c>
      <c r="O1416" s="3" t="str">
        <f>IF(VLOOKUP($A1416,DICO_Complet!A:R,13,FALSE)=0,"",VLOOKUP($A1416,DICO_Complet!A:R,13,FALSE))</f>
        <v>055-9F6B</v>
      </c>
      <c r="P1416" s="3" t="str">
        <f>IF(VLOOKUP($A1416,DICO_Complet!A:R,14,FALSE)=0,"",VLOOKUP($A1416,DICO_Complet!A:R,14,FALSE))</f>
        <v>055-9F6B</v>
      </c>
      <c r="Q1416" s="3" t="str">
        <f>IF(VLOOKUP($A1416,DICO_Complet!A:R,15,FALSE)=0,"",VLOOKUP($A1416,DICO_Complet!A:R,15,FALSE))</f>
        <v>055-9F6B</v>
      </c>
      <c r="R1416" s="3" t="str">
        <f>IF(VLOOKUP($A1416,DICO_Complet!A:R,16,FALSE)=0,"",VLOOKUP($A1416,DICO_Complet!A:R,16,FALSE))</f>
        <v/>
      </c>
      <c r="S1416" s="3" t="str">
        <f>IF(VLOOKUP($A1416,DICO_Complet!A:R,17,FALSE)=0,"",VLOOKUP($A1416,DICO_Complet!A:R,17,FALSE))</f>
        <v/>
      </c>
      <c r="T1416" s="3" t="str">
        <f>IF(VLOOKUP($A1416,DICO_Complet!A:R,18,FALSE)=0,"",VLOOKUP($A1416,DICO_Complet!A:R,18,FALSE))</f>
        <v/>
      </c>
    </row>
    <row r="1417" spans="1:20">
      <c r="A1417" s="29">
        <v>241112000171</v>
      </c>
      <c r="B1417" s="30" t="str">
        <f>IF(ISNA(VLOOKUP(Tableau161920[[#This Row],[Référence]],MON_MSG!A:B,2,FALSE)),"N",IF($I1417="Obsolete","N","O"))</f>
        <v>O</v>
      </c>
      <c r="C1417" s="3" t="str">
        <f>VLOOKUP($A1417,DICO_Complet!A:R,3,FALSE)</f>
        <v>Transaction</v>
      </c>
      <c r="D1417" s="3" t="str">
        <f>VLOOKUP($A1417,DICO_Complet!A:R,4,FALSE)</f>
        <v>eMV</v>
      </c>
      <c r="E1417" s="3" t="str">
        <f>VLOOKUP($A1417,DICO_Complet!A:R,5,FALSE)</f>
        <v>cryptogramInformationData</v>
      </c>
      <c r="F1417" s="3" t="str">
        <f>VLOOKUP($A1417,DICO_Complet!A:R,6,FALSE)</f>
        <v>Exact1HexBinaryText</v>
      </c>
      <c r="G1417" s="31" t="str">
        <f>VLOOKUP($A1417,DICO_Complet!A:R,7,FALSE)</f>
        <v>DNS</v>
      </c>
      <c r="H1417" s="31">
        <f>VLOOKUP($A1417,DICO_Complet!A:R,8,FALSE)</f>
        <v>0</v>
      </c>
      <c r="I1417" s="3" t="str">
        <f>IF(VLOOKUP($A1417,DICO_Complet!A:R,9,FALSE)&lt;&gt;0,VLOOKUP($A1417,DICO_Complet!A:R,9,FALSE),"")</f>
        <v/>
      </c>
      <c r="J1417" s="3" t="str">
        <f>VLOOKUP($A1417,DICO_Complet!A:R,10,FALSE)</f>
        <v>Code indicating which type of certificate is returned</v>
      </c>
      <c r="K1417" s="3" t="str">
        <f>IF(OR(ISNA(VLOOKUP(Tableau161920[[#This Row],[Référence]],MON_MSG!A:H,7,FALSE)),ISBLANK(VLOOKUP(Tableau161920[[#This Row],[Référence]],MON_MSG!A:H,7,FALSE))),"",VLOOKUP(Tableau161920[[#This Row],[Référence]],MON_MSG!A:H,7,FALSE))</f>
        <v/>
      </c>
      <c r="L1417" s="3" t="str">
        <f>IF(OR(ISNA(VLOOKUP(Tableau161920[[#This Row],[Référence]],MON_MSG!A:I,8,FALSE)),ISBLANK(VLOOKUP(Tableau161920[[#This Row],[Référence]],MON_MSG!A:I,8,FALSE))),"",VLOOKUP(Tableau161920[[#This Row],[Référence]],MON_MSG!A:I,8,FALSE))</f>
        <v/>
      </c>
      <c r="M1417" s="3" t="str">
        <f>IF(OR(ISNA(VLOOKUP(Tableau161920[[#This Row],[Référence]],MON_MSG!A:J,9,FALSE)),ISBLANK(VLOOKUP(Tableau161920[[#This Row],[Référence]],MON_MSG!A:J,9,FALSE))),"",VLOOKUP(Tableau161920[[#This Row],[Référence]],MON_MSG!A:J,9,FALSE))</f>
        <v/>
      </c>
      <c r="N1417" s="3" t="str">
        <f>IF(VLOOKUP($A1417,DICO_Complet!A:R,12,FALSE)=0,"",VLOOKUP($A1417,DICO_Complet!A:R,12,FALSE))</f>
        <v>RSB55_9F27</v>
      </c>
      <c r="O1417" s="3" t="str">
        <f>IF(VLOOKUP($A1417,DICO_Complet!A:R,13,FALSE)=0,"",VLOOKUP($A1417,DICO_Complet!A:R,13,FALSE))</f>
        <v>055-9F27</v>
      </c>
      <c r="P1417" s="3" t="str">
        <f>IF(VLOOKUP($A1417,DICO_Complet!A:R,14,FALSE)=0,"",VLOOKUP($A1417,DICO_Complet!A:R,14,FALSE))</f>
        <v>055-9F27</v>
      </c>
      <c r="Q1417" s="3" t="str">
        <f>IF(VLOOKUP($A1417,DICO_Complet!A:R,15,FALSE)=0,"",VLOOKUP($A1417,DICO_Complet!A:R,15,FALSE))</f>
        <v>055-9F27</v>
      </c>
      <c r="R1417" s="3" t="str">
        <f>IF(VLOOKUP($A1417,DICO_Complet!A:R,16,FALSE)=0,"",VLOOKUP($A1417,DICO_Complet!A:R,16,FALSE))</f>
        <v/>
      </c>
      <c r="S1417" s="3" t="str">
        <f>IF(VLOOKUP($A1417,DICO_Complet!A:R,17,FALSE)=0,"",VLOOKUP($A1417,DICO_Complet!A:R,17,FALSE))</f>
        <v/>
      </c>
      <c r="T1417" s="3" t="str">
        <f>IF(VLOOKUP($A1417,DICO_Complet!A:R,18,FALSE)=0,"",VLOOKUP($A1417,DICO_Complet!A:R,18,FALSE))</f>
        <v/>
      </c>
    </row>
    <row r="1418" spans="1:20">
      <c r="A1418" s="29">
        <v>250414120601</v>
      </c>
      <c r="B1418" s="30" t="str">
        <f>IF(ISNA(VLOOKUP(Tableau161920[[#This Row],[Référence]],MON_MSG!A:B,2,FALSE)),"N",IF($I1418="Obsolete","N","O"))</f>
        <v>O</v>
      </c>
      <c r="C1418" s="3" t="str">
        <f>VLOOKUP($A1418,DICO_Complet!A:R,3,FALSE)</f>
        <v>Transaction</v>
      </c>
      <c r="D1418" s="3" t="str">
        <f>VLOOKUP($A1418,DICO_Complet!A:R,4,FALSE)</f>
        <v>eMV</v>
      </c>
      <c r="E1418" s="3" t="str">
        <f>VLOOKUP($A1418,DICO_Complet!A:R,5,FALSE)</f>
        <v>issuerActionCodeDefault</v>
      </c>
      <c r="F1418" s="3" t="str">
        <f>VLOOKUP($A1418,DICO_Complet!A:R,6,FALSE)</f>
        <v>Exact5HexBinaryText</v>
      </c>
      <c r="G1418" s="31" t="str">
        <f>VLOOKUP($A1418,DICO_Complet!A:R,7,FALSE)</f>
        <v>DNS</v>
      </c>
      <c r="H1418" s="31">
        <f>VLOOKUP($A1418,DICO_Complet!A:R,8,FALSE)</f>
        <v>0</v>
      </c>
      <c r="I1418" s="3" t="str">
        <f>IF(VLOOKUP($A1418,DICO_Complet!A:R,9,FALSE)&lt;&gt;0,VLOOKUP($A1418,DICO_Complet!A:R,9,FALSE),"")</f>
        <v/>
      </c>
      <c r="J1418" s="3" t="str">
        <f>VLOOKUP($A1418,DICO_Complet!A:R,10,FALSE)</f>
        <v xml:space="preserve">issuer action code default </v>
      </c>
      <c r="K1418" s="3" t="str">
        <f>IF(OR(ISNA(VLOOKUP(Tableau161920[[#This Row],[Référence]],MON_MSG!A:H,7,FALSE)),ISBLANK(VLOOKUP(Tableau161920[[#This Row],[Référence]],MON_MSG!A:H,7,FALSE))),"",VLOOKUP(Tableau161920[[#This Row],[Référence]],MON_MSG!A:H,7,FALSE))</f>
        <v/>
      </c>
      <c r="L1418" s="3" t="str">
        <f>IF(OR(ISNA(VLOOKUP(Tableau161920[[#This Row],[Référence]],MON_MSG!A:I,8,FALSE)),ISBLANK(VLOOKUP(Tableau161920[[#This Row],[Référence]],MON_MSG!A:I,8,FALSE))),"",VLOOKUP(Tableau161920[[#This Row],[Référence]],MON_MSG!A:I,8,FALSE))</f>
        <v/>
      </c>
      <c r="M1418" s="3" t="str">
        <f>IF(OR(ISNA(VLOOKUP(Tableau161920[[#This Row],[Référence]],MON_MSG!A:J,9,FALSE)),ISBLANK(VLOOKUP(Tableau161920[[#This Row],[Référence]],MON_MSG!A:J,9,FALSE))),"",VLOOKUP(Tableau161920[[#This Row],[Référence]],MON_MSG!A:J,9,FALSE))</f>
        <v/>
      </c>
      <c r="N1418" s="3" t="str">
        <f>IF(VLOOKUP($A1418,DICO_Complet!A:R,12,FALSE)=0,"",VLOOKUP($A1418,DICO_Complet!A:R,12,FALSE))</f>
        <v/>
      </c>
      <c r="O1418" s="3" t="str">
        <f>IF(VLOOKUP($A1418,DICO_Complet!A:R,13,FALSE)=0,"",VLOOKUP($A1418,DICO_Complet!A:R,13,FALSE))</f>
        <v/>
      </c>
      <c r="P1418" s="3" t="str">
        <f>IF(VLOOKUP($A1418,DICO_Complet!A:R,14,FALSE)=0,"",VLOOKUP($A1418,DICO_Complet!A:R,14,FALSE))</f>
        <v>055-9F0D</v>
      </c>
      <c r="Q1418" s="3" t="str">
        <f>IF(VLOOKUP($A1418,DICO_Complet!A:R,15,FALSE)=0,"",VLOOKUP($A1418,DICO_Complet!A:R,15,FALSE))</f>
        <v/>
      </c>
      <c r="R1418" s="3" t="str">
        <f>IF(VLOOKUP($A1418,DICO_Complet!A:R,16,FALSE)=0,"",VLOOKUP($A1418,DICO_Complet!A:R,16,FALSE))</f>
        <v/>
      </c>
      <c r="S1418" s="3" t="str">
        <f>IF(VLOOKUP($A1418,DICO_Complet!A:R,17,FALSE)=0,"",VLOOKUP($A1418,DICO_Complet!A:R,17,FALSE))</f>
        <v/>
      </c>
      <c r="T1418" s="3" t="str">
        <f>IF(VLOOKUP($A1418,DICO_Complet!A:R,18,FALSE)=0,"",VLOOKUP($A1418,DICO_Complet!A:R,18,FALSE))</f>
        <v/>
      </c>
    </row>
    <row r="1419" spans="1:20">
      <c r="A1419" s="29">
        <v>250414120602</v>
      </c>
      <c r="B1419" s="30" t="str">
        <f>IF(ISNA(VLOOKUP(Tableau161920[[#This Row],[Référence]],MON_MSG!A:B,2,FALSE)),"N",IF($I1419="Obsolete","N","O"))</f>
        <v>O</v>
      </c>
      <c r="C1419" s="3" t="str">
        <f>VLOOKUP($A1419,DICO_Complet!A:R,3,FALSE)</f>
        <v>Transaction</v>
      </c>
      <c r="D1419" s="3" t="str">
        <f>VLOOKUP($A1419,DICO_Complet!A:R,4,FALSE)</f>
        <v>eMV</v>
      </c>
      <c r="E1419" s="3" t="str">
        <f>VLOOKUP($A1419,DICO_Complet!A:R,5,FALSE)</f>
        <v>issuerActionCodeDenial</v>
      </c>
      <c r="F1419" s="3" t="str">
        <f>VLOOKUP($A1419,DICO_Complet!A:R,6,FALSE)</f>
        <v>Exact5HexBinaryText</v>
      </c>
      <c r="G1419" s="31" t="str">
        <f>VLOOKUP($A1419,DICO_Complet!A:R,7,FALSE)</f>
        <v>DNS</v>
      </c>
      <c r="H1419" s="31">
        <f>VLOOKUP($A1419,DICO_Complet!A:R,8,FALSE)</f>
        <v>0</v>
      </c>
      <c r="I1419" s="3" t="str">
        <f>IF(VLOOKUP($A1419,DICO_Complet!A:R,9,FALSE)&lt;&gt;0,VLOOKUP($A1419,DICO_Complet!A:R,9,FALSE),"")</f>
        <v/>
      </c>
      <c r="J1419" s="3" t="str">
        <f>VLOOKUP($A1419,DICO_Complet!A:R,10,FALSE)</f>
        <v>issuer action code denial</v>
      </c>
      <c r="K1419" s="3" t="str">
        <f>IF(OR(ISNA(VLOOKUP(Tableau161920[[#This Row],[Référence]],MON_MSG!A:H,7,FALSE)),ISBLANK(VLOOKUP(Tableau161920[[#This Row],[Référence]],MON_MSG!A:H,7,FALSE))),"",VLOOKUP(Tableau161920[[#This Row],[Référence]],MON_MSG!A:H,7,FALSE))</f>
        <v/>
      </c>
      <c r="L1419" s="3" t="str">
        <f>IF(OR(ISNA(VLOOKUP(Tableau161920[[#This Row],[Référence]],MON_MSG!A:I,8,FALSE)),ISBLANK(VLOOKUP(Tableau161920[[#This Row],[Référence]],MON_MSG!A:I,8,FALSE))),"",VLOOKUP(Tableau161920[[#This Row],[Référence]],MON_MSG!A:I,8,FALSE))</f>
        <v/>
      </c>
      <c r="M1419" s="3" t="str">
        <f>IF(OR(ISNA(VLOOKUP(Tableau161920[[#This Row],[Référence]],MON_MSG!A:J,9,FALSE)),ISBLANK(VLOOKUP(Tableau161920[[#This Row],[Référence]],MON_MSG!A:J,9,FALSE))),"",VLOOKUP(Tableau161920[[#This Row],[Référence]],MON_MSG!A:J,9,FALSE))</f>
        <v/>
      </c>
      <c r="N1419" s="3" t="str">
        <f>IF(VLOOKUP($A1419,DICO_Complet!A:R,12,FALSE)=0,"",VLOOKUP($A1419,DICO_Complet!A:R,12,FALSE))</f>
        <v/>
      </c>
      <c r="O1419" s="3" t="str">
        <f>IF(VLOOKUP($A1419,DICO_Complet!A:R,13,FALSE)=0,"",VLOOKUP($A1419,DICO_Complet!A:R,13,FALSE))</f>
        <v/>
      </c>
      <c r="P1419" s="3" t="str">
        <f>IF(VLOOKUP($A1419,DICO_Complet!A:R,14,FALSE)=0,"",VLOOKUP($A1419,DICO_Complet!A:R,14,FALSE))</f>
        <v>055-9F0E</v>
      </c>
      <c r="Q1419" s="3" t="str">
        <f>IF(VLOOKUP($A1419,DICO_Complet!A:R,15,FALSE)=0,"",VLOOKUP($A1419,DICO_Complet!A:R,15,FALSE))</f>
        <v/>
      </c>
      <c r="R1419" s="3" t="str">
        <f>IF(VLOOKUP($A1419,DICO_Complet!A:R,16,FALSE)=0,"",VLOOKUP($A1419,DICO_Complet!A:R,16,FALSE))</f>
        <v/>
      </c>
      <c r="S1419" s="3" t="str">
        <f>IF(VLOOKUP($A1419,DICO_Complet!A:R,17,FALSE)=0,"",VLOOKUP($A1419,DICO_Complet!A:R,17,FALSE))</f>
        <v/>
      </c>
      <c r="T1419" s="3" t="str">
        <f>IF(VLOOKUP($A1419,DICO_Complet!A:R,18,FALSE)=0,"",VLOOKUP($A1419,DICO_Complet!A:R,18,FALSE))</f>
        <v/>
      </c>
    </row>
    <row r="1420" spans="1:20">
      <c r="A1420" s="29">
        <v>250414120603</v>
      </c>
      <c r="B1420" s="30" t="str">
        <f>IF(ISNA(VLOOKUP(Tableau161920[[#This Row],[Référence]],MON_MSG!A:B,2,FALSE)),"N",IF($I1420="Obsolete","N","O"))</f>
        <v>O</v>
      </c>
      <c r="C1420" s="3" t="str">
        <f>VLOOKUP($A1420,DICO_Complet!A:R,3,FALSE)</f>
        <v>Transaction</v>
      </c>
      <c r="D1420" s="3" t="str">
        <f>VLOOKUP($A1420,DICO_Complet!A:R,4,FALSE)</f>
        <v>eMV</v>
      </c>
      <c r="E1420" s="3" t="str">
        <f>VLOOKUP($A1420,DICO_Complet!A:R,5,FALSE)</f>
        <v>issuerActionCodeOnLine</v>
      </c>
      <c r="F1420" s="3" t="str">
        <f>VLOOKUP($A1420,DICO_Complet!A:R,6,FALSE)</f>
        <v>Exact5HexBinaryText</v>
      </c>
      <c r="G1420" s="31" t="str">
        <f>VLOOKUP($A1420,DICO_Complet!A:R,7,FALSE)</f>
        <v>DNS</v>
      </c>
      <c r="H1420" s="31">
        <f>VLOOKUP($A1420,DICO_Complet!A:R,8,FALSE)</f>
        <v>0</v>
      </c>
      <c r="I1420" s="3" t="str">
        <f>IF(VLOOKUP($A1420,DICO_Complet!A:R,9,FALSE)&lt;&gt;0,VLOOKUP($A1420,DICO_Complet!A:R,9,FALSE),"")</f>
        <v/>
      </c>
      <c r="J1420" s="3" t="str">
        <f>VLOOKUP($A1420,DICO_Complet!A:R,10,FALSE)</f>
        <v xml:space="preserve">issuer action code on-line </v>
      </c>
      <c r="K1420" s="3" t="str">
        <f>IF(OR(ISNA(VLOOKUP(Tableau161920[[#This Row],[Référence]],MON_MSG!A:H,7,FALSE)),ISBLANK(VLOOKUP(Tableau161920[[#This Row],[Référence]],MON_MSG!A:H,7,FALSE))),"",VLOOKUP(Tableau161920[[#This Row],[Référence]],MON_MSG!A:H,7,FALSE))</f>
        <v/>
      </c>
      <c r="L1420" s="3" t="str">
        <f>IF(OR(ISNA(VLOOKUP(Tableau161920[[#This Row],[Référence]],MON_MSG!A:I,8,FALSE)),ISBLANK(VLOOKUP(Tableau161920[[#This Row],[Référence]],MON_MSG!A:I,8,FALSE))),"",VLOOKUP(Tableau161920[[#This Row],[Référence]],MON_MSG!A:I,8,FALSE))</f>
        <v/>
      </c>
      <c r="M1420" s="3" t="str">
        <f>IF(OR(ISNA(VLOOKUP(Tableau161920[[#This Row],[Référence]],MON_MSG!A:J,9,FALSE)),ISBLANK(VLOOKUP(Tableau161920[[#This Row],[Référence]],MON_MSG!A:J,9,FALSE))),"",VLOOKUP(Tableau161920[[#This Row],[Référence]],MON_MSG!A:J,9,FALSE))</f>
        <v/>
      </c>
      <c r="N1420" s="3" t="str">
        <f>IF(VLOOKUP($A1420,DICO_Complet!A:R,12,FALSE)=0,"",VLOOKUP($A1420,DICO_Complet!A:R,12,FALSE))</f>
        <v/>
      </c>
      <c r="O1420" s="3" t="str">
        <f>IF(VLOOKUP($A1420,DICO_Complet!A:R,13,FALSE)=0,"",VLOOKUP($A1420,DICO_Complet!A:R,13,FALSE))</f>
        <v/>
      </c>
      <c r="P1420" s="3" t="str">
        <f>IF(VLOOKUP($A1420,DICO_Complet!A:R,14,FALSE)=0,"",VLOOKUP($A1420,DICO_Complet!A:R,14,FALSE))</f>
        <v>055-9F0F</v>
      </c>
      <c r="Q1420" s="3" t="str">
        <f>IF(VLOOKUP($A1420,DICO_Complet!A:R,15,FALSE)=0,"",VLOOKUP($A1420,DICO_Complet!A:R,15,FALSE))</f>
        <v/>
      </c>
      <c r="R1420" s="3" t="str">
        <f>IF(VLOOKUP($A1420,DICO_Complet!A:R,16,FALSE)=0,"",VLOOKUP($A1420,DICO_Complet!A:R,16,FALSE))</f>
        <v/>
      </c>
      <c r="S1420" s="3" t="str">
        <f>IF(VLOOKUP($A1420,DICO_Complet!A:R,17,FALSE)=0,"",VLOOKUP($A1420,DICO_Complet!A:R,17,FALSE))</f>
        <v/>
      </c>
      <c r="T1420" s="3" t="str">
        <f>IF(VLOOKUP($A1420,DICO_Complet!A:R,18,FALSE)=0,"",VLOOKUP($A1420,DICO_Complet!A:R,18,FALSE))</f>
        <v/>
      </c>
    </row>
    <row r="1421" spans="1:20">
      <c r="A1421" s="29">
        <v>241112000172</v>
      </c>
      <c r="B1421" s="30" t="str">
        <f>IF(ISNA(VLOOKUP(Tableau161920[[#This Row],[Référence]],MON_MSG!A:B,2,FALSE)),"N",IF($I1421="Obsolete","N","O"))</f>
        <v>O</v>
      </c>
      <c r="C1421" s="3" t="str">
        <f>VLOOKUP($A1421,DICO_Complet!A:R,3,FALSE)</f>
        <v>Transaction</v>
      </c>
      <c r="D1421" s="3" t="str">
        <f>VLOOKUP($A1421,DICO_Complet!A:R,4,FALSE)</f>
        <v>eMV</v>
      </c>
      <c r="E1421" s="3" t="str">
        <f>VLOOKUP($A1421,DICO_Complet!A:R,5,FALSE)</f>
        <v>issuerApplicationData</v>
      </c>
      <c r="F1421" s="3" t="str">
        <f>VLOOKUP($A1421,DICO_Complet!A:R,6,FALSE)</f>
        <v>Max32HexBinaryText</v>
      </c>
      <c r="G1421" s="31" t="str">
        <f>VLOOKUP($A1421,DICO_Complet!A:R,7,FALSE)</f>
        <v>DNS</v>
      </c>
      <c r="H1421" s="31">
        <f>VLOOKUP($A1421,DICO_Complet!A:R,8,FALSE)</f>
        <v>0</v>
      </c>
      <c r="I1421" s="3" t="str">
        <f>IF(VLOOKUP($A1421,DICO_Complet!A:R,9,FALSE)&lt;&gt;0,VLOOKUP($A1421,DICO_Complet!A:R,9,FALSE),"")</f>
        <v/>
      </c>
      <c r="J1421" s="3" t="str">
        <f>VLOOKUP($A1421,DICO_Complet!A:R,10,FALSE)</f>
        <v xml:space="preserve"> data that the issuer wants to return in authorisation messages</v>
      </c>
      <c r="K1421" s="3" t="str">
        <f>IF(OR(ISNA(VLOOKUP(Tableau161920[[#This Row],[Référence]],MON_MSG!A:H,7,FALSE)),ISBLANK(VLOOKUP(Tableau161920[[#This Row],[Référence]],MON_MSG!A:H,7,FALSE))),"",VLOOKUP(Tableau161920[[#This Row],[Référence]],MON_MSG!A:H,7,FALSE))</f>
        <v/>
      </c>
      <c r="L1421" s="3" t="str">
        <f>IF(OR(ISNA(VLOOKUP(Tableau161920[[#This Row],[Référence]],MON_MSG!A:I,8,FALSE)),ISBLANK(VLOOKUP(Tableau161920[[#This Row],[Référence]],MON_MSG!A:I,8,FALSE))),"",VLOOKUP(Tableau161920[[#This Row],[Référence]],MON_MSG!A:I,8,FALSE))</f>
        <v/>
      </c>
      <c r="M1421" s="3" t="str">
        <f>IF(OR(ISNA(VLOOKUP(Tableau161920[[#This Row],[Référence]],MON_MSG!A:J,9,FALSE)),ISBLANK(VLOOKUP(Tableau161920[[#This Row],[Référence]],MON_MSG!A:J,9,FALSE))),"",VLOOKUP(Tableau161920[[#This Row],[Référence]],MON_MSG!A:J,9,FALSE))</f>
        <v/>
      </c>
      <c r="N1421" s="3" t="str">
        <f>IF(VLOOKUP($A1421,DICO_Complet!A:R,12,FALSE)=0,"",VLOOKUP($A1421,DICO_Complet!A:R,12,FALSE))</f>
        <v>RSB55_9F10</v>
      </c>
      <c r="O1421" s="3" t="str">
        <f>IF(VLOOKUP($A1421,DICO_Complet!A:R,13,FALSE)=0,"",VLOOKUP($A1421,DICO_Complet!A:R,13,FALSE))</f>
        <v>055-9F10</v>
      </c>
      <c r="P1421" s="3" t="str">
        <f>IF(VLOOKUP($A1421,DICO_Complet!A:R,14,FALSE)=0,"",VLOOKUP($A1421,DICO_Complet!A:R,14,FALSE))</f>
        <v>055-9F10</v>
      </c>
      <c r="Q1421" s="3" t="str">
        <f>IF(VLOOKUP($A1421,DICO_Complet!A:R,15,FALSE)=0,"",VLOOKUP($A1421,DICO_Complet!A:R,15,FALSE))</f>
        <v>055-9F10</v>
      </c>
      <c r="R1421" s="3" t="str">
        <f>IF(VLOOKUP($A1421,DICO_Complet!A:R,16,FALSE)=0,"",VLOOKUP($A1421,DICO_Complet!A:R,16,FALSE))</f>
        <v/>
      </c>
      <c r="S1421" s="3" t="str">
        <f>IF(VLOOKUP($A1421,DICO_Complet!A:R,17,FALSE)=0,"",VLOOKUP($A1421,DICO_Complet!A:R,17,FALSE))</f>
        <v/>
      </c>
      <c r="T1421" s="3" t="str">
        <f>IF(VLOOKUP($A1421,DICO_Complet!A:R,18,FALSE)=0,"",VLOOKUP($A1421,DICO_Complet!A:R,18,FALSE))</f>
        <v/>
      </c>
    </row>
    <row r="1422" spans="1:20">
      <c r="A1422" s="29">
        <v>250625172702</v>
      </c>
      <c r="B1422" s="30" t="str">
        <f>IF(ISNA(VLOOKUP(Tableau161920[[#This Row],[Référence]],MON_MSG!A:B,2,FALSE)),"N",IF($I1422="Obsolete","N","O"))</f>
        <v>O</v>
      </c>
      <c r="C1422" s="3" t="str">
        <f>VLOOKUP($A1422,DICO_Complet!A:R,3,FALSE)</f>
        <v>Transaction</v>
      </c>
      <c r="D1422" s="3" t="str">
        <f>VLOOKUP($A1422,DICO_Complet!A:R,4,FALSE)</f>
        <v>eMV</v>
      </c>
      <c r="E1422" s="3" t="str">
        <f>VLOOKUP($A1422,DICO_Complet!A:R,5,FALSE)</f>
        <v>productCertificationAtThePointOfAcceptance</v>
      </c>
      <c r="F1422" s="3" t="str">
        <f>VLOOKUP($A1422,DICO_Complet!A:R,6,FALSE)</f>
        <v>Max4HexBinaryText</v>
      </c>
      <c r="G1422" s="31" t="str">
        <f>VLOOKUP($A1422,DICO_Complet!A:R,7,FALSE)</f>
        <v>DNS</v>
      </c>
      <c r="H1422" s="31">
        <f>VLOOKUP($A1422,DICO_Complet!A:R,8,FALSE)</f>
        <v>0</v>
      </c>
      <c r="I1422" s="3" t="str">
        <f>IF(VLOOKUP($A1422,DICO_Complet!A:R,9,FALSE)&lt;&gt;0,VLOOKUP($A1422,DICO_Complet!A:R,9,FALSE),"")</f>
        <v/>
      </c>
      <c r="J1422" s="3" t="str">
        <f>VLOOKUP($A1422,DICO_Complet!A:R,10,FALSE)</f>
        <v>Memory card Certificate</v>
      </c>
      <c r="K1422" s="3" t="str">
        <f>IF(OR(ISNA(VLOOKUP(Tableau161920[[#This Row],[Référence]],MON_MSG!A:H,7,FALSE)),ISBLANK(VLOOKUP(Tableau161920[[#This Row],[Référence]],MON_MSG!A:H,7,FALSE))),"",VLOOKUP(Tableau161920[[#This Row],[Référence]],MON_MSG!A:H,7,FALSE))</f>
        <v/>
      </c>
      <c r="L1422" s="3" t="str">
        <f>IF(OR(ISNA(VLOOKUP(Tableau161920[[#This Row],[Référence]],MON_MSG!A:I,8,FALSE)),ISBLANK(VLOOKUP(Tableau161920[[#This Row],[Référence]],MON_MSG!A:I,8,FALSE))),"",VLOOKUP(Tableau161920[[#This Row],[Référence]],MON_MSG!A:I,8,FALSE))</f>
        <v/>
      </c>
      <c r="M1422" s="3" t="str">
        <f>IF(OR(ISNA(VLOOKUP(Tableau161920[[#This Row],[Référence]],MON_MSG!A:J,9,FALSE)),ISBLANK(VLOOKUP(Tableau161920[[#This Row],[Référence]],MON_MSG!A:J,9,FALSE))),"",VLOOKUP(Tableau161920[[#This Row],[Référence]],MON_MSG!A:J,9,FALSE))</f>
        <v/>
      </c>
      <c r="N1422" s="3" t="str">
        <f>IF(VLOOKUP($A1422,DICO_Complet!A:R,12,FALSE)=0,"",VLOOKUP($A1422,DICO_Complet!A:R,12,FALSE))</f>
        <v/>
      </c>
      <c r="O1422" s="3" t="str">
        <f>IF(VLOOKUP($A1422,DICO_Complet!A:R,13,FALSE)=0,"",VLOOKUP($A1422,DICO_Complet!A:R,13,FALSE))</f>
        <v/>
      </c>
      <c r="P1422" s="3" t="str">
        <f>IF(VLOOKUP($A1422,DICO_Complet!A:R,14,FALSE)=0,"",VLOOKUP($A1422,DICO_Complet!A:R,14,FALSE))</f>
        <v>055-DF72</v>
      </c>
      <c r="Q1422" s="3" t="str">
        <f>IF(VLOOKUP($A1422,DICO_Complet!A:R,15,FALSE)=0,"",VLOOKUP($A1422,DICO_Complet!A:R,15,FALSE))</f>
        <v/>
      </c>
      <c r="R1422" s="3" t="str">
        <f>IF(VLOOKUP($A1422,DICO_Complet!A:R,16,FALSE)=0,"",VLOOKUP($A1422,DICO_Complet!A:R,16,FALSE))</f>
        <v/>
      </c>
      <c r="S1422" s="3" t="str">
        <f>IF(VLOOKUP($A1422,DICO_Complet!A:R,17,FALSE)=0,"",VLOOKUP($A1422,DICO_Complet!A:R,17,FALSE))</f>
        <v/>
      </c>
      <c r="T1422" s="3" t="str">
        <f>IF(VLOOKUP($A1422,DICO_Complet!A:R,18,FALSE)=0,"",VLOOKUP($A1422,DICO_Complet!A:R,18,FALSE))</f>
        <v/>
      </c>
    </row>
    <row r="1423" spans="1:20">
      <c r="A1423" s="29">
        <v>241112000173</v>
      </c>
      <c r="B1423" s="30" t="str">
        <f>IF(ISNA(VLOOKUP(Tableau161920[[#This Row],[Référence]],MON_MSG!A:B,2,FALSE)),"N",IF($I1423="Obsolete","N","O"))</f>
        <v>O</v>
      </c>
      <c r="C1423" s="3" t="str">
        <f>VLOOKUP($A1423,DICO_Complet!A:R,3,FALSE)</f>
        <v>Transaction</v>
      </c>
      <c r="D1423" s="3" t="str">
        <f>VLOOKUP($A1423,DICO_Complet!A:R,4,FALSE)</f>
        <v>eMV</v>
      </c>
      <c r="E1423" s="3" t="str">
        <f>VLOOKUP($A1423,DICO_Complet!A:R,5,FALSE)</f>
        <v>randomNumber</v>
      </c>
      <c r="F1423" s="3" t="str">
        <f>VLOOKUP($A1423,DICO_Complet!A:R,6,FALSE)</f>
        <v>Exact4HexBinaryText</v>
      </c>
      <c r="G1423" s="31" t="str">
        <f>VLOOKUP($A1423,DICO_Complet!A:R,7,FALSE)</f>
        <v>DNS</v>
      </c>
      <c r="H1423" s="31">
        <f>VLOOKUP($A1423,DICO_Complet!A:R,8,FALSE)</f>
        <v>0</v>
      </c>
      <c r="I1423" s="3" t="str">
        <f>IF(VLOOKUP($A1423,DICO_Complet!A:R,9,FALSE)&lt;&gt;0,VLOOKUP($A1423,DICO_Complet!A:R,9,FALSE),"")</f>
        <v/>
      </c>
      <c r="J1423" s="3" t="str">
        <f>VLOOKUP($A1423,DICO_Complet!A:R,10,FALSE)</f>
        <v>Unpredictable number used for security</v>
      </c>
      <c r="K1423" s="3" t="str">
        <f>IF(OR(ISNA(VLOOKUP(Tableau161920[[#This Row],[Référence]],MON_MSG!A:H,7,FALSE)),ISBLANK(VLOOKUP(Tableau161920[[#This Row],[Référence]],MON_MSG!A:H,7,FALSE))),"",VLOOKUP(Tableau161920[[#This Row],[Référence]],MON_MSG!A:H,7,FALSE))</f>
        <v/>
      </c>
      <c r="L1423" s="3" t="str">
        <f>IF(OR(ISNA(VLOOKUP(Tableau161920[[#This Row],[Référence]],MON_MSG!A:I,8,FALSE)),ISBLANK(VLOOKUP(Tableau161920[[#This Row],[Référence]],MON_MSG!A:I,8,FALSE))),"",VLOOKUP(Tableau161920[[#This Row],[Référence]],MON_MSG!A:I,8,FALSE))</f>
        <v/>
      </c>
      <c r="M1423" s="3" t="str">
        <f>IF(OR(ISNA(VLOOKUP(Tableau161920[[#This Row],[Référence]],MON_MSG!A:J,9,FALSE)),ISBLANK(VLOOKUP(Tableau161920[[#This Row],[Référence]],MON_MSG!A:J,9,FALSE))),"",VLOOKUP(Tableau161920[[#This Row],[Référence]],MON_MSG!A:J,9,FALSE))</f>
        <v/>
      </c>
      <c r="N1423" s="3" t="str">
        <f>IF(VLOOKUP($A1423,DICO_Complet!A:R,12,FALSE)=0,"",VLOOKUP($A1423,DICO_Complet!A:R,12,FALSE))</f>
        <v>RSB55_9F37</v>
      </c>
      <c r="O1423" s="3" t="str">
        <f>IF(VLOOKUP($A1423,DICO_Complet!A:R,13,FALSE)=0,"",VLOOKUP($A1423,DICO_Complet!A:R,13,FALSE))</f>
        <v>055-9F37</v>
      </c>
      <c r="P1423" s="3" t="str">
        <f>IF(VLOOKUP($A1423,DICO_Complet!A:R,14,FALSE)=0,"",VLOOKUP($A1423,DICO_Complet!A:R,14,FALSE))</f>
        <v>058-9F37</v>
      </c>
      <c r="Q1423" s="3" t="str">
        <f>IF(VLOOKUP($A1423,DICO_Complet!A:R,15,FALSE)=0,"",VLOOKUP($A1423,DICO_Complet!A:R,15,FALSE))</f>
        <v>055-9F37</v>
      </c>
      <c r="R1423" s="3" t="str">
        <f>IF(VLOOKUP($A1423,DICO_Complet!A:R,16,FALSE)=0,"",VLOOKUP($A1423,DICO_Complet!A:R,16,FALSE))</f>
        <v/>
      </c>
      <c r="S1423" s="3" t="str">
        <f>IF(VLOOKUP($A1423,DICO_Complet!A:R,17,FALSE)=0,"",VLOOKUP($A1423,DICO_Complet!A:R,17,FALSE))</f>
        <v/>
      </c>
      <c r="T1423" s="3" t="str">
        <f>IF(VLOOKUP($A1423,DICO_Complet!A:R,18,FALSE)=0,"",VLOOKUP($A1423,DICO_Complet!A:R,18,FALSE))</f>
        <v/>
      </c>
    </row>
    <row r="1424" spans="1:20">
      <c r="A1424" s="29">
        <v>250423100403</v>
      </c>
      <c r="B1424" s="30" t="str">
        <f>IF(ISNA(VLOOKUP(Tableau161920[[#This Row],[Référence]],MON_MSG!A:B,2,FALSE)),"N",IF($I1424="Obsolete","N","O"))</f>
        <v>O</v>
      </c>
      <c r="C1424" s="3" t="str">
        <f>VLOOKUP($A1424,DICO_Complet!A:R,3,FALSE)</f>
        <v>Transaction</v>
      </c>
      <c r="D1424" s="3" t="str">
        <f>VLOOKUP($A1424,DICO_Complet!A:R,4,FALSE)</f>
        <v>eMV</v>
      </c>
      <c r="E1424" s="3" t="str">
        <f>VLOOKUP($A1424,DICO_Complet!A:R,5,FALSE)</f>
        <v>temp_eMVApplicationAID</v>
      </c>
      <c r="F1424" s="3" t="str">
        <f>VLOOKUP($A1424,DICO_Complet!A:R,6,FALSE)</f>
        <v>Min5Max16HexBinaryText</v>
      </c>
      <c r="G1424" s="31" t="str">
        <f>VLOOKUP($A1424,DICO_Complet!A:R,7,FALSE)</f>
        <v>DNS</v>
      </c>
      <c r="H1424" s="31">
        <f>VLOOKUP($A1424,DICO_Complet!A:R,8,FALSE)</f>
        <v>0</v>
      </c>
      <c r="I1424" s="3" t="str">
        <f>IF(VLOOKUP($A1424,DICO_Complet!A:R,9,FALSE)&lt;&gt;0,VLOOKUP($A1424,DICO_Complet!A:R,9,FALSE),"")</f>
        <v/>
      </c>
      <c r="J1424" s="3" t="str">
        <f>VLOOKUP($A1424,DICO_Complet!A:R,10,FALSE)</f>
        <v>EMV application AID</v>
      </c>
      <c r="K1424" s="3" t="str">
        <f>IF(OR(ISNA(VLOOKUP(Tableau161920[[#This Row],[Référence]],MON_MSG!A:H,7,FALSE)),ISBLANK(VLOOKUP(Tableau161920[[#This Row],[Référence]],MON_MSG!A:H,7,FALSE))),"",VLOOKUP(Tableau161920[[#This Row],[Référence]],MON_MSG!A:H,7,FALSE))</f>
        <v/>
      </c>
      <c r="L1424" s="3" t="str">
        <f>IF(OR(ISNA(VLOOKUP(Tableau161920[[#This Row],[Référence]],MON_MSG!A:I,8,FALSE)),ISBLANK(VLOOKUP(Tableau161920[[#This Row],[Référence]],MON_MSG!A:I,8,FALSE))),"",VLOOKUP(Tableau161920[[#This Row],[Référence]],MON_MSG!A:I,8,FALSE))</f>
        <v/>
      </c>
      <c r="M1424" s="3" t="str">
        <f>IF(OR(ISNA(VLOOKUP(Tableau161920[[#This Row],[Référence]],MON_MSG!A:J,9,FALSE)),ISBLANK(VLOOKUP(Tableau161920[[#This Row],[Référence]],MON_MSG!A:J,9,FALSE))),"",VLOOKUP(Tableau161920[[#This Row],[Référence]],MON_MSG!A:J,9,FALSE))</f>
        <v/>
      </c>
      <c r="N1424" s="3" t="str">
        <f>IF(VLOOKUP($A1424,DICO_Complet!A:R,12,FALSE)=0,"",VLOOKUP($A1424,DICO_Complet!A:R,12,FALSE))</f>
        <v/>
      </c>
      <c r="O1424" s="3" t="str">
        <f>IF(VLOOKUP($A1424,DICO_Complet!A:R,13,FALSE)=0,"",VLOOKUP($A1424,DICO_Complet!A:R,13,FALSE))</f>
        <v/>
      </c>
      <c r="P1424" s="3" t="str">
        <f>IF(VLOOKUP($A1424,DICO_Complet!A:R,14,FALSE)=0,"",VLOOKUP($A1424,DICO_Complet!A:R,14,FALSE))</f>
        <v>072-DF17</v>
      </c>
      <c r="Q1424" s="3" t="str">
        <f>IF(VLOOKUP($A1424,DICO_Complet!A:R,15,FALSE)=0,"",VLOOKUP($A1424,DICO_Complet!A:R,15,FALSE))</f>
        <v/>
      </c>
      <c r="R1424" s="3" t="str">
        <f>IF(VLOOKUP($A1424,DICO_Complet!A:R,16,FALSE)=0,"",VLOOKUP($A1424,DICO_Complet!A:R,16,FALSE))</f>
        <v/>
      </c>
      <c r="S1424" s="3" t="str">
        <f>IF(VLOOKUP($A1424,DICO_Complet!A:R,17,FALSE)=0,"",VLOOKUP($A1424,DICO_Complet!A:R,17,FALSE))</f>
        <v/>
      </c>
      <c r="T1424" s="3" t="str">
        <f>IF(VLOOKUP($A1424,DICO_Complet!A:R,18,FALSE)=0,"",VLOOKUP($A1424,DICO_Complet!A:R,18,FALSE))</f>
        <v/>
      </c>
    </row>
    <row r="1425" spans="1:20">
      <c r="A1425" s="29">
        <v>250423093001</v>
      </c>
      <c r="B1425" s="30" t="str">
        <f>IF(ISNA(VLOOKUP(Tableau161920[[#This Row],[Référence]],MON_MSG!A:B,2,FALSE)),"N",IF($I1425="Obsolete","N","O"))</f>
        <v>O</v>
      </c>
      <c r="C1425" s="3" t="str">
        <f>VLOOKUP($A1425,DICO_Complet!A:R,3,FALSE)</f>
        <v>Transaction</v>
      </c>
      <c r="D1425" s="3" t="str">
        <f>VLOOKUP($A1425,DICO_Complet!A:R,4,FALSE)</f>
        <v>eMV</v>
      </c>
      <c r="E1425" s="3" t="str">
        <f>VLOOKUP($A1425,DICO_Complet!A:R,5,FALSE)</f>
        <v>temp_eMVApplicationRID</v>
      </c>
      <c r="F1425" s="3" t="str">
        <f>VLOOKUP($A1425,DICO_Complet!A:R,6,FALSE)</f>
        <v>Exact5HexBinaryText</v>
      </c>
      <c r="G1425" s="31" t="str">
        <f>VLOOKUP($A1425,DICO_Complet!A:R,7,FALSE)</f>
        <v>DNS</v>
      </c>
      <c r="H1425" s="31">
        <f>VLOOKUP($A1425,DICO_Complet!A:R,8,FALSE)</f>
        <v>0</v>
      </c>
      <c r="I1425" s="3" t="str">
        <f>IF(VLOOKUP($A1425,DICO_Complet!A:R,9,FALSE)&lt;&gt;0,VLOOKUP($A1425,DICO_Complet!A:R,9,FALSE),"")</f>
        <v/>
      </c>
      <c r="J1425" s="3" t="str">
        <f>VLOOKUP($A1425,DICO_Complet!A:R,10,FALSE)</f>
        <v>EMV application RID</v>
      </c>
      <c r="K1425" s="3" t="str">
        <f>IF(OR(ISNA(VLOOKUP(Tableau161920[[#This Row],[Référence]],MON_MSG!A:H,7,FALSE)),ISBLANK(VLOOKUP(Tableau161920[[#This Row],[Référence]],MON_MSG!A:H,7,FALSE))),"",VLOOKUP(Tableau161920[[#This Row],[Référence]],MON_MSG!A:H,7,FALSE))</f>
        <v/>
      </c>
      <c r="L1425" s="3" t="str">
        <f>IF(OR(ISNA(VLOOKUP(Tableau161920[[#This Row],[Référence]],MON_MSG!A:I,8,FALSE)),ISBLANK(VLOOKUP(Tableau161920[[#This Row],[Référence]],MON_MSG!A:I,8,FALSE))),"",VLOOKUP(Tableau161920[[#This Row],[Référence]],MON_MSG!A:I,8,FALSE))</f>
        <v/>
      </c>
      <c r="M1425" s="3" t="str">
        <f>IF(OR(ISNA(VLOOKUP(Tableau161920[[#This Row],[Référence]],MON_MSG!A:J,9,FALSE)),ISBLANK(VLOOKUP(Tableau161920[[#This Row],[Référence]],MON_MSG!A:J,9,FALSE))),"",VLOOKUP(Tableau161920[[#This Row],[Référence]],MON_MSG!A:J,9,FALSE))</f>
        <v/>
      </c>
      <c r="N1425" s="3" t="str">
        <f>IF(VLOOKUP($A1425,DICO_Complet!A:R,12,FALSE)=0,"",VLOOKUP($A1425,DICO_Complet!A:R,12,FALSE))</f>
        <v/>
      </c>
      <c r="O1425" s="3" t="str">
        <f>IF(VLOOKUP($A1425,DICO_Complet!A:R,13,FALSE)=0,"",VLOOKUP($A1425,DICO_Complet!A:R,13,FALSE))</f>
        <v/>
      </c>
      <c r="P1425" s="3" t="str">
        <f>IF(VLOOKUP($A1425,DICO_Complet!A:R,14,FALSE)=0,"",VLOOKUP($A1425,DICO_Complet!A:R,14,FALSE))</f>
        <v>072-DF16</v>
      </c>
      <c r="Q1425" s="3" t="str">
        <f>IF(VLOOKUP($A1425,DICO_Complet!A:R,15,FALSE)=0,"",VLOOKUP($A1425,DICO_Complet!A:R,15,FALSE))</f>
        <v/>
      </c>
      <c r="R1425" s="3" t="str">
        <f>IF(VLOOKUP($A1425,DICO_Complet!A:R,16,FALSE)=0,"",VLOOKUP($A1425,DICO_Complet!A:R,16,FALSE))</f>
        <v/>
      </c>
      <c r="S1425" s="3" t="str">
        <f>IF(VLOOKUP($A1425,DICO_Complet!A:R,17,FALSE)=0,"",VLOOKUP($A1425,DICO_Complet!A:R,17,FALSE))</f>
        <v/>
      </c>
      <c r="T1425" s="3" t="str">
        <f>IF(VLOOKUP($A1425,DICO_Complet!A:R,18,FALSE)=0,"",VLOOKUP($A1425,DICO_Complet!A:R,18,FALSE))</f>
        <v/>
      </c>
    </row>
    <row r="1426" spans="1:20">
      <c r="A1426" s="29">
        <v>241112000174</v>
      </c>
      <c r="B1426" s="30" t="str">
        <f>IF(ISNA(VLOOKUP(Tableau161920[[#This Row],[Référence]],MON_MSG!A:B,2,FALSE)),"N",IF($I1426="Obsolete","N","O"))</f>
        <v>O</v>
      </c>
      <c r="C1426" s="3" t="str">
        <f>VLOOKUP($A1426,DICO_Complet!A:R,3,FALSE)</f>
        <v>Transaction</v>
      </c>
      <c r="D1426" s="3" t="str">
        <f>VLOOKUP($A1426,DICO_Complet!A:R,4,FALSE)</f>
        <v>eMV</v>
      </c>
      <c r="E1426" s="3" t="str">
        <f>VLOOKUP($A1426,DICO_Complet!A:R,5,FALSE)</f>
        <v>terminalTransactionDate</v>
      </c>
      <c r="F1426" s="3" t="str">
        <f>VLOOKUP($A1426,DICO_Complet!A:R,6,FALSE)</f>
        <v>ISODate</v>
      </c>
      <c r="G1426" s="31" t="str">
        <f>VLOOKUP($A1426,DICO_Complet!A:R,7,FALSE)</f>
        <v>DNS</v>
      </c>
      <c r="H1426" s="31">
        <f>VLOOKUP($A1426,DICO_Complet!A:R,8,FALSE)</f>
        <v>0</v>
      </c>
      <c r="I1426" s="3" t="str">
        <f>IF(VLOOKUP($A1426,DICO_Complet!A:R,9,FALSE)&lt;&gt;0,VLOOKUP($A1426,DICO_Complet!A:R,9,FALSE),"")</f>
        <v/>
      </c>
      <c r="J1426" s="3" t="str">
        <f>VLOOKUP($A1426,DICO_Complet!A:R,10,FALSE)</f>
        <v xml:space="preserve"> Terminal's local date of the autorisation</v>
      </c>
      <c r="K1426" s="3" t="str">
        <f>IF(OR(ISNA(VLOOKUP(Tableau161920[[#This Row],[Référence]],MON_MSG!A:H,7,FALSE)),ISBLANK(VLOOKUP(Tableau161920[[#This Row],[Référence]],MON_MSG!A:H,7,FALSE))),"",VLOOKUP(Tableau161920[[#This Row],[Référence]],MON_MSG!A:H,7,FALSE))</f>
        <v/>
      </c>
      <c r="L1426" s="3" t="str">
        <f>IF(OR(ISNA(VLOOKUP(Tableau161920[[#This Row],[Référence]],MON_MSG!A:I,8,FALSE)),ISBLANK(VLOOKUP(Tableau161920[[#This Row],[Référence]],MON_MSG!A:I,8,FALSE))),"",VLOOKUP(Tableau161920[[#This Row],[Référence]],MON_MSG!A:I,8,FALSE))</f>
        <v/>
      </c>
      <c r="M1426" s="3" t="str">
        <f>IF(OR(ISNA(VLOOKUP(Tableau161920[[#This Row],[Référence]],MON_MSG!A:J,9,FALSE)),ISBLANK(VLOOKUP(Tableau161920[[#This Row],[Référence]],MON_MSG!A:J,9,FALSE))),"",VLOOKUP(Tableau161920[[#This Row],[Référence]],MON_MSG!A:J,9,FALSE))</f>
        <v/>
      </c>
      <c r="N1426" s="3" t="str">
        <f>IF(VLOOKUP($A1426,DICO_Complet!A:R,12,FALSE)=0,"",VLOOKUP($A1426,DICO_Complet!A:R,12,FALSE))</f>
        <v>RSB55_9A</v>
      </c>
      <c r="O1426" s="3" t="str">
        <f>IF(VLOOKUP($A1426,DICO_Complet!A:R,13,FALSE)=0,"",VLOOKUP($A1426,DICO_Complet!A:R,13,FALSE))</f>
        <v>055-009A</v>
      </c>
      <c r="P1426" s="3" t="str">
        <f>IF(VLOOKUP($A1426,DICO_Complet!A:R,14,FALSE)=0,"",VLOOKUP($A1426,DICO_Complet!A:R,14,FALSE))</f>
        <v>055-009A</v>
      </c>
      <c r="Q1426" s="3" t="str">
        <f>IF(VLOOKUP($A1426,DICO_Complet!A:R,15,FALSE)=0,"",VLOOKUP($A1426,DICO_Complet!A:R,15,FALSE))</f>
        <v>055-009A</v>
      </c>
      <c r="R1426" s="3" t="str">
        <f>IF(VLOOKUP($A1426,DICO_Complet!A:R,16,FALSE)=0,"",VLOOKUP($A1426,DICO_Complet!A:R,16,FALSE))</f>
        <v/>
      </c>
      <c r="S1426" s="3" t="str">
        <f>IF(VLOOKUP($A1426,DICO_Complet!A:R,17,FALSE)=0,"",VLOOKUP($A1426,DICO_Complet!A:R,17,FALSE))</f>
        <v/>
      </c>
      <c r="T1426" s="3" t="str">
        <f>IF(VLOOKUP($A1426,DICO_Complet!A:R,18,FALSE)=0,"",VLOOKUP($A1426,DICO_Complet!A:R,18,FALSE))</f>
        <v/>
      </c>
    </row>
    <row r="1427" spans="1:20">
      <c r="A1427" s="29">
        <v>241112000175</v>
      </c>
      <c r="B1427" s="30" t="str">
        <f>IF(ISNA(VLOOKUP(Tableau161920[[#This Row],[Référence]],MON_MSG!A:B,2,FALSE)),"N",IF($I1427="Obsolete","N","O"))</f>
        <v>O</v>
      </c>
      <c r="C1427" s="3" t="str">
        <f>VLOOKUP($A1427,DICO_Complet!A:R,3,FALSE)</f>
        <v>Transaction</v>
      </c>
      <c r="D1427" s="3" t="str">
        <f>VLOOKUP($A1427,DICO_Complet!A:R,4,FALSE)</f>
        <v>eMV</v>
      </c>
      <c r="E1427" s="3" t="str">
        <f>VLOOKUP($A1427,DICO_Complet!A:R,5,FALSE)</f>
        <v>terminalVerificationResult</v>
      </c>
      <c r="F1427" s="3" t="str">
        <f>VLOOKUP($A1427,DICO_Complet!A:R,6,FALSE)</f>
        <v>Exact5HexBinaryText</v>
      </c>
      <c r="G1427" s="31" t="str">
        <f>VLOOKUP($A1427,DICO_Complet!A:R,7,FALSE)</f>
        <v>DNS</v>
      </c>
      <c r="H1427" s="31">
        <f>VLOOKUP($A1427,DICO_Complet!A:R,8,FALSE)</f>
        <v>0</v>
      </c>
      <c r="I1427" s="3" t="str">
        <f>IF(VLOOKUP($A1427,DICO_Complet!A:R,9,FALSE)&lt;&gt;0,VLOOKUP($A1427,DICO_Complet!A:R,9,FALSE),"")</f>
        <v/>
      </c>
      <c r="J1427" s="3" t="str">
        <f>VLOOKUP($A1427,DICO_Complet!A:R,10,FALSE)</f>
        <v>Results of the different checks performed by the termina</v>
      </c>
      <c r="K1427" s="3" t="str">
        <f>IF(OR(ISNA(VLOOKUP(Tableau161920[[#This Row],[Référence]],MON_MSG!A:H,7,FALSE)),ISBLANK(VLOOKUP(Tableau161920[[#This Row],[Référence]],MON_MSG!A:H,7,FALSE))),"",VLOOKUP(Tableau161920[[#This Row],[Référence]],MON_MSG!A:H,7,FALSE))</f>
        <v/>
      </c>
      <c r="L1427" s="3" t="str">
        <f>IF(OR(ISNA(VLOOKUP(Tableau161920[[#This Row],[Référence]],MON_MSG!A:I,8,FALSE)),ISBLANK(VLOOKUP(Tableau161920[[#This Row],[Référence]],MON_MSG!A:I,8,FALSE))),"",VLOOKUP(Tableau161920[[#This Row],[Référence]],MON_MSG!A:I,8,FALSE))</f>
        <v/>
      </c>
      <c r="M1427" s="3" t="str">
        <f>IF(OR(ISNA(VLOOKUP(Tableau161920[[#This Row],[Référence]],MON_MSG!A:J,9,FALSE)),ISBLANK(VLOOKUP(Tableau161920[[#This Row],[Référence]],MON_MSG!A:J,9,FALSE))),"",VLOOKUP(Tableau161920[[#This Row],[Référence]],MON_MSG!A:J,9,FALSE))</f>
        <v/>
      </c>
      <c r="N1427" s="3" t="str">
        <f>IF(VLOOKUP($A1427,DICO_Complet!A:R,12,FALSE)=0,"",VLOOKUP($A1427,DICO_Complet!A:R,12,FALSE))</f>
        <v>RSB55_95</v>
      </c>
      <c r="O1427" s="3" t="str">
        <f>IF(VLOOKUP($A1427,DICO_Complet!A:R,13,FALSE)=0,"",VLOOKUP($A1427,DICO_Complet!A:R,13,FALSE))</f>
        <v>055-0095</v>
      </c>
      <c r="P1427" s="3" t="str">
        <f>IF(VLOOKUP($A1427,DICO_Complet!A:R,14,FALSE)=0,"",VLOOKUP($A1427,DICO_Complet!A:R,14,FALSE))</f>
        <v>058-0095</v>
      </c>
      <c r="Q1427" s="3" t="str">
        <f>IF(VLOOKUP($A1427,DICO_Complet!A:R,15,FALSE)=0,"",VLOOKUP($A1427,DICO_Complet!A:R,15,FALSE))</f>
        <v>055-0095</v>
      </c>
      <c r="R1427" s="3" t="str">
        <f>IF(VLOOKUP($A1427,DICO_Complet!A:R,16,FALSE)=0,"",VLOOKUP($A1427,DICO_Complet!A:R,16,FALSE))</f>
        <v/>
      </c>
      <c r="S1427" s="3" t="str">
        <f>IF(VLOOKUP($A1427,DICO_Complet!A:R,17,FALSE)=0,"",VLOOKUP($A1427,DICO_Complet!A:R,17,FALSE))</f>
        <v/>
      </c>
      <c r="T1427" s="3" t="str">
        <f>IF(VLOOKUP($A1427,DICO_Complet!A:R,18,FALSE)=0,"",VLOOKUP($A1427,DICO_Complet!A:R,18,FALSE))</f>
        <v/>
      </c>
    </row>
    <row r="1428" spans="1:20">
      <c r="A1428" s="29">
        <v>250625172705</v>
      </c>
      <c r="B1428" s="30" t="str">
        <f>IF(ISNA(VLOOKUP(Tableau161920[[#This Row],[Référence]],MON_MSG!A:B,2,FALSE)),"N",IF($I1428="Obsolete","N","O"))</f>
        <v>O</v>
      </c>
      <c r="C1428" s="3" t="str">
        <f>VLOOKUP($A1428,DICO_Complet!A:R,3,FALSE)</f>
        <v>Transaction</v>
      </c>
      <c r="D1428" s="3" t="str">
        <f>VLOOKUP($A1428,DICO_Complet!A:R,4,FALSE)</f>
        <v>eMV</v>
      </c>
      <c r="E1428" s="3" t="str">
        <f>VLOOKUP($A1428,DICO_Complet!A:R,5,FALSE)</f>
        <v>wordContent</v>
      </c>
      <c r="F1428" s="3" t="str">
        <f>VLOOKUP($A1428,DICO_Complet!A:R,6,FALSE)</f>
        <v>Max4HexBinaryText</v>
      </c>
      <c r="G1428" s="31" t="str">
        <f>VLOOKUP($A1428,DICO_Complet!A:R,7,FALSE)</f>
        <v>DNS</v>
      </c>
      <c r="H1428" s="31">
        <f>VLOOKUP($A1428,DICO_Complet!A:R,8,FALSE)</f>
        <v>0</v>
      </c>
      <c r="I1428" s="3" t="str">
        <f>IF(VLOOKUP($A1428,DICO_Complet!A:R,9,FALSE)&lt;&gt;0,VLOOKUP($A1428,DICO_Complet!A:R,9,FALSE),"")</f>
        <v/>
      </c>
      <c r="J1428" s="3" t="str">
        <f>VLOOKUP($A1428,DICO_Complet!A:R,10,FALSE)</f>
        <v xml:space="preserve">Word Content - Deleted since CB2AF 1.3.2 </v>
      </c>
      <c r="K1428" s="3" t="str">
        <f>IF(OR(ISNA(VLOOKUP(Tableau161920[[#This Row],[Référence]],MON_MSG!A:H,7,FALSE)),ISBLANK(VLOOKUP(Tableau161920[[#This Row],[Référence]],MON_MSG!A:H,7,FALSE))),"",VLOOKUP(Tableau161920[[#This Row],[Référence]],MON_MSG!A:H,7,FALSE))</f>
        <v/>
      </c>
      <c r="L1428" s="3" t="str">
        <f>IF(OR(ISNA(VLOOKUP(Tableau161920[[#This Row],[Référence]],MON_MSG!A:I,8,FALSE)),ISBLANK(VLOOKUP(Tableau161920[[#This Row],[Référence]],MON_MSG!A:I,8,FALSE))),"",VLOOKUP(Tableau161920[[#This Row],[Référence]],MON_MSG!A:I,8,FALSE))</f>
        <v/>
      </c>
      <c r="M1428" s="3" t="str">
        <f>IF(OR(ISNA(VLOOKUP(Tableau161920[[#This Row],[Référence]],MON_MSG!A:J,9,FALSE)),ISBLANK(VLOOKUP(Tableau161920[[#This Row],[Référence]],MON_MSG!A:J,9,FALSE))),"",VLOOKUP(Tableau161920[[#This Row],[Référence]],MON_MSG!A:J,9,FALSE))</f>
        <v/>
      </c>
      <c r="N1428" s="3" t="str">
        <f>IF(VLOOKUP($A1428,DICO_Complet!A:R,12,FALSE)=0,"",VLOOKUP($A1428,DICO_Complet!A:R,12,FALSE))</f>
        <v/>
      </c>
      <c r="O1428" s="3" t="str">
        <f>IF(VLOOKUP($A1428,DICO_Complet!A:R,13,FALSE)=0,"",VLOOKUP($A1428,DICO_Complet!A:R,13,FALSE))</f>
        <v/>
      </c>
      <c r="P1428" s="3" t="str">
        <f>IF(VLOOKUP($A1428,DICO_Complet!A:R,14,FALSE)=0,"",VLOOKUP($A1428,DICO_Complet!A:R,14,FALSE))</f>
        <v>055-DF76 P 2</v>
      </c>
      <c r="Q1428" s="3" t="str">
        <f>IF(VLOOKUP($A1428,DICO_Complet!A:R,15,FALSE)=0,"",VLOOKUP($A1428,DICO_Complet!A:R,15,FALSE))</f>
        <v/>
      </c>
      <c r="R1428" s="3" t="str">
        <f>IF(VLOOKUP($A1428,DICO_Complet!A:R,16,FALSE)=0,"",VLOOKUP($A1428,DICO_Complet!A:R,16,FALSE))</f>
        <v/>
      </c>
      <c r="S1428" s="3" t="str">
        <f>IF(VLOOKUP($A1428,DICO_Complet!A:R,17,FALSE)=0,"",VLOOKUP($A1428,DICO_Complet!A:R,17,FALSE))</f>
        <v/>
      </c>
      <c r="T1428" s="3" t="str">
        <f>IF(VLOOKUP($A1428,DICO_Complet!A:R,18,FALSE)=0,"",VLOOKUP($A1428,DICO_Complet!A:R,18,FALSE))</f>
        <v/>
      </c>
    </row>
    <row r="1429" spans="1:20">
      <c r="A1429" s="29">
        <v>250331121312</v>
      </c>
      <c r="B1429" s="30" t="str">
        <f>IF(ISNA(VLOOKUP(Tableau161920[[#This Row],[Référence]],MON_MSG!A:B,2,FALSE)),"N",IF($I1429="Obsolete","N","O"))</f>
        <v>O</v>
      </c>
      <c r="C1429" s="3" t="str">
        <f>VLOOKUP($A1429,DICO_Complet!A:R,3,FALSE)</f>
        <v>Transaction</v>
      </c>
      <c r="D1429" s="3" t="str">
        <f>VLOOKUP($A1429,DICO_Complet!A:R,4,FALSE)</f>
        <v>eventProcessingData</v>
      </c>
      <c r="E1429" s="3" t="str">
        <f>VLOOKUP($A1429,DICO_Complet!A:R,5,FALSE)</f>
        <v>amount</v>
      </c>
      <c r="F1429" s="3" t="str">
        <f>VLOOKUP($A1429,DICO_Complet!A:R,6,FALSE)</f>
        <v>AmountType</v>
      </c>
      <c r="G1429" s="31" t="str">
        <f>VLOOKUP($A1429,DICO_Complet!A:R,7,FALSE)</f>
        <v>DNS</v>
      </c>
      <c r="H1429" s="31">
        <f>VLOOKUP($A1429,DICO_Complet!A:R,8,FALSE)</f>
        <v>0</v>
      </c>
      <c r="I1429" s="3" t="str">
        <f>IF(VLOOKUP($A1429,DICO_Complet!A:R,9,FALSE)&lt;&gt;0,VLOOKUP($A1429,DICO_Complet!A:R,9,FALSE),"")</f>
        <v/>
      </c>
      <c r="J1429" s="3" t="str">
        <f>VLOOKUP($A1429,DICO_Complet!A:R,10,FALSE)</f>
        <v>Amount of the event</v>
      </c>
      <c r="K1429" s="3" t="str">
        <f>IF(OR(ISNA(VLOOKUP(Tableau161920[[#This Row],[Référence]],MON_MSG!A:H,7,FALSE)),ISBLANK(VLOOKUP(Tableau161920[[#This Row],[Référence]],MON_MSG!A:H,7,FALSE))),"",VLOOKUP(Tableau161920[[#This Row],[Référence]],MON_MSG!A:H,7,FALSE))</f>
        <v/>
      </c>
      <c r="L1429" s="3" t="str">
        <f>IF(OR(ISNA(VLOOKUP(Tableau161920[[#This Row],[Référence]],MON_MSG!A:I,8,FALSE)),ISBLANK(VLOOKUP(Tableau161920[[#This Row],[Référence]],MON_MSG!A:I,8,FALSE))),"",VLOOKUP(Tableau161920[[#This Row],[Référence]],MON_MSG!A:I,8,FALSE))</f>
        <v/>
      </c>
      <c r="M1429" s="3" t="str">
        <f>IF(OR(ISNA(VLOOKUP(Tableau161920[[#This Row],[Référence]],MON_MSG!A:J,9,FALSE)),ISBLANK(VLOOKUP(Tableau161920[[#This Row],[Référence]],MON_MSG!A:J,9,FALSE))),"",VLOOKUP(Tableau161920[[#This Row],[Référence]],MON_MSG!A:J,9,FALSE))</f>
        <v/>
      </c>
      <c r="N1429" s="3" t="str">
        <f>IF(VLOOKUP($A1429,DICO_Complet!A:R,12,FALSE)=0,"",VLOOKUP($A1429,DICO_Complet!A:R,12,FALSE))</f>
        <v/>
      </c>
      <c r="O1429" s="3" t="str">
        <f>IF(VLOOKUP($A1429,DICO_Complet!A:R,13,FALSE)=0,"",VLOOKUP($A1429,DICO_Complet!A:R,13,FALSE))</f>
        <v/>
      </c>
      <c r="P1429" s="3" t="str">
        <f>IF(VLOOKUP($A1429,DICO_Complet!A:R,14,FALSE)=0,"",VLOOKUP($A1429,DICO_Complet!A:R,14,FALSE))</f>
        <v/>
      </c>
      <c r="Q1429" s="3" t="str">
        <f>IF(VLOOKUP($A1429,DICO_Complet!A:R,15,FALSE)=0,"",VLOOKUP($A1429,DICO_Complet!A:R,15,FALSE))</f>
        <v/>
      </c>
      <c r="R1429" s="3" t="str">
        <f>IF(VLOOKUP($A1429,DICO_Complet!A:R,16,FALSE)=0,"",VLOOKUP($A1429,DICO_Complet!A:R,16,FALSE))</f>
        <v/>
      </c>
      <c r="S1429" s="3" t="str">
        <f>IF(VLOOKUP($A1429,DICO_Complet!A:R,17,FALSE)=0,"",VLOOKUP($A1429,DICO_Complet!A:R,17,FALSE))</f>
        <v/>
      </c>
      <c r="T1429" s="3" t="str">
        <f>IF(VLOOKUP($A1429,DICO_Complet!A:R,18,FALSE)=0,"",VLOOKUP($A1429,DICO_Complet!A:R,18,FALSE))</f>
        <v/>
      </c>
    </row>
    <row r="1430" spans="1:20">
      <c r="A1430" s="29">
        <v>251110110002</v>
      </c>
      <c r="B1430" s="30" t="str">
        <f>IF(ISNA(VLOOKUP(Tableau161920[[#This Row],[Référence]],MON_MSG!A:B,2,FALSE)),"N",IF($I1430="Obsolete","N","O"))</f>
        <v>O</v>
      </c>
      <c r="C1430" s="3" t="str">
        <f>VLOOKUP($A1430,DICO_Complet!A:R,3,FALSE)</f>
        <v>Transaction</v>
      </c>
      <c r="D1430" s="3" t="str">
        <f>VLOOKUP($A1430,DICO_Complet!A:R,4,FALSE)</f>
        <v>eventProcessingData</v>
      </c>
      <c r="E1430" s="3" t="str">
        <f>VLOOKUP($A1430,DICO_Complet!A:R,5,FALSE)</f>
        <v>eventDateTime</v>
      </c>
      <c r="F1430" s="3" t="str">
        <f>VLOOKUP($A1430,DICO_Complet!A:R,6,FALSE)</f>
        <v>ISODateTime</v>
      </c>
      <c r="G1430" s="31" t="str">
        <f>VLOOKUP($A1430,DICO_Complet!A:R,7,FALSE)</f>
        <v>DNS</v>
      </c>
      <c r="H1430" s="31">
        <f>VLOOKUP($A1430,DICO_Complet!A:R,8,FALSE)</f>
        <v>0</v>
      </c>
      <c r="I1430" s="3" t="str">
        <f>IF(VLOOKUP($A1430,DICO_Complet!A:R,9,FALSE)&lt;&gt;0,VLOOKUP($A1430,DICO_Complet!A:R,9,FALSE),"")</f>
        <v/>
      </c>
      <c r="J1430" s="3" t="str">
        <f>VLOOKUP($A1430,DICO_Complet!A:R,10,FALSE)</f>
        <v>Date and time of an event</v>
      </c>
      <c r="K1430" s="3" t="str">
        <f>IF(OR(ISNA(VLOOKUP(Tableau161920[[#This Row],[Référence]],MON_MSG!A:H,7,FALSE)),ISBLANK(VLOOKUP(Tableau161920[[#This Row],[Référence]],MON_MSG!A:H,7,FALSE))),"",VLOOKUP(Tableau161920[[#This Row],[Référence]],MON_MSG!A:H,7,FALSE))</f>
        <v/>
      </c>
      <c r="L1430" s="3" t="str">
        <f>IF(OR(ISNA(VLOOKUP(Tableau161920[[#This Row],[Référence]],MON_MSG!A:I,8,FALSE)),ISBLANK(VLOOKUP(Tableau161920[[#This Row],[Référence]],MON_MSG!A:I,8,FALSE))),"",VLOOKUP(Tableau161920[[#This Row],[Référence]],MON_MSG!A:I,8,FALSE))</f>
        <v/>
      </c>
      <c r="M1430" s="3" t="str">
        <f>IF(OR(ISNA(VLOOKUP(Tableau161920[[#This Row],[Référence]],MON_MSG!A:J,9,FALSE)),ISBLANK(VLOOKUP(Tableau161920[[#This Row],[Référence]],MON_MSG!A:J,9,FALSE))),"",VLOOKUP(Tableau161920[[#This Row],[Référence]],MON_MSG!A:J,9,FALSE))</f>
        <v/>
      </c>
      <c r="N1430" s="3" t="str">
        <f>IF(VLOOKUP($A1430,DICO_Complet!A:R,12,FALSE)=0,"",VLOOKUP($A1430,DICO_Complet!A:R,12,FALSE))</f>
        <v/>
      </c>
      <c r="O1430" s="3" t="str">
        <f>IF(VLOOKUP($A1430,DICO_Complet!A:R,13,FALSE)=0,"",VLOOKUP($A1430,DICO_Complet!A:R,13,FALSE))</f>
        <v/>
      </c>
      <c r="P1430" s="3" t="str">
        <f>IF(VLOOKUP($A1430,DICO_Complet!A:R,14,FALSE)=0,"",VLOOKUP($A1430,DICO_Complet!A:R,14,FALSE))</f>
        <v/>
      </c>
      <c r="Q1430" s="3" t="str">
        <f>IF(VLOOKUP($A1430,DICO_Complet!A:R,15,FALSE)=0,"",VLOOKUP($A1430,DICO_Complet!A:R,15,FALSE))</f>
        <v/>
      </c>
      <c r="R1430" s="3" t="str">
        <f>IF(VLOOKUP($A1430,DICO_Complet!A:R,16,FALSE)=0,"",VLOOKUP($A1430,DICO_Complet!A:R,16,FALSE))</f>
        <v/>
      </c>
      <c r="S1430" s="3" t="str">
        <f>IF(VLOOKUP($A1430,DICO_Complet!A:R,17,FALSE)=0,"",VLOOKUP($A1430,DICO_Complet!A:R,17,FALSE))</f>
        <v/>
      </c>
      <c r="T1430" s="3" t="str">
        <f>IF(VLOOKUP($A1430,DICO_Complet!A:R,18,FALSE)=0,"",VLOOKUP($A1430,DICO_Complet!A:R,18,FALSE))</f>
        <v/>
      </c>
    </row>
    <row r="1431" spans="1:20">
      <c r="A1431" s="29">
        <v>251110110001</v>
      </c>
      <c r="B1431" s="30" t="str">
        <f>IF(ISNA(VLOOKUP(Tableau161920[[#This Row],[Référence]],MON_MSG!A:B,2,FALSE)),"N",IF($I1431="Obsolete","N","O"))</f>
        <v>O</v>
      </c>
      <c r="C1431" s="3" t="str">
        <f>VLOOKUP($A1431,DICO_Complet!A:R,3,FALSE)</f>
        <v>Transaction</v>
      </c>
      <c r="D1431" s="3" t="str">
        <f>VLOOKUP($A1431,DICO_Complet!A:R,4,FALSE)</f>
        <v>eventProcessingData</v>
      </c>
      <c r="E1431" s="3" t="str">
        <f>VLOOKUP($A1431,DICO_Complet!A:R,5,FALSE)</f>
        <v>eventNature</v>
      </c>
      <c r="F1431" s="3" t="str">
        <f>VLOOKUP($A1431,DICO_Complet!A:R,6,FALSE)</f>
        <v>Max70Text</v>
      </c>
      <c r="G1431" s="31" t="str">
        <f>VLOOKUP($A1431,DICO_Complet!A:R,7,FALSE)</f>
        <v>DNS</v>
      </c>
      <c r="H1431" s="31">
        <f>VLOOKUP($A1431,DICO_Complet!A:R,8,FALSE)</f>
        <v>0</v>
      </c>
      <c r="I1431" s="3" t="str">
        <f>IF(VLOOKUP($A1431,DICO_Complet!A:R,9,FALSE)&lt;&gt;0,VLOOKUP($A1431,DICO_Complet!A:R,9,FALSE),"")</f>
        <v/>
      </c>
      <c r="J1431" s="3" t="str">
        <f>VLOOKUP($A1431,DICO_Complet!A:R,10,FALSE)</f>
        <v>Nature/type of an event</v>
      </c>
      <c r="K1431" s="3" t="str">
        <f>IF(OR(ISNA(VLOOKUP(Tableau161920[[#This Row],[Référence]],MON_MSG!A:H,7,FALSE)),ISBLANK(VLOOKUP(Tableau161920[[#This Row],[Référence]],MON_MSG!A:H,7,FALSE))),"",VLOOKUP(Tableau161920[[#This Row],[Référence]],MON_MSG!A:H,7,FALSE))</f>
        <v/>
      </c>
      <c r="L1431" s="3" t="str">
        <f>IF(OR(ISNA(VLOOKUP(Tableau161920[[#This Row],[Référence]],MON_MSG!A:I,8,FALSE)),ISBLANK(VLOOKUP(Tableau161920[[#This Row],[Référence]],MON_MSG!A:I,8,FALSE))),"",VLOOKUP(Tableau161920[[#This Row],[Référence]],MON_MSG!A:I,8,FALSE))</f>
        <v/>
      </c>
      <c r="M1431" s="3" t="str">
        <f>IF(OR(ISNA(VLOOKUP(Tableau161920[[#This Row],[Référence]],MON_MSG!A:J,9,FALSE)),ISBLANK(VLOOKUP(Tableau161920[[#This Row],[Référence]],MON_MSG!A:J,9,FALSE))),"",VLOOKUP(Tableau161920[[#This Row],[Référence]],MON_MSG!A:J,9,FALSE))</f>
        <v/>
      </c>
      <c r="N1431" s="3" t="str">
        <f>IF(VLOOKUP($A1431,DICO_Complet!A:R,12,FALSE)=0,"",VLOOKUP($A1431,DICO_Complet!A:R,12,FALSE))</f>
        <v/>
      </c>
      <c r="O1431" s="3" t="str">
        <f>IF(VLOOKUP($A1431,DICO_Complet!A:R,13,FALSE)=0,"",VLOOKUP($A1431,DICO_Complet!A:R,13,FALSE))</f>
        <v/>
      </c>
      <c r="P1431" s="3" t="str">
        <f>IF(VLOOKUP($A1431,DICO_Complet!A:R,14,FALSE)=0,"",VLOOKUP($A1431,DICO_Complet!A:R,14,FALSE))</f>
        <v/>
      </c>
      <c r="Q1431" s="3" t="str">
        <f>IF(VLOOKUP($A1431,DICO_Complet!A:R,15,FALSE)=0,"",VLOOKUP($A1431,DICO_Complet!A:R,15,FALSE))</f>
        <v/>
      </c>
      <c r="R1431" s="3" t="str">
        <f>IF(VLOOKUP($A1431,DICO_Complet!A:R,16,FALSE)=0,"",VLOOKUP($A1431,DICO_Complet!A:R,16,FALSE))</f>
        <v/>
      </c>
      <c r="S1431" s="3" t="str">
        <f>IF(VLOOKUP($A1431,DICO_Complet!A:R,17,FALSE)=0,"",VLOOKUP($A1431,DICO_Complet!A:R,17,FALSE))</f>
        <v/>
      </c>
      <c r="T1431" s="3" t="str">
        <f>IF(VLOOKUP($A1431,DICO_Complet!A:R,18,FALSE)=0,"",VLOOKUP($A1431,DICO_Complet!A:R,18,FALSE))</f>
        <v/>
      </c>
    </row>
    <row r="1432" spans="1:20">
      <c r="A1432" s="29">
        <v>250331121300</v>
      </c>
      <c r="B1432" s="30" t="str">
        <f>IF(ISNA(VLOOKUP(Tableau161920[[#This Row],[Référence]],MON_MSG!A:B,2,FALSE)),"N",IF($I1432="Obsolete","N","O"))</f>
        <v>O</v>
      </c>
      <c r="C1432" s="3" t="str">
        <f>VLOOKUP($A1432,DICO_Complet!A:R,3,FALSE)</f>
        <v>Transaction</v>
      </c>
      <c r="D1432" s="3" t="str">
        <f>VLOOKUP($A1432,DICO_Complet!A:R,4,FALSE)</f>
        <v>eventProcessingData</v>
      </c>
      <c r="E1432" s="3" t="str">
        <f>VLOOKUP($A1432,DICO_Complet!A:R,5,FALSE)</f>
        <v>eventProcessingNature</v>
      </c>
      <c r="F1432" s="3" t="str">
        <f>VLOOKUP($A1432,DICO_Complet!A:R,6,FALSE)</f>
        <v>Max50Text</v>
      </c>
      <c r="G1432" s="31" t="str">
        <f>VLOOKUP($A1432,DICO_Complet!A:R,7,FALSE)</f>
        <v>DNS</v>
      </c>
      <c r="H1432" s="31">
        <f>VLOOKUP($A1432,DICO_Complet!A:R,8,FALSE)</f>
        <v>0</v>
      </c>
      <c r="I1432" s="3" t="str">
        <f>IF(VLOOKUP($A1432,DICO_Complet!A:R,9,FALSE)&lt;&gt;0,VLOOKUP($A1432,DICO_Complet!A:R,9,FALSE),"")</f>
        <v/>
      </c>
      <c r="J1432" s="3" t="str">
        <f>VLOOKUP($A1432,DICO_Complet!A:R,10,FALSE)</f>
        <v>Event processing nature, text explaination of the step in  processing data.</v>
      </c>
      <c r="K1432" s="3" t="str">
        <f>IF(OR(ISNA(VLOOKUP(Tableau161920[[#This Row],[Référence]],MON_MSG!A:H,7,FALSE)),ISBLANK(VLOOKUP(Tableau161920[[#This Row],[Référence]],MON_MSG!A:H,7,FALSE))),"",VLOOKUP(Tableau161920[[#This Row],[Référence]],MON_MSG!A:H,7,FALSE))</f>
        <v/>
      </c>
      <c r="L1432" s="3" t="str">
        <f>IF(OR(ISNA(VLOOKUP(Tableau161920[[#This Row],[Référence]],MON_MSG!A:I,8,FALSE)),ISBLANK(VLOOKUP(Tableau161920[[#This Row],[Référence]],MON_MSG!A:I,8,FALSE))),"",VLOOKUP(Tableau161920[[#This Row],[Référence]],MON_MSG!A:I,8,FALSE))</f>
        <v/>
      </c>
      <c r="M1432" s="3" t="str">
        <f>IF(OR(ISNA(VLOOKUP(Tableau161920[[#This Row],[Référence]],MON_MSG!A:J,9,FALSE)),ISBLANK(VLOOKUP(Tableau161920[[#This Row],[Référence]],MON_MSG!A:J,9,FALSE))),"",VLOOKUP(Tableau161920[[#This Row],[Référence]],MON_MSG!A:J,9,FALSE))</f>
        <v/>
      </c>
      <c r="N1432" s="3" t="str">
        <f>IF(VLOOKUP($A1432,DICO_Complet!A:R,12,FALSE)=0,"",VLOOKUP($A1432,DICO_Complet!A:R,12,FALSE))</f>
        <v/>
      </c>
      <c r="O1432" s="3" t="str">
        <f>IF(VLOOKUP($A1432,DICO_Complet!A:R,13,FALSE)=0,"",VLOOKUP($A1432,DICO_Complet!A:R,13,FALSE))</f>
        <v/>
      </c>
      <c r="P1432" s="3" t="str">
        <f>IF(VLOOKUP($A1432,DICO_Complet!A:R,14,FALSE)=0,"",VLOOKUP($A1432,DICO_Complet!A:R,14,FALSE))</f>
        <v/>
      </c>
      <c r="Q1432" s="3" t="str">
        <f>IF(VLOOKUP($A1432,DICO_Complet!A:R,15,FALSE)=0,"",VLOOKUP($A1432,DICO_Complet!A:R,15,FALSE))</f>
        <v/>
      </c>
      <c r="R1432" s="3" t="str">
        <f>IF(VLOOKUP($A1432,DICO_Complet!A:R,16,FALSE)=0,"",VLOOKUP($A1432,DICO_Complet!A:R,16,FALSE))</f>
        <v/>
      </c>
      <c r="S1432" s="3" t="str">
        <f>IF(VLOOKUP($A1432,DICO_Complet!A:R,17,FALSE)=0,"",VLOOKUP($A1432,DICO_Complet!A:R,17,FALSE))</f>
        <v/>
      </c>
      <c r="T1432" s="3" t="str">
        <f>IF(VLOOKUP($A1432,DICO_Complet!A:R,18,FALSE)=0,"",VLOOKUP($A1432,DICO_Complet!A:R,18,FALSE))</f>
        <v/>
      </c>
    </row>
    <row r="1433" spans="1:20">
      <c r="A1433" s="29">
        <v>251027112317</v>
      </c>
      <c r="B1433" s="30" t="str">
        <f>IF(ISNA(VLOOKUP(Tableau161920[[#This Row],[Référence]],MON_MSG!A:B,2,FALSE)),"N",IF($I1433="Obsolete","N","O"))</f>
        <v>O</v>
      </c>
      <c r="C1433" s="3" t="str">
        <f>VLOOKUP($A1433,DICO_Complet!A:R,3,FALSE)</f>
        <v>Transaction</v>
      </c>
      <c r="D1433" s="3" t="str">
        <f>VLOOKUP($A1433,DICO_Complet!A:R,4,FALSE)</f>
        <v>eventProcessingData</v>
      </c>
      <c r="E1433" s="3" t="str">
        <f>VLOOKUP($A1433,DICO_Complet!A:R,5,FALSE)</f>
        <v>eventProcessingNatureCode</v>
      </c>
      <c r="F1433" s="3" t="str">
        <f>VLOOKUP($A1433,DICO_Complet!A:R,6,FALSE)</f>
        <v>Exact4Text</v>
      </c>
      <c r="G1433" s="31" t="str">
        <f>VLOOKUP($A1433,DICO_Complet!A:R,7,FALSE)</f>
        <v>DNS</v>
      </c>
      <c r="H1433" s="31">
        <f>VLOOKUP($A1433,DICO_Complet!A:R,8,FALSE)</f>
        <v>0</v>
      </c>
      <c r="I1433" s="3" t="str">
        <f>IF(VLOOKUP($A1433,DICO_Complet!A:R,9,FALSE)&lt;&gt;0,VLOOKUP($A1433,DICO_Complet!A:R,9,FALSE),"")</f>
        <v/>
      </c>
      <c r="J1433" s="3" t="str">
        <f>VLOOKUP($A1433,DICO_Complet!A:R,10,FALSE)</f>
        <v>Event processing nature code.</v>
      </c>
      <c r="K1433" s="3" t="str">
        <f>IF(OR(ISNA(VLOOKUP(Tableau161920[[#This Row],[Référence]],MON_MSG!A:H,7,FALSE)),ISBLANK(VLOOKUP(Tableau161920[[#This Row],[Référence]],MON_MSG!A:H,7,FALSE))),"",VLOOKUP(Tableau161920[[#This Row],[Référence]],MON_MSG!A:H,7,FALSE))</f>
        <v/>
      </c>
      <c r="L1433" s="3" t="str">
        <f>IF(OR(ISNA(VLOOKUP(Tableau161920[[#This Row],[Référence]],MON_MSG!A:I,8,FALSE)),ISBLANK(VLOOKUP(Tableau161920[[#This Row],[Référence]],MON_MSG!A:I,8,FALSE))),"",VLOOKUP(Tableau161920[[#This Row],[Référence]],MON_MSG!A:I,8,FALSE))</f>
        <v/>
      </c>
      <c r="M1433" s="3" t="str">
        <f>IF(OR(ISNA(VLOOKUP(Tableau161920[[#This Row],[Référence]],MON_MSG!A:J,9,FALSE)),ISBLANK(VLOOKUP(Tableau161920[[#This Row],[Référence]],MON_MSG!A:J,9,FALSE))),"",VLOOKUP(Tableau161920[[#This Row],[Référence]],MON_MSG!A:J,9,FALSE))</f>
        <v/>
      </c>
      <c r="N1433" s="3" t="str">
        <f>IF(VLOOKUP($A1433,DICO_Complet!A:R,12,FALSE)=0,"",VLOOKUP($A1433,DICO_Complet!A:R,12,FALSE))</f>
        <v/>
      </c>
      <c r="O1433" s="3" t="str">
        <f>IF(VLOOKUP($A1433,DICO_Complet!A:R,13,FALSE)=0,"",VLOOKUP($A1433,DICO_Complet!A:R,13,FALSE))</f>
        <v/>
      </c>
      <c r="P1433" s="3" t="str">
        <f>IF(VLOOKUP($A1433,DICO_Complet!A:R,14,FALSE)=0,"",VLOOKUP($A1433,DICO_Complet!A:R,14,FALSE))</f>
        <v/>
      </c>
      <c r="Q1433" s="3" t="str">
        <f>IF(VLOOKUP($A1433,DICO_Complet!A:R,15,FALSE)=0,"",VLOOKUP($A1433,DICO_Complet!A:R,15,FALSE))</f>
        <v/>
      </c>
      <c r="R1433" s="3" t="str">
        <f>IF(VLOOKUP($A1433,DICO_Complet!A:R,16,FALSE)=0,"",VLOOKUP($A1433,DICO_Complet!A:R,16,FALSE))</f>
        <v/>
      </c>
      <c r="S1433" s="3" t="str">
        <f>IF(VLOOKUP($A1433,DICO_Complet!A:R,17,FALSE)=0,"",VLOOKUP($A1433,DICO_Complet!A:R,17,FALSE))</f>
        <v/>
      </c>
      <c r="T1433" s="3" t="str">
        <f>IF(VLOOKUP($A1433,DICO_Complet!A:R,18,FALSE)=0,"",VLOOKUP($A1433,DICO_Complet!A:R,18,FALSE))</f>
        <v/>
      </c>
    </row>
    <row r="1434" spans="1:20">
      <c r="A1434" s="29">
        <v>251110110000</v>
      </c>
      <c r="B1434" s="30" t="str">
        <f>IF(ISNA(VLOOKUP(Tableau161920[[#This Row],[Référence]],MON_MSG!A:B,2,FALSE)),"N",IF($I1434="Obsolete","N","O"))</f>
        <v>O</v>
      </c>
      <c r="C1434" s="3" t="str">
        <f>VLOOKUP($A1434,DICO_Complet!A:R,3,FALSE)</f>
        <v>Transaction</v>
      </c>
      <c r="D1434" s="3" t="str">
        <f>VLOOKUP($A1434,DICO_Complet!A:R,4,FALSE)</f>
        <v>eventProcessingData</v>
      </c>
      <c r="E1434" s="3" t="str">
        <f>VLOOKUP($A1434,DICO_Complet!A:R,5,FALSE)</f>
        <v>eventServiceCategory</v>
      </c>
      <c r="F1434" s="3" t="str">
        <f>VLOOKUP($A1434,DICO_Complet!A:R,6,FALSE)</f>
        <v>Max70Text</v>
      </c>
      <c r="G1434" s="31" t="str">
        <f>VLOOKUP($A1434,DICO_Complet!A:R,7,FALSE)</f>
        <v>DNS</v>
      </c>
      <c r="H1434" s="31">
        <f>VLOOKUP($A1434,DICO_Complet!A:R,8,FALSE)</f>
        <v>0</v>
      </c>
      <c r="I1434" s="3" t="str">
        <f>IF(VLOOKUP($A1434,DICO_Complet!A:R,9,FALSE)&lt;&gt;0,VLOOKUP($A1434,DICO_Complet!A:R,9,FALSE),"")</f>
        <v/>
      </c>
      <c r="J1434" s="3" t="str">
        <f>VLOOKUP($A1434,DICO_Complet!A:R,10,FALSE)</f>
        <v>Category of the service for an event</v>
      </c>
      <c r="K1434" s="3" t="str">
        <f>IF(OR(ISNA(VLOOKUP(Tableau161920[[#This Row],[Référence]],MON_MSG!A:H,7,FALSE)),ISBLANK(VLOOKUP(Tableau161920[[#This Row],[Référence]],MON_MSG!A:H,7,FALSE))),"",VLOOKUP(Tableau161920[[#This Row],[Référence]],MON_MSG!A:H,7,FALSE))</f>
        <v/>
      </c>
      <c r="L1434" s="3" t="str">
        <f>IF(OR(ISNA(VLOOKUP(Tableau161920[[#This Row],[Référence]],MON_MSG!A:I,8,FALSE)),ISBLANK(VLOOKUP(Tableau161920[[#This Row],[Référence]],MON_MSG!A:I,8,FALSE))),"",VLOOKUP(Tableau161920[[#This Row],[Référence]],MON_MSG!A:I,8,FALSE))</f>
        <v/>
      </c>
      <c r="M1434" s="3" t="str">
        <f>IF(OR(ISNA(VLOOKUP(Tableau161920[[#This Row],[Référence]],MON_MSG!A:J,9,FALSE)),ISBLANK(VLOOKUP(Tableau161920[[#This Row],[Référence]],MON_MSG!A:J,9,FALSE))),"",VLOOKUP(Tableau161920[[#This Row],[Référence]],MON_MSG!A:J,9,FALSE))</f>
        <v/>
      </c>
      <c r="N1434" s="3" t="str">
        <f>IF(VLOOKUP($A1434,DICO_Complet!A:R,12,FALSE)=0,"",VLOOKUP($A1434,DICO_Complet!A:R,12,FALSE))</f>
        <v/>
      </c>
      <c r="O1434" s="3" t="str">
        <f>IF(VLOOKUP($A1434,DICO_Complet!A:R,13,FALSE)=0,"",VLOOKUP($A1434,DICO_Complet!A:R,13,FALSE))</f>
        <v/>
      </c>
      <c r="P1434" s="3" t="str">
        <f>IF(VLOOKUP($A1434,DICO_Complet!A:R,14,FALSE)=0,"",VLOOKUP($A1434,DICO_Complet!A:R,14,FALSE))</f>
        <v/>
      </c>
      <c r="Q1434" s="3" t="str">
        <f>IF(VLOOKUP($A1434,DICO_Complet!A:R,15,FALSE)=0,"",VLOOKUP($A1434,DICO_Complet!A:R,15,FALSE))</f>
        <v/>
      </c>
      <c r="R1434" s="3" t="str">
        <f>IF(VLOOKUP($A1434,DICO_Complet!A:R,16,FALSE)=0,"",VLOOKUP($A1434,DICO_Complet!A:R,16,FALSE))</f>
        <v/>
      </c>
      <c r="S1434" s="3" t="str">
        <f>IF(VLOOKUP($A1434,DICO_Complet!A:R,17,FALSE)=0,"",VLOOKUP($A1434,DICO_Complet!A:R,17,FALSE))</f>
        <v/>
      </c>
      <c r="T1434" s="3" t="str">
        <f>IF(VLOOKUP($A1434,DICO_Complet!A:R,18,FALSE)=0,"",VLOOKUP($A1434,DICO_Complet!A:R,18,FALSE))</f>
        <v/>
      </c>
    </row>
    <row r="1435" spans="1:20">
      <c r="A1435" s="29">
        <v>250331121309</v>
      </c>
      <c r="B1435" s="30" t="str">
        <f>IF(ISNA(VLOOKUP(Tableau161920[[#This Row],[Référence]],MON_MSG!A:B,2,FALSE)),"N",IF($I1435="Obsolete","N","O"))</f>
        <v>O</v>
      </c>
      <c r="C1435" s="3" t="str">
        <f>VLOOKUP($A1435,DICO_Complet!A:R,3,FALSE)</f>
        <v>Transaction</v>
      </c>
      <c r="D1435" s="3" t="str">
        <f>VLOOKUP($A1435,DICO_Complet!A:R,4,FALSE)</f>
        <v>eventProcessingData</v>
      </c>
      <c r="E1435" s="3" t="str">
        <f>VLOOKUP($A1435,DICO_Complet!A:R,5,FALSE)</f>
        <v>incompatibilityEventIndicator</v>
      </c>
      <c r="F1435" s="3" t="str">
        <f>VLOOKUP($A1435,DICO_Complet!A:R,6,FALSE)</f>
        <v>TrueFalseIndicator</v>
      </c>
      <c r="G1435" s="31" t="str">
        <f>VLOOKUP($A1435,DICO_Complet!A:R,7,FALSE)</f>
        <v>DNS</v>
      </c>
      <c r="H1435" s="31">
        <f>VLOOKUP($A1435,DICO_Complet!A:R,8,FALSE)</f>
        <v>0</v>
      </c>
      <c r="I1435" s="3" t="str">
        <f>IF(VLOOKUP($A1435,DICO_Complet!A:R,9,FALSE)&lt;&gt;0,VLOOKUP($A1435,DICO_Complet!A:R,9,FALSE),"")</f>
        <v/>
      </c>
      <c r="J1435" s="3" t="str">
        <f>VLOOKUP($A1435,DICO_Complet!A:R,10,FALSE)</f>
        <v>Incompatibility event indicator</v>
      </c>
      <c r="K1435" s="3" t="str">
        <f>IF(OR(ISNA(VLOOKUP(Tableau161920[[#This Row],[Référence]],MON_MSG!A:H,7,FALSE)),ISBLANK(VLOOKUP(Tableau161920[[#This Row],[Référence]],MON_MSG!A:H,7,FALSE))),"",VLOOKUP(Tableau161920[[#This Row],[Référence]],MON_MSG!A:H,7,FALSE))</f>
        <v/>
      </c>
      <c r="L1435" s="3" t="str">
        <f>IF(OR(ISNA(VLOOKUP(Tableau161920[[#This Row],[Référence]],MON_MSG!A:I,8,FALSE)),ISBLANK(VLOOKUP(Tableau161920[[#This Row],[Référence]],MON_MSG!A:I,8,FALSE))),"",VLOOKUP(Tableau161920[[#This Row],[Référence]],MON_MSG!A:I,8,FALSE))</f>
        <v/>
      </c>
      <c r="M1435" s="3" t="str">
        <f>IF(OR(ISNA(VLOOKUP(Tableau161920[[#This Row],[Référence]],MON_MSG!A:J,9,FALSE)),ISBLANK(VLOOKUP(Tableau161920[[#This Row],[Référence]],MON_MSG!A:J,9,FALSE))),"",VLOOKUP(Tableau161920[[#This Row],[Référence]],MON_MSG!A:J,9,FALSE))</f>
        <v/>
      </c>
      <c r="N1435" s="3" t="str">
        <f>IF(VLOOKUP($A1435,DICO_Complet!A:R,12,FALSE)=0,"",VLOOKUP($A1435,DICO_Complet!A:R,12,FALSE))</f>
        <v/>
      </c>
      <c r="O1435" s="3" t="str">
        <f>IF(VLOOKUP($A1435,DICO_Complet!A:R,13,FALSE)=0,"",VLOOKUP($A1435,DICO_Complet!A:R,13,FALSE))</f>
        <v/>
      </c>
      <c r="P1435" s="3" t="str">
        <f>IF(VLOOKUP($A1435,DICO_Complet!A:R,14,FALSE)=0,"",VLOOKUP($A1435,DICO_Complet!A:R,14,FALSE))</f>
        <v/>
      </c>
      <c r="Q1435" s="3" t="str">
        <f>IF(VLOOKUP($A1435,DICO_Complet!A:R,15,FALSE)=0,"",VLOOKUP($A1435,DICO_Complet!A:R,15,FALSE))</f>
        <v/>
      </c>
      <c r="R1435" s="3" t="str">
        <f>IF(VLOOKUP($A1435,DICO_Complet!A:R,16,FALSE)=0,"",VLOOKUP($A1435,DICO_Complet!A:R,16,FALSE))</f>
        <v/>
      </c>
      <c r="S1435" s="3" t="str">
        <f>IF(VLOOKUP($A1435,DICO_Complet!A:R,17,FALSE)=0,"",VLOOKUP($A1435,DICO_Complet!A:R,17,FALSE))</f>
        <v/>
      </c>
      <c r="T1435" s="3" t="str">
        <f>IF(VLOOKUP($A1435,DICO_Complet!A:R,18,FALSE)=0,"",VLOOKUP($A1435,DICO_Complet!A:R,18,FALSE))</f>
        <v/>
      </c>
    </row>
    <row r="1436" spans="1:20">
      <c r="A1436" s="29">
        <v>250331121310</v>
      </c>
      <c r="B1436" s="30" t="str">
        <f>IF(ISNA(VLOOKUP(Tableau161920[[#This Row],[Référence]],MON_MSG!A:B,2,FALSE)),"N",IF($I1436="Obsolete","N","O"))</f>
        <v>O</v>
      </c>
      <c r="C1436" s="3" t="str">
        <f>VLOOKUP($A1436,DICO_Complet!A:R,3,FALSE)</f>
        <v>Transaction</v>
      </c>
      <c r="D1436" s="3" t="str">
        <f>VLOOKUP($A1436,DICO_Complet!A:R,4,FALSE)</f>
        <v>eventProcessingData</v>
      </c>
      <c r="E1436" s="3" t="str">
        <f>VLOOKUP($A1436,DICO_Complet!A:R,5,FALSE)</f>
        <v>incompatibilityEventReason</v>
      </c>
      <c r="F1436" s="3" t="str">
        <f>VLOOKUP($A1436,DICO_Complet!A:R,6,FALSE)</f>
        <v>Max255Text</v>
      </c>
      <c r="G1436" s="31" t="str">
        <f>VLOOKUP($A1436,DICO_Complet!A:R,7,FALSE)</f>
        <v>DNS</v>
      </c>
      <c r="H1436" s="31">
        <f>VLOOKUP($A1436,DICO_Complet!A:R,8,FALSE)</f>
        <v>0</v>
      </c>
      <c r="I1436" s="3" t="str">
        <f>IF(VLOOKUP($A1436,DICO_Complet!A:R,9,FALSE)&lt;&gt;0,VLOOKUP($A1436,DICO_Complet!A:R,9,FALSE),"")</f>
        <v/>
      </c>
      <c r="J1436" s="3" t="str">
        <f>VLOOKUP($A1436,DICO_Complet!A:R,10,FALSE)</f>
        <v>Incompatibility event resaon</v>
      </c>
      <c r="K1436" s="3" t="str">
        <f>IF(OR(ISNA(VLOOKUP(Tableau161920[[#This Row],[Référence]],MON_MSG!A:H,7,FALSE)),ISBLANK(VLOOKUP(Tableau161920[[#This Row],[Référence]],MON_MSG!A:H,7,FALSE))),"",VLOOKUP(Tableau161920[[#This Row],[Référence]],MON_MSG!A:H,7,FALSE))</f>
        <v/>
      </c>
      <c r="L1436" s="3" t="str">
        <f>IF(OR(ISNA(VLOOKUP(Tableau161920[[#This Row],[Référence]],MON_MSG!A:I,8,FALSE)),ISBLANK(VLOOKUP(Tableau161920[[#This Row],[Référence]],MON_MSG!A:I,8,FALSE))),"",VLOOKUP(Tableau161920[[#This Row],[Référence]],MON_MSG!A:I,8,FALSE))</f>
        <v/>
      </c>
      <c r="M1436" s="3" t="str">
        <f>IF(OR(ISNA(VLOOKUP(Tableau161920[[#This Row],[Référence]],MON_MSG!A:J,9,FALSE)),ISBLANK(VLOOKUP(Tableau161920[[#This Row],[Référence]],MON_MSG!A:J,9,FALSE))),"",VLOOKUP(Tableau161920[[#This Row],[Référence]],MON_MSG!A:J,9,FALSE))</f>
        <v/>
      </c>
      <c r="N1436" s="3" t="str">
        <f>IF(VLOOKUP($A1436,DICO_Complet!A:R,12,FALSE)=0,"",VLOOKUP($A1436,DICO_Complet!A:R,12,FALSE))</f>
        <v/>
      </c>
      <c r="O1436" s="3" t="str">
        <f>IF(VLOOKUP($A1436,DICO_Complet!A:R,13,FALSE)=0,"",VLOOKUP($A1436,DICO_Complet!A:R,13,FALSE))</f>
        <v/>
      </c>
      <c r="P1436" s="3" t="str">
        <f>IF(VLOOKUP($A1436,DICO_Complet!A:R,14,FALSE)=0,"",VLOOKUP($A1436,DICO_Complet!A:R,14,FALSE))</f>
        <v/>
      </c>
      <c r="Q1436" s="3" t="str">
        <f>IF(VLOOKUP($A1436,DICO_Complet!A:R,15,FALSE)=0,"",VLOOKUP($A1436,DICO_Complet!A:R,15,FALSE))</f>
        <v/>
      </c>
      <c r="R1436" s="3" t="str">
        <f>IF(VLOOKUP($A1436,DICO_Complet!A:R,16,FALSE)=0,"",VLOOKUP($A1436,DICO_Complet!A:R,16,FALSE))</f>
        <v/>
      </c>
      <c r="S1436" s="3" t="str">
        <f>IF(VLOOKUP($A1436,DICO_Complet!A:R,17,FALSE)=0,"",VLOOKUP($A1436,DICO_Complet!A:R,17,FALSE))</f>
        <v/>
      </c>
      <c r="T1436" s="3" t="str">
        <f>IF(VLOOKUP($A1436,DICO_Complet!A:R,18,FALSE)=0,"",VLOOKUP($A1436,DICO_Complet!A:R,18,FALSE))</f>
        <v/>
      </c>
    </row>
    <row r="1437" spans="1:20">
      <c r="A1437" s="29">
        <v>250418220155</v>
      </c>
      <c r="B1437" s="30" t="str">
        <f>IF(ISNA(VLOOKUP(Tableau161920[[#This Row],[Référence]],MON_MSG!A:B,2,FALSE)),"N",IF($I1437="Obsolete","N","O"))</f>
        <v>O</v>
      </c>
      <c r="C1437" s="3" t="str">
        <f>VLOOKUP($A1437,DICO_Complet!A:R,3,FALSE)</f>
        <v>Transaction</v>
      </c>
      <c r="D1437" s="3" t="str">
        <f>VLOOKUP($A1437,DICO_Complet!A:R,4,FALSE)</f>
        <v>eventProcessingData</v>
      </c>
      <c r="E1437" s="3" t="str">
        <f>VLOOKUP($A1437,DICO_Complet!A:R,5,FALSE)</f>
        <v>inputCheckingData</v>
      </c>
      <c r="F1437" s="3" t="str">
        <f>VLOOKUP($A1437,DICO_Complet!A:R,6,FALSE)</f>
        <v>Max50Text</v>
      </c>
      <c r="G1437" s="31" t="str">
        <f>VLOOKUP($A1437,DICO_Complet!A:R,7,FALSE)</f>
        <v>DNS</v>
      </c>
      <c r="H1437" s="31">
        <f>VLOOKUP($A1437,DICO_Complet!A:R,8,FALSE)</f>
        <v>0</v>
      </c>
      <c r="I1437" s="3" t="str">
        <f>IF(VLOOKUP($A1437,DICO_Complet!A:R,9,FALSE)&lt;&gt;0,VLOOKUP($A1437,DICO_Complet!A:R,9,FALSE),"")</f>
        <v/>
      </c>
      <c r="J1437" s="3" t="str">
        <f>VLOOKUP($A1437,DICO_Complet!A:R,10,FALSE)</f>
        <v>Data rejected by the control</v>
      </c>
      <c r="K1437" s="3" t="str">
        <f>IF(OR(ISNA(VLOOKUP(Tableau161920[[#This Row],[Référence]],MON_MSG!A:H,7,FALSE)),ISBLANK(VLOOKUP(Tableau161920[[#This Row],[Référence]],MON_MSG!A:H,7,FALSE))),"",VLOOKUP(Tableau161920[[#This Row],[Référence]],MON_MSG!A:H,7,FALSE))</f>
        <v/>
      </c>
      <c r="L1437" s="3" t="str">
        <f>IF(OR(ISNA(VLOOKUP(Tableau161920[[#This Row],[Référence]],MON_MSG!A:I,8,FALSE)),ISBLANK(VLOOKUP(Tableau161920[[#This Row],[Référence]],MON_MSG!A:I,8,FALSE))),"",VLOOKUP(Tableau161920[[#This Row],[Référence]],MON_MSG!A:I,8,FALSE))</f>
        <v/>
      </c>
      <c r="M1437" s="3" t="str">
        <f>IF(OR(ISNA(VLOOKUP(Tableau161920[[#This Row],[Référence]],MON_MSG!A:J,9,FALSE)),ISBLANK(VLOOKUP(Tableau161920[[#This Row],[Référence]],MON_MSG!A:J,9,FALSE))),"",VLOOKUP(Tableau161920[[#This Row],[Référence]],MON_MSG!A:J,9,FALSE))</f>
        <v/>
      </c>
      <c r="N1437" s="3" t="str">
        <f>IF(VLOOKUP($A1437,DICO_Complet!A:R,12,FALSE)=0,"",VLOOKUP($A1437,DICO_Complet!A:R,12,FALSE))</f>
        <v/>
      </c>
      <c r="O1437" s="3" t="str">
        <f>IF(VLOOKUP($A1437,DICO_Complet!A:R,13,FALSE)=0,"",VLOOKUP($A1437,DICO_Complet!A:R,13,FALSE))</f>
        <v/>
      </c>
      <c r="P1437" s="3" t="str">
        <f>IF(VLOOKUP($A1437,DICO_Complet!A:R,14,FALSE)=0,"",VLOOKUP($A1437,DICO_Complet!A:R,14,FALSE))</f>
        <v/>
      </c>
      <c r="Q1437" s="3" t="str">
        <f>IF(VLOOKUP($A1437,DICO_Complet!A:R,15,FALSE)=0,"",VLOOKUP($A1437,DICO_Complet!A:R,15,FALSE))</f>
        <v/>
      </c>
      <c r="R1437" s="3" t="str">
        <f>IF(VLOOKUP($A1437,DICO_Complet!A:R,16,FALSE)=0,"",VLOOKUP($A1437,DICO_Complet!A:R,16,FALSE))</f>
        <v/>
      </c>
      <c r="S1437" s="3" t="str">
        <f>IF(VLOOKUP($A1437,DICO_Complet!A:R,17,FALSE)=0,"",VLOOKUP($A1437,DICO_Complet!A:R,17,FALSE))</f>
        <v/>
      </c>
      <c r="T1437" s="3" t="str">
        <f>IF(VLOOKUP($A1437,DICO_Complet!A:R,18,FALSE)=0,"",VLOOKUP($A1437,DICO_Complet!A:R,18,FALSE))</f>
        <v/>
      </c>
    </row>
    <row r="1438" spans="1:20">
      <c r="A1438" s="29">
        <v>250418220156</v>
      </c>
      <c r="B1438" s="30" t="str">
        <f>IF(ISNA(VLOOKUP(Tableau161920[[#This Row],[Référence]],MON_MSG!A:B,2,FALSE)),"N",IF($I1438="Obsolete","N","O"))</f>
        <v>O</v>
      </c>
      <c r="C1438" s="3" t="str">
        <f>VLOOKUP($A1438,DICO_Complet!A:R,3,FALSE)</f>
        <v>Transaction</v>
      </c>
      <c r="D1438" s="3" t="str">
        <f>VLOOKUP($A1438,DICO_Complet!A:R,4,FALSE)</f>
        <v>eventProcessingData</v>
      </c>
      <c r="E1438" s="3" t="str">
        <f>VLOOKUP($A1438,DICO_Complet!A:R,5,FALSE)</f>
        <v>limitCheckingData</v>
      </c>
      <c r="F1438" s="3" t="str">
        <f>VLOOKUP($A1438,DICO_Complet!A:R,6,FALSE)</f>
        <v>Max50Text</v>
      </c>
      <c r="G1438" s="31" t="str">
        <f>VLOOKUP($A1438,DICO_Complet!A:R,7,FALSE)</f>
        <v>DNS</v>
      </c>
      <c r="H1438" s="31">
        <f>VLOOKUP($A1438,DICO_Complet!A:R,8,FALSE)</f>
        <v>0</v>
      </c>
      <c r="I1438" s="3" t="str">
        <f>IF(VLOOKUP($A1438,DICO_Complet!A:R,9,FALSE)&lt;&gt;0,VLOOKUP($A1438,DICO_Complet!A:R,9,FALSE),"")</f>
        <v/>
      </c>
      <c r="J1438" s="3" t="str">
        <f>VLOOKUP($A1438,DICO_Complet!A:R,10,FALSE)</f>
        <v>Threshold used for transaction control</v>
      </c>
      <c r="K1438" s="3" t="str">
        <f>IF(OR(ISNA(VLOOKUP(Tableau161920[[#This Row],[Référence]],MON_MSG!A:H,7,FALSE)),ISBLANK(VLOOKUP(Tableau161920[[#This Row],[Référence]],MON_MSG!A:H,7,FALSE))),"",VLOOKUP(Tableau161920[[#This Row],[Référence]],MON_MSG!A:H,7,FALSE))</f>
        <v/>
      </c>
      <c r="L1438" s="3" t="str">
        <f>IF(OR(ISNA(VLOOKUP(Tableau161920[[#This Row],[Référence]],MON_MSG!A:I,8,FALSE)),ISBLANK(VLOOKUP(Tableau161920[[#This Row],[Référence]],MON_MSG!A:I,8,FALSE))),"",VLOOKUP(Tableau161920[[#This Row],[Référence]],MON_MSG!A:I,8,FALSE))</f>
        <v/>
      </c>
      <c r="M1438" s="3" t="str">
        <f>IF(OR(ISNA(VLOOKUP(Tableau161920[[#This Row],[Référence]],MON_MSG!A:J,9,FALSE)),ISBLANK(VLOOKUP(Tableau161920[[#This Row],[Référence]],MON_MSG!A:J,9,FALSE))),"",VLOOKUP(Tableau161920[[#This Row],[Référence]],MON_MSG!A:J,9,FALSE))</f>
        <v/>
      </c>
      <c r="N1438" s="3" t="str">
        <f>IF(VLOOKUP($A1438,DICO_Complet!A:R,12,FALSE)=0,"",VLOOKUP($A1438,DICO_Complet!A:R,12,FALSE))</f>
        <v/>
      </c>
      <c r="O1438" s="3" t="str">
        <f>IF(VLOOKUP($A1438,DICO_Complet!A:R,13,FALSE)=0,"",VLOOKUP($A1438,DICO_Complet!A:R,13,FALSE))</f>
        <v/>
      </c>
      <c r="P1438" s="3" t="str">
        <f>IF(VLOOKUP($A1438,DICO_Complet!A:R,14,FALSE)=0,"",VLOOKUP($A1438,DICO_Complet!A:R,14,FALSE))</f>
        <v/>
      </c>
      <c r="Q1438" s="3" t="str">
        <f>IF(VLOOKUP($A1438,DICO_Complet!A:R,15,FALSE)=0,"",VLOOKUP($A1438,DICO_Complet!A:R,15,FALSE))</f>
        <v/>
      </c>
      <c r="R1438" s="3" t="str">
        <f>IF(VLOOKUP($A1438,DICO_Complet!A:R,16,FALSE)=0,"",VLOOKUP($A1438,DICO_Complet!A:R,16,FALSE))</f>
        <v/>
      </c>
      <c r="S1438" s="3" t="str">
        <f>IF(VLOOKUP($A1438,DICO_Complet!A:R,17,FALSE)=0,"",VLOOKUP($A1438,DICO_Complet!A:R,17,FALSE))</f>
        <v/>
      </c>
      <c r="T1438" s="3" t="str">
        <f>IF(VLOOKUP($A1438,DICO_Complet!A:R,18,FALSE)=0,"",VLOOKUP($A1438,DICO_Complet!A:R,18,FALSE))</f>
        <v/>
      </c>
    </row>
    <row r="1439" spans="1:20">
      <c r="A1439" s="29">
        <v>250331121302</v>
      </c>
      <c r="B1439" s="30" t="str">
        <f>IF(ISNA(VLOOKUP(Tableau161920[[#This Row],[Référence]],MON_MSG!A:B,2,FALSE)),"N",IF($I1439="Obsolete","N","O"))</f>
        <v>O</v>
      </c>
      <c r="C1439" s="3" t="str">
        <f>VLOOKUP($A1439,DICO_Complet!A:R,3,FALSE)</f>
        <v>Transaction</v>
      </c>
      <c r="D1439" s="3" t="str">
        <f>VLOOKUP($A1439,DICO_Complet!A:R,4,FALSE)</f>
        <v>eventProcessingData</v>
      </c>
      <c r="E1439" s="3" t="str">
        <f>VLOOKUP($A1439,DICO_Complet!A:R,5,FALSE)</f>
        <v>localDateTime</v>
      </c>
      <c r="F1439" s="3" t="str">
        <f>VLOOKUP($A1439,DICO_Complet!A:R,6,FALSE)</f>
        <v>ISODateTime</v>
      </c>
      <c r="G1439" s="31" t="str">
        <f>VLOOKUP($A1439,DICO_Complet!A:R,7,FALSE)</f>
        <v>DNS</v>
      </c>
      <c r="H1439" s="31">
        <f>VLOOKUP($A1439,DICO_Complet!A:R,8,FALSE)</f>
        <v>0</v>
      </c>
      <c r="I1439" s="3" t="str">
        <f>IF(VLOOKUP($A1439,DICO_Complet!A:R,9,FALSE)&lt;&gt;0,VLOOKUP($A1439,DICO_Complet!A:R,9,FALSE),"")</f>
        <v/>
      </c>
      <c r="J1439" s="3" t="str">
        <f>VLOOKUP($A1439,DICO_Complet!A:R,10,FALSE)</f>
        <v>Date of the event</v>
      </c>
      <c r="K1439" s="3" t="str">
        <f>IF(OR(ISNA(VLOOKUP(Tableau161920[[#This Row],[Référence]],MON_MSG!A:H,7,FALSE)),ISBLANK(VLOOKUP(Tableau161920[[#This Row],[Référence]],MON_MSG!A:H,7,FALSE))),"",VLOOKUP(Tableau161920[[#This Row],[Référence]],MON_MSG!A:H,7,FALSE))</f>
        <v/>
      </c>
      <c r="L1439" s="3" t="str">
        <f>IF(OR(ISNA(VLOOKUP(Tableau161920[[#This Row],[Référence]],MON_MSG!A:I,8,FALSE)),ISBLANK(VLOOKUP(Tableau161920[[#This Row],[Référence]],MON_MSG!A:I,8,FALSE))),"",VLOOKUP(Tableau161920[[#This Row],[Référence]],MON_MSG!A:I,8,FALSE))</f>
        <v/>
      </c>
      <c r="M1439" s="3" t="str">
        <f>IF(OR(ISNA(VLOOKUP(Tableau161920[[#This Row],[Référence]],MON_MSG!A:J,9,FALSE)),ISBLANK(VLOOKUP(Tableau161920[[#This Row],[Référence]],MON_MSG!A:J,9,FALSE))),"",VLOOKUP(Tableau161920[[#This Row],[Référence]],MON_MSG!A:J,9,FALSE))</f>
        <v/>
      </c>
      <c r="N1439" s="3" t="str">
        <f>IF(VLOOKUP($A1439,DICO_Complet!A:R,12,FALSE)=0,"",VLOOKUP($A1439,DICO_Complet!A:R,12,FALSE))</f>
        <v/>
      </c>
      <c r="O1439" s="3" t="str">
        <f>IF(VLOOKUP($A1439,DICO_Complet!A:R,13,FALSE)=0,"",VLOOKUP($A1439,DICO_Complet!A:R,13,FALSE))</f>
        <v/>
      </c>
      <c r="P1439" s="3" t="str">
        <f>IF(VLOOKUP($A1439,DICO_Complet!A:R,14,FALSE)=0,"",VLOOKUP($A1439,DICO_Complet!A:R,14,FALSE))</f>
        <v/>
      </c>
      <c r="Q1439" s="3" t="str">
        <f>IF(VLOOKUP($A1439,DICO_Complet!A:R,15,FALSE)=0,"",VLOOKUP($A1439,DICO_Complet!A:R,15,FALSE))</f>
        <v/>
      </c>
      <c r="R1439" s="3" t="str">
        <f>IF(VLOOKUP($A1439,DICO_Complet!A:R,16,FALSE)=0,"",VLOOKUP($A1439,DICO_Complet!A:R,16,FALSE))</f>
        <v/>
      </c>
      <c r="S1439" s="3" t="str">
        <f>IF(VLOOKUP($A1439,DICO_Complet!A:R,17,FALSE)=0,"",VLOOKUP($A1439,DICO_Complet!A:R,17,FALSE))</f>
        <v/>
      </c>
      <c r="T1439" s="3" t="str">
        <f>IF(VLOOKUP($A1439,DICO_Complet!A:R,18,FALSE)=0,"",VLOOKUP($A1439,DICO_Complet!A:R,18,FALSE))</f>
        <v/>
      </c>
    </row>
    <row r="1440" spans="1:20">
      <c r="A1440" s="29">
        <v>250331121311</v>
      </c>
      <c r="B1440" s="30" t="str">
        <f>IF(ISNA(VLOOKUP(Tableau161920[[#This Row],[Référence]],MON_MSG!A:B,2,FALSE)),"N",IF($I1440="Obsolete","N","O"))</f>
        <v>O</v>
      </c>
      <c r="C1440" s="3" t="str">
        <f>VLOOKUP($A1440,DICO_Complet!A:R,3,FALSE)</f>
        <v>Transaction</v>
      </c>
      <c r="D1440" s="3" t="str">
        <f>VLOOKUP($A1440,DICO_Complet!A:R,4,FALSE)</f>
        <v>eventProcessingData</v>
      </c>
      <c r="E1440" s="3" t="str">
        <f>VLOOKUP($A1440,DICO_Complet!A:R,5,FALSE)</f>
        <v>manualIndicator</v>
      </c>
      <c r="F1440" s="3" t="str">
        <f>VLOOKUP($A1440,DICO_Complet!A:R,6,FALSE)</f>
        <v>TrueFalseIndicator</v>
      </c>
      <c r="G1440" s="31" t="str">
        <f>VLOOKUP($A1440,DICO_Complet!A:R,7,FALSE)</f>
        <v>DNS</v>
      </c>
      <c r="H1440" s="31">
        <f>VLOOKUP($A1440,DICO_Complet!A:R,8,FALSE)</f>
        <v>0</v>
      </c>
      <c r="I1440" s="3" t="str">
        <f>IF(VLOOKUP($A1440,DICO_Complet!A:R,9,FALSE)&lt;&gt;0,VLOOKUP($A1440,DICO_Complet!A:R,9,FALSE),"")</f>
        <v/>
      </c>
      <c r="J1440" s="3" t="str">
        <f>VLOOKUP($A1440,DICO_Complet!A:R,10,FALSE)</f>
        <v>Manual indicator</v>
      </c>
      <c r="K1440" s="3" t="str">
        <f>IF(OR(ISNA(VLOOKUP(Tableau161920[[#This Row],[Référence]],MON_MSG!A:H,7,FALSE)),ISBLANK(VLOOKUP(Tableau161920[[#This Row],[Référence]],MON_MSG!A:H,7,FALSE))),"",VLOOKUP(Tableau161920[[#This Row],[Référence]],MON_MSG!A:H,7,FALSE))</f>
        <v/>
      </c>
      <c r="L1440" s="3" t="str">
        <f>IF(OR(ISNA(VLOOKUP(Tableau161920[[#This Row],[Référence]],MON_MSG!A:I,8,FALSE)),ISBLANK(VLOOKUP(Tableau161920[[#This Row],[Référence]],MON_MSG!A:I,8,FALSE))),"",VLOOKUP(Tableau161920[[#This Row],[Référence]],MON_MSG!A:I,8,FALSE))</f>
        <v/>
      </c>
      <c r="M1440" s="3" t="str">
        <f>IF(OR(ISNA(VLOOKUP(Tableau161920[[#This Row],[Référence]],MON_MSG!A:J,9,FALSE)),ISBLANK(VLOOKUP(Tableau161920[[#This Row],[Référence]],MON_MSG!A:J,9,FALSE))),"",VLOOKUP(Tableau161920[[#This Row],[Référence]],MON_MSG!A:J,9,FALSE))</f>
        <v/>
      </c>
      <c r="N1440" s="3" t="str">
        <f>IF(VLOOKUP($A1440,DICO_Complet!A:R,12,FALSE)=0,"",VLOOKUP($A1440,DICO_Complet!A:R,12,FALSE))</f>
        <v/>
      </c>
      <c r="O1440" s="3" t="str">
        <f>IF(VLOOKUP($A1440,DICO_Complet!A:R,13,FALSE)=0,"",VLOOKUP($A1440,DICO_Complet!A:R,13,FALSE))</f>
        <v/>
      </c>
      <c r="P1440" s="3" t="str">
        <f>IF(VLOOKUP($A1440,DICO_Complet!A:R,14,FALSE)=0,"",VLOOKUP($A1440,DICO_Complet!A:R,14,FALSE))</f>
        <v/>
      </c>
      <c r="Q1440" s="3" t="str">
        <f>IF(VLOOKUP($A1440,DICO_Complet!A:R,15,FALSE)=0,"",VLOOKUP($A1440,DICO_Complet!A:R,15,FALSE))</f>
        <v/>
      </c>
      <c r="R1440" s="3" t="str">
        <f>IF(VLOOKUP($A1440,DICO_Complet!A:R,16,FALSE)=0,"",VLOOKUP($A1440,DICO_Complet!A:R,16,FALSE))</f>
        <v/>
      </c>
      <c r="S1440" s="3" t="str">
        <f>IF(VLOOKUP($A1440,DICO_Complet!A:R,17,FALSE)=0,"",VLOOKUP($A1440,DICO_Complet!A:R,17,FALSE))</f>
        <v/>
      </c>
      <c r="T1440" s="3" t="str">
        <f>IF(VLOOKUP($A1440,DICO_Complet!A:R,18,FALSE)=0,"",VLOOKUP($A1440,DICO_Complet!A:R,18,FALSE))</f>
        <v/>
      </c>
    </row>
    <row r="1441" spans="1:20">
      <c r="A1441" s="29">
        <v>250418220157</v>
      </c>
      <c r="B1441" s="30" t="str">
        <f>IF(ISNA(VLOOKUP(Tableau161920[[#This Row],[Référence]],MON_MSG!A:B,2,FALSE)),"N",IF($I1441="Obsolete","N","O"))</f>
        <v>O</v>
      </c>
      <c r="C1441" s="3" t="str">
        <f>VLOOKUP($A1441,DICO_Complet!A:R,3,FALSE)</f>
        <v>Transaction</v>
      </c>
      <c r="D1441" s="3" t="str">
        <f>VLOOKUP($A1441,DICO_Complet!A:R,4,FALSE)</f>
        <v>eventProcessingData</v>
      </c>
      <c r="E1441" s="3" t="str">
        <f>VLOOKUP($A1441,DICO_Complet!A:R,5,FALSE)</f>
        <v>processingStage</v>
      </c>
      <c r="F1441" s="3" t="str">
        <f>VLOOKUP($A1441,DICO_Complet!A:R,6,FALSE)</f>
        <v>ProcessingStageCodeset</v>
      </c>
      <c r="G1441" s="31" t="str">
        <f>VLOOKUP($A1441,DICO_Complet!A:R,7,FALSE)</f>
        <v>DNS</v>
      </c>
      <c r="H1441" s="31">
        <f>VLOOKUP($A1441,DICO_Complet!A:R,8,FALSE)</f>
        <v>0</v>
      </c>
      <c r="I1441" s="3" t="str">
        <f>IF(VLOOKUP($A1441,DICO_Complet!A:R,9,FALSE)&lt;&gt;0,VLOOKUP($A1441,DICO_Complet!A:R,9,FALSE),"")</f>
        <v/>
      </c>
      <c r="J1441" s="3" t="str">
        <f>VLOOKUP($A1441,DICO_Complet!A:R,10,FALSE)</f>
        <v>Indicates the processing step from which the report originates</v>
      </c>
      <c r="K1441" s="3" t="str">
        <f>IF(OR(ISNA(VLOOKUP(Tableau161920[[#This Row],[Référence]],MON_MSG!A:H,7,FALSE)),ISBLANK(VLOOKUP(Tableau161920[[#This Row],[Référence]],MON_MSG!A:H,7,FALSE))),"",VLOOKUP(Tableau161920[[#This Row],[Référence]],MON_MSG!A:H,7,FALSE))</f>
        <v/>
      </c>
      <c r="L1441" s="3" t="str">
        <f>IF(OR(ISNA(VLOOKUP(Tableau161920[[#This Row],[Référence]],MON_MSG!A:I,8,FALSE)),ISBLANK(VLOOKUP(Tableau161920[[#This Row],[Référence]],MON_MSG!A:I,8,FALSE))),"",VLOOKUP(Tableau161920[[#This Row],[Référence]],MON_MSG!A:I,8,FALSE))</f>
        <v/>
      </c>
      <c r="M1441" s="3" t="str">
        <f>IF(OR(ISNA(VLOOKUP(Tableau161920[[#This Row],[Référence]],MON_MSG!A:J,9,FALSE)),ISBLANK(VLOOKUP(Tableau161920[[#This Row],[Référence]],MON_MSG!A:J,9,FALSE))),"",VLOOKUP(Tableau161920[[#This Row],[Référence]],MON_MSG!A:J,9,FALSE))</f>
        <v/>
      </c>
      <c r="N1441" s="3" t="str">
        <f>IF(VLOOKUP($A1441,DICO_Complet!A:R,12,FALSE)=0,"",VLOOKUP($A1441,DICO_Complet!A:R,12,FALSE))</f>
        <v/>
      </c>
      <c r="O1441" s="3" t="str">
        <f>IF(VLOOKUP($A1441,DICO_Complet!A:R,13,FALSE)=0,"",VLOOKUP($A1441,DICO_Complet!A:R,13,FALSE))</f>
        <v/>
      </c>
      <c r="P1441" s="3" t="str">
        <f>IF(VLOOKUP($A1441,DICO_Complet!A:R,14,FALSE)=0,"",VLOOKUP($A1441,DICO_Complet!A:R,14,FALSE))</f>
        <v/>
      </c>
      <c r="Q1441" s="3" t="str">
        <f>IF(VLOOKUP($A1441,DICO_Complet!A:R,15,FALSE)=0,"",VLOOKUP($A1441,DICO_Complet!A:R,15,FALSE))</f>
        <v/>
      </c>
      <c r="R1441" s="3" t="str">
        <f>IF(VLOOKUP($A1441,DICO_Complet!A:R,16,FALSE)=0,"",VLOOKUP($A1441,DICO_Complet!A:R,16,FALSE))</f>
        <v/>
      </c>
      <c r="S1441" s="3" t="str">
        <f>IF(VLOOKUP($A1441,DICO_Complet!A:R,17,FALSE)=0,"",VLOOKUP($A1441,DICO_Complet!A:R,17,FALSE))</f>
        <v/>
      </c>
      <c r="T1441" s="3" t="str">
        <f>IF(VLOOKUP($A1441,DICO_Complet!A:R,18,FALSE)=0,"",VLOOKUP($A1441,DICO_Complet!A:R,18,FALSE))</f>
        <v/>
      </c>
    </row>
    <row r="1442" spans="1:20">
      <c r="A1442" s="29">
        <v>250418220158</v>
      </c>
      <c r="B1442" s="30" t="str">
        <f>IF(ISNA(VLOOKUP(Tableau161920[[#This Row],[Référence]],MON_MSG!A:B,2,FALSE)),"N",IF($I1442="Obsolete","N","O"))</f>
        <v>O</v>
      </c>
      <c r="C1442" s="3" t="str">
        <f>VLOOKUP($A1442,DICO_Complet!A:R,3,FALSE)</f>
        <v>Transaction</v>
      </c>
      <c r="D1442" s="3" t="str">
        <f>VLOOKUP($A1442,DICO_Complet!A:R,4,FALSE)</f>
        <v>eventProcessingData</v>
      </c>
      <c r="E1442" s="3" t="str">
        <f>VLOOKUP($A1442,DICO_Complet!A:R,5,FALSE)</f>
        <v>referenceData</v>
      </c>
      <c r="F1442" s="3" t="str">
        <f>VLOOKUP($A1442,DICO_Complet!A:R,6,FALSE)</f>
        <v>Max50Text</v>
      </c>
      <c r="G1442" s="31" t="str">
        <f>VLOOKUP($A1442,DICO_Complet!A:R,7,FALSE)</f>
        <v>DNS</v>
      </c>
      <c r="H1442" s="31">
        <f>VLOOKUP($A1442,DICO_Complet!A:R,8,FALSE)</f>
        <v>0</v>
      </c>
      <c r="I1442" s="3" t="str">
        <f>IF(VLOOKUP($A1442,DICO_Complet!A:R,9,FALSE)&lt;&gt;0,VLOOKUP($A1442,DICO_Complet!A:R,9,FALSE),"")</f>
        <v/>
      </c>
      <c r="J1442" s="3" t="str">
        <f>VLOOKUP($A1442,DICO_Complet!A:R,10,FALSE)</f>
        <v>Reference data used for transaction control</v>
      </c>
      <c r="K1442" s="3" t="str">
        <f>IF(OR(ISNA(VLOOKUP(Tableau161920[[#This Row],[Référence]],MON_MSG!A:H,7,FALSE)),ISBLANK(VLOOKUP(Tableau161920[[#This Row],[Référence]],MON_MSG!A:H,7,FALSE))),"",VLOOKUP(Tableau161920[[#This Row],[Référence]],MON_MSG!A:H,7,FALSE))</f>
        <v/>
      </c>
      <c r="L1442" s="3" t="str">
        <f>IF(OR(ISNA(VLOOKUP(Tableau161920[[#This Row],[Référence]],MON_MSG!A:I,8,FALSE)),ISBLANK(VLOOKUP(Tableau161920[[#This Row],[Référence]],MON_MSG!A:I,8,FALSE))),"",VLOOKUP(Tableau161920[[#This Row],[Référence]],MON_MSG!A:I,8,FALSE))</f>
        <v/>
      </c>
      <c r="M1442" s="3" t="str">
        <f>IF(OR(ISNA(VLOOKUP(Tableau161920[[#This Row],[Référence]],MON_MSG!A:J,9,FALSE)),ISBLANK(VLOOKUP(Tableau161920[[#This Row],[Référence]],MON_MSG!A:J,9,FALSE))),"",VLOOKUP(Tableau161920[[#This Row],[Référence]],MON_MSG!A:J,9,FALSE))</f>
        <v/>
      </c>
      <c r="N1442" s="3" t="str">
        <f>IF(VLOOKUP($A1442,DICO_Complet!A:R,12,FALSE)=0,"",VLOOKUP($A1442,DICO_Complet!A:R,12,FALSE))</f>
        <v/>
      </c>
      <c r="O1442" s="3" t="str">
        <f>IF(VLOOKUP($A1442,DICO_Complet!A:R,13,FALSE)=0,"",VLOOKUP($A1442,DICO_Complet!A:R,13,FALSE))</f>
        <v/>
      </c>
      <c r="P1442" s="3" t="str">
        <f>IF(VLOOKUP($A1442,DICO_Complet!A:R,14,FALSE)=0,"",VLOOKUP($A1442,DICO_Complet!A:R,14,FALSE))</f>
        <v/>
      </c>
      <c r="Q1442" s="3" t="str">
        <f>IF(VLOOKUP($A1442,DICO_Complet!A:R,15,FALSE)=0,"",VLOOKUP($A1442,DICO_Complet!A:R,15,FALSE))</f>
        <v/>
      </c>
      <c r="R1442" s="3" t="str">
        <f>IF(VLOOKUP($A1442,DICO_Complet!A:R,16,FALSE)=0,"",VLOOKUP($A1442,DICO_Complet!A:R,16,FALSE))</f>
        <v/>
      </c>
      <c r="S1442" s="3" t="str">
        <f>IF(VLOOKUP($A1442,DICO_Complet!A:R,17,FALSE)=0,"",VLOOKUP($A1442,DICO_Complet!A:R,17,FALSE))</f>
        <v/>
      </c>
      <c r="T1442" s="3" t="str">
        <f>IF(VLOOKUP($A1442,DICO_Complet!A:R,18,FALSE)=0,"",VLOOKUP($A1442,DICO_Complet!A:R,18,FALSE))</f>
        <v/>
      </c>
    </row>
    <row r="1443" spans="1:20">
      <c r="A1443" s="29">
        <v>250331121301</v>
      </c>
      <c r="B1443" s="30" t="str">
        <f>IF(ISNA(VLOOKUP(Tableau161920[[#This Row],[Référence]],MON_MSG!A:B,2,FALSE)),"N",IF($I1443="Obsolete","N","O"))</f>
        <v>O</v>
      </c>
      <c r="C1443" s="3" t="str">
        <f>VLOOKUP($A1443,DICO_Complet!A:R,3,FALSE)</f>
        <v>Transaction</v>
      </c>
      <c r="D1443" s="3" t="str">
        <f>VLOOKUP($A1443,DICO_Complet!A:R,4,FALSE)</f>
        <v>eventProcessingData</v>
      </c>
      <c r="E1443" s="3" t="str">
        <f>VLOOKUP($A1443,DICO_Complet!A:R,5,FALSE)</f>
        <v>statusCode</v>
      </c>
      <c r="F1443" s="3" t="str">
        <f>VLOOKUP($A1443,DICO_Complet!A:R,6,FALSE)</f>
        <v>EventStatusCodeset</v>
      </c>
      <c r="G1443" s="31" t="str">
        <f>VLOOKUP($A1443,DICO_Complet!A:R,7,FALSE)</f>
        <v>DNS</v>
      </c>
      <c r="H1443" s="31">
        <f>VLOOKUP($A1443,DICO_Complet!A:R,8,FALSE)</f>
        <v>0</v>
      </c>
      <c r="I1443" s="3" t="str">
        <f>IF(VLOOKUP($A1443,DICO_Complet!A:R,9,FALSE)&lt;&gt;0,VLOOKUP($A1443,DICO_Complet!A:R,9,FALSE),"")</f>
        <v/>
      </c>
      <c r="J1443" s="3" t="str">
        <f>VLOOKUP($A1443,DICO_Complet!A:R,10,FALSE)</f>
        <v>Stautus code of the event</v>
      </c>
      <c r="K1443" s="3" t="str">
        <f>IF(OR(ISNA(VLOOKUP(Tableau161920[[#This Row],[Référence]],MON_MSG!A:H,7,FALSE)),ISBLANK(VLOOKUP(Tableau161920[[#This Row],[Référence]],MON_MSG!A:H,7,FALSE))),"",VLOOKUP(Tableau161920[[#This Row],[Référence]],MON_MSG!A:H,7,FALSE))</f>
        <v/>
      </c>
      <c r="L1443" s="3" t="str">
        <f>IF(OR(ISNA(VLOOKUP(Tableau161920[[#This Row],[Référence]],MON_MSG!A:I,8,FALSE)),ISBLANK(VLOOKUP(Tableau161920[[#This Row],[Référence]],MON_MSG!A:I,8,FALSE))),"",VLOOKUP(Tableau161920[[#This Row],[Référence]],MON_MSG!A:I,8,FALSE))</f>
        <v/>
      </c>
      <c r="M1443" s="3" t="str">
        <f>IF(OR(ISNA(VLOOKUP(Tableau161920[[#This Row],[Référence]],MON_MSG!A:J,9,FALSE)),ISBLANK(VLOOKUP(Tableau161920[[#This Row],[Référence]],MON_MSG!A:J,9,FALSE))),"",VLOOKUP(Tableau161920[[#This Row],[Référence]],MON_MSG!A:J,9,FALSE))</f>
        <v/>
      </c>
      <c r="N1443" s="3" t="str">
        <f>IF(VLOOKUP($A1443,DICO_Complet!A:R,12,FALSE)=0,"",VLOOKUP($A1443,DICO_Complet!A:R,12,FALSE))</f>
        <v/>
      </c>
      <c r="O1443" s="3" t="str">
        <f>IF(VLOOKUP($A1443,DICO_Complet!A:R,13,FALSE)=0,"",VLOOKUP($A1443,DICO_Complet!A:R,13,FALSE))</f>
        <v/>
      </c>
      <c r="P1443" s="3" t="str">
        <f>IF(VLOOKUP($A1443,DICO_Complet!A:R,14,FALSE)=0,"",VLOOKUP($A1443,DICO_Complet!A:R,14,FALSE))</f>
        <v/>
      </c>
      <c r="Q1443" s="3" t="str">
        <f>IF(VLOOKUP($A1443,DICO_Complet!A:R,15,FALSE)=0,"",VLOOKUP($A1443,DICO_Complet!A:R,15,FALSE))</f>
        <v/>
      </c>
      <c r="R1443" s="3" t="str">
        <f>IF(VLOOKUP($A1443,DICO_Complet!A:R,16,FALSE)=0,"",VLOOKUP($A1443,DICO_Complet!A:R,16,FALSE))</f>
        <v/>
      </c>
      <c r="S1443" s="3" t="str">
        <f>IF(VLOOKUP($A1443,DICO_Complet!A:R,17,FALSE)=0,"",VLOOKUP($A1443,DICO_Complet!A:R,17,FALSE))</f>
        <v/>
      </c>
      <c r="T1443" s="3" t="str">
        <f>IF(VLOOKUP($A1443,DICO_Complet!A:R,18,FALSE)=0,"",VLOOKUP($A1443,DICO_Complet!A:R,18,FALSE))</f>
        <v/>
      </c>
    </row>
    <row r="1444" spans="1:20">
      <c r="A1444" s="29">
        <v>250331121307</v>
      </c>
      <c r="B1444" s="30" t="str">
        <f>IF(ISNA(VLOOKUP(Tableau161920[[#This Row],[Référence]],MON_MSG!A:B,2,FALSE)),"N",IF($I1444="Obsolete","N","O"))</f>
        <v>O</v>
      </c>
      <c r="C1444" s="3" t="str">
        <f>VLOOKUP($A1444,DICO_Complet!A:R,3,FALSE)</f>
        <v>Transaction</v>
      </c>
      <c r="D1444" s="3" t="str">
        <f>VLOOKUP($A1444,DICO_Complet!A:R,4,FALSE)</f>
        <v>eventProcessingData</v>
      </c>
      <c r="E1444" s="3" t="str">
        <f>VLOOKUP($A1444,DICO_Complet!A:R,5,FALSE)</f>
        <v>unboundEventIndicator</v>
      </c>
      <c r="F1444" s="3" t="str">
        <f>VLOOKUP($A1444,DICO_Complet!A:R,6,FALSE)</f>
        <v>TrueFalseIndicator</v>
      </c>
      <c r="G1444" s="31" t="str">
        <f>VLOOKUP($A1444,DICO_Complet!A:R,7,FALSE)</f>
        <v>DNS</v>
      </c>
      <c r="H1444" s="31">
        <f>VLOOKUP($A1444,DICO_Complet!A:R,8,FALSE)</f>
        <v>0</v>
      </c>
      <c r="I1444" s="3" t="str">
        <f>IF(VLOOKUP($A1444,DICO_Complet!A:R,9,FALSE)&lt;&gt;0,VLOOKUP($A1444,DICO_Complet!A:R,9,FALSE),"")</f>
        <v/>
      </c>
      <c r="J1444" s="3" t="str">
        <f>VLOOKUP($A1444,DICO_Complet!A:R,10,FALSE)</f>
        <v>Unbound event indicator</v>
      </c>
      <c r="K1444" s="3" t="str">
        <f>IF(OR(ISNA(VLOOKUP(Tableau161920[[#This Row],[Référence]],MON_MSG!A:H,7,FALSE)),ISBLANK(VLOOKUP(Tableau161920[[#This Row],[Référence]],MON_MSG!A:H,7,FALSE))),"",VLOOKUP(Tableau161920[[#This Row],[Référence]],MON_MSG!A:H,7,FALSE))</f>
        <v/>
      </c>
      <c r="L1444" s="3" t="str">
        <f>IF(OR(ISNA(VLOOKUP(Tableau161920[[#This Row],[Référence]],MON_MSG!A:I,8,FALSE)),ISBLANK(VLOOKUP(Tableau161920[[#This Row],[Référence]],MON_MSG!A:I,8,FALSE))),"",VLOOKUP(Tableau161920[[#This Row],[Référence]],MON_MSG!A:I,8,FALSE))</f>
        <v/>
      </c>
      <c r="M1444" s="3" t="str">
        <f>IF(OR(ISNA(VLOOKUP(Tableau161920[[#This Row],[Référence]],MON_MSG!A:J,9,FALSE)),ISBLANK(VLOOKUP(Tableau161920[[#This Row],[Référence]],MON_MSG!A:J,9,FALSE))),"",VLOOKUP(Tableau161920[[#This Row],[Référence]],MON_MSG!A:J,9,FALSE))</f>
        <v/>
      </c>
      <c r="N1444" s="3" t="str">
        <f>IF(VLOOKUP($A1444,DICO_Complet!A:R,12,FALSE)=0,"",VLOOKUP($A1444,DICO_Complet!A:R,12,FALSE))</f>
        <v/>
      </c>
      <c r="O1444" s="3" t="str">
        <f>IF(VLOOKUP($A1444,DICO_Complet!A:R,13,FALSE)=0,"",VLOOKUP($A1444,DICO_Complet!A:R,13,FALSE))</f>
        <v/>
      </c>
      <c r="P1444" s="3" t="str">
        <f>IF(VLOOKUP($A1444,DICO_Complet!A:R,14,FALSE)=0,"",VLOOKUP($A1444,DICO_Complet!A:R,14,FALSE))</f>
        <v/>
      </c>
      <c r="Q1444" s="3" t="str">
        <f>IF(VLOOKUP($A1444,DICO_Complet!A:R,15,FALSE)=0,"",VLOOKUP($A1444,DICO_Complet!A:R,15,FALSE))</f>
        <v/>
      </c>
      <c r="R1444" s="3" t="str">
        <f>IF(VLOOKUP($A1444,DICO_Complet!A:R,16,FALSE)=0,"",VLOOKUP($A1444,DICO_Complet!A:R,16,FALSE))</f>
        <v/>
      </c>
      <c r="S1444" s="3" t="str">
        <f>IF(VLOOKUP($A1444,DICO_Complet!A:R,17,FALSE)=0,"",VLOOKUP($A1444,DICO_Complet!A:R,17,FALSE))</f>
        <v/>
      </c>
      <c r="T1444" s="3" t="str">
        <f>IF(VLOOKUP($A1444,DICO_Complet!A:R,18,FALSE)=0,"",VLOOKUP($A1444,DICO_Complet!A:R,18,FALSE))</f>
        <v/>
      </c>
    </row>
    <row r="1445" spans="1:20">
      <c r="A1445" s="29">
        <v>250331121308</v>
      </c>
      <c r="B1445" s="30" t="str">
        <f>IF(ISNA(VLOOKUP(Tableau161920[[#This Row],[Référence]],MON_MSG!A:B,2,FALSE)),"N",IF($I1445="Obsolete","N","O"))</f>
        <v>O</v>
      </c>
      <c r="C1445" s="3" t="str">
        <f>VLOOKUP($A1445,DICO_Complet!A:R,3,FALSE)</f>
        <v>Transaction</v>
      </c>
      <c r="D1445" s="3" t="str">
        <f>VLOOKUP($A1445,DICO_Complet!A:R,4,FALSE)</f>
        <v>eventProcessingData</v>
      </c>
      <c r="E1445" s="3" t="str">
        <f>VLOOKUP($A1445,DICO_Complet!A:R,5,FALSE)</f>
        <v>unboundEventReason</v>
      </c>
      <c r="F1445" s="3" t="str">
        <f>VLOOKUP($A1445,DICO_Complet!A:R,6,FALSE)</f>
        <v>Max255Text</v>
      </c>
      <c r="G1445" s="31" t="str">
        <f>VLOOKUP($A1445,DICO_Complet!A:R,7,FALSE)</f>
        <v>DNS</v>
      </c>
      <c r="H1445" s="31">
        <f>VLOOKUP($A1445,DICO_Complet!A:R,8,FALSE)</f>
        <v>0</v>
      </c>
      <c r="I1445" s="3" t="str">
        <f>IF(VLOOKUP($A1445,DICO_Complet!A:R,9,FALSE)&lt;&gt;0,VLOOKUP($A1445,DICO_Complet!A:R,9,FALSE),"")</f>
        <v/>
      </c>
      <c r="J1445" s="3" t="str">
        <f>VLOOKUP($A1445,DICO_Complet!A:R,10,FALSE)</f>
        <v>Unbound event reason</v>
      </c>
      <c r="K1445" s="3" t="str">
        <f>IF(OR(ISNA(VLOOKUP(Tableau161920[[#This Row],[Référence]],MON_MSG!A:H,7,FALSE)),ISBLANK(VLOOKUP(Tableau161920[[#This Row],[Référence]],MON_MSG!A:H,7,FALSE))),"",VLOOKUP(Tableau161920[[#This Row],[Référence]],MON_MSG!A:H,7,FALSE))</f>
        <v/>
      </c>
      <c r="L1445" s="3" t="str">
        <f>IF(OR(ISNA(VLOOKUP(Tableau161920[[#This Row],[Référence]],MON_MSG!A:I,8,FALSE)),ISBLANK(VLOOKUP(Tableau161920[[#This Row],[Référence]],MON_MSG!A:I,8,FALSE))),"",VLOOKUP(Tableau161920[[#This Row],[Référence]],MON_MSG!A:I,8,FALSE))</f>
        <v/>
      </c>
      <c r="M1445" s="3" t="str">
        <f>IF(OR(ISNA(VLOOKUP(Tableau161920[[#This Row],[Référence]],MON_MSG!A:J,9,FALSE)),ISBLANK(VLOOKUP(Tableau161920[[#This Row],[Référence]],MON_MSG!A:J,9,FALSE))),"",VLOOKUP(Tableau161920[[#This Row],[Référence]],MON_MSG!A:J,9,FALSE))</f>
        <v/>
      </c>
      <c r="N1445" s="3" t="str">
        <f>IF(VLOOKUP($A1445,DICO_Complet!A:R,12,FALSE)=0,"",VLOOKUP($A1445,DICO_Complet!A:R,12,FALSE))</f>
        <v/>
      </c>
      <c r="O1445" s="3" t="str">
        <f>IF(VLOOKUP($A1445,DICO_Complet!A:R,13,FALSE)=0,"",VLOOKUP($A1445,DICO_Complet!A:R,13,FALSE))</f>
        <v/>
      </c>
      <c r="P1445" s="3" t="str">
        <f>IF(VLOOKUP($A1445,DICO_Complet!A:R,14,FALSE)=0,"",VLOOKUP($A1445,DICO_Complet!A:R,14,FALSE))</f>
        <v/>
      </c>
      <c r="Q1445" s="3" t="str">
        <f>IF(VLOOKUP($A1445,DICO_Complet!A:R,15,FALSE)=0,"",VLOOKUP($A1445,DICO_Complet!A:R,15,FALSE))</f>
        <v/>
      </c>
      <c r="R1445" s="3" t="str">
        <f>IF(VLOOKUP($A1445,DICO_Complet!A:R,16,FALSE)=0,"",VLOOKUP($A1445,DICO_Complet!A:R,16,FALSE))</f>
        <v/>
      </c>
      <c r="S1445" s="3" t="str">
        <f>IF(VLOOKUP($A1445,DICO_Complet!A:R,17,FALSE)=0,"",VLOOKUP($A1445,DICO_Complet!A:R,17,FALSE))</f>
        <v/>
      </c>
      <c r="T1445" s="3" t="str">
        <f>IF(VLOOKUP($A1445,DICO_Complet!A:R,18,FALSE)=0,"",VLOOKUP($A1445,DICO_Complet!A:R,18,FALSE))</f>
        <v/>
      </c>
    </row>
    <row r="1446" spans="1:20">
      <c r="A1446" s="29">
        <v>250915181100</v>
      </c>
      <c r="B1446" s="30" t="str">
        <f>IF(ISNA(VLOOKUP(Tableau161920[[#This Row],[Référence]],MON_MSG!A:B,2,FALSE)),"N",IF($I1446="Obsolete","N","O"))</f>
        <v>O</v>
      </c>
      <c r="C1446" s="3" t="str">
        <f>VLOOKUP($A1446,DICO_Complet!A:R,3,FALSE)</f>
        <v>Transaction</v>
      </c>
      <c r="D1446" s="3" t="str">
        <f>VLOOKUP($A1446,DICO_Complet!A:R,4,FALSE)</f>
        <v>fileData</v>
      </c>
      <c r="E1446" s="3" t="str">
        <f>VLOOKUP($A1446,DICO_Complet!A:R,5,FALSE)</f>
        <v>auditNumber</v>
      </c>
      <c r="F1446" s="3" t="str">
        <f>VLOOKUP($A1446,DICO_Complet!A:R,6,FALSE)</f>
        <v>Max35Text</v>
      </c>
      <c r="G1446" s="31" t="str">
        <f>VLOOKUP($A1446,DICO_Complet!A:R,7,FALSE)</f>
        <v>DNS</v>
      </c>
      <c r="H1446" s="31">
        <f>VLOOKUP($A1446,DICO_Complet!A:R,8,FALSE)</f>
        <v>0</v>
      </c>
      <c r="I1446" s="3" t="str">
        <f>IF(VLOOKUP($A1446,DICO_Complet!A:R,9,FALSE)&lt;&gt;0,VLOOKUP($A1446,DICO_Complet!A:R,9,FALSE),"")</f>
        <v/>
      </c>
      <c r="J1446" s="3" t="str">
        <f>VLOOKUP($A1446,DICO_Complet!A:R,10,FALSE)</f>
        <v>system trace audit Number of the file opening</v>
      </c>
      <c r="K1446" s="3" t="str">
        <f>IF(OR(ISNA(VLOOKUP(Tableau161920[[#This Row],[Référence]],MON_MSG!A:H,7,FALSE)),ISBLANK(VLOOKUP(Tableau161920[[#This Row],[Référence]],MON_MSG!A:H,7,FALSE))),"",VLOOKUP(Tableau161920[[#This Row],[Référence]],MON_MSG!A:H,7,FALSE))</f>
        <v/>
      </c>
      <c r="L1446" s="3" t="str">
        <f>IF(OR(ISNA(VLOOKUP(Tableau161920[[#This Row],[Référence]],MON_MSG!A:I,8,FALSE)),ISBLANK(VLOOKUP(Tableau161920[[#This Row],[Référence]],MON_MSG!A:I,8,FALSE))),"",VLOOKUP(Tableau161920[[#This Row],[Référence]],MON_MSG!A:I,8,FALSE))</f>
        <v/>
      </c>
      <c r="M1446" s="3" t="str">
        <f>IF(OR(ISNA(VLOOKUP(Tableau161920[[#This Row],[Référence]],MON_MSG!A:J,9,FALSE)),ISBLANK(VLOOKUP(Tableau161920[[#This Row],[Référence]],MON_MSG!A:J,9,FALSE))),"",VLOOKUP(Tableau161920[[#This Row],[Référence]],MON_MSG!A:J,9,FALSE))</f>
        <v/>
      </c>
      <c r="N1446" s="3" t="str">
        <f>IF(VLOOKUP($A1446,DICO_Complet!A:R,12,FALSE)=0,"",VLOOKUP($A1446,DICO_Complet!A:R,12,FALSE))</f>
        <v/>
      </c>
      <c r="O1446" s="3" t="str">
        <f>IF(VLOOKUP($A1446,DICO_Complet!A:R,13,FALSE)=0,"",VLOOKUP($A1446,DICO_Complet!A:R,13,FALSE))</f>
        <v/>
      </c>
      <c r="P1446" s="3" t="str">
        <f>IF(VLOOKUP($A1446,DICO_Complet!A:R,14,FALSE)=0,"",VLOOKUP($A1446,DICO_Complet!A:R,14,FALSE))</f>
        <v>844_011</v>
      </c>
      <c r="Q1446" s="3" t="str">
        <f>IF(VLOOKUP($A1446,DICO_Complet!A:R,15,FALSE)=0,"",VLOOKUP($A1446,DICO_Complet!A:R,15,FALSE))</f>
        <v/>
      </c>
      <c r="R1446" s="3" t="str">
        <f>IF(VLOOKUP($A1446,DICO_Complet!A:R,16,FALSE)=0,"",VLOOKUP($A1446,DICO_Complet!A:R,16,FALSE))</f>
        <v/>
      </c>
      <c r="S1446" s="3" t="str">
        <f>IF(VLOOKUP($A1446,DICO_Complet!A:R,17,FALSE)=0,"",VLOOKUP($A1446,DICO_Complet!A:R,17,FALSE))</f>
        <v/>
      </c>
      <c r="T1446" s="3" t="str">
        <f>IF(VLOOKUP($A1446,DICO_Complet!A:R,18,FALSE)=0,"",VLOOKUP($A1446,DICO_Complet!A:R,18,FALSE))</f>
        <v/>
      </c>
    </row>
    <row r="1447" spans="1:20">
      <c r="A1447" s="29">
        <v>260605090500</v>
      </c>
      <c r="B1447" s="30" t="str">
        <f>IF(ISNA(VLOOKUP(Tableau161920[[#This Row],[Référence]],MON_MSG!A:B,2,FALSE)),"N",IF($I1447="Obsolete","N","O"))</f>
        <v>O</v>
      </c>
      <c r="C1447" s="4" t="str">
        <f>VLOOKUP($A1447,DICO_Complet!A:R,3,FALSE)</f>
        <v>Transaction</v>
      </c>
      <c r="D1447" s="3" t="str">
        <f>VLOOKUP($A1447,DICO_Complet!A:R,4,FALSE)</f>
        <v>fileData</v>
      </c>
      <c r="E1447" s="3" t="str">
        <f>VLOOKUP($A1447,DICO_Complet!A:R,5,FALSE)</f>
        <v>captureErrorSequenceNumberOfMessage</v>
      </c>
      <c r="F1447" s="3" t="str">
        <f>VLOOKUP($A1447,DICO_Complet!A:R,6,FALSE)</f>
        <v>Max10NumericText</v>
      </c>
      <c r="G1447" s="31" t="str">
        <f>VLOOKUP($A1447,DICO_Complet!A:R,7,FALSE)</f>
        <v>DNS</v>
      </c>
      <c r="H1447" s="31">
        <f>VLOOKUP($A1447,DICO_Complet!A:R,8,FALSE)</f>
        <v>0</v>
      </c>
      <c r="I1447" s="3" t="str">
        <f>IF(VLOOKUP($A1447,DICO_Complet!A:R,9,FALSE)&lt;&gt;0,VLOOKUP($A1447,DICO_Complet!A:R,9,FALSE),"")</f>
        <v/>
      </c>
      <c r="J1447" s="3" t="str">
        <f>VLOOKUP($A1447,DICO_Complet!A:R,10,FALSE)</f>
        <v>Sequence number of the relevant message in the file</v>
      </c>
      <c r="K1447" s="3" t="str">
        <f>IF(OR(ISNA(VLOOKUP(Tableau161920[[#This Row],[Référence]],MON_MSG!A:H,7,FALSE)),ISBLANK(VLOOKUP(Tableau161920[[#This Row],[Référence]],MON_MSG!A:H,7,FALSE))),"",VLOOKUP(Tableau161920[[#This Row],[Référence]],MON_MSG!A:H,7,FALSE))</f>
        <v/>
      </c>
      <c r="L1447" s="3" t="str">
        <f>IF(OR(ISNA(VLOOKUP(Tableau161920[[#This Row],[Référence]],MON_MSG!A:I,8,FALSE)),ISBLANK(VLOOKUP(Tableau161920[[#This Row],[Référence]],MON_MSG!A:I,8,FALSE))),"",VLOOKUP(Tableau161920[[#This Row],[Référence]],MON_MSG!A:I,8,FALSE))</f>
        <v/>
      </c>
      <c r="M1447" s="3" t="str">
        <f>IF(OR(ISNA(VLOOKUP(Tableau161920[[#This Row],[Référence]],MON_MSG!A:J,9,FALSE)),ISBLANK(VLOOKUP(Tableau161920[[#This Row],[Référence]],MON_MSG!A:J,9,FALSE))),"",VLOOKUP(Tableau161920[[#This Row],[Référence]],MON_MSG!A:J,9,FALSE))</f>
        <v/>
      </c>
      <c r="N1447" s="3" t="str">
        <f>IF(VLOOKUP($A1447,DICO_Complet!A:R,12,FALSE)=0,"",VLOOKUP($A1447,DICO_Complet!A:R,12,FALSE))</f>
        <v/>
      </c>
      <c r="O1447" s="3" t="str">
        <f>IF(VLOOKUP($A1447,DICO_Complet!A:R,13,FALSE)=0,"",VLOOKUP($A1447,DICO_Complet!A:R,13,FALSE))</f>
        <v/>
      </c>
      <c r="P1447" s="3" t="str">
        <f>IF(VLOOKUP($A1447,DICO_Complet!A:R,14,FALSE)=0,"",VLOOKUP($A1447,DICO_Complet!A:R,14,FALSE))</f>
        <v/>
      </c>
      <c r="Q1447" s="3" t="str">
        <f>IF(VLOOKUP($A1447,DICO_Complet!A:R,15,FALSE)=0,"",VLOOKUP($A1447,DICO_Complet!A:R,15,FALSE))</f>
        <v/>
      </c>
      <c r="R1447" s="3" t="str">
        <f>IF(VLOOKUP($A1447,DICO_Complet!A:R,16,FALSE)=0,"",VLOOKUP($A1447,DICO_Complet!A:R,16,FALSE))</f>
        <v/>
      </c>
      <c r="S1447" s="3" t="str">
        <f>IF(VLOOKUP($A1447,DICO_Complet!A:R,17,FALSE)=0,"",VLOOKUP($A1447,DICO_Complet!A:R,17,FALSE))</f>
        <v/>
      </c>
      <c r="T1447" s="3" t="str">
        <f>IF(VLOOKUP($A1447,DICO_Complet!A:R,18,FALSE)=0,"",VLOOKUP($A1447,DICO_Complet!A:R,18,FALSE))</f>
        <v/>
      </c>
    </row>
    <row r="1448" spans="1:20">
      <c r="A1448" s="29">
        <v>260212084000</v>
      </c>
      <c r="B1448" s="30" t="str">
        <f>IF(ISNA(VLOOKUP(Tableau161920[[#This Row],[Référence]],MON_MSG!A:B,2,FALSE)),"N",IF($I1448="Obsolete","N","O"))</f>
        <v>O</v>
      </c>
      <c r="C1448" s="3" t="str">
        <f>VLOOKUP($A1448,DICO_Complet!A:R,3,FALSE)</f>
        <v>Transaction</v>
      </c>
      <c r="D1448" s="3" t="str">
        <f>VLOOKUP($A1448,DICO_Complet!A:R,4,FALSE)</f>
        <v>fileData</v>
      </c>
      <c r="E1448" s="3" t="str">
        <f>VLOOKUP($A1448,DICO_Complet!A:R,5,FALSE)</f>
        <v>captureFileId</v>
      </c>
      <c r="F1448" s="3" t="str">
        <f>VLOOKUP($A1448,DICO_Complet!A:R,6,FALSE)</f>
        <v>UUIDType</v>
      </c>
      <c r="G1448" s="31" t="str">
        <f>VLOOKUP($A1448,DICO_Complet!A:R,7,FALSE)</f>
        <v>DNS</v>
      </c>
      <c r="H1448" s="31">
        <f>VLOOKUP($A1448,DICO_Complet!A:R,8,FALSE)</f>
        <v>0</v>
      </c>
      <c r="I1448" s="3" t="str">
        <f>IF(VLOOKUP($A1448,DICO_Complet!A:R,9,FALSE)&lt;&gt;0,VLOOKUP($A1448,DICO_Complet!A:R,9,FALSE),"")</f>
        <v/>
      </c>
      <c r="J1448" s="3" t="str">
        <f>VLOOKUP($A1448,DICO_Complet!A:R,10,FALSE)</f>
        <v>File identification defined by capture process - Double information with stampingReference</v>
      </c>
      <c r="K1448" s="3" t="str">
        <f>IF(OR(ISNA(VLOOKUP(Tableau161920[[#This Row],[Référence]],MON_MSG!A:H,7,FALSE)),ISBLANK(VLOOKUP(Tableau161920[[#This Row],[Référence]],MON_MSG!A:H,7,FALSE))),"",VLOOKUP(Tableau161920[[#This Row],[Référence]],MON_MSG!A:H,7,FALSE))</f>
        <v/>
      </c>
      <c r="L1448" s="3" t="str">
        <f>IF(OR(ISNA(VLOOKUP(Tableau161920[[#This Row],[Référence]],MON_MSG!A:I,8,FALSE)),ISBLANK(VLOOKUP(Tableau161920[[#This Row],[Référence]],MON_MSG!A:I,8,FALSE))),"",VLOOKUP(Tableau161920[[#This Row],[Référence]],MON_MSG!A:I,8,FALSE))</f>
        <v/>
      </c>
      <c r="M1448" s="3" t="str">
        <f>IF(OR(ISNA(VLOOKUP(Tableau161920[[#This Row],[Référence]],MON_MSG!A:J,9,FALSE)),ISBLANK(VLOOKUP(Tableau161920[[#This Row],[Référence]],MON_MSG!A:J,9,FALSE))),"",VLOOKUP(Tableau161920[[#This Row],[Référence]],MON_MSG!A:J,9,FALSE))</f>
        <v/>
      </c>
      <c r="N1448" s="3" t="str">
        <f>IF(VLOOKUP($A1448,DICO_Complet!A:R,12,FALSE)=0,"",VLOOKUP($A1448,DICO_Complet!A:R,12,FALSE))</f>
        <v/>
      </c>
      <c r="O1448" s="3" t="str">
        <f>IF(VLOOKUP($A1448,DICO_Complet!A:R,13,FALSE)=0,"",VLOOKUP($A1448,DICO_Complet!A:R,13,FALSE))</f>
        <v/>
      </c>
      <c r="P1448" s="3" t="str">
        <f>IF(VLOOKUP($A1448,DICO_Complet!A:R,14,FALSE)=0,"",VLOOKUP($A1448,DICO_Complet!A:R,14,FALSE))</f>
        <v/>
      </c>
      <c r="Q1448" s="3" t="str">
        <f>IF(VLOOKUP($A1448,DICO_Complet!A:R,15,FALSE)=0,"",VLOOKUP($A1448,DICO_Complet!A:R,15,FALSE))</f>
        <v/>
      </c>
      <c r="R1448" s="3" t="str">
        <f>IF(VLOOKUP($A1448,DICO_Complet!A:R,16,FALSE)=0,"",VLOOKUP($A1448,DICO_Complet!A:R,16,FALSE))</f>
        <v/>
      </c>
      <c r="S1448" s="3" t="str">
        <f>IF(VLOOKUP($A1448,DICO_Complet!A:R,17,FALSE)=0,"",VLOOKUP($A1448,DICO_Complet!A:R,17,FALSE))</f>
        <v/>
      </c>
      <c r="T1448" s="3" t="str">
        <f>IF(VLOOKUP($A1448,DICO_Complet!A:R,18,FALSE)=0,"",VLOOKUP($A1448,DICO_Complet!A:R,18,FALSE))</f>
        <v/>
      </c>
    </row>
    <row r="1449" spans="1:20">
      <c r="A1449" s="29">
        <v>260605090000</v>
      </c>
      <c r="B1449" s="30" t="str">
        <f>IF(ISNA(VLOOKUP(Tableau161920[[#This Row],[Référence]],MON_MSG!A:B,2,FALSE)),"N",IF($I1449="Obsolete","N","O"))</f>
        <v>O</v>
      </c>
      <c r="C1449" s="4" t="str">
        <f>VLOOKUP($A1449,DICO_Complet!A:R,3,FALSE)</f>
        <v>Transaction</v>
      </c>
      <c r="D1449" s="3" t="str">
        <f>VLOOKUP($A1449,DICO_Complet!A:R,4,FALSE)</f>
        <v>fileData</v>
      </c>
      <c r="E1449" s="3" t="str">
        <f>VLOOKUP($A1449,DICO_Complet!A:R,5,FALSE)</f>
        <v>captureFileReceivedDateTime</v>
      </c>
      <c r="F1449" s="3" t="str">
        <f>VLOOKUP($A1449,DICO_Complet!A:R,6,FALSE)</f>
        <v>ISODateTime</v>
      </c>
      <c r="G1449" s="31" t="str">
        <f>VLOOKUP($A1449,DICO_Complet!A:R,7,FALSE)</f>
        <v>DNS</v>
      </c>
      <c r="H1449" s="31">
        <f>VLOOKUP($A1449,DICO_Complet!A:R,8,FALSE)</f>
        <v>0</v>
      </c>
      <c r="I1449" s="3" t="str">
        <f>IF(VLOOKUP($A1449,DICO_Complet!A:R,9,FALSE)&lt;&gt;0,VLOOKUP($A1449,DICO_Complet!A:R,9,FALSE),"")</f>
        <v/>
      </c>
      <c r="J1449" s="3" t="str">
        <f>VLOOKUP($A1449,DICO_Complet!A:R,10,FALSE)</f>
        <v>File reception date calculated by capture</v>
      </c>
      <c r="K1449" s="3" t="str">
        <f>IF(OR(ISNA(VLOOKUP(Tableau161920[[#This Row],[Référence]],MON_MSG!A:H,7,FALSE)),ISBLANK(VLOOKUP(Tableau161920[[#This Row],[Référence]],MON_MSG!A:H,7,FALSE))),"",VLOOKUP(Tableau161920[[#This Row],[Référence]],MON_MSG!A:H,7,FALSE))</f>
        <v/>
      </c>
      <c r="L1449" s="3" t="str">
        <f>IF(OR(ISNA(VLOOKUP(Tableau161920[[#This Row],[Référence]],MON_MSG!A:I,8,FALSE)),ISBLANK(VLOOKUP(Tableau161920[[#This Row],[Référence]],MON_MSG!A:I,8,FALSE))),"",VLOOKUP(Tableau161920[[#This Row],[Référence]],MON_MSG!A:I,8,FALSE))</f>
        <v/>
      </c>
      <c r="M1449" s="3" t="str">
        <f>IF(OR(ISNA(VLOOKUP(Tableau161920[[#This Row],[Référence]],MON_MSG!A:J,9,FALSE)),ISBLANK(VLOOKUP(Tableau161920[[#This Row],[Référence]],MON_MSG!A:J,9,FALSE))),"",VLOOKUP(Tableau161920[[#This Row],[Référence]],MON_MSG!A:J,9,FALSE))</f>
        <v/>
      </c>
      <c r="N1449" s="3" t="str">
        <f>IF(VLOOKUP($A1449,DICO_Complet!A:R,12,FALSE)=0,"",VLOOKUP($A1449,DICO_Complet!A:R,12,FALSE))</f>
        <v/>
      </c>
      <c r="O1449" s="3" t="str">
        <f>IF(VLOOKUP($A1449,DICO_Complet!A:R,13,FALSE)=0,"",VLOOKUP($A1449,DICO_Complet!A:R,13,FALSE))</f>
        <v/>
      </c>
      <c r="P1449" s="3" t="str">
        <f>IF(VLOOKUP($A1449,DICO_Complet!A:R,14,FALSE)=0,"",VLOOKUP($A1449,DICO_Complet!A:R,14,FALSE))</f>
        <v/>
      </c>
      <c r="Q1449" s="3" t="str">
        <f>IF(VLOOKUP($A1449,DICO_Complet!A:R,15,FALSE)=0,"",VLOOKUP($A1449,DICO_Complet!A:R,15,FALSE))</f>
        <v/>
      </c>
      <c r="R1449" s="3" t="str">
        <f>IF(VLOOKUP($A1449,DICO_Complet!A:R,16,FALSE)=0,"",VLOOKUP($A1449,DICO_Complet!A:R,16,FALSE))</f>
        <v/>
      </c>
      <c r="S1449" s="3" t="str">
        <f>IF(VLOOKUP($A1449,DICO_Complet!A:R,17,FALSE)=0,"",VLOOKUP($A1449,DICO_Complet!A:R,17,FALSE))</f>
        <v/>
      </c>
      <c r="T1449" s="3" t="str">
        <f>IF(VLOOKUP($A1449,DICO_Complet!A:R,18,FALSE)=0,"",VLOOKUP($A1449,DICO_Complet!A:R,18,FALSE))</f>
        <v/>
      </c>
    </row>
    <row r="1450" spans="1:20">
      <c r="A1450" s="29">
        <v>250827114500</v>
      </c>
      <c r="B1450" s="30" t="str">
        <f>IF(ISNA(VLOOKUP(Tableau161920[[#This Row],[Référence]],MON_MSG!A:B,2,FALSE)),"N",IF($I1450="Obsolete","N","O"))</f>
        <v>O</v>
      </c>
      <c r="C1450" s="3" t="str">
        <f>VLOOKUP($A1450,DICO_Complet!A:R,3,FALSE)</f>
        <v>Transaction</v>
      </c>
      <c r="D1450" s="3" t="str">
        <f>VLOOKUP($A1450,DICO_Complet!A:R,4,FALSE)</f>
        <v>fileData</v>
      </c>
      <c r="E1450" s="3" t="str">
        <f>VLOOKUP($A1450,DICO_Complet!A:R,5,FALSE)</f>
        <v>fileAcknowledgementWindow</v>
      </c>
      <c r="F1450" s="3" t="str">
        <f>VLOOKUP($A1450,DICO_Complet!A:R,6,FALSE)</f>
        <v>Exact2NumericText</v>
      </c>
      <c r="G1450" s="31" t="str">
        <f>VLOOKUP($A1450,DICO_Complet!A:R,7,FALSE)</f>
        <v>DNS</v>
      </c>
      <c r="H1450" s="31">
        <f>VLOOKUP($A1450,DICO_Complet!A:R,8,FALSE)</f>
        <v>0</v>
      </c>
      <c r="I1450" s="3" t="str">
        <f>IF(VLOOKUP($A1450,DICO_Complet!A:R,9,FALSE)&lt;&gt;0,VLOOKUP($A1450,DICO_Complet!A:R,9,FALSE),"")</f>
        <v/>
      </c>
      <c r="J1450" s="3" t="str">
        <f>VLOOKUP($A1450,DICO_Complet!A:R,10,FALSE)</f>
        <v>Number of messages  that the file sender can transmit without  waiting for an acknowledgement message (0370)</v>
      </c>
      <c r="K1450" s="3" t="str">
        <f>IF(OR(ISNA(VLOOKUP(Tableau161920[[#This Row],[Référence]],MON_MSG!A:H,7,FALSE)),ISBLANK(VLOOKUP(Tableau161920[[#This Row],[Référence]],MON_MSG!A:H,7,FALSE))),"",VLOOKUP(Tableau161920[[#This Row],[Référence]],MON_MSG!A:H,7,FALSE))</f>
        <v/>
      </c>
      <c r="L1450" s="3" t="str">
        <f>IF(OR(ISNA(VLOOKUP(Tableau161920[[#This Row],[Référence]],MON_MSG!A:I,8,FALSE)),ISBLANK(VLOOKUP(Tableau161920[[#This Row],[Référence]],MON_MSG!A:I,8,FALSE))),"",VLOOKUP(Tableau161920[[#This Row],[Référence]],MON_MSG!A:I,8,FALSE))</f>
        <v/>
      </c>
      <c r="M1450" s="3" t="str">
        <f>IF(OR(ISNA(VLOOKUP(Tableau161920[[#This Row],[Référence]],MON_MSG!A:J,9,FALSE)),ISBLANK(VLOOKUP(Tableau161920[[#This Row],[Référence]],MON_MSG!A:J,9,FALSE))),"",VLOOKUP(Tableau161920[[#This Row],[Référence]],MON_MSG!A:J,9,FALSE))</f>
        <v/>
      </c>
      <c r="N1450" s="3" t="str">
        <f>IF(VLOOKUP($A1450,DICO_Complet!A:R,12,FALSE)=0,"",VLOOKUP($A1450,DICO_Complet!A:R,12,FALSE))</f>
        <v/>
      </c>
      <c r="O1450" s="3" t="str">
        <f>IF(VLOOKUP($A1450,DICO_Complet!A:R,13,FALSE)=0,"",VLOOKUP($A1450,DICO_Complet!A:R,13,FALSE))</f>
        <v/>
      </c>
      <c r="P1450" s="3" t="str">
        <f>IF(VLOOKUP($A1450,DICO_Complet!A:R,14,FALSE)=0,"",VLOOKUP($A1450,DICO_Complet!A:R,14,FALSE))</f>
        <v>071-4</v>
      </c>
      <c r="Q1450" s="3" t="str">
        <f>IF(VLOOKUP($A1450,DICO_Complet!A:R,15,FALSE)=0,"",VLOOKUP($A1450,DICO_Complet!A:R,15,FALSE))</f>
        <v/>
      </c>
      <c r="R1450" s="3" t="str">
        <f>IF(VLOOKUP($A1450,DICO_Complet!A:R,16,FALSE)=0,"",VLOOKUP($A1450,DICO_Complet!A:R,16,FALSE))</f>
        <v/>
      </c>
      <c r="S1450" s="3" t="str">
        <f>IF(VLOOKUP($A1450,DICO_Complet!A:R,17,FALSE)=0,"",VLOOKUP($A1450,DICO_Complet!A:R,17,FALSE))</f>
        <v/>
      </c>
      <c r="T1450" s="3" t="str">
        <f>IF(VLOOKUP($A1450,DICO_Complet!A:R,18,FALSE)=0,"",VLOOKUP($A1450,DICO_Complet!A:R,18,FALSE))</f>
        <v/>
      </c>
    </row>
    <row r="1451" spans="1:20">
      <c r="A1451" s="29">
        <v>250827114300</v>
      </c>
      <c r="B1451" s="30" t="str">
        <f>IF(ISNA(VLOOKUP(Tableau161920[[#This Row],[Référence]],MON_MSG!A:B,2,FALSE)),"N",IF($I1451="Obsolete","N","O"))</f>
        <v>O</v>
      </c>
      <c r="C1451" s="3" t="str">
        <f>VLOOKUP($A1451,DICO_Complet!A:R,3,FALSE)</f>
        <v>Transaction</v>
      </c>
      <c r="D1451" s="3" t="str">
        <f>VLOOKUP($A1451,DICO_Complet!A:R,4,FALSE)</f>
        <v>fileData</v>
      </c>
      <c r="E1451" s="3" t="str">
        <f>VLOOKUP($A1451,DICO_Complet!A:R,5,FALSE)</f>
        <v>fileNumberOfMessages</v>
      </c>
      <c r="F1451" s="3" t="str">
        <f>VLOOKUP($A1451,DICO_Complet!A:R,6,FALSE)</f>
        <v>Max10NumericText</v>
      </c>
      <c r="G1451" s="31" t="str">
        <f>VLOOKUP($A1451,DICO_Complet!A:R,7,FALSE)</f>
        <v>DNS</v>
      </c>
      <c r="H1451" s="31">
        <f>VLOOKUP($A1451,DICO_Complet!A:R,8,FALSE)</f>
        <v>0</v>
      </c>
      <c r="I1451" s="3" t="str">
        <f>IF(VLOOKUP($A1451,DICO_Complet!A:R,9,FALSE)&lt;&gt;0,VLOOKUP($A1451,DICO_Complet!A:R,9,FALSE),"")</f>
        <v/>
      </c>
      <c r="J1451" s="3" t="str">
        <f>VLOOKUP($A1451,DICO_Complet!A:R,10,FALSE)</f>
        <v>Number of messages in the file - File action instructions - (0360)</v>
      </c>
      <c r="K1451" s="3" t="str">
        <f>IF(OR(ISNA(VLOOKUP(Tableau161920[[#This Row],[Référence]],MON_MSG!A:H,7,FALSE)),ISBLANK(VLOOKUP(Tableau161920[[#This Row],[Référence]],MON_MSG!A:H,7,FALSE))),"",VLOOKUP(Tableau161920[[#This Row],[Référence]],MON_MSG!A:H,7,FALSE))</f>
        <v/>
      </c>
      <c r="L1451" s="3" t="str">
        <f>IF(OR(ISNA(VLOOKUP(Tableau161920[[#This Row],[Référence]],MON_MSG!A:I,8,FALSE)),ISBLANK(VLOOKUP(Tableau161920[[#This Row],[Référence]],MON_MSG!A:I,8,FALSE))),"",VLOOKUP(Tableau161920[[#This Row],[Référence]],MON_MSG!A:I,8,FALSE))</f>
        <v/>
      </c>
      <c r="M1451" s="3" t="str">
        <f>IF(OR(ISNA(VLOOKUP(Tableau161920[[#This Row],[Référence]],MON_MSG!A:J,9,FALSE)),ISBLANK(VLOOKUP(Tableau161920[[#This Row],[Référence]],MON_MSG!A:J,9,FALSE))),"",VLOOKUP(Tableau161920[[#This Row],[Référence]],MON_MSG!A:J,9,FALSE))</f>
        <v/>
      </c>
      <c r="N1451" s="3" t="str">
        <f>IF(VLOOKUP($A1451,DICO_Complet!A:R,12,FALSE)=0,"",VLOOKUP($A1451,DICO_Complet!A:R,12,FALSE))</f>
        <v/>
      </c>
      <c r="O1451" s="3" t="str">
        <f>IF(VLOOKUP($A1451,DICO_Complet!A:R,13,FALSE)=0,"",VLOOKUP($A1451,DICO_Complet!A:R,13,FALSE))</f>
        <v/>
      </c>
      <c r="P1451" s="3" t="str">
        <f>IF(VLOOKUP($A1451,DICO_Complet!A:R,14,FALSE)=0,"",VLOOKUP($A1451,DICO_Complet!A:R,14,FALSE))</f>
        <v>071-3</v>
      </c>
      <c r="Q1451" s="3" t="str">
        <f>IF(VLOOKUP($A1451,DICO_Complet!A:R,15,FALSE)=0,"",VLOOKUP($A1451,DICO_Complet!A:R,15,FALSE))</f>
        <v/>
      </c>
      <c r="R1451" s="3" t="str">
        <f>IF(VLOOKUP($A1451,DICO_Complet!A:R,16,FALSE)=0,"",VLOOKUP($A1451,DICO_Complet!A:R,16,FALSE))</f>
        <v/>
      </c>
      <c r="S1451" s="3" t="str">
        <f>IF(VLOOKUP($A1451,DICO_Complet!A:R,17,FALSE)=0,"",VLOOKUP($A1451,DICO_Complet!A:R,17,FALSE))</f>
        <v/>
      </c>
      <c r="T1451" s="3" t="str">
        <f>IF(VLOOKUP($A1451,DICO_Complet!A:R,18,FALSE)=0,"",VLOOKUP($A1451,DICO_Complet!A:R,18,FALSE))</f>
        <v/>
      </c>
    </row>
    <row r="1452" spans="1:20">
      <c r="A1452" s="29">
        <v>250807145600</v>
      </c>
      <c r="B1452" s="30" t="str">
        <f>IF(ISNA(VLOOKUP(Tableau161920[[#This Row],[Référence]],MON_MSG!A:B,2,FALSE)),"N",IF($I1452="Obsolete","N","O"))</f>
        <v>O</v>
      </c>
      <c r="C1452" s="3" t="str">
        <f>VLOOKUP($A1452,DICO_Complet!A:R,3,FALSE)</f>
        <v>Transaction</v>
      </c>
      <c r="D1452" s="3" t="str">
        <f>VLOOKUP($A1452,DICO_Complet!A:R,4,FALSE)</f>
        <v>fileData</v>
      </c>
      <c r="E1452" s="3" t="str">
        <f>VLOOKUP($A1452,DICO_Complet!A:R,5,FALSE)</f>
        <v>reference</v>
      </c>
      <c r="F1452" s="3" t="str">
        <f>VLOOKUP($A1452,DICO_Complet!A:R,6,FALSE)</f>
        <v>Max35Text</v>
      </c>
      <c r="G1452" s="31" t="str">
        <f>VLOOKUP($A1452,DICO_Complet!A:R,7,FALSE)</f>
        <v>DNS</v>
      </c>
      <c r="H1452" s="31">
        <f>VLOOKUP($A1452,DICO_Complet!A:R,8,FALSE)</f>
        <v>0</v>
      </c>
      <c r="I1452" s="3" t="str">
        <f>IF(VLOOKUP($A1452,DICO_Complet!A:R,9,FALSE)&lt;&gt;0,VLOOKUP($A1452,DICO_Complet!A:R,9,FALSE),"")</f>
        <v/>
      </c>
      <c r="J1452" s="3" t="str">
        <f>VLOOKUP($A1452,DICO_Complet!A:R,10,FALSE)</f>
        <v xml:space="preserve">reference of File Data </v>
      </c>
      <c r="K1452" s="3" t="str">
        <f>IF(OR(ISNA(VLOOKUP(Tableau161920[[#This Row],[Référence]],MON_MSG!A:H,7,FALSE)),ISBLANK(VLOOKUP(Tableau161920[[#This Row],[Référence]],MON_MSG!A:H,7,FALSE))),"",VLOOKUP(Tableau161920[[#This Row],[Référence]],MON_MSG!A:H,7,FALSE))</f>
        <v/>
      </c>
      <c r="L1452" s="3" t="str">
        <f>IF(OR(ISNA(VLOOKUP(Tableau161920[[#This Row],[Référence]],MON_MSG!A:I,8,FALSE)),ISBLANK(VLOOKUP(Tableau161920[[#This Row],[Référence]],MON_MSG!A:I,8,FALSE))),"",VLOOKUP(Tableau161920[[#This Row],[Référence]],MON_MSG!A:I,8,FALSE))</f>
        <v/>
      </c>
      <c r="M1452" s="3" t="str">
        <f>IF(OR(ISNA(VLOOKUP(Tableau161920[[#This Row],[Référence]],MON_MSG!A:J,9,FALSE)),ISBLANK(VLOOKUP(Tableau161920[[#This Row],[Référence]],MON_MSG!A:J,9,FALSE))),"",VLOOKUP(Tableau161920[[#This Row],[Référence]],MON_MSG!A:J,9,FALSE))</f>
        <v/>
      </c>
      <c r="N1452" s="3" t="str">
        <f>IF(VLOOKUP($A1452,DICO_Complet!A:R,12,FALSE)=0,"",VLOOKUP($A1452,DICO_Complet!A:R,12,FALSE))</f>
        <v/>
      </c>
      <c r="O1452" s="3" t="str">
        <f>IF(VLOOKUP($A1452,DICO_Complet!A:R,13,FALSE)=0,"",VLOOKUP($A1452,DICO_Complet!A:R,13,FALSE))</f>
        <v/>
      </c>
      <c r="P1452" s="3" t="str">
        <f>IF(VLOOKUP($A1452,DICO_Complet!A:R,14,FALSE)=0,"",VLOOKUP($A1452,DICO_Complet!A:R,14,FALSE))</f>
        <v>058-FF61-p2</v>
      </c>
      <c r="Q1452" s="3" t="str">
        <f>IF(VLOOKUP($A1452,DICO_Complet!A:R,15,FALSE)=0,"",VLOOKUP($A1452,DICO_Complet!A:R,15,FALSE))</f>
        <v/>
      </c>
      <c r="R1452" s="3" t="str">
        <f>IF(VLOOKUP($A1452,DICO_Complet!A:R,16,FALSE)=0,"",VLOOKUP($A1452,DICO_Complet!A:R,16,FALSE))</f>
        <v/>
      </c>
      <c r="S1452" s="3" t="str">
        <f>IF(VLOOKUP($A1452,DICO_Complet!A:R,17,FALSE)=0,"",VLOOKUP($A1452,DICO_Complet!A:R,17,FALSE))</f>
        <v/>
      </c>
      <c r="T1452" s="3" t="str">
        <f>IF(VLOOKUP($A1452,DICO_Complet!A:R,18,FALSE)=0,"",VLOOKUP($A1452,DICO_Complet!A:R,18,FALSE))</f>
        <v/>
      </c>
    </row>
    <row r="1453" spans="1:20">
      <c r="A1453" s="29">
        <v>250430073101</v>
      </c>
      <c r="B1453" s="30" t="str">
        <f>IF(ISNA(VLOOKUP(Tableau161920[[#This Row],[Référence]],MON_MSG!A:B,2,FALSE)),"N",IF($I1453="Obsolete","N","O"))</f>
        <v>O</v>
      </c>
      <c r="C1453" s="3" t="str">
        <f>VLOOKUP($A1453,DICO_Complet!A:R,3,FALSE)</f>
        <v>Transaction</v>
      </c>
      <c r="D1453" s="3" t="str">
        <f>VLOOKUP($A1453,DICO_Complet!A:R,4,FALSE)</f>
        <v>fileData</v>
      </c>
      <c r="E1453" s="3" t="str">
        <f>VLOOKUP($A1453,DICO_Complet!A:R,5,FALSE)</f>
        <v>stampingReference</v>
      </c>
      <c r="F1453" s="3" t="str">
        <f>VLOOKUP($A1453,DICO_Complet!A:R,6,FALSE)</f>
        <v>Exact16AlphaNumericText</v>
      </c>
      <c r="G1453" s="31" t="str">
        <f>VLOOKUP($A1453,DICO_Complet!A:R,7,FALSE)</f>
        <v>DNS</v>
      </c>
      <c r="H1453" s="31">
        <f>VLOOKUP($A1453,DICO_Complet!A:R,8,FALSE)</f>
        <v>0</v>
      </c>
      <c r="I1453" s="3" t="str">
        <f>IF(VLOOKUP($A1453,DICO_Complet!A:R,9,FALSE)&lt;&gt;0,VLOOKUP($A1453,DICO_Complet!A:R,9,FALSE),"")</f>
        <v/>
      </c>
      <c r="J1453" s="3" t="str">
        <f>VLOOKUP($A1453,DICO_Complet!A:R,10,FALSE)</f>
        <v>File Stamping Reference assigned by captured step</v>
      </c>
      <c r="K1453" s="3" t="str">
        <f>IF(OR(ISNA(VLOOKUP(Tableau161920[[#This Row],[Référence]],MON_MSG!A:H,7,FALSE)),ISBLANK(VLOOKUP(Tableau161920[[#This Row],[Référence]],MON_MSG!A:H,7,FALSE))),"",VLOOKUP(Tableau161920[[#This Row],[Référence]],MON_MSG!A:H,7,FALSE))</f>
        <v/>
      </c>
      <c r="L1453" s="3" t="str">
        <f>IF(OR(ISNA(VLOOKUP(Tableau161920[[#This Row],[Référence]],MON_MSG!A:I,8,FALSE)),ISBLANK(VLOOKUP(Tableau161920[[#This Row],[Référence]],MON_MSG!A:I,8,FALSE))),"",VLOOKUP(Tableau161920[[#This Row],[Référence]],MON_MSG!A:I,8,FALSE))</f>
        <v/>
      </c>
      <c r="M1453" s="3" t="str">
        <f>IF(OR(ISNA(VLOOKUP(Tableau161920[[#This Row],[Référence]],MON_MSG!A:J,9,FALSE)),ISBLANK(VLOOKUP(Tableau161920[[#This Row],[Référence]],MON_MSG!A:J,9,FALSE))),"",VLOOKUP(Tableau161920[[#This Row],[Référence]],MON_MSG!A:J,9,FALSE))</f>
        <v/>
      </c>
      <c r="N1453" s="3" t="str">
        <f>IF(VLOOKUP($A1453,DICO_Complet!A:R,12,FALSE)=0,"",VLOOKUP($A1453,DICO_Complet!A:R,12,FALSE))</f>
        <v/>
      </c>
      <c r="O1453" s="3" t="str">
        <f>IF(VLOOKUP($A1453,DICO_Complet!A:R,13,FALSE)=0,"",VLOOKUP($A1453,DICO_Complet!A:R,13,FALSE))</f>
        <v/>
      </c>
      <c r="P1453" s="3" t="str">
        <f>IF(VLOOKUP($A1453,DICO_Complet!A:R,14,FALSE)=0,"",VLOOKUP($A1453,DICO_Complet!A:R,14,FALSE))</f>
        <v/>
      </c>
      <c r="Q1453" s="3" t="str">
        <f>IF(VLOOKUP($A1453,DICO_Complet!A:R,15,FALSE)=0,"",VLOOKUP($A1453,DICO_Complet!A:R,15,FALSE))</f>
        <v/>
      </c>
      <c r="R1453" s="3" t="str">
        <f>IF(VLOOKUP($A1453,DICO_Complet!A:R,16,FALSE)=0,"",VLOOKUP($A1453,DICO_Complet!A:R,16,FALSE))</f>
        <v/>
      </c>
      <c r="S1453" s="3" t="str">
        <f>IF(VLOOKUP($A1453,DICO_Complet!A:R,17,FALSE)=0,"",VLOOKUP($A1453,DICO_Complet!A:R,17,FALSE))</f>
        <v/>
      </c>
      <c r="T1453" s="3" t="str">
        <f>IF(VLOOKUP($A1453,DICO_Complet!A:R,18,FALSE)=0,"",VLOOKUP($A1453,DICO_Complet!A:R,18,FALSE))</f>
        <v/>
      </c>
    </row>
    <row r="1454" spans="1:20">
      <c r="A1454" s="29">
        <v>250317120007</v>
      </c>
      <c r="B1454" s="30" t="str">
        <f>IF(ISNA(VLOOKUP(Tableau161920[[#This Row],[Référence]],MON_MSG!A:B,2,FALSE)),"N",IF($I1454="Obsolete","N","O"))</f>
        <v>O</v>
      </c>
      <c r="C1454" s="3" t="str">
        <f>VLOOKUP($A1454,DICO_Complet!A:R,3,FALSE)</f>
        <v>Transaction</v>
      </c>
      <c r="D1454" s="3" t="str">
        <f>VLOOKUP($A1454,DICO_Complet!A:R,4,FALSE)</f>
        <v>interchange</v>
      </c>
      <c r="E1454" s="3" t="str">
        <f>VLOOKUP($A1454,DICO_Complet!A:R,5,FALSE)</f>
        <v>additionalCode</v>
      </c>
      <c r="F1454" s="3" t="str">
        <f>VLOOKUP($A1454,DICO_Complet!A:R,6,FALSE)</f>
        <v>KeyValueType</v>
      </c>
      <c r="G1454" s="31" t="str">
        <f>VLOOKUP($A1454,DICO_Complet!A:R,7,FALSE)</f>
        <v>DNS</v>
      </c>
      <c r="H1454" s="31">
        <f>VLOOKUP($A1454,DICO_Complet!A:R,8,FALSE)</f>
        <v>0</v>
      </c>
      <c r="I1454" s="3" t="str">
        <f>IF(VLOOKUP($A1454,DICO_Complet!A:R,9,FALSE)&lt;&gt;0,VLOOKUP($A1454,DICO_Complet!A:R,9,FALSE),"")</f>
        <v/>
      </c>
      <c r="J1454" s="3" t="str">
        <f>VLOOKUP($A1454,DICO_Complet!A:R,10,FALSE)</f>
        <v>Key value pair, universal usage</v>
      </c>
      <c r="K1454" s="3" t="str">
        <f>IF(OR(ISNA(VLOOKUP(Tableau161920[[#This Row],[Référence]],MON_MSG!A:H,7,FALSE)),ISBLANK(VLOOKUP(Tableau161920[[#This Row],[Référence]],MON_MSG!A:H,7,FALSE))),"",VLOOKUP(Tableau161920[[#This Row],[Référence]],MON_MSG!A:H,7,FALSE))</f>
        <v/>
      </c>
      <c r="L1454" s="3" t="str">
        <f>IF(OR(ISNA(VLOOKUP(Tableau161920[[#This Row],[Référence]],MON_MSG!A:I,8,FALSE)),ISBLANK(VLOOKUP(Tableau161920[[#This Row],[Référence]],MON_MSG!A:I,8,FALSE))),"",VLOOKUP(Tableau161920[[#This Row],[Référence]],MON_MSG!A:I,8,FALSE))</f>
        <v/>
      </c>
      <c r="M1454" s="3" t="str">
        <f>IF(OR(ISNA(VLOOKUP(Tableau161920[[#This Row],[Référence]],MON_MSG!A:J,9,FALSE)),ISBLANK(VLOOKUP(Tableau161920[[#This Row],[Référence]],MON_MSG!A:J,9,FALSE))),"",VLOOKUP(Tableau161920[[#This Row],[Référence]],MON_MSG!A:J,9,FALSE))</f>
        <v/>
      </c>
      <c r="N1454" s="3" t="str">
        <f>IF(VLOOKUP($A1454,DICO_Complet!A:R,12,FALSE)=0,"",VLOOKUP($A1454,DICO_Complet!A:R,12,FALSE))</f>
        <v/>
      </c>
      <c r="O1454" s="3" t="str">
        <f>IF(VLOOKUP($A1454,DICO_Complet!A:R,13,FALSE)=0,"",VLOOKUP($A1454,DICO_Complet!A:R,13,FALSE))</f>
        <v/>
      </c>
      <c r="P1454" s="3" t="str">
        <f>IF(VLOOKUP($A1454,DICO_Complet!A:R,14,FALSE)=0,"",VLOOKUP($A1454,DICO_Complet!A:R,14,FALSE))</f>
        <v/>
      </c>
      <c r="Q1454" s="3" t="str">
        <f>IF(VLOOKUP($A1454,DICO_Complet!A:R,15,FALSE)=0,"",VLOOKUP($A1454,DICO_Complet!A:R,15,FALSE))</f>
        <v/>
      </c>
      <c r="R1454" s="3" t="str">
        <f>IF(VLOOKUP($A1454,DICO_Complet!A:R,16,FALSE)=0,"",VLOOKUP($A1454,DICO_Complet!A:R,16,FALSE))</f>
        <v/>
      </c>
      <c r="S1454" s="3" t="str">
        <f>IF(VLOOKUP($A1454,DICO_Complet!A:R,17,FALSE)=0,"",VLOOKUP($A1454,DICO_Complet!A:R,17,FALSE))</f>
        <v/>
      </c>
      <c r="T1454" s="3" t="str">
        <f>IF(VLOOKUP($A1454,DICO_Complet!A:R,18,FALSE)=0,"",VLOOKUP($A1454,DICO_Complet!A:R,18,FALSE))</f>
        <v/>
      </c>
    </row>
    <row r="1455" spans="1:20">
      <c r="A1455" s="29">
        <v>250718174700</v>
      </c>
      <c r="B1455" s="30" t="str">
        <f>IF(ISNA(VLOOKUP(Tableau161920[[#This Row],[Référence]],MON_MSG!A:B,2,FALSE)),"N",IF($I1455="Obsolete","N","O"))</f>
        <v>O</v>
      </c>
      <c r="C1455" s="3" t="str">
        <f>VLOOKUP($A1455,DICO_Complet!A:R,3,FALSE)</f>
        <v>Transaction</v>
      </c>
      <c r="D1455" s="3" t="str">
        <f>VLOOKUP($A1455,DICO_Complet!A:R,4,FALSE)</f>
        <v>interchange</v>
      </c>
      <c r="E1455" s="3" t="str">
        <f>VLOOKUP($A1455,DICO_Complet!A:R,5,FALSE)</f>
        <v>bilateralAgreementId</v>
      </c>
      <c r="F1455" s="3" t="str">
        <f>VLOOKUP($A1455,DICO_Complet!A:R,6,FALSE)</f>
        <v>Max75Text</v>
      </c>
      <c r="G1455" s="31" t="str">
        <f>VLOOKUP($A1455,DICO_Complet!A:R,7,FALSE)</f>
        <v>DNS</v>
      </c>
      <c r="H1455" s="31">
        <f>VLOOKUP($A1455,DICO_Complet!A:R,8,FALSE)</f>
        <v>0</v>
      </c>
      <c r="I1455" s="3" t="str">
        <f>IF(VLOOKUP($A1455,DICO_Complet!A:R,9,FALSE)&lt;&gt;0,VLOOKUP($A1455,DICO_Complet!A:R,9,FALSE),"")</f>
        <v/>
      </c>
      <c r="J1455" s="3" t="str">
        <f>VLOOKUP($A1455,DICO_Complet!A:R,10,FALSE)</f>
        <v>Reference of bilateral aggrement between banks for interchange</v>
      </c>
      <c r="K1455" s="3" t="str">
        <f>IF(OR(ISNA(VLOOKUP(Tableau161920[[#This Row],[Référence]],MON_MSG!A:H,7,FALSE)),ISBLANK(VLOOKUP(Tableau161920[[#This Row],[Référence]],MON_MSG!A:H,7,FALSE))),"",VLOOKUP(Tableau161920[[#This Row],[Référence]],MON_MSG!A:H,7,FALSE))</f>
        <v/>
      </c>
      <c r="L1455" s="3" t="str">
        <f>IF(OR(ISNA(VLOOKUP(Tableau161920[[#This Row],[Référence]],MON_MSG!A:I,8,FALSE)),ISBLANK(VLOOKUP(Tableau161920[[#This Row],[Référence]],MON_MSG!A:I,8,FALSE))),"",VLOOKUP(Tableau161920[[#This Row],[Référence]],MON_MSG!A:I,8,FALSE))</f>
        <v/>
      </c>
      <c r="M1455" s="3" t="str">
        <f>IF(OR(ISNA(VLOOKUP(Tableau161920[[#This Row],[Référence]],MON_MSG!A:J,9,FALSE)),ISBLANK(VLOOKUP(Tableau161920[[#This Row],[Référence]],MON_MSG!A:J,9,FALSE))),"",VLOOKUP(Tableau161920[[#This Row],[Référence]],MON_MSG!A:J,9,FALSE))</f>
        <v/>
      </c>
      <c r="N1455" s="3" t="str">
        <f>IF(VLOOKUP($A1455,DICO_Complet!A:R,12,FALSE)=0,"",VLOOKUP($A1455,DICO_Complet!A:R,12,FALSE))</f>
        <v/>
      </c>
      <c r="O1455" s="3" t="str">
        <f>IF(VLOOKUP($A1455,DICO_Complet!A:R,13,FALSE)=0,"",VLOOKUP($A1455,DICO_Complet!A:R,13,FALSE))</f>
        <v/>
      </c>
      <c r="P1455" s="3" t="str">
        <f>IF(VLOOKUP($A1455,DICO_Complet!A:R,14,FALSE)=0,"",VLOOKUP($A1455,DICO_Complet!A:R,14,FALSE))</f>
        <v/>
      </c>
      <c r="Q1455" s="3" t="str">
        <f>IF(VLOOKUP($A1455,DICO_Complet!A:R,15,FALSE)=0,"",VLOOKUP($A1455,DICO_Complet!A:R,15,FALSE))</f>
        <v/>
      </c>
      <c r="R1455" s="3" t="str">
        <f>IF(VLOOKUP($A1455,DICO_Complet!A:R,16,FALSE)=0,"",VLOOKUP($A1455,DICO_Complet!A:R,16,FALSE))</f>
        <v/>
      </c>
      <c r="S1455" s="3" t="str">
        <f>IF(VLOOKUP($A1455,DICO_Complet!A:R,17,FALSE)=0,"",VLOOKUP($A1455,DICO_Complet!A:R,17,FALSE))</f>
        <v/>
      </c>
      <c r="T1455" s="3" t="str">
        <f>IF(VLOOKUP($A1455,DICO_Complet!A:R,18,FALSE)=0,"",VLOOKUP($A1455,DICO_Complet!A:R,18,FALSE))</f>
        <v/>
      </c>
    </row>
    <row r="1456" spans="1:20">
      <c r="A1456" s="29">
        <v>250317120009</v>
      </c>
      <c r="B1456" s="30" t="str">
        <f>IF(ISNA(VLOOKUP(Tableau161920[[#This Row],[Référence]],MON_MSG!A:B,2,FALSE)),"N",IF($I1456="Obsolete","N","O"))</f>
        <v>O</v>
      </c>
      <c r="C1456" s="3" t="str">
        <f>VLOOKUP($A1456,DICO_Complet!A:R,3,FALSE)</f>
        <v>Transaction</v>
      </c>
      <c r="D1456" s="3" t="str">
        <f>VLOOKUP($A1456,DICO_Complet!A:R,4,FALSE)</f>
        <v>interchange</v>
      </c>
      <c r="E1456" s="3" t="str">
        <f>VLOOKUP($A1456,DICO_Complet!A:R,5,FALSE)</f>
        <v>icsInterchangeCode</v>
      </c>
      <c r="F1456" s="3" t="str">
        <f>VLOOKUP($A1456,DICO_Complet!A:R,6,FALSE)</f>
        <v>Max10Text</v>
      </c>
      <c r="G1456" s="31" t="str">
        <f>VLOOKUP($A1456,DICO_Complet!A:R,7,FALSE)</f>
        <v>DNS</v>
      </c>
      <c r="H1456" s="31">
        <f>VLOOKUP($A1456,DICO_Complet!A:R,8,FALSE)</f>
        <v>0</v>
      </c>
      <c r="I1456" s="3" t="str">
        <f>IF(VLOOKUP($A1456,DICO_Complet!A:R,9,FALSE)&lt;&gt;0,VLOOKUP($A1456,DICO_Complet!A:R,9,FALSE),"")</f>
        <v/>
      </c>
      <c r="J1456" s="3" t="str">
        <f>VLOOKUP($A1456,DICO_Complet!A:R,10,FALSE)</f>
        <v>ICS Interchange Code</v>
      </c>
      <c r="K1456" s="3" t="str">
        <f>IF(OR(ISNA(VLOOKUP(Tableau161920[[#This Row],[Référence]],MON_MSG!A:H,7,FALSE)),ISBLANK(VLOOKUP(Tableau161920[[#This Row],[Référence]],MON_MSG!A:H,7,FALSE))),"",VLOOKUP(Tableau161920[[#This Row],[Référence]],MON_MSG!A:H,7,FALSE))</f>
        <v/>
      </c>
      <c r="L1456" s="3" t="str">
        <f>IF(OR(ISNA(VLOOKUP(Tableau161920[[#This Row],[Référence]],MON_MSG!A:I,8,FALSE)),ISBLANK(VLOOKUP(Tableau161920[[#This Row],[Référence]],MON_MSG!A:I,8,FALSE))),"",VLOOKUP(Tableau161920[[#This Row],[Référence]],MON_MSG!A:I,8,FALSE))</f>
        <v/>
      </c>
      <c r="M1456" s="3" t="str">
        <f>IF(OR(ISNA(VLOOKUP(Tableau161920[[#This Row],[Référence]],MON_MSG!A:J,9,FALSE)),ISBLANK(VLOOKUP(Tableau161920[[#This Row],[Référence]],MON_MSG!A:J,9,FALSE))),"",VLOOKUP(Tableau161920[[#This Row],[Référence]],MON_MSG!A:J,9,FALSE))</f>
        <v/>
      </c>
      <c r="N1456" s="3" t="str">
        <f>IF(VLOOKUP($A1456,DICO_Complet!A:R,12,FALSE)=0,"",VLOOKUP($A1456,DICO_Complet!A:R,12,FALSE))</f>
        <v/>
      </c>
      <c r="O1456" s="3" t="str">
        <f>IF(VLOOKUP($A1456,DICO_Complet!A:R,13,FALSE)=0,"",VLOOKUP($A1456,DICO_Complet!A:R,13,FALSE))</f>
        <v/>
      </c>
      <c r="P1456" s="3" t="str">
        <f>IF(VLOOKUP($A1456,DICO_Complet!A:R,14,FALSE)=0,"",VLOOKUP($A1456,DICO_Complet!A:R,14,FALSE))</f>
        <v/>
      </c>
      <c r="Q1456" s="3" t="str">
        <f>IF(VLOOKUP($A1456,DICO_Complet!A:R,15,FALSE)=0,"",VLOOKUP($A1456,DICO_Complet!A:R,15,FALSE))</f>
        <v/>
      </c>
      <c r="R1456" s="3" t="str">
        <f>IF(VLOOKUP($A1456,DICO_Complet!A:R,16,FALSE)=0,"",VLOOKUP($A1456,DICO_Complet!A:R,16,FALSE))</f>
        <v/>
      </c>
      <c r="S1456" s="3" t="str">
        <f>IF(VLOOKUP($A1456,DICO_Complet!A:R,17,FALSE)=0,"",VLOOKUP($A1456,DICO_Complet!A:R,17,FALSE))</f>
        <v/>
      </c>
      <c r="T1456" s="3" t="str">
        <f>IF(VLOOKUP($A1456,DICO_Complet!A:R,18,FALSE)=0,"",VLOOKUP($A1456,DICO_Complet!A:R,18,FALSE))</f>
        <v/>
      </c>
    </row>
    <row r="1457" spans="1:20">
      <c r="A1457" s="29">
        <v>250317120008</v>
      </c>
      <c r="B1457" s="30" t="str">
        <f>IF(ISNA(VLOOKUP(Tableau161920[[#This Row],[Référence]],MON_MSG!A:B,2,FALSE)),"N",IF($I1457="Obsolete","N","O"))</f>
        <v>O</v>
      </c>
      <c r="C1457" s="3" t="str">
        <f>VLOOKUP($A1457,DICO_Complet!A:R,3,FALSE)</f>
        <v>Transaction</v>
      </c>
      <c r="D1457" s="3" t="str">
        <f>VLOOKUP($A1457,DICO_Complet!A:R,4,FALSE)</f>
        <v>interchange</v>
      </c>
      <c r="E1457" s="3" t="str">
        <f>VLOOKUP($A1457,DICO_Complet!A:R,5,FALSE)</f>
        <v>interchangeAmount</v>
      </c>
      <c r="F1457" s="3" t="str">
        <f>VLOOKUP($A1457,DICO_Complet!A:R,6,FALSE)</f>
        <v>FeeAmountType</v>
      </c>
      <c r="G1457" s="31" t="str">
        <f>VLOOKUP($A1457,DICO_Complet!A:R,7,FALSE)</f>
        <v>DNS</v>
      </c>
      <c r="H1457" s="31">
        <f>VLOOKUP($A1457,DICO_Complet!A:R,8,FALSE)</f>
        <v>0</v>
      </c>
      <c r="I1457" s="3" t="str">
        <f>IF(VLOOKUP($A1457,DICO_Complet!A:R,9,FALSE)&lt;&gt;0,VLOOKUP($A1457,DICO_Complet!A:R,9,FALSE),"")</f>
        <v/>
      </c>
      <c r="J1457" s="3" t="str">
        <f>VLOOKUP($A1457,DICO_Complet!A:R,10,FALSE)</f>
        <v>Interchange amount (signed)</v>
      </c>
      <c r="K1457" s="3" t="str">
        <f>IF(OR(ISNA(VLOOKUP(Tableau161920[[#This Row],[Référence]],MON_MSG!A:H,7,FALSE)),ISBLANK(VLOOKUP(Tableau161920[[#This Row],[Référence]],MON_MSG!A:H,7,FALSE))),"",VLOOKUP(Tableau161920[[#This Row],[Référence]],MON_MSG!A:H,7,FALSE))</f>
        <v/>
      </c>
      <c r="L1457" s="3" t="str">
        <f>IF(OR(ISNA(VLOOKUP(Tableau161920[[#This Row],[Référence]],MON_MSG!A:I,8,FALSE)),ISBLANK(VLOOKUP(Tableau161920[[#This Row],[Référence]],MON_MSG!A:I,8,FALSE))),"",VLOOKUP(Tableau161920[[#This Row],[Référence]],MON_MSG!A:I,8,FALSE))</f>
        <v/>
      </c>
      <c r="M1457" s="3" t="str">
        <f>IF(OR(ISNA(VLOOKUP(Tableau161920[[#This Row],[Référence]],MON_MSG!A:J,9,FALSE)),ISBLANK(VLOOKUP(Tableau161920[[#This Row],[Référence]],MON_MSG!A:J,9,FALSE))),"",VLOOKUP(Tableau161920[[#This Row],[Référence]],MON_MSG!A:J,9,FALSE))</f>
        <v/>
      </c>
      <c r="N1457" s="3" t="str">
        <f>IF(VLOOKUP($A1457,DICO_Complet!A:R,12,FALSE)=0,"",VLOOKUP($A1457,DICO_Complet!A:R,12,FALSE))</f>
        <v/>
      </c>
      <c r="O1457" s="3" t="str">
        <f>IF(VLOOKUP($A1457,DICO_Complet!A:R,13,FALSE)=0,"",VLOOKUP($A1457,DICO_Complet!A:R,13,FALSE))</f>
        <v/>
      </c>
      <c r="P1457" s="3" t="str">
        <f>IF(VLOOKUP($A1457,DICO_Complet!A:R,14,FALSE)=0,"",VLOOKUP($A1457,DICO_Complet!A:R,14,FALSE))</f>
        <v/>
      </c>
      <c r="Q1457" s="3" t="str">
        <f>IF(VLOOKUP($A1457,DICO_Complet!A:R,15,FALSE)=0,"",VLOOKUP($A1457,DICO_Complet!A:R,15,FALSE))</f>
        <v/>
      </c>
      <c r="R1457" s="3" t="str">
        <f>IF(VLOOKUP($A1457,DICO_Complet!A:R,16,FALSE)=0,"",VLOOKUP($A1457,DICO_Complet!A:R,16,FALSE))</f>
        <v/>
      </c>
      <c r="S1457" s="3" t="str">
        <f>IF(VLOOKUP($A1457,DICO_Complet!A:R,17,FALSE)=0,"",VLOOKUP($A1457,DICO_Complet!A:R,17,FALSE))</f>
        <v/>
      </c>
      <c r="T1457" s="3" t="str">
        <f>IF(VLOOKUP($A1457,DICO_Complet!A:R,18,FALSE)=0,"",VLOOKUP($A1457,DICO_Complet!A:R,18,FALSE))</f>
        <v/>
      </c>
    </row>
    <row r="1458" spans="1:20">
      <c r="A1458" s="29">
        <v>250317120010</v>
      </c>
      <c r="B1458" s="30" t="str">
        <f>IF(ISNA(VLOOKUP(Tableau161920[[#This Row],[Référence]],MON_MSG!A:B,2,FALSE)),"N",IF($I1458="Obsolete","N","O"))</f>
        <v>O</v>
      </c>
      <c r="C1458" s="3" t="str">
        <f>VLOOKUP($A1458,DICO_Complet!A:R,3,FALSE)</f>
        <v>Transaction</v>
      </c>
      <c r="D1458" s="3" t="str">
        <f>VLOOKUP($A1458,DICO_Complet!A:R,4,FALSE)</f>
        <v>interchange</v>
      </c>
      <c r="E1458" s="3" t="str">
        <f>VLOOKUP($A1458,DICO_Complet!A:R,5,FALSE)</f>
        <v>rate</v>
      </c>
      <c r="F1458" s="3" t="str">
        <f>VLOOKUP($A1458,DICO_Complet!A:R,6,FALSE)</f>
        <v>Base25OneRate</v>
      </c>
      <c r="G1458" s="31" t="str">
        <f>VLOOKUP($A1458,DICO_Complet!A:R,7,FALSE)</f>
        <v>DNS</v>
      </c>
      <c r="H1458" s="31">
        <f>VLOOKUP($A1458,DICO_Complet!A:R,8,FALSE)</f>
        <v>0</v>
      </c>
      <c r="I1458" s="3" t="str">
        <f>IF(VLOOKUP($A1458,DICO_Complet!A:R,9,FALSE)&lt;&gt;0,VLOOKUP($A1458,DICO_Complet!A:R,9,FALSE),"")</f>
        <v/>
      </c>
      <c r="J1458" s="3" t="str">
        <f>VLOOKUP($A1458,DICO_Complet!A:R,10,FALSE)</f>
        <v>Interchange rate</v>
      </c>
      <c r="K1458" s="3" t="str">
        <f>IF(OR(ISNA(VLOOKUP(Tableau161920[[#This Row],[Référence]],MON_MSG!A:H,7,FALSE)),ISBLANK(VLOOKUP(Tableau161920[[#This Row],[Référence]],MON_MSG!A:H,7,FALSE))),"",VLOOKUP(Tableau161920[[#This Row],[Référence]],MON_MSG!A:H,7,FALSE))</f>
        <v/>
      </c>
      <c r="L1458" s="3" t="str">
        <f>IF(OR(ISNA(VLOOKUP(Tableau161920[[#This Row],[Référence]],MON_MSG!A:I,8,FALSE)),ISBLANK(VLOOKUP(Tableau161920[[#This Row],[Référence]],MON_MSG!A:I,8,FALSE))),"",VLOOKUP(Tableau161920[[#This Row],[Référence]],MON_MSG!A:I,8,FALSE))</f>
        <v/>
      </c>
      <c r="M1458" s="3" t="str">
        <f>IF(OR(ISNA(VLOOKUP(Tableau161920[[#This Row],[Référence]],MON_MSG!A:J,9,FALSE)),ISBLANK(VLOOKUP(Tableau161920[[#This Row],[Référence]],MON_MSG!A:J,9,FALSE))),"",VLOOKUP(Tableau161920[[#This Row],[Référence]],MON_MSG!A:J,9,FALSE))</f>
        <v/>
      </c>
      <c r="N1458" s="3" t="str">
        <f>IF(VLOOKUP($A1458,DICO_Complet!A:R,12,FALSE)=0,"",VLOOKUP($A1458,DICO_Complet!A:R,12,FALSE))</f>
        <v/>
      </c>
      <c r="O1458" s="3" t="str">
        <f>IF(VLOOKUP($A1458,DICO_Complet!A:R,13,FALSE)=0,"",VLOOKUP($A1458,DICO_Complet!A:R,13,FALSE))</f>
        <v/>
      </c>
      <c r="P1458" s="3" t="str">
        <f>IF(VLOOKUP($A1458,DICO_Complet!A:R,14,FALSE)=0,"",VLOOKUP($A1458,DICO_Complet!A:R,14,FALSE))</f>
        <v/>
      </c>
      <c r="Q1458" s="3" t="str">
        <f>IF(VLOOKUP($A1458,DICO_Complet!A:R,15,FALSE)=0,"",VLOOKUP($A1458,DICO_Complet!A:R,15,FALSE))</f>
        <v>010</v>
      </c>
      <c r="R1458" s="3" t="str">
        <f>IF(VLOOKUP($A1458,DICO_Complet!A:R,16,FALSE)=0,"",VLOOKUP($A1458,DICO_Complet!A:R,16,FALSE))</f>
        <v/>
      </c>
      <c r="S1458" s="3" t="str">
        <f>IF(VLOOKUP($A1458,DICO_Complet!A:R,17,FALSE)=0,"",VLOOKUP($A1458,DICO_Complet!A:R,17,FALSE))</f>
        <v/>
      </c>
      <c r="T1458" s="3" t="str">
        <f>IF(VLOOKUP($A1458,DICO_Complet!A:R,18,FALSE)=0,"",VLOOKUP($A1458,DICO_Complet!A:R,18,FALSE))</f>
        <v/>
      </c>
    </row>
    <row r="1459" spans="1:20">
      <c r="A1459" s="29">
        <v>260108144400</v>
      </c>
      <c r="B1459" s="30" t="str">
        <f>IF(ISNA(VLOOKUP(Tableau161920[[#This Row],[Référence]],MON_MSG!A:B,2,FALSE)),"N",IF($I1459="Obsolete","N","O"))</f>
        <v>O</v>
      </c>
      <c r="C1459" s="3" t="str">
        <f>VLOOKUP($A1459,DICO_Complet!A:R,3,FALSE)</f>
        <v>Transaction</v>
      </c>
      <c r="D1459" s="3" t="str">
        <f>VLOOKUP($A1459,DICO_Complet!A:R,4,FALSE)</f>
        <v>interchange</v>
      </c>
      <c r="E1459" s="3" t="str">
        <f>VLOOKUP($A1459,DICO_Complet!A:R,5,FALSE)</f>
        <v>visaReimbursementAttribute</v>
      </c>
      <c r="F1459" s="3" t="str">
        <f>VLOOKUP($A1459,DICO_Complet!A:R,6,FALSE)</f>
        <v>Exact1AlphaNumericText</v>
      </c>
      <c r="G1459" s="31" t="str">
        <f>VLOOKUP($A1459,DICO_Complet!A:R,7,FALSE)</f>
        <v>DNS</v>
      </c>
      <c r="H1459" s="31">
        <f>VLOOKUP($A1459,DICO_Complet!A:R,8,FALSE)</f>
        <v>0</v>
      </c>
      <c r="I1459" s="3" t="str">
        <f>IF(VLOOKUP($A1459,DICO_Complet!A:R,9,FALSE)&lt;&gt;0,VLOOKUP($A1459,DICO_Complet!A:R,9,FALSE),"")</f>
        <v/>
      </c>
      <c r="J1459" s="3" t="str">
        <f>VLOOKUP($A1459,DICO_Complet!A:R,10,FALSE)</f>
        <v>A one-digit alphanumeric code designating reimbursement fees applicable to a specific transaction.</v>
      </c>
      <c r="K1459" s="3" t="str">
        <f>IF(OR(ISNA(VLOOKUP(Tableau161920[[#This Row],[Référence]],MON_MSG!A:H,7,FALSE)),ISBLANK(VLOOKUP(Tableau161920[[#This Row],[Référence]],MON_MSG!A:H,7,FALSE))),"",VLOOKUP(Tableau161920[[#This Row],[Référence]],MON_MSG!A:H,7,FALSE))</f>
        <v/>
      </c>
      <c r="L1459" s="3" t="str">
        <f>IF(OR(ISNA(VLOOKUP(Tableau161920[[#This Row],[Référence]],MON_MSG!A:I,8,FALSE)),ISBLANK(VLOOKUP(Tableau161920[[#This Row],[Référence]],MON_MSG!A:I,8,FALSE))),"",VLOOKUP(Tableau161920[[#This Row],[Référence]],MON_MSG!A:I,8,FALSE))</f>
        <v/>
      </c>
      <c r="M1459" s="3" t="str">
        <f>IF(OR(ISNA(VLOOKUP(Tableau161920[[#This Row],[Référence]],MON_MSG!A:J,9,FALSE)),ISBLANK(VLOOKUP(Tableau161920[[#This Row],[Référence]],MON_MSG!A:J,9,FALSE))),"",VLOOKUP(Tableau161920[[#This Row],[Référence]],MON_MSG!A:J,9,FALSE))</f>
        <v/>
      </c>
      <c r="N1459" s="3" t="str">
        <f>IF(VLOOKUP($A1459,DICO_Complet!A:R,12,FALSE)=0,"",VLOOKUP($A1459,DICO_Complet!A:R,12,FALSE))</f>
        <v/>
      </c>
      <c r="O1459" s="3" t="str">
        <f>IF(VLOOKUP($A1459,DICO_Complet!A:R,13,FALSE)=0,"",VLOOKUP($A1459,DICO_Complet!A:R,13,FALSE))</f>
        <v/>
      </c>
      <c r="P1459" s="3" t="str">
        <f>IF(VLOOKUP($A1459,DICO_Complet!A:R,14,FALSE)=0,"",VLOOKUP($A1459,DICO_Complet!A:R,14,FALSE))</f>
        <v/>
      </c>
      <c r="Q1459" s="3" t="str">
        <f>IF(VLOOKUP($A1459,DICO_Complet!A:R,15,FALSE)=0,"",VLOOKUP($A1459,DICO_Complet!A:R,15,FALSE))</f>
        <v/>
      </c>
      <c r="R1459" s="3" t="str">
        <f>IF(VLOOKUP($A1459,DICO_Complet!A:R,16,FALSE)=0,"",VLOOKUP($A1459,DICO_Complet!A:R,16,FALSE))</f>
        <v>Visa Base I : Field 63.11
Visa Base II : TC05 (sales draft) TCR0, position 168</v>
      </c>
      <c r="S1459" s="3" t="str">
        <f>IF(VLOOKUP($A1459,DICO_Complet!A:R,17,FALSE)=0,"",VLOOKUP($A1459,DICO_Complet!A:R,17,FALSE))</f>
        <v/>
      </c>
      <c r="T1459" s="3" t="str">
        <f>IF(VLOOKUP($A1459,DICO_Complet!A:R,18,FALSE)=0,"",VLOOKUP($A1459,DICO_Complet!A:R,18,FALSE))</f>
        <v/>
      </c>
    </row>
    <row r="1460" spans="1:20">
      <c r="A1460" s="29">
        <v>251125100004</v>
      </c>
      <c r="B1460" s="30" t="str">
        <f>IF(ISNA(VLOOKUP(Tableau161920[[#This Row],[Référence]],MON_MSG!A:B,2,FALSE)),"N",IF($I1460="Obsolete","N","O"))</f>
        <v>O</v>
      </c>
      <c r="C1460" s="3" t="str">
        <f>VLOOKUP($A1460,DICO_Complet!A:R,3,FALSE)</f>
        <v>Transaction</v>
      </c>
      <c r="D1460" s="3" t="str">
        <f>VLOOKUP($A1460,DICO_Complet!A:R,4,FALSE)</f>
        <v>issuerProcessingData</v>
      </c>
      <c r="E1460" s="3" t="str">
        <f>VLOOKUP($A1460,DICO_Complet!A:R,5,FALSE)</f>
        <v>cardAvailableAmount</v>
      </c>
      <c r="F1460" s="3" t="str">
        <f>VLOOKUP($A1460,DICO_Complet!A:R,6,FALSE)</f>
        <v>AmountType</v>
      </c>
      <c r="G1460" s="31" t="str">
        <f>VLOOKUP($A1460,DICO_Complet!A:R,7,FALSE)</f>
        <v>DNS</v>
      </c>
      <c r="H1460" s="31">
        <f>VLOOKUP($A1460,DICO_Complet!A:R,8,FALSE)</f>
        <v>0</v>
      </c>
      <c r="I1460" s="3" t="str">
        <f>IF(VLOOKUP($A1460,DICO_Complet!A:R,9,FALSE)&lt;&gt;0,VLOOKUP($A1460,DICO_Complet!A:R,9,FALSE),"")</f>
        <v/>
      </c>
      <c r="J1460" s="3" t="str">
        <f>VLOOKUP($A1460,DICO_Complet!A:R,10,FALSE)</f>
        <v>Card available amount</v>
      </c>
      <c r="K1460" s="3" t="str">
        <f>IF(OR(ISNA(VLOOKUP(Tableau161920[[#This Row],[Référence]],MON_MSG!A:H,7,FALSE)),ISBLANK(VLOOKUP(Tableau161920[[#This Row],[Référence]],MON_MSG!A:H,7,FALSE))),"",VLOOKUP(Tableau161920[[#This Row],[Référence]],MON_MSG!A:H,7,FALSE))</f>
        <v/>
      </c>
      <c r="L1460" s="3" t="str">
        <f>IF(OR(ISNA(VLOOKUP(Tableau161920[[#This Row],[Référence]],MON_MSG!A:I,8,FALSE)),ISBLANK(VLOOKUP(Tableau161920[[#This Row],[Référence]],MON_MSG!A:I,8,FALSE))),"",VLOOKUP(Tableau161920[[#This Row],[Référence]],MON_MSG!A:I,8,FALSE))</f>
        <v/>
      </c>
      <c r="M1460" s="3" t="str">
        <f>IF(OR(ISNA(VLOOKUP(Tableau161920[[#This Row],[Référence]],MON_MSG!A:J,9,FALSE)),ISBLANK(VLOOKUP(Tableau161920[[#This Row],[Référence]],MON_MSG!A:J,9,FALSE))),"",VLOOKUP(Tableau161920[[#This Row],[Référence]],MON_MSG!A:J,9,FALSE))</f>
        <v/>
      </c>
      <c r="N1460" s="3" t="str">
        <f>IF(VLOOKUP($A1460,DICO_Complet!A:R,12,FALSE)=0,"",VLOOKUP($A1460,DICO_Complet!A:R,12,FALSE))</f>
        <v/>
      </c>
      <c r="O1460" s="3" t="str">
        <f>IF(VLOOKUP($A1460,DICO_Complet!A:R,13,FALSE)=0,"",VLOOKUP($A1460,DICO_Complet!A:R,13,FALSE))</f>
        <v/>
      </c>
      <c r="P1460" s="3" t="str">
        <f>IF(VLOOKUP($A1460,DICO_Complet!A:R,14,FALSE)=0,"",VLOOKUP($A1460,DICO_Complet!A:R,14,FALSE))</f>
        <v/>
      </c>
      <c r="Q1460" s="3" t="str">
        <f>IF(VLOOKUP($A1460,DICO_Complet!A:R,15,FALSE)=0,"",VLOOKUP($A1460,DICO_Complet!A:R,15,FALSE))</f>
        <v/>
      </c>
      <c r="R1460" s="3" t="str">
        <f>IF(VLOOKUP($A1460,DICO_Complet!A:R,16,FALSE)=0,"",VLOOKUP($A1460,DICO_Complet!A:R,16,FALSE))</f>
        <v/>
      </c>
      <c r="S1460" s="3" t="str">
        <f>IF(VLOOKUP($A1460,DICO_Complet!A:R,17,FALSE)=0,"",VLOOKUP($A1460,DICO_Complet!A:R,17,FALSE))</f>
        <v/>
      </c>
      <c r="T1460" s="3" t="str">
        <f>IF(VLOOKUP($A1460,DICO_Complet!A:R,18,FALSE)=0,"",VLOOKUP($A1460,DICO_Complet!A:R,18,FALSE))</f>
        <v/>
      </c>
    </row>
    <row r="1461" spans="1:20">
      <c r="A1461" s="29">
        <v>250901001100</v>
      </c>
      <c r="B1461" s="30" t="str">
        <f>IF(ISNA(VLOOKUP(Tableau161920[[#This Row],[Référence]],MON_MSG!A:B,2,FALSE)),"N",IF($I1461="Obsolete","N","O"))</f>
        <v>O</v>
      </c>
      <c r="C1461" s="3" t="str">
        <f>VLOOKUP($A1461,DICO_Complet!A:R,3,FALSE)</f>
        <v>Transaction</v>
      </c>
      <c r="D1461" s="3" t="str">
        <f>VLOOKUP($A1461,DICO_Complet!A:R,4,FALSE)</f>
        <v>issuerProcessingData</v>
      </c>
      <c r="E1461" s="3" t="str">
        <f>VLOOKUP($A1461,DICO_Complet!A:R,5,FALSE)</f>
        <v>controlCode</v>
      </c>
      <c r="F1461" s="3" t="str">
        <f>VLOOKUP($A1461,DICO_Complet!A:R,6,FALSE)</f>
        <v>Max10AlphaNumericText</v>
      </c>
      <c r="G1461" s="31" t="str">
        <f>VLOOKUP($A1461,DICO_Complet!A:R,7,FALSE)</f>
        <v>DNS</v>
      </c>
      <c r="H1461" s="31">
        <f>VLOOKUP($A1461,DICO_Complet!A:R,8,FALSE)</f>
        <v>0</v>
      </c>
      <c r="I1461" s="3" t="str">
        <f>IF(VLOOKUP($A1461,DICO_Complet!A:R,9,FALSE)&lt;&gt;0,VLOOKUP($A1461,DICO_Complet!A:R,9,FALSE),"")</f>
        <v/>
      </c>
      <c r="J1461" s="3" t="str">
        <f>VLOOKUP($A1461,DICO_Complet!A:R,10,FALSE)</f>
        <v>IAS (Issuer Authorisation Server) control code</v>
      </c>
      <c r="K1461" s="3" t="str">
        <f>IF(OR(ISNA(VLOOKUP(Tableau161920[[#This Row],[Référence]],MON_MSG!A:H,7,FALSE)),ISBLANK(VLOOKUP(Tableau161920[[#This Row],[Référence]],MON_MSG!A:H,7,FALSE))),"",VLOOKUP(Tableau161920[[#This Row],[Référence]],MON_MSG!A:H,7,FALSE))</f>
        <v/>
      </c>
      <c r="L1461" s="3" t="str">
        <f>IF(OR(ISNA(VLOOKUP(Tableau161920[[#This Row],[Référence]],MON_MSG!A:I,8,FALSE)),ISBLANK(VLOOKUP(Tableau161920[[#This Row],[Référence]],MON_MSG!A:I,8,FALSE))),"",VLOOKUP(Tableau161920[[#This Row],[Référence]],MON_MSG!A:I,8,FALSE))</f>
        <v/>
      </c>
      <c r="M1461" s="3" t="str">
        <f>IF(OR(ISNA(VLOOKUP(Tableau161920[[#This Row],[Référence]],MON_MSG!A:J,9,FALSE)),ISBLANK(VLOOKUP(Tableau161920[[#This Row],[Référence]],MON_MSG!A:J,9,FALSE))),"",VLOOKUP(Tableau161920[[#This Row],[Référence]],MON_MSG!A:J,9,FALSE))</f>
        <v/>
      </c>
      <c r="N1461" s="3" t="str">
        <f>IF(VLOOKUP($A1461,DICO_Complet!A:R,12,FALSE)=0,"",VLOOKUP($A1461,DICO_Complet!A:R,12,FALSE))</f>
        <v/>
      </c>
      <c r="O1461" s="3" t="str">
        <f>IF(VLOOKUP($A1461,DICO_Complet!A:R,13,FALSE)=0,"",VLOOKUP($A1461,DICO_Complet!A:R,13,FALSE))</f>
        <v/>
      </c>
      <c r="P1461" s="3" t="str">
        <f>IF(VLOOKUP($A1461,DICO_Complet!A:R,14,FALSE)=0,"",VLOOKUP($A1461,DICO_Complet!A:R,14,FALSE))</f>
        <v/>
      </c>
      <c r="Q1461" s="3" t="str">
        <f>IF(VLOOKUP($A1461,DICO_Complet!A:R,15,FALSE)=0,"",VLOOKUP($A1461,DICO_Complet!A:R,15,FALSE))</f>
        <v/>
      </c>
      <c r="R1461" s="3" t="str">
        <f>IF(VLOOKUP($A1461,DICO_Complet!A:R,16,FALSE)=0,"",VLOOKUP($A1461,DICO_Complet!A:R,16,FALSE))</f>
        <v/>
      </c>
      <c r="S1461" s="3" t="str">
        <f>IF(VLOOKUP($A1461,DICO_Complet!A:R,17,FALSE)=0,"",VLOOKUP($A1461,DICO_Complet!A:R,17,FALSE))</f>
        <v/>
      </c>
      <c r="T1461" s="3" t="str">
        <f>IF(VLOOKUP($A1461,DICO_Complet!A:R,18,FALSE)=0,"",VLOOKUP($A1461,DICO_Complet!A:R,18,FALSE))</f>
        <v/>
      </c>
    </row>
    <row r="1462" spans="1:20">
      <c r="A1462" s="29">
        <v>250901001101</v>
      </c>
      <c r="B1462" s="30" t="str">
        <f>IF(ISNA(VLOOKUP(Tableau161920[[#This Row],[Référence]],MON_MSG!A:B,2,FALSE)),"N",IF($I1462="Obsolete","N","O"))</f>
        <v>O</v>
      </c>
      <c r="C1462" s="3" t="str">
        <f>VLOOKUP($A1462,DICO_Complet!A:R,3,FALSE)</f>
        <v>Transaction</v>
      </c>
      <c r="D1462" s="3" t="str">
        <f>VLOOKUP($A1462,DICO_Complet!A:R,4,FALSE)</f>
        <v>issuerProcessingData</v>
      </c>
      <c r="E1462" s="3" t="str">
        <f>VLOOKUP($A1462,DICO_Complet!A:R,5,FALSE)</f>
        <v>controlResponseCode</v>
      </c>
      <c r="F1462" s="3" t="str">
        <f>VLOOKUP($A1462,DICO_Complet!A:R,6,FALSE)</f>
        <v>Max8NumericText</v>
      </c>
      <c r="G1462" s="31" t="str">
        <f>VLOOKUP($A1462,DICO_Complet!A:R,7,FALSE)</f>
        <v>DNS</v>
      </c>
      <c r="H1462" s="31">
        <f>VLOOKUP($A1462,DICO_Complet!A:R,8,FALSE)</f>
        <v>0</v>
      </c>
      <c r="I1462" s="3" t="str">
        <f>IF(VLOOKUP($A1462,DICO_Complet!A:R,9,FALSE)&lt;&gt;0,VLOOKUP($A1462,DICO_Complet!A:R,9,FALSE),"")</f>
        <v/>
      </c>
      <c r="J1462" s="3" t="str">
        <f>VLOOKUP($A1462,DICO_Complet!A:R,10,FALSE)</f>
        <v>IAS (Issuer Authorisation Server) control response code</v>
      </c>
      <c r="K1462" s="3" t="str">
        <f>IF(OR(ISNA(VLOOKUP(Tableau161920[[#This Row],[Référence]],MON_MSG!A:H,7,FALSE)),ISBLANK(VLOOKUP(Tableau161920[[#This Row],[Référence]],MON_MSG!A:H,7,FALSE))),"",VLOOKUP(Tableau161920[[#This Row],[Référence]],MON_MSG!A:H,7,FALSE))</f>
        <v/>
      </c>
      <c r="L1462" s="3" t="str">
        <f>IF(OR(ISNA(VLOOKUP(Tableau161920[[#This Row],[Référence]],MON_MSG!A:I,8,FALSE)),ISBLANK(VLOOKUP(Tableau161920[[#This Row],[Référence]],MON_MSG!A:I,8,FALSE))),"",VLOOKUP(Tableau161920[[#This Row],[Référence]],MON_MSG!A:I,8,FALSE))</f>
        <v/>
      </c>
      <c r="M1462" s="3" t="str">
        <f>IF(OR(ISNA(VLOOKUP(Tableau161920[[#This Row],[Référence]],MON_MSG!A:J,9,FALSE)),ISBLANK(VLOOKUP(Tableau161920[[#This Row],[Référence]],MON_MSG!A:J,9,FALSE))),"",VLOOKUP(Tableau161920[[#This Row],[Référence]],MON_MSG!A:J,9,FALSE))</f>
        <v/>
      </c>
      <c r="N1462" s="3" t="str">
        <f>IF(VLOOKUP($A1462,DICO_Complet!A:R,12,FALSE)=0,"",VLOOKUP($A1462,DICO_Complet!A:R,12,FALSE))</f>
        <v/>
      </c>
      <c r="O1462" s="3" t="str">
        <f>IF(VLOOKUP($A1462,DICO_Complet!A:R,13,FALSE)=0,"",VLOOKUP($A1462,DICO_Complet!A:R,13,FALSE))</f>
        <v/>
      </c>
      <c r="P1462" s="3" t="str">
        <f>IF(VLOOKUP($A1462,DICO_Complet!A:R,14,FALSE)=0,"",VLOOKUP($A1462,DICO_Complet!A:R,14,FALSE))</f>
        <v/>
      </c>
      <c r="Q1462" s="3" t="str">
        <f>IF(VLOOKUP($A1462,DICO_Complet!A:R,15,FALSE)=0,"",VLOOKUP($A1462,DICO_Complet!A:R,15,FALSE))</f>
        <v/>
      </c>
      <c r="R1462" s="3" t="str">
        <f>IF(VLOOKUP($A1462,DICO_Complet!A:R,16,FALSE)=0,"",VLOOKUP($A1462,DICO_Complet!A:R,16,FALSE))</f>
        <v/>
      </c>
      <c r="S1462" s="3" t="str">
        <f>IF(VLOOKUP($A1462,DICO_Complet!A:R,17,FALSE)=0,"",VLOOKUP($A1462,DICO_Complet!A:R,17,FALSE))</f>
        <v/>
      </c>
      <c r="T1462" s="3" t="str">
        <f>IF(VLOOKUP($A1462,DICO_Complet!A:R,18,FALSE)=0,"",VLOOKUP($A1462,DICO_Complet!A:R,18,FALSE))</f>
        <v/>
      </c>
    </row>
    <row r="1463" spans="1:20">
      <c r="A1463" s="29">
        <v>250901001106</v>
      </c>
      <c r="B1463" s="30" t="str">
        <f>IF(ISNA(VLOOKUP(Tableau161920[[#This Row],[Référence]],MON_MSG!A:B,2,FALSE)),"N",IF($I1463="Obsolete","N","O"))</f>
        <v>O</v>
      </c>
      <c r="C1463" s="3" t="str">
        <f>VLOOKUP($A1463,DICO_Complet!A:R,3,FALSE)</f>
        <v>Transaction</v>
      </c>
      <c r="D1463" s="3" t="str">
        <f>VLOOKUP($A1463,DICO_Complet!A:R,4,FALSE)</f>
        <v>issuerProcessingData</v>
      </c>
      <c r="E1463" s="3" t="str">
        <f>VLOOKUP($A1463,DICO_Complet!A:R,5,FALSE)</f>
        <v>usageCurrentValueAmount</v>
      </c>
      <c r="F1463" s="3" t="str">
        <f>VLOOKUP($A1463,DICO_Complet!A:R,6,FALSE)</f>
        <v>AmountType</v>
      </c>
      <c r="G1463" s="31" t="str">
        <f>VLOOKUP($A1463,DICO_Complet!A:R,7,FALSE)</f>
        <v>DNS</v>
      </c>
      <c r="H1463" s="31">
        <f>VLOOKUP($A1463,DICO_Complet!A:R,8,FALSE)</f>
        <v>0</v>
      </c>
      <c r="I1463" s="3" t="str">
        <f>IF(VLOOKUP($A1463,DICO_Complet!A:R,9,FALSE)&lt;&gt;0,VLOOKUP($A1463,DICO_Complet!A:R,9,FALSE),"")</f>
        <v/>
      </c>
      <c r="J1463" s="3" t="str">
        <f>VLOOKUP($A1463,DICO_Complet!A:R,10,FALSE)</f>
        <v>Amount of the current usage value</v>
      </c>
      <c r="K1463" s="3" t="str">
        <f>IF(OR(ISNA(VLOOKUP(Tableau161920[[#This Row],[Référence]],MON_MSG!A:H,7,FALSE)),ISBLANK(VLOOKUP(Tableau161920[[#This Row],[Référence]],MON_MSG!A:H,7,FALSE))),"",VLOOKUP(Tableau161920[[#This Row],[Référence]],MON_MSG!A:H,7,FALSE))</f>
        <v/>
      </c>
      <c r="L1463" s="3" t="str">
        <f>IF(OR(ISNA(VLOOKUP(Tableau161920[[#This Row],[Référence]],MON_MSG!A:I,8,FALSE)),ISBLANK(VLOOKUP(Tableau161920[[#This Row],[Référence]],MON_MSG!A:I,8,FALSE))),"",VLOOKUP(Tableau161920[[#This Row],[Référence]],MON_MSG!A:I,8,FALSE))</f>
        <v/>
      </c>
      <c r="M1463" s="3" t="str">
        <f>IF(OR(ISNA(VLOOKUP(Tableau161920[[#This Row],[Référence]],MON_MSG!A:J,9,FALSE)),ISBLANK(VLOOKUP(Tableau161920[[#This Row],[Référence]],MON_MSG!A:J,9,FALSE))),"",VLOOKUP(Tableau161920[[#This Row],[Référence]],MON_MSG!A:J,9,FALSE))</f>
        <v/>
      </c>
      <c r="N1463" s="3" t="str">
        <f>IF(VLOOKUP($A1463,DICO_Complet!A:R,12,FALSE)=0,"",VLOOKUP($A1463,DICO_Complet!A:R,12,FALSE))</f>
        <v/>
      </c>
      <c r="O1463" s="3" t="str">
        <f>IF(VLOOKUP($A1463,DICO_Complet!A:R,13,FALSE)=0,"",VLOOKUP($A1463,DICO_Complet!A:R,13,FALSE))</f>
        <v/>
      </c>
      <c r="P1463" s="3" t="str">
        <f>IF(VLOOKUP($A1463,DICO_Complet!A:R,14,FALSE)=0,"",VLOOKUP($A1463,DICO_Complet!A:R,14,FALSE))</f>
        <v/>
      </c>
      <c r="Q1463" s="3" t="str">
        <f>IF(VLOOKUP($A1463,DICO_Complet!A:R,15,FALSE)=0,"",VLOOKUP($A1463,DICO_Complet!A:R,15,FALSE))</f>
        <v/>
      </c>
      <c r="R1463" s="3" t="str">
        <f>IF(VLOOKUP($A1463,DICO_Complet!A:R,16,FALSE)=0,"",VLOOKUP($A1463,DICO_Complet!A:R,16,FALSE))</f>
        <v/>
      </c>
      <c r="S1463" s="3" t="str">
        <f>IF(VLOOKUP($A1463,DICO_Complet!A:R,17,FALSE)=0,"",VLOOKUP($A1463,DICO_Complet!A:R,17,FALSE))</f>
        <v/>
      </c>
      <c r="T1463" s="3" t="str">
        <f>IF(VLOOKUP($A1463,DICO_Complet!A:R,18,FALSE)=0,"",VLOOKUP($A1463,DICO_Complet!A:R,18,FALSE))</f>
        <v/>
      </c>
    </row>
    <row r="1464" spans="1:20">
      <c r="A1464" s="29">
        <v>250901001103</v>
      </c>
      <c r="B1464" s="30" t="str">
        <f>IF(ISNA(VLOOKUP(Tableau161920[[#This Row],[Référence]],MON_MSG!A:B,2,FALSE)),"N",IF($I1464="Obsolete","N","O"))</f>
        <v>O</v>
      </c>
      <c r="C1464" s="3" t="str">
        <f>VLOOKUP($A1464,DICO_Complet!A:R,3,FALSE)</f>
        <v>Transaction</v>
      </c>
      <c r="D1464" s="3" t="str">
        <f>VLOOKUP($A1464,DICO_Complet!A:R,4,FALSE)</f>
        <v>issuerProcessingData</v>
      </c>
      <c r="E1464" s="3" t="str">
        <f>VLOOKUP($A1464,DICO_Complet!A:R,5,FALSE)</f>
        <v>usageCurrentValueCategory</v>
      </c>
      <c r="F1464" s="3" t="str">
        <f>VLOOKUP($A1464,DICO_Complet!A:R,6,FALSE)</f>
        <v>UsageLimitValueTypeCodeset</v>
      </c>
      <c r="G1464" s="31" t="str">
        <f>VLOOKUP($A1464,DICO_Complet!A:R,7,FALSE)</f>
        <v>DNS</v>
      </c>
      <c r="H1464" s="31">
        <f>VLOOKUP($A1464,DICO_Complet!A:R,8,FALSE)</f>
        <v>0</v>
      </c>
      <c r="I1464" s="3" t="str">
        <f>IF(VLOOKUP($A1464,DICO_Complet!A:R,9,FALSE)&lt;&gt;0,VLOOKUP($A1464,DICO_Complet!A:R,9,FALSE),"")</f>
        <v/>
      </c>
      <c r="J1464" s="3" t="str">
        <f>VLOOKUP($A1464,DICO_Complet!A:R,10,FALSE)</f>
        <v>Card current usage category</v>
      </c>
      <c r="K1464" s="3" t="str">
        <f>IF(OR(ISNA(VLOOKUP(Tableau161920[[#This Row],[Référence]],MON_MSG!A:H,7,FALSE)),ISBLANK(VLOOKUP(Tableau161920[[#This Row],[Référence]],MON_MSG!A:H,7,FALSE))),"",VLOOKUP(Tableau161920[[#This Row],[Référence]],MON_MSG!A:H,7,FALSE))</f>
        <v/>
      </c>
      <c r="L1464" s="3" t="str">
        <f>IF(OR(ISNA(VLOOKUP(Tableau161920[[#This Row],[Référence]],MON_MSG!A:I,8,FALSE)),ISBLANK(VLOOKUP(Tableau161920[[#This Row],[Référence]],MON_MSG!A:I,8,FALSE))),"",VLOOKUP(Tableau161920[[#This Row],[Référence]],MON_MSG!A:I,8,FALSE))</f>
        <v/>
      </c>
      <c r="M1464" s="3" t="str">
        <f>IF(OR(ISNA(VLOOKUP(Tableau161920[[#This Row],[Référence]],MON_MSG!A:J,9,FALSE)),ISBLANK(VLOOKUP(Tableau161920[[#This Row],[Référence]],MON_MSG!A:J,9,FALSE))),"",VLOOKUP(Tableau161920[[#This Row],[Référence]],MON_MSG!A:J,9,FALSE))</f>
        <v/>
      </c>
      <c r="N1464" s="3" t="str">
        <f>IF(VLOOKUP($A1464,DICO_Complet!A:R,12,FALSE)=0,"",VLOOKUP($A1464,DICO_Complet!A:R,12,FALSE))</f>
        <v/>
      </c>
      <c r="O1464" s="3" t="str">
        <f>IF(VLOOKUP($A1464,DICO_Complet!A:R,13,FALSE)=0,"",VLOOKUP($A1464,DICO_Complet!A:R,13,FALSE))</f>
        <v/>
      </c>
      <c r="P1464" s="3" t="str">
        <f>IF(VLOOKUP($A1464,DICO_Complet!A:R,14,FALSE)=0,"",VLOOKUP($A1464,DICO_Complet!A:R,14,FALSE))</f>
        <v/>
      </c>
      <c r="Q1464" s="3" t="str">
        <f>IF(VLOOKUP($A1464,DICO_Complet!A:R,15,FALSE)=0,"",VLOOKUP($A1464,DICO_Complet!A:R,15,FALSE))</f>
        <v/>
      </c>
      <c r="R1464" s="3" t="str">
        <f>IF(VLOOKUP($A1464,DICO_Complet!A:R,16,FALSE)=0,"",VLOOKUP($A1464,DICO_Complet!A:R,16,FALSE))</f>
        <v/>
      </c>
      <c r="S1464" s="3" t="str">
        <f>IF(VLOOKUP($A1464,DICO_Complet!A:R,17,FALSE)=0,"",VLOOKUP($A1464,DICO_Complet!A:R,17,FALSE))</f>
        <v/>
      </c>
      <c r="T1464" s="3" t="str">
        <f>IF(VLOOKUP($A1464,DICO_Complet!A:R,18,FALSE)=0,"",VLOOKUP($A1464,DICO_Complet!A:R,18,FALSE))</f>
        <v/>
      </c>
    </row>
    <row r="1465" spans="1:20">
      <c r="A1465" s="29">
        <v>250901001102</v>
      </c>
      <c r="B1465" s="30" t="str">
        <f>IF(ISNA(VLOOKUP(Tableau161920[[#This Row],[Référence]],MON_MSG!A:B,2,FALSE)),"N",IF($I1465="Obsolete","N","O"))</f>
        <v>O</v>
      </c>
      <c r="C1465" s="3" t="str">
        <f>VLOOKUP($A1465,DICO_Complet!A:R,3,FALSE)</f>
        <v>Transaction</v>
      </c>
      <c r="D1465" s="3" t="str">
        <f>VLOOKUP($A1465,DICO_Complet!A:R,4,FALSE)</f>
        <v>issuerProcessingData</v>
      </c>
      <c r="E1465" s="3" t="str">
        <f>VLOOKUP($A1465,DICO_Complet!A:R,5,FALSE)</f>
        <v>usageCurrentValueCode</v>
      </c>
      <c r="F1465" s="3" t="str">
        <f>VLOOKUP($A1465,DICO_Complet!A:R,6,FALSE)</f>
        <v>UsageLimitCodeCodeset</v>
      </c>
      <c r="G1465" s="31" t="str">
        <f>VLOOKUP($A1465,DICO_Complet!A:R,7,FALSE)</f>
        <v>DNS</v>
      </c>
      <c r="H1465" s="31">
        <f>VLOOKUP($A1465,DICO_Complet!A:R,8,FALSE)</f>
        <v>0</v>
      </c>
      <c r="I1465" s="3" t="str">
        <f>IF(VLOOKUP($A1465,DICO_Complet!A:R,9,FALSE)&lt;&gt;0,VLOOKUP($A1465,DICO_Complet!A:R,9,FALSE),"")</f>
        <v/>
      </c>
      <c r="J1465" s="3" t="str">
        <f>VLOOKUP($A1465,DICO_Complet!A:R,10,FALSE)</f>
        <v>Card current usage code</v>
      </c>
      <c r="K1465" s="3" t="str">
        <f>IF(OR(ISNA(VLOOKUP(Tableau161920[[#This Row],[Référence]],MON_MSG!A:H,7,FALSE)),ISBLANK(VLOOKUP(Tableau161920[[#This Row],[Référence]],MON_MSG!A:H,7,FALSE))),"",VLOOKUP(Tableau161920[[#This Row],[Référence]],MON_MSG!A:H,7,FALSE))</f>
        <v/>
      </c>
      <c r="L1465" s="3" t="str">
        <f>IF(OR(ISNA(VLOOKUP(Tableau161920[[#This Row],[Référence]],MON_MSG!A:I,8,FALSE)),ISBLANK(VLOOKUP(Tableau161920[[#This Row],[Référence]],MON_MSG!A:I,8,FALSE))),"",VLOOKUP(Tableau161920[[#This Row],[Référence]],MON_MSG!A:I,8,FALSE))</f>
        <v/>
      </c>
      <c r="M1465" s="3" t="str">
        <f>IF(OR(ISNA(VLOOKUP(Tableau161920[[#This Row],[Référence]],MON_MSG!A:J,9,FALSE)),ISBLANK(VLOOKUP(Tableau161920[[#This Row],[Référence]],MON_MSG!A:J,9,FALSE))),"",VLOOKUP(Tableau161920[[#This Row],[Référence]],MON_MSG!A:J,9,FALSE))</f>
        <v/>
      </c>
      <c r="N1465" s="3" t="str">
        <f>IF(VLOOKUP($A1465,DICO_Complet!A:R,12,FALSE)=0,"",VLOOKUP($A1465,DICO_Complet!A:R,12,FALSE))</f>
        <v/>
      </c>
      <c r="O1465" s="3" t="str">
        <f>IF(VLOOKUP($A1465,DICO_Complet!A:R,13,FALSE)=0,"",VLOOKUP($A1465,DICO_Complet!A:R,13,FALSE))</f>
        <v/>
      </c>
      <c r="P1465" s="3" t="str">
        <f>IF(VLOOKUP($A1465,DICO_Complet!A:R,14,FALSE)=0,"",VLOOKUP($A1465,DICO_Complet!A:R,14,FALSE))</f>
        <v/>
      </c>
      <c r="Q1465" s="3" t="str">
        <f>IF(VLOOKUP($A1465,DICO_Complet!A:R,15,FALSE)=0,"",VLOOKUP($A1465,DICO_Complet!A:R,15,FALSE))</f>
        <v/>
      </c>
      <c r="R1465" s="3" t="str">
        <f>IF(VLOOKUP($A1465,DICO_Complet!A:R,16,FALSE)=0,"",VLOOKUP($A1465,DICO_Complet!A:R,16,FALSE))</f>
        <v/>
      </c>
      <c r="S1465" s="3" t="str">
        <f>IF(VLOOKUP($A1465,DICO_Complet!A:R,17,FALSE)=0,"",VLOOKUP($A1465,DICO_Complet!A:R,17,FALSE))</f>
        <v/>
      </c>
      <c r="T1465" s="3" t="str">
        <f>IF(VLOOKUP($A1465,DICO_Complet!A:R,18,FALSE)=0,"",VLOOKUP($A1465,DICO_Complet!A:R,18,FALSE))</f>
        <v/>
      </c>
    </row>
    <row r="1466" spans="1:20">
      <c r="A1466" s="29">
        <v>250901001104</v>
      </c>
      <c r="B1466" s="30" t="str">
        <f>IF(ISNA(VLOOKUP(Tableau161920[[#This Row],[Référence]],MON_MSG!A:B,2,FALSE)),"N",IF($I1466="Obsolete","N","O"))</f>
        <v>O</v>
      </c>
      <c r="C1466" s="3" t="str">
        <f>VLOOKUP($A1466,DICO_Complet!A:R,3,FALSE)</f>
        <v>Transaction</v>
      </c>
      <c r="D1466" s="3" t="str">
        <f>VLOOKUP($A1466,DICO_Complet!A:R,4,FALSE)</f>
        <v>issuerProcessingData</v>
      </c>
      <c r="E1466" s="3" t="str">
        <f>VLOOKUP($A1466,DICO_Complet!A:R,5,FALSE)</f>
        <v>usageCurrentValueLimitAmount</v>
      </c>
      <c r="F1466" s="3" t="str">
        <f>VLOOKUP($A1466,DICO_Complet!A:R,6,FALSE)</f>
        <v>AmountType</v>
      </c>
      <c r="G1466" s="31" t="str">
        <f>VLOOKUP($A1466,DICO_Complet!A:R,7,FALSE)</f>
        <v>DNS</v>
      </c>
      <c r="H1466" s="31">
        <f>VLOOKUP($A1466,DICO_Complet!A:R,8,FALSE)</f>
        <v>0</v>
      </c>
      <c r="I1466" s="3" t="str">
        <f>IF(VLOOKUP($A1466,DICO_Complet!A:R,9,FALSE)&lt;&gt;0,VLOOKUP($A1466,DICO_Complet!A:R,9,FALSE),"")</f>
        <v/>
      </c>
      <c r="J1466" s="3" t="str">
        <f>VLOOKUP($A1466,DICO_Complet!A:R,10,FALSE)</f>
        <v>Current amount active for the usage limit</v>
      </c>
      <c r="K1466" s="3" t="str">
        <f>IF(OR(ISNA(VLOOKUP(Tableau161920[[#This Row],[Référence]],MON_MSG!A:H,7,FALSE)),ISBLANK(VLOOKUP(Tableau161920[[#This Row],[Référence]],MON_MSG!A:H,7,FALSE))),"",VLOOKUP(Tableau161920[[#This Row],[Référence]],MON_MSG!A:H,7,FALSE))</f>
        <v/>
      </c>
      <c r="L1466" s="3" t="str">
        <f>IF(OR(ISNA(VLOOKUP(Tableau161920[[#This Row],[Référence]],MON_MSG!A:I,8,FALSE)),ISBLANK(VLOOKUP(Tableau161920[[#This Row],[Référence]],MON_MSG!A:I,8,FALSE))),"",VLOOKUP(Tableau161920[[#This Row],[Référence]],MON_MSG!A:I,8,FALSE))</f>
        <v/>
      </c>
      <c r="M1466" s="3" t="str">
        <f>IF(OR(ISNA(VLOOKUP(Tableau161920[[#This Row],[Référence]],MON_MSG!A:J,9,FALSE)),ISBLANK(VLOOKUP(Tableau161920[[#This Row],[Référence]],MON_MSG!A:J,9,FALSE))),"",VLOOKUP(Tableau161920[[#This Row],[Référence]],MON_MSG!A:J,9,FALSE))</f>
        <v/>
      </c>
      <c r="N1466" s="3" t="str">
        <f>IF(VLOOKUP($A1466,DICO_Complet!A:R,12,FALSE)=0,"",VLOOKUP($A1466,DICO_Complet!A:R,12,FALSE))</f>
        <v/>
      </c>
      <c r="O1466" s="3" t="str">
        <f>IF(VLOOKUP($A1466,DICO_Complet!A:R,13,FALSE)=0,"",VLOOKUP($A1466,DICO_Complet!A:R,13,FALSE))</f>
        <v/>
      </c>
      <c r="P1466" s="3" t="str">
        <f>IF(VLOOKUP($A1466,DICO_Complet!A:R,14,FALSE)=0,"",VLOOKUP($A1466,DICO_Complet!A:R,14,FALSE))</f>
        <v/>
      </c>
      <c r="Q1466" s="3" t="str">
        <f>IF(VLOOKUP($A1466,DICO_Complet!A:R,15,FALSE)=0,"",VLOOKUP($A1466,DICO_Complet!A:R,15,FALSE))</f>
        <v/>
      </c>
      <c r="R1466" s="3" t="str">
        <f>IF(VLOOKUP($A1466,DICO_Complet!A:R,16,FALSE)=0,"",VLOOKUP($A1466,DICO_Complet!A:R,16,FALSE))</f>
        <v/>
      </c>
      <c r="S1466" s="3" t="str">
        <f>IF(VLOOKUP($A1466,DICO_Complet!A:R,17,FALSE)=0,"",VLOOKUP($A1466,DICO_Complet!A:R,17,FALSE))</f>
        <v/>
      </c>
      <c r="T1466" s="3" t="str">
        <f>IF(VLOOKUP($A1466,DICO_Complet!A:R,18,FALSE)=0,"",VLOOKUP($A1466,DICO_Complet!A:R,18,FALSE))</f>
        <v/>
      </c>
    </row>
    <row r="1467" spans="1:20">
      <c r="A1467" s="29">
        <v>250901001105</v>
      </c>
      <c r="B1467" s="30" t="str">
        <f>IF(ISNA(VLOOKUP(Tableau161920[[#This Row],[Référence]],MON_MSG!A:B,2,FALSE)),"N",IF($I1467="Obsolete","N","O"))</f>
        <v>O</v>
      </c>
      <c r="C1467" s="3" t="str">
        <f>VLOOKUP($A1467,DICO_Complet!A:R,3,FALSE)</f>
        <v>Transaction</v>
      </c>
      <c r="D1467" s="3" t="str">
        <f>VLOOKUP($A1467,DICO_Complet!A:R,4,FALSE)</f>
        <v>issuerProcessingData</v>
      </c>
      <c r="E1467" s="3" t="str">
        <f>VLOOKUP($A1467,DICO_Complet!A:R,5,FALSE)</f>
        <v>usageCurrentValueLimitNumber</v>
      </c>
      <c r="F1467" s="3" t="str">
        <f>VLOOKUP($A1467,DICO_Complet!A:R,6,FALSE)</f>
        <v>Max20AlphaNumericText</v>
      </c>
      <c r="G1467" s="31" t="str">
        <f>VLOOKUP($A1467,DICO_Complet!A:R,7,FALSE)</f>
        <v>DNS</v>
      </c>
      <c r="H1467" s="31">
        <f>VLOOKUP($A1467,DICO_Complet!A:R,8,FALSE)</f>
        <v>0</v>
      </c>
      <c r="I1467" s="3" t="str">
        <f>IF(VLOOKUP($A1467,DICO_Complet!A:R,9,FALSE)&lt;&gt;0,VLOOKUP($A1467,DICO_Complet!A:R,9,FALSE),"")</f>
        <v/>
      </c>
      <c r="J1467" s="3" t="str">
        <f>VLOOKUP($A1467,DICO_Complet!A:R,10,FALSE)</f>
        <v>Currrent number active for the usage limit</v>
      </c>
      <c r="K1467" s="3" t="str">
        <f>IF(OR(ISNA(VLOOKUP(Tableau161920[[#This Row],[Référence]],MON_MSG!A:H,7,FALSE)),ISBLANK(VLOOKUP(Tableau161920[[#This Row],[Référence]],MON_MSG!A:H,7,FALSE))),"",VLOOKUP(Tableau161920[[#This Row],[Référence]],MON_MSG!A:H,7,FALSE))</f>
        <v/>
      </c>
      <c r="L1467" s="3" t="str">
        <f>IF(OR(ISNA(VLOOKUP(Tableau161920[[#This Row],[Référence]],MON_MSG!A:I,8,FALSE)),ISBLANK(VLOOKUP(Tableau161920[[#This Row],[Référence]],MON_MSG!A:I,8,FALSE))),"",VLOOKUP(Tableau161920[[#This Row],[Référence]],MON_MSG!A:I,8,FALSE))</f>
        <v/>
      </c>
      <c r="M1467" s="3" t="str">
        <f>IF(OR(ISNA(VLOOKUP(Tableau161920[[#This Row],[Référence]],MON_MSG!A:J,9,FALSE)),ISBLANK(VLOOKUP(Tableau161920[[#This Row],[Référence]],MON_MSG!A:J,9,FALSE))),"",VLOOKUP(Tableau161920[[#This Row],[Référence]],MON_MSG!A:J,9,FALSE))</f>
        <v/>
      </c>
      <c r="N1467" s="3" t="str">
        <f>IF(VLOOKUP($A1467,DICO_Complet!A:R,12,FALSE)=0,"",VLOOKUP($A1467,DICO_Complet!A:R,12,FALSE))</f>
        <v/>
      </c>
      <c r="O1467" s="3" t="str">
        <f>IF(VLOOKUP($A1467,DICO_Complet!A:R,13,FALSE)=0,"",VLOOKUP($A1467,DICO_Complet!A:R,13,FALSE))</f>
        <v/>
      </c>
      <c r="P1467" s="3" t="str">
        <f>IF(VLOOKUP($A1467,DICO_Complet!A:R,14,FALSE)=0,"",VLOOKUP($A1467,DICO_Complet!A:R,14,FALSE))</f>
        <v/>
      </c>
      <c r="Q1467" s="3" t="str">
        <f>IF(VLOOKUP($A1467,DICO_Complet!A:R,15,FALSE)=0,"",VLOOKUP($A1467,DICO_Complet!A:R,15,FALSE))</f>
        <v/>
      </c>
      <c r="R1467" s="3" t="str">
        <f>IF(VLOOKUP($A1467,DICO_Complet!A:R,16,FALSE)=0,"",VLOOKUP($A1467,DICO_Complet!A:R,16,FALSE))</f>
        <v/>
      </c>
      <c r="S1467" s="3" t="str">
        <f>IF(VLOOKUP($A1467,DICO_Complet!A:R,17,FALSE)=0,"",VLOOKUP($A1467,DICO_Complet!A:R,17,FALSE))</f>
        <v/>
      </c>
      <c r="T1467" s="3" t="str">
        <f>IF(VLOOKUP($A1467,DICO_Complet!A:R,18,FALSE)=0,"",VLOOKUP($A1467,DICO_Complet!A:R,18,FALSE))</f>
        <v/>
      </c>
    </row>
    <row r="1468" spans="1:20">
      <c r="A1468" s="29">
        <v>250901001107</v>
      </c>
      <c r="B1468" s="30" t="str">
        <f>IF(ISNA(VLOOKUP(Tableau161920[[#This Row],[Référence]],MON_MSG!A:B,2,FALSE)),"N",IF($I1468="Obsolete","N","O"))</f>
        <v>O</v>
      </c>
      <c r="C1468" s="3" t="str">
        <f>VLOOKUP($A1468,DICO_Complet!A:R,3,FALSE)</f>
        <v>Transaction</v>
      </c>
      <c r="D1468" s="3" t="str">
        <f>VLOOKUP($A1468,DICO_Complet!A:R,4,FALSE)</f>
        <v>issuerProcessingData</v>
      </c>
      <c r="E1468" s="3" t="str">
        <f>VLOOKUP($A1468,DICO_Complet!A:R,5,FALSE)</f>
        <v>usageCurrentValueNumber</v>
      </c>
      <c r="F1468" s="3" t="str">
        <f>VLOOKUP($A1468,DICO_Complet!A:R,6,FALSE)</f>
        <v>Max20AlphaNumericText</v>
      </c>
      <c r="G1468" s="31" t="str">
        <f>VLOOKUP($A1468,DICO_Complet!A:R,7,FALSE)</f>
        <v>DNS</v>
      </c>
      <c r="H1468" s="31">
        <f>VLOOKUP($A1468,DICO_Complet!A:R,8,FALSE)</f>
        <v>0</v>
      </c>
      <c r="I1468" s="3" t="str">
        <f>IF(VLOOKUP($A1468,DICO_Complet!A:R,9,FALSE)&lt;&gt;0,VLOOKUP($A1468,DICO_Complet!A:R,9,FALSE),"")</f>
        <v/>
      </c>
      <c r="J1468" s="3" t="str">
        <f>VLOOKUP($A1468,DICO_Complet!A:R,10,FALSE)</f>
        <v>Number of the current usage value</v>
      </c>
      <c r="K1468" s="3" t="str">
        <f>IF(OR(ISNA(VLOOKUP(Tableau161920[[#This Row],[Référence]],MON_MSG!A:H,7,FALSE)),ISBLANK(VLOOKUP(Tableau161920[[#This Row],[Référence]],MON_MSG!A:H,7,FALSE))),"",VLOOKUP(Tableau161920[[#This Row],[Référence]],MON_MSG!A:H,7,FALSE))</f>
        <v/>
      </c>
      <c r="L1468" s="3" t="str">
        <f>IF(OR(ISNA(VLOOKUP(Tableau161920[[#This Row],[Référence]],MON_MSG!A:I,8,FALSE)),ISBLANK(VLOOKUP(Tableau161920[[#This Row],[Référence]],MON_MSG!A:I,8,FALSE))),"",VLOOKUP(Tableau161920[[#This Row],[Référence]],MON_MSG!A:I,8,FALSE))</f>
        <v/>
      </c>
      <c r="M1468" s="3" t="str">
        <f>IF(OR(ISNA(VLOOKUP(Tableau161920[[#This Row],[Référence]],MON_MSG!A:J,9,FALSE)),ISBLANK(VLOOKUP(Tableau161920[[#This Row],[Référence]],MON_MSG!A:J,9,FALSE))),"",VLOOKUP(Tableau161920[[#This Row],[Référence]],MON_MSG!A:J,9,FALSE))</f>
        <v/>
      </c>
      <c r="N1468" s="3" t="str">
        <f>IF(VLOOKUP($A1468,DICO_Complet!A:R,12,FALSE)=0,"",VLOOKUP($A1468,DICO_Complet!A:R,12,FALSE))</f>
        <v/>
      </c>
      <c r="O1468" s="3" t="str">
        <f>IF(VLOOKUP($A1468,DICO_Complet!A:R,13,FALSE)=0,"",VLOOKUP($A1468,DICO_Complet!A:R,13,FALSE))</f>
        <v/>
      </c>
      <c r="P1468" s="3" t="str">
        <f>IF(VLOOKUP($A1468,DICO_Complet!A:R,14,FALSE)=0,"",VLOOKUP($A1468,DICO_Complet!A:R,14,FALSE))</f>
        <v/>
      </c>
      <c r="Q1468" s="3" t="str">
        <f>IF(VLOOKUP($A1468,DICO_Complet!A:R,15,FALSE)=0,"",VLOOKUP($A1468,DICO_Complet!A:R,15,FALSE))</f>
        <v/>
      </c>
      <c r="R1468" s="3" t="str">
        <f>IF(VLOOKUP($A1468,DICO_Complet!A:R,16,FALSE)=0,"",VLOOKUP($A1468,DICO_Complet!A:R,16,FALSE))</f>
        <v/>
      </c>
      <c r="S1468" s="3" t="str">
        <f>IF(VLOOKUP($A1468,DICO_Complet!A:R,17,FALSE)=0,"",VLOOKUP($A1468,DICO_Complet!A:R,17,FALSE))</f>
        <v/>
      </c>
      <c r="T1468" s="3" t="str">
        <f>IF(VLOOKUP($A1468,DICO_Complet!A:R,18,FALSE)=0,"",VLOOKUP($A1468,DICO_Complet!A:R,18,FALSE))</f>
        <v/>
      </c>
    </row>
    <row r="1469" spans="1:20">
      <c r="A1469" s="29">
        <v>250203180200</v>
      </c>
      <c r="B1469" s="30" t="str">
        <f>IF(ISNA(VLOOKUP(Tableau161920[[#This Row],[Référence]],MON_MSG!A:B,2,FALSE)),"N",IF($I1469="Obsolete","N","O"))</f>
        <v>O</v>
      </c>
      <c r="C1469" s="3" t="str">
        <f>VLOOKUP($A1469,DICO_Complet!A:R,3,FALSE)</f>
        <v>Transaction</v>
      </c>
      <c r="D1469" s="3" t="str">
        <f>VLOOKUP($A1469,DICO_Complet!A:R,4,FALSE)</f>
        <v>issuerScript</v>
      </c>
      <c r="E1469" s="3" t="str">
        <f>VLOOKUP($A1469,DICO_Complet!A:R,5,FALSE)</f>
        <v>issuerScriptTemplate1</v>
      </c>
      <c r="F1469" s="3" t="str">
        <f>VLOOKUP($A1469,DICO_Complet!A:R,6,FALSE)</f>
        <v>Max128HexBinaryText</v>
      </c>
      <c r="G1469" s="31" t="str">
        <f>VLOOKUP($A1469,DICO_Complet!A:R,7,FALSE)</f>
        <v>DNS</v>
      </c>
      <c r="H1469" s="31">
        <f>VLOOKUP($A1469,DICO_Complet!A:R,8,FALSE)</f>
        <v>0</v>
      </c>
      <c r="I1469" s="3" t="str">
        <f>IF(VLOOKUP($A1469,DICO_Complet!A:R,9,FALSE)&lt;&gt;0,VLOOKUP($A1469,DICO_Complet!A:R,9,FALSE),"")</f>
        <v/>
      </c>
      <c r="J1469" s="3" t="str">
        <f>VLOOKUP($A1469,DICO_Complet!A:R,10,FALSE)</f>
        <v>Issuer script, template 1</v>
      </c>
      <c r="K1469" s="3" t="str">
        <f>IF(OR(ISNA(VLOOKUP(Tableau161920[[#This Row],[Référence]],MON_MSG!A:H,7,FALSE)),ISBLANK(VLOOKUP(Tableau161920[[#This Row],[Référence]],MON_MSG!A:H,7,FALSE))),"",VLOOKUP(Tableau161920[[#This Row],[Référence]],MON_MSG!A:H,7,FALSE))</f>
        <v/>
      </c>
      <c r="L1469" s="3" t="str">
        <f>IF(OR(ISNA(VLOOKUP(Tableau161920[[#This Row],[Référence]],MON_MSG!A:I,8,FALSE)),ISBLANK(VLOOKUP(Tableau161920[[#This Row],[Référence]],MON_MSG!A:I,8,FALSE))),"",VLOOKUP(Tableau161920[[#This Row],[Référence]],MON_MSG!A:I,8,FALSE))</f>
        <v/>
      </c>
      <c r="M1469" s="3" t="str">
        <f>IF(OR(ISNA(VLOOKUP(Tableau161920[[#This Row],[Référence]],MON_MSG!A:J,9,FALSE)),ISBLANK(VLOOKUP(Tableau161920[[#This Row],[Référence]],MON_MSG!A:J,9,FALSE))),"",VLOOKUP(Tableau161920[[#This Row],[Référence]],MON_MSG!A:J,9,FALSE))</f>
        <v/>
      </c>
      <c r="N1469" s="3" t="str">
        <f>IF(VLOOKUP($A1469,DICO_Complet!A:R,12,FALSE)=0,"",VLOOKUP($A1469,DICO_Complet!A:R,12,FALSE))</f>
        <v/>
      </c>
      <c r="O1469" s="3" t="str">
        <f>IF(VLOOKUP($A1469,DICO_Complet!A:R,13,FALSE)=0,"",VLOOKUP($A1469,DICO_Complet!A:R,13,FALSE))</f>
        <v>055-0071</v>
      </c>
      <c r="P1469" s="3" t="str">
        <f>IF(VLOOKUP($A1469,DICO_Complet!A:R,14,FALSE)=0,"",VLOOKUP($A1469,DICO_Complet!A:R,14,FALSE))</f>
        <v/>
      </c>
      <c r="Q1469" s="3" t="str">
        <f>IF(VLOOKUP($A1469,DICO_Complet!A:R,15,FALSE)=0,"",VLOOKUP($A1469,DICO_Complet!A:R,15,FALSE))</f>
        <v/>
      </c>
      <c r="R1469" s="3" t="str">
        <f>IF(VLOOKUP($A1469,DICO_Complet!A:R,16,FALSE)=0,"",VLOOKUP($A1469,DICO_Complet!A:R,16,FALSE))</f>
        <v/>
      </c>
      <c r="S1469" s="3" t="str">
        <f>IF(VLOOKUP($A1469,DICO_Complet!A:R,17,FALSE)=0,"",VLOOKUP($A1469,DICO_Complet!A:R,17,FALSE))</f>
        <v/>
      </c>
      <c r="T1469" s="3" t="str">
        <f>IF(VLOOKUP($A1469,DICO_Complet!A:R,18,FALSE)=0,"",VLOOKUP($A1469,DICO_Complet!A:R,18,FALSE))</f>
        <v/>
      </c>
    </row>
    <row r="1470" spans="1:20">
      <c r="A1470" s="29">
        <v>250203180201</v>
      </c>
      <c r="B1470" s="30" t="str">
        <f>IF(ISNA(VLOOKUP(Tableau161920[[#This Row],[Référence]],MON_MSG!A:B,2,FALSE)),"N",IF($I1470="Obsolete","N","O"))</f>
        <v>O</v>
      </c>
      <c r="C1470" s="3" t="str">
        <f>VLOOKUP($A1470,DICO_Complet!A:R,3,FALSE)</f>
        <v>Transaction</v>
      </c>
      <c r="D1470" s="3" t="str">
        <f>VLOOKUP($A1470,DICO_Complet!A:R,4,FALSE)</f>
        <v>issuerScript</v>
      </c>
      <c r="E1470" s="3" t="str">
        <f>VLOOKUP($A1470,DICO_Complet!A:R,5,FALSE)</f>
        <v>issuerScriptTemplate2</v>
      </c>
      <c r="F1470" s="3" t="str">
        <f>VLOOKUP($A1470,DICO_Complet!A:R,6,FALSE)</f>
        <v>Max128HexBinaryText</v>
      </c>
      <c r="G1470" s="31" t="str">
        <f>VLOOKUP($A1470,DICO_Complet!A:R,7,FALSE)</f>
        <v>DNS</v>
      </c>
      <c r="H1470" s="31">
        <f>VLOOKUP($A1470,DICO_Complet!A:R,8,FALSE)</f>
        <v>0</v>
      </c>
      <c r="I1470" s="3" t="str">
        <f>IF(VLOOKUP($A1470,DICO_Complet!A:R,9,FALSE)&lt;&gt;0,VLOOKUP($A1470,DICO_Complet!A:R,9,FALSE),"")</f>
        <v/>
      </c>
      <c r="J1470" s="3" t="str">
        <f>VLOOKUP($A1470,DICO_Complet!A:R,10,FALSE)</f>
        <v>Issuer script, template 2</v>
      </c>
      <c r="K1470" s="3" t="str">
        <f>IF(OR(ISNA(VLOOKUP(Tableau161920[[#This Row],[Référence]],MON_MSG!A:H,7,FALSE)),ISBLANK(VLOOKUP(Tableau161920[[#This Row],[Référence]],MON_MSG!A:H,7,FALSE))),"",VLOOKUP(Tableau161920[[#This Row],[Référence]],MON_MSG!A:H,7,FALSE))</f>
        <v/>
      </c>
      <c r="L1470" s="3" t="str">
        <f>IF(OR(ISNA(VLOOKUP(Tableau161920[[#This Row],[Référence]],MON_MSG!A:I,8,FALSE)),ISBLANK(VLOOKUP(Tableau161920[[#This Row],[Référence]],MON_MSG!A:I,8,FALSE))),"",VLOOKUP(Tableau161920[[#This Row],[Référence]],MON_MSG!A:I,8,FALSE))</f>
        <v/>
      </c>
      <c r="M1470" s="3" t="str">
        <f>IF(OR(ISNA(VLOOKUP(Tableau161920[[#This Row],[Référence]],MON_MSG!A:J,9,FALSE)),ISBLANK(VLOOKUP(Tableau161920[[#This Row],[Référence]],MON_MSG!A:J,9,FALSE))),"",VLOOKUP(Tableau161920[[#This Row],[Référence]],MON_MSG!A:J,9,FALSE))</f>
        <v/>
      </c>
      <c r="N1470" s="3" t="str">
        <f>IF(VLOOKUP($A1470,DICO_Complet!A:R,12,FALSE)=0,"",VLOOKUP($A1470,DICO_Complet!A:R,12,FALSE))</f>
        <v/>
      </c>
      <c r="O1470" s="3" t="str">
        <f>IF(VLOOKUP($A1470,DICO_Complet!A:R,13,FALSE)=0,"",VLOOKUP($A1470,DICO_Complet!A:R,13,FALSE))</f>
        <v>055-0072</v>
      </c>
      <c r="P1470" s="3" t="str">
        <f>IF(VLOOKUP($A1470,DICO_Complet!A:R,14,FALSE)=0,"",VLOOKUP($A1470,DICO_Complet!A:R,14,FALSE))</f>
        <v/>
      </c>
      <c r="Q1470" s="3" t="str">
        <f>IF(VLOOKUP($A1470,DICO_Complet!A:R,15,FALSE)=0,"",VLOOKUP($A1470,DICO_Complet!A:R,15,FALSE))</f>
        <v/>
      </c>
      <c r="R1470" s="3" t="str">
        <f>IF(VLOOKUP($A1470,DICO_Complet!A:R,16,FALSE)=0,"",VLOOKUP($A1470,DICO_Complet!A:R,16,FALSE))</f>
        <v/>
      </c>
      <c r="S1470" s="3" t="str">
        <f>IF(VLOOKUP($A1470,DICO_Complet!A:R,17,FALSE)=0,"",VLOOKUP($A1470,DICO_Complet!A:R,17,FALSE))</f>
        <v/>
      </c>
      <c r="T1470" s="3" t="str">
        <f>IF(VLOOKUP($A1470,DICO_Complet!A:R,18,FALSE)=0,"",VLOOKUP($A1470,DICO_Complet!A:R,18,FALSE))</f>
        <v/>
      </c>
    </row>
    <row r="1471" spans="1:20">
      <c r="A1471" s="29">
        <v>260313123600</v>
      </c>
      <c r="B1471" s="30" t="str">
        <f>IF(ISNA(VLOOKUP(Tableau161920[[#This Row],[Référence]],MON_MSG!A:B,2,FALSE)),"N",IF($I1471="Obsolete","N","O"))</f>
        <v>O</v>
      </c>
      <c r="C1471" s="3" t="str">
        <f>VLOOKUP($A1471,DICO_Complet!A:R,3,FALSE)</f>
        <v>Transaction</v>
      </c>
      <c r="D1471" s="3" t="str">
        <f>VLOOKUP($A1471,DICO_Complet!A:R,4,FALSE)</f>
        <v>originalTransactionData</v>
      </c>
      <c r="E1471" s="3" t="str">
        <f>VLOOKUP($A1471,DICO_Complet!A:R,5,FALSE)</f>
        <v>accountOwner</v>
      </c>
      <c r="F1471" s="3" t="str">
        <f>VLOOKUP($A1471,DICO_Complet!A:R,6,FALSE)</f>
        <v>Exact107AlphaNumericText</v>
      </c>
      <c r="G1471" s="31" t="str">
        <f>VLOOKUP($A1471,DICO_Complet!A:R,7,FALSE)</f>
        <v>DNS</v>
      </c>
      <c r="H1471" s="31">
        <f>VLOOKUP($A1471,DICO_Complet!A:R,8,FALSE)</f>
        <v>0</v>
      </c>
      <c r="I1471" s="3" t="str">
        <f>IF(VLOOKUP($A1471,DICO_Complet!A:R,9,FALSE)&lt;&gt;0,VLOOKUP($A1471,DICO_Complet!A:R,9,FALSE),"")</f>
        <v/>
      </c>
      <c r="J1471" s="3" t="str">
        <f>VLOOKUP($A1471,DICO_Complet!A:R,10,FALSE)</f>
        <v>Account owner</v>
      </c>
      <c r="K1471" s="3" t="str">
        <f>IF(OR(ISNA(VLOOKUP(Tableau161920[[#This Row],[Référence]],MON_MSG!A:H,7,FALSE)),ISBLANK(VLOOKUP(Tableau161920[[#This Row],[Référence]],MON_MSG!A:H,7,FALSE))),"",VLOOKUP(Tableau161920[[#This Row],[Référence]],MON_MSG!A:H,7,FALSE))</f>
        <v/>
      </c>
      <c r="L1471" s="3" t="str">
        <f>IF(OR(ISNA(VLOOKUP(Tableau161920[[#This Row],[Référence]],MON_MSG!A:I,8,FALSE)),ISBLANK(VLOOKUP(Tableau161920[[#This Row],[Référence]],MON_MSG!A:I,8,FALSE))),"",VLOOKUP(Tableau161920[[#This Row],[Référence]],MON_MSG!A:I,8,FALSE))</f>
        <v/>
      </c>
      <c r="M1471" s="3" t="str">
        <f>IF(OR(ISNA(VLOOKUP(Tableau161920[[#This Row],[Référence]],MON_MSG!A:J,9,FALSE)),ISBLANK(VLOOKUP(Tableau161920[[#This Row],[Référence]],MON_MSG!A:J,9,FALSE))),"",VLOOKUP(Tableau161920[[#This Row],[Référence]],MON_MSG!A:J,9,FALSE))</f>
        <v/>
      </c>
      <c r="N1471" s="3" t="str">
        <f>IF(VLOOKUP($A1471,DICO_Complet!A:R,12,FALSE)=0,"",VLOOKUP($A1471,DICO_Complet!A:R,12,FALSE))</f>
        <v/>
      </c>
      <c r="O1471" s="3" t="str">
        <f>IF(VLOOKUP($A1471,DICO_Complet!A:R,13,FALSE)=0,"",VLOOKUP($A1471,DICO_Complet!A:R,13,FALSE))</f>
        <v>119_0024</v>
      </c>
      <c r="P1471" s="3" t="str">
        <f>IF(VLOOKUP($A1471,DICO_Complet!A:R,14,FALSE)=0,"",VLOOKUP($A1471,DICO_Complet!A:R,14,FALSE))</f>
        <v/>
      </c>
      <c r="Q1471" s="3" t="str">
        <f>IF(VLOOKUP($A1471,DICO_Complet!A:R,15,FALSE)=0,"",VLOOKUP($A1471,DICO_Complet!A:R,15,FALSE))</f>
        <v/>
      </c>
      <c r="R1471" s="3" t="str">
        <f>IF(VLOOKUP($A1471,DICO_Complet!A:R,16,FALSE)=0,"",VLOOKUP($A1471,DICO_Complet!A:R,16,FALSE))</f>
        <v/>
      </c>
      <c r="S1471" s="3" t="str">
        <f>IF(VLOOKUP($A1471,DICO_Complet!A:R,17,FALSE)=0,"",VLOOKUP($A1471,DICO_Complet!A:R,17,FALSE))</f>
        <v/>
      </c>
      <c r="T1471" s="3" t="str">
        <f>IF(VLOOKUP($A1471,DICO_Complet!A:R,18,FALSE)=0,"",VLOOKUP($A1471,DICO_Complet!A:R,18,FALSE))</f>
        <v/>
      </c>
    </row>
    <row r="1472" spans="1:20">
      <c r="A1472" s="29">
        <v>241112000177</v>
      </c>
      <c r="B1472" s="30" t="str">
        <f>IF(ISNA(VLOOKUP(Tableau161920[[#This Row],[Référence]],MON_MSG!A:B,2,FALSE)),"N",IF($I1472="Obsolete","N","O"))</f>
        <v>O</v>
      </c>
      <c r="C1472" s="3" t="str">
        <f>VLOOKUP($A1472,DICO_Complet!A:R,3,FALSE)</f>
        <v>Transaction</v>
      </c>
      <c r="D1472" s="3" t="str">
        <f>VLOOKUP($A1472,DICO_Complet!A:R,4,FALSE)</f>
        <v>originalTransactionData</v>
      </c>
      <c r="E1472" s="3" t="str">
        <f>VLOOKUP($A1472,DICO_Complet!A:R,5,FALSE)</f>
        <v>acsTransactionId</v>
      </c>
      <c r="F1472" s="3" t="str">
        <f>VLOOKUP($A1472,DICO_Complet!A:R,6,FALSE)</f>
        <v>Exact36Text</v>
      </c>
      <c r="G1472" s="31" t="str">
        <f>VLOOKUP($A1472,DICO_Complet!A:R,7,FALSE)</f>
        <v>DNS</v>
      </c>
      <c r="H1472" s="31">
        <f>VLOOKUP($A1472,DICO_Complet!A:R,8,FALSE)</f>
        <v>0</v>
      </c>
      <c r="I1472" s="3" t="str">
        <f>IF(VLOOKUP($A1472,DICO_Complet!A:R,9,FALSE)&lt;&gt;0,VLOOKUP($A1472,DICO_Complet!A:R,9,FALSE),"")</f>
        <v/>
      </c>
      <c r="J1472" s="3" t="str">
        <f>VLOOKUP($A1472,DICO_Complet!A:R,10,FALSE)</f>
        <v>ACS Transaction ID</v>
      </c>
      <c r="K1472" s="3" t="str">
        <f>IF(OR(ISNA(VLOOKUP(Tableau161920[[#This Row],[Référence]],MON_MSG!A:H,7,FALSE)),ISBLANK(VLOOKUP(Tableau161920[[#This Row],[Référence]],MON_MSG!A:H,7,FALSE))),"",VLOOKUP(Tableau161920[[#This Row],[Référence]],MON_MSG!A:H,7,FALSE))</f>
        <v/>
      </c>
      <c r="L1472" s="3" t="str">
        <f>IF(OR(ISNA(VLOOKUP(Tableau161920[[#This Row],[Référence]],MON_MSG!A:I,8,FALSE)),ISBLANK(VLOOKUP(Tableau161920[[#This Row],[Référence]],MON_MSG!A:I,8,FALSE))),"",VLOOKUP(Tableau161920[[#This Row],[Référence]],MON_MSG!A:I,8,FALSE))</f>
        <v/>
      </c>
      <c r="M1472" s="3" t="str">
        <f>IF(OR(ISNA(VLOOKUP(Tableau161920[[#This Row],[Référence]],MON_MSG!A:J,9,FALSE)),ISBLANK(VLOOKUP(Tableau161920[[#This Row],[Référence]],MON_MSG!A:J,9,FALSE))),"",VLOOKUP(Tableau161920[[#This Row],[Référence]],MON_MSG!A:J,9,FALSE))</f>
        <v/>
      </c>
      <c r="N1472" s="3" t="str">
        <f>IF(VLOOKUP($A1472,DICO_Complet!A:R,12,FALSE)=0,"",VLOOKUP($A1472,DICO_Complet!A:R,12,FALSE))</f>
        <v>RSB119_0046_ p2</v>
      </c>
      <c r="O1472" s="3" t="str">
        <f>IF(VLOOKUP($A1472,DICO_Complet!A:R,13,FALSE)=0,"",VLOOKUP($A1472,DICO_Complet!A:R,13,FALSE))</f>
        <v>119-0046-p2</v>
      </c>
      <c r="P1472" s="3" t="str">
        <f>IF(VLOOKUP($A1472,DICO_Complet!A:R,14,FALSE)=0,"",VLOOKUP($A1472,DICO_Complet!A:R,14,FALSE))</f>
        <v>059-0046-p2</v>
      </c>
      <c r="Q1472" s="3" t="str">
        <f>IF(VLOOKUP($A1472,DICO_Complet!A:R,15,FALSE)=0,"",VLOOKUP($A1472,DICO_Complet!A:R,15,FALSE))</f>
        <v/>
      </c>
      <c r="R1472" s="3" t="str">
        <f>IF(VLOOKUP($A1472,DICO_Complet!A:R,16,FALSE)=0,"",VLOOKUP($A1472,DICO_Complet!A:R,16,FALSE))</f>
        <v/>
      </c>
      <c r="S1472" s="3" t="str">
        <f>IF(VLOOKUP($A1472,DICO_Complet!A:R,17,FALSE)=0,"",VLOOKUP($A1472,DICO_Complet!A:R,17,FALSE))</f>
        <v/>
      </c>
      <c r="T1472" s="3" t="str">
        <f>IF(VLOOKUP($A1472,DICO_Complet!A:R,18,FALSE)=0,"",VLOOKUP($A1472,DICO_Complet!A:R,18,FALSE))</f>
        <v/>
      </c>
    </row>
    <row r="1473" spans="1:20">
      <c r="A1473" s="29">
        <v>241112000178</v>
      </c>
      <c r="B1473" s="30" t="str">
        <f>IF(ISNA(VLOOKUP(Tableau161920[[#This Row],[Référence]],MON_MSG!A:B,2,FALSE)),"N",IF($I1473="Obsolete","N","O"))</f>
        <v>O</v>
      </c>
      <c r="C1473" s="3" t="str">
        <f>VLOOKUP($A1473,DICO_Complet!A:R,3,FALSE)</f>
        <v>Transaction</v>
      </c>
      <c r="D1473" s="3" t="str">
        <f>VLOOKUP($A1473,DICO_Complet!A:R,4,FALSE)</f>
        <v>originalTransactionData</v>
      </c>
      <c r="E1473" s="3" t="str">
        <f>VLOOKUP($A1473,DICO_Complet!A:R,5,FALSE)</f>
        <v>authenticationAmount</v>
      </c>
      <c r="F1473" s="3" t="str">
        <f>VLOOKUP($A1473,DICO_Complet!A:R,6,FALSE)</f>
        <v>AmountType</v>
      </c>
      <c r="G1473" s="31" t="str">
        <f>VLOOKUP($A1473,DICO_Complet!A:R,7,FALSE)</f>
        <v>DNS</v>
      </c>
      <c r="H1473" s="31">
        <f>VLOOKUP($A1473,DICO_Complet!A:R,8,FALSE)</f>
        <v>0</v>
      </c>
      <c r="I1473" s="3" t="str">
        <f>IF(VLOOKUP($A1473,DICO_Complet!A:R,9,FALSE)&lt;&gt;0,VLOOKUP($A1473,DICO_Complet!A:R,9,FALSE),"")</f>
        <v/>
      </c>
      <c r="J1473" s="3" t="str">
        <f>VLOOKUP($A1473,DICO_Complet!A:R,10,FALSE)</f>
        <v>Authentication Amount</v>
      </c>
      <c r="K1473" s="3" t="str">
        <f>IF(OR(ISNA(VLOOKUP(Tableau161920[[#This Row],[Référence]],MON_MSG!A:H,7,FALSE)),ISBLANK(VLOOKUP(Tableau161920[[#This Row],[Référence]],MON_MSG!A:H,7,FALSE))),"",VLOOKUP(Tableau161920[[#This Row],[Référence]],MON_MSG!A:H,7,FALSE))</f>
        <v/>
      </c>
      <c r="L1473" s="3" t="str">
        <f>IF(OR(ISNA(VLOOKUP(Tableau161920[[#This Row],[Référence]],MON_MSG!A:I,8,FALSE)),ISBLANK(VLOOKUP(Tableau161920[[#This Row],[Référence]],MON_MSG!A:I,8,FALSE))),"",VLOOKUP(Tableau161920[[#This Row],[Référence]],MON_MSG!A:I,8,FALSE))</f>
        <v/>
      </c>
      <c r="M1473" s="3" t="str">
        <f>IF(OR(ISNA(VLOOKUP(Tableau161920[[#This Row],[Référence]],MON_MSG!A:J,9,FALSE)),ISBLANK(VLOOKUP(Tableau161920[[#This Row],[Référence]],MON_MSG!A:J,9,FALSE))),"",VLOOKUP(Tableau161920[[#This Row],[Référence]],MON_MSG!A:J,9,FALSE))</f>
        <v/>
      </c>
      <c r="N1473" s="3" t="str">
        <f>IF(VLOOKUP($A1473,DICO_Complet!A:R,12,FALSE)=0,"",VLOOKUP($A1473,DICO_Complet!A:R,12,FALSE))</f>
        <v>RSB119_0046_ p6</v>
      </c>
      <c r="O1473" s="3" t="str">
        <f>IF(VLOOKUP($A1473,DICO_Complet!A:R,13,FALSE)=0,"",VLOOKUP($A1473,DICO_Complet!A:R,13,FALSE))</f>
        <v>119-0046-p6</v>
      </c>
      <c r="P1473" s="3" t="str">
        <f>IF(VLOOKUP($A1473,DICO_Complet!A:R,14,FALSE)=0,"",VLOOKUP($A1473,DICO_Complet!A:R,14,FALSE))</f>
        <v/>
      </c>
      <c r="Q1473" s="3" t="str">
        <f>IF(VLOOKUP($A1473,DICO_Complet!A:R,15,FALSE)=0,"",VLOOKUP($A1473,DICO_Complet!A:R,15,FALSE))</f>
        <v/>
      </c>
      <c r="R1473" s="3" t="str">
        <f>IF(VLOOKUP($A1473,DICO_Complet!A:R,16,FALSE)=0,"",VLOOKUP($A1473,DICO_Complet!A:R,16,FALSE))</f>
        <v/>
      </c>
      <c r="S1473" s="3" t="str">
        <f>IF(VLOOKUP($A1473,DICO_Complet!A:R,17,FALSE)=0,"",VLOOKUP($A1473,DICO_Complet!A:R,17,FALSE))</f>
        <v/>
      </c>
      <c r="T1473" s="3" t="str">
        <f>IF(VLOOKUP($A1473,DICO_Complet!A:R,18,FALSE)=0,"",VLOOKUP($A1473,DICO_Complet!A:R,18,FALSE))</f>
        <v/>
      </c>
    </row>
    <row r="1474" spans="1:20">
      <c r="A1474" s="29">
        <v>241112000179</v>
      </c>
      <c r="B1474" s="30" t="str">
        <f>IF(ISNA(VLOOKUP(Tableau161920[[#This Row],[Référence]],MON_MSG!A:B,2,FALSE)),"N",IF($I1474="Obsolete","N","O"))</f>
        <v>O</v>
      </c>
      <c r="C1474" s="3" t="str">
        <f>VLOOKUP($A1474,DICO_Complet!A:R,3,FALSE)</f>
        <v>Transaction</v>
      </c>
      <c r="D1474" s="3" t="str">
        <f>VLOOKUP($A1474,DICO_Complet!A:R,4,FALSE)</f>
        <v>originalTransactionData</v>
      </c>
      <c r="E1474" s="3" t="str">
        <f>VLOOKUP($A1474,DICO_Complet!A:R,5,FALSE)</f>
        <v>authenticationDateTime</v>
      </c>
      <c r="F1474" s="3" t="str">
        <f>VLOOKUP($A1474,DICO_Complet!A:R,6,FALSE)</f>
        <v>ISODateTime</v>
      </c>
      <c r="G1474" s="31" t="str">
        <f>VLOOKUP($A1474,DICO_Complet!A:R,7,FALSE)</f>
        <v>DNS</v>
      </c>
      <c r="H1474" s="31">
        <f>VLOOKUP($A1474,DICO_Complet!A:R,8,FALSE)</f>
        <v>0</v>
      </c>
      <c r="I1474" s="3" t="str">
        <f>IF(VLOOKUP($A1474,DICO_Complet!A:R,9,FALSE)&lt;&gt;0,VLOOKUP($A1474,DICO_Complet!A:R,9,FALSE),"")</f>
        <v/>
      </c>
      <c r="J1474" s="3" t="str">
        <f>VLOOKUP($A1474,DICO_Complet!A:R,10,FALSE)</f>
        <v>Authentication Date</v>
      </c>
      <c r="K1474" s="3" t="str">
        <f>IF(OR(ISNA(VLOOKUP(Tableau161920[[#This Row],[Référence]],MON_MSG!A:H,7,FALSE)),ISBLANK(VLOOKUP(Tableau161920[[#This Row],[Référence]],MON_MSG!A:H,7,FALSE))),"",VLOOKUP(Tableau161920[[#This Row],[Référence]],MON_MSG!A:H,7,FALSE))</f>
        <v/>
      </c>
      <c r="L1474" s="3" t="str">
        <f>IF(OR(ISNA(VLOOKUP(Tableau161920[[#This Row],[Référence]],MON_MSG!A:I,8,FALSE)),ISBLANK(VLOOKUP(Tableau161920[[#This Row],[Référence]],MON_MSG!A:I,8,FALSE))),"",VLOOKUP(Tableau161920[[#This Row],[Référence]],MON_MSG!A:I,8,FALSE))</f>
        <v/>
      </c>
      <c r="M1474" s="3" t="str">
        <f>IF(OR(ISNA(VLOOKUP(Tableau161920[[#This Row],[Référence]],MON_MSG!A:J,9,FALSE)),ISBLANK(VLOOKUP(Tableau161920[[#This Row],[Référence]],MON_MSG!A:J,9,FALSE))),"",VLOOKUP(Tableau161920[[#This Row],[Référence]],MON_MSG!A:J,9,FALSE))</f>
        <v/>
      </c>
      <c r="N1474" s="3" t="str">
        <f>IF(VLOOKUP($A1474,DICO_Complet!A:R,12,FALSE)=0,"",VLOOKUP($A1474,DICO_Complet!A:R,12,FALSE))</f>
        <v>RSB119_0046_ p5 - n14</v>
      </c>
      <c r="O1474" s="3" t="str">
        <f>IF(VLOOKUP($A1474,DICO_Complet!A:R,13,FALSE)=0,"",VLOOKUP($A1474,DICO_Complet!A:R,13,FALSE))</f>
        <v>119-0046-p5</v>
      </c>
      <c r="P1474" s="3" t="str">
        <f>IF(VLOOKUP($A1474,DICO_Complet!A:R,14,FALSE)=0,"",VLOOKUP($A1474,DICO_Complet!A:R,14,FALSE))</f>
        <v>059-0046-p5</v>
      </c>
      <c r="Q1474" s="3" t="str">
        <f>IF(VLOOKUP($A1474,DICO_Complet!A:R,15,FALSE)=0,"",VLOOKUP($A1474,DICO_Complet!A:R,15,FALSE))</f>
        <v/>
      </c>
      <c r="R1474" s="3" t="str">
        <f>IF(VLOOKUP($A1474,DICO_Complet!A:R,16,FALSE)=0,"",VLOOKUP($A1474,DICO_Complet!A:R,16,FALSE))</f>
        <v/>
      </c>
      <c r="S1474" s="3" t="str">
        <f>IF(VLOOKUP($A1474,DICO_Complet!A:R,17,FALSE)=0,"",VLOOKUP($A1474,DICO_Complet!A:R,17,FALSE))</f>
        <v/>
      </c>
      <c r="T1474" s="3" t="str">
        <f>IF(VLOOKUP($A1474,DICO_Complet!A:R,18,FALSE)=0,"",VLOOKUP($A1474,DICO_Complet!A:R,18,FALSE))</f>
        <v/>
      </c>
    </row>
    <row r="1475" spans="1:20">
      <c r="A1475" s="29">
        <v>250327121304</v>
      </c>
      <c r="B1475" s="30" t="str">
        <f>IF(ISNA(VLOOKUP(Tableau161920[[#This Row],[Référence]],MON_MSG!A:B,2,FALSE)),"N",IF($I1475="Obsolete","N","O"))</f>
        <v>O</v>
      </c>
      <c r="C1475" s="3" t="str">
        <f>VLOOKUP($A1475,DICO_Complet!A:R,3,FALSE)</f>
        <v>Transaction</v>
      </c>
      <c r="D1475" s="3" t="str">
        <f>VLOOKUP($A1475,DICO_Complet!A:R,4,FALSE)</f>
        <v>originalTransactionData</v>
      </c>
      <c r="E1475" s="3" t="str">
        <f>VLOOKUP($A1475,DICO_Complet!A:R,5,FALSE)</f>
        <v>authorisationCode</v>
      </c>
      <c r="F1475" s="3" t="str">
        <f>VLOOKUP($A1475,DICO_Complet!A:R,6,FALSE)</f>
        <v>Max6AlphaNumericText</v>
      </c>
      <c r="G1475" s="31" t="str">
        <f>VLOOKUP($A1475,DICO_Complet!A:R,7,FALSE)</f>
        <v>DNS</v>
      </c>
      <c r="H1475" s="31">
        <f>VLOOKUP($A1475,DICO_Complet!A:R,8,FALSE)</f>
        <v>0</v>
      </c>
      <c r="I1475" s="3" t="str">
        <f>IF(VLOOKUP($A1475,DICO_Complet!A:R,9,FALSE)&lt;&gt;0,VLOOKUP($A1475,DICO_Complet!A:R,9,FALSE),"")</f>
        <v/>
      </c>
      <c r="J1475" s="3" t="str">
        <f>VLOOKUP($A1475,DICO_Complet!A:R,10,FALSE)</f>
        <v>authorisation code from original transaction stored</v>
      </c>
      <c r="K1475" s="3" t="str">
        <f>IF(OR(ISNA(VLOOKUP(Tableau161920[[#This Row],[Référence]],MON_MSG!A:H,7,FALSE)),ISBLANK(VLOOKUP(Tableau161920[[#This Row],[Référence]],MON_MSG!A:H,7,FALSE))),"",VLOOKUP(Tableau161920[[#This Row],[Référence]],MON_MSG!A:H,7,FALSE))</f>
        <v/>
      </c>
      <c r="L1475" s="3" t="str">
        <f>IF(OR(ISNA(VLOOKUP(Tableau161920[[#This Row],[Référence]],MON_MSG!A:I,8,FALSE)),ISBLANK(VLOOKUP(Tableau161920[[#This Row],[Référence]],MON_MSG!A:I,8,FALSE))),"",VLOOKUP(Tableau161920[[#This Row],[Référence]],MON_MSG!A:I,8,FALSE))</f>
        <v/>
      </c>
      <c r="M1475" s="3" t="str">
        <f>IF(OR(ISNA(VLOOKUP(Tableau161920[[#This Row],[Référence]],MON_MSG!A:J,9,FALSE)),ISBLANK(VLOOKUP(Tableau161920[[#This Row],[Référence]],MON_MSG!A:J,9,FALSE))),"",VLOOKUP(Tableau161920[[#This Row],[Référence]],MON_MSG!A:J,9,FALSE))</f>
        <v/>
      </c>
      <c r="N1475" s="3" t="str">
        <f>IF(VLOOKUP($A1475,DICO_Complet!A:R,12,FALSE)=0,"",VLOOKUP($A1475,DICO_Complet!A:R,12,FALSE))</f>
        <v>ISO38</v>
      </c>
      <c r="O1475" s="3" t="str">
        <f>IF(VLOOKUP($A1475,DICO_Complet!A:R,13,FALSE)=0,"",VLOOKUP($A1475,DICO_Complet!A:R,13,FALSE))</f>
        <v>038</v>
      </c>
      <c r="P1475" s="3" t="str">
        <f>IF(VLOOKUP($A1475,DICO_Complet!A:R,14,FALSE)=0,"",VLOOKUP($A1475,DICO_Complet!A:R,14,FALSE))</f>
        <v>038</v>
      </c>
      <c r="Q1475" s="3" t="str">
        <f>IF(VLOOKUP($A1475,DICO_Complet!A:R,15,FALSE)=0,"",VLOOKUP($A1475,DICO_Complet!A:R,15,FALSE))</f>
        <v>038</v>
      </c>
      <c r="R1475" s="3" t="str">
        <f>IF(VLOOKUP($A1475,DICO_Complet!A:R,16,FALSE)=0,"",VLOOKUP($A1475,DICO_Complet!A:R,16,FALSE))</f>
        <v/>
      </c>
      <c r="S1475" s="3" t="str">
        <f>IF(VLOOKUP($A1475,DICO_Complet!A:R,17,FALSE)=0,"",VLOOKUP($A1475,DICO_Complet!A:R,17,FALSE))</f>
        <v>DE 038</v>
      </c>
      <c r="T1475" s="3" t="str">
        <f>IF(VLOOKUP($A1475,DICO_Complet!A:R,18,FALSE)=0,"",VLOOKUP($A1475,DICO_Complet!A:R,18,FALSE))</f>
        <v/>
      </c>
    </row>
    <row r="1476" spans="1:20">
      <c r="A1476" s="29">
        <v>241112000180</v>
      </c>
      <c r="B1476" s="30" t="str">
        <f>IF(ISNA(VLOOKUP(Tableau161920[[#This Row],[Référence]],MON_MSG!A:B,2,FALSE)),"N",IF($I1476="Obsolete","N","O"))</f>
        <v>N</v>
      </c>
      <c r="C1476" s="3" t="str">
        <f>VLOOKUP($A1476,DICO_Complet!A:R,3,FALSE)</f>
        <v>Transaction</v>
      </c>
      <c r="D1476" s="3" t="str">
        <f>VLOOKUP($A1476,DICO_Complet!A:R,4,FALSE)</f>
        <v>originalTransactionData</v>
      </c>
      <c r="E1476" s="3" t="str">
        <f>VLOOKUP($A1476,DICO_Complet!A:R,5,FALSE)</f>
        <v>cardholderAuthenticationMethod</v>
      </c>
      <c r="F1476" s="3" t="str">
        <f>VLOOKUP($A1476,DICO_Complet!A:R,6,FALSE)</f>
        <v>CardholderAuthenticationMethodCodeset</v>
      </c>
      <c r="G1476" s="31" t="str">
        <f>VLOOKUP($A1476,DICO_Complet!A:R,7,FALSE)</f>
        <v>DNS</v>
      </c>
      <c r="H1476" s="31">
        <f>VLOOKUP($A1476,DICO_Complet!A:R,8,FALSE)</f>
        <v>0</v>
      </c>
      <c r="I1476" s="3" t="str">
        <f>IF(VLOOKUP($A1476,DICO_Complet!A:R,9,FALSE)&lt;&gt;0,VLOOKUP($A1476,DICO_Complet!A:R,9,FALSE),"")</f>
        <v>Obsolete</v>
      </c>
      <c r="J1476" s="3" t="str">
        <f>VLOOKUP($A1476,DICO_Complet!A:R,10,FALSE)</f>
        <v>Cardholder authentication method</v>
      </c>
      <c r="K1476" s="3" t="str">
        <f>IF(OR(ISNA(VLOOKUP(Tableau161920[[#This Row],[Référence]],MON_MSG!A:H,7,FALSE)),ISBLANK(VLOOKUP(Tableau161920[[#This Row],[Référence]],MON_MSG!A:H,7,FALSE))),"",VLOOKUP(Tableau161920[[#This Row],[Référence]],MON_MSG!A:H,7,FALSE))</f>
        <v/>
      </c>
      <c r="L1476" s="3" t="str">
        <f>IF(OR(ISNA(VLOOKUP(Tableau161920[[#This Row],[Référence]],MON_MSG!A:I,8,FALSE)),ISBLANK(VLOOKUP(Tableau161920[[#This Row],[Référence]],MON_MSG!A:I,8,FALSE))),"",VLOOKUP(Tableau161920[[#This Row],[Référence]],MON_MSG!A:I,8,FALSE))</f>
        <v/>
      </c>
      <c r="M1476" s="3" t="str">
        <f>IF(OR(ISNA(VLOOKUP(Tableau161920[[#This Row],[Référence]],MON_MSG!A:J,9,FALSE)),ISBLANK(VLOOKUP(Tableau161920[[#This Row],[Référence]],MON_MSG!A:J,9,FALSE))),"",VLOOKUP(Tableau161920[[#This Row],[Référence]],MON_MSG!A:J,9,FALSE))</f>
        <v/>
      </c>
      <c r="N1476" s="3" t="str">
        <f>IF(VLOOKUP($A1476,DICO_Complet!A:R,12,FALSE)=0,"",VLOOKUP($A1476,DICO_Complet!A:R,12,FALSE))</f>
        <v>RSB119_0420_ p2</v>
      </c>
      <c r="O1476" s="3" t="str">
        <f>IF(VLOOKUP($A1476,DICO_Complet!A:R,13,FALSE)=0,"",VLOOKUP($A1476,DICO_Complet!A:R,13,FALSE))</f>
        <v>119-0420-p2 codeset du CB2AF 022-p4</v>
      </c>
      <c r="P1476" s="3" t="str">
        <f>IF(VLOOKUP($A1476,DICO_Complet!A:R,14,FALSE)=0,"",VLOOKUP($A1476,DICO_Complet!A:R,14,FALSE))</f>
        <v>058-0420-p2</v>
      </c>
      <c r="Q1476" s="3" t="str">
        <f>IF(VLOOKUP($A1476,DICO_Complet!A:R,15,FALSE)=0,"",VLOOKUP($A1476,DICO_Complet!A:R,15,FALSE))</f>
        <v/>
      </c>
      <c r="R1476" s="3" t="str">
        <f>IF(VLOOKUP($A1476,DICO_Complet!A:R,16,FALSE)=0,"",VLOOKUP($A1476,DICO_Complet!A:R,16,FALSE))</f>
        <v/>
      </c>
      <c r="S1476" s="3" t="str">
        <f>IF(VLOOKUP($A1476,DICO_Complet!A:R,17,FALSE)=0,"",VLOOKUP($A1476,DICO_Complet!A:R,17,FALSE))</f>
        <v/>
      </c>
      <c r="T1476" s="3" t="str">
        <f>IF(VLOOKUP($A1476,DICO_Complet!A:R,18,FALSE)=0,"",VLOOKUP($A1476,DICO_Complet!A:R,18,FALSE))</f>
        <v/>
      </c>
    </row>
    <row r="1477" spans="1:20">
      <c r="A1477" s="29">
        <v>241112000181</v>
      </c>
      <c r="B1477" s="30" t="str">
        <f>IF(ISNA(VLOOKUP(Tableau161920[[#This Row],[Référence]],MON_MSG!A:B,2,FALSE)),"N",IF($I1477="Obsolete","N","O"))</f>
        <v>O</v>
      </c>
      <c r="C1477" s="3" t="str">
        <f>VLOOKUP($A1477,DICO_Complet!A:R,3,FALSE)</f>
        <v>Transaction</v>
      </c>
      <c r="D1477" s="3" t="str">
        <f>VLOOKUP($A1477,DICO_Complet!A:R,4,FALSE)</f>
        <v>originalTransactionData</v>
      </c>
      <c r="E1477" s="3" t="str">
        <f>VLOOKUP($A1477,DICO_Complet!A:R,5,FALSE)</f>
        <v>cardholderAuthenticationValue</v>
      </c>
      <c r="F1477" s="3" t="str">
        <f>VLOOKUP($A1477,DICO_Complet!A:R,6,FALSE)</f>
        <v>Min4Max40HexBinaryText</v>
      </c>
      <c r="G1477" s="31" t="str">
        <f>VLOOKUP($A1477,DICO_Complet!A:R,7,FALSE)</f>
        <v>DNS</v>
      </c>
      <c r="H1477" s="31">
        <f>VLOOKUP($A1477,DICO_Complet!A:R,8,FALSE)</f>
        <v>0</v>
      </c>
      <c r="I1477" s="3" t="str">
        <f>IF(VLOOKUP($A1477,DICO_Complet!A:R,9,FALSE)&lt;&gt;0,VLOOKUP($A1477,DICO_Complet!A:R,9,FALSE),"")</f>
        <v/>
      </c>
      <c r="J1477" s="3" t="str">
        <f>VLOOKUP($A1477,DICO_Complet!A:R,10,FALSE)</f>
        <v>Cardholder Authentication value</v>
      </c>
      <c r="K1477" s="3" t="str">
        <f>IF(OR(ISNA(VLOOKUP(Tableau161920[[#This Row],[Référence]],MON_MSG!A:H,7,FALSE)),ISBLANK(VLOOKUP(Tableau161920[[#This Row],[Référence]],MON_MSG!A:H,7,FALSE))),"",VLOOKUP(Tableau161920[[#This Row],[Référence]],MON_MSG!A:H,7,FALSE))</f>
        <v/>
      </c>
      <c r="L1477" s="3" t="str">
        <f>IF(OR(ISNA(VLOOKUP(Tableau161920[[#This Row],[Référence]],MON_MSG!A:I,8,FALSE)),ISBLANK(VLOOKUP(Tableau161920[[#This Row],[Référence]],MON_MSG!A:I,8,FALSE))),"",VLOOKUP(Tableau161920[[#This Row],[Référence]],MON_MSG!A:I,8,FALSE))</f>
        <v/>
      </c>
      <c r="M1477" s="3" t="str">
        <f>IF(OR(ISNA(VLOOKUP(Tableau161920[[#This Row],[Référence]],MON_MSG!A:J,9,FALSE)),ISBLANK(VLOOKUP(Tableau161920[[#This Row],[Référence]],MON_MSG!A:J,9,FALSE))),"",VLOOKUP(Tableau161920[[#This Row],[Référence]],MON_MSG!A:J,9,FALSE))</f>
        <v/>
      </c>
      <c r="N1477" s="3" t="str">
        <f>IF(VLOOKUP($A1477,DICO_Complet!A:R,12,FALSE)=0,"",VLOOKUP($A1477,DICO_Complet!A:R,12,FALSE))</f>
        <v>RSB119_0420_ p6</v>
      </c>
      <c r="O1477" s="3" t="str">
        <f>IF(VLOOKUP($A1477,DICO_Complet!A:R,13,FALSE)=0,"",VLOOKUP($A1477,DICO_Complet!A:R,13,FALSE))</f>
        <v>119-0420-p6</v>
      </c>
      <c r="P1477" s="3" t="str">
        <f>IF(VLOOKUP($A1477,DICO_Complet!A:R,14,FALSE)=0,"",VLOOKUP($A1477,DICO_Complet!A:R,14,FALSE))</f>
        <v>058-0420-p6</v>
      </c>
      <c r="Q1477" s="3" t="str">
        <f>IF(VLOOKUP($A1477,DICO_Complet!A:R,15,FALSE)=0,"",VLOOKUP($A1477,DICO_Complet!A:R,15,FALSE))</f>
        <v/>
      </c>
      <c r="R1477" s="3" t="str">
        <f>IF(VLOOKUP($A1477,DICO_Complet!A:R,16,FALSE)=0,"",VLOOKUP($A1477,DICO_Complet!A:R,16,FALSE))</f>
        <v/>
      </c>
      <c r="S1477" s="3" t="str">
        <f>IF(VLOOKUP($A1477,DICO_Complet!A:R,17,FALSE)=0,"",VLOOKUP($A1477,DICO_Complet!A:R,17,FALSE))</f>
        <v/>
      </c>
      <c r="T1477" s="3" t="str">
        <f>IF(VLOOKUP($A1477,DICO_Complet!A:R,18,FALSE)=0,"",VLOOKUP($A1477,DICO_Complet!A:R,18,FALSE))</f>
        <v/>
      </c>
    </row>
    <row r="1478" spans="1:20">
      <c r="A1478" s="29">
        <v>241112000182</v>
      </c>
      <c r="B1478" s="30" t="str">
        <f>IF(ISNA(VLOOKUP(Tableau161920[[#This Row],[Référence]],MON_MSG!A:B,2,FALSE)),"N",IF($I1478="Obsolete","N","O"))</f>
        <v>O</v>
      </c>
      <c r="C1478" s="3" t="str">
        <f>VLOOKUP($A1478,DICO_Complet!A:R,3,FALSE)</f>
        <v>Transaction</v>
      </c>
      <c r="D1478" s="3" t="str">
        <f>VLOOKUP($A1478,DICO_Complet!A:R,4,FALSE)</f>
        <v>originalTransactionData</v>
      </c>
      <c r="E1478" s="3" t="str">
        <f>VLOOKUP($A1478,DICO_Complet!A:R,5,FALSE)</f>
        <v>cardholderAuthenticationValueCalculationMethod</v>
      </c>
      <c r="F1478" s="3" t="str">
        <f>VLOOKUP($A1478,DICO_Complet!A:R,6,FALSE)</f>
        <v>Exact1AlphaNumericText</v>
      </c>
      <c r="G1478" s="31" t="str">
        <f>VLOOKUP($A1478,DICO_Complet!A:R,7,FALSE)</f>
        <v>DNS</v>
      </c>
      <c r="H1478" s="31">
        <f>VLOOKUP($A1478,DICO_Complet!A:R,8,FALSE)</f>
        <v>0</v>
      </c>
      <c r="I1478" s="3" t="str">
        <f>IF(VLOOKUP($A1478,DICO_Complet!A:R,9,FALSE)&lt;&gt;0,VLOOKUP($A1478,DICO_Complet!A:R,9,FALSE),"")</f>
        <v/>
      </c>
      <c r="J1478" s="3" t="str">
        <f>VLOOKUP($A1478,DICO_Complet!A:R,10,FALSE)</f>
        <v>Cardholder authentication value calculation method</v>
      </c>
      <c r="K1478" s="3" t="str">
        <f>IF(OR(ISNA(VLOOKUP(Tableau161920[[#This Row],[Référence]],MON_MSG!A:H,7,FALSE)),ISBLANK(VLOOKUP(Tableau161920[[#This Row],[Référence]],MON_MSG!A:H,7,FALSE))),"",VLOOKUP(Tableau161920[[#This Row],[Référence]],MON_MSG!A:H,7,FALSE))</f>
        <v/>
      </c>
      <c r="L1478" s="3" t="str">
        <f>IF(OR(ISNA(VLOOKUP(Tableau161920[[#This Row],[Référence]],MON_MSG!A:I,8,FALSE)),ISBLANK(VLOOKUP(Tableau161920[[#This Row],[Référence]],MON_MSG!A:I,8,FALSE))),"",VLOOKUP(Tableau161920[[#This Row],[Référence]],MON_MSG!A:I,8,FALSE))</f>
        <v/>
      </c>
      <c r="M1478" s="3" t="str">
        <f>IF(OR(ISNA(VLOOKUP(Tableau161920[[#This Row],[Référence]],MON_MSG!A:J,9,FALSE)),ISBLANK(VLOOKUP(Tableau161920[[#This Row],[Référence]],MON_MSG!A:J,9,FALSE))),"",VLOOKUP(Tableau161920[[#This Row],[Référence]],MON_MSG!A:J,9,FALSE))</f>
        <v/>
      </c>
      <c r="N1478" s="3" t="str">
        <f>IF(VLOOKUP($A1478,DICO_Complet!A:R,12,FALSE)=0,"",VLOOKUP($A1478,DICO_Complet!A:R,12,FALSE))</f>
        <v>RSB119_0420_ p3</v>
      </c>
      <c r="O1478" s="3" t="str">
        <f>IF(VLOOKUP($A1478,DICO_Complet!A:R,13,FALSE)=0,"",VLOOKUP($A1478,DICO_Complet!A:R,13,FALSE))</f>
        <v>119-0420-p3</v>
      </c>
      <c r="P1478" s="3" t="str">
        <f>IF(VLOOKUP($A1478,DICO_Complet!A:R,14,FALSE)=0,"",VLOOKUP($A1478,DICO_Complet!A:R,14,FALSE))</f>
        <v>058-0420-p3</v>
      </c>
      <c r="Q1478" s="3" t="str">
        <f>IF(VLOOKUP($A1478,DICO_Complet!A:R,15,FALSE)=0,"",VLOOKUP($A1478,DICO_Complet!A:R,15,FALSE))</f>
        <v/>
      </c>
      <c r="R1478" s="3" t="str">
        <f>IF(VLOOKUP($A1478,DICO_Complet!A:R,16,FALSE)=0,"",VLOOKUP($A1478,DICO_Complet!A:R,16,FALSE))</f>
        <v/>
      </c>
      <c r="S1478" s="3" t="str">
        <f>IF(VLOOKUP($A1478,DICO_Complet!A:R,17,FALSE)=0,"",VLOOKUP($A1478,DICO_Complet!A:R,17,FALSE))</f>
        <v/>
      </c>
      <c r="T1478" s="3" t="str">
        <f>IF(VLOOKUP($A1478,DICO_Complet!A:R,18,FALSE)=0,"",VLOOKUP($A1478,DICO_Complet!A:R,18,FALSE))</f>
        <v/>
      </c>
    </row>
    <row r="1479" spans="1:20">
      <c r="A1479" s="29">
        <v>251118094600</v>
      </c>
      <c r="B1479" s="30" t="str">
        <f>IF(ISNA(VLOOKUP(Tableau161920[[#This Row],[Référence]],MON_MSG!A:B,2,FALSE)),"N",IF($I1479="Obsolete","N","O"))</f>
        <v>O</v>
      </c>
      <c r="C1479" s="3" t="str">
        <f>VLOOKUP($A1479,DICO_Complet!A:R,3,FALSE)</f>
        <v>Transaction</v>
      </c>
      <c r="D1479" s="3" t="str">
        <f>VLOOKUP($A1479,DICO_Complet!A:R,4,FALSE)</f>
        <v>originalTransactionData</v>
      </c>
      <c r="E1479" s="3" t="str">
        <f>VLOOKUP($A1479,DICO_Complet!A:R,5,FALSE)</f>
        <v>cardholderWalletAuthenticationMethod</v>
      </c>
      <c r="F1479" s="3" t="str">
        <f>VLOOKUP($A1479,DICO_Complet!A:R,6,FALSE)</f>
        <v>Max2Text</v>
      </c>
      <c r="G1479" s="31" t="str">
        <f>VLOOKUP($A1479,DICO_Complet!A:R,7,FALSE)</f>
        <v>DNS</v>
      </c>
      <c r="H1479" s="31">
        <f>VLOOKUP($A1479,DICO_Complet!A:R,8,FALSE)</f>
        <v>0</v>
      </c>
      <c r="I1479" s="3" t="str">
        <f>IF(VLOOKUP($A1479,DICO_Complet!A:R,9,FALSE)&lt;&gt;0,VLOOKUP($A1479,DICO_Complet!A:R,9,FALSE),"")</f>
        <v/>
      </c>
      <c r="J1479" s="3" t="str">
        <f>VLOOKUP($A1479,DICO_Complet!A:R,10,FALSE)</f>
        <v>Cardholder authenticationMethod for a wallet</v>
      </c>
      <c r="K1479" s="3" t="str">
        <f>IF(OR(ISNA(VLOOKUP(Tableau161920[[#This Row],[Référence]],MON_MSG!A:H,7,FALSE)),ISBLANK(VLOOKUP(Tableau161920[[#This Row],[Référence]],MON_MSG!A:H,7,FALSE))),"",VLOOKUP(Tableau161920[[#This Row],[Référence]],MON_MSG!A:H,7,FALSE))</f>
        <v/>
      </c>
      <c r="L1479" s="3" t="str">
        <f>IF(OR(ISNA(VLOOKUP(Tableau161920[[#This Row],[Référence]],MON_MSG!A:I,8,FALSE)),ISBLANK(VLOOKUP(Tableau161920[[#This Row],[Référence]],MON_MSG!A:I,8,FALSE))),"",VLOOKUP(Tableau161920[[#This Row],[Référence]],MON_MSG!A:I,8,FALSE))</f>
        <v/>
      </c>
      <c r="M1479" s="3" t="str">
        <f>IF(OR(ISNA(VLOOKUP(Tableau161920[[#This Row],[Référence]],MON_MSG!A:J,9,FALSE)),ISBLANK(VLOOKUP(Tableau161920[[#This Row],[Référence]],MON_MSG!A:J,9,FALSE))),"",VLOOKUP(Tableau161920[[#This Row],[Référence]],MON_MSG!A:J,9,FALSE))</f>
        <v/>
      </c>
      <c r="N1479" s="3" t="str">
        <f>IF(VLOOKUP($A1479,DICO_Complet!A:R,12,FALSE)=0,"",VLOOKUP($A1479,DICO_Complet!A:R,12,FALSE))</f>
        <v>RSB119_0420_ p2</v>
      </c>
      <c r="O1479" s="3" t="str">
        <f>IF(VLOOKUP($A1479,DICO_Complet!A:R,13,FALSE)=0,"",VLOOKUP($A1479,DICO_Complet!A:R,13,FALSE))</f>
        <v>119-0420-p2</v>
      </c>
      <c r="P1479" s="3" t="str">
        <f>IF(VLOOKUP($A1479,DICO_Complet!A:R,14,FALSE)=0,"",VLOOKUP($A1479,DICO_Complet!A:R,14,FALSE))</f>
        <v>058-0420-p2</v>
      </c>
      <c r="Q1479" s="3" t="str">
        <f>IF(VLOOKUP($A1479,DICO_Complet!A:R,15,FALSE)=0,"",VLOOKUP($A1479,DICO_Complet!A:R,15,FALSE))</f>
        <v>059-0420-p2</v>
      </c>
      <c r="R1479" s="3" t="str">
        <f>IF(VLOOKUP($A1479,DICO_Complet!A:R,16,FALSE)=0,"",VLOOKUP($A1479,DICO_Complet!A:R,16,FALSE))</f>
        <v/>
      </c>
      <c r="S1479" s="3" t="str">
        <f>IF(VLOOKUP($A1479,DICO_Complet!A:R,17,FALSE)=0,"",VLOOKUP($A1479,DICO_Complet!A:R,17,FALSE))</f>
        <v/>
      </c>
      <c r="T1479" s="3" t="str">
        <f>IF(VLOOKUP($A1479,DICO_Complet!A:R,18,FALSE)=0,"",VLOOKUP($A1479,DICO_Complet!A:R,18,FALSE))</f>
        <v/>
      </c>
    </row>
    <row r="1480" spans="1:20">
      <c r="A1480" s="29">
        <v>241112000183</v>
      </c>
      <c r="B1480" s="30" t="str">
        <f>IF(ISNA(VLOOKUP(Tableau161920[[#This Row],[Référence]],MON_MSG!A:B,2,FALSE)),"N",IF($I1480="Obsolete","N","O"))</f>
        <v>O</v>
      </c>
      <c r="C1480" s="3" t="str">
        <f>VLOOKUP($A1480,DICO_Complet!A:R,3,FALSE)</f>
        <v>Transaction</v>
      </c>
      <c r="D1480" s="3" t="str">
        <f>VLOOKUP($A1480,DICO_Complet!A:R,4,FALSE)</f>
        <v>originalTransactionData</v>
      </c>
      <c r="E1480" s="3" t="str">
        <f>VLOOKUP($A1480,DICO_Complet!A:R,5,FALSE)</f>
        <v>dsTransactionId</v>
      </c>
      <c r="F1480" s="3" t="str">
        <f>VLOOKUP($A1480,DICO_Complet!A:R,6,FALSE)</f>
        <v>Exact36Text</v>
      </c>
      <c r="G1480" s="31" t="str">
        <f>VLOOKUP($A1480,DICO_Complet!A:R,7,FALSE)</f>
        <v>DNS</v>
      </c>
      <c r="H1480" s="31">
        <f>VLOOKUP($A1480,DICO_Complet!A:R,8,FALSE)</f>
        <v>0</v>
      </c>
      <c r="I1480" s="3" t="str">
        <f>IF(VLOOKUP($A1480,DICO_Complet!A:R,9,FALSE)&lt;&gt;0,VLOOKUP($A1480,DICO_Complet!A:R,9,FALSE),"")</f>
        <v/>
      </c>
      <c r="J1480" s="3" t="str">
        <f>VLOOKUP($A1480,DICO_Complet!A:R,10,FALSE)</f>
        <v>DS Transaction ID</v>
      </c>
      <c r="K1480" s="3" t="str">
        <f>IF(OR(ISNA(VLOOKUP(Tableau161920[[#This Row],[Référence]],MON_MSG!A:H,7,FALSE)),ISBLANK(VLOOKUP(Tableau161920[[#This Row],[Référence]],MON_MSG!A:H,7,FALSE))),"",VLOOKUP(Tableau161920[[#This Row],[Référence]],MON_MSG!A:H,7,FALSE))</f>
        <v/>
      </c>
      <c r="L1480" s="3" t="str">
        <f>IF(OR(ISNA(VLOOKUP(Tableau161920[[#This Row],[Référence]],MON_MSG!A:I,8,FALSE)),ISBLANK(VLOOKUP(Tableau161920[[#This Row],[Référence]],MON_MSG!A:I,8,FALSE))),"",VLOOKUP(Tableau161920[[#This Row],[Référence]],MON_MSG!A:I,8,FALSE))</f>
        <v/>
      </c>
      <c r="M1480" s="3" t="str">
        <f>IF(OR(ISNA(VLOOKUP(Tableau161920[[#This Row],[Référence]],MON_MSG!A:J,9,FALSE)),ISBLANK(VLOOKUP(Tableau161920[[#This Row],[Référence]],MON_MSG!A:J,9,FALSE))),"",VLOOKUP(Tableau161920[[#This Row],[Référence]],MON_MSG!A:J,9,FALSE))</f>
        <v/>
      </c>
      <c r="N1480" s="3" t="str">
        <f>IF(VLOOKUP($A1480,DICO_Complet!A:R,12,FALSE)=0,"",VLOOKUP($A1480,DICO_Complet!A:R,12,FALSE))</f>
        <v>RSB119_0046_ p3</v>
      </c>
      <c r="O1480" s="3" t="str">
        <f>IF(VLOOKUP($A1480,DICO_Complet!A:R,13,FALSE)=0,"",VLOOKUP($A1480,DICO_Complet!A:R,13,FALSE))</f>
        <v>119-0046-p3</v>
      </c>
      <c r="P1480" s="3" t="str">
        <f>IF(VLOOKUP($A1480,DICO_Complet!A:R,14,FALSE)=0,"",VLOOKUP($A1480,DICO_Complet!A:R,14,FALSE))</f>
        <v>059-0046-p3</v>
      </c>
      <c r="Q1480" s="3" t="str">
        <f>IF(VLOOKUP($A1480,DICO_Complet!A:R,15,FALSE)=0,"",VLOOKUP($A1480,DICO_Complet!A:R,15,FALSE))</f>
        <v/>
      </c>
      <c r="R1480" s="3" t="str">
        <f>IF(VLOOKUP($A1480,DICO_Complet!A:R,16,FALSE)=0,"",VLOOKUP($A1480,DICO_Complet!A:R,16,FALSE))</f>
        <v/>
      </c>
      <c r="S1480" s="3" t="str">
        <f>IF(VLOOKUP($A1480,DICO_Complet!A:R,17,FALSE)=0,"",VLOOKUP($A1480,DICO_Complet!A:R,17,FALSE))</f>
        <v/>
      </c>
      <c r="T1480" s="3" t="str">
        <f>IF(VLOOKUP($A1480,DICO_Complet!A:R,18,FALSE)=0,"",VLOOKUP($A1480,DICO_Complet!A:R,18,FALSE))</f>
        <v/>
      </c>
    </row>
    <row r="1481" spans="1:20">
      <c r="A1481" s="29">
        <v>241112000184</v>
      </c>
      <c r="B1481" s="30" t="str">
        <f>IF(ISNA(VLOOKUP(Tableau161920[[#This Row],[Référence]],MON_MSG!A:B,2,FALSE)),"N",IF($I1481="Obsolete","N","O"))</f>
        <v>O</v>
      </c>
      <c r="C1481" s="3" t="str">
        <f>VLOOKUP($A1481,DICO_Complet!A:R,3,FALSE)</f>
        <v>Transaction</v>
      </c>
      <c r="D1481" s="3" t="str">
        <f>VLOOKUP($A1481,DICO_Complet!A:R,4,FALSE)</f>
        <v>originalTransactionData</v>
      </c>
      <c r="E1481" s="3" t="str">
        <f>VLOOKUP($A1481,DICO_Complet!A:R,5,FALSE)</f>
        <v>electronicCommerceAuthenticationNature</v>
      </c>
      <c r="F1481" s="3" t="str">
        <f>VLOOKUP($A1481,DICO_Complet!A:R,6,FALSE)</f>
        <v>ElectronicCommerceAuthenticationNatureCodeset</v>
      </c>
      <c r="G1481" s="31" t="str">
        <f>VLOOKUP($A1481,DICO_Complet!A:R,7,FALSE)</f>
        <v>DNS</v>
      </c>
      <c r="H1481" s="31">
        <f>VLOOKUP($A1481,DICO_Complet!A:R,8,FALSE)</f>
        <v>0</v>
      </c>
      <c r="I1481" s="3" t="str">
        <f>IF(VLOOKUP($A1481,DICO_Complet!A:R,9,FALSE)&lt;&gt;0,VLOOKUP($A1481,DICO_Complet!A:R,9,FALSE),"")</f>
        <v/>
      </c>
      <c r="J1481" s="3" t="str">
        <f>VLOOKUP($A1481,DICO_Complet!A:R,10,FALSE)</f>
        <v>Electronic commerce transaction authentication type</v>
      </c>
      <c r="K1481" s="3" t="str">
        <f>IF(OR(ISNA(VLOOKUP(Tableau161920[[#This Row],[Référence]],MON_MSG!A:H,7,FALSE)),ISBLANK(VLOOKUP(Tableau161920[[#This Row],[Référence]],MON_MSG!A:H,7,FALSE))),"",VLOOKUP(Tableau161920[[#This Row],[Référence]],MON_MSG!A:H,7,FALSE))</f>
        <v/>
      </c>
      <c r="L1481" s="3" t="str">
        <f>IF(OR(ISNA(VLOOKUP(Tableau161920[[#This Row],[Référence]],MON_MSG!A:I,8,FALSE)),ISBLANK(VLOOKUP(Tableau161920[[#This Row],[Référence]],MON_MSG!A:I,8,FALSE))),"",VLOOKUP(Tableau161920[[#This Row],[Référence]],MON_MSG!A:I,8,FALSE))</f>
        <v/>
      </c>
      <c r="M1481" s="3" t="str">
        <f>IF(OR(ISNA(VLOOKUP(Tableau161920[[#This Row],[Référence]],MON_MSG!A:J,9,FALSE)),ISBLANK(VLOOKUP(Tableau161920[[#This Row],[Référence]],MON_MSG!A:J,9,FALSE))),"",VLOOKUP(Tableau161920[[#This Row],[Référence]],MON_MSG!A:J,9,FALSE))</f>
        <v/>
      </c>
      <c r="N1481" s="3" t="str">
        <f>IF(VLOOKUP($A1481,DICO_Complet!A:R,12,FALSE)=0,"",VLOOKUP($A1481,DICO_Complet!A:R,12,FALSE))</f>
        <v>RSB119_0420_ p1</v>
      </c>
      <c r="O1481" s="3" t="str">
        <f>IF(VLOOKUP($A1481,DICO_Complet!A:R,13,FALSE)=0,"",VLOOKUP($A1481,DICO_Complet!A:R,13,FALSE))</f>
        <v>119-0420-p1</v>
      </c>
      <c r="P1481" s="3" t="str">
        <f>IF(VLOOKUP($A1481,DICO_Complet!A:R,14,FALSE)=0,"",VLOOKUP($A1481,DICO_Complet!A:R,14,FALSE))</f>
        <v>058-0420-p1</v>
      </c>
      <c r="Q1481" s="3" t="str">
        <f>IF(VLOOKUP($A1481,DICO_Complet!A:R,15,FALSE)=0,"",VLOOKUP($A1481,DICO_Complet!A:R,15,FALSE))</f>
        <v/>
      </c>
      <c r="R1481" s="3" t="str">
        <f>IF(VLOOKUP($A1481,DICO_Complet!A:R,16,FALSE)=0,"",VLOOKUP($A1481,DICO_Complet!A:R,16,FALSE))</f>
        <v/>
      </c>
      <c r="S1481" s="3" t="str">
        <f>IF(VLOOKUP($A1481,DICO_Complet!A:R,17,FALSE)=0,"",VLOOKUP($A1481,DICO_Complet!A:R,17,FALSE))</f>
        <v/>
      </c>
      <c r="T1481" s="3" t="str">
        <f>IF(VLOOKUP($A1481,DICO_Complet!A:R,18,FALSE)=0,"",VLOOKUP($A1481,DICO_Complet!A:R,18,FALSE))</f>
        <v/>
      </c>
    </row>
    <row r="1482" spans="1:20">
      <c r="A1482" s="29">
        <v>250425125002</v>
      </c>
      <c r="B1482" s="30" t="str">
        <f>IF(ISNA(VLOOKUP(Tableau161920[[#This Row],[Référence]],MON_MSG!A:B,2,FALSE)),"N",IF($I1482="Obsolete","N","O"))</f>
        <v>O</v>
      </c>
      <c r="C1482" s="3" t="str">
        <f>VLOOKUP($A1482,DICO_Complet!A:R,3,FALSE)</f>
        <v>Transaction</v>
      </c>
      <c r="D1482" s="3" t="str">
        <f>VLOOKUP($A1482,DICO_Complet!A:R,4,FALSE)</f>
        <v>originalTransactionData</v>
      </c>
      <c r="E1482" s="3" t="str">
        <f>VLOOKUP($A1482,DICO_Complet!A:R,5,FALSE)</f>
        <v>institutionIdCode</v>
      </c>
      <c r="F1482" s="3" t="str">
        <f>VLOOKUP($A1482,DICO_Complet!A:R,6,FALSE)</f>
        <v>Exact11NumericText</v>
      </c>
      <c r="G1482" s="31" t="str">
        <f>VLOOKUP($A1482,DICO_Complet!A:R,7,FALSE)</f>
        <v>DNS</v>
      </c>
      <c r="H1482" s="31">
        <f>VLOOKUP($A1482,DICO_Complet!A:R,8,FALSE)</f>
        <v>0</v>
      </c>
      <c r="I1482" s="3" t="str">
        <f>IF(VLOOKUP($A1482,DICO_Complet!A:R,9,FALSE)&lt;&gt;0,VLOOKUP($A1482,DICO_Complet!A:R,9,FALSE),"")</f>
        <v/>
      </c>
      <c r="J1482" s="3" t="str">
        <f>VLOOKUP($A1482,DICO_Complet!A:R,10,FALSE)</f>
        <v>acquiring institution identification code in original message</v>
      </c>
      <c r="K1482" s="3" t="str">
        <f>IF(OR(ISNA(VLOOKUP(Tableau161920[[#This Row],[Référence]],MON_MSG!A:H,7,FALSE)),ISBLANK(VLOOKUP(Tableau161920[[#This Row],[Référence]],MON_MSG!A:H,7,FALSE))),"",VLOOKUP(Tableau161920[[#This Row],[Référence]],MON_MSG!A:H,7,FALSE))</f>
        <v/>
      </c>
      <c r="L1482" s="3" t="str">
        <f>IF(OR(ISNA(VLOOKUP(Tableau161920[[#This Row],[Référence]],MON_MSG!A:I,8,FALSE)),ISBLANK(VLOOKUP(Tableau161920[[#This Row],[Référence]],MON_MSG!A:I,8,FALSE))),"",VLOOKUP(Tableau161920[[#This Row],[Référence]],MON_MSG!A:I,8,FALSE))</f>
        <v/>
      </c>
      <c r="M1482" s="3" t="str">
        <f>IF(OR(ISNA(VLOOKUP(Tableau161920[[#This Row],[Référence]],MON_MSG!A:J,9,FALSE)),ISBLANK(VLOOKUP(Tableau161920[[#This Row],[Référence]],MON_MSG!A:J,9,FALSE))),"",VLOOKUP(Tableau161920[[#This Row],[Référence]],MON_MSG!A:J,9,FALSE))</f>
        <v/>
      </c>
      <c r="N1482" s="3" t="str">
        <f>IF(VLOOKUP($A1482,DICO_Complet!A:R,12,FALSE)=0,"",VLOOKUP($A1482,DICO_Complet!A:R,12,FALSE))</f>
        <v/>
      </c>
      <c r="O1482" s="3" t="str">
        <f>IF(VLOOKUP($A1482,DICO_Complet!A:R,13,FALSE)=0,"",VLOOKUP($A1482,DICO_Complet!A:R,13,FALSE))</f>
        <v>090</v>
      </c>
      <c r="P1482" s="3" t="str">
        <f>IF(VLOOKUP($A1482,DICO_Complet!A:R,14,FALSE)=0,"",VLOOKUP($A1482,DICO_Complet!A:R,14,FALSE))</f>
        <v xml:space="preserve">056-p6 </v>
      </c>
      <c r="Q1482" s="3" t="str">
        <f>IF(VLOOKUP($A1482,DICO_Complet!A:R,15,FALSE)=0,"",VLOOKUP($A1482,DICO_Complet!A:R,15,FALSE))</f>
        <v/>
      </c>
      <c r="R1482" s="3" t="str">
        <f>IF(VLOOKUP($A1482,DICO_Complet!A:R,16,FALSE)=0,"",VLOOKUP($A1482,DICO_Complet!A:R,16,FALSE))</f>
        <v/>
      </c>
      <c r="S1482" s="3" t="str">
        <f>IF(VLOOKUP($A1482,DICO_Complet!A:R,17,FALSE)=0,"",VLOOKUP($A1482,DICO_Complet!A:R,17,FALSE))</f>
        <v/>
      </c>
      <c r="T1482" s="3" t="str">
        <f>IF(VLOOKUP($A1482,DICO_Complet!A:R,18,FALSE)=0,"",VLOOKUP($A1482,DICO_Complet!A:R,18,FALSE))</f>
        <v/>
      </c>
    </row>
    <row r="1483" spans="1:20">
      <c r="A1483" s="29">
        <v>250425125001</v>
      </c>
      <c r="B1483" s="30" t="str">
        <f>IF(ISNA(VLOOKUP(Tableau161920[[#This Row],[Référence]],MON_MSG!A:B,2,FALSE)),"N",IF($I1483="Obsolete","N","O"))</f>
        <v>O</v>
      </c>
      <c r="C1483" s="3" t="str">
        <f>VLOOKUP($A1483,DICO_Complet!A:R,3,FALSE)</f>
        <v>Transaction</v>
      </c>
      <c r="D1483" s="3" t="str">
        <f>VLOOKUP($A1483,DICO_Complet!A:R,4,FALSE)</f>
        <v>originalTransactionData</v>
      </c>
      <c r="E1483" s="3" t="str">
        <f>VLOOKUP($A1483,DICO_Complet!A:R,5,FALSE)</f>
        <v>lengthOfAcquiringInstitutionIdCode</v>
      </c>
      <c r="F1483" s="3" t="str">
        <f>VLOOKUP($A1483,DICO_Complet!A:R,6,FALSE)</f>
        <v>Exact2NumericText</v>
      </c>
      <c r="G1483" s="31" t="str">
        <f>VLOOKUP($A1483,DICO_Complet!A:R,7,FALSE)</f>
        <v>DNS</v>
      </c>
      <c r="H1483" s="31">
        <f>VLOOKUP($A1483,DICO_Complet!A:R,8,FALSE)</f>
        <v>0</v>
      </c>
      <c r="I1483" s="3" t="str">
        <f>IF(VLOOKUP($A1483,DICO_Complet!A:R,9,FALSE)&lt;&gt;0,VLOOKUP($A1483,DICO_Complet!A:R,9,FALSE),"")</f>
        <v/>
      </c>
      <c r="J1483" s="3" t="str">
        <f>VLOOKUP($A1483,DICO_Complet!A:R,10,FALSE)</f>
        <v>length of the acquiring institution identification code</v>
      </c>
      <c r="K1483" s="3" t="str">
        <f>IF(OR(ISNA(VLOOKUP(Tableau161920[[#This Row],[Référence]],MON_MSG!A:H,7,FALSE)),ISBLANK(VLOOKUP(Tableau161920[[#This Row],[Référence]],MON_MSG!A:H,7,FALSE))),"",VLOOKUP(Tableau161920[[#This Row],[Référence]],MON_MSG!A:H,7,FALSE))</f>
        <v/>
      </c>
      <c r="L1483" s="3" t="str">
        <f>IF(OR(ISNA(VLOOKUP(Tableau161920[[#This Row],[Référence]],MON_MSG!A:I,8,FALSE)),ISBLANK(VLOOKUP(Tableau161920[[#This Row],[Référence]],MON_MSG!A:I,8,FALSE))),"",VLOOKUP(Tableau161920[[#This Row],[Référence]],MON_MSG!A:I,8,FALSE))</f>
        <v/>
      </c>
      <c r="M1483" s="3" t="str">
        <f>IF(OR(ISNA(VLOOKUP(Tableau161920[[#This Row],[Référence]],MON_MSG!A:J,9,FALSE)),ISBLANK(VLOOKUP(Tableau161920[[#This Row],[Référence]],MON_MSG!A:J,9,FALSE))),"",VLOOKUP(Tableau161920[[#This Row],[Référence]],MON_MSG!A:J,9,FALSE))</f>
        <v/>
      </c>
      <c r="N1483" s="3" t="str">
        <f>IF(VLOOKUP($A1483,DICO_Complet!A:R,12,FALSE)=0,"",VLOOKUP($A1483,DICO_Complet!A:R,12,FALSE))</f>
        <v/>
      </c>
      <c r="O1483" s="3" t="str">
        <f>IF(VLOOKUP($A1483,DICO_Complet!A:R,13,FALSE)=0,"",VLOOKUP($A1483,DICO_Complet!A:R,13,FALSE))</f>
        <v>092</v>
      </c>
      <c r="P1483" s="3" t="str">
        <f>IF(VLOOKUP($A1483,DICO_Complet!A:R,14,FALSE)=0,"",VLOOKUP($A1483,DICO_Complet!A:R,14,FALSE))</f>
        <v xml:space="preserve">056-p5 </v>
      </c>
      <c r="Q1483" s="3" t="str">
        <f>IF(VLOOKUP($A1483,DICO_Complet!A:R,15,FALSE)=0,"",VLOOKUP($A1483,DICO_Complet!A:R,15,FALSE))</f>
        <v/>
      </c>
      <c r="R1483" s="3" t="str">
        <f>IF(VLOOKUP($A1483,DICO_Complet!A:R,16,FALSE)=0,"",VLOOKUP($A1483,DICO_Complet!A:R,16,FALSE))</f>
        <v/>
      </c>
      <c r="S1483" s="3" t="str">
        <f>IF(VLOOKUP($A1483,DICO_Complet!A:R,17,FALSE)=0,"",VLOOKUP($A1483,DICO_Complet!A:R,17,FALSE))</f>
        <v/>
      </c>
      <c r="T1483" s="3" t="str">
        <f>IF(VLOOKUP($A1483,DICO_Complet!A:R,18,FALSE)=0,"",VLOOKUP($A1483,DICO_Complet!A:R,18,FALSE))</f>
        <v/>
      </c>
    </row>
    <row r="1484" spans="1:20">
      <c r="A1484" s="29">
        <v>250425125000</v>
      </c>
      <c r="B1484" s="30" t="str">
        <f>IF(ISNA(VLOOKUP(Tableau161920[[#This Row],[Référence]],MON_MSG!A:B,2,FALSE)),"N",IF($I1484="Obsolete","N","O"))</f>
        <v>O</v>
      </c>
      <c r="C1484" s="3" t="str">
        <f>VLOOKUP($A1484,DICO_Complet!A:R,3,FALSE)</f>
        <v>Transaction</v>
      </c>
      <c r="D1484" s="3" t="str">
        <f>VLOOKUP($A1484,DICO_Complet!A:R,4,FALSE)</f>
        <v>originalTransactionData</v>
      </c>
      <c r="E1484" s="3" t="str">
        <f>VLOOKUP($A1484,DICO_Complet!A:R,5,FALSE)</f>
        <v>localDateTime</v>
      </c>
      <c r="F1484" s="3" t="str">
        <f>VLOOKUP($A1484,DICO_Complet!A:R,6,FALSE)</f>
        <v>ISODateTime</v>
      </c>
      <c r="G1484" s="31" t="str">
        <f>VLOOKUP($A1484,DICO_Complet!A:R,7,FALSE)</f>
        <v>DNS</v>
      </c>
      <c r="H1484" s="31">
        <f>VLOOKUP($A1484,DICO_Complet!A:R,8,FALSE)</f>
        <v>0</v>
      </c>
      <c r="I1484" s="3" t="str">
        <f>IF(VLOOKUP($A1484,DICO_Complet!A:R,9,FALSE)&lt;&gt;0,VLOOKUP($A1484,DICO_Complet!A:R,9,FALSE),"")</f>
        <v/>
      </c>
      <c r="J1484" s="3" t="str">
        <f>VLOOKUP($A1484,DICO_Complet!A:R,10,FALSE)</f>
        <v>local transaction date time in original message</v>
      </c>
      <c r="K1484" s="3" t="str">
        <f>IF(OR(ISNA(VLOOKUP(Tableau161920[[#This Row],[Référence]],MON_MSG!A:H,7,FALSE)),ISBLANK(VLOOKUP(Tableau161920[[#This Row],[Référence]],MON_MSG!A:H,7,FALSE))),"",VLOOKUP(Tableau161920[[#This Row],[Référence]],MON_MSG!A:H,7,FALSE))</f>
        <v/>
      </c>
      <c r="L1484" s="3" t="str">
        <f>IF(OR(ISNA(VLOOKUP(Tableau161920[[#This Row],[Référence]],MON_MSG!A:I,8,FALSE)),ISBLANK(VLOOKUP(Tableau161920[[#This Row],[Référence]],MON_MSG!A:I,8,FALSE))),"",VLOOKUP(Tableau161920[[#This Row],[Référence]],MON_MSG!A:I,8,FALSE))</f>
        <v/>
      </c>
      <c r="M1484" s="3" t="str">
        <f>IF(OR(ISNA(VLOOKUP(Tableau161920[[#This Row],[Référence]],MON_MSG!A:J,9,FALSE)),ISBLANK(VLOOKUP(Tableau161920[[#This Row],[Référence]],MON_MSG!A:J,9,FALSE))),"",VLOOKUP(Tableau161920[[#This Row],[Référence]],MON_MSG!A:J,9,FALSE))</f>
        <v/>
      </c>
      <c r="N1484" s="3" t="str">
        <f>IF(VLOOKUP($A1484,DICO_Complet!A:R,12,FALSE)=0,"",VLOOKUP($A1484,DICO_Complet!A:R,12,FALSE))</f>
        <v/>
      </c>
      <c r="O1484" s="3" t="str">
        <f>IF(VLOOKUP($A1484,DICO_Complet!A:R,13,FALSE)=0,"",VLOOKUP($A1484,DICO_Complet!A:R,13,FALSE))</f>
        <v/>
      </c>
      <c r="P1484" s="3" t="str">
        <f>IF(VLOOKUP($A1484,DICO_Complet!A:R,14,FALSE)=0,"",VLOOKUP($A1484,DICO_Complet!A:R,14,FALSE))</f>
        <v>056-p3;056-p4</v>
      </c>
      <c r="Q1484" s="3" t="str">
        <f>IF(VLOOKUP($A1484,DICO_Complet!A:R,15,FALSE)=0,"",VLOOKUP($A1484,DICO_Complet!A:R,15,FALSE))</f>
        <v/>
      </c>
      <c r="R1484" s="3" t="str">
        <f>IF(VLOOKUP($A1484,DICO_Complet!A:R,16,FALSE)=0,"",VLOOKUP($A1484,DICO_Complet!A:R,16,FALSE))</f>
        <v/>
      </c>
      <c r="S1484" s="3" t="str">
        <f>IF(VLOOKUP($A1484,DICO_Complet!A:R,17,FALSE)=0,"",VLOOKUP($A1484,DICO_Complet!A:R,17,FALSE))</f>
        <v/>
      </c>
      <c r="T1484" s="3" t="str">
        <f>IF(VLOOKUP($A1484,DICO_Complet!A:R,18,FALSE)=0,"",VLOOKUP($A1484,DICO_Complet!A:R,18,FALSE))</f>
        <v/>
      </c>
    </row>
    <row r="1485" spans="1:20">
      <c r="A1485" s="29">
        <v>241112000185</v>
      </c>
      <c r="B1485" s="30" t="str">
        <f>IF(ISNA(VLOOKUP(Tableau161920[[#This Row],[Référence]],MON_MSG!A:B,2,FALSE)),"N",IF($I1485="Obsolete","N","O"))</f>
        <v>O</v>
      </c>
      <c r="C1485" s="3" t="str">
        <f>VLOOKUP($A1485,DICO_Complet!A:R,3,FALSE)</f>
        <v>Transaction</v>
      </c>
      <c r="D1485" s="3" t="str">
        <f>VLOOKUP($A1485,DICO_Complet!A:R,4,FALSE)</f>
        <v>originalTransactionData</v>
      </c>
      <c r="E1485" s="3" t="str">
        <f>VLOOKUP($A1485,DICO_Complet!A:R,5,FALSE)</f>
        <v>merchantName</v>
      </c>
      <c r="F1485" s="3" t="str">
        <f>VLOOKUP($A1485,DICO_Complet!A:R,6,FALSE)</f>
        <v>Max40Text</v>
      </c>
      <c r="G1485" s="31" t="str">
        <f>VLOOKUP($A1485,DICO_Complet!A:R,7,FALSE)</f>
        <v>DNS</v>
      </c>
      <c r="H1485" s="31">
        <f>VLOOKUP($A1485,DICO_Complet!A:R,8,FALSE)</f>
        <v>0</v>
      </c>
      <c r="I1485" s="3" t="str">
        <f>IF(VLOOKUP($A1485,DICO_Complet!A:R,9,FALSE)&lt;&gt;0,VLOOKUP($A1485,DICO_Complet!A:R,9,FALSE),"")</f>
        <v/>
      </c>
      <c r="J1485" s="3" t="str">
        <f>VLOOKUP($A1485,DICO_Complet!A:R,10,FALSE)</f>
        <v>Merchant Name</v>
      </c>
      <c r="K1485" s="3" t="str">
        <f>IF(OR(ISNA(VLOOKUP(Tableau161920[[#This Row],[Référence]],MON_MSG!A:H,7,FALSE)),ISBLANK(VLOOKUP(Tableau161920[[#This Row],[Référence]],MON_MSG!A:H,7,FALSE))),"",VLOOKUP(Tableau161920[[#This Row],[Référence]],MON_MSG!A:H,7,FALSE))</f>
        <v/>
      </c>
      <c r="L1485" s="3" t="str">
        <f>IF(OR(ISNA(VLOOKUP(Tableau161920[[#This Row],[Référence]],MON_MSG!A:I,8,FALSE)),ISBLANK(VLOOKUP(Tableau161920[[#This Row],[Référence]],MON_MSG!A:I,8,FALSE))),"",VLOOKUP(Tableau161920[[#This Row],[Référence]],MON_MSG!A:I,8,FALSE))</f>
        <v/>
      </c>
      <c r="M1485" s="3" t="str">
        <f>IF(OR(ISNA(VLOOKUP(Tableau161920[[#This Row],[Référence]],MON_MSG!A:J,9,FALSE)),ISBLANK(VLOOKUP(Tableau161920[[#This Row],[Référence]],MON_MSG!A:J,9,FALSE))),"",VLOOKUP(Tableau161920[[#This Row],[Référence]],MON_MSG!A:J,9,FALSE))</f>
        <v/>
      </c>
      <c r="N1485" s="3" t="str">
        <f>IF(VLOOKUP($A1485,DICO_Complet!A:R,12,FALSE)=0,"",VLOOKUP($A1485,DICO_Complet!A:R,12,FALSE))</f>
        <v>RSB119_0046_ p4</v>
      </c>
      <c r="O1485" s="3" t="str">
        <f>IF(VLOOKUP($A1485,DICO_Complet!A:R,13,FALSE)=0,"",VLOOKUP($A1485,DICO_Complet!A:R,13,FALSE))</f>
        <v>119-0046-p4</v>
      </c>
      <c r="P1485" s="3" t="str">
        <f>IF(VLOOKUP($A1485,DICO_Complet!A:R,14,FALSE)=0,"",VLOOKUP($A1485,DICO_Complet!A:R,14,FALSE))</f>
        <v xml:space="preserve">N/A </v>
      </c>
      <c r="Q1485" s="3" t="str">
        <f>IF(VLOOKUP($A1485,DICO_Complet!A:R,15,FALSE)=0,"",VLOOKUP($A1485,DICO_Complet!A:R,15,FALSE))</f>
        <v/>
      </c>
      <c r="R1485" s="3" t="str">
        <f>IF(VLOOKUP($A1485,DICO_Complet!A:R,16,FALSE)=0,"",VLOOKUP($A1485,DICO_Complet!A:R,16,FALSE))</f>
        <v/>
      </c>
      <c r="S1485" s="3" t="str">
        <f>IF(VLOOKUP($A1485,DICO_Complet!A:R,17,FALSE)=0,"",VLOOKUP($A1485,DICO_Complet!A:R,17,FALSE))</f>
        <v/>
      </c>
      <c r="T1485" s="3" t="str">
        <f>IF(VLOOKUP($A1485,DICO_Complet!A:R,18,FALSE)=0,"",VLOOKUP($A1485,DICO_Complet!A:R,18,FALSE))</f>
        <v/>
      </c>
    </row>
    <row r="1486" spans="1:20">
      <c r="A1486" s="29">
        <v>250425100319</v>
      </c>
      <c r="B1486" s="30" t="str">
        <f>IF(ISNA(VLOOKUP(Tableau161920[[#This Row],[Référence]],MON_MSG!A:B,2,FALSE)),"N",IF($I1486="Obsolete","N","O"))</f>
        <v>O</v>
      </c>
      <c r="C1486" s="3" t="str">
        <f>VLOOKUP($A1486,DICO_Complet!A:R,3,FALSE)</f>
        <v>Transaction</v>
      </c>
      <c r="D1486" s="3" t="str">
        <f>VLOOKUP($A1486,DICO_Complet!A:R,4,FALSE)</f>
        <v>originalTransactionData</v>
      </c>
      <c r="E1486" s="3" t="str">
        <f>VLOOKUP($A1486,DICO_Complet!A:R,5,FALSE)</f>
        <v>messageId</v>
      </c>
      <c r="F1486" s="3" t="str">
        <f>VLOOKUP($A1486,DICO_Complet!A:R,6,FALSE)</f>
        <v>Exact4NumericText</v>
      </c>
      <c r="G1486" s="31" t="str">
        <f>VLOOKUP($A1486,DICO_Complet!A:R,7,FALSE)</f>
        <v>DNS</v>
      </c>
      <c r="H1486" s="31">
        <f>VLOOKUP($A1486,DICO_Complet!A:R,8,FALSE)</f>
        <v>0</v>
      </c>
      <c r="I1486" s="3" t="str">
        <f>IF(VLOOKUP($A1486,DICO_Complet!A:R,9,FALSE)&lt;&gt;0,VLOOKUP($A1486,DICO_Complet!A:R,9,FALSE),"")</f>
        <v/>
      </c>
      <c r="J1486" s="3" t="str">
        <f>VLOOKUP($A1486,DICO_Complet!A:R,10,FALSE)</f>
        <v>message identifier</v>
      </c>
      <c r="K1486" s="3" t="str">
        <f>IF(OR(ISNA(VLOOKUP(Tableau161920[[#This Row],[Référence]],MON_MSG!A:H,7,FALSE)),ISBLANK(VLOOKUP(Tableau161920[[#This Row],[Référence]],MON_MSG!A:H,7,FALSE))),"",VLOOKUP(Tableau161920[[#This Row],[Référence]],MON_MSG!A:H,7,FALSE))</f>
        <v/>
      </c>
      <c r="L1486" s="3" t="str">
        <f>IF(OR(ISNA(VLOOKUP(Tableau161920[[#This Row],[Référence]],MON_MSG!A:I,8,FALSE)),ISBLANK(VLOOKUP(Tableau161920[[#This Row],[Référence]],MON_MSG!A:I,8,FALSE))),"",VLOOKUP(Tableau161920[[#This Row],[Référence]],MON_MSG!A:I,8,FALSE))</f>
        <v/>
      </c>
      <c r="M1486" s="3" t="str">
        <f>IF(OR(ISNA(VLOOKUP(Tableau161920[[#This Row],[Référence]],MON_MSG!A:J,9,FALSE)),ISBLANK(VLOOKUP(Tableau161920[[#This Row],[Référence]],MON_MSG!A:J,9,FALSE))),"",VLOOKUP(Tableau161920[[#This Row],[Référence]],MON_MSG!A:J,9,FALSE))</f>
        <v/>
      </c>
      <c r="N1486" s="3" t="str">
        <f>IF(VLOOKUP($A1486,DICO_Complet!A:R,12,FALSE)=0,"",VLOOKUP($A1486,DICO_Complet!A:R,12,FALSE))</f>
        <v/>
      </c>
      <c r="O1486" s="3" t="str">
        <f>IF(VLOOKUP($A1486,DICO_Complet!A:R,13,FALSE)=0,"",VLOOKUP($A1486,DICO_Complet!A:R,13,FALSE))</f>
        <v>090</v>
      </c>
      <c r="P1486" s="3" t="str">
        <f>IF(VLOOKUP($A1486,DICO_Complet!A:R,14,FALSE)=0,"",VLOOKUP($A1486,DICO_Complet!A:R,14,FALSE))</f>
        <v>056-p1</v>
      </c>
      <c r="Q1486" s="3" t="str">
        <f>IF(VLOOKUP($A1486,DICO_Complet!A:R,15,FALSE)=0,"",VLOOKUP($A1486,DICO_Complet!A:R,15,FALSE))</f>
        <v/>
      </c>
      <c r="R1486" s="3" t="str">
        <f>IF(VLOOKUP($A1486,DICO_Complet!A:R,16,FALSE)=0,"",VLOOKUP($A1486,DICO_Complet!A:R,16,FALSE))</f>
        <v/>
      </c>
      <c r="S1486" s="3" t="str">
        <f>IF(VLOOKUP($A1486,DICO_Complet!A:R,17,FALSE)=0,"",VLOOKUP($A1486,DICO_Complet!A:R,17,FALSE))</f>
        <v/>
      </c>
      <c r="T1486" s="3" t="str">
        <f>IF(VLOOKUP($A1486,DICO_Complet!A:R,18,FALSE)=0,"",VLOOKUP($A1486,DICO_Complet!A:R,18,FALSE))</f>
        <v/>
      </c>
    </row>
    <row r="1487" spans="1:20">
      <c r="A1487" s="29">
        <v>251110163200</v>
      </c>
      <c r="B1487" s="30" t="str">
        <f>IF(ISNA(VLOOKUP(Tableau161920[[#This Row],[Référence]],MON_MSG!A:B,2,FALSE)),"N",IF($I1487="Obsolete","N","O"))</f>
        <v>O</v>
      </c>
      <c r="C1487" s="3" t="str">
        <f>VLOOKUP($A1487,DICO_Complet!A:R,3,FALSE)</f>
        <v>Transaction</v>
      </c>
      <c r="D1487" s="3" t="str">
        <f>VLOOKUP($A1487,DICO_Complet!A:R,4,FALSE)</f>
        <v>originalTransactionData</v>
      </c>
      <c r="E1487" s="3" t="str">
        <f>VLOOKUP($A1487,DICO_Complet!A:R,5,FALSE)</f>
        <v>originalUniqueIdNetwork</v>
      </c>
      <c r="F1487" s="3" t="str">
        <f>VLOOKUP($A1487,DICO_Complet!A:R,6,FALSE)</f>
        <v>NetworkCodeset</v>
      </c>
      <c r="G1487" s="31" t="str">
        <f>VLOOKUP($A1487,DICO_Complet!A:R,7,FALSE)</f>
        <v>DNS</v>
      </c>
      <c r="H1487" s="31">
        <f>VLOOKUP($A1487,DICO_Complet!A:R,8,FALSE)</f>
        <v>0</v>
      </c>
      <c r="I1487" s="3" t="str">
        <f>IF(VLOOKUP($A1487,DICO_Complet!A:R,9,FALSE)&lt;&gt;0,VLOOKUP($A1487,DICO_Complet!A:R,9,FALSE),"")</f>
        <v/>
      </c>
      <c r="J1487" s="3" t="str">
        <f>VLOOKUP($A1487,DICO_Complet!A:R,10,FALSE)</f>
        <v>Debit unique reference identifier Network</v>
      </c>
      <c r="K1487" s="3" t="str">
        <f>IF(OR(ISNA(VLOOKUP(Tableau161920[[#This Row],[Référence]],MON_MSG!A:H,7,FALSE)),ISBLANK(VLOOKUP(Tableau161920[[#This Row],[Référence]],MON_MSG!A:H,7,FALSE))),"",VLOOKUP(Tableau161920[[#This Row],[Référence]],MON_MSG!A:H,7,FALSE))</f>
        <v/>
      </c>
      <c r="L1487" s="3" t="str">
        <f>IF(OR(ISNA(VLOOKUP(Tableau161920[[#This Row],[Référence]],MON_MSG!A:I,8,FALSE)),ISBLANK(VLOOKUP(Tableau161920[[#This Row],[Référence]],MON_MSG!A:I,8,FALSE))),"",VLOOKUP(Tableau161920[[#This Row],[Référence]],MON_MSG!A:I,8,FALSE))</f>
        <v/>
      </c>
      <c r="M1487" s="3" t="str">
        <f>IF(OR(ISNA(VLOOKUP(Tableau161920[[#This Row],[Référence]],MON_MSG!A:J,9,FALSE)),ISBLANK(VLOOKUP(Tableau161920[[#This Row],[Référence]],MON_MSG!A:J,9,FALSE))),"",VLOOKUP(Tableau161920[[#This Row],[Référence]],MON_MSG!A:J,9,FALSE))</f>
        <v/>
      </c>
      <c r="N1487" s="3" t="str">
        <f>IF(VLOOKUP($A1487,DICO_Complet!A:R,12,FALSE)=0,"",VLOOKUP($A1487,DICO_Complet!A:R,12,FALSE))</f>
        <v>RSB119-0047_p1</v>
      </c>
      <c r="O1487" s="3" t="str">
        <f>IF(VLOOKUP($A1487,DICO_Complet!A:R,13,FALSE)=0,"",VLOOKUP($A1487,DICO_Complet!A:R,13,FALSE))</f>
        <v>119-0047_p1</v>
      </c>
      <c r="P1487" s="3" t="str">
        <f>IF(VLOOKUP($A1487,DICO_Complet!A:R,14,FALSE)=0,"",VLOOKUP($A1487,DICO_Complet!A:R,14,FALSE))</f>
        <v>059-47-p1</v>
      </c>
      <c r="Q1487" s="3" t="str">
        <f>IF(VLOOKUP($A1487,DICO_Complet!A:R,15,FALSE)=0,"",VLOOKUP($A1487,DICO_Complet!A:R,15,FALSE))</f>
        <v>119-0047_p1</v>
      </c>
      <c r="R1487" s="3" t="str">
        <f>IF(VLOOKUP($A1487,DICO_Complet!A:R,16,FALSE)=0,"",VLOOKUP($A1487,DICO_Complet!A:R,16,FALSE))</f>
        <v/>
      </c>
      <c r="S1487" s="3" t="str">
        <f>IF(VLOOKUP($A1487,DICO_Complet!A:R,17,FALSE)=0,"",VLOOKUP($A1487,DICO_Complet!A:R,17,FALSE))</f>
        <v>DE 048 SE63</v>
      </c>
      <c r="T1487" s="3" t="str">
        <f>IF(VLOOKUP($A1487,DICO_Complet!A:R,18,FALSE)=0,"",VLOOKUP($A1487,DICO_Complet!A:R,18,FALSE))</f>
        <v/>
      </c>
    </row>
    <row r="1488" spans="1:20">
      <c r="A1488" s="29">
        <v>251110163201</v>
      </c>
      <c r="B1488" s="30" t="str">
        <f>IF(ISNA(VLOOKUP(Tableau161920[[#This Row],[Référence]],MON_MSG!A:B,2,FALSE)),"N",IF($I1488="Obsolete","N","O"))</f>
        <v>O</v>
      </c>
      <c r="C1488" s="3" t="str">
        <f>VLOOKUP($A1488,DICO_Complet!A:R,3,FALSE)</f>
        <v>Transaction</v>
      </c>
      <c r="D1488" s="3" t="str">
        <f>VLOOKUP($A1488,DICO_Complet!A:R,4,FALSE)</f>
        <v>originalTransactionData</v>
      </c>
      <c r="E1488" s="3" t="str">
        <f>VLOOKUP($A1488,DICO_Complet!A:R,5,FALSE)</f>
        <v>originalUniqueIdValue</v>
      </c>
      <c r="F1488" s="3" t="str">
        <f>VLOOKUP($A1488,DICO_Complet!A:R,6,FALSE)</f>
        <v>Max49Text</v>
      </c>
      <c r="G1488" s="31" t="str">
        <f>VLOOKUP($A1488,DICO_Complet!A:R,7,FALSE)</f>
        <v>DNS</v>
      </c>
      <c r="H1488" s="31">
        <f>VLOOKUP($A1488,DICO_Complet!A:R,8,FALSE)</f>
        <v>0</v>
      </c>
      <c r="I1488" s="3" t="str">
        <f>IF(VLOOKUP($A1488,DICO_Complet!A:R,9,FALSE)&lt;&gt;0,VLOOKUP($A1488,DICO_Complet!A:R,9,FALSE),"")</f>
        <v/>
      </c>
      <c r="J1488" s="3" t="str">
        <f>VLOOKUP($A1488,DICO_Complet!A:R,10,FALSE)</f>
        <v>Debit unique reference identifier Value</v>
      </c>
      <c r="K1488" s="3" t="str">
        <f>IF(OR(ISNA(VLOOKUP(Tableau161920[[#This Row],[Référence]],MON_MSG!A:H,7,FALSE)),ISBLANK(VLOOKUP(Tableau161920[[#This Row],[Référence]],MON_MSG!A:H,7,FALSE))),"",VLOOKUP(Tableau161920[[#This Row],[Référence]],MON_MSG!A:H,7,FALSE))</f>
        <v/>
      </c>
      <c r="L1488" s="3" t="str">
        <f>IF(OR(ISNA(VLOOKUP(Tableau161920[[#This Row],[Référence]],MON_MSG!A:I,8,FALSE)),ISBLANK(VLOOKUP(Tableau161920[[#This Row],[Référence]],MON_MSG!A:I,8,FALSE))),"",VLOOKUP(Tableau161920[[#This Row],[Référence]],MON_MSG!A:I,8,FALSE))</f>
        <v/>
      </c>
      <c r="M1488" s="3" t="str">
        <f>IF(OR(ISNA(VLOOKUP(Tableau161920[[#This Row],[Référence]],MON_MSG!A:J,9,FALSE)),ISBLANK(VLOOKUP(Tableau161920[[#This Row],[Référence]],MON_MSG!A:J,9,FALSE))),"",VLOOKUP(Tableau161920[[#This Row],[Référence]],MON_MSG!A:J,9,FALSE))</f>
        <v/>
      </c>
      <c r="N1488" s="3" t="str">
        <f>IF(VLOOKUP($A1488,DICO_Complet!A:R,12,FALSE)=0,"",VLOOKUP($A1488,DICO_Complet!A:R,12,FALSE))</f>
        <v>RSB119-0047_p2</v>
      </c>
      <c r="O1488" s="3" t="str">
        <f>IF(VLOOKUP($A1488,DICO_Complet!A:R,13,FALSE)=0,"",VLOOKUP($A1488,DICO_Complet!A:R,13,FALSE))</f>
        <v>119-0047_p2</v>
      </c>
      <c r="P1488" s="3" t="str">
        <f>IF(VLOOKUP($A1488,DICO_Complet!A:R,14,FALSE)=0,"",VLOOKUP($A1488,DICO_Complet!A:R,14,FALSE))</f>
        <v>059-47-p2</v>
      </c>
      <c r="Q1488" s="3" t="str">
        <f>IF(VLOOKUP($A1488,DICO_Complet!A:R,15,FALSE)=0,"",VLOOKUP($A1488,DICO_Complet!A:R,15,FALSE))</f>
        <v>119-0047_p2</v>
      </c>
      <c r="R1488" s="3" t="str">
        <f>IF(VLOOKUP($A1488,DICO_Complet!A:R,16,FALSE)=0,"",VLOOKUP($A1488,DICO_Complet!A:R,16,FALSE))</f>
        <v/>
      </c>
      <c r="S1488" s="3" t="str">
        <f>IF(VLOOKUP($A1488,DICO_Complet!A:R,17,FALSE)=0,"",VLOOKUP($A1488,DICO_Complet!A:R,17,FALSE))</f>
        <v>DE 048 SE63</v>
      </c>
      <c r="T1488" s="3" t="str">
        <f>IF(VLOOKUP($A1488,DICO_Complet!A:R,18,FALSE)=0,"",VLOOKUP($A1488,DICO_Complet!A:R,18,FALSE))</f>
        <v/>
      </c>
    </row>
    <row r="1489" spans="1:20">
      <c r="A1489" s="29">
        <v>260313124600</v>
      </c>
      <c r="B1489" s="30" t="str">
        <f>IF(ISNA(VLOOKUP(Tableau161920[[#This Row],[Référence]],MON_MSG!A:B,2,FALSE)),"N",IF($I1489="Obsolete","N","O"))</f>
        <v>O</v>
      </c>
      <c r="C1489" s="3" t="str">
        <f>VLOOKUP($A1489,DICO_Complet!A:R,3,FALSE)</f>
        <v>Transaction</v>
      </c>
      <c r="D1489" s="3" t="str">
        <f>VLOOKUP($A1489,DICO_Complet!A:R,4,FALSE)</f>
        <v>originalTransactionData</v>
      </c>
      <c r="E1489" s="3" t="str">
        <f>VLOOKUP($A1489,DICO_Complet!A:R,5,FALSE)</f>
        <v>remoteCommerceAcceptorIdentifier</v>
      </c>
      <c r="F1489" s="3" t="str">
        <f>VLOOKUP($A1489,DICO_Complet!A:R,6,FALSE)</f>
        <v>Max115HexbinaryText</v>
      </c>
      <c r="G1489" s="31" t="str">
        <f>VLOOKUP($A1489,DICO_Complet!A:R,7,FALSE)</f>
        <v>DNS</v>
      </c>
      <c r="H1489" s="31">
        <f>VLOOKUP($A1489,DICO_Complet!A:R,8,FALSE)</f>
        <v>0</v>
      </c>
      <c r="I1489" s="3" t="str">
        <f>IF(VLOOKUP($A1489,DICO_Complet!A:R,9,FALSE)&lt;&gt;0,VLOOKUP($A1489,DICO_Complet!A:R,9,FALSE),"")</f>
        <v/>
      </c>
      <c r="J1489" s="3" t="str">
        <f>VLOOKUP($A1489,DICO_Complet!A:R,10,FALSE)</f>
        <v>Remote commerce acceptor identifier</v>
      </c>
      <c r="K1489" s="3" t="str">
        <f>IF(OR(ISNA(VLOOKUP(Tableau161920[[#This Row],[Référence]],MON_MSG!A:H,7,FALSE)),ISBLANK(VLOOKUP(Tableau161920[[#This Row],[Référence]],MON_MSG!A:H,7,FALSE))),"",VLOOKUP(Tableau161920[[#This Row],[Référence]],MON_MSG!A:H,7,FALSE))</f>
        <v/>
      </c>
      <c r="L1489" s="3" t="str">
        <f>IF(OR(ISNA(VLOOKUP(Tableau161920[[#This Row],[Référence]],MON_MSG!A:I,8,FALSE)),ISBLANK(VLOOKUP(Tableau161920[[#This Row],[Référence]],MON_MSG!A:I,8,FALSE))),"",VLOOKUP(Tableau161920[[#This Row],[Référence]],MON_MSG!A:I,8,FALSE))</f>
        <v/>
      </c>
      <c r="M1489" s="3" t="str">
        <f>IF(OR(ISNA(VLOOKUP(Tableau161920[[#This Row],[Référence]],MON_MSG!A:J,9,FALSE)),ISBLANK(VLOOKUP(Tableau161920[[#This Row],[Référence]],MON_MSG!A:J,9,FALSE))),"",VLOOKUP(Tableau161920[[#This Row],[Référence]],MON_MSG!A:J,9,FALSE))</f>
        <v/>
      </c>
      <c r="N1489" s="3" t="str">
        <f>IF(VLOOKUP($A1489,DICO_Complet!A:R,12,FALSE)=0,"",VLOOKUP($A1489,DICO_Complet!A:R,12,FALSE))</f>
        <v/>
      </c>
      <c r="O1489" s="3" t="str">
        <f>IF(VLOOKUP($A1489,DICO_Complet!A:R,13,FALSE)=0,"",VLOOKUP($A1489,DICO_Complet!A:R,13,FALSE))</f>
        <v>119_0028</v>
      </c>
      <c r="P1489" s="3" t="str">
        <f>IF(VLOOKUP($A1489,DICO_Complet!A:R,14,FALSE)=0,"",VLOOKUP($A1489,DICO_Complet!A:R,14,FALSE))</f>
        <v/>
      </c>
      <c r="Q1489" s="3" t="str">
        <f>IF(VLOOKUP($A1489,DICO_Complet!A:R,15,FALSE)=0,"",VLOOKUP($A1489,DICO_Complet!A:R,15,FALSE))</f>
        <v/>
      </c>
      <c r="R1489" s="3" t="str">
        <f>IF(VLOOKUP($A1489,DICO_Complet!A:R,16,FALSE)=0,"",VLOOKUP($A1489,DICO_Complet!A:R,16,FALSE))</f>
        <v/>
      </c>
      <c r="S1489" s="3" t="str">
        <f>IF(VLOOKUP($A1489,DICO_Complet!A:R,17,FALSE)=0,"",VLOOKUP($A1489,DICO_Complet!A:R,17,FALSE))</f>
        <v/>
      </c>
      <c r="T1489" s="3" t="str">
        <f>IF(VLOOKUP($A1489,DICO_Complet!A:R,18,FALSE)=0,"",VLOOKUP($A1489,DICO_Complet!A:R,18,FALSE))</f>
        <v/>
      </c>
    </row>
    <row r="1490" spans="1:20">
      <c r="A1490" s="29">
        <v>251217103900</v>
      </c>
      <c r="B1490" s="30" t="str">
        <f>IF(ISNA(VLOOKUP(Tableau161920[[#This Row],[Référence]],MON_MSG!A:B,2,FALSE)),"N",IF($I1490="Obsolete","N","O"))</f>
        <v>O</v>
      </c>
      <c r="C1490" s="3" t="str">
        <f>VLOOKUP($A1490,DICO_Complet!A:R,3,FALSE)</f>
        <v>Transaction</v>
      </c>
      <c r="D1490" s="3" t="str">
        <f>VLOOKUP($A1490,DICO_Complet!A:R,4,FALSE)</f>
        <v>originalTransactionData</v>
      </c>
      <c r="E1490" s="3" t="str">
        <f>VLOOKUP($A1490,DICO_Complet!A:R,5,FALSE)</f>
        <v>responseCode</v>
      </c>
      <c r="F1490" s="3" t="str">
        <f>VLOOKUP($A1490,DICO_Complet!A:R,6,FALSE)</f>
        <v>Max6AlphaNumericText</v>
      </c>
      <c r="G1490" s="31" t="str">
        <f>VLOOKUP($A1490,DICO_Complet!A:R,7,FALSE)</f>
        <v>DNS</v>
      </c>
      <c r="H1490" s="31">
        <f>VLOOKUP($A1490,DICO_Complet!A:R,8,FALSE)</f>
        <v>0</v>
      </c>
      <c r="I1490" s="3" t="str">
        <f>IF(VLOOKUP($A1490,DICO_Complet!A:R,9,FALSE)&lt;&gt;0,VLOOKUP($A1490,DICO_Complet!A:R,9,FALSE),"")</f>
        <v/>
      </c>
      <c r="J1490" s="3" t="str">
        <f>VLOOKUP($A1490,DICO_Complet!A:R,10,FALSE)</f>
        <v>Response Code from Original Transaction</v>
      </c>
      <c r="K1490" s="3" t="str">
        <f>IF(OR(ISNA(VLOOKUP(Tableau161920[[#This Row],[Référence]],MON_MSG!A:H,7,FALSE)),ISBLANK(VLOOKUP(Tableau161920[[#This Row],[Référence]],MON_MSG!A:H,7,FALSE))),"",VLOOKUP(Tableau161920[[#This Row],[Référence]],MON_MSG!A:H,7,FALSE))</f>
        <v/>
      </c>
      <c r="L1490" s="3" t="str">
        <f>IF(OR(ISNA(VLOOKUP(Tableau161920[[#This Row],[Référence]],MON_MSG!A:I,8,FALSE)),ISBLANK(VLOOKUP(Tableau161920[[#This Row],[Référence]],MON_MSG!A:I,8,FALSE))),"",VLOOKUP(Tableau161920[[#This Row],[Référence]],MON_MSG!A:I,8,FALSE))</f>
        <v/>
      </c>
      <c r="M1490" s="3" t="str">
        <f>IF(OR(ISNA(VLOOKUP(Tableau161920[[#This Row],[Référence]],MON_MSG!A:J,9,FALSE)),ISBLANK(VLOOKUP(Tableau161920[[#This Row],[Référence]],MON_MSG!A:J,9,FALSE))),"",VLOOKUP(Tableau161920[[#This Row],[Référence]],MON_MSG!A:J,9,FALSE))</f>
        <v/>
      </c>
      <c r="N1490" s="3" t="str">
        <f>IF(VLOOKUP($A1490,DICO_Complet!A:R,12,FALSE)=0,"",VLOOKUP($A1490,DICO_Complet!A:R,12,FALSE))</f>
        <v/>
      </c>
      <c r="O1490" s="3" t="str">
        <f>IF(VLOOKUP($A1490,DICO_Complet!A:R,13,FALSE)=0,"",VLOOKUP($A1490,DICO_Complet!A:R,13,FALSE))</f>
        <v>039</v>
      </c>
      <c r="P1490" s="3" t="str">
        <f>IF(VLOOKUP($A1490,DICO_Complet!A:R,14,FALSE)=0,"",VLOOKUP($A1490,DICO_Complet!A:R,14,FALSE))</f>
        <v/>
      </c>
      <c r="Q1490" s="3" t="str">
        <f>IF(VLOOKUP($A1490,DICO_Complet!A:R,15,FALSE)=0,"",VLOOKUP($A1490,DICO_Complet!A:R,15,FALSE))</f>
        <v/>
      </c>
      <c r="R1490" s="3" t="str">
        <f>IF(VLOOKUP($A1490,DICO_Complet!A:R,16,FALSE)=0,"",VLOOKUP($A1490,DICO_Complet!A:R,16,FALSE))</f>
        <v/>
      </c>
      <c r="S1490" s="3" t="str">
        <f>IF(VLOOKUP($A1490,DICO_Complet!A:R,17,FALSE)=0,"",VLOOKUP($A1490,DICO_Complet!A:R,17,FALSE))</f>
        <v/>
      </c>
      <c r="T1490" s="3" t="str">
        <f>IF(VLOOKUP($A1490,DICO_Complet!A:R,18,FALSE)=0,"",VLOOKUP($A1490,DICO_Complet!A:R,18,FALSE))</f>
        <v/>
      </c>
    </row>
    <row r="1491" spans="1:20">
      <c r="A1491" s="29">
        <v>241112000186</v>
      </c>
      <c r="B1491" s="30" t="str">
        <f>IF(ISNA(VLOOKUP(Tableau161920[[#This Row],[Référence]],MON_MSG!A:B,2,FALSE)),"N",IF($I1491="Obsolete","N","O"))</f>
        <v>O</v>
      </c>
      <c r="C1491" s="3" t="str">
        <f>VLOOKUP($A1491,DICO_Complet!A:R,3,FALSE)</f>
        <v>Transaction</v>
      </c>
      <c r="D1491" s="3" t="str">
        <f>VLOOKUP($A1491,DICO_Complet!A:R,4,FALSE)</f>
        <v>originalTransactionData</v>
      </c>
      <c r="E1491" s="3" t="str">
        <f>VLOOKUP($A1491,DICO_Complet!A:R,5,FALSE)</f>
        <v>securedRemotePaymentArchitectureResult</v>
      </c>
      <c r="F1491" s="3" t="str">
        <f>VLOOKUP($A1491,DICO_Complet!A:R,6,FALSE)</f>
        <v>Max4HexBinaryText</v>
      </c>
      <c r="G1491" s="31" t="str">
        <f>VLOOKUP($A1491,DICO_Complet!A:R,7,FALSE)</f>
        <v>DNS</v>
      </c>
      <c r="H1491" s="31">
        <f>VLOOKUP($A1491,DICO_Complet!A:R,8,FALSE)</f>
        <v>0</v>
      </c>
      <c r="I1491" s="3" t="str">
        <f>IF(VLOOKUP($A1491,DICO_Complet!A:R,9,FALSE)&lt;&gt;0,VLOOKUP($A1491,DICO_Complet!A:R,9,FALSE),"")</f>
        <v/>
      </c>
      <c r="J1491" s="3" t="str">
        <f>VLOOKUP($A1491,DICO_Complet!A:R,10,FALSE)</f>
        <v>Result of using a secured remote payment architecture</v>
      </c>
      <c r="K1491" s="3" t="str">
        <f>IF(OR(ISNA(VLOOKUP(Tableau161920[[#This Row],[Référence]],MON_MSG!A:H,7,FALSE)),ISBLANK(VLOOKUP(Tableau161920[[#This Row],[Référence]],MON_MSG!A:H,7,FALSE))),"",VLOOKUP(Tableau161920[[#This Row],[Référence]],MON_MSG!A:H,7,FALSE))</f>
        <v/>
      </c>
      <c r="L1491" s="3" t="str">
        <f>IF(OR(ISNA(VLOOKUP(Tableau161920[[#This Row],[Référence]],MON_MSG!A:I,8,FALSE)),ISBLANK(VLOOKUP(Tableau161920[[#This Row],[Référence]],MON_MSG!A:I,8,FALSE))),"",VLOOKUP(Tableau161920[[#This Row],[Référence]],MON_MSG!A:I,8,FALSE))</f>
        <v/>
      </c>
      <c r="M1491" s="3" t="str">
        <f>IF(OR(ISNA(VLOOKUP(Tableau161920[[#This Row],[Référence]],MON_MSG!A:J,9,FALSE)),ISBLANK(VLOOKUP(Tableau161920[[#This Row],[Référence]],MON_MSG!A:J,9,FALSE))),"",VLOOKUP(Tableau161920[[#This Row],[Référence]],MON_MSG!A:J,9,FALSE))</f>
        <v/>
      </c>
      <c r="N1491" s="3" t="str">
        <f>IF(VLOOKUP($A1491,DICO_Complet!A:R,12,FALSE)=0,"",VLOOKUP($A1491,DICO_Complet!A:R,12,FALSE))</f>
        <v>RSB119_0420_ p4</v>
      </c>
      <c r="O1491" s="3" t="str">
        <f>IF(VLOOKUP($A1491,DICO_Complet!A:R,13,FALSE)=0,"",VLOOKUP($A1491,DICO_Complet!A:R,13,FALSE))</f>
        <v>119-0420-p4</v>
      </c>
      <c r="P1491" s="3" t="str">
        <f>IF(VLOOKUP($A1491,DICO_Complet!A:R,14,FALSE)=0,"",VLOOKUP($A1491,DICO_Complet!A:R,14,FALSE))</f>
        <v>058-0420-p4</v>
      </c>
      <c r="Q1491" s="3" t="str">
        <f>IF(VLOOKUP($A1491,DICO_Complet!A:R,15,FALSE)=0,"",VLOOKUP($A1491,DICO_Complet!A:R,15,FALSE))</f>
        <v/>
      </c>
      <c r="R1491" s="3" t="str">
        <f>IF(VLOOKUP($A1491,DICO_Complet!A:R,16,FALSE)=0,"",VLOOKUP($A1491,DICO_Complet!A:R,16,FALSE))</f>
        <v/>
      </c>
      <c r="S1491" s="3" t="str">
        <f>IF(VLOOKUP($A1491,DICO_Complet!A:R,17,FALSE)=0,"",VLOOKUP($A1491,DICO_Complet!A:R,17,FALSE))</f>
        <v/>
      </c>
      <c r="T1491" s="3" t="str">
        <f>IF(VLOOKUP($A1491,DICO_Complet!A:R,18,FALSE)=0,"",VLOOKUP($A1491,DICO_Complet!A:R,18,FALSE))</f>
        <v/>
      </c>
    </row>
    <row r="1492" spans="1:20">
      <c r="A1492" s="29">
        <v>241112000187</v>
      </c>
      <c r="B1492" s="30" t="str">
        <f>IF(ISNA(VLOOKUP(Tableau161920[[#This Row],[Référence]],MON_MSG!A:B,2,FALSE)),"N",IF($I1492="Obsolete","N","O"))</f>
        <v>O</v>
      </c>
      <c r="C1492" s="3" t="str">
        <f>VLOOKUP($A1492,DICO_Complet!A:R,3,FALSE)</f>
        <v>Transaction</v>
      </c>
      <c r="D1492" s="3" t="str">
        <f>VLOOKUP($A1492,DICO_Complet!A:R,4,FALSE)</f>
        <v>originalTransactionData</v>
      </c>
      <c r="E1492" s="3" t="str">
        <f>VLOOKUP($A1492,DICO_Complet!A:R,5,FALSE)</f>
        <v>securedRemotePaymentArchitectureResultExtension</v>
      </c>
      <c r="F1492" s="3" t="str">
        <f>VLOOKUP($A1492,DICO_Complet!A:R,6,FALSE)</f>
        <v>Max10HexBinaryText</v>
      </c>
      <c r="G1492" s="31" t="str">
        <f>VLOOKUP($A1492,DICO_Complet!A:R,7,FALSE)</f>
        <v>DNS</v>
      </c>
      <c r="H1492" s="31">
        <f>VLOOKUP($A1492,DICO_Complet!A:R,8,FALSE)</f>
        <v>0</v>
      </c>
      <c r="I1492" s="3" t="str">
        <f>IF(VLOOKUP($A1492,DICO_Complet!A:R,9,FALSE)&lt;&gt;0,VLOOKUP($A1492,DICO_Complet!A:R,9,FALSE),"")</f>
        <v/>
      </c>
      <c r="J1492" s="3" t="str">
        <f>VLOOKUP($A1492,DICO_Complet!A:R,10,FALSE)</f>
        <v>Extension of result of using a secured payment architecture</v>
      </c>
      <c r="K1492" s="3" t="str">
        <f>IF(OR(ISNA(VLOOKUP(Tableau161920[[#This Row],[Référence]],MON_MSG!A:H,7,FALSE)),ISBLANK(VLOOKUP(Tableau161920[[#This Row],[Référence]],MON_MSG!A:H,7,FALSE))),"",VLOOKUP(Tableau161920[[#This Row],[Référence]],MON_MSG!A:H,7,FALSE))</f>
        <v/>
      </c>
      <c r="L1492" s="3" t="str">
        <f>IF(OR(ISNA(VLOOKUP(Tableau161920[[#This Row],[Référence]],MON_MSG!A:I,8,FALSE)),ISBLANK(VLOOKUP(Tableau161920[[#This Row],[Référence]],MON_MSG!A:I,8,FALSE))),"",VLOOKUP(Tableau161920[[#This Row],[Référence]],MON_MSG!A:I,8,FALSE))</f>
        <v/>
      </c>
      <c r="M1492" s="3" t="str">
        <f>IF(OR(ISNA(VLOOKUP(Tableau161920[[#This Row],[Référence]],MON_MSG!A:J,9,FALSE)),ISBLANK(VLOOKUP(Tableau161920[[#This Row],[Référence]],MON_MSG!A:J,9,FALSE))),"",VLOOKUP(Tableau161920[[#This Row],[Référence]],MON_MSG!A:J,9,FALSE))</f>
        <v/>
      </c>
      <c r="N1492" s="3" t="str">
        <f>IF(VLOOKUP($A1492,DICO_Complet!A:R,12,FALSE)=0,"",VLOOKUP($A1492,DICO_Complet!A:R,12,FALSE))</f>
        <v>RSB119_0420_ p5</v>
      </c>
      <c r="O1492" s="3" t="str">
        <f>IF(VLOOKUP($A1492,DICO_Complet!A:R,13,FALSE)=0,"",VLOOKUP($A1492,DICO_Complet!A:R,13,FALSE))</f>
        <v>119-0420-p5</v>
      </c>
      <c r="P1492" s="3" t="str">
        <f>IF(VLOOKUP($A1492,DICO_Complet!A:R,14,FALSE)=0,"",VLOOKUP($A1492,DICO_Complet!A:R,14,FALSE))</f>
        <v>058-0420-p5</v>
      </c>
      <c r="Q1492" s="3" t="str">
        <f>IF(VLOOKUP($A1492,DICO_Complet!A:R,15,FALSE)=0,"",VLOOKUP($A1492,DICO_Complet!A:R,15,FALSE))</f>
        <v>059-0420-p5</v>
      </c>
      <c r="R1492" s="3" t="str">
        <f>IF(VLOOKUP($A1492,DICO_Complet!A:R,16,FALSE)=0,"",VLOOKUP($A1492,DICO_Complet!A:R,16,FALSE))</f>
        <v/>
      </c>
      <c r="S1492" s="3" t="str">
        <f>IF(VLOOKUP($A1492,DICO_Complet!A:R,17,FALSE)=0,"",VLOOKUP($A1492,DICO_Complet!A:R,17,FALSE))</f>
        <v/>
      </c>
      <c r="T1492" s="3" t="str">
        <f>IF(VLOOKUP($A1492,DICO_Complet!A:R,18,FALSE)=0,"",VLOOKUP($A1492,DICO_Complet!A:R,18,FALSE))</f>
        <v/>
      </c>
    </row>
    <row r="1493" spans="1:20">
      <c r="A1493" s="29">
        <v>250408142600</v>
      </c>
      <c r="B1493" s="30" t="str">
        <f>IF(ISNA(VLOOKUP(Tableau161920[[#This Row],[Référence]],MON_MSG!A:B,2,FALSE)),"N",IF($I1493="Obsolete","N","O"))</f>
        <v>O</v>
      </c>
      <c r="C1493" s="3" t="str">
        <f>VLOOKUP($A1493,DICO_Complet!A:R,3,FALSE)</f>
        <v>Transaction</v>
      </c>
      <c r="D1493" s="3" t="str">
        <f>VLOOKUP($A1493,DICO_Complet!A:R,4,FALSE)</f>
        <v>originalTransactionData</v>
      </c>
      <c r="E1493" s="3" t="str">
        <f>VLOOKUP($A1493,DICO_Complet!A:R,5,FALSE)</f>
        <v>serviceCalled</v>
      </c>
      <c r="F1493" s="3" t="str">
        <f>VLOOKUP($A1493,DICO_Complet!A:R,6,FALSE)</f>
        <v>Max20Text</v>
      </c>
      <c r="G1493" s="31" t="str">
        <f>VLOOKUP($A1493,DICO_Complet!A:R,7,FALSE)</f>
        <v>DNS</v>
      </c>
      <c r="H1493" s="31">
        <f>VLOOKUP($A1493,DICO_Complet!A:R,8,FALSE)</f>
        <v>0</v>
      </c>
      <c r="I1493" s="3" t="str">
        <f>IF(VLOOKUP($A1493,DICO_Complet!A:R,9,FALSE)&lt;&gt;0,VLOOKUP($A1493,DICO_Complet!A:R,9,FALSE),"")</f>
        <v/>
      </c>
      <c r="J1493" s="3" t="str">
        <f>VLOOKUP($A1493,DICO_Complet!A:R,10,FALSE)</f>
        <v>service that SAA has to call</v>
      </c>
      <c r="K1493" s="3" t="str">
        <f>IF(OR(ISNA(VLOOKUP(Tableau161920[[#This Row],[Référence]],MON_MSG!A:H,7,FALSE)),ISBLANK(VLOOKUP(Tableau161920[[#This Row],[Référence]],MON_MSG!A:H,7,FALSE))),"",VLOOKUP(Tableau161920[[#This Row],[Référence]],MON_MSG!A:H,7,FALSE))</f>
        <v/>
      </c>
      <c r="L1493" s="3" t="str">
        <f>IF(OR(ISNA(VLOOKUP(Tableau161920[[#This Row],[Référence]],MON_MSG!A:I,8,FALSE)),ISBLANK(VLOOKUP(Tableau161920[[#This Row],[Référence]],MON_MSG!A:I,8,FALSE))),"",VLOOKUP(Tableau161920[[#This Row],[Référence]],MON_MSG!A:I,8,FALSE))</f>
        <v/>
      </c>
      <c r="M1493" s="3" t="str">
        <f>IF(OR(ISNA(VLOOKUP(Tableau161920[[#This Row],[Référence]],MON_MSG!A:J,9,FALSE)),ISBLANK(VLOOKUP(Tableau161920[[#This Row],[Référence]],MON_MSG!A:J,9,FALSE))),"",VLOOKUP(Tableau161920[[#This Row],[Référence]],MON_MSG!A:J,9,FALSE))</f>
        <v/>
      </c>
      <c r="N1493" s="3" t="str">
        <f>IF(VLOOKUP($A1493,DICO_Complet!A:R,12,FALSE)=0,"",VLOOKUP($A1493,DICO_Complet!A:R,12,FALSE))</f>
        <v>DOPR6</v>
      </c>
      <c r="O1493" s="3" t="str">
        <f>IF(VLOOKUP($A1493,DICO_Complet!A:R,13,FALSE)=0,"",VLOOKUP($A1493,DICO_Complet!A:R,13,FALSE))</f>
        <v/>
      </c>
      <c r="P1493" s="3" t="str">
        <f>IF(VLOOKUP($A1493,DICO_Complet!A:R,14,FALSE)=0,"",VLOOKUP($A1493,DICO_Complet!A:R,14,FALSE))</f>
        <v/>
      </c>
      <c r="Q1493" s="3" t="str">
        <f>IF(VLOOKUP($A1493,DICO_Complet!A:R,15,FALSE)=0,"",VLOOKUP($A1493,DICO_Complet!A:R,15,FALSE))</f>
        <v/>
      </c>
      <c r="R1493" s="3" t="str">
        <f>IF(VLOOKUP($A1493,DICO_Complet!A:R,16,FALSE)=0,"",VLOOKUP($A1493,DICO_Complet!A:R,16,FALSE))</f>
        <v/>
      </c>
      <c r="S1493" s="3" t="str">
        <f>IF(VLOOKUP($A1493,DICO_Complet!A:R,17,FALSE)=0,"",VLOOKUP($A1493,DICO_Complet!A:R,17,FALSE))</f>
        <v/>
      </c>
      <c r="T1493" s="3" t="str">
        <f>IF(VLOOKUP($A1493,DICO_Complet!A:R,18,FALSE)=0,"",VLOOKUP($A1493,DICO_Complet!A:R,18,FALSE))</f>
        <v/>
      </c>
    </row>
    <row r="1494" spans="1:20">
      <c r="A1494" s="29">
        <v>250327121300</v>
      </c>
      <c r="B1494" s="30" t="str">
        <f>IF(ISNA(VLOOKUP(Tableau161920[[#This Row],[Référence]],MON_MSG!A:B,2,FALSE)),"N",IF($I1494="Obsolete","N","O"))</f>
        <v>O</v>
      </c>
      <c r="C1494" s="3" t="str">
        <f>VLOOKUP($A1494,DICO_Complet!A:R,3,FALSE)</f>
        <v>Transaction</v>
      </c>
      <c r="D1494" s="3" t="str">
        <f>VLOOKUP($A1494,DICO_Complet!A:R,4,FALSE)</f>
        <v>originalTransactionData</v>
      </c>
      <c r="E1494" s="3" t="str">
        <f>VLOOKUP($A1494,DICO_Complet!A:R,5,FALSE)</f>
        <v>technicalInfoTransactionUuid</v>
      </c>
      <c r="F1494" s="3" t="str">
        <f>VLOOKUP($A1494,DICO_Complet!A:R,6,FALSE)</f>
        <v>Max19AlphaNumericText</v>
      </c>
      <c r="G1494" s="31" t="str">
        <f>VLOOKUP($A1494,DICO_Complet!A:R,7,FALSE)</f>
        <v>DNS</v>
      </c>
      <c r="H1494" s="31">
        <f>VLOOKUP($A1494,DICO_Complet!A:R,8,FALSE)</f>
        <v>0</v>
      </c>
      <c r="I1494" s="3" t="str">
        <f>IF(VLOOKUP($A1494,DICO_Complet!A:R,9,FALSE)&lt;&gt;0,VLOOKUP($A1494,DICO_Complet!A:R,9,FALSE),"")</f>
        <v/>
      </c>
      <c r="J1494" s="3" t="str">
        <f>VLOOKUP($A1494,DICO_Complet!A:R,10,FALSE)</f>
        <v>Technical information of the storage transaction  : ID</v>
      </c>
      <c r="K1494" s="3" t="str">
        <f>IF(OR(ISNA(VLOOKUP(Tableau161920[[#This Row],[Référence]],MON_MSG!A:H,7,FALSE)),ISBLANK(VLOOKUP(Tableau161920[[#This Row],[Référence]],MON_MSG!A:H,7,FALSE))),"",VLOOKUP(Tableau161920[[#This Row],[Référence]],MON_MSG!A:H,7,FALSE))</f>
        <v/>
      </c>
      <c r="L1494" s="3" t="str">
        <f>IF(OR(ISNA(VLOOKUP(Tableau161920[[#This Row],[Référence]],MON_MSG!A:I,8,FALSE)),ISBLANK(VLOOKUP(Tableau161920[[#This Row],[Référence]],MON_MSG!A:I,8,FALSE))),"",VLOOKUP(Tableau161920[[#This Row],[Référence]],MON_MSG!A:I,8,FALSE))</f>
        <v/>
      </c>
      <c r="M1494" s="3" t="str">
        <f>IF(OR(ISNA(VLOOKUP(Tableau161920[[#This Row],[Référence]],MON_MSG!A:J,9,FALSE)),ISBLANK(VLOOKUP(Tableau161920[[#This Row],[Référence]],MON_MSG!A:J,9,FALSE))),"",VLOOKUP(Tableau161920[[#This Row],[Référence]],MON_MSG!A:J,9,FALSE))</f>
        <v/>
      </c>
      <c r="N1494" s="3" t="str">
        <f>IF(VLOOKUP($A1494,DICO_Complet!A:R,12,FALSE)=0,"",VLOOKUP($A1494,DICO_Complet!A:R,12,FALSE))</f>
        <v>T024</v>
      </c>
      <c r="O1494" s="3" t="str">
        <f>IF(VLOOKUP($A1494,DICO_Complet!A:R,13,FALSE)=0,"",VLOOKUP($A1494,DICO_Complet!A:R,13,FALSE))</f>
        <v>N/A</v>
      </c>
      <c r="P1494" s="3" t="str">
        <f>IF(VLOOKUP($A1494,DICO_Complet!A:R,14,FALSE)=0,"",VLOOKUP($A1494,DICO_Complet!A:R,14,FALSE))</f>
        <v>N/A</v>
      </c>
      <c r="Q1494" s="3" t="str">
        <f>IF(VLOOKUP($A1494,DICO_Complet!A:R,15,FALSE)=0,"",VLOOKUP($A1494,DICO_Complet!A:R,15,FALSE))</f>
        <v>N/A</v>
      </c>
      <c r="R1494" s="3" t="str">
        <f>IF(VLOOKUP($A1494,DICO_Complet!A:R,16,FALSE)=0,"",VLOOKUP($A1494,DICO_Complet!A:R,16,FALSE))</f>
        <v>N/A</v>
      </c>
      <c r="S1494" s="3" t="str">
        <f>IF(VLOOKUP($A1494,DICO_Complet!A:R,17,FALSE)=0,"",VLOOKUP($A1494,DICO_Complet!A:R,17,FALSE))</f>
        <v>N/A</v>
      </c>
      <c r="T1494" s="3" t="str">
        <f>IF(VLOOKUP($A1494,DICO_Complet!A:R,18,FALSE)=0,"",VLOOKUP($A1494,DICO_Complet!A:R,18,FALSE))</f>
        <v/>
      </c>
    </row>
    <row r="1495" spans="1:20">
      <c r="A1495" s="29">
        <v>250327121301</v>
      </c>
      <c r="B1495" s="30" t="str">
        <f>IF(ISNA(VLOOKUP(Tableau161920[[#This Row],[Référence]],MON_MSG!A:B,2,FALSE)),"N",IF($I1495="Obsolete","N","O"))</f>
        <v>O</v>
      </c>
      <c r="C1495" s="3" t="str">
        <f>VLOOKUP($A1495,DICO_Complet!A:R,3,FALSE)</f>
        <v>Transaction</v>
      </c>
      <c r="D1495" s="3" t="str">
        <f>VLOOKUP($A1495,DICO_Complet!A:R,4,FALSE)</f>
        <v>originalTransactionData</v>
      </c>
      <c r="E1495" s="3" t="str">
        <f>VLOOKUP($A1495,DICO_Complet!A:R,5,FALSE)</f>
        <v>technicalInfoTransmissionDateTime</v>
      </c>
      <c r="F1495" s="3" t="str">
        <f>VLOOKUP($A1495,DICO_Complet!A:R,6,FALSE)</f>
        <v>ISODateTime</v>
      </c>
      <c r="G1495" s="31" t="str">
        <f>VLOOKUP($A1495,DICO_Complet!A:R,7,FALSE)</f>
        <v>DNS</v>
      </c>
      <c r="H1495" s="31">
        <f>VLOOKUP($A1495,DICO_Complet!A:R,8,FALSE)</f>
        <v>0</v>
      </c>
      <c r="I1495" s="3" t="str">
        <f>IF(VLOOKUP($A1495,DICO_Complet!A:R,9,FALSE)&lt;&gt;0,VLOOKUP($A1495,DICO_Complet!A:R,9,FALSE),"")</f>
        <v/>
      </c>
      <c r="J1495" s="3" t="str">
        <f>VLOOKUP($A1495,DICO_Complet!A:R,10,FALSE)</f>
        <v>Technical information of the storage transaction  : Date Time</v>
      </c>
      <c r="K1495" s="3" t="str">
        <f>IF(OR(ISNA(VLOOKUP(Tableau161920[[#This Row],[Référence]],MON_MSG!A:H,7,FALSE)),ISBLANK(VLOOKUP(Tableau161920[[#This Row],[Référence]],MON_MSG!A:H,7,FALSE))),"",VLOOKUP(Tableau161920[[#This Row],[Référence]],MON_MSG!A:H,7,FALSE))</f>
        <v/>
      </c>
      <c r="L1495" s="3" t="str">
        <f>IF(OR(ISNA(VLOOKUP(Tableau161920[[#This Row],[Référence]],MON_MSG!A:I,8,FALSE)),ISBLANK(VLOOKUP(Tableau161920[[#This Row],[Référence]],MON_MSG!A:I,8,FALSE))),"",VLOOKUP(Tableau161920[[#This Row],[Référence]],MON_MSG!A:I,8,FALSE))</f>
        <v/>
      </c>
      <c r="M1495" s="3" t="str">
        <f>IF(OR(ISNA(VLOOKUP(Tableau161920[[#This Row],[Référence]],MON_MSG!A:J,9,FALSE)),ISBLANK(VLOOKUP(Tableau161920[[#This Row],[Référence]],MON_MSG!A:J,9,FALSE))),"",VLOOKUP(Tableau161920[[#This Row],[Référence]],MON_MSG!A:J,9,FALSE))</f>
        <v/>
      </c>
      <c r="N1495" s="3" t="str">
        <f>IF(VLOOKUP($A1495,DICO_Complet!A:R,12,FALSE)=0,"",VLOOKUP($A1495,DICO_Complet!A:R,12,FALSE))</f>
        <v>DOPR8</v>
      </c>
      <c r="O1495" s="3" t="str">
        <f>IF(VLOOKUP($A1495,DICO_Complet!A:R,13,FALSE)=0,"",VLOOKUP($A1495,DICO_Complet!A:R,13,FALSE))</f>
        <v/>
      </c>
      <c r="P1495" s="3" t="str">
        <f>IF(VLOOKUP($A1495,DICO_Complet!A:R,14,FALSE)=0,"",VLOOKUP($A1495,DICO_Complet!A:R,14,FALSE))</f>
        <v/>
      </c>
      <c r="Q1495" s="3" t="str">
        <f>IF(VLOOKUP($A1495,DICO_Complet!A:R,15,FALSE)=0,"",VLOOKUP($A1495,DICO_Complet!A:R,15,FALSE))</f>
        <v/>
      </c>
      <c r="R1495" s="3" t="str">
        <f>IF(VLOOKUP($A1495,DICO_Complet!A:R,16,FALSE)=0,"",VLOOKUP($A1495,DICO_Complet!A:R,16,FALSE))</f>
        <v/>
      </c>
      <c r="S1495" s="3" t="str">
        <f>IF(VLOOKUP($A1495,DICO_Complet!A:R,17,FALSE)=0,"",VLOOKUP($A1495,DICO_Complet!A:R,17,FALSE))</f>
        <v/>
      </c>
      <c r="T1495" s="3" t="str">
        <f>IF(VLOOKUP($A1495,DICO_Complet!A:R,18,FALSE)=0,"",VLOOKUP($A1495,DICO_Complet!A:R,18,FALSE))</f>
        <v/>
      </c>
    </row>
    <row r="1496" spans="1:20">
      <c r="A1496" s="29">
        <v>250327121302</v>
      </c>
      <c r="B1496" s="30" t="str">
        <f>IF(ISNA(VLOOKUP(Tableau161920[[#This Row],[Référence]],MON_MSG!A:B,2,FALSE)),"N",IF($I1496="Obsolete","N","O"))</f>
        <v>O</v>
      </c>
      <c r="C1496" s="3" t="str">
        <f>VLOOKUP($A1496,DICO_Complet!A:R,3,FALSE)</f>
        <v>Transaction</v>
      </c>
      <c r="D1496" s="3" t="str">
        <f>VLOOKUP($A1496,DICO_Complet!A:R,4,FALSE)</f>
        <v>originalTransactionData</v>
      </c>
      <c r="E1496" s="3" t="str">
        <f>VLOOKUP($A1496,DICO_Complet!A:R,5,FALSE)</f>
        <v>technicalInfoTransmittingServerId</v>
      </c>
      <c r="F1496" s="3" t="str">
        <f>VLOOKUP($A1496,DICO_Complet!A:R,6,FALSE)</f>
        <v>Exact4Text</v>
      </c>
      <c r="G1496" s="31" t="str">
        <f>VLOOKUP($A1496,DICO_Complet!A:R,7,FALSE)</f>
        <v>DNS</v>
      </c>
      <c r="H1496" s="31">
        <f>VLOOKUP($A1496,DICO_Complet!A:R,8,FALSE)</f>
        <v>0</v>
      </c>
      <c r="I1496" s="3" t="str">
        <f>IF(VLOOKUP($A1496,DICO_Complet!A:R,9,FALSE)&lt;&gt;0,VLOOKUP($A1496,DICO_Complet!A:R,9,FALSE),"")</f>
        <v/>
      </c>
      <c r="J1496" s="3" t="str">
        <f>VLOOKUP($A1496,DICO_Complet!A:R,10,FALSE)</f>
        <v>Technical information of the storage transaction  : Server ID</v>
      </c>
      <c r="K1496" s="3" t="str">
        <f>IF(OR(ISNA(VLOOKUP(Tableau161920[[#This Row],[Référence]],MON_MSG!A:H,7,FALSE)),ISBLANK(VLOOKUP(Tableau161920[[#This Row],[Référence]],MON_MSG!A:H,7,FALSE))),"",VLOOKUP(Tableau161920[[#This Row],[Référence]],MON_MSG!A:H,7,FALSE))</f>
        <v/>
      </c>
      <c r="L1496" s="3" t="str">
        <f>IF(OR(ISNA(VLOOKUP(Tableau161920[[#This Row],[Référence]],MON_MSG!A:I,8,FALSE)),ISBLANK(VLOOKUP(Tableau161920[[#This Row],[Référence]],MON_MSG!A:I,8,FALSE))),"",VLOOKUP(Tableau161920[[#This Row],[Référence]],MON_MSG!A:I,8,FALSE))</f>
        <v/>
      </c>
      <c r="M1496" s="3" t="str">
        <f>IF(OR(ISNA(VLOOKUP(Tableau161920[[#This Row],[Référence]],MON_MSG!A:J,9,FALSE)),ISBLANK(VLOOKUP(Tableau161920[[#This Row],[Référence]],MON_MSG!A:J,9,FALSE))),"",VLOOKUP(Tableau161920[[#This Row],[Référence]],MON_MSG!A:J,9,FALSE))</f>
        <v/>
      </c>
      <c r="N1496" s="3" t="str">
        <f>IF(VLOOKUP($A1496,DICO_Complet!A:R,12,FALSE)=0,"",VLOOKUP($A1496,DICO_Complet!A:R,12,FALSE))</f>
        <v>DOPR9</v>
      </c>
      <c r="O1496" s="3" t="str">
        <f>IF(VLOOKUP($A1496,DICO_Complet!A:R,13,FALSE)=0,"",VLOOKUP($A1496,DICO_Complet!A:R,13,FALSE))</f>
        <v/>
      </c>
      <c r="P1496" s="3" t="str">
        <f>IF(VLOOKUP($A1496,DICO_Complet!A:R,14,FALSE)=0,"",VLOOKUP($A1496,DICO_Complet!A:R,14,FALSE))</f>
        <v/>
      </c>
      <c r="Q1496" s="3" t="str">
        <f>IF(VLOOKUP($A1496,DICO_Complet!A:R,15,FALSE)=0,"",VLOOKUP($A1496,DICO_Complet!A:R,15,FALSE))</f>
        <v/>
      </c>
      <c r="R1496" s="3" t="str">
        <f>IF(VLOOKUP($A1496,DICO_Complet!A:R,16,FALSE)=0,"",VLOOKUP($A1496,DICO_Complet!A:R,16,FALSE))</f>
        <v/>
      </c>
      <c r="S1496" s="3" t="str">
        <f>IF(VLOOKUP($A1496,DICO_Complet!A:R,17,FALSE)=0,"",VLOOKUP($A1496,DICO_Complet!A:R,17,FALSE))</f>
        <v/>
      </c>
      <c r="T1496" s="3" t="str">
        <f>IF(VLOOKUP($A1496,DICO_Complet!A:R,18,FALSE)=0,"",VLOOKUP($A1496,DICO_Complet!A:R,18,FALSE))</f>
        <v/>
      </c>
    </row>
    <row r="1497" spans="1:20">
      <c r="A1497" s="29">
        <v>241112000176</v>
      </c>
      <c r="B1497" s="30" t="str">
        <f>IF(ISNA(VLOOKUP(Tableau161920[[#This Row],[Référence]],MON_MSG!A:B,2,FALSE)),"N",IF($I1497="Obsolete","N","O"))</f>
        <v>O</v>
      </c>
      <c r="C1497" s="3" t="str">
        <f>VLOOKUP($A1497,DICO_Complet!A:R,3,FALSE)</f>
        <v>Transaction</v>
      </c>
      <c r="D1497" s="3" t="str">
        <f>VLOOKUP($A1497,DICO_Complet!A:R,4,FALSE)</f>
        <v>originalTransactionData</v>
      </c>
      <c r="E1497" s="3" t="str">
        <f>VLOOKUP($A1497,DICO_Complet!A:R,5,FALSE)</f>
        <v>threeDsProtocolVersion</v>
      </c>
      <c r="F1497" s="3" t="str">
        <f>VLOOKUP($A1497,DICO_Complet!A:R,6,FALSE)</f>
        <v>ThreeDsProtocolVersionCodeset</v>
      </c>
      <c r="G1497" s="31" t="str">
        <f>VLOOKUP($A1497,DICO_Complet!A:R,7,FALSE)</f>
        <v>DNS</v>
      </c>
      <c r="H1497" s="31">
        <f>VLOOKUP($A1497,DICO_Complet!A:R,8,FALSE)</f>
        <v>0</v>
      </c>
      <c r="I1497" s="3" t="str">
        <f>IF(VLOOKUP($A1497,DICO_Complet!A:R,9,FALSE)&lt;&gt;0,VLOOKUP($A1497,DICO_Complet!A:R,9,FALSE),"")</f>
        <v/>
      </c>
      <c r="J1497" s="3" t="str">
        <f>VLOOKUP($A1497,DICO_Complet!A:R,10,FALSE)</f>
        <v>3DS protocol major version</v>
      </c>
      <c r="K1497" s="3" t="str">
        <f>IF(OR(ISNA(VLOOKUP(Tableau161920[[#This Row],[Référence]],MON_MSG!A:H,7,FALSE)),ISBLANK(VLOOKUP(Tableau161920[[#This Row],[Référence]],MON_MSG!A:H,7,FALSE))),"",VLOOKUP(Tableau161920[[#This Row],[Référence]],MON_MSG!A:H,7,FALSE))</f>
        <v/>
      </c>
      <c r="L1497" s="3" t="str">
        <f>IF(OR(ISNA(VLOOKUP(Tableau161920[[#This Row],[Référence]],MON_MSG!A:I,8,FALSE)),ISBLANK(VLOOKUP(Tableau161920[[#This Row],[Référence]],MON_MSG!A:I,8,FALSE))),"",VLOOKUP(Tableau161920[[#This Row],[Référence]],MON_MSG!A:I,8,FALSE))</f>
        <v/>
      </c>
      <c r="M1497" s="3" t="str">
        <f>IF(OR(ISNA(VLOOKUP(Tableau161920[[#This Row],[Référence]],MON_MSG!A:J,9,FALSE)),ISBLANK(VLOOKUP(Tableau161920[[#This Row],[Référence]],MON_MSG!A:J,9,FALSE))),"",VLOOKUP(Tableau161920[[#This Row],[Référence]],MON_MSG!A:J,9,FALSE))</f>
        <v/>
      </c>
      <c r="N1497" s="3" t="str">
        <f>IF(VLOOKUP($A1497,DICO_Complet!A:R,12,FALSE)=0,"",VLOOKUP($A1497,DICO_Complet!A:R,12,FALSE))</f>
        <v>RSB119_0046_ p1</v>
      </c>
      <c r="O1497" s="3" t="str">
        <f>IF(VLOOKUP($A1497,DICO_Complet!A:R,13,FALSE)=0,"",VLOOKUP($A1497,DICO_Complet!A:R,13,FALSE))</f>
        <v>119-0046-p1</v>
      </c>
      <c r="P1497" s="3" t="str">
        <f>IF(VLOOKUP($A1497,DICO_Complet!A:R,14,FALSE)=0,"",VLOOKUP($A1497,DICO_Complet!A:R,14,FALSE))</f>
        <v>059-0046-p1</v>
      </c>
      <c r="Q1497" s="3" t="str">
        <f>IF(VLOOKUP($A1497,DICO_Complet!A:R,15,FALSE)=0,"",VLOOKUP($A1497,DICO_Complet!A:R,15,FALSE))</f>
        <v>056-0046-p1</v>
      </c>
      <c r="R1497" s="3" t="str">
        <f>IF(VLOOKUP($A1497,DICO_Complet!A:R,16,FALSE)=0,"",VLOOKUP($A1497,DICO_Complet!A:R,16,FALSE))</f>
        <v/>
      </c>
      <c r="S1497" s="3" t="str">
        <f>IF(VLOOKUP($A1497,DICO_Complet!A:R,17,FALSE)=0,"",VLOOKUP($A1497,DICO_Complet!A:R,17,FALSE))</f>
        <v/>
      </c>
      <c r="T1497" s="3" t="str">
        <f>IF(VLOOKUP($A1497,DICO_Complet!A:R,18,FALSE)=0,"",VLOOKUP($A1497,DICO_Complet!A:R,18,FALSE))</f>
        <v/>
      </c>
    </row>
    <row r="1498" spans="1:20">
      <c r="A1498" s="29">
        <v>250325134507</v>
      </c>
      <c r="B1498" s="30" t="str">
        <f>IF(ISNA(VLOOKUP(Tableau161920[[#This Row],[Référence]],MON_MSG!A:B,2,FALSE)),"N",IF($I1498="Obsolete","N","O"))</f>
        <v>O</v>
      </c>
      <c r="C1498" s="3" t="str">
        <f>VLOOKUP($A1498,DICO_Complet!A:R,3,FALSE)</f>
        <v>Transaction</v>
      </c>
      <c r="D1498" s="3" t="str">
        <f>VLOOKUP($A1498,DICO_Complet!A:R,4,FALSE)</f>
        <v>originalTransactionData</v>
      </c>
      <c r="E1498" s="3" t="str">
        <f>VLOOKUP($A1498,DICO_Complet!A:R,5,FALSE)</f>
        <v>transactionReference</v>
      </c>
      <c r="F1498" s="3" t="str">
        <f>VLOOKUP($A1498,DICO_Complet!A:R,6,FALSE)</f>
        <v>Max35Text</v>
      </c>
      <c r="G1498" s="31" t="str">
        <f>VLOOKUP($A1498,DICO_Complet!A:R,7,FALSE)</f>
        <v>DNS</v>
      </c>
      <c r="H1498" s="31">
        <f>VLOOKUP($A1498,DICO_Complet!A:R,8,FALSE)</f>
        <v>0</v>
      </c>
      <c r="I1498" s="3" t="str">
        <f>IF(VLOOKUP($A1498,DICO_Complet!A:R,9,FALSE)&lt;&gt;0,VLOOKUP($A1498,DICO_Complet!A:R,9,FALSE),"")</f>
        <v/>
      </c>
      <c r="J1498" s="3" t="str">
        <f>VLOOKUP($A1498,DICO_Complet!A:R,10,FALSE)</f>
        <v>reference of initial transaction</v>
      </c>
      <c r="K1498" s="3" t="str">
        <f>IF(OR(ISNA(VLOOKUP(Tableau161920[[#This Row],[Référence]],MON_MSG!A:H,7,FALSE)),ISBLANK(VLOOKUP(Tableau161920[[#This Row],[Référence]],MON_MSG!A:H,7,FALSE))),"",VLOOKUP(Tableau161920[[#This Row],[Référence]],MON_MSG!A:H,7,FALSE))</f>
        <v/>
      </c>
      <c r="L1498" s="3" t="str">
        <f>IF(OR(ISNA(VLOOKUP(Tableau161920[[#This Row],[Référence]],MON_MSG!A:I,8,FALSE)),ISBLANK(VLOOKUP(Tableau161920[[#This Row],[Référence]],MON_MSG!A:I,8,FALSE))),"",VLOOKUP(Tableau161920[[#This Row],[Référence]],MON_MSG!A:I,8,FALSE))</f>
        <v/>
      </c>
      <c r="M1498" s="3" t="str">
        <f>IF(OR(ISNA(VLOOKUP(Tableau161920[[#This Row],[Référence]],MON_MSG!A:J,9,FALSE)),ISBLANK(VLOOKUP(Tableau161920[[#This Row],[Référence]],MON_MSG!A:J,9,FALSE))),"",VLOOKUP(Tableau161920[[#This Row],[Référence]],MON_MSG!A:J,9,FALSE))</f>
        <v/>
      </c>
      <c r="N1498" s="3" t="str">
        <f>IF(VLOOKUP($A1498,DICO_Complet!A:R,12,FALSE)=0,"",VLOOKUP($A1498,DICO_Complet!A:R,12,FALSE))</f>
        <v>ISO90</v>
      </c>
      <c r="O1498" s="3" t="str">
        <f>IF(VLOOKUP($A1498,DICO_Complet!A:R,13,FALSE)=0,"",VLOOKUP($A1498,DICO_Complet!A:R,13,FALSE))</f>
        <v>090</v>
      </c>
      <c r="P1498" s="3" t="str">
        <f>IF(VLOOKUP($A1498,DICO_Complet!A:R,14,FALSE)=0,"",VLOOKUP($A1498,DICO_Complet!A:R,14,FALSE))</f>
        <v>056-p2</v>
      </c>
      <c r="Q1498" s="3" t="str">
        <f>IF(VLOOKUP($A1498,DICO_Complet!A:R,15,FALSE)=0,"",VLOOKUP($A1498,DICO_Complet!A:R,15,FALSE))</f>
        <v>090</v>
      </c>
      <c r="R1498" s="3" t="str">
        <f>IF(VLOOKUP($A1498,DICO_Complet!A:R,16,FALSE)=0,"",VLOOKUP($A1498,DICO_Complet!A:R,16,FALSE))</f>
        <v>fields 7 and 11</v>
      </c>
      <c r="S1498" s="3" t="str">
        <f>IF(VLOOKUP($A1498,DICO_Complet!A:R,17,FALSE)=0,"",VLOOKUP($A1498,DICO_Complet!A:R,17,FALSE))</f>
        <v>DE 090</v>
      </c>
      <c r="T1498" s="3" t="str">
        <f>IF(VLOOKUP($A1498,DICO_Complet!A:R,18,FALSE)=0,"",VLOOKUP($A1498,DICO_Complet!A:R,18,FALSE))</f>
        <v/>
      </c>
    </row>
    <row r="1499" spans="1:20">
      <c r="A1499" s="29">
        <v>250325134508</v>
      </c>
      <c r="B1499" s="30" t="str">
        <f>IF(ISNA(VLOOKUP(Tableau161920[[#This Row],[Référence]],MON_MSG!A:B,2,FALSE)),"N",IF($I1499="Obsolete","N","O"))</f>
        <v>O</v>
      </c>
      <c r="C1499" s="3" t="str">
        <f>VLOOKUP($A1499,DICO_Complet!A:R,3,FALSE)</f>
        <v>Transaction</v>
      </c>
      <c r="D1499" s="3" t="str">
        <f>VLOOKUP($A1499,DICO_Complet!A:R,4,FALSE)</f>
        <v>originalTransactionData</v>
      </c>
      <c r="E1499" s="3" t="str">
        <f>VLOOKUP($A1499,DICO_Complet!A:R,5,FALSE)</f>
        <v>transmissionGmtDateTime</v>
      </c>
      <c r="F1499" s="3" t="str">
        <f>VLOOKUP($A1499,DICO_Complet!A:R,6,FALSE)</f>
        <v>ISODateTime</v>
      </c>
      <c r="G1499" s="31" t="str">
        <f>VLOOKUP($A1499,DICO_Complet!A:R,7,FALSE)</f>
        <v>DNS</v>
      </c>
      <c r="H1499" s="31">
        <f>VLOOKUP($A1499,DICO_Complet!A:R,8,FALSE)</f>
        <v>0</v>
      </c>
      <c r="I1499" s="3" t="str">
        <f>IF(VLOOKUP($A1499,DICO_Complet!A:R,9,FALSE)&lt;&gt;0,VLOOKUP($A1499,DICO_Complet!A:R,9,FALSE),"")</f>
        <v/>
      </c>
      <c r="J1499" s="3" t="str">
        <f>VLOOKUP($A1499,DICO_Complet!A:R,10,FALSE)</f>
        <v>initial transmission gmt date time</v>
      </c>
      <c r="K1499" s="3" t="str">
        <f>IF(OR(ISNA(VLOOKUP(Tableau161920[[#This Row],[Référence]],MON_MSG!A:H,7,FALSE)),ISBLANK(VLOOKUP(Tableau161920[[#This Row],[Référence]],MON_MSG!A:H,7,FALSE))),"",VLOOKUP(Tableau161920[[#This Row],[Référence]],MON_MSG!A:H,7,FALSE))</f>
        <v/>
      </c>
      <c r="L1499" s="3" t="str">
        <f>IF(OR(ISNA(VLOOKUP(Tableau161920[[#This Row],[Référence]],MON_MSG!A:I,8,FALSE)),ISBLANK(VLOOKUP(Tableau161920[[#This Row],[Référence]],MON_MSG!A:I,8,FALSE))),"",VLOOKUP(Tableau161920[[#This Row],[Référence]],MON_MSG!A:I,8,FALSE))</f>
        <v/>
      </c>
      <c r="M1499" s="3" t="str">
        <f>IF(OR(ISNA(VLOOKUP(Tableau161920[[#This Row],[Référence]],MON_MSG!A:J,9,FALSE)),ISBLANK(VLOOKUP(Tableau161920[[#This Row],[Référence]],MON_MSG!A:J,9,FALSE))),"",VLOOKUP(Tableau161920[[#This Row],[Référence]],MON_MSG!A:J,9,FALSE))</f>
        <v/>
      </c>
      <c r="N1499" s="3" t="str">
        <f>IF(VLOOKUP($A1499,DICO_Complet!A:R,12,FALSE)=0,"",VLOOKUP($A1499,DICO_Complet!A:R,12,FALSE))</f>
        <v>ISO90</v>
      </c>
      <c r="O1499" s="3" t="str">
        <f>IF(VLOOKUP($A1499,DICO_Complet!A:R,13,FALSE)=0,"",VLOOKUP($A1499,DICO_Complet!A:R,13,FALSE))</f>
        <v>090</v>
      </c>
      <c r="P1499" s="3" t="str">
        <f>IF(VLOOKUP($A1499,DICO_Complet!A:R,14,FALSE)=0,"",VLOOKUP($A1499,DICO_Complet!A:R,14,FALSE))</f>
        <v/>
      </c>
      <c r="Q1499" s="3" t="str">
        <f>IF(VLOOKUP($A1499,DICO_Complet!A:R,15,FALSE)=0,"",VLOOKUP($A1499,DICO_Complet!A:R,15,FALSE))</f>
        <v>090</v>
      </c>
      <c r="R1499" s="3" t="str">
        <f>IF(VLOOKUP($A1499,DICO_Complet!A:R,16,FALSE)=0,"",VLOOKUP($A1499,DICO_Complet!A:R,16,FALSE))</f>
        <v>fields 7 and 11</v>
      </c>
      <c r="S1499" s="3" t="str">
        <f>IF(VLOOKUP($A1499,DICO_Complet!A:R,17,FALSE)=0,"",VLOOKUP($A1499,DICO_Complet!A:R,17,FALSE))</f>
        <v>DE 090</v>
      </c>
      <c r="T1499" s="3" t="str">
        <f>IF(VLOOKUP($A1499,DICO_Complet!A:R,18,FALSE)=0,"",VLOOKUP($A1499,DICO_Complet!A:R,18,FALSE))</f>
        <v/>
      </c>
    </row>
    <row r="1500" spans="1:20">
      <c r="A1500" s="29">
        <v>250717183206</v>
      </c>
      <c r="B1500" s="30" t="str">
        <f>IF(ISNA(VLOOKUP(Tableau161920[[#This Row],[Référence]],MON_MSG!A:B,2,FALSE)),"N",IF($I1500="Obsolete","N","O"))</f>
        <v>O</v>
      </c>
      <c r="C1500" s="3" t="str">
        <f>VLOOKUP($A1500,DICO_Complet!A:R,3,FALSE)</f>
        <v>Transaction</v>
      </c>
      <c r="D1500" s="3" t="str">
        <f>VLOOKUP($A1500,DICO_Complet!A:R,4,FALSE)</f>
        <v>recipientContactData</v>
      </c>
      <c r="E1500" s="3" t="str">
        <f>VLOOKUP($A1500,DICO_Complet!A:R,5,FALSE)</f>
        <v>communicationChannel</v>
      </c>
      <c r="F1500" s="3" t="str">
        <f>VLOOKUP($A1500,DICO_Complet!A:R,6,FALSE)</f>
        <v>ChannelCodeset</v>
      </c>
      <c r="G1500" s="31" t="str">
        <f>VLOOKUP($A1500,DICO_Complet!A:R,7,FALSE)</f>
        <v>DNS</v>
      </c>
      <c r="H1500" s="31">
        <f>VLOOKUP($A1500,DICO_Complet!A:R,8,FALSE)</f>
        <v>0</v>
      </c>
      <c r="I1500" s="3" t="str">
        <f>IF(VLOOKUP($A1500,DICO_Complet!A:R,9,FALSE)&lt;&gt;0,VLOOKUP($A1500,DICO_Complet!A:R,9,FALSE),"")</f>
        <v/>
      </c>
      <c r="J1500" s="3" t="str">
        <f>VLOOKUP($A1500,DICO_Complet!A:R,10,FALSE)</f>
        <v>Communication channel</v>
      </c>
      <c r="K1500" s="3" t="str">
        <f>IF(OR(ISNA(VLOOKUP(Tableau161920[[#This Row],[Référence]],MON_MSG!A:H,7,FALSE)),ISBLANK(VLOOKUP(Tableau161920[[#This Row],[Référence]],MON_MSG!A:H,7,FALSE))),"",VLOOKUP(Tableau161920[[#This Row],[Référence]],MON_MSG!A:H,7,FALSE))</f>
        <v/>
      </c>
      <c r="L1500" s="3" t="str">
        <f>IF(OR(ISNA(VLOOKUP(Tableau161920[[#This Row],[Référence]],MON_MSG!A:I,8,FALSE)),ISBLANK(VLOOKUP(Tableau161920[[#This Row],[Référence]],MON_MSG!A:I,8,FALSE))),"",VLOOKUP(Tableau161920[[#This Row],[Référence]],MON_MSG!A:I,8,FALSE))</f>
        <v/>
      </c>
      <c r="M1500" s="3" t="str">
        <f>IF(OR(ISNA(VLOOKUP(Tableau161920[[#This Row],[Référence]],MON_MSG!A:J,9,FALSE)),ISBLANK(VLOOKUP(Tableau161920[[#This Row],[Référence]],MON_MSG!A:J,9,FALSE))),"",VLOOKUP(Tableau161920[[#This Row],[Référence]],MON_MSG!A:J,9,FALSE))</f>
        <v/>
      </c>
      <c r="N1500" s="3" t="str">
        <f>IF(VLOOKUP($A1500,DICO_Complet!A:R,12,FALSE)=0,"",VLOOKUP($A1500,DICO_Complet!A:R,12,FALSE))</f>
        <v/>
      </c>
      <c r="O1500" s="3" t="str">
        <f>IF(VLOOKUP($A1500,DICO_Complet!A:R,13,FALSE)=0,"",VLOOKUP($A1500,DICO_Complet!A:R,13,FALSE))</f>
        <v/>
      </c>
      <c r="P1500" s="3" t="str">
        <f>IF(VLOOKUP($A1500,DICO_Complet!A:R,14,FALSE)=0,"",VLOOKUP($A1500,DICO_Complet!A:R,14,FALSE))</f>
        <v/>
      </c>
      <c r="Q1500" s="3" t="str">
        <f>IF(VLOOKUP($A1500,DICO_Complet!A:R,15,FALSE)=0,"",VLOOKUP($A1500,DICO_Complet!A:R,15,FALSE))</f>
        <v/>
      </c>
      <c r="R1500" s="3" t="str">
        <f>IF(VLOOKUP($A1500,DICO_Complet!A:R,16,FALSE)=0,"",VLOOKUP($A1500,DICO_Complet!A:R,16,FALSE))</f>
        <v/>
      </c>
      <c r="S1500" s="3" t="str">
        <f>IF(VLOOKUP($A1500,DICO_Complet!A:R,17,FALSE)=0,"",VLOOKUP($A1500,DICO_Complet!A:R,17,FALSE))</f>
        <v/>
      </c>
      <c r="T1500" s="3" t="str">
        <f>IF(VLOOKUP($A1500,DICO_Complet!A:R,18,FALSE)=0,"",VLOOKUP($A1500,DICO_Complet!A:R,18,FALSE))</f>
        <v/>
      </c>
    </row>
    <row r="1501" spans="1:20">
      <c r="A1501" s="29">
        <v>250717183207</v>
      </c>
      <c r="B1501" s="30" t="str">
        <f>IF(ISNA(VLOOKUP(Tableau161920[[#This Row],[Référence]],MON_MSG!A:B,2,FALSE)),"N",IF($I1501="Obsolete","N","O"))</f>
        <v>O</v>
      </c>
      <c r="C1501" s="3" t="str">
        <f>VLOOKUP($A1501,DICO_Complet!A:R,3,FALSE)</f>
        <v>Transaction</v>
      </c>
      <c r="D1501" s="3" t="str">
        <f>VLOOKUP($A1501,DICO_Complet!A:R,4,FALSE)</f>
        <v>recipientContactData</v>
      </c>
      <c r="E1501" s="3" t="str">
        <f>VLOOKUP($A1501,DICO_Complet!A:R,5,FALSE)</f>
        <v>contactData</v>
      </c>
      <c r="F1501" s="3" t="str">
        <f>VLOOKUP($A1501,DICO_Complet!A:R,6,FALSE)</f>
        <v>ContactType</v>
      </c>
      <c r="G1501" s="31" t="str">
        <f>VLOOKUP($A1501,DICO_Complet!A:R,7,FALSE)</f>
        <v>DSP</v>
      </c>
      <c r="H1501" s="31">
        <f>VLOOKUP($A1501,DICO_Complet!A:R,8,FALSE)</f>
        <v>0</v>
      </c>
      <c r="I1501" s="3" t="str">
        <f>IF(VLOOKUP($A1501,DICO_Complet!A:R,9,FALSE)&lt;&gt;0,VLOOKUP($A1501,DICO_Complet!A:R,9,FALSE),"")</f>
        <v/>
      </c>
      <c r="J1501" s="3" t="str">
        <f>VLOOKUP($A1501,DICO_Complet!A:R,10,FALSE)</f>
        <v>recipient contact information</v>
      </c>
      <c r="K1501" s="3" t="str">
        <f>IF(OR(ISNA(VLOOKUP(Tableau161920[[#This Row],[Référence]],MON_MSG!A:H,7,FALSE)),ISBLANK(VLOOKUP(Tableau161920[[#This Row],[Référence]],MON_MSG!A:H,7,FALSE))),"",VLOOKUP(Tableau161920[[#This Row],[Référence]],MON_MSG!A:H,7,FALSE))</f>
        <v/>
      </c>
      <c r="L1501" s="3" t="str">
        <f>IF(OR(ISNA(VLOOKUP(Tableau161920[[#This Row],[Référence]],MON_MSG!A:I,8,FALSE)),ISBLANK(VLOOKUP(Tableau161920[[#This Row],[Référence]],MON_MSG!A:I,8,FALSE))),"",VLOOKUP(Tableau161920[[#This Row],[Référence]],MON_MSG!A:I,8,FALSE))</f>
        <v/>
      </c>
      <c r="M1501" s="3" t="str">
        <f>IF(OR(ISNA(VLOOKUP(Tableau161920[[#This Row],[Référence]],MON_MSG!A:J,9,FALSE)),ISBLANK(VLOOKUP(Tableau161920[[#This Row],[Référence]],MON_MSG!A:J,9,FALSE))),"",VLOOKUP(Tableau161920[[#This Row],[Référence]],MON_MSG!A:J,9,FALSE))</f>
        <v/>
      </c>
      <c r="N1501" s="3" t="str">
        <f>IF(VLOOKUP($A1501,DICO_Complet!A:R,12,FALSE)=0,"",VLOOKUP($A1501,DICO_Complet!A:R,12,FALSE))</f>
        <v/>
      </c>
      <c r="O1501" s="3" t="str">
        <f>IF(VLOOKUP($A1501,DICO_Complet!A:R,13,FALSE)=0,"",VLOOKUP($A1501,DICO_Complet!A:R,13,FALSE))</f>
        <v/>
      </c>
      <c r="P1501" s="3" t="str">
        <f>IF(VLOOKUP($A1501,DICO_Complet!A:R,14,FALSE)=0,"",VLOOKUP($A1501,DICO_Complet!A:R,14,FALSE))</f>
        <v/>
      </c>
      <c r="Q1501" s="3" t="str">
        <f>IF(VLOOKUP($A1501,DICO_Complet!A:R,15,FALSE)=0,"",VLOOKUP($A1501,DICO_Complet!A:R,15,FALSE))</f>
        <v/>
      </c>
      <c r="R1501" s="3" t="str">
        <f>IF(VLOOKUP($A1501,DICO_Complet!A:R,16,FALSE)=0,"",VLOOKUP($A1501,DICO_Complet!A:R,16,FALSE))</f>
        <v/>
      </c>
      <c r="S1501" s="3" t="str">
        <f>IF(VLOOKUP($A1501,DICO_Complet!A:R,17,FALSE)=0,"",VLOOKUP($A1501,DICO_Complet!A:R,17,FALSE))</f>
        <v/>
      </c>
      <c r="T1501" s="3" t="str">
        <f>IF(VLOOKUP($A1501,DICO_Complet!A:R,18,FALSE)=0,"",VLOOKUP($A1501,DICO_Complet!A:R,18,FALSE))</f>
        <v/>
      </c>
    </row>
    <row r="1502" spans="1:20">
      <c r="A1502" s="29">
        <v>250717183208</v>
      </c>
      <c r="B1502" s="30" t="str">
        <f>IF(ISNA(VLOOKUP(Tableau161920[[#This Row],[Référence]],MON_MSG!A:B,2,FALSE)),"N",IF($I1502="Obsolete","N","O"))</f>
        <v>O</v>
      </c>
      <c r="C1502" s="3" t="str">
        <f>VLOOKUP($A1502,DICO_Complet!A:R,3,FALSE)</f>
        <v>Transaction</v>
      </c>
      <c r="D1502" s="3" t="str">
        <f>VLOOKUP($A1502,DICO_Complet!A:R,4,FALSE)</f>
        <v>recipientContactData</v>
      </c>
      <c r="E1502" s="3" t="str">
        <f>VLOOKUP($A1502,DICO_Complet!A:R,5,FALSE)</f>
        <v>numberOfSentPages</v>
      </c>
      <c r="F1502" s="3" t="str">
        <f>VLOOKUP($A1502,DICO_Complet!A:R,6,FALSE)</f>
        <v>Max3NumericText</v>
      </c>
      <c r="G1502" s="31" t="str">
        <f>VLOOKUP($A1502,DICO_Complet!A:R,7,FALSE)</f>
        <v>DNS</v>
      </c>
      <c r="H1502" s="31">
        <f>VLOOKUP($A1502,DICO_Complet!A:R,8,FALSE)</f>
        <v>0</v>
      </c>
      <c r="I1502" s="3" t="str">
        <f>IF(VLOOKUP($A1502,DICO_Complet!A:R,9,FALSE)&lt;&gt;0,VLOOKUP($A1502,DICO_Complet!A:R,9,FALSE),"")</f>
        <v/>
      </c>
      <c r="J1502" s="3" t="str">
        <f>VLOOKUP($A1502,DICO_Complet!A:R,10,FALSE)</f>
        <v>Number of pages sent</v>
      </c>
      <c r="K1502" s="3" t="str">
        <f>IF(OR(ISNA(VLOOKUP(Tableau161920[[#This Row],[Référence]],MON_MSG!A:H,7,FALSE)),ISBLANK(VLOOKUP(Tableau161920[[#This Row],[Référence]],MON_MSG!A:H,7,FALSE))),"",VLOOKUP(Tableau161920[[#This Row],[Référence]],MON_MSG!A:H,7,FALSE))</f>
        <v/>
      </c>
      <c r="L1502" s="3" t="str">
        <f>IF(OR(ISNA(VLOOKUP(Tableau161920[[#This Row],[Référence]],MON_MSG!A:I,8,FALSE)),ISBLANK(VLOOKUP(Tableau161920[[#This Row],[Référence]],MON_MSG!A:I,8,FALSE))),"",VLOOKUP(Tableau161920[[#This Row],[Référence]],MON_MSG!A:I,8,FALSE))</f>
        <v/>
      </c>
      <c r="M1502" s="3" t="str">
        <f>IF(OR(ISNA(VLOOKUP(Tableau161920[[#This Row],[Référence]],MON_MSG!A:J,9,FALSE)),ISBLANK(VLOOKUP(Tableau161920[[#This Row],[Référence]],MON_MSG!A:J,9,FALSE))),"",VLOOKUP(Tableau161920[[#This Row],[Référence]],MON_MSG!A:J,9,FALSE))</f>
        <v/>
      </c>
      <c r="N1502" s="3" t="str">
        <f>IF(VLOOKUP($A1502,DICO_Complet!A:R,12,FALSE)=0,"",VLOOKUP($A1502,DICO_Complet!A:R,12,FALSE))</f>
        <v/>
      </c>
      <c r="O1502" s="3" t="str">
        <f>IF(VLOOKUP($A1502,DICO_Complet!A:R,13,FALSE)=0,"",VLOOKUP($A1502,DICO_Complet!A:R,13,FALSE))</f>
        <v/>
      </c>
      <c r="P1502" s="3" t="str">
        <f>IF(VLOOKUP($A1502,DICO_Complet!A:R,14,FALSE)=0,"",VLOOKUP($A1502,DICO_Complet!A:R,14,FALSE))</f>
        <v/>
      </c>
      <c r="Q1502" s="3" t="str">
        <f>IF(VLOOKUP($A1502,DICO_Complet!A:R,15,FALSE)=0,"",VLOOKUP($A1502,DICO_Complet!A:R,15,FALSE))</f>
        <v/>
      </c>
      <c r="R1502" s="3" t="str">
        <f>IF(VLOOKUP($A1502,DICO_Complet!A:R,16,FALSE)=0,"",VLOOKUP($A1502,DICO_Complet!A:R,16,FALSE))</f>
        <v/>
      </c>
      <c r="S1502" s="3" t="str">
        <f>IF(VLOOKUP($A1502,DICO_Complet!A:R,17,FALSE)=0,"",VLOOKUP($A1502,DICO_Complet!A:R,17,FALSE))</f>
        <v/>
      </c>
      <c r="T1502" s="3" t="str">
        <f>IF(VLOOKUP($A1502,DICO_Complet!A:R,18,FALSE)=0,"",VLOOKUP($A1502,DICO_Complet!A:R,18,FALSE))</f>
        <v/>
      </c>
    </row>
    <row r="1503" spans="1:20">
      <c r="A1503" s="29">
        <v>250425100316</v>
      </c>
      <c r="B1503" s="30" t="str">
        <f>IF(ISNA(VLOOKUP(Tableau161920[[#This Row],[Référence]],MON_MSG!A:B,2,FALSE)),"N",IF($I1503="Obsolete","N","O"))</f>
        <v>O</v>
      </c>
      <c r="C1503" s="3" t="str">
        <f>VLOOKUP($A1503,DICO_Complet!A:R,3,FALSE)</f>
        <v>Transaction</v>
      </c>
      <c r="D1503" s="3" t="str">
        <f>VLOOKUP($A1503,DICO_Complet!A:R,4,FALSE)</f>
        <v>remittanceData</v>
      </c>
      <c r="E1503" s="3" t="str">
        <f>VLOOKUP($A1503,DICO_Complet!A:R,5,FALSE)</f>
        <v>amountOfCancelledTransactionsWithDeferredCleaning</v>
      </c>
      <c r="F1503" s="3" t="str">
        <f>VLOOKUP($A1503,DICO_Complet!A:R,6,FALSE)</f>
        <v>AmountType</v>
      </c>
      <c r="G1503" s="31" t="str">
        <f>VLOOKUP($A1503,DICO_Complet!A:R,7,FALSE)</f>
        <v>DNS</v>
      </c>
      <c r="H1503" s="31">
        <f>VLOOKUP($A1503,DICO_Complet!A:R,8,FALSE)</f>
        <v>0</v>
      </c>
      <c r="I1503" s="3" t="str">
        <f>IF(VLOOKUP($A1503,DICO_Complet!A:R,9,FALSE)&lt;&gt;0,VLOOKUP($A1503,DICO_Complet!A:R,9,FALSE),"")</f>
        <v/>
      </c>
      <c r="J1503" s="3" t="str">
        <f>VLOOKUP($A1503,DICO_Complet!A:R,10,FALSE)</f>
        <v>Amount Of cancelled Transactions With Deferred Cleaning</v>
      </c>
      <c r="K1503" s="3" t="str">
        <f>IF(OR(ISNA(VLOOKUP(Tableau161920[[#This Row],[Référence]],MON_MSG!A:H,7,FALSE)),ISBLANK(VLOOKUP(Tableau161920[[#This Row],[Référence]],MON_MSG!A:H,7,FALSE))),"",VLOOKUP(Tableau161920[[#This Row],[Référence]],MON_MSG!A:H,7,FALSE))</f>
        <v/>
      </c>
      <c r="L1503" s="3" t="str">
        <f>IF(OR(ISNA(VLOOKUP(Tableau161920[[#This Row],[Référence]],MON_MSG!A:I,8,FALSE)),ISBLANK(VLOOKUP(Tableau161920[[#This Row],[Référence]],MON_MSG!A:I,8,FALSE))),"",VLOOKUP(Tableau161920[[#This Row],[Référence]],MON_MSG!A:I,8,FALSE))</f>
        <v/>
      </c>
      <c r="M1503" s="3" t="str">
        <f>IF(OR(ISNA(VLOOKUP(Tableau161920[[#This Row],[Référence]],MON_MSG!A:J,9,FALSE)),ISBLANK(VLOOKUP(Tableau161920[[#This Row],[Référence]],MON_MSG!A:J,9,FALSE))),"",VLOOKUP(Tableau161920[[#This Row],[Référence]],MON_MSG!A:J,9,FALSE))</f>
        <v/>
      </c>
      <c r="N1503" s="3" t="str">
        <f>IF(VLOOKUP($A1503,DICO_Complet!A:R,12,FALSE)=0,"",VLOOKUP($A1503,DICO_Complet!A:R,12,FALSE))</f>
        <v/>
      </c>
      <c r="O1503" s="3" t="str">
        <f>IF(VLOOKUP($A1503,DICO_Complet!A:R,13,FALSE)=0,"",VLOOKUP($A1503,DICO_Complet!A:R,13,FALSE))</f>
        <v/>
      </c>
      <c r="P1503" s="3" t="str">
        <f>IF(VLOOKUP($A1503,DICO_Complet!A:R,14,FALSE)=0,"",VLOOKUP($A1503,DICO_Complet!A:R,14,FALSE))</f>
        <v>058-FF59</v>
      </c>
      <c r="Q1503" s="3" t="str">
        <f>IF(VLOOKUP($A1503,DICO_Complet!A:R,15,FALSE)=0,"",VLOOKUP($A1503,DICO_Complet!A:R,15,FALSE))</f>
        <v/>
      </c>
      <c r="R1503" s="3" t="str">
        <f>IF(VLOOKUP($A1503,DICO_Complet!A:R,16,FALSE)=0,"",VLOOKUP($A1503,DICO_Complet!A:R,16,FALSE))</f>
        <v/>
      </c>
      <c r="S1503" s="3" t="str">
        <f>IF(VLOOKUP($A1503,DICO_Complet!A:R,17,FALSE)=0,"",VLOOKUP($A1503,DICO_Complet!A:R,17,FALSE))</f>
        <v/>
      </c>
      <c r="T1503" s="3" t="str">
        <f>IF(VLOOKUP($A1503,DICO_Complet!A:R,18,FALSE)=0,"",VLOOKUP($A1503,DICO_Complet!A:R,18,FALSE))</f>
        <v/>
      </c>
    </row>
    <row r="1504" spans="1:20">
      <c r="A1504" s="29">
        <v>250422131305</v>
      </c>
      <c r="B1504" s="30" t="str">
        <f>IF(ISNA(VLOOKUP(Tableau161920[[#This Row],[Référence]],MON_MSG!A:B,2,FALSE)),"N",IF($I1504="Obsolete","N","O"))</f>
        <v>O</v>
      </c>
      <c r="C1504" s="3" t="str">
        <f>VLOOKUP($A1504,DICO_Complet!A:R,3,FALSE)</f>
        <v>Transaction</v>
      </c>
      <c r="D1504" s="3" t="str">
        <f>VLOOKUP($A1504,DICO_Complet!A:R,4,FALSE)</f>
        <v>remittanceData</v>
      </c>
      <c r="E1504" s="3" t="str">
        <f>VLOOKUP($A1504,DICO_Complet!A:R,5,FALSE)</f>
        <v>batchAmountOfCancelledTransactionsWithDeferredCleaning</v>
      </c>
      <c r="F1504" s="3" t="str">
        <f>VLOOKUP($A1504,DICO_Complet!A:R,6,FALSE)</f>
        <v>AmountType</v>
      </c>
      <c r="G1504" s="31" t="str">
        <f>VLOOKUP($A1504,DICO_Complet!A:R,7,FALSE)</f>
        <v>DNS</v>
      </c>
      <c r="H1504" s="31">
        <f>VLOOKUP($A1504,DICO_Complet!A:R,8,FALSE)</f>
        <v>0</v>
      </c>
      <c r="I1504" s="3" t="str">
        <f>IF(VLOOKUP($A1504,DICO_Complet!A:R,9,FALSE)&lt;&gt;0,VLOOKUP($A1504,DICO_Complet!A:R,9,FALSE),"")</f>
        <v/>
      </c>
      <c r="J1504" s="3" t="str">
        <f>VLOOKUP($A1504,DICO_Complet!A:R,10,FALSE)</f>
        <v>Amount of cancelled transactions with deferred cleaning</v>
      </c>
      <c r="K1504" s="3" t="str">
        <f>IF(OR(ISNA(VLOOKUP(Tableau161920[[#This Row],[Référence]],MON_MSG!A:H,7,FALSE)),ISBLANK(VLOOKUP(Tableau161920[[#This Row],[Référence]],MON_MSG!A:H,7,FALSE))),"",VLOOKUP(Tableau161920[[#This Row],[Référence]],MON_MSG!A:H,7,FALSE))</f>
        <v/>
      </c>
      <c r="L1504" s="3" t="str">
        <f>IF(OR(ISNA(VLOOKUP(Tableau161920[[#This Row],[Référence]],MON_MSG!A:I,8,FALSE)),ISBLANK(VLOOKUP(Tableau161920[[#This Row],[Référence]],MON_MSG!A:I,8,FALSE))),"",VLOOKUP(Tableau161920[[#This Row],[Référence]],MON_MSG!A:I,8,FALSE))</f>
        <v/>
      </c>
      <c r="M1504" s="3" t="str">
        <f>IF(OR(ISNA(VLOOKUP(Tableau161920[[#This Row],[Référence]],MON_MSG!A:J,9,FALSE)),ISBLANK(VLOOKUP(Tableau161920[[#This Row],[Référence]],MON_MSG!A:J,9,FALSE))),"",VLOOKUP(Tableau161920[[#This Row],[Référence]],MON_MSG!A:J,9,FALSE))</f>
        <v/>
      </c>
      <c r="N1504" s="3" t="str">
        <f>IF(VLOOKUP($A1504,DICO_Complet!A:R,12,FALSE)=0,"",VLOOKUP($A1504,DICO_Complet!A:R,12,FALSE))</f>
        <v/>
      </c>
      <c r="O1504" s="3" t="str">
        <f>IF(VLOOKUP($A1504,DICO_Complet!A:R,13,FALSE)=0,"",VLOOKUP($A1504,DICO_Complet!A:R,13,FALSE))</f>
        <v/>
      </c>
      <c r="P1504" s="3" t="str">
        <f>IF(VLOOKUP($A1504,DICO_Complet!A:R,14,FALSE)=0,"",VLOOKUP($A1504,DICO_Complet!A:R,14,FALSE))</f>
        <v/>
      </c>
      <c r="Q1504" s="3" t="str">
        <f>IF(VLOOKUP($A1504,DICO_Complet!A:R,15,FALSE)=0,"",VLOOKUP($A1504,DICO_Complet!A:R,15,FALSE))</f>
        <v/>
      </c>
      <c r="R1504" s="3" t="str">
        <f>IF(VLOOKUP($A1504,DICO_Complet!A:R,16,FALSE)=0,"",VLOOKUP($A1504,DICO_Complet!A:R,16,FALSE))</f>
        <v/>
      </c>
      <c r="S1504" s="3" t="str">
        <f>IF(VLOOKUP($A1504,DICO_Complet!A:R,17,FALSE)=0,"",VLOOKUP($A1504,DICO_Complet!A:R,17,FALSE))</f>
        <v/>
      </c>
      <c r="T1504" s="3" t="str">
        <f>IF(VLOOKUP($A1504,DICO_Complet!A:R,18,FALSE)=0,"",VLOOKUP($A1504,DICO_Complet!A:R,18,FALSE))</f>
        <v/>
      </c>
    </row>
    <row r="1505" spans="1:20">
      <c r="A1505" s="29">
        <v>250422131300</v>
      </c>
      <c r="B1505" s="30" t="str">
        <f>IF(ISNA(VLOOKUP(Tableau161920[[#This Row],[Référence]],MON_MSG!A:B,2,FALSE)),"N",IF($I1505="Obsolete","N","O"))</f>
        <v>O</v>
      </c>
      <c r="C1505" s="3" t="str">
        <f>VLOOKUP($A1505,DICO_Complet!A:R,3,FALSE)</f>
        <v>Transaction</v>
      </c>
      <c r="D1505" s="3" t="str">
        <f>VLOOKUP($A1505,DICO_Complet!A:R,4,FALSE)</f>
        <v>remittanceData</v>
      </c>
      <c r="E1505" s="3" t="str">
        <f>VLOOKUP($A1505,DICO_Complet!A:R,5,FALSE)</f>
        <v>batchFileIdentification</v>
      </c>
      <c r="F1505" s="3" t="str">
        <f>VLOOKUP($A1505,DICO_Complet!A:R,6,FALSE)</f>
        <v>Exact6NumericText</v>
      </c>
      <c r="G1505" s="31" t="str">
        <f>VLOOKUP($A1505,DICO_Complet!A:R,7,FALSE)</f>
        <v>DNS</v>
      </c>
      <c r="H1505" s="31">
        <f>VLOOKUP($A1505,DICO_Complet!A:R,8,FALSE)</f>
        <v>0</v>
      </c>
      <c r="I1505" s="3" t="str">
        <f>IF(VLOOKUP($A1505,DICO_Complet!A:R,9,FALSE)&lt;&gt;0,VLOOKUP($A1505,DICO_Complet!A:R,9,FALSE),"")</f>
        <v/>
      </c>
      <c r="J1505" s="3" t="str">
        <f>VLOOKUP($A1505,DICO_Complet!A:R,10,FALSE)</f>
        <v>File identification</v>
      </c>
      <c r="K1505" s="3" t="str">
        <f>IF(OR(ISNA(VLOOKUP(Tableau161920[[#This Row],[Référence]],MON_MSG!A:H,7,FALSE)),ISBLANK(VLOOKUP(Tableau161920[[#This Row],[Référence]],MON_MSG!A:H,7,FALSE))),"",VLOOKUP(Tableau161920[[#This Row],[Référence]],MON_MSG!A:H,7,FALSE))</f>
        <v/>
      </c>
      <c r="L1505" s="3" t="str">
        <f>IF(OR(ISNA(VLOOKUP(Tableau161920[[#This Row],[Référence]],MON_MSG!A:I,8,FALSE)),ISBLANK(VLOOKUP(Tableau161920[[#This Row],[Référence]],MON_MSG!A:I,8,FALSE))),"",VLOOKUP(Tableau161920[[#This Row],[Référence]],MON_MSG!A:I,8,FALSE))</f>
        <v/>
      </c>
      <c r="M1505" s="3" t="str">
        <f>IF(OR(ISNA(VLOOKUP(Tableau161920[[#This Row],[Référence]],MON_MSG!A:J,9,FALSE)),ISBLANK(VLOOKUP(Tableau161920[[#This Row],[Référence]],MON_MSG!A:J,9,FALSE))),"",VLOOKUP(Tableau161920[[#This Row],[Référence]],MON_MSG!A:J,9,FALSE))</f>
        <v/>
      </c>
      <c r="N1505" s="3" t="str">
        <f>IF(VLOOKUP($A1505,DICO_Complet!A:R,12,FALSE)=0,"",VLOOKUP($A1505,DICO_Complet!A:R,12,FALSE))</f>
        <v/>
      </c>
      <c r="O1505" s="3" t="str">
        <f>IF(VLOOKUP($A1505,DICO_Complet!A:R,13,FALSE)=0,"",VLOOKUP($A1505,DICO_Complet!A:R,13,FALSE))</f>
        <v/>
      </c>
      <c r="P1505" s="3" t="str">
        <f>IF(VLOOKUP($A1505,DICO_Complet!A:R,14,FALSE)=0,"",VLOOKUP($A1505,DICO_Complet!A:R,14,FALSE))</f>
        <v>058-FF55-p1</v>
      </c>
      <c r="Q1505" s="3" t="str">
        <f>IF(VLOOKUP($A1505,DICO_Complet!A:R,15,FALSE)=0,"",VLOOKUP($A1505,DICO_Complet!A:R,15,FALSE))</f>
        <v/>
      </c>
      <c r="R1505" s="3" t="str">
        <f>IF(VLOOKUP($A1505,DICO_Complet!A:R,16,FALSE)=0,"",VLOOKUP($A1505,DICO_Complet!A:R,16,FALSE))</f>
        <v/>
      </c>
      <c r="S1505" s="3" t="str">
        <f>IF(VLOOKUP($A1505,DICO_Complet!A:R,17,FALSE)=0,"",VLOOKUP($A1505,DICO_Complet!A:R,17,FALSE))</f>
        <v/>
      </c>
      <c r="T1505" s="3" t="str">
        <f>IF(VLOOKUP($A1505,DICO_Complet!A:R,18,FALSE)=0,"",VLOOKUP($A1505,DICO_Complet!A:R,18,FALSE))</f>
        <v/>
      </c>
    </row>
    <row r="1506" spans="1:20">
      <c r="A1506" s="29">
        <v>250422131302</v>
      </c>
      <c r="B1506" s="30" t="str">
        <f>IF(ISNA(VLOOKUP(Tableau161920[[#This Row],[Référence]],MON_MSG!A:B,2,FALSE)),"N",IF($I1506="Obsolete","N","O"))</f>
        <v>O</v>
      </c>
      <c r="C1506" s="3" t="str">
        <f>VLOOKUP($A1506,DICO_Complet!A:R,3,FALSE)</f>
        <v>Transaction</v>
      </c>
      <c r="D1506" s="3" t="str">
        <f>VLOOKUP($A1506,DICO_Complet!A:R,4,FALSE)</f>
        <v>remittanceData</v>
      </c>
      <c r="E1506" s="3" t="str">
        <f>VLOOKUP($A1506,DICO_Complet!A:R,5,FALSE)</f>
        <v>batchIdAssignedByCollectorSystem</v>
      </c>
      <c r="F1506" s="3" t="str">
        <f>VLOOKUP($A1506,DICO_Complet!A:R,6,FALSE)</f>
        <v>Exact6NumericText</v>
      </c>
      <c r="G1506" s="31" t="str">
        <f>VLOOKUP($A1506,DICO_Complet!A:R,7,FALSE)</f>
        <v>DNS</v>
      </c>
      <c r="H1506" s="31">
        <f>VLOOKUP($A1506,DICO_Complet!A:R,8,FALSE)</f>
        <v>0</v>
      </c>
      <c r="I1506" s="3" t="str">
        <f>IF(VLOOKUP($A1506,DICO_Complet!A:R,9,FALSE)&lt;&gt;0,VLOOKUP($A1506,DICO_Complet!A:R,9,FALSE),"")</f>
        <v/>
      </c>
      <c r="J1506" s="3" t="str">
        <f>VLOOKUP($A1506,DICO_Complet!A:R,10,FALSE)</f>
        <v>Batch id assigned by collector system</v>
      </c>
      <c r="K1506" s="3" t="str">
        <f>IF(OR(ISNA(VLOOKUP(Tableau161920[[#This Row],[Référence]],MON_MSG!A:H,7,FALSE)),ISBLANK(VLOOKUP(Tableau161920[[#This Row],[Référence]],MON_MSG!A:H,7,FALSE))),"",VLOOKUP(Tableau161920[[#This Row],[Référence]],MON_MSG!A:H,7,FALSE))</f>
        <v/>
      </c>
      <c r="L1506" s="3" t="str">
        <f>IF(OR(ISNA(VLOOKUP(Tableau161920[[#This Row],[Référence]],MON_MSG!A:I,8,FALSE)),ISBLANK(VLOOKUP(Tableau161920[[#This Row],[Référence]],MON_MSG!A:I,8,FALSE))),"",VLOOKUP(Tableau161920[[#This Row],[Référence]],MON_MSG!A:I,8,FALSE))</f>
        <v/>
      </c>
      <c r="M1506" s="3" t="str">
        <f>IF(OR(ISNA(VLOOKUP(Tableau161920[[#This Row],[Référence]],MON_MSG!A:J,9,FALSE)),ISBLANK(VLOOKUP(Tableau161920[[#This Row],[Référence]],MON_MSG!A:J,9,FALSE))),"",VLOOKUP(Tableau161920[[#This Row],[Référence]],MON_MSG!A:J,9,FALSE))</f>
        <v/>
      </c>
      <c r="N1506" s="3" t="str">
        <f>IF(VLOOKUP($A1506,DICO_Complet!A:R,12,FALSE)=0,"",VLOOKUP($A1506,DICO_Complet!A:R,12,FALSE))</f>
        <v/>
      </c>
      <c r="O1506" s="3" t="str">
        <f>IF(VLOOKUP($A1506,DICO_Complet!A:R,13,FALSE)=0,"",VLOOKUP($A1506,DICO_Complet!A:R,13,FALSE))</f>
        <v/>
      </c>
      <c r="P1506" s="3" t="str">
        <f>IF(VLOOKUP($A1506,DICO_Complet!A:R,14,FALSE)=0,"",VLOOKUP($A1506,DICO_Complet!A:R,14,FALSE))</f>
        <v>058-FF56</v>
      </c>
      <c r="Q1506" s="3" t="str">
        <f>IF(VLOOKUP($A1506,DICO_Complet!A:R,15,FALSE)=0,"",VLOOKUP($A1506,DICO_Complet!A:R,15,FALSE))</f>
        <v/>
      </c>
      <c r="R1506" s="3" t="str">
        <f>IF(VLOOKUP($A1506,DICO_Complet!A:R,16,FALSE)=0,"",VLOOKUP($A1506,DICO_Complet!A:R,16,FALSE))</f>
        <v/>
      </c>
      <c r="S1506" s="3" t="str">
        <f>IF(VLOOKUP($A1506,DICO_Complet!A:R,17,FALSE)=0,"",VLOOKUP($A1506,DICO_Complet!A:R,17,FALSE))</f>
        <v/>
      </c>
      <c r="T1506" s="3" t="str">
        <f>IF(VLOOKUP($A1506,DICO_Complet!A:R,18,FALSE)=0,"",VLOOKUP($A1506,DICO_Complet!A:R,18,FALSE))</f>
        <v/>
      </c>
    </row>
    <row r="1507" spans="1:20">
      <c r="A1507" s="29">
        <v>250422131304</v>
      </c>
      <c r="B1507" s="30" t="str">
        <f>IF(ISNA(VLOOKUP(Tableau161920[[#This Row],[Référence]],MON_MSG!A:B,2,FALSE)),"N",IF($I1507="Obsolete","N","O"))</f>
        <v>O</v>
      </c>
      <c r="C1507" s="3" t="str">
        <f>VLOOKUP($A1507,DICO_Complet!A:R,3,FALSE)</f>
        <v>Transaction</v>
      </c>
      <c r="D1507" s="3" t="str">
        <f>VLOOKUP($A1507,DICO_Complet!A:R,4,FALSE)</f>
        <v>remittanceData</v>
      </c>
      <c r="E1507" s="3" t="str">
        <f>VLOOKUP($A1507,DICO_Complet!A:R,5,FALSE)</f>
        <v>batchNumberOfcancelledTransactionsWithDeferredCleaning</v>
      </c>
      <c r="F1507" s="3" t="str">
        <f>VLOOKUP($A1507,DICO_Complet!A:R,6,FALSE)</f>
        <v>Max6NumericText</v>
      </c>
      <c r="G1507" s="31" t="str">
        <f>VLOOKUP($A1507,DICO_Complet!A:R,7,FALSE)</f>
        <v>DNS</v>
      </c>
      <c r="H1507" s="31">
        <f>VLOOKUP($A1507,DICO_Complet!A:R,8,FALSE)</f>
        <v>0</v>
      </c>
      <c r="I1507" s="3" t="str">
        <f>IF(VLOOKUP($A1507,DICO_Complet!A:R,9,FALSE)&lt;&gt;0,VLOOKUP($A1507,DICO_Complet!A:R,9,FALSE),"")</f>
        <v/>
      </c>
      <c r="J1507" s="3" t="str">
        <f>VLOOKUP($A1507,DICO_Complet!A:R,10,FALSE)</f>
        <v>Number of cancelled transactions with deferred cleaning</v>
      </c>
      <c r="K1507" s="3" t="str">
        <f>IF(OR(ISNA(VLOOKUP(Tableau161920[[#This Row],[Référence]],MON_MSG!A:H,7,FALSE)),ISBLANK(VLOOKUP(Tableau161920[[#This Row],[Référence]],MON_MSG!A:H,7,FALSE))),"",VLOOKUP(Tableau161920[[#This Row],[Référence]],MON_MSG!A:H,7,FALSE))</f>
        <v/>
      </c>
      <c r="L1507" s="3" t="str">
        <f>IF(OR(ISNA(VLOOKUP(Tableau161920[[#This Row],[Référence]],MON_MSG!A:I,8,FALSE)),ISBLANK(VLOOKUP(Tableau161920[[#This Row],[Référence]],MON_MSG!A:I,8,FALSE))),"",VLOOKUP(Tableau161920[[#This Row],[Référence]],MON_MSG!A:I,8,FALSE))</f>
        <v/>
      </c>
      <c r="M1507" s="3" t="str">
        <f>IF(OR(ISNA(VLOOKUP(Tableau161920[[#This Row],[Référence]],MON_MSG!A:J,9,FALSE)),ISBLANK(VLOOKUP(Tableau161920[[#This Row],[Référence]],MON_MSG!A:J,9,FALSE))),"",VLOOKUP(Tableau161920[[#This Row],[Référence]],MON_MSG!A:J,9,FALSE))</f>
        <v/>
      </c>
      <c r="N1507" s="3" t="str">
        <f>IF(VLOOKUP($A1507,DICO_Complet!A:R,12,FALSE)=0,"",VLOOKUP($A1507,DICO_Complet!A:R,12,FALSE))</f>
        <v/>
      </c>
      <c r="O1507" s="3" t="str">
        <f>IF(VLOOKUP($A1507,DICO_Complet!A:R,13,FALSE)=0,"",VLOOKUP($A1507,DICO_Complet!A:R,13,FALSE))</f>
        <v/>
      </c>
      <c r="P1507" s="3" t="str">
        <f>IF(VLOOKUP($A1507,DICO_Complet!A:R,14,FALSE)=0,"",VLOOKUP($A1507,DICO_Complet!A:R,14,FALSE))</f>
        <v>058-FF58</v>
      </c>
      <c r="Q1507" s="3" t="str">
        <f>IF(VLOOKUP($A1507,DICO_Complet!A:R,15,FALSE)=0,"",VLOOKUP($A1507,DICO_Complet!A:R,15,FALSE))</f>
        <v/>
      </c>
      <c r="R1507" s="3" t="str">
        <f>IF(VLOOKUP($A1507,DICO_Complet!A:R,16,FALSE)=0,"",VLOOKUP($A1507,DICO_Complet!A:R,16,FALSE))</f>
        <v/>
      </c>
      <c r="S1507" s="3" t="str">
        <f>IF(VLOOKUP($A1507,DICO_Complet!A:R,17,FALSE)=0,"",VLOOKUP($A1507,DICO_Complet!A:R,17,FALSE))</f>
        <v/>
      </c>
      <c r="T1507" s="3" t="str">
        <f>IF(VLOOKUP($A1507,DICO_Complet!A:R,18,FALSE)=0,"",VLOOKUP($A1507,DICO_Complet!A:R,18,FALSE))</f>
        <v/>
      </c>
    </row>
    <row r="1508" spans="1:20">
      <c r="A1508" s="29">
        <v>250422131301</v>
      </c>
      <c r="B1508" s="30" t="str">
        <f>IF(ISNA(VLOOKUP(Tableau161920[[#This Row],[Référence]],MON_MSG!A:B,2,FALSE)),"N",IF($I1508="Obsolete","N","O"))</f>
        <v>O</v>
      </c>
      <c r="C1508" s="3" t="str">
        <f>VLOOKUP($A1508,DICO_Complet!A:R,3,FALSE)</f>
        <v>Transaction</v>
      </c>
      <c r="D1508" s="3" t="str">
        <f>VLOOKUP($A1508,DICO_Complet!A:R,4,FALSE)</f>
        <v>remittanceData</v>
      </c>
      <c r="E1508" s="3" t="str">
        <f>VLOOKUP($A1508,DICO_Complet!A:R,5,FALSE)</f>
        <v>batchNumberOfMessagesInTheFile</v>
      </c>
      <c r="F1508" s="3" t="str">
        <f>VLOOKUP($A1508,DICO_Complet!A:R,6,FALSE)</f>
        <v>Max6NumericText</v>
      </c>
      <c r="G1508" s="31" t="str">
        <f>VLOOKUP($A1508,DICO_Complet!A:R,7,FALSE)</f>
        <v>DNS</v>
      </c>
      <c r="H1508" s="31">
        <f>VLOOKUP($A1508,DICO_Complet!A:R,8,FALSE)</f>
        <v>0</v>
      </c>
      <c r="I1508" s="3" t="str">
        <f>IF(VLOOKUP($A1508,DICO_Complet!A:R,9,FALSE)&lt;&gt;0,VLOOKUP($A1508,DICO_Complet!A:R,9,FALSE),"")</f>
        <v/>
      </c>
      <c r="J1508" s="3" t="str">
        <f>VLOOKUP($A1508,DICO_Complet!A:R,10,FALSE)</f>
        <v>Number of messages in the file</v>
      </c>
      <c r="K1508" s="3" t="str">
        <f>IF(OR(ISNA(VLOOKUP(Tableau161920[[#This Row],[Référence]],MON_MSG!A:H,7,FALSE)),ISBLANK(VLOOKUP(Tableau161920[[#This Row],[Référence]],MON_MSG!A:H,7,FALSE))),"",VLOOKUP(Tableau161920[[#This Row],[Référence]],MON_MSG!A:H,7,FALSE))</f>
        <v/>
      </c>
      <c r="L1508" s="3" t="str">
        <f>IF(OR(ISNA(VLOOKUP(Tableau161920[[#This Row],[Référence]],MON_MSG!A:I,8,FALSE)),ISBLANK(VLOOKUP(Tableau161920[[#This Row],[Référence]],MON_MSG!A:I,8,FALSE))),"",VLOOKUP(Tableau161920[[#This Row],[Référence]],MON_MSG!A:I,8,FALSE))</f>
        <v/>
      </c>
      <c r="M1508" s="3" t="str">
        <f>IF(OR(ISNA(VLOOKUP(Tableau161920[[#This Row],[Référence]],MON_MSG!A:J,9,FALSE)),ISBLANK(VLOOKUP(Tableau161920[[#This Row],[Référence]],MON_MSG!A:J,9,FALSE))),"",VLOOKUP(Tableau161920[[#This Row],[Référence]],MON_MSG!A:J,9,FALSE))</f>
        <v/>
      </c>
      <c r="N1508" s="3" t="str">
        <f>IF(VLOOKUP($A1508,DICO_Complet!A:R,12,FALSE)=0,"",VLOOKUP($A1508,DICO_Complet!A:R,12,FALSE))</f>
        <v/>
      </c>
      <c r="O1508" s="3" t="str">
        <f>IF(VLOOKUP($A1508,DICO_Complet!A:R,13,FALSE)=0,"",VLOOKUP($A1508,DICO_Complet!A:R,13,FALSE))</f>
        <v/>
      </c>
      <c r="P1508" s="3" t="str">
        <f>IF(VLOOKUP($A1508,DICO_Complet!A:R,14,FALSE)=0,"",VLOOKUP($A1508,DICO_Complet!A:R,14,FALSE))</f>
        <v>058-FF55-p2</v>
      </c>
      <c r="Q1508" s="3" t="str">
        <f>IF(VLOOKUP($A1508,DICO_Complet!A:R,15,FALSE)=0,"",VLOOKUP($A1508,DICO_Complet!A:R,15,FALSE))</f>
        <v/>
      </c>
      <c r="R1508" s="3" t="str">
        <f>IF(VLOOKUP($A1508,DICO_Complet!A:R,16,FALSE)=0,"",VLOOKUP($A1508,DICO_Complet!A:R,16,FALSE))</f>
        <v/>
      </c>
      <c r="S1508" s="3" t="str">
        <f>IF(VLOOKUP($A1508,DICO_Complet!A:R,17,FALSE)=0,"",VLOOKUP($A1508,DICO_Complet!A:R,17,FALSE))</f>
        <v/>
      </c>
      <c r="T1508" s="3" t="str">
        <f>IF(VLOOKUP($A1508,DICO_Complet!A:R,18,FALSE)=0,"",VLOOKUP($A1508,DICO_Complet!A:R,18,FALSE))</f>
        <v/>
      </c>
    </row>
    <row r="1509" spans="1:20">
      <c r="A1509" s="29">
        <v>250422131303</v>
      </c>
      <c r="B1509" s="30" t="str">
        <f>IF(ISNA(VLOOKUP(Tableau161920[[#This Row],[Référence]],MON_MSG!A:B,2,FALSE)),"N",IF($I1509="Obsolete","N","O"))</f>
        <v>O</v>
      </c>
      <c r="C1509" s="3" t="str">
        <f>VLOOKUP($A1509,DICO_Complet!A:R,3,FALSE)</f>
        <v>Transaction</v>
      </c>
      <c r="D1509" s="3" t="str">
        <f>VLOOKUP($A1509,DICO_Complet!A:R,4,FALSE)</f>
        <v>remittanceData</v>
      </c>
      <c r="E1509" s="3" t="str">
        <f>VLOOKUP($A1509,DICO_Complet!A:R,5,FALSE)</f>
        <v>batchNumberOfMessagesReceivedByCollectorSystem</v>
      </c>
      <c r="F1509" s="3" t="str">
        <f>VLOOKUP($A1509,DICO_Complet!A:R,6,FALSE)</f>
        <v>Max6NumericText</v>
      </c>
      <c r="G1509" s="31" t="str">
        <f>VLOOKUP($A1509,DICO_Complet!A:R,7,FALSE)</f>
        <v>DNS</v>
      </c>
      <c r="H1509" s="31">
        <f>VLOOKUP($A1509,DICO_Complet!A:R,8,FALSE)</f>
        <v>0</v>
      </c>
      <c r="I1509" s="3" t="str">
        <f>IF(VLOOKUP($A1509,DICO_Complet!A:R,9,FALSE)&lt;&gt;0,VLOOKUP($A1509,DICO_Complet!A:R,9,FALSE),"")</f>
        <v/>
      </c>
      <c r="J1509" s="3" t="str">
        <f>VLOOKUP($A1509,DICO_Complet!A:R,10,FALSE)</f>
        <v>Number Of Messages Received By Collector System</v>
      </c>
      <c r="K1509" s="3" t="str">
        <f>IF(OR(ISNA(VLOOKUP(Tableau161920[[#This Row],[Référence]],MON_MSG!A:H,7,FALSE)),ISBLANK(VLOOKUP(Tableau161920[[#This Row],[Référence]],MON_MSG!A:H,7,FALSE))),"",VLOOKUP(Tableau161920[[#This Row],[Référence]],MON_MSG!A:H,7,FALSE))</f>
        <v/>
      </c>
      <c r="L1509" s="3" t="str">
        <f>IF(OR(ISNA(VLOOKUP(Tableau161920[[#This Row],[Référence]],MON_MSG!A:I,8,FALSE)),ISBLANK(VLOOKUP(Tableau161920[[#This Row],[Référence]],MON_MSG!A:I,8,FALSE))),"",VLOOKUP(Tableau161920[[#This Row],[Référence]],MON_MSG!A:I,8,FALSE))</f>
        <v/>
      </c>
      <c r="M1509" s="3" t="str">
        <f>IF(OR(ISNA(VLOOKUP(Tableau161920[[#This Row],[Référence]],MON_MSG!A:J,9,FALSE)),ISBLANK(VLOOKUP(Tableau161920[[#This Row],[Référence]],MON_MSG!A:J,9,FALSE))),"",VLOOKUP(Tableau161920[[#This Row],[Référence]],MON_MSG!A:J,9,FALSE))</f>
        <v/>
      </c>
      <c r="N1509" s="3" t="str">
        <f>IF(VLOOKUP($A1509,DICO_Complet!A:R,12,FALSE)=0,"",VLOOKUP($A1509,DICO_Complet!A:R,12,FALSE))</f>
        <v/>
      </c>
      <c r="O1509" s="3" t="str">
        <f>IF(VLOOKUP($A1509,DICO_Complet!A:R,13,FALSE)=0,"",VLOOKUP($A1509,DICO_Complet!A:R,13,FALSE))</f>
        <v/>
      </c>
      <c r="P1509" s="3" t="str">
        <f>IF(VLOOKUP($A1509,DICO_Complet!A:R,14,FALSE)=0,"",VLOOKUP($A1509,DICO_Complet!A:R,14,FALSE))</f>
        <v>058-FF57</v>
      </c>
      <c r="Q1509" s="3" t="str">
        <f>IF(VLOOKUP($A1509,DICO_Complet!A:R,15,FALSE)=0,"",VLOOKUP($A1509,DICO_Complet!A:R,15,FALSE))</f>
        <v/>
      </c>
      <c r="R1509" s="3" t="str">
        <f>IF(VLOOKUP($A1509,DICO_Complet!A:R,16,FALSE)=0,"",VLOOKUP($A1509,DICO_Complet!A:R,16,FALSE))</f>
        <v/>
      </c>
      <c r="S1509" s="3" t="str">
        <f>IF(VLOOKUP($A1509,DICO_Complet!A:R,17,FALSE)=0,"",VLOOKUP($A1509,DICO_Complet!A:R,17,FALSE))</f>
        <v/>
      </c>
      <c r="T1509" s="3" t="str">
        <f>IF(VLOOKUP($A1509,DICO_Complet!A:R,18,FALSE)=0,"",VLOOKUP($A1509,DICO_Complet!A:R,18,FALSE))</f>
        <v/>
      </c>
    </row>
    <row r="1510" spans="1:20">
      <c r="A1510" s="29">
        <v>260420180000</v>
      </c>
      <c r="B1510" s="30" t="str">
        <f>IF(ISNA(VLOOKUP(Tableau161920[[#This Row],[Référence]],MON_MSG!A:B,2,FALSE)),"N",IF($I1510="Obsolete","N","O"))</f>
        <v>O</v>
      </c>
      <c r="C1510" s="3" t="str">
        <f>VLOOKUP($A1510,DICO_Complet!A:R,3,FALSE)</f>
        <v>Transaction</v>
      </c>
      <c r="D1510" s="3" t="str">
        <f>VLOOKUP($A1510,DICO_Complet!A:R,4,FALSE)</f>
        <v>remittanceData</v>
      </c>
      <c r="E1510" s="3" t="str">
        <f>VLOOKUP($A1510,DICO_Complet!A:R,5,FALSE)</f>
        <v>calculatedValueDate</v>
      </c>
      <c r="F1510" s="3" t="str">
        <f>VLOOKUP($A1510,DICO_Complet!A:R,6,FALSE)</f>
        <v>ISODate</v>
      </c>
      <c r="G1510" s="31" t="str">
        <f>VLOOKUP($A1510,DICO_Complet!A:R,7,FALSE)</f>
        <v>DNS</v>
      </c>
      <c r="H1510" s="31">
        <f>VLOOKUP($A1510,DICO_Complet!A:R,8,FALSE)</f>
        <v>0</v>
      </c>
      <c r="I1510" s="3" t="str">
        <f>IF(VLOOKUP($A1510,DICO_Complet!A:R,9,FALSE)&lt;&gt;0,VLOOKUP($A1510,DICO_Complet!A:R,9,FALSE),"")</f>
        <v/>
      </c>
      <c r="J1510" s="3" t="str">
        <f>VLOOKUP($A1510,DICO_Complet!A:R,10,FALSE)</f>
        <v>Estimated remittance value date, based from the remittance reception cut off</v>
      </c>
      <c r="K1510" s="3" t="str">
        <f>IF(OR(ISNA(VLOOKUP(Tableau161920[[#This Row],[Référence]],MON_MSG!A:H,7,FALSE)),ISBLANK(VLOOKUP(Tableau161920[[#This Row],[Référence]],MON_MSG!A:H,7,FALSE))),"",VLOOKUP(Tableau161920[[#This Row],[Référence]],MON_MSG!A:H,7,FALSE))</f>
        <v/>
      </c>
      <c r="L1510" s="3" t="str">
        <f>IF(OR(ISNA(VLOOKUP(Tableau161920[[#This Row],[Référence]],MON_MSG!A:I,8,FALSE)),ISBLANK(VLOOKUP(Tableau161920[[#This Row],[Référence]],MON_MSG!A:I,8,FALSE))),"",VLOOKUP(Tableau161920[[#This Row],[Référence]],MON_MSG!A:I,8,FALSE))</f>
        <v/>
      </c>
      <c r="M1510" s="3" t="str">
        <f>IF(OR(ISNA(VLOOKUP(Tableau161920[[#This Row],[Référence]],MON_MSG!A:J,9,FALSE)),ISBLANK(VLOOKUP(Tableau161920[[#This Row],[Référence]],MON_MSG!A:J,9,FALSE))),"",VLOOKUP(Tableau161920[[#This Row],[Référence]],MON_MSG!A:J,9,FALSE))</f>
        <v/>
      </c>
      <c r="N1510" s="3" t="str">
        <f>IF(VLOOKUP($A1510,DICO_Complet!A:R,12,FALSE)=0,"",VLOOKUP($A1510,DICO_Complet!A:R,12,FALSE))</f>
        <v/>
      </c>
      <c r="O1510" s="3" t="str">
        <f>IF(VLOOKUP($A1510,DICO_Complet!A:R,13,FALSE)=0,"",VLOOKUP($A1510,DICO_Complet!A:R,13,FALSE))</f>
        <v/>
      </c>
      <c r="P1510" s="3" t="str">
        <f>IF(VLOOKUP($A1510,DICO_Complet!A:R,14,FALSE)=0,"",VLOOKUP($A1510,DICO_Complet!A:R,14,FALSE))</f>
        <v/>
      </c>
      <c r="Q1510" s="3" t="str">
        <f>IF(VLOOKUP($A1510,DICO_Complet!A:R,15,FALSE)=0,"",VLOOKUP($A1510,DICO_Complet!A:R,15,FALSE))</f>
        <v/>
      </c>
      <c r="R1510" s="3" t="str">
        <f>IF(VLOOKUP($A1510,DICO_Complet!A:R,16,FALSE)=0,"",VLOOKUP($A1510,DICO_Complet!A:R,16,FALSE))</f>
        <v/>
      </c>
      <c r="S1510" s="3" t="str">
        <f>IF(VLOOKUP($A1510,DICO_Complet!A:R,17,FALSE)=0,"",VLOOKUP($A1510,DICO_Complet!A:R,17,FALSE))</f>
        <v/>
      </c>
      <c r="T1510" s="3" t="str">
        <f>IF(VLOOKUP($A1510,DICO_Complet!A:R,18,FALSE)=0,"",VLOOKUP($A1510,DICO_Complet!A:R,18,FALSE))</f>
        <v/>
      </c>
    </row>
    <row r="1511" spans="1:20">
      <c r="A1511" s="29">
        <v>250915172600</v>
      </c>
      <c r="B1511" s="30" t="str">
        <f>IF(ISNA(VLOOKUP(Tableau161920[[#This Row],[Référence]],MON_MSG!A:B,2,FALSE)),"N",IF($I1511="Obsolete","N","O"))</f>
        <v>O</v>
      </c>
      <c r="C1511" s="3" t="str">
        <f>VLOOKUP($A1511,DICO_Complet!A:R,3,FALSE)</f>
        <v>Transaction</v>
      </c>
      <c r="D1511" s="3" t="str">
        <f>VLOOKUP($A1511,DICO_Complet!A:R,4,FALSE)</f>
        <v>remittanceData</v>
      </c>
      <c r="E1511" s="3" t="str">
        <f>VLOOKUP($A1511,DICO_Complet!A:R,5,FALSE)</f>
        <v>captureErrorCode</v>
      </c>
      <c r="F1511" s="3" t="str">
        <f>VLOOKUP($A1511,DICO_Complet!A:R,6,FALSE)</f>
        <v>CaptureErrorCodeCodeset</v>
      </c>
      <c r="G1511" s="31" t="str">
        <f>VLOOKUP($A1511,DICO_Complet!A:R,7,FALSE)</f>
        <v>DNS</v>
      </c>
      <c r="H1511" s="31">
        <f>VLOOKUP($A1511,DICO_Complet!A:R,8,FALSE)</f>
        <v>0</v>
      </c>
      <c r="I1511" s="3" t="str">
        <f>IF(VLOOKUP($A1511,DICO_Complet!A:R,9,FALSE)&lt;&gt;0,VLOOKUP($A1511,DICO_Complet!A:R,9,FALSE),"")</f>
        <v xml:space="preserve"> </v>
      </c>
      <c r="J1511" s="3" t="str">
        <f>VLOOKUP($A1511,DICO_Complet!A:R,10,FALSE)</f>
        <v>Capture Error code</v>
      </c>
      <c r="K1511" s="3" t="str">
        <f>IF(OR(ISNA(VLOOKUP(Tableau161920[[#This Row],[Référence]],MON_MSG!A:H,7,FALSE)),ISBLANK(VLOOKUP(Tableau161920[[#This Row],[Référence]],MON_MSG!A:H,7,FALSE))),"",VLOOKUP(Tableau161920[[#This Row],[Référence]],MON_MSG!A:H,7,FALSE))</f>
        <v/>
      </c>
      <c r="L1511" s="3" t="str">
        <f>IF(OR(ISNA(VLOOKUP(Tableau161920[[#This Row],[Référence]],MON_MSG!A:I,8,FALSE)),ISBLANK(VLOOKUP(Tableau161920[[#This Row],[Référence]],MON_MSG!A:I,8,FALSE))),"",VLOOKUP(Tableau161920[[#This Row],[Référence]],MON_MSG!A:I,8,FALSE))</f>
        <v/>
      </c>
      <c r="M1511" s="3" t="str">
        <f>IF(OR(ISNA(VLOOKUP(Tableau161920[[#This Row],[Référence]],MON_MSG!A:J,9,FALSE)),ISBLANK(VLOOKUP(Tableau161920[[#This Row],[Référence]],MON_MSG!A:J,9,FALSE))),"",VLOOKUP(Tableau161920[[#This Row],[Référence]],MON_MSG!A:J,9,FALSE))</f>
        <v/>
      </c>
      <c r="N1511" s="3" t="str">
        <f>IF(VLOOKUP($A1511,DICO_Complet!A:R,12,FALSE)=0,"",VLOOKUP($A1511,DICO_Complet!A:R,12,FALSE))</f>
        <v/>
      </c>
      <c r="O1511" s="3" t="str">
        <f>IF(VLOOKUP($A1511,DICO_Complet!A:R,13,FALSE)=0,"",VLOOKUP($A1511,DICO_Complet!A:R,13,FALSE))</f>
        <v/>
      </c>
      <c r="P1511" s="3" t="str">
        <f>IF(VLOOKUP($A1511,DICO_Complet!A:R,14,FALSE)=0,"",VLOOKUP($A1511,DICO_Complet!A:R,14,FALSE))</f>
        <v>047-47-p1</v>
      </c>
      <c r="Q1511" s="3" t="str">
        <f>IF(VLOOKUP($A1511,DICO_Complet!A:R,15,FALSE)=0,"",VLOOKUP($A1511,DICO_Complet!A:R,15,FALSE))</f>
        <v/>
      </c>
      <c r="R1511" s="3" t="str">
        <f>IF(VLOOKUP($A1511,DICO_Complet!A:R,16,FALSE)=0,"",VLOOKUP($A1511,DICO_Complet!A:R,16,FALSE))</f>
        <v/>
      </c>
      <c r="S1511" s="3" t="str">
        <f>IF(VLOOKUP($A1511,DICO_Complet!A:R,17,FALSE)=0,"",VLOOKUP($A1511,DICO_Complet!A:R,17,FALSE))</f>
        <v/>
      </c>
      <c r="T1511" s="3" t="str">
        <f>IF(VLOOKUP($A1511,DICO_Complet!A:R,18,FALSE)=0,"",VLOOKUP($A1511,DICO_Complet!A:R,18,FALSE))</f>
        <v/>
      </c>
    </row>
    <row r="1512" spans="1:20">
      <c r="A1512" s="29">
        <v>250915172700</v>
      </c>
      <c r="B1512" s="30" t="str">
        <f>IF(ISNA(VLOOKUP(Tableau161920[[#This Row],[Référence]],MON_MSG!A:B,2,FALSE)),"N",IF($I1512="Obsolete","N","O"))</f>
        <v>O</v>
      </c>
      <c r="C1512" s="3" t="str">
        <f>VLOOKUP($A1512,DICO_Complet!A:R,3,FALSE)</f>
        <v>Transaction</v>
      </c>
      <c r="D1512" s="3" t="str">
        <f>VLOOKUP($A1512,DICO_Complet!A:R,4,FALSE)</f>
        <v>remittanceData</v>
      </c>
      <c r="E1512" s="3" t="str">
        <f>VLOOKUP($A1512,DICO_Complet!A:R,5,FALSE)</f>
        <v>captureErrorNumberOfRelevantField</v>
      </c>
      <c r="F1512" s="3" t="str">
        <f>VLOOKUP($A1512,DICO_Complet!A:R,6,FALSE)</f>
        <v>Exact3AlphaNumericText</v>
      </c>
      <c r="G1512" s="31" t="str">
        <f>VLOOKUP($A1512,DICO_Complet!A:R,7,FALSE)</f>
        <v>DNS</v>
      </c>
      <c r="H1512" s="31">
        <f>VLOOKUP($A1512,DICO_Complet!A:R,8,FALSE)</f>
        <v>0</v>
      </c>
      <c r="I1512" s="3" t="str">
        <f>IF(VLOOKUP($A1512,DICO_Complet!A:R,9,FALSE)&lt;&gt;0,VLOOKUP($A1512,DICO_Complet!A:R,9,FALSE),"")</f>
        <v/>
      </c>
      <c r="J1512" s="3" t="str">
        <f>VLOOKUP($A1512,DICO_Complet!A:R,10,FALSE)</f>
        <v>Capture Error Number Of Relevant Field</v>
      </c>
      <c r="K1512" s="3" t="str">
        <f>IF(OR(ISNA(VLOOKUP(Tableau161920[[#This Row],[Référence]],MON_MSG!A:H,7,FALSE)),ISBLANK(VLOOKUP(Tableau161920[[#This Row],[Référence]],MON_MSG!A:H,7,FALSE))),"",VLOOKUP(Tableau161920[[#This Row],[Référence]],MON_MSG!A:H,7,FALSE))</f>
        <v/>
      </c>
      <c r="L1512" s="3" t="str">
        <f>IF(OR(ISNA(VLOOKUP(Tableau161920[[#This Row],[Référence]],MON_MSG!A:I,8,FALSE)),ISBLANK(VLOOKUP(Tableau161920[[#This Row],[Référence]],MON_MSG!A:I,8,FALSE))),"",VLOOKUP(Tableau161920[[#This Row],[Référence]],MON_MSG!A:I,8,FALSE))</f>
        <v/>
      </c>
      <c r="M1512" s="3" t="str">
        <f>IF(OR(ISNA(VLOOKUP(Tableau161920[[#This Row],[Référence]],MON_MSG!A:J,9,FALSE)),ISBLANK(VLOOKUP(Tableau161920[[#This Row],[Référence]],MON_MSG!A:J,9,FALSE))),"",VLOOKUP(Tableau161920[[#This Row],[Référence]],MON_MSG!A:J,9,FALSE))</f>
        <v/>
      </c>
      <c r="N1512" s="3" t="str">
        <f>IF(VLOOKUP($A1512,DICO_Complet!A:R,12,FALSE)=0,"",VLOOKUP($A1512,DICO_Complet!A:R,12,FALSE))</f>
        <v/>
      </c>
      <c r="O1512" s="3" t="str">
        <f>IF(VLOOKUP($A1512,DICO_Complet!A:R,13,FALSE)=0,"",VLOOKUP($A1512,DICO_Complet!A:R,13,FALSE))</f>
        <v/>
      </c>
      <c r="P1512" s="3" t="str">
        <f>IF(VLOOKUP($A1512,DICO_Complet!A:R,14,FALSE)=0,"",VLOOKUP($A1512,DICO_Complet!A:R,14,FALSE))</f>
        <v>047-47-p2</v>
      </c>
      <c r="Q1512" s="3" t="str">
        <f>IF(VLOOKUP($A1512,DICO_Complet!A:R,15,FALSE)=0,"",VLOOKUP($A1512,DICO_Complet!A:R,15,FALSE))</f>
        <v/>
      </c>
      <c r="R1512" s="3" t="str">
        <f>IF(VLOOKUP($A1512,DICO_Complet!A:R,16,FALSE)=0,"",VLOOKUP($A1512,DICO_Complet!A:R,16,FALSE))</f>
        <v/>
      </c>
      <c r="S1512" s="3" t="str">
        <f>IF(VLOOKUP($A1512,DICO_Complet!A:R,17,FALSE)=0,"",VLOOKUP($A1512,DICO_Complet!A:R,17,FALSE))</f>
        <v/>
      </c>
      <c r="T1512" s="3" t="str">
        <f>IF(VLOOKUP($A1512,DICO_Complet!A:R,18,FALSE)=0,"",VLOOKUP($A1512,DICO_Complet!A:R,18,FALSE))</f>
        <v/>
      </c>
    </row>
    <row r="1513" spans="1:20">
      <c r="A1513" s="29">
        <v>250915172702</v>
      </c>
      <c r="B1513" s="30" t="str">
        <f>IF(ISNA(VLOOKUP(Tableau161920[[#This Row],[Référence]],MON_MSG!A:B,2,FALSE)),"N",IF($I1513="Obsolete","N","O"))</f>
        <v>O</v>
      </c>
      <c r="C1513" s="3" t="str">
        <f>VLOOKUP($A1513,DICO_Complet!A:R,3,FALSE)</f>
        <v>Transaction</v>
      </c>
      <c r="D1513" s="3" t="str">
        <f>VLOOKUP($A1513,DICO_Complet!A:R,4,FALSE)</f>
        <v>remittanceData</v>
      </c>
      <c r="E1513" s="3" t="str">
        <f>VLOOKUP($A1513,DICO_Complet!A:R,5,FALSE)</f>
        <v>captureErrorTypeOfRelevantField</v>
      </c>
      <c r="F1513" s="3" t="str">
        <f>VLOOKUP($A1513,DICO_Complet!A:R,6,FALSE)</f>
        <v>Exact4AlphaNumericText</v>
      </c>
      <c r="G1513" s="31" t="str">
        <f>VLOOKUP($A1513,DICO_Complet!A:R,7,FALSE)</f>
        <v>DNS</v>
      </c>
      <c r="H1513" s="31">
        <f>VLOOKUP($A1513,DICO_Complet!A:R,8,FALSE)</f>
        <v>0</v>
      </c>
      <c r="I1513" s="3" t="str">
        <f>IF(VLOOKUP($A1513,DICO_Complet!A:R,9,FALSE)&lt;&gt;0,VLOOKUP($A1513,DICO_Complet!A:R,9,FALSE),"")</f>
        <v/>
      </c>
      <c r="J1513" s="3" t="str">
        <f>VLOOKUP($A1513,DICO_Complet!A:R,10,FALSE)</f>
        <v>Capture Error Type Of Relevant Field</v>
      </c>
      <c r="K1513" s="3" t="str">
        <f>IF(OR(ISNA(VLOOKUP(Tableau161920[[#This Row],[Référence]],MON_MSG!A:H,7,FALSE)),ISBLANK(VLOOKUP(Tableau161920[[#This Row],[Référence]],MON_MSG!A:H,7,FALSE))),"",VLOOKUP(Tableau161920[[#This Row],[Référence]],MON_MSG!A:H,7,FALSE))</f>
        <v/>
      </c>
      <c r="L1513" s="3" t="str">
        <f>IF(OR(ISNA(VLOOKUP(Tableau161920[[#This Row],[Référence]],MON_MSG!A:I,8,FALSE)),ISBLANK(VLOOKUP(Tableau161920[[#This Row],[Référence]],MON_MSG!A:I,8,FALSE))),"",VLOOKUP(Tableau161920[[#This Row],[Référence]],MON_MSG!A:I,8,FALSE))</f>
        <v/>
      </c>
      <c r="M1513" s="3" t="str">
        <f>IF(OR(ISNA(VLOOKUP(Tableau161920[[#This Row],[Référence]],MON_MSG!A:J,9,FALSE)),ISBLANK(VLOOKUP(Tableau161920[[#This Row],[Référence]],MON_MSG!A:J,9,FALSE))),"",VLOOKUP(Tableau161920[[#This Row],[Référence]],MON_MSG!A:J,9,FALSE))</f>
        <v/>
      </c>
      <c r="N1513" s="3" t="str">
        <f>IF(VLOOKUP($A1513,DICO_Complet!A:R,12,FALSE)=0,"",VLOOKUP($A1513,DICO_Complet!A:R,12,FALSE))</f>
        <v/>
      </c>
      <c r="O1513" s="3" t="str">
        <f>IF(VLOOKUP($A1513,DICO_Complet!A:R,13,FALSE)=0,"",VLOOKUP($A1513,DICO_Complet!A:R,13,FALSE))</f>
        <v/>
      </c>
      <c r="P1513" s="3" t="str">
        <f>IF(VLOOKUP($A1513,DICO_Complet!A:R,14,FALSE)=0,"",VLOOKUP($A1513,DICO_Complet!A:R,14,FALSE))</f>
        <v>047-47-p3</v>
      </c>
      <c r="Q1513" s="3" t="str">
        <f>IF(VLOOKUP($A1513,DICO_Complet!A:R,15,FALSE)=0,"",VLOOKUP($A1513,DICO_Complet!A:R,15,FALSE))</f>
        <v/>
      </c>
      <c r="R1513" s="3" t="str">
        <f>IF(VLOOKUP($A1513,DICO_Complet!A:R,16,FALSE)=0,"",VLOOKUP($A1513,DICO_Complet!A:R,16,FALSE))</f>
        <v/>
      </c>
      <c r="S1513" s="3" t="str">
        <f>IF(VLOOKUP($A1513,DICO_Complet!A:R,17,FALSE)=0,"",VLOOKUP($A1513,DICO_Complet!A:R,17,FALSE))</f>
        <v/>
      </c>
      <c r="T1513" s="3" t="str">
        <f>IF(VLOOKUP($A1513,DICO_Complet!A:R,18,FALSE)=0,"",VLOOKUP($A1513,DICO_Complet!A:R,18,FALSE))</f>
        <v/>
      </c>
    </row>
    <row r="1514" spans="1:20">
      <c r="A1514" s="29">
        <v>260306100300</v>
      </c>
      <c r="B1514" s="30" t="str">
        <f>IF(ISNA(VLOOKUP(Tableau161920[[#This Row],[Référence]],MON_MSG!A:B,2,FALSE)),"N",IF($I1514="Obsolete","N","O"))</f>
        <v>O</v>
      </c>
      <c r="C1514" s="3" t="str">
        <f>VLOOKUP($A1514,DICO_Complet!A:R,3,FALSE)</f>
        <v>Transaction</v>
      </c>
      <c r="D1514" s="3" t="str">
        <f>VLOOKUP($A1514,DICO_Complet!A:R,4,FALSE)</f>
        <v>remittanceData</v>
      </c>
      <c r="E1514" s="3" t="str">
        <f>VLOOKUP($A1514,DICO_Complet!A:R,5,FALSE)</f>
        <v>captureRejectedTransactionsCounter</v>
      </c>
      <c r="F1514" s="3" t="str">
        <f>VLOOKUP($A1514,DICO_Complet!A:R,6,FALSE)</f>
        <v>Max10NumericText</v>
      </c>
      <c r="G1514" s="31" t="str">
        <f>VLOOKUP($A1514,DICO_Complet!A:R,7,FALSE)</f>
        <v>DNS</v>
      </c>
      <c r="H1514" s="31" t="str">
        <f>VLOOKUP($A1514,DICO_Complet!A:R,8,FALSE)</f>
        <v>Counter of rejected transaction in a remittance</v>
      </c>
      <c r="I1514" s="3" t="str">
        <f>IF(VLOOKUP($A1514,DICO_Complet!A:R,9,FALSE)&lt;&gt;0,VLOOKUP($A1514,DICO_Complet!A:R,9,FALSE),"")</f>
        <v/>
      </c>
      <c r="J1514" s="3" t="str">
        <f>VLOOKUP($A1514,DICO_Complet!A:R,10,FALSE)</f>
        <v>Counter of rejected transaction in a remittance by Capture</v>
      </c>
      <c r="K1514" s="3" t="str">
        <f>IF(OR(ISNA(VLOOKUP(Tableau161920[[#This Row],[Référence]],MON_MSG!A:H,7,FALSE)),ISBLANK(VLOOKUP(Tableau161920[[#This Row],[Référence]],MON_MSG!A:H,7,FALSE))),"",VLOOKUP(Tableau161920[[#This Row],[Référence]],MON_MSG!A:H,7,FALSE))</f>
        <v/>
      </c>
      <c r="L1514" s="3" t="str">
        <f>IF(OR(ISNA(VLOOKUP(Tableau161920[[#This Row],[Référence]],MON_MSG!A:I,8,FALSE)),ISBLANK(VLOOKUP(Tableau161920[[#This Row],[Référence]],MON_MSG!A:I,8,FALSE))),"",VLOOKUP(Tableau161920[[#This Row],[Référence]],MON_MSG!A:I,8,FALSE))</f>
        <v/>
      </c>
      <c r="M1514" s="3" t="str">
        <f>IF(OR(ISNA(VLOOKUP(Tableau161920[[#This Row],[Référence]],MON_MSG!A:J,9,FALSE)),ISBLANK(VLOOKUP(Tableau161920[[#This Row],[Référence]],MON_MSG!A:J,9,FALSE))),"",VLOOKUP(Tableau161920[[#This Row],[Référence]],MON_MSG!A:J,9,FALSE))</f>
        <v/>
      </c>
      <c r="N1514" s="3" t="str">
        <f>IF(VLOOKUP($A1514,DICO_Complet!A:R,12,FALSE)=0,"",VLOOKUP($A1514,DICO_Complet!A:R,12,FALSE))</f>
        <v/>
      </c>
      <c r="O1514" s="3" t="str">
        <f>IF(VLOOKUP($A1514,DICO_Complet!A:R,13,FALSE)=0,"",VLOOKUP($A1514,DICO_Complet!A:R,13,FALSE))</f>
        <v/>
      </c>
      <c r="P1514" s="3" t="str">
        <f>IF(VLOOKUP($A1514,DICO_Complet!A:R,14,FALSE)=0,"",VLOOKUP($A1514,DICO_Complet!A:R,14,FALSE))</f>
        <v/>
      </c>
      <c r="Q1514" s="3" t="str">
        <f>IF(VLOOKUP($A1514,DICO_Complet!A:R,15,FALSE)=0,"",VLOOKUP($A1514,DICO_Complet!A:R,15,FALSE))</f>
        <v/>
      </c>
      <c r="R1514" s="3" t="str">
        <f>IF(VLOOKUP($A1514,DICO_Complet!A:R,16,FALSE)=0,"",VLOOKUP($A1514,DICO_Complet!A:R,16,FALSE))</f>
        <v/>
      </c>
      <c r="S1514" s="3" t="str">
        <f>IF(VLOOKUP($A1514,DICO_Complet!A:R,17,FALSE)=0,"",VLOOKUP($A1514,DICO_Complet!A:R,17,FALSE))</f>
        <v/>
      </c>
      <c r="T1514" s="3" t="str">
        <f>IF(VLOOKUP($A1514,DICO_Complet!A:R,18,FALSE)=0,"",VLOOKUP($A1514,DICO_Complet!A:R,18,FALSE))</f>
        <v/>
      </c>
    </row>
    <row r="1515" spans="1:20">
      <c r="A1515" s="29">
        <v>260205112900</v>
      </c>
      <c r="B1515" s="30" t="str">
        <f>IF(ISNA(VLOOKUP(Tableau161920[[#This Row],[Référence]],MON_MSG!A:B,2,FALSE)),"N",IF($I1515="Obsolete","N","O"))</f>
        <v>O</v>
      </c>
      <c r="C1515" s="3" t="str">
        <f>VLOOKUP($A1515,DICO_Complet!A:R,3,FALSE)</f>
        <v>Transaction</v>
      </c>
      <c r="D1515" s="3" t="str">
        <f>VLOOKUP($A1515,DICO_Complet!A:R,4,FALSE)</f>
        <v>remittanceData</v>
      </c>
      <c r="E1515" s="3" t="str">
        <f>VLOOKUP($A1515,DICO_Complet!A:R,5,FALSE)</f>
        <v>captureRemittanceId</v>
      </c>
      <c r="F1515" s="3" t="str">
        <f>VLOOKUP($A1515,DICO_Complet!A:R,6,FALSE)</f>
        <v>UUIDType</v>
      </c>
      <c r="G1515" s="31" t="str">
        <f>VLOOKUP($A1515,DICO_Complet!A:R,7,FALSE)</f>
        <v>DNS</v>
      </c>
      <c r="H1515" s="31">
        <f>VLOOKUP($A1515,DICO_Complet!A:R,8,FALSE)</f>
        <v>0</v>
      </c>
      <c r="I1515" s="3" t="str">
        <f>IF(VLOOKUP($A1515,DICO_Complet!A:R,9,FALSE)&lt;&gt;0,VLOOKUP($A1515,DICO_Complet!A:R,9,FALSE),"")</f>
        <v/>
      </c>
      <c r="J1515" s="3" t="str">
        <f>VLOOKUP($A1515,DICO_Complet!A:R,10,FALSE)</f>
        <v>Remittance identification defined by capture process - Double information with stampingReference</v>
      </c>
      <c r="K1515" s="3" t="str">
        <f>IF(OR(ISNA(VLOOKUP(Tableau161920[[#This Row],[Référence]],MON_MSG!A:H,7,FALSE)),ISBLANK(VLOOKUP(Tableau161920[[#This Row],[Référence]],MON_MSG!A:H,7,FALSE))),"",VLOOKUP(Tableau161920[[#This Row],[Référence]],MON_MSG!A:H,7,FALSE))</f>
        <v/>
      </c>
      <c r="L1515" s="3" t="str">
        <f>IF(OR(ISNA(VLOOKUP(Tableau161920[[#This Row],[Référence]],MON_MSG!A:I,8,FALSE)),ISBLANK(VLOOKUP(Tableau161920[[#This Row],[Référence]],MON_MSG!A:I,8,FALSE))),"",VLOOKUP(Tableau161920[[#This Row],[Référence]],MON_MSG!A:I,8,FALSE))</f>
        <v/>
      </c>
      <c r="M1515" s="3" t="str">
        <f>IF(OR(ISNA(VLOOKUP(Tableau161920[[#This Row],[Référence]],MON_MSG!A:J,9,FALSE)),ISBLANK(VLOOKUP(Tableau161920[[#This Row],[Référence]],MON_MSG!A:J,9,FALSE))),"",VLOOKUP(Tableau161920[[#This Row],[Référence]],MON_MSG!A:J,9,FALSE))</f>
        <v/>
      </c>
      <c r="N1515" s="3" t="str">
        <f>IF(VLOOKUP($A1515,DICO_Complet!A:R,12,FALSE)=0,"",VLOOKUP($A1515,DICO_Complet!A:R,12,FALSE))</f>
        <v/>
      </c>
      <c r="O1515" s="3" t="str">
        <f>IF(VLOOKUP($A1515,DICO_Complet!A:R,13,FALSE)=0,"",VLOOKUP($A1515,DICO_Complet!A:R,13,FALSE))</f>
        <v/>
      </c>
      <c r="P1515" s="3" t="str">
        <f>IF(VLOOKUP($A1515,DICO_Complet!A:R,14,FALSE)=0,"",VLOOKUP($A1515,DICO_Complet!A:R,14,FALSE))</f>
        <v/>
      </c>
      <c r="Q1515" s="3" t="str">
        <f>IF(VLOOKUP($A1515,DICO_Complet!A:R,15,FALSE)=0,"",VLOOKUP($A1515,DICO_Complet!A:R,15,FALSE))</f>
        <v/>
      </c>
      <c r="R1515" s="3" t="str">
        <f>IF(VLOOKUP($A1515,DICO_Complet!A:R,16,FALSE)=0,"",VLOOKUP($A1515,DICO_Complet!A:R,16,FALSE))</f>
        <v/>
      </c>
      <c r="S1515" s="3" t="str">
        <f>IF(VLOOKUP($A1515,DICO_Complet!A:R,17,FALSE)=0,"",VLOOKUP($A1515,DICO_Complet!A:R,17,FALSE))</f>
        <v/>
      </c>
      <c r="T1515" s="3" t="str">
        <f>IF(VLOOKUP($A1515,DICO_Complet!A:R,18,FALSE)=0,"",VLOOKUP($A1515,DICO_Complet!A:R,18,FALSE))</f>
        <v/>
      </c>
    </row>
    <row r="1516" spans="1:20">
      <c r="A1516" s="29">
        <v>251021103701</v>
      </c>
      <c r="B1516" s="30" t="str">
        <f>IF(ISNA(VLOOKUP(Tableau161920[[#This Row],[Référence]],MON_MSG!A:B,2,FALSE)),"N",IF($I1516="Obsolete","N","O"))</f>
        <v>O</v>
      </c>
      <c r="C1516" s="3" t="str">
        <f>VLOOKUP($A1516,DICO_Complet!A:R,3,FALSE)</f>
        <v>Transaction</v>
      </c>
      <c r="D1516" s="3" t="str">
        <f>VLOOKUP($A1516,DICO_Complet!A:R,4,FALSE)</f>
        <v>remittanceData</v>
      </c>
      <c r="E1516" s="3" t="str">
        <f>VLOOKUP($A1516,DICO_Complet!A:R,5,FALSE)</f>
        <v>clearingTempoRegisteredId</v>
      </c>
      <c r="F1516" s="3" t="str">
        <f>VLOOKUP($A1516,DICO_Complet!A:R,6,FALSE)</f>
        <v>UUIDType</v>
      </c>
      <c r="G1516" s="31" t="str">
        <f>VLOOKUP($A1516,DICO_Complet!A:R,7,FALSE)</f>
        <v>DNS</v>
      </c>
      <c r="H1516" s="31">
        <f>VLOOKUP($A1516,DICO_Complet!A:R,8,FALSE)</f>
        <v>0</v>
      </c>
      <c r="I1516" s="3" t="str">
        <f>IF(VLOOKUP($A1516,DICO_Complet!A:R,9,FALSE)&lt;&gt;0,VLOOKUP($A1516,DICO_Complet!A:R,9,FALSE),"")</f>
        <v/>
      </c>
      <c r="J1516" s="3" t="str">
        <f>VLOOKUP($A1516,DICO_Complet!A:R,10,FALSE)</f>
        <v>Remittance ID when registered in the tempo precompensation Remittance table</v>
      </c>
      <c r="K1516" s="3" t="str">
        <f>IF(OR(ISNA(VLOOKUP(Tableau161920[[#This Row],[Référence]],MON_MSG!A:H,7,FALSE)),ISBLANK(VLOOKUP(Tableau161920[[#This Row],[Référence]],MON_MSG!A:H,7,FALSE))),"",VLOOKUP(Tableau161920[[#This Row],[Référence]],MON_MSG!A:H,7,FALSE))</f>
        <v/>
      </c>
      <c r="L1516" s="3" t="str">
        <f>IF(OR(ISNA(VLOOKUP(Tableau161920[[#This Row],[Référence]],MON_MSG!A:I,8,FALSE)),ISBLANK(VLOOKUP(Tableau161920[[#This Row],[Référence]],MON_MSG!A:I,8,FALSE))),"",VLOOKUP(Tableau161920[[#This Row],[Référence]],MON_MSG!A:I,8,FALSE))</f>
        <v/>
      </c>
      <c r="M1516" s="3" t="str">
        <f>IF(OR(ISNA(VLOOKUP(Tableau161920[[#This Row],[Référence]],MON_MSG!A:J,9,FALSE)),ISBLANK(VLOOKUP(Tableau161920[[#This Row],[Référence]],MON_MSG!A:J,9,FALSE))),"",VLOOKUP(Tableau161920[[#This Row],[Référence]],MON_MSG!A:J,9,FALSE))</f>
        <v/>
      </c>
      <c r="N1516" s="3" t="str">
        <f>IF(VLOOKUP($A1516,DICO_Complet!A:R,12,FALSE)=0,"",VLOOKUP($A1516,DICO_Complet!A:R,12,FALSE))</f>
        <v/>
      </c>
      <c r="O1516" s="3" t="str">
        <f>IF(VLOOKUP($A1516,DICO_Complet!A:R,13,FALSE)=0,"",VLOOKUP($A1516,DICO_Complet!A:R,13,FALSE))</f>
        <v/>
      </c>
      <c r="P1516" s="3" t="str">
        <f>IF(VLOOKUP($A1516,DICO_Complet!A:R,14,FALSE)=0,"",VLOOKUP($A1516,DICO_Complet!A:R,14,FALSE))</f>
        <v/>
      </c>
      <c r="Q1516" s="3" t="str">
        <f>IF(VLOOKUP($A1516,DICO_Complet!A:R,15,FALSE)=0,"",VLOOKUP($A1516,DICO_Complet!A:R,15,FALSE))</f>
        <v/>
      </c>
      <c r="R1516" s="3" t="str">
        <f>IF(VLOOKUP($A1516,DICO_Complet!A:R,16,FALSE)=0,"",VLOOKUP($A1516,DICO_Complet!A:R,16,FALSE))</f>
        <v/>
      </c>
      <c r="S1516" s="3" t="str">
        <f>IF(VLOOKUP($A1516,DICO_Complet!A:R,17,FALSE)=0,"",VLOOKUP($A1516,DICO_Complet!A:R,17,FALSE))</f>
        <v/>
      </c>
      <c r="T1516" s="3" t="str">
        <f>IF(VLOOKUP($A1516,DICO_Complet!A:R,18,FALSE)=0,"",VLOOKUP($A1516,DICO_Complet!A:R,18,FALSE))</f>
        <v/>
      </c>
    </row>
    <row r="1517" spans="1:20">
      <c r="A1517" s="29">
        <v>251112090600</v>
      </c>
      <c r="B1517" s="30" t="str">
        <f>IF(ISNA(VLOOKUP(Tableau161920[[#This Row],[Référence]],MON_MSG!A:B,2,FALSE)),"N",IF($I1517="Obsolete","N","O"))</f>
        <v>O</v>
      </c>
      <c r="C1517" s="3" t="str">
        <f>VLOOKUP($A1517,DICO_Complet!A:R,3,FALSE)</f>
        <v>Transaction</v>
      </c>
      <c r="D1517" s="3" t="str">
        <f>VLOOKUP($A1517,DICO_Complet!A:R,4,FALSE)</f>
        <v>remittanceData</v>
      </c>
      <c r="E1517" s="3" t="str">
        <f>VLOOKUP($A1517,DICO_Complet!A:R,5,FALSE)</f>
        <v>countryReferenceExchangeStatus</v>
      </c>
      <c r="F1517" s="3" t="str">
        <f>VLOOKUP($A1517,DICO_Complet!A:R,6,FALSE)</f>
        <v>AdditionalDataType</v>
      </c>
      <c r="G1517" s="31" t="str">
        <f>VLOOKUP($A1517,DICO_Complet!A:R,7,FALSE)</f>
        <v>DNS</v>
      </c>
      <c r="H1517" s="31">
        <f>VLOOKUP($A1517,DICO_Complet!A:R,8,FALSE)</f>
        <v>0</v>
      </c>
      <c r="I1517" s="3" t="str">
        <f>IF(VLOOKUP($A1517,DICO_Complet!A:R,9,FALSE)&lt;&gt;0,VLOOKUP($A1517,DICO_Complet!A:R,9,FALSE),"")</f>
        <v/>
      </c>
      <c r="J1517" s="3" t="str">
        <f>VLOOKUP($A1517,DICO_Complet!A:R,10,FALSE)</f>
        <v>Status of  exchange with country reference system</v>
      </c>
      <c r="K1517" s="3" t="str">
        <f>IF(OR(ISNA(VLOOKUP(Tableau161920[[#This Row],[Référence]],MON_MSG!A:H,7,FALSE)),ISBLANK(VLOOKUP(Tableau161920[[#This Row],[Référence]],MON_MSG!A:H,7,FALSE))),"",VLOOKUP(Tableau161920[[#This Row],[Référence]],MON_MSG!A:H,7,FALSE))</f>
        <v/>
      </c>
      <c r="L1517" s="3" t="str">
        <f>IF(OR(ISNA(VLOOKUP(Tableau161920[[#This Row],[Référence]],MON_MSG!A:I,8,FALSE)),ISBLANK(VLOOKUP(Tableau161920[[#This Row],[Référence]],MON_MSG!A:I,8,FALSE))),"",VLOOKUP(Tableau161920[[#This Row],[Référence]],MON_MSG!A:I,8,FALSE))</f>
        <v/>
      </c>
      <c r="M1517" s="3" t="str">
        <f>IF(OR(ISNA(VLOOKUP(Tableau161920[[#This Row],[Référence]],MON_MSG!A:J,9,FALSE)),ISBLANK(VLOOKUP(Tableau161920[[#This Row],[Référence]],MON_MSG!A:J,9,FALSE))),"",VLOOKUP(Tableau161920[[#This Row],[Référence]],MON_MSG!A:J,9,FALSE))</f>
        <v/>
      </c>
      <c r="N1517" s="3" t="str">
        <f>IF(VLOOKUP($A1517,DICO_Complet!A:R,12,FALSE)=0,"",VLOOKUP($A1517,DICO_Complet!A:R,12,FALSE))</f>
        <v/>
      </c>
      <c r="O1517" s="3" t="str">
        <f>IF(VLOOKUP($A1517,DICO_Complet!A:R,13,FALSE)=0,"",VLOOKUP($A1517,DICO_Complet!A:R,13,FALSE))</f>
        <v/>
      </c>
      <c r="P1517" s="3" t="str">
        <f>IF(VLOOKUP($A1517,DICO_Complet!A:R,14,FALSE)=0,"",VLOOKUP($A1517,DICO_Complet!A:R,14,FALSE))</f>
        <v/>
      </c>
      <c r="Q1517" s="3" t="str">
        <f>IF(VLOOKUP($A1517,DICO_Complet!A:R,15,FALSE)=0,"",VLOOKUP($A1517,DICO_Complet!A:R,15,FALSE))</f>
        <v/>
      </c>
      <c r="R1517" s="3" t="str">
        <f>IF(VLOOKUP($A1517,DICO_Complet!A:R,16,FALSE)=0,"",VLOOKUP($A1517,DICO_Complet!A:R,16,FALSE))</f>
        <v/>
      </c>
      <c r="S1517" s="3" t="str">
        <f>IF(VLOOKUP($A1517,DICO_Complet!A:R,17,FALSE)=0,"",VLOOKUP($A1517,DICO_Complet!A:R,17,FALSE))</f>
        <v/>
      </c>
      <c r="T1517" s="3" t="str">
        <f>IF(VLOOKUP($A1517,DICO_Complet!A:R,18,FALSE)=0,"",VLOOKUP($A1517,DICO_Complet!A:R,18,FALSE))</f>
        <v/>
      </c>
    </row>
    <row r="1518" spans="1:20">
      <c r="A1518" s="29">
        <v>250425153907</v>
      </c>
      <c r="B1518" s="30" t="str">
        <f>IF(ISNA(VLOOKUP(Tableau161920[[#This Row],[Référence]],MON_MSG!A:B,2,FALSE)),"N",IF($I1518="Obsolete","N","O"))</f>
        <v>O</v>
      </c>
      <c r="C1518" s="3" t="str">
        <f>VLOOKUP($A1518,DICO_Complet!A:R,3,FALSE)</f>
        <v>Transaction</v>
      </c>
      <c r="D1518" s="3" t="str">
        <f>VLOOKUP($A1518,DICO_Complet!A:R,4,FALSE)</f>
        <v>remittanceData</v>
      </c>
      <c r="E1518" s="3" t="str">
        <f>VLOOKUP($A1518,DICO_Complet!A:R,5,FALSE)</f>
        <v>creditsAmount</v>
      </c>
      <c r="F1518" s="3" t="str">
        <f>VLOOKUP($A1518,DICO_Complet!A:R,6,FALSE)</f>
        <v>AmountType</v>
      </c>
      <c r="G1518" s="31" t="str">
        <f>VLOOKUP($A1518,DICO_Complet!A:R,7,FALSE)</f>
        <v>DNS</v>
      </c>
      <c r="H1518" s="31">
        <f>VLOOKUP($A1518,DICO_Complet!A:R,8,FALSE)</f>
        <v>0</v>
      </c>
      <c r="I1518" s="3" t="str">
        <f>IF(VLOOKUP($A1518,DICO_Complet!A:R,9,FALSE)&lt;&gt;0,VLOOKUP($A1518,DICO_Complet!A:R,9,FALSE),"")</f>
        <v/>
      </c>
      <c r="J1518" s="3" t="str">
        <f>VLOOKUP($A1518,DICO_Complet!A:R,10,FALSE)</f>
        <v>Credits, amount</v>
      </c>
      <c r="K1518" s="3" t="str">
        <f>IF(OR(ISNA(VLOOKUP(Tableau161920[[#This Row],[Référence]],MON_MSG!A:H,7,FALSE)),ISBLANK(VLOOKUP(Tableau161920[[#This Row],[Référence]],MON_MSG!A:H,7,FALSE))),"",VLOOKUP(Tableau161920[[#This Row],[Référence]],MON_MSG!A:H,7,FALSE))</f>
        <v/>
      </c>
      <c r="L1518" s="3" t="str">
        <f>IF(OR(ISNA(VLOOKUP(Tableau161920[[#This Row],[Référence]],MON_MSG!A:I,8,FALSE)),ISBLANK(VLOOKUP(Tableau161920[[#This Row],[Référence]],MON_MSG!A:I,8,FALSE))),"",VLOOKUP(Tableau161920[[#This Row],[Référence]],MON_MSG!A:I,8,FALSE))</f>
        <v/>
      </c>
      <c r="M1518" s="3" t="str">
        <f>IF(OR(ISNA(VLOOKUP(Tableau161920[[#This Row],[Référence]],MON_MSG!A:J,9,FALSE)),ISBLANK(VLOOKUP(Tableau161920[[#This Row],[Référence]],MON_MSG!A:J,9,FALSE))),"",VLOOKUP(Tableau161920[[#This Row],[Référence]],MON_MSG!A:J,9,FALSE))</f>
        <v/>
      </c>
      <c r="N1518" s="3" t="str">
        <f>IF(VLOOKUP($A1518,DICO_Complet!A:R,12,FALSE)=0,"",VLOOKUP($A1518,DICO_Complet!A:R,12,FALSE))</f>
        <v/>
      </c>
      <c r="O1518" s="3" t="str">
        <f>IF(VLOOKUP($A1518,DICO_Complet!A:R,13,FALSE)=0,"",VLOOKUP($A1518,DICO_Complet!A:R,13,FALSE))</f>
        <v/>
      </c>
      <c r="P1518" s="3" t="str">
        <f>IF(VLOOKUP($A1518,DICO_Complet!A:R,14,FALSE)=0,"",VLOOKUP($A1518,DICO_Complet!A:R,14,FALSE))</f>
        <v>086 - Calculated</v>
      </c>
      <c r="Q1518" s="3" t="str">
        <f>IF(VLOOKUP($A1518,DICO_Complet!A:R,15,FALSE)=0,"",VLOOKUP($A1518,DICO_Complet!A:R,15,FALSE))</f>
        <v/>
      </c>
      <c r="R1518" s="3" t="str">
        <f>IF(VLOOKUP($A1518,DICO_Complet!A:R,16,FALSE)=0,"",VLOOKUP($A1518,DICO_Complet!A:R,16,FALSE))</f>
        <v/>
      </c>
      <c r="S1518" s="3" t="str">
        <f>IF(VLOOKUP($A1518,DICO_Complet!A:R,17,FALSE)=0,"",VLOOKUP($A1518,DICO_Complet!A:R,17,FALSE))</f>
        <v/>
      </c>
      <c r="T1518" s="3" t="str">
        <f>IF(VLOOKUP($A1518,DICO_Complet!A:R,18,FALSE)=0,"",VLOOKUP($A1518,DICO_Complet!A:R,18,FALSE))</f>
        <v/>
      </c>
    </row>
    <row r="1519" spans="1:20">
      <c r="A1519" s="29">
        <v>250425153904</v>
      </c>
      <c r="B1519" s="30" t="str">
        <f>IF(ISNA(VLOOKUP(Tableau161920[[#This Row],[Référence]],MON_MSG!A:B,2,FALSE)),"N",IF($I1519="Obsolete","N","O"))</f>
        <v>O</v>
      </c>
      <c r="C1519" s="3" t="str">
        <f>VLOOKUP($A1519,DICO_Complet!A:R,3,FALSE)</f>
        <v>Transaction</v>
      </c>
      <c r="D1519" s="3" t="str">
        <f>VLOOKUP($A1519,DICO_Complet!A:R,4,FALSE)</f>
        <v>remittanceData</v>
      </c>
      <c r="E1519" s="3" t="str">
        <f>VLOOKUP($A1519,DICO_Complet!A:R,5,FALSE)</f>
        <v>creditsNumber</v>
      </c>
      <c r="F1519" s="3" t="str">
        <f>VLOOKUP($A1519,DICO_Complet!A:R,6,FALSE)</f>
        <v>Max6NumericText</v>
      </c>
      <c r="G1519" s="31" t="str">
        <f>VLOOKUP($A1519,DICO_Complet!A:R,7,FALSE)</f>
        <v>DNS</v>
      </c>
      <c r="H1519" s="31">
        <f>VLOOKUP($A1519,DICO_Complet!A:R,8,FALSE)</f>
        <v>0</v>
      </c>
      <c r="I1519" s="3" t="str">
        <f>IF(VLOOKUP($A1519,DICO_Complet!A:R,9,FALSE)&lt;&gt;0,VLOOKUP($A1519,DICO_Complet!A:R,9,FALSE),"")</f>
        <v/>
      </c>
      <c r="J1519" s="3" t="str">
        <f>VLOOKUP($A1519,DICO_Complet!A:R,10,FALSE)</f>
        <v>Credits, number</v>
      </c>
      <c r="K1519" s="3" t="str">
        <f>IF(OR(ISNA(VLOOKUP(Tableau161920[[#This Row],[Référence]],MON_MSG!A:H,7,FALSE)),ISBLANK(VLOOKUP(Tableau161920[[#This Row],[Référence]],MON_MSG!A:H,7,FALSE))),"",VLOOKUP(Tableau161920[[#This Row],[Référence]],MON_MSG!A:H,7,FALSE))</f>
        <v/>
      </c>
      <c r="L1519" s="3" t="str">
        <f>IF(OR(ISNA(VLOOKUP(Tableau161920[[#This Row],[Référence]],MON_MSG!A:I,8,FALSE)),ISBLANK(VLOOKUP(Tableau161920[[#This Row],[Référence]],MON_MSG!A:I,8,FALSE))),"",VLOOKUP(Tableau161920[[#This Row],[Référence]],MON_MSG!A:I,8,FALSE))</f>
        <v/>
      </c>
      <c r="M1519" s="3" t="str">
        <f>IF(OR(ISNA(VLOOKUP(Tableau161920[[#This Row],[Référence]],MON_MSG!A:J,9,FALSE)),ISBLANK(VLOOKUP(Tableau161920[[#This Row],[Référence]],MON_MSG!A:J,9,FALSE))),"",VLOOKUP(Tableau161920[[#This Row],[Référence]],MON_MSG!A:J,9,FALSE))</f>
        <v/>
      </c>
      <c r="N1519" s="3" t="str">
        <f>IF(VLOOKUP($A1519,DICO_Complet!A:R,12,FALSE)=0,"",VLOOKUP($A1519,DICO_Complet!A:R,12,FALSE))</f>
        <v/>
      </c>
      <c r="O1519" s="3" t="str">
        <f>IF(VLOOKUP($A1519,DICO_Complet!A:R,13,FALSE)=0,"",VLOOKUP($A1519,DICO_Complet!A:R,13,FALSE))</f>
        <v/>
      </c>
      <c r="P1519" s="3" t="str">
        <f>IF(VLOOKUP($A1519,DICO_Complet!A:R,14,FALSE)=0,"",VLOOKUP($A1519,DICO_Complet!A:R,14,FALSE))</f>
        <v>074 - Calculated</v>
      </c>
      <c r="Q1519" s="3" t="str">
        <f>IF(VLOOKUP($A1519,DICO_Complet!A:R,15,FALSE)=0,"",VLOOKUP($A1519,DICO_Complet!A:R,15,FALSE))</f>
        <v/>
      </c>
      <c r="R1519" s="3" t="str">
        <f>IF(VLOOKUP($A1519,DICO_Complet!A:R,16,FALSE)=0,"",VLOOKUP($A1519,DICO_Complet!A:R,16,FALSE))</f>
        <v/>
      </c>
      <c r="S1519" s="3" t="str">
        <f>IF(VLOOKUP($A1519,DICO_Complet!A:R,17,FALSE)=0,"",VLOOKUP($A1519,DICO_Complet!A:R,17,FALSE))</f>
        <v/>
      </c>
      <c r="T1519" s="3" t="str">
        <f>IF(VLOOKUP($A1519,DICO_Complet!A:R,18,FALSE)=0,"",VLOOKUP($A1519,DICO_Complet!A:R,18,FALSE))</f>
        <v/>
      </c>
    </row>
    <row r="1520" spans="1:20">
      <c r="A1520" s="29">
        <v>250709161800</v>
      </c>
      <c r="B1520" s="30" t="str">
        <f>IF(ISNA(VLOOKUP(Tableau161920[[#This Row],[Référence]],MON_MSG!A:B,2,FALSE)),"N",IF($I1520="Obsolete","N","O"))</f>
        <v>N</v>
      </c>
      <c r="C1520" s="3" t="str">
        <f>VLOOKUP($A1520,DICO_Complet!A:R,3,FALSE)</f>
        <v>Transaction</v>
      </c>
      <c r="D1520" s="3" t="str">
        <f>VLOOKUP($A1520,DICO_Complet!A:R,4,FALSE)</f>
        <v>remittanceData</v>
      </c>
      <c r="E1520" s="3" t="str">
        <f>VLOOKUP($A1520,DICO_Complet!A:R,5,FALSE)</f>
        <v>creditTotalAmount</v>
      </c>
      <c r="F1520" s="3" t="str">
        <f>VLOOKUP($A1520,DICO_Complet!A:R,6,FALSE)</f>
        <v>AmountType</v>
      </c>
      <c r="G1520" s="31" t="str">
        <f>VLOOKUP($A1520,DICO_Complet!A:R,7,FALSE)</f>
        <v>DNS</v>
      </c>
      <c r="H1520" s="31">
        <f>VLOOKUP($A1520,DICO_Complet!A:R,8,FALSE)</f>
        <v>0</v>
      </c>
      <c r="I1520" s="3" t="str">
        <f>IF(VLOOKUP($A1520,DICO_Complet!A:R,9,FALSE)&lt;&gt;0,VLOOKUP($A1520,DICO_Complet!A:R,9,FALSE),"")</f>
        <v>Obsolete</v>
      </c>
      <c r="J1520" s="3" t="str">
        <f>VLOOKUP($A1520,DICO_Complet!A:R,10,FALSE)</f>
        <v>Credits, total amount  (server)</v>
      </c>
      <c r="K1520" s="3" t="str">
        <f>IF(OR(ISNA(VLOOKUP(Tableau161920[[#This Row],[Référence]],MON_MSG!A:H,7,FALSE)),ISBLANK(VLOOKUP(Tableau161920[[#This Row],[Référence]],MON_MSG!A:H,7,FALSE))),"",VLOOKUP(Tableau161920[[#This Row],[Référence]],MON_MSG!A:H,7,FALSE))</f>
        <v/>
      </c>
      <c r="L1520" s="3" t="str">
        <f>IF(OR(ISNA(VLOOKUP(Tableau161920[[#This Row],[Référence]],MON_MSG!A:I,8,FALSE)),ISBLANK(VLOOKUP(Tableau161920[[#This Row],[Référence]],MON_MSG!A:I,8,FALSE))),"",VLOOKUP(Tableau161920[[#This Row],[Référence]],MON_MSG!A:I,8,FALSE))</f>
        <v/>
      </c>
      <c r="M1520" s="3" t="str">
        <f>IF(OR(ISNA(VLOOKUP(Tableau161920[[#This Row],[Référence]],MON_MSG!A:J,9,FALSE)),ISBLANK(VLOOKUP(Tableau161920[[#This Row],[Référence]],MON_MSG!A:J,9,FALSE))),"",VLOOKUP(Tableau161920[[#This Row],[Référence]],MON_MSG!A:J,9,FALSE))</f>
        <v/>
      </c>
      <c r="N1520" s="3" t="str">
        <f>IF(VLOOKUP($A1520,DICO_Complet!A:R,12,FALSE)=0,"",VLOOKUP($A1520,DICO_Complet!A:R,12,FALSE))</f>
        <v/>
      </c>
      <c r="O1520" s="3" t="str">
        <f>IF(VLOOKUP($A1520,DICO_Complet!A:R,13,FALSE)=0,"",VLOOKUP($A1520,DICO_Complet!A:R,13,FALSE))</f>
        <v/>
      </c>
      <c r="P1520" s="3" t="str">
        <f>IF(VLOOKUP($A1520,DICO_Complet!A:R,14,FALSE)=0,"",VLOOKUP($A1520,DICO_Complet!A:R,14,FALSE))</f>
        <v/>
      </c>
      <c r="Q1520" s="3" t="str">
        <f>IF(VLOOKUP($A1520,DICO_Complet!A:R,15,FALSE)=0,"",VLOOKUP($A1520,DICO_Complet!A:R,15,FALSE))</f>
        <v/>
      </c>
      <c r="R1520" s="3" t="str">
        <f>IF(VLOOKUP($A1520,DICO_Complet!A:R,16,FALSE)=0,"",VLOOKUP($A1520,DICO_Complet!A:R,16,FALSE))</f>
        <v/>
      </c>
      <c r="S1520" s="3" t="str">
        <f>IF(VLOOKUP($A1520,DICO_Complet!A:R,17,FALSE)=0,"",VLOOKUP($A1520,DICO_Complet!A:R,17,FALSE))</f>
        <v/>
      </c>
      <c r="T1520" s="3" t="str">
        <f>IF(VLOOKUP($A1520,DICO_Complet!A:R,18,FALSE)=0,"",VLOOKUP($A1520,DICO_Complet!A:R,18,FALSE))</f>
        <v/>
      </c>
    </row>
    <row r="1521" spans="1:20">
      <c r="A1521" s="29">
        <v>251112090200</v>
      </c>
      <c r="B1521" s="30" t="str">
        <f>IF(ISNA(VLOOKUP(Tableau161920[[#This Row],[Référence]],MON_MSG!A:B,2,FALSE)),"N",IF($I1521="Obsolete","N","O"))</f>
        <v>O</v>
      </c>
      <c r="C1521" s="3" t="str">
        <f>VLOOKUP($A1521,DICO_Complet!A:R,3,FALSE)</f>
        <v>Transaction</v>
      </c>
      <c r="D1521" s="3" t="str">
        <f>VLOOKUP($A1521,DICO_Complet!A:R,4,FALSE)</f>
        <v>remittanceData</v>
      </c>
      <c r="E1521" s="3" t="str">
        <f>VLOOKUP($A1521,DICO_Complet!A:R,5,FALSE)</f>
        <v>currencyReferenceExchangeStatus</v>
      </c>
      <c r="F1521" s="3" t="str">
        <f>VLOOKUP($A1521,DICO_Complet!A:R,6,FALSE)</f>
        <v>AdditionalDataType</v>
      </c>
      <c r="G1521" s="31" t="str">
        <f>VLOOKUP($A1521,DICO_Complet!A:R,7,FALSE)</f>
        <v>DNS</v>
      </c>
      <c r="H1521" s="31">
        <f>VLOOKUP($A1521,DICO_Complet!A:R,8,FALSE)</f>
        <v>0</v>
      </c>
      <c r="I1521" s="3" t="str">
        <f>IF(VLOOKUP($A1521,DICO_Complet!A:R,9,FALSE)&lt;&gt;0,VLOOKUP($A1521,DICO_Complet!A:R,9,FALSE),"")</f>
        <v/>
      </c>
      <c r="J1521" s="3" t="str">
        <f>VLOOKUP($A1521,DICO_Complet!A:R,10,FALSE)</f>
        <v>Status of  exchange with currency reference system</v>
      </c>
      <c r="K1521" s="3" t="str">
        <f>IF(OR(ISNA(VLOOKUP(Tableau161920[[#This Row],[Référence]],MON_MSG!A:H,7,FALSE)),ISBLANK(VLOOKUP(Tableau161920[[#This Row],[Référence]],MON_MSG!A:H,7,FALSE))),"",VLOOKUP(Tableau161920[[#This Row],[Référence]],MON_MSG!A:H,7,FALSE))</f>
        <v/>
      </c>
      <c r="L1521" s="3" t="str">
        <f>IF(OR(ISNA(VLOOKUP(Tableau161920[[#This Row],[Référence]],MON_MSG!A:I,8,FALSE)),ISBLANK(VLOOKUP(Tableau161920[[#This Row],[Référence]],MON_MSG!A:I,8,FALSE))),"",VLOOKUP(Tableau161920[[#This Row],[Référence]],MON_MSG!A:I,8,FALSE))</f>
        <v/>
      </c>
      <c r="M1521" s="3" t="str">
        <f>IF(OR(ISNA(VLOOKUP(Tableau161920[[#This Row],[Référence]],MON_MSG!A:J,9,FALSE)),ISBLANK(VLOOKUP(Tableau161920[[#This Row],[Référence]],MON_MSG!A:J,9,FALSE))),"",VLOOKUP(Tableau161920[[#This Row],[Référence]],MON_MSG!A:J,9,FALSE))</f>
        <v/>
      </c>
      <c r="N1521" s="3" t="str">
        <f>IF(VLOOKUP($A1521,DICO_Complet!A:R,12,FALSE)=0,"",VLOOKUP($A1521,DICO_Complet!A:R,12,FALSE))</f>
        <v/>
      </c>
      <c r="O1521" s="3" t="str">
        <f>IF(VLOOKUP($A1521,DICO_Complet!A:R,13,FALSE)=0,"",VLOOKUP($A1521,DICO_Complet!A:R,13,FALSE))</f>
        <v/>
      </c>
      <c r="P1521" s="3" t="str">
        <f>IF(VLOOKUP($A1521,DICO_Complet!A:R,14,FALSE)=0,"",VLOOKUP($A1521,DICO_Complet!A:R,14,FALSE))</f>
        <v/>
      </c>
      <c r="Q1521" s="3" t="str">
        <f>IF(VLOOKUP($A1521,DICO_Complet!A:R,15,FALSE)=0,"",VLOOKUP($A1521,DICO_Complet!A:R,15,FALSE))</f>
        <v/>
      </c>
      <c r="R1521" s="3" t="str">
        <f>IF(VLOOKUP($A1521,DICO_Complet!A:R,16,FALSE)=0,"",VLOOKUP($A1521,DICO_Complet!A:R,16,FALSE))</f>
        <v/>
      </c>
      <c r="S1521" s="3" t="str">
        <f>IF(VLOOKUP($A1521,DICO_Complet!A:R,17,FALSE)=0,"",VLOOKUP($A1521,DICO_Complet!A:R,17,FALSE))</f>
        <v/>
      </c>
      <c r="T1521" s="3" t="str">
        <f>IF(VLOOKUP($A1521,DICO_Complet!A:R,18,FALSE)=0,"",VLOOKUP($A1521,DICO_Complet!A:R,18,FALSE))</f>
        <v/>
      </c>
    </row>
    <row r="1522" spans="1:20">
      <c r="A1522" s="29">
        <v>250425153908</v>
      </c>
      <c r="B1522" s="30" t="str">
        <f>IF(ISNA(VLOOKUP(Tableau161920[[#This Row],[Référence]],MON_MSG!A:B,2,FALSE)),"N",IF($I1522="Obsolete","N","O"))</f>
        <v>O</v>
      </c>
      <c r="C1522" s="3" t="str">
        <f>VLOOKUP($A1522,DICO_Complet!A:R,3,FALSE)</f>
        <v>Transaction</v>
      </c>
      <c r="D1522" s="3" t="str">
        <f>VLOOKUP($A1522,DICO_Complet!A:R,4,FALSE)</f>
        <v>remittanceData</v>
      </c>
      <c r="E1522" s="3" t="str">
        <f>VLOOKUP($A1522,DICO_Complet!A:R,5,FALSE)</f>
        <v>debitsAmount</v>
      </c>
      <c r="F1522" s="3" t="str">
        <f>VLOOKUP($A1522,DICO_Complet!A:R,6,FALSE)</f>
        <v>AmountType</v>
      </c>
      <c r="G1522" s="31" t="str">
        <f>VLOOKUP($A1522,DICO_Complet!A:R,7,FALSE)</f>
        <v>DNS</v>
      </c>
      <c r="H1522" s="31">
        <f>VLOOKUP($A1522,DICO_Complet!A:R,8,FALSE)</f>
        <v>0</v>
      </c>
      <c r="I1522" s="3" t="str">
        <f>IF(VLOOKUP($A1522,DICO_Complet!A:R,9,FALSE)&lt;&gt;0,VLOOKUP($A1522,DICO_Complet!A:R,9,FALSE),"")</f>
        <v/>
      </c>
      <c r="J1522" s="3" t="str">
        <f>VLOOKUP($A1522,DICO_Complet!A:R,10,FALSE)</f>
        <v>Debits, amount (Server)</v>
      </c>
      <c r="K1522" s="3" t="str">
        <f>IF(OR(ISNA(VLOOKUP(Tableau161920[[#This Row],[Référence]],MON_MSG!A:H,7,FALSE)),ISBLANK(VLOOKUP(Tableau161920[[#This Row],[Référence]],MON_MSG!A:H,7,FALSE))),"",VLOOKUP(Tableau161920[[#This Row],[Référence]],MON_MSG!A:H,7,FALSE))</f>
        <v/>
      </c>
      <c r="L1522" s="3" t="str">
        <f>IF(OR(ISNA(VLOOKUP(Tableau161920[[#This Row],[Référence]],MON_MSG!A:I,8,FALSE)),ISBLANK(VLOOKUP(Tableau161920[[#This Row],[Référence]],MON_MSG!A:I,8,FALSE))),"",VLOOKUP(Tableau161920[[#This Row],[Référence]],MON_MSG!A:I,8,FALSE))</f>
        <v/>
      </c>
      <c r="M1522" s="3" t="str">
        <f>IF(OR(ISNA(VLOOKUP(Tableau161920[[#This Row],[Référence]],MON_MSG!A:J,9,FALSE)),ISBLANK(VLOOKUP(Tableau161920[[#This Row],[Référence]],MON_MSG!A:J,9,FALSE))),"",VLOOKUP(Tableau161920[[#This Row],[Référence]],MON_MSG!A:J,9,FALSE))</f>
        <v/>
      </c>
      <c r="N1522" s="3" t="str">
        <f>IF(VLOOKUP($A1522,DICO_Complet!A:R,12,FALSE)=0,"",VLOOKUP($A1522,DICO_Complet!A:R,12,FALSE))</f>
        <v/>
      </c>
      <c r="O1522" s="3" t="str">
        <f>IF(VLOOKUP($A1522,DICO_Complet!A:R,13,FALSE)=0,"",VLOOKUP($A1522,DICO_Complet!A:R,13,FALSE))</f>
        <v/>
      </c>
      <c r="P1522" s="3" t="str">
        <f>IF(VLOOKUP($A1522,DICO_Complet!A:R,14,FALSE)=0,"",VLOOKUP($A1522,DICO_Complet!A:R,14,FALSE))</f>
        <v>088 - Calculated</v>
      </c>
      <c r="Q1522" s="3" t="str">
        <f>IF(VLOOKUP($A1522,DICO_Complet!A:R,15,FALSE)=0,"",VLOOKUP($A1522,DICO_Complet!A:R,15,FALSE))</f>
        <v/>
      </c>
      <c r="R1522" s="3" t="str">
        <f>IF(VLOOKUP($A1522,DICO_Complet!A:R,16,FALSE)=0,"",VLOOKUP($A1522,DICO_Complet!A:R,16,FALSE))</f>
        <v/>
      </c>
      <c r="S1522" s="3" t="str">
        <f>IF(VLOOKUP($A1522,DICO_Complet!A:R,17,FALSE)=0,"",VLOOKUP($A1522,DICO_Complet!A:R,17,FALSE))</f>
        <v/>
      </c>
      <c r="T1522" s="3" t="str">
        <f>IF(VLOOKUP($A1522,DICO_Complet!A:R,18,FALSE)=0,"",VLOOKUP($A1522,DICO_Complet!A:R,18,FALSE))</f>
        <v/>
      </c>
    </row>
    <row r="1523" spans="1:20">
      <c r="A1523" s="29">
        <v>250425153905</v>
      </c>
      <c r="B1523" s="30" t="str">
        <f>IF(ISNA(VLOOKUP(Tableau161920[[#This Row],[Référence]],MON_MSG!A:B,2,FALSE)),"N",IF($I1523="Obsolete","N","O"))</f>
        <v>O</v>
      </c>
      <c r="C1523" s="3" t="str">
        <f>VLOOKUP($A1523,DICO_Complet!A:R,3,FALSE)</f>
        <v>Transaction</v>
      </c>
      <c r="D1523" s="3" t="str">
        <f>VLOOKUP($A1523,DICO_Complet!A:R,4,FALSE)</f>
        <v>remittanceData</v>
      </c>
      <c r="E1523" s="3" t="str">
        <f>VLOOKUP($A1523,DICO_Complet!A:R,5,FALSE)</f>
        <v>debitsNumber</v>
      </c>
      <c r="F1523" s="3" t="str">
        <f>VLOOKUP($A1523,DICO_Complet!A:R,6,FALSE)</f>
        <v>Max6NumericText</v>
      </c>
      <c r="G1523" s="31" t="str">
        <f>VLOOKUP($A1523,DICO_Complet!A:R,7,FALSE)</f>
        <v>DNS</v>
      </c>
      <c r="H1523" s="31">
        <f>VLOOKUP($A1523,DICO_Complet!A:R,8,FALSE)</f>
        <v>0</v>
      </c>
      <c r="I1523" s="3" t="str">
        <f>IF(VLOOKUP($A1523,DICO_Complet!A:R,9,FALSE)&lt;&gt;0,VLOOKUP($A1523,DICO_Complet!A:R,9,FALSE),"")</f>
        <v/>
      </c>
      <c r="J1523" s="3" t="str">
        <f>VLOOKUP($A1523,DICO_Complet!A:R,10,FALSE)</f>
        <v>Debits, number (Server)</v>
      </c>
      <c r="K1523" s="3" t="str">
        <f>IF(OR(ISNA(VLOOKUP(Tableau161920[[#This Row],[Référence]],MON_MSG!A:H,7,FALSE)),ISBLANK(VLOOKUP(Tableau161920[[#This Row],[Référence]],MON_MSG!A:H,7,FALSE))),"",VLOOKUP(Tableau161920[[#This Row],[Référence]],MON_MSG!A:H,7,FALSE))</f>
        <v/>
      </c>
      <c r="L1523" s="3" t="str">
        <f>IF(OR(ISNA(VLOOKUP(Tableau161920[[#This Row],[Référence]],MON_MSG!A:I,8,FALSE)),ISBLANK(VLOOKUP(Tableau161920[[#This Row],[Référence]],MON_MSG!A:I,8,FALSE))),"",VLOOKUP(Tableau161920[[#This Row],[Référence]],MON_MSG!A:I,8,FALSE))</f>
        <v/>
      </c>
      <c r="M1523" s="3" t="str">
        <f>IF(OR(ISNA(VLOOKUP(Tableau161920[[#This Row],[Référence]],MON_MSG!A:J,9,FALSE)),ISBLANK(VLOOKUP(Tableau161920[[#This Row],[Référence]],MON_MSG!A:J,9,FALSE))),"",VLOOKUP(Tableau161920[[#This Row],[Référence]],MON_MSG!A:J,9,FALSE))</f>
        <v/>
      </c>
      <c r="N1523" s="3" t="str">
        <f>IF(VLOOKUP($A1523,DICO_Complet!A:R,12,FALSE)=0,"",VLOOKUP($A1523,DICO_Complet!A:R,12,FALSE))</f>
        <v/>
      </c>
      <c r="O1523" s="3" t="str">
        <f>IF(VLOOKUP($A1523,DICO_Complet!A:R,13,FALSE)=0,"",VLOOKUP($A1523,DICO_Complet!A:R,13,FALSE))</f>
        <v/>
      </c>
      <c r="P1523" s="3" t="str">
        <f>IF(VLOOKUP($A1523,DICO_Complet!A:R,14,FALSE)=0,"",VLOOKUP($A1523,DICO_Complet!A:R,14,FALSE))</f>
        <v>076 - Calculated</v>
      </c>
      <c r="Q1523" s="3" t="str">
        <f>IF(VLOOKUP($A1523,DICO_Complet!A:R,15,FALSE)=0,"",VLOOKUP($A1523,DICO_Complet!A:R,15,FALSE))</f>
        <v/>
      </c>
      <c r="R1523" s="3" t="str">
        <f>IF(VLOOKUP($A1523,DICO_Complet!A:R,16,FALSE)=0,"",VLOOKUP($A1523,DICO_Complet!A:R,16,FALSE))</f>
        <v/>
      </c>
      <c r="S1523" s="3" t="str">
        <f>IF(VLOOKUP($A1523,DICO_Complet!A:R,17,FALSE)=0,"",VLOOKUP($A1523,DICO_Complet!A:R,17,FALSE))</f>
        <v/>
      </c>
      <c r="T1523" s="3" t="str">
        <f>IF(VLOOKUP($A1523,DICO_Complet!A:R,18,FALSE)=0,"",VLOOKUP($A1523,DICO_Complet!A:R,18,FALSE))</f>
        <v/>
      </c>
    </row>
    <row r="1524" spans="1:20">
      <c r="A1524" s="29">
        <v>250425153909</v>
      </c>
      <c r="B1524" s="30" t="str">
        <f>IF(ISNA(VLOOKUP(Tableau161920[[#This Row],[Référence]],MON_MSG!A:B,2,FALSE)),"N",IF($I1524="Obsolete","N","O"))</f>
        <v>O</v>
      </c>
      <c r="C1524" s="3" t="str">
        <f>VLOOKUP($A1524,DICO_Complet!A:R,3,FALSE)</f>
        <v>Transaction</v>
      </c>
      <c r="D1524" s="3" t="str">
        <f>VLOOKUP($A1524,DICO_Complet!A:R,4,FALSE)</f>
        <v>remittanceData</v>
      </c>
      <c r="E1524" s="3" t="str">
        <f>VLOOKUP($A1524,DICO_Complet!A:R,5,FALSE)</f>
        <v>debitsReversalAmount</v>
      </c>
      <c r="F1524" s="3" t="str">
        <f>VLOOKUP($A1524,DICO_Complet!A:R,6,FALSE)</f>
        <v>AmountType</v>
      </c>
      <c r="G1524" s="31" t="str">
        <f>VLOOKUP($A1524,DICO_Complet!A:R,7,FALSE)</f>
        <v>DNS</v>
      </c>
      <c r="H1524" s="31">
        <f>VLOOKUP($A1524,DICO_Complet!A:R,8,FALSE)</f>
        <v>0</v>
      </c>
      <c r="I1524" s="3" t="str">
        <f>IF(VLOOKUP($A1524,DICO_Complet!A:R,9,FALSE)&lt;&gt;0,VLOOKUP($A1524,DICO_Complet!A:R,9,FALSE),"")</f>
        <v/>
      </c>
      <c r="J1524" s="3" t="str">
        <f>VLOOKUP($A1524,DICO_Complet!A:R,10,FALSE)</f>
        <v>Debits, reversal amount (Server)</v>
      </c>
      <c r="K1524" s="3" t="str">
        <f>IF(OR(ISNA(VLOOKUP(Tableau161920[[#This Row],[Référence]],MON_MSG!A:H,7,FALSE)),ISBLANK(VLOOKUP(Tableau161920[[#This Row],[Référence]],MON_MSG!A:H,7,FALSE))),"",VLOOKUP(Tableau161920[[#This Row],[Référence]],MON_MSG!A:H,7,FALSE))</f>
        <v/>
      </c>
      <c r="L1524" s="3" t="str">
        <f>IF(OR(ISNA(VLOOKUP(Tableau161920[[#This Row],[Référence]],MON_MSG!A:I,8,FALSE)),ISBLANK(VLOOKUP(Tableau161920[[#This Row],[Référence]],MON_MSG!A:I,8,FALSE))),"",VLOOKUP(Tableau161920[[#This Row],[Référence]],MON_MSG!A:I,8,FALSE))</f>
        <v/>
      </c>
      <c r="M1524" s="3" t="str">
        <f>IF(OR(ISNA(VLOOKUP(Tableau161920[[#This Row],[Référence]],MON_MSG!A:J,9,FALSE)),ISBLANK(VLOOKUP(Tableau161920[[#This Row],[Référence]],MON_MSG!A:J,9,FALSE))),"",VLOOKUP(Tableau161920[[#This Row],[Référence]],MON_MSG!A:J,9,FALSE))</f>
        <v/>
      </c>
      <c r="N1524" s="3" t="str">
        <f>IF(VLOOKUP($A1524,DICO_Complet!A:R,12,FALSE)=0,"",VLOOKUP($A1524,DICO_Complet!A:R,12,FALSE))</f>
        <v/>
      </c>
      <c r="O1524" s="3" t="str">
        <f>IF(VLOOKUP($A1524,DICO_Complet!A:R,13,FALSE)=0,"",VLOOKUP($A1524,DICO_Complet!A:R,13,FALSE))</f>
        <v/>
      </c>
      <c r="P1524" s="3" t="str">
        <f>IF(VLOOKUP($A1524,DICO_Complet!A:R,14,FALSE)=0,"",VLOOKUP($A1524,DICO_Complet!A:R,14,FALSE))</f>
        <v>089 - Calculated</v>
      </c>
      <c r="Q1524" s="3" t="str">
        <f>IF(VLOOKUP($A1524,DICO_Complet!A:R,15,FALSE)=0,"",VLOOKUP($A1524,DICO_Complet!A:R,15,FALSE))</f>
        <v/>
      </c>
      <c r="R1524" s="3" t="str">
        <f>IF(VLOOKUP($A1524,DICO_Complet!A:R,16,FALSE)=0,"",VLOOKUP($A1524,DICO_Complet!A:R,16,FALSE))</f>
        <v/>
      </c>
      <c r="S1524" s="3" t="str">
        <f>IF(VLOOKUP($A1524,DICO_Complet!A:R,17,FALSE)=0,"",VLOOKUP($A1524,DICO_Complet!A:R,17,FALSE))</f>
        <v/>
      </c>
      <c r="T1524" s="3" t="str">
        <f>IF(VLOOKUP($A1524,DICO_Complet!A:R,18,FALSE)=0,"",VLOOKUP($A1524,DICO_Complet!A:R,18,FALSE))</f>
        <v/>
      </c>
    </row>
    <row r="1525" spans="1:20">
      <c r="A1525" s="29">
        <v>250425153906</v>
      </c>
      <c r="B1525" s="30" t="str">
        <f>IF(ISNA(VLOOKUP(Tableau161920[[#This Row],[Référence]],MON_MSG!A:B,2,FALSE)),"N",IF($I1525="Obsolete","N","O"))</f>
        <v>O</v>
      </c>
      <c r="C1525" s="3" t="str">
        <f>VLOOKUP($A1525,DICO_Complet!A:R,3,FALSE)</f>
        <v>Transaction</v>
      </c>
      <c r="D1525" s="3" t="str">
        <f>VLOOKUP($A1525,DICO_Complet!A:R,4,FALSE)</f>
        <v>remittanceData</v>
      </c>
      <c r="E1525" s="3" t="str">
        <f>VLOOKUP($A1525,DICO_Complet!A:R,5,FALSE)</f>
        <v>debitsReversalNumber</v>
      </c>
      <c r="F1525" s="3" t="str">
        <f>VLOOKUP($A1525,DICO_Complet!A:R,6,FALSE)</f>
        <v>Max6NumericText</v>
      </c>
      <c r="G1525" s="31" t="str">
        <f>VLOOKUP($A1525,DICO_Complet!A:R,7,FALSE)</f>
        <v>DNS</v>
      </c>
      <c r="H1525" s="31">
        <f>VLOOKUP($A1525,DICO_Complet!A:R,8,FALSE)</f>
        <v>0</v>
      </c>
      <c r="I1525" s="3" t="str">
        <f>IF(VLOOKUP($A1525,DICO_Complet!A:R,9,FALSE)&lt;&gt;0,VLOOKUP($A1525,DICO_Complet!A:R,9,FALSE),"")</f>
        <v/>
      </c>
      <c r="J1525" s="3" t="str">
        <f>VLOOKUP($A1525,DICO_Complet!A:R,10,FALSE)</f>
        <v>Debits, reversal number (Server)</v>
      </c>
      <c r="K1525" s="3" t="str">
        <f>IF(OR(ISNA(VLOOKUP(Tableau161920[[#This Row],[Référence]],MON_MSG!A:H,7,FALSE)),ISBLANK(VLOOKUP(Tableau161920[[#This Row],[Référence]],MON_MSG!A:H,7,FALSE))),"",VLOOKUP(Tableau161920[[#This Row],[Référence]],MON_MSG!A:H,7,FALSE))</f>
        <v/>
      </c>
      <c r="L1525" s="3" t="str">
        <f>IF(OR(ISNA(VLOOKUP(Tableau161920[[#This Row],[Référence]],MON_MSG!A:I,8,FALSE)),ISBLANK(VLOOKUP(Tableau161920[[#This Row],[Référence]],MON_MSG!A:I,8,FALSE))),"",VLOOKUP(Tableau161920[[#This Row],[Référence]],MON_MSG!A:I,8,FALSE))</f>
        <v/>
      </c>
      <c r="M1525" s="3" t="str">
        <f>IF(OR(ISNA(VLOOKUP(Tableau161920[[#This Row],[Référence]],MON_MSG!A:J,9,FALSE)),ISBLANK(VLOOKUP(Tableau161920[[#This Row],[Référence]],MON_MSG!A:J,9,FALSE))),"",VLOOKUP(Tableau161920[[#This Row],[Référence]],MON_MSG!A:J,9,FALSE))</f>
        <v/>
      </c>
      <c r="N1525" s="3" t="str">
        <f>IF(VLOOKUP($A1525,DICO_Complet!A:R,12,FALSE)=0,"",VLOOKUP($A1525,DICO_Complet!A:R,12,FALSE))</f>
        <v/>
      </c>
      <c r="O1525" s="3" t="str">
        <f>IF(VLOOKUP($A1525,DICO_Complet!A:R,13,FALSE)=0,"",VLOOKUP($A1525,DICO_Complet!A:R,13,FALSE))</f>
        <v/>
      </c>
      <c r="P1525" s="3" t="str">
        <f>IF(VLOOKUP($A1525,DICO_Complet!A:R,14,FALSE)=0,"",VLOOKUP($A1525,DICO_Complet!A:R,14,FALSE))</f>
        <v>077 - Calculated</v>
      </c>
      <c r="Q1525" s="3" t="str">
        <f>IF(VLOOKUP($A1525,DICO_Complet!A:R,15,FALSE)=0,"",VLOOKUP($A1525,DICO_Complet!A:R,15,FALSE))</f>
        <v/>
      </c>
      <c r="R1525" s="3" t="str">
        <f>IF(VLOOKUP($A1525,DICO_Complet!A:R,16,FALSE)=0,"",VLOOKUP($A1525,DICO_Complet!A:R,16,FALSE))</f>
        <v/>
      </c>
      <c r="S1525" s="3" t="str">
        <f>IF(VLOOKUP($A1525,DICO_Complet!A:R,17,FALSE)=0,"",VLOOKUP($A1525,DICO_Complet!A:R,17,FALSE))</f>
        <v/>
      </c>
      <c r="T1525" s="3" t="str">
        <f>IF(VLOOKUP($A1525,DICO_Complet!A:R,18,FALSE)=0,"",VLOOKUP($A1525,DICO_Complet!A:R,18,FALSE))</f>
        <v/>
      </c>
    </row>
    <row r="1526" spans="1:20">
      <c r="A1526" s="29">
        <v>250703155000</v>
      </c>
      <c r="B1526" s="30" t="str">
        <f>IF(ISNA(VLOOKUP(Tableau161920[[#This Row],[Référence]],MON_MSG!A:B,2,FALSE)),"N",IF($I1526="Obsolete","N","O"))</f>
        <v>N</v>
      </c>
      <c r="C1526" s="3" t="str">
        <f>VLOOKUP($A1526,DICO_Complet!A:R,3,FALSE)</f>
        <v>Transaction</v>
      </c>
      <c r="D1526" s="3" t="str">
        <f>VLOOKUP($A1526,DICO_Complet!A:R,4,FALSE)</f>
        <v>remittanceData</v>
      </c>
      <c r="E1526" s="3" t="str">
        <f>VLOOKUP($A1526,DICO_Complet!A:R,5,FALSE)</f>
        <v>debitsReversalTotalAmount</v>
      </c>
      <c r="F1526" s="3" t="str">
        <f>VLOOKUP($A1526,DICO_Complet!A:R,6,FALSE)</f>
        <v>AmountType</v>
      </c>
      <c r="G1526" s="31" t="str">
        <f>VLOOKUP($A1526,DICO_Complet!A:R,7,FALSE)</f>
        <v>DNS</v>
      </c>
      <c r="H1526" s="31">
        <f>VLOOKUP($A1526,DICO_Complet!A:R,8,FALSE)</f>
        <v>0</v>
      </c>
      <c r="I1526" s="3" t="str">
        <f>IF(VLOOKUP($A1526,DICO_Complet!A:R,9,FALSE)&lt;&gt;0,VLOOKUP($A1526,DICO_Complet!A:R,9,FALSE),"")</f>
        <v>Obsolete</v>
      </c>
      <c r="J1526" s="3" t="str">
        <f>VLOOKUP($A1526,DICO_Complet!A:R,10,FALSE)</f>
        <v>Debits, reversal total amount (server)</v>
      </c>
      <c r="K1526" s="3" t="str">
        <f>IF(OR(ISNA(VLOOKUP(Tableau161920[[#This Row],[Référence]],MON_MSG!A:H,7,FALSE)),ISBLANK(VLOOKUP(Tableau161920[[#This Row],[Référence]],MON_MSG!A:H,7,FALSE))),"",VLOOKUP(Tableau161920[[#This Row],[Référence]],MON_MSG!A:H,7,FALSE))</f>
        <v/>
      </c>
      <c r="L1526" s="3" t="str">
        <f>IF(OR(ISNA(VLOOKUP(Tableau161920[[#This Row],[Référence]],MON_MSG!A:I,8,FALSE)),ISBLANK(VLOOKUP(Tableau161920[[#This Row],[Référence]],MON_MSG!A:I,8,FALSE))),"",VLOOKUP(Tableau161920[[#This Row],[Référence]],MON_MSG!A:I,8,FALSE))</f>
        <v/>
      </c>
      <c r="M1526" s="3" t="str">
        <f>IF(OR(ISNA(VLOOKUP(Tableau161920[[#This Row],[Référence]],MON_MSG!A:J,9,FALSE)),ISBLANK(VLOOKUP(Tableau161920[[#This Row],[Référence]],MON_MSG!A:J,9,FALSE))),"",VLOOKUP(Tableau161920[[#This Row],[Référence]],MON_MSG!A:J,9,FALSE))</f>
        <v/>
      </c>
      <c r="N1526" s="3" t="str">
        <f>IF(VLOOKUP($A1526,DICO_Complet!A:R,12,FALSE)=0,"",VLOOKUP($A1526,DICO_Complet!A:R,12,FALSE))</f>
        <v/>
      </c>
      <c r="O1526" s="3" t="str">
        <f>IF(VLOOKUP($A1526,DICO_Complet!A:R,13,FALSE)=0,"",VLOOKUP($A1526,DICO_Complet!A:R,13,FALSE))</f>
        <v/>
      </c>
      <c r="P1526" s="3" t="str">
        <f>IF(VLOOKUP($A1526,DICO_Complet!A:R,14,FALSE)=0,"",VLOOKUP($A1526,DICO_Complet!A:R,14,FALSE))</f>
        <v/>
      </c>
      <c r="Q1526" s="3" t="str">
        <f>IF(VLOOKUP($A1526,DICO_Complet!A:R,15,FALSE)=0,"",VLOOKUP($A1526,DICO_Complet!A:R,15,FALSE))</f>
        <v/>
      </c>
      <c r="R1526" s="3" t="str">
        <f>IF(VLOOKUP($A1526,DICO_Complet!A:R,16,FALSE)=0,"",VLOOKUP($A1526,DICO_Complet!A:R,16,FALSE))</f>
        <v/>
      </c>
      <c r="S1526" s="3" t="str">
        <f>IF(VLOOKUP($A1526,DICO_Complet!A:R,17,FALSE)=0,"",VLOOKUP($A1526,DICO_Complet!A:R,17,FALSE))</f>
        <v/>
      </c>
      <c r="T1526" s="3" t="str">
        <f>IF(VLOOKUP($A1526,DICO_Complet!A:R,18,FALSE)=0,"",VLOOKUP($A1526,DICO_Complet!A:R,18,FALSE))</f>
        <v/>
      </c>
    </row>
    <row r="1527" spans="1:20">
      <c r="A1527" s="29">
        <v>250703155100</v>
      </c>
      <c r="B1527" s="30" t="str">
        <f>IF(ISNA(VLOOKUP(Tableau161920[[#This Row],[Référence]],MON_MSG!A:B,2,FALSE)),"N",IF($I1527="Obsolete","N","O"))</f>
        <v>N</v>
      </c>
      <c r="C1527" s="3" t="str">
        <f>VLOOKUP($A1527,DICO_Complet!A:R,3,FALSE)</f>
        <v>Transaction</v>
      </c>
      <c r="D1527" s="3" t="str">
        <f>VLOOKUP($A1527,DICO_Complet!A:R,4,FALSE)</f>
        <v>remittanceData</v>
      </c>
      <c r="E1527" s="3" t="str">
        <f>VLOOKUP($A1527,DICO_Complet!A:R,5,FALSE)</f>
        <v>debitsReversalTotalNumber</v>
      </c>
      <c r="F1527" s="3" t="str">
        <f>VLOOKUP($A1527,DICO_Complet!A:R,6,FALSE)</f>
        <v>Max10NumericText</v>
      </c>
      <c r="G1527" s="31" t="str">
        <f>VLOOKUP($A1527,DICO_Complet!A:R,7,FALSE)</f>
        <v>DNS</v>
      </c>
      <c r="H1527" s="31">
        <f>VLOOKUP($A1527,DICO_Complet!A:R,8,FALSE)</f>
        <v>0</v>
      </c>
      <c r="I1527" s="3" t="str">
        <f>IF(VLOOKUP($A1527,DICO_Complet!A:R,9,FALSE)&lt;&gt;0,VLOOKUP($A1527,DICO_Complet!A:R,9,FALSE),"")</f>
        <v>Obsolete</v>
      </c>
      <c r="J1527" s="3" t="str">
        <f>VLOOKUP($A1527,DICO_Complet!A:R,10,FALSE)</f>
        <v>Debits, reversal total number (server)</v>
      </c>
      <c r="K1527" s="3" t="str">
        <f>IF(OR(ISNA(VLOOKUP(Tableau161920[[#This Row],[Référence]],MON_MSG!A:H,7,FALSE)),ISBLANK(VLOOKUP(Tableau161920[[#This Row],[Référence]],MON_MSG!A:H,7,FALSE))),"",VLOOKUP(Tableau161920[[#This Row],[Référence]],MON_MSG!A:H,7,FALSE))</f>
        <v/>
      </c>
      <c r="L1527" s="3" t="str">
        <f>IF(OR(ISNA(VLOOKUP(Tableau161920[[#This Row],[Référence]],MON_MSG!A:I,8,FALSE)),ISBLANK(VLOOKUP(Tableau161920[[#This Row],[Référence]],MON_MSG!A:I,8,FALSE))),"",VLOOKUP(Tableau161920[[#This Row],[Référence]],MON_MSG!A:I,8,FALSE))</f>
        <v/>
      </c>
      <c r="M1527" s="3" t="str">
        <f>IF(OR(ISNA(VLOOKUP(Tableau161920[[#This Row],[Référence]],MON_MSG!A:J,9,FALSE)),ISBLANK(VLOOKUP(Tableau161920[[#This Row],[Référence]],MON_MSG!A:J,9,FALSE))),"",VLOOKUP(Tableau161920[[#This Row],[Référence]],MON_MSG!A:J,9,FALSE))</f>
        <v/>
      </c>
      <c r="N1527" s="3" t="str">
        <f>IF(VLOOKUP($A1527,DICO_Complet!A:R,12,FALSE)=0,"",VLOOKUP($A1527,DICO_Complet!A:R,12,FALSE))</f>
        <v/>
      </c>
      <c r="O1527" s="3" t="str">
        <f>IF(VLOOKUP($A1527,DICO_Complet!A:R,13,FALSE)=0,"",VLOOKUP($A1527,DICO_Complet!A:R,13,FALSE))</f>
        <v/>
      </c>
      <c r="P1527" s="3" t="str">
        <f>IF(VLOOKUP($A1527,DICO_Complet!A:R,14,FALSE)=0,"",VLOOKUP($A1527,DICO_Complet!A:R,14,FALSE))</f>
        <v/>
      </c>
      <c r="Q1527" s="3" t="str">
        <f>IF(VLOOKUP($A1527,DICO_Complet!A:R,15,FALSE)=0,"",VLOOKUP($A1527,DICO_Complet!A:R,15,FALSE))</f>
        <v/>
      </c>
      <c r="R1527" s="3" t="str">
        <f>IF(VLOOKUP($A1527,DICO_Complet!A:R,16,FALSE)=0,"",VLOOKUP($A1527,DICO_Complet!A:R,16,FALSE))</f>
        <v/>
      </c>
      <c r="S1527" s="3" t="str">
        <f>IF(VLOOKUP($A1527,DICO_Complet!A:R,17,FALSE)=0,"",VLOOKUP($A1527,DICO_Complet!A:R,17,FALSE))</f>
        <v/>
      </c>
      <c r="T1527" s="3" t="str">
        <f>IF(VLOOKUP($A1527,DICO_Complet!A:R,18,FALSE)=0,"",VLOOKUP($A1527,DICO_Complet!A:R,18,FALSE))</f>
        <v/>
      </c>
    </row>
    <row r="1528" spans="1:20">
      <c r="A1528" s="29">
        <v>250422120104</v>
      </c>
      <c r="B1528" s="30" t="str">
        <f>IF(ISNA(VLOOKUP(Tableau161920[[#This Row],[Référence]],MON_MSG!A:B,2,FALSE)),"N",IF($I1528="Obsolete","N","O"))</f>
        <v>O</v>
      </c>
      <c r="C1528" s="3" t="str">
        <f>VLOOKUP($A1528,DICO_Complet!A:R,3,FALSE)</f>
        <v>Transaction</v>
      </c>
      <c r="D1528" s="3" t="str">
        <f>VLOOKUP($A1528,DICO_Complet!A:R,4,FALSE)</f>
        <v>remittanceData</v>
      </c>
      <c r="E1528" s="3" t="str">
        <f>VLOOKUP($A1528,DICO_Complet!A:R,5,FALSE)</f>
        <v>debitsWithDeferredClearingAmount</v>
      </c>
      <c r="F1528" s="3" t="str">
        <f>VLOOKUP($A1528,DICO_Complet!A:R,6,FALSE)</f>
        <v>AmountType</v>
      </c>
      <c r="G1528" s="31" t="str">
        <f>VLOOKUP($A1528,DICO_Complet!A:R,7,FALSE)</f>
        <v>DNS</v>
      </c>
      <c r="H1528" s="31">
        <f>VLOOKUP($A1528,DICO_Complet!A:R,8,FALSE)</f>
        <v>0</v>
      </c>
      <c r="I1528" s="3" t="str">
        <f>IF(VLOOKUP($A1528,DICO_Complet!A:R,9,FALSE)&lt;&gt;0,VLOOKUP($A1528,DICO_Complet!A:R,9,FALSE),"")</f>
        <v/>
      </c>
      <c r="J1528" s="3" t="str">
        <f>VLOOKUP($A1528,DICO_Complet!A:R,10,FALSE)</f>
        <v>Total amount of debit transactions with deferred clearing</v>
      </c>
      <c r="K1528" s="3" t="str">
        <f>IF(OR(ISNA(VLOOKUP(Tableau161920[[#This Row],[Référence]],MON_MSG!A:H,7,FALSE)),ISBLANK(VLOOKUP(Tableau161920[[#This Row],[Référence]],MON_MSG!A:H,7,FALSE))),"",VLOOKUP(Tableau161920[[#This Row],[Référence]],MON_MSG!A:H,7,FALSE))</f>
        <v/>
      </c>
      <c r="L1528" s="3" t="str">
        <f>IF(OR(ISNA(VLOOKUP(Tableau161920[[#This Row],[Référence]],MON_MSG!A:I,8,FALSE)),ISBLANK(VLOOKUP(Tableau161920[[#This Row],[Référence]],MON_MSG!A:I,8,FALSE))),"",VLOOKUP(Tableau161920[[#This Row],[Référence]],MON_MSG!A:I,8,FALSE))</f>
        <v/>
      </c>
      <c r="M1528" s="3" t="str">
        <f>IF(OR(ISNA(VLOOKUP(Tableau161920[[#This Row],[Référence]],MON_MSG!A:J,9,FALSE)),ISBLANK(VLOOKUP(Tableau161920[[#This Row],[Référence]],MON_MSG!A:J,9,FALSE))),"",VLOOKUP(Tableau161920[[#This Row],[Référence]],MON_MSG!A:J,9,FALSE))</f>
        <v/>
      </c>
      <c r="N1528" s="3" t="str">
        <f>IF(VLOOKUP($A1528,DICO_Complet!A:R,12,FALSE)=0,"",VLOOKUP($A1528,DICO_Complet!A:R,12,FALSE))</f>
        <v/>
      </c>
      <c r="O1528" s="3" t="str">
        <f>IF(VLOOKUP($A1528,DICO_Complet!A:R,13,FALSE)=0,"",VLOOKUP($A1528,DICO_Complet!A:R,13,FALSE))</f>
        <v/>
      </c>
      <c r="P1528" s="3" t="str">
        <f>IF(VLOOKUP($A1528,DICO_Complet!A:R,14,FALSE)=0,"",VLOOKUP($A1528,DICO_Complet!A:R,14,FALSE))</f>
        <v>058-FF36</v>
      </c>
      <c r="Q1528" s="3" t="str">
        <f>IF(VLOOKUP($A1528,DICO_Complet!A:R,15,FALSE)=0,"",VLOOKUP($A1528,DICO_Complet!A:R,15,FALSE))</f>
        <v/>
      </c>
      <c r="R1528" s="3" t="str">
        <f>IF(VLOOKUP($A1528,DICO_Complet!A:R,16,FALSE)=0,"",VLOOKUP($A1528,DICO_Complet!A:R,16,FALSE))</f>
        <v/>
      </c>
      <c r="S1528" s="3" t="str">
        <f>IF(VLOOKUP($A1528,DICO_Complet!A:R,17,FALSE)=0,"",VLOOKUP($A1528,DICO_Complet!A:R,17,FALSE))</f>
        <v/>
      </c>
      <c r="T1528" s="3" t="str">
        <f>IF(VLOOKUP($A1528,DICO_Complet!A:R,18,FALSE)=0,"",VLOOKUP($A1528,DICO_Complet!A:R,18,FALSE))</f>
        <v/>
      </c>
    </row>
    <row r="1529" spans="1:20">
      <c r="A1529" s="29">
        <v>250422120103</v>
      </c>
      <c r="B1529" s="30" t="str">
        <f>IF(ISNA(VLOOKUP(Tableau161920[[#This Row],[Référence]],MON_MSG!A:B,2,FALSE)),"N",IF($I1529="Obsolete","N","O"))</f>
        <v>O</v>
      </c>
      <c r="C1529" s="3" t="str">
        <f>VLOOKUP($A1529,DICO_Complet!A:R,3,FALSE)</f>
        <v>Transaction</v>
      </c>
      <c r="D1529" s="3" t="str">
        <f>VLOOKUP($A1529,DICO_Complet!A:R,4,FALSE)</f>
        <v>remittanceData</v>
      </c>
      <c r="E1529" s="3" t="str">
        <f>VLOOKUP($A1529,DICO_Complet!A:R,5,FALSE)</f>
        <v>debitsWithDeferredClearingNumber</v>
      </c>
      <c r="F1529" s="3" t="str">
        <f>VLOOKUP($A1529,DICO_Complet!A:R,6,FALSE)</f>
        <v>Max6NumericText</v>
      </c>
      <c r="G1529" s="31" t="str">
        <f>VLOOKUP($A1529,DICO_Complet!A:R,7,FALSE)</f>
        <v>DNS</v>
      </c>
      <c r="H1529" s="31">
        <f>VLOOKUP($A1529,DICO_Complet!A:R,8,FALSE)</f>
        <v>0</v>
      </c>
      <c r="I1529" s="3" t="str">
        <f>IF(VLOOKUP($A1529,DICO_Complet!A:R,9,FALSE)&lt;&gt;0,VLOOKUP($A1529,DICO_Complet!A:R,9,FALSE),"")</f>
        <v/>
      </c>
      <c r="J1529" s="3" t="str">
        <f>VLOOKUP($A1529,DICO_Complet!A:R,10,FALSE)</f>
        <v>Total number of debit transactions with deferred clearing</v>
      </c>
      <c r="K1529" s="3" t="str">
        <f>IF(OR(ISNA(VLOOKUP(Tableau161920[[#This Row],[Référence]],MON_MSG!A:H,7,FALSE)),ISBLANK(VLOOKUP(Tableau161920[[#This Row],[Référence]],MON_MSG!A:H,7,FALSE))),"",VLOOKUP(Tableau161920[[#This Row],[Référence]],MON_MSG!A:H,7,FALSE))</f>
        <v/>
      </c>
      <c r="L1529" s="3" t="str">
        <f>IF(OR(ISNA(VLOOKUP(Tableau161920[[#This Row],[Référence]],MON_MSG!A:I,8,FALSE)),ISBLANK(VLOOKUP(Tableau161920[[#This Row],[Référence]],MON_MSG!A:I,8,FALSE))),"",VLOOKUP(Tableau161920[[#This Row],[Référence]],MON_MSG!A:I,8,FALSE))</f>
        <v/>
      </c>
      <c r="M1529" s="3" t="str">
        <f>IF(OR(ISNA(VLOOKUP(Tableau161920[[#This Row],[Référence]],MON_MSG!A:J,9,FALSE)),ISBLANK(VLOOKUP(Tableau161920[[#This Row],[Référence]],MON_MSG!A:J,9,FALSE))),"",VLOOKUP(Tableau161920[[#This Row],[Référence]],MON_MSG!A:J,9,FALSE))</f>
        <v/>
      </c>
      <c r="N1529" s="3" t="str">
        <f>IF(VLOOKUP($A1529,DICO_Complet!A:R,12,FALSE)=0,"",VLOOKUP($A1529,DICO_Complet!A:R,12,FALSE))</f>
        <v/>
      </c>
      <c r="O1529" s="3" t="str">
        <f>IF(VLOOKUP($A1529,DICO_Complet!A:R,13,FALSE)=0,"",VLOOKUP($A1529,DICO_Complet!A:R,13,FALSE))</f>
        <v/>
      </c>
      <c r="P1529" s="3" t="str">
        <f>IF(VLOOKUP($A1529,DICO_Complet!A:R,14,FALSE)=0,"",VLOOKUP($A1529,DICO_Complet!A:R,14,FALSE))</f>
        <v>058-FF35</v>
      </c>
      <c r="Q1529" s="3" t="str">
        <f>IF(VLOOKUP($A1529,DICO_Complet!A:R,15,FALSE)=0,"",VLOOKUP($A1529,DICO_Complet!A:R,15,FALSE))</f>
        <v/>
      </c>
      <c r="R1529" s="3" t="str">
        <f>IF(VLOOKUP($A1529,DICO_Complet!A:R,16,FALSE)=0,"",VLOOKUP($A1529,DICO_Complet!A:R,16,FALSE))</f>
        <v/>
      </c>
      <c r="S1529" s="3" t="str">
        <f>IF(VLOOKUP($A1529,DICO_Complet!A:R,17,FALSE)=0,"",VLOOKUP($A1529,DICO_Complet!A:R,17,FALSE))</f>
        <v/>
      </c>
      <c r="T1529" s="3" t="str">
        <f>IF(VLOOKUP($A1529,DICO_Complet!A:R,18,FALSE)=0,"",VLOOKUP($A1529,DICO_Complet!A:R,18,FALSE))</f>
        <v/>
      </c>
    </row>
    <row r="1530" spans="1:20">
      <c r="A1530" s="29">
        <v>250425151002</v>
      </c>
      <c r="B1530" s="30" t="str">
        <f>IF(ISNA(VLOOKUP(Tableau161920[[#This Row],[Référence]],MON_MSG!A:B,2,FALSE)),"N",IF($I1530="Obsolete","N","O"))</f>
        <v>O</v>
      </c>
      <c r="C1530" s="3" t="str">
        <f>VLOOKUP($A1530,DICO_Complet!A:R,3,FALSE)</f>
        <v>Transaction</v>
      </c>
      <c r="D1530" s="3" t="str">
        <f>VLOOKUP($A1530,DICO_Complet!A:R,4,FALSE)</f>
        <v>remittanceData</v>
      </c>
      <c r="E1530" s="3" t="str">
        <f>VLOOKUP($A1530,DICO_Complet!A:R,5,FALSE)</f>
        <v>debitsWithDonationAmount</v>
      </c>
      <c r="F1530" s="3" t="str">
        <f>VLOOKUP($A1530,DICO_Complet!A:R,6,FALSE)</f>
        <v>AmountType</v>
      </c>
      <c r="G1530" s="31" t="str">
        <f>VLOOKUP($A1530,DICO_Complet!A:R,7,FALSE)</f>
        <v>DNS</v>
      </c>
      <c r="H1530" s="31">
        <f>VLOOKUP($A1530,DICO_Complet!A:R,8,FALSE)</f>
        <v>0</v>
      </c>
      <c r="I1530" s="3" t="str">
        <f>IF(VLOOKUP($A1530,DICO_Complet!A:R,9,FALSE)&lt;&gt;0,VLOOKUP($A1530,DICO_Complet!A:R,9,FALSE),"")</f>
        <v/>
      </c>
      <c r="J1530" s="3" t="str">
        <f>VLOOKUP($A1530,DICO_Complet!A:R,10,FALSE)</f>
        <v>debits with donation , amount</v>
      </c>
      <c r="K1530" s="3" t="str">
        <f>IF(OR(ISNA(VLOOKUP(Tableau161920[[#This Row],[Référence]],MON_MSG!A:H,7,FALSE)),ISBLANK(VLOOKUP(Tableau161920[[#This Row],[Référence]],MON_MSG!A:H,7,FALSE))),"",VLOOKUP(Tableau161920[[#This Row],[Référence]],MON_MSG!A:H,7,FALSE))</f>
        <v/>
      </c>
      <c r="L1530" s="3" t="str">
        <f>IF(OR(ISNA(VLOOKUP(Tableau161920[[#This Row],[Référence]],MON_MSG!A:I,8,FALSE)),ISBLANK(VLOOKUP(Tableau161920[[#This Row],[Référence]],MON_MSG!A:I,8,FALSE))),"",VLOOKUP(Tableau161920[[#This Row],[Référence]],MON_MSG!A:I,8,FALSE))</f>
        <v/>
      </c>
      <c r="M1530" s="3" t="str">
        <f>IF(OR(ISNA(VLOOKUP(Tableau161920[[#This Row],[Référence]],MON_MSG!A:J,9,FALSE)),ISBLANK(VLOOKUP(Tableau161920[[#This Row],[Référence]],MON_MSG!A:J,9,FALSE))),"",VLOOKUP(Tableau161920[[#This Row],[Référence]],MON_MSG!A:J,9,FALSE))</f>
        <v/>
      </c>
      <c r="N1530" s="3" t="str">
        <f>IF(VLOOKUP($A1530,DICO_Complet!A:R,12,FALSE)=0,"",VLOOKUP($A1530,DICO_Complet!A:R,12,FALSE))</f>
        <v/>
      </c>
      <c r="O1530" s="3" t="str">
        <f>IF(VLOOKUP($A1530,DICO_Complet!A:R,13,FALSE)=0,"",VLOOKUP($A1530,DICO_Complet!A:R,13,FALSE))</f>
        <v/>
      </c>
      <c r="P1530" s="3" t="str">
        <f>IF(VLOOKUP($A1530,DICO_Complet!A:R,14,FALSE)=0,"",VLOOKUP($A1530,DICO_Complet!A:R,14,FALSE))</f>
        <v>113-p2</v>
      </c>
      <c r="Q1530" s="3" t="str">
        <f>IF(VLOOKUP($A1530,DICO_Complet!A:R,15,FALSE)=0,"",VLOOKUP($A1530,DICO_Complet!A:R,15,FALSE))</f>
        <v/>
      </c>
      <c r="R1530" s="3" t="str">
        <f>IF(VLOOKUP($A1530,DICO_Complet!A:R,16,FALSE)=0,"",VLOOKUP($A1530,DICO_Complet!A:R,16,FALSE))</f>
        <v/>
      </c>
      <c r="S1530" s="3" t="str">
        <f>IF(VLOOKUP($A1530,DICO_Complet!A:R,17,FALSE)=0,"",VLOOKUP($A1530,DICO_Complet!A:R,17,FALSE))</f>
        <v/>
      </c>
      <c r="T1530" s="3" t="str">
        <f>IF(VLOOKUP($A1530,DICO_Complet!A:R,18,FALSE)=0,"",VLOOKUP($A1530,DICO_Complet!A:R,18,FALSE))</f>
        <v/>
      </c>
    </row>
    <row r="1531" spans="1:20">
      <c r="A1531" s="29">
        <v>250425151001</v>
      </c>
      <c r="B1531" s="30" t="str">
        <f>IF(ISNA(VLOOKUP(Tableau161920[[#This Row],[Référence]],MON_MSG!A:B,2,FALSE)),"N",IF($I1531="Obsolete","N","O"))</f>
        <v>O</v>
      </c>
      <c r="C1531" s="3" t="str">
        <f>VLOOKUP($A1531,DICO_Complet!A:R,3,FALSE)</f>
        <v>Transaction</v>
      </c>
      <c r="D1531" s="3" t="str">
        <f>VLOOKUP($A1531,DICO_Complet!A:R,4,FALSE)</f>
        <v>remittanceData</v>
      </c>
      <c r="E1531" s="3" t="str">
        <f>VLOOKUP($A1531,DICO_Complet!A:R,5,FALSE)</f>
        <v>debitsWithDonationNumber</v>
      </c>
      <c r="F1531" s="3" t="str">
        <f>VLOOKUP($A1531,DICO_Complet!A:R,6,FALSE)</f>
        <v>Max6NumericText</v>
      </c>
      <c r="G1531" s="31" t="str">
        <f>VLOOKUP($A1531,DICO_Complet!A:R,7,FALSE)</f>
        <v>DNS</v>
      </c>
      <c r="H1531" s="31">
        <f>VLOOKUP($A1531,DICO_Complet!A:R,8,FALSE)</f>
        <v>0</v>
      </c>
      <c r="I1531" s="3" t="str">
        <f>IF(VLOOKUP($A1531,DICO_Complet!A:R,9,FALSE)&lt;&gt;0,VLOOKUP($A1531,DICO_Complet!A:R,9,FALSE),"")</f>
        <v/>
      </c>
      <c r="J1531" s="3" t="str">
        <f>VLOOKUP($A1531,DICO_Complet!A:R,10,FALSE)</f>
        <v>debits with donation , number</v>
      </c>
      <c r="K1531" s="3" t="str">
        <f>IF(OR(ISNA(VLOOKUP(Tableau161920[[#This Row],[Référence]],MON_MSG!A:H,7,FALSE)),ISBLANK(VLOOKUP(Tableau161920[[#This Row],[Référence]],MON_MSG!A:H,7,FALSE))),"",VLOOKUP(Tableau161920[[#This Row],[Référence]],MON_MSG!A:H,7,FALSE))</f>
        <v/>
      </c>
      <c r="L1531" s="3" t="str">
        <f>IF(OR(ISNA(VLOOKUP(Tableau161920[[#This Row],[Référence]],MON_MSG!A:I,8,FALSE)),ISBLANK(VLOOKUP(Tableau161920[[#This Row],[Référence]],MON_MSG!A:I,8,FALSE))),"",VLOOKUP(Tableau161920[[#This Row],[Référence]],MON_MSG!A:I,8,FALSE))</f>
        <v/>
      </c>
      <c r="M1531" s="3" t="str">
        <f>IF(OR(ISNA(VLOOKUP(Tableau161920[[#This Row],[Référence]],MON_MSG!A:J,9,FALSE)),ISBLANK(VLOOKUP(Tableau161920[[#This Row],[Référence]],MON_MSG!A:J,9,FALSE))),"",VLOOKUP(Tableau161920[[#This Row],[Référence]],MON_MSG!A:J,9,FALSE))</f>
        <v/>
      </c>
      <c r="N1531" s="3" t="str">
        <f>IF(VLOOKUP($A1531,DICO_Complet!A:R,12,FALSE)=0,"",VLOOKUP($A1531,DICO_Complet!A:R,12,FALSE))</f>
        <v/>
      </c>
      <c r="O1531" s="3" t="str">
        <f>IF(VLOOKUP($A1531,DICO_Complet!A:R,13,FALSE)=0,"",VLOOKUP($A1531,DICO_Complet!A:R,13,FALSE))</f>
        <v/>
      </c>
      <c r="P1531" s="3" t="str">
        <f>IF(VLOOKUP($A1531,DICO_Complet!A:R,14,FALSE)=0,"",VLOOKUP($A1531,DICO_Complet!A:R,14,FALSE))</f>
        <v>113-p1</v>
      </c>
      <c r="Q1531" s="3" t="str">
        <f>IF(VLOOKUP($A1531,DICO_Complet!A:R,15,FALSE)=0,"",VLOOKUP($A1531,DICO_Complet!A:R,15,FALSE))</f>
        <v/>
      </c>
      <c r="R1531" s="3" t="str">
        <f>IF(VLOOKUP($A1531,DICO_Complet!A:R,16,FALSE)=0,"",VLOOKUP($A1531,DICO_Complet!A:R,16,FALSE))</f>
        <v/>
      </c>
      <c r="S1531" s="3" t="str">
        <f>IF(VLOOKUP($A1531,DICO_Complet!A:R,17,FALSE)=0,"",VLOOKUP($A1531,DICO_Complet!A:R,17,FALSE))</f>
        <v/>
      </c>
      <c r="T1531" s="3" t="str">
        <f>IF(VLOOKUP($A1531,DICO_Complet!A:R,18,FALSE)=0,"",VLOOKUP($A1531,DICO_Complet!A:R,18,FALSE))</f>
        <v/>
      </c>
    </row>
    <row r="1532" spans="1:20">
      <c r="A1532" s="29">
        <v>250425150901</v>
      </c>
      <c r="B1532" s="30" t="str">
        <f>IF(ISNA(VLOOKUP(Tableau161920[[#This Row],[Référence]],MON_MSG!A:B,2,FALSE)),"N",IF($I1532="Obsolete","N","O"))</f>
        <v>O</v>
      </c>
      <c r="C1532" s="3" t="str">
        <f>VLOOKUP($A1532,DICO_Complet!A:R,3,FALSE)</f>
        <v>Transaction</v>
      </c>
      <c r="D1532" s="3" t="str">
        <f>VLOOKUP($A1532,DICO_Complet!A:R,4,FALSE)</f>
        <v>remittanceData</v>
      </c>
      <c r="E1532" s="3" t="str">
        <f>VLOOKUP($A1532,DICO_Complet!A:R,5,FALSE)</f>
        <v>debitsWithTipAmount</v>
      </c>
      <c r="F1532" s="3" t="str">
        <f>VLOOKUP($A1532,DICO_Complet!A:R,6,FALSE)</f>
        <v>AmountType</v>
      </c>
      <c r="G1532" s="31" t="str">
        <f>VLOOKUP($A1532,DICO_Complet!A:R,7,FALSE)</f>
        <v>DNS</v>
      </c>
      <c r="H1532" s="31">
        <f>VLOOKUP($A1532,DICO_Complet!A:R,8,FALSE)</f>
        <v>0</v>
      </c>
      <c r="I1532" s="3" t="str">
        <f>IF(VLOOKUP($A1532,DICO_Complet!A:R,9,FALSE)&lt;&gt;0,VLOOKUP($A1532,DICO_Complet!A:R,9,FALSE),"")</f>
        <v/>
      </c>
      <c r="J1532" s="3" t="str">
        <f>VLOOKUP($A1532,DICO_Complet!A:R,10,FALSE)</f>
        <v>debits with tip , amount</v>
      </c>
      <c r="K1532" s="3" t="str">
        <f>IF(OR(ISNA(VLOOKUP(Tableau161920[[#This Row],[Référence]],MON_MSG!A:H,7,FALSE)),ISBLANK(VLOOKUP(Tableau161920[[#This Row],[Référence]],MON_MSG!A:H,7,FALSE))),"",VLOOKUP(Tableau161920[[#This Row],[Référence]],MON_MSG!A:H,7,FALSE))</f>
        <v/>
      </c>
      <c r="L1532" s="3" t="str">
        <f>IF(OR(ISNA(VLOOKUP(Tableau161920[[#This Row],[Référence]],MON_MSG!A:I,8,FALSE)),ISBLANK(VLOOKUP(Tableau161920[[#This Row],[Référence]],MON_MSG!A:I,8,FALSE))),"",VLOOKUP(Tableau161920[[#This Row],[Référence]],MON_MSG!A:I,8,FALSE))</f>
        <v/>
      </c>
      <c r="M1532" s="3" t="str">
        <f>IF(OR(ISNA(VLOOKUP(Tableau161920[[#This Row],[Référence]],MON_MSG!A:J,9,FALSE)),ISBLANK(VLOOKUP(Tableau161920[[#This Row],[Référence]],MON_MSG!A:J,9,FALSE))),"",VLOOKUP(Tableau161920[[#This Row],[Référence]],MON_MSG!A:J,9,FALSE))</f>
        <v/>
      </c>
      <c r="N1532" s="3" t="str">
        <f>IF(VLOOKUP($A1532,DICO_Complet!A:R,12,FALSE)=0,"",VLOOKUP($A1532,DICO_Complet!A:R,12,FALSE))</f>
        <v/>
      </c>
      <c r="O1532" s="3" t="str">
        <f>IF(VLOOKUP($A1532,DICO_Complet!A:R,13,FALSE)=0,"",VLOOKUP($A1532,DICO_Complet!A:R,13,FALSE))</f>
        <v/>
      </c>
      <c r="P1532" s="3" t="str">
        <f>IF(VLOOKUP($A1532,DICO_Complet!A:R,14,FALSE)=0,"",VLOOKUP($A1532,DICO_Complet!A:R,14,FALSE))</f>
        <v>112-p2</v>
      </c>
      <c r="Q1532" s="3" t="str">
        <f>IF(VLOOKUP($A1532,DICO_Complet!A:R,15,FALSE)=0,"",VLOOKUP($A1532,DICO_Complet!A:R,15,FALSE))</f>
        <v/>
      </c>
      <c r="R1532" s="3" t="str">
        <f>IF(VLOOKUP($A1532,DICO_Complet!A:R,16,FALSE)=0,"",VLOOKUP($A1532,DICO_Complet!A:R,16,FALSE))</f>
        <v/>
      </c>
      <c r="S1532" s="3" t="str">
        <f>IF(VLOOKUP($A1532,DICO_Complet!A:R,17,FALSE)=0,"",VLOOKUP($A1532,DICO_Complet!A:R,17,FALSE))</f>
        <v/>
      </c>
      <c r="T1532" s="3" t="str">
        <f>IF(VLOOKUP($A1532,DICO_Complet!A:R,18,FALSE)=0,"",VLOOKUP($A1532,DICO_Complet!A:R,18,FALSE))</f>
        <v/>
      </c>
    </row>
    <row r="1533" spans="1:20">
      <c r="A1533" s="29">
        <v>250425150900</v>
      </c>
      <c r="B1533" s="30" t="str">
        <f>IF(ISNA(VLOOKUP(Tableau161920[[#This Row],[Référence]],MON_MSG!A:B,2,FALSE)),"N",IF($I1533="Obsolete","N","O"))</f>
        <v>O</v>
      </c>
      <c r="C1533" s="3" t="str">
        <f>VLOOKUP($A1533,DICO_Complet!A:R,3,FALSE)</f>
        <v>Transaction</v>
      </c>
      <c r="D1533" s="3" t="str">
        <f>VLOOKUP($A1533,DICO_Complet!A:R,4,FALSE)</f>
        <v>remittanceData</v>
      </c>
      <c r="E1533" s="3" t="str">
        <f>VLOOKUP($A1533,DICO_Complet!A:R,5,FALSE)</f>
        <v>debitsWithTipNumber</v>
      </c>
      <c r="F1533" s="3" t="str">
        <f>VLOOKUP($A1533,DICO_Complet!A:R,6,FALSE)</f>
        <v>Max6NumericText</v>
      </c>
      <c r="G1533" s="31" t="str">
        <f>VLOOKUP($A1533,DICO_Complet!A:R,7,FALSE)</f>
        <v>DNS</v>
      </c>
      <c r="H1533" s="31">
        <f>VLOOKUP($A1533,DICO_Complet!A:R,8,FALSE)</f>
        <v>0</v>
      </c>
      <c r="I1533" s="3" t="str">
        <f>IF(VLOOKUP($A1533,DICO_Complet!A:R,9,FALSE)&lt;&gt;0,VLOOKUP($A1533,DICO_Complet!A:R,9,FALSE),"")</f>
        <v/>
      </c>
      <c r="J1533" s="3" t="str">
        <f>VLOOKUP($A1533,DICO_Complet!A:R,10,FALSE)</f>
        <v>debits with tip , number</v>
      </c>
      <c r="K1533" s="3" t="str">
        <f>IF(OR(ISNA(VLOOKUP(Tableau161920[[#This Row],[Référence]],MON_MSG!A:H,7,FALSE)),ISBLANK(VLOOKUP(Tableau161920[[#This Row],[Référence]],MON_MSG!A:H,7,FALSE))),"",VLOOKUP(Tableau161920[[#This Row],[Référence]],MON_MSG!A:H,7,FALSE))</f>
        <v/>
      </c>
      <c r="L1533" s="3" t="str">
        <f>IF(OR(ISNA(VLOOKUP(Tableau161920[[#This Row],[Référence]],MON_MSG!A:I,8,FALSE)),ISBLANK(VLOOKUP(Tableau161920[[#This Row],[Référence]],MON_MSG!A:I,8,FALSE))),"",VLOOKUP(Tableau161920[[#This Row],[Référence]],MON_MSG!A:I,8,FALSE))</f>
        <v/>
      </c>
      <c r="M1533" s="3" t="str">
        <f>IF(OR(ISNA(VLOOKUP(Tableau161920[[#This Row],[Référence]],MON_MSG!A:J,9,FALSE)),ISBLANK(VLOOKUP(Tableau161920[[#This Row],[Référence]],MON_MSG!A:J,9,FALSE))),"",VLOOKUP(Tableau161920[[#This Row],[Référence]],MON_MSG!A:J,9,FALSE))</f>
        <v/>
      </c>
      <c r="N1533" s="3" t="str">
        <f>IF(VLOOKUP($A1533,DICO_Complet!A:R,12,FALSE)=0,"",VLOOKUP($A1533,DICO_Complet!A:R,12,FALSE))</f>
        <v/>
      </c>
      <c r="O1533" s="3" t="str">
        <f>IF(VLOOKUP($A1533,DICO_Complet!A:R,13,FALSE)=0,"",VLOOKUP($A1533,DICO_Complet!A:R,13,FALSE))</f>
        <v/>
      </c>
      <c r="P1533" s="3" t="str">
        <f>IF(VLOOKUP($A1533,DICO_Complet!A:R,14,FALSE)=0,"",VLOOKUP($A1533,DICO_Complet!A:R,14,FALSE))</f>
        <v>112-p1</v>
      </c>
      <c r="Q1533" s="3" t="str">
        <f>IF(VLOOKUP($A1533,DICO_Complet!A:R,15,FALSE)=0,"",VLOOKUP($A1533,DICO_Complet!A:R,15,FALSE))</f>
        <v/>
      </c>
      <c r="R1533" s="3" t="str">
        <f>IF(VLOOKUP($A1533,DICO_Complet!A:R,16,FALSE)=0,"",VLOOKUP($A1533,DICO_Complet!A:R,16,FALSE))</f>
        <v/>
      </c>
      <c r="S1533" s="3" t="str">
        <f>IF(VLOOKUP($A1533,DICO_Complet!A:R,17,FALSE)=0,"",VLOOKUP($A1533,DICO_Complet!A:R,17,FALSE))</f>
        <v/>
      </c>
      <c r="T1533" s="3" t="str">
        <f>IF(VLOOKUP($A1533,DICO_Complet!A:R,18,FALSE)=0,"",VLOOKUP($A1533,DICO_Complet!A:R,18,FALSE))</f>
        <v/>
      </c>
    </row>
    <row r="1534" spans="1:20">
      <c r="A1534" s="29">
        <v>250703155200</v>
      </c>
      <c r="B1534" s="30" t="str">
        <f>IF(ISNA(VLOOKUP(Tableau161920[[#This Row],[Référence]],MON_MSG!A:B,2,FALSE)),"N",IF($I1534="Obsolete","N","O"))</f>
        <v>N</v>
      </c>
      <c r="C1534" s="3" t="str">
        <f>VLOOKUP($A1534,DICO_Complet!A:R,3,FALSE)</f>
        <v>Transaction</v>
      </c>
      <c r="D1534" s="3" t="str">
        <f>VLOOKUP($A1534,DICO_Complet!A:R,4,FALSE)</f>
        <v>remittanceData</v>
      </c>
      <c r="E1534" s="3" t="str">
        <f>VLOOKUP($A1534,DICO_Complet!A:R,5,FALSE)</f>
        <v>debitTotalAmount</v>
      </c>
      <c r="F1534" s="3" t="str">
        <f>VLOOKUP($A1534,DICO_Complet!A:R,6,FALSE)</f>
        <v>AmountType</v>
      </c>
      <c r="G1534" s="31" t="str">
        <f>VLOOKUP($A1534,DICO_Complet!A:R,7,FALSE)</f>
        <v>DNS</v>
      </c>
      <c r="H1534" s="31">
        <f>VLOOKUP($A1534,DICO_Complet!A:R,8,FALSE)</f>
        <v>0</v>
      </c>
      <c r="I1534" s="3" t="str">
        <f>IF(VLOOKUP($A1534,DICO_Complet!A:R,9,FALSE)&lt;&gt;0,VLOOKUP($A1534,DICO_Complet!A:R,9,FALSE),"")</f>
        <v>Obsolete</v>
      </c>
      <c r="J1534" s="3" t="str">
        <f>VLOOKUP($A1534,DICO_Complet!A:R,10,FALSE)</f>
        <v>Debits, total amount  (server)</v>
      </c>
      <c r="K1534" s="3" t="str">
        <f>IF(OR(ISNA(VLOOKUP(Tableau161920[[#This Row],[Référence]],MON_MSG!A:H,7,FALSE)),ISBLANK(VLOOKUP(Tableau161920[[#This Row],[Référence]],MON_MSG!A:H,7,FALSE))),"",VLOOKUP(Tableau161920[[#This Row],[Référence]],MON_MSG!A:H,7,FALSE))</f>
        <v/>
      </c>
      <c r="L1534" s="3" t="str">
        <f>IF(OR(ISNA(VLOOKUP(Tableau161920[[#This Row],[Référence]],MON_MSG!A:I,8,FALSE)),ISBLANK(VLOOKUP(Tableau161920[[#This Row],[Référence]],MON_MSG!A:I,8,FALSE))),"",VLOOKUP(Tableau161920[[#This Row],[Référence]],MON_MSG!A:I,8,FALSE))</f>
        <v/>
      </c>
      <c r="M1534" s="3" t="str">
        <f>IF(OR(ISNA(VLOOKUP(Tableau161920[[#This Row],[Référence]],MON_MSG!A:J,9,FALSE)),ISBLANK(VLOOKUP(Tableau161920[[#This Row],[Référence]],MON_MSG!A:J,9,FALSE))),"",VLOOKUP(Tableau161920[[#This Row],[Référence]],MON_MSG!A:J,9,FALSE))</f>
        <v/>
      </c>
      <c r="N1534" s="3" t="str">
        <f>IF(VLOOKUP($A1534,DICO_Complet!A:R,12,FALSE)=0,"",VLOOKUP($A1534,DICO_Complet!A:R,12,FALSE))</f>
        <v/>
      </c>
      <c r="O1534" s="3" t="str">
        <f>IF(VLOOKUP($A1534,DICO_Complet!A:R,13,FALSE)=0,"",VLOOKUP($A1534,DICO_Complet!A:R,13,FALSE))</f>
        <v/>
      </c>
      <c r="P1534" s="3" t="str">
        <f>IF(VLOOKUP($A1534,DICO_Complet!A:R,14,FALSE)=0,"",VLOOKUP($A1534,DICO_Complet!A:R,14,FALSE))</f>
        <v/>
      </c>
      <c r="Q1534" s="3" t="str">
        <f>IF(VLOOKUP($A1534,DICO_Complet!A:R,15,FALSE)=0,"",VLOOKUP($A1534,DICO_Complet!A:R,15,FALSE))</f>
        <v/>
      </c>
      <c r="R1534" s="3" t="str">
        <f>IF(VLOOKUP($A1534,DICO_Complet!A:R,16,FALSE)=0,"",VLOOKUP($A1534,DICO_Complet!A:R,16,FALSE))</f>
        <v/>
      </c>
      <c r="S1534" s="3" t="str">
        <f>IF(VLOOKUP($A1534,DICO_Complet!A:R,17,FALSE)=0,"",VLOOKUP($A1534,DICO_Complet!A:R,17,FALSE))</f>
        <v/>
      </c>
      <c r="T1534" s="3" t="str">
        <f>IF(VLOOKUP($A1534,DICO_Complet!A:R,18,FALSE)=0,"",VLOOKUP($A1534,DICO_Complet!A:R,18,FALSE))</f>
        <v/>
      </c>
    </row>
    <row r="1535" spans="1:20">
      <c r="A1535" s="29">
        <v>251021103702</v>
      </c>
      <c r="B1535" s="30" t="str">
        <f>IF(ISNA(VLOOKUP(Tableau161920[[#This Row],[Référence]],MON_MSG!A:B,2,FALSE)),"N",IF($I1535="Obsolete","N","O"))</f>
        <v>O</v>
      </c>
      <c r="C1535" s="3" t="str">
        <f>VLOOKUP($A1535,DICO_Complet!A:R,3,FALSE)</f>
        <v>Transaction</v>
      </c>
      <c r="D1535" s="3" t="str">
        <f>VLOOKUP($A1535,DICO_Complet!A:R,4,FALSE)</f>
        <v>remittanceData</v>
      </c>
      <c r="E1535" s="3" t="str">
        <f>VLOOKUP($A1535,DICO_Complet!A:R,5,FALSE)</f>
        <v>discardedTransactionsCounter</v>
      </c>
      <c r="F1535" s="3" t="str">
        <f>VLOOKUP($A1535,DICO_Complet!A:R,6,FALSE)</f>
        <v>Max10NumericText</v>
      </c>
      <c r="G1535" s="31" t="str">
        <f>VLOOKUP($A1535,DICO_Complet!A:R,7,FALSE)</f>
        <v>DNS</v>
      </c>
      <c r="H1535" s="31">
        <f>VLOOKUP($A1535,DICO_Complet!A:R,8,FALSE)</f>
        <v>0</v>
      </c>
      <c r="I1535" s="3" t="str">
        <f>IF(VLOOKUP($A1535,DICO_Complet!A:R,9,FALSE)&lt;&gt;0,VLOOKUP($A1535,DICO_Complet!A:R,9,FALSE),"")</f>
        <v/>
      </c>
      <c r="J1535" s="3" t="str">
        <f>VLOOKUP($A1535,DICO_Complet!A:R,10,FALSE)</f>
        <v>Counter of discarded transaction in a remittance</v>
      </c>
      <c r="K1535" s="3" t="str">
        <f>IF(OR(ISNA(VLOOKUP(Tableau161920[[#This Row],[Référence]],MON_MSG!A:H,7,FALSE)),ISBLANK(VLOOKUP(Tableau161920[[#This Row],[Référence]],MON_MSG!A:H,7,FALSE))),"",VLOOKUP(Tableau161920[[#This Row],[Référence]],MON_MSG!A:H,7,FALSE))</f>
        <v/>
      </c>
      <c r="L1535" s="3" t="str">
        <f>IF(OR(ISNA(VLOOKUP(Tableau161920[[#This Row],[Référence]],MON_MSG!A:I,8,FALSE)),ISBLANK(VLOOKUP(Tableau161920[[#This Row],[Référence]],MON_MSG!A:I,8,FALSE))),"",VLOOKUP(Tableau161920[[#This Row],[Référence]],MON_MSG!A:I,8,FALSE))</f>
        <v/>
      </c>
      <c r="M1535" s="3" t="str">
        <f>IF(OR(ISNA(VLOOKUP(Tableau161920[[#This Row],[Référence]],MON_MSG!A:J,9,FALSE)),ISBLANK(VLOOKUP(Tableau161920[[#This Row],[Référence]],MON_MSG!A:J,9,FALSE))),"",VLOOKUP(Tableau161920[[#This Row],[Référence]],MON_MSG!A:J,9,FALSE))</f>
        <v/>
      </c>
      <c r="N1535" s="3" t="str">
        <f>IF(VLOOKUP($A1535,DICO_Complet!A:R,12,FALSE)=0,"",VLOOKUP($A1535,DICO_Complet!A:R,12,FALSE))</f>
        <v/>
      </c>
      <c r="O1535" s="3" t="str">
        <f>IF(VLOOKUP($A1535,DICO_Complet!A:R,13,FALSE)=0,"",VLOOKUP($A1535,DICO_Complet!A:R,13,FALSE))</f>
        <v/>
      </c>
      <c r="P1535" s="3" t="str">
        <f>IF(VLOOKUP($A1535,DICO_Complet!A:R,14,FALSE)=0,"",VLOOKUP($A1535,DICO_Complet!A:R,14,FALSE))</f>
        <v/>
      </c>
      <c r="Q1535" s="3" t="str">
        <f>IF(VLOOKUP($A1535,DICO_Complet!A:R,15,FALSE)=0,"",VLOOKUP($A1535,DICO_Complet!A:R,15,FALSE))</f>
        <v/>
      </c>
      <c r="R1535" s="3" t="str">
        <f>IF(VLOOKUP($A1535,DICO_Complet!A:R,16,FALSE)=0,"",VLOOKUP($A1535,DICO_Complet!A:R,16,FALSE))</f>
        <v/>
      </c>
      <c r="S1535" s="3" t="str">
        <f>IF(VLOOKUP($A1535,DICO_Complet!A:R,17,FALSE)=0,"",VLOOKUP($A1535,DICO_Complet!A:R,17,FALSE))</f>
        <v/>
      </c>
      <c r="T1535" s="3" t="str">
        <f>IF(VLOOKUP($A1535,DICO_Complet!A:R,18,FALSE)=0,"",VLOOKUP($A1535,DICO_Complet!A:R,18,FALSE))</f>
        <v/>
      </c>
    </row>
    <row r="1536" spans="1:20">
      <c r="A1536" s="29">
        <v>260420180100</v>
      </c>
      <c r="B1536" s="30" t="str">
        <f>IF(ISNA(VLOOKUP(Tableau161920[[#This Row],[Référence]],MON_MSG!A:B,2,FALSE)),"N",IF($I1536="Obsolete","N","O"))</f>
        <v>O</v>
      </c>
      <c r="C1536" s="3" t="str">
        <f>VLOOKUP($A1536,DICO_Complet!A:R,3,FALSE)</f>
        <v>Transaction</v>
      </c>
      <c r="D1536" s="3" t="str">
        <f>VLOOKUP($A1536,DICO_Complet!A:R,4,FALSE)</f>
        <v>remittanceData</v>
      </c>
      <c r="E1536" s="3" t="str">
        <f>VLOOKUP($A1536,DICO_Complet!A:R,5,FALSE)</f>
        <v>estimatedValueDate</v>
      </c>
      <c r="F1536" s="3" t="str">
        <f>VLOOKUP($A1536,DICO_Complet!A:R,6,FALSE)</f>
        <v>ISODate</v>
      </c>
      <c r="G1536" s="31" t="str">
        <f>VLOOKUP($A1536,DICO_Complet!A:R,7,FALSE)</f>
        <v>DNS</v>
      </c>
      <c r="H1536" s="31">
        <f>VLOOKUP($A1536,DICO_Complet!A:R,8,FALSE)</f>
        <v>0</v>
      </c>
      <c r="I1536" s="3" t="str">
        <f>IF(VLOOKUP($A1536,DICO_Complet!A:R,9,FALSE)&lt;&gt;0,VLOOKUP($A1536,DICO_Complet!A:R,9,FALSE),"")</f>
        <v/>
      </c>
      <c r="J1536" s="3" t="str">
        <f>VLOOKUP($A1536,DICO_Complet!A:R,10,FALSE)</f>
        <v>Estimated remittance value date, based on merchant credit calculation date and posting calendar</v>
      </c>
      <c r="K1536" s="3" t="str">
        <f>IF(OR(ISNA(VLOOKUP(Tableau161920[[#This Row],[Référence]],MON_MSG!A:H,7,FALSE)),ISBLANK(VLOOKUP(Tableau161920[[#This Row],[Référence]],MON_MSG!A:H,7,FALSE))),"",VLOOKUP(Tableau161920[[#This Row],[Référence]],MON_MSG!A:H,7,FALSE))</f>
        <v/>
      </c>
      <c r="L1536" s="3" t="str">
        <f>IF(OR(ISNA(VLOOKUP(Tableau161920[[#This Row],[Référence]],MON_MSG!A:I,8,FALSE)),ISBLANK(VLOOKUP(Tableau161920[[#This Row],[Référence]],MON_MSG!A:I,8,FALSE))),"",VLOOKUP(Tableau161920[[#This Row],[Référence]],MON_MSG!A:I,8,FALSE))</f>
        <v/>
      </c>
      <c r="M1536" s="3" t="str">
        <f>IF(OR(ISNA(VLOOKUP(Tableau161920[[#This Row],[Référence]],MON_MSG!A:J,9,FALSE)),ISBLANK(VLOOKUP(Tableau161920[[#This Row],[Référence]],MON_MSG!A:J,9,FALSE))),"",VLOOKUP(Tableau161920[[#This Row],[Référence]],MON_MSG!A:J,9,FALSE))</f>
        <v/>
      </c>
      <c r="N1536" s="3" t="str">
        <f>IF(VLOOKUP($A1536,DICO_Complet!A:R,12,FALSE)=0,"",VLOOKUP($A1536,DICO_Complet!A:R,12,FALSE))</f>
        <v/>
      </c>
      <c r="O1536" s="3" t="str">
        <f>IF(VLOOKUP($A1536,DICO_Complet!A:R,13,FALSE)=0,"",VLOOKUP($A1536,DICO_Complet!A:R,13,FALSE))</f>
        <v/>
      </c>
      <c r="P1536" s="3" t="str">
        <f>IF(VLOOKUP($A1536,DICO_Complet!A:R,14,FALSE)=0,"",VLOOKUP($A1536,DICO_Complet!A:R,14,FALSE))</f>
        <v/>
      </c>
      <c r="Q1536" s="3" t="str">
        <f>IF(VLOOKUP($A1536,DICO_Complet!A:R,15,FALSE)=0,"",VLOOKUP($A1536,DICO_Complet!A:R,15,FALSE))</f>
        <v/>
      </c>
      <c r="R1536" s="3" t="str">
        <f>IF(VLOOKUP($A1536,DICO_Complet!A:R,16,FALSE)=0,"",VLOOKUP($A1536,DICO_Complet!A:R,16,FALSE))</f>
        <v/>
      </c>
      <c r="S1536" s="3" t="str">
        <f>IF(VLOOKUP($A1536,DICO_Complet!A:R,17,FALSE)=0,"",VLOOKUP($A1536,DICO_Complet!A:R,17,FALSE))</f>
        <v/>
      </c>
      <c r="T1536" s="3" t="str">
        <f>IF(VLOOKUP($A1536,DICO_Complet!A:R,18,FALSE)=0,"",VLOOKUP($A1536,DICO_Complet!A:R,18,FALSE))</f>
        <v/>
      </c>
    </row>
    <row r="1537" spans="1:20">
      <c r="A1537" s="29">
        <v>250418220160</v>
      </c>
      <c r="B1537" s="30" t="str">
        <f>IF(ISNA(VLOOKUP(Tableau161920[[#This Row],[Référence]],MON_MSG!A:B,2,FALSE)),"N",IF($I1537="Obsolete","N","O"))</f>
        <v>O</v>
      </c>
      <c r="C1537" s="3" t="str">
        <f>VLOOKUP($A1537,DICO_Complet!A:R,3,FALSE)</f>
        <v>Transaction</v>
      </c>
      <c r="D1537" s="3" t="str">
        <f>VLOOKUP($A1537,DICO_Complet!A:R,4,FALSE)</f>
        <v>remittanceData</v>
      </c>
      <c r="E1537" s="3" t="str">
        <f>VLOOKUP($A1537,DICO_Complet!A:R,5,FALSE)</f>
        <v>grossAmount</v>
      </c>
      <c r="F1537" s="3" t="str">
        <f>VLOOKUP($A1537,DICO_Complet!A:R,6,FALSE)</f>
        <v>AmountType</v>
      </c>
      <c r="G1537" s="31" t="str">
        <f>VLOOKUP($A1537,DICO_Complet!A:R,7,FALSE)</f>
        <v>DNS</v>
      </c>
      <c r="H1537" s="31">
        <f>VLOOKUP($A1537,DICO_Complet!A:R,8,FALSE)</f>
        <v>0</v>
      </c>
      <c r="I1537" s="3" t="str">
        <f>IF(VLOOKUP($A1537,DICO_Complet!A:R,9,FALSE)&lt;&gt;0,VLOOKUP($A1537,DICO_Complet!A:R,9,FALSE),"")</f>
        <v/>
      </c>
      <c r="J1537" s="3" t="str">
        <f>VLOOKUP($A1537,DICO_Complet!A:R,10,FALSE)</f>
        <v>Remittance Amount - Debit amount minus credit amount</v>
      </c>
      <c r="K1537" s="3" t="str">
        <f>IF(OR(ISNA(VLOOKUP(Tableau161920[[#This Row],[Référence]],MON_MSG!A:H,7,FALSE)),ISBLANK(VLOOKUP(Tableau161920[[#This Row],[Référence]],MON_MSG!A:H,7,FALSE))),"",VLOOKUP(Tableau161920[[#This Row],[Référence]],MON_MSG!A:H,7,FALSE))</f>
        <v/>
      </c>
      <c r="L1537" s="3" t="str">
        <f>IF(OR(ISNA(VLOOKUP(Tableau161920[[#This Row],[Référence]],MON_MSG!A:I,8,FALSE)),ISBLANK(VLOOKUP(Tableau161920[[#This Row],[Référence]],MON_MSG!A:I,8,FALSE))),"",VLOOKUP(Tableau161920[[#This Row],[Référence]],MON_MSG!A:I,8,FALSE))</f>
        <v/>
      </c>
      <c r="M1537" s="3" t="str">
        <f>IF(OR(ISNA(VLOOKUP(Tableau161920[[#This Row],[Référence]],MON_MSG!A:J,9,FALSE)),ISBLANK(VLOOKUP(Tableau161920[[#This Row],[Référence]],MON_MSG!A:J,9,FALSE))),"",VLOOKUP(Tableau161920[[#This Row],[Référence]],MON_MSG!A:J,9,FALSE))</f>
        <v/>
      </c>
      <c r="N1537" s="3" t="str">
        <f>IF(VLOOKUP($A1537,DICO_Complet!A:R,12,FALSE)=0,"",VLOOKUP($A1537,DICO_Complet!A:R,12,FALSE))</f>
        <v/>
      </c>
      <c r="O1537" s="3" t="str">
        <f>IF(VLOOKUP($A1537,DICO_Complet!A:R,13,FALSE)=0,"",VLOOKUP($A1537,DICO_Complet!A:R,13,FALSE))</f>
        <v/>
      </c>
      <c r="P1537" s="3" t="str">
        <f>IF(VLOOKUP($A1537,DICO_Complet!A:R,14,FALSE)=0,"",VLOOKUP($A1537,DICO_Complet!A:R,14,FALSE))</f>
        <v/>
      </c>
      <c r="Q1537" s="3" t="str">
        <f>IF(VLOOKUP($A1537,DICO_Complet!A:R,15,FALSE)=0,"",VLOOKUP($A1537,DICO_Complet!A:R,15,FALSE))</f>
        <v/>
      </c>
      <c r="R1537" s="3" t="str">
        <f>IF(VLOOKUP($A1537,DICO_Complet!A:R,16,FALSE)=0,"",VLOOKUP($A1537,DICO_Complet!A:R,16,FALSE))</f>
        <v/>
      </c>
      <c r="S1537" s="3" t="str">
        <f>IF(VLOOKUP($A1537,DICO_Complet!A:R,17,FALSE)=0,"",VLOOKUP($A1537,DICO_Complet!A:R,17,FALSE))</f>
        <v/>
      </c>
      <c r="T1537" s="3" t="str">
        <f>IF(VLOOKUP($A1537,DICO_Complet!A:R,18,FALSE)=0,"",VLOOKUP($A1537,DICO_Complet!A:R,18,FALSE))</f>
        <v>MTBRRI ou MTBRRA et CODVOP ou CODVAM</v>
      </c>
    </row>
    <row r="1538" spans="1:20">
      <c r="A1538" s="29">
        <v>260217141500</v>
      </c>
      <c r="B1538" s="30" t="str">
        <f>IF(ISNA(VLOOKUP(Tableau161920[[#This Row],[Référence]],MON_MSG!A:B,2,FALSE)),"N",IF($I1538="Obsolete","N","O"))</f>
        <v>O</v>
      </c>
      <c r="C1538" s="3" t="str">
        <f>VLOOKUP($A1538,DICO_Complet!A:R,3,FALSE)</f>
        <v>Transaction</v>
      </c>
      <c r="D1538" s="3" t="str">
        <f>VLOOKUP($A1538,DICO_Complet!A:R,4,FALSE)</f>
        <v>remittanceData</v>
      </c>
      <c r="E1538" s="3" t="str">
        <f>VLOOKUP($A1538,DICO_Complet!A:R,5,FALSE)</f>
        <v>includedPreClearingDateTime</v>
      </c>
      <c r="F1538" s="3" t="str">
        <f>VLOOKUP($A1538,DICO_Complet!A:R,6,FALSE)</f>
        <v>ISODateTime</v>
      </c>
      <c r="G1538" s="31" t="str">
        <f>VLOOKUP($A1538,DICO_Complet!A:R,7,FALSE)</f>
        <v>DNS</v>
      </c>
      <c r="H1538" s="31">
        <f>VLOOKUP($A1538,DICO_Complet!A:R,8,FALSE)</f>
        <v>0</v>
      </c>
      <c r="I1538" s="3" t="str">
        <f>IF(VLOOKUP($A1538,DICO_Complet!A:R,9,FALSE)&lt;&gt;0,VLOOKUP($A1538,DICO_Complet!A:R,9,FALSE),"")</f>
        <v/>
      </c>
      <c r="J1538" s="3" t="str">
        <f>VLOOKUP($A1538,DICO_Complet!A:R,10,FALSE)</f>
        <v>Date and time the remittance was included in the PreClearing process.</v>
      </c>
      <c r="K1538" s="3" t="str">
        <f>IF(OR(ISNA(VLOOKUP(Tableau161920[[#This Row],[Référence]],MON_MSG!A:H,7,FALSE)),ISBLANK(VLOOKUP(Tableau161920[[#This Row],[Référence]],MON_MSG!A:H,7,FALSE))),"",VLOOKUP(Tableau161920[[#This Row],[Référence]],MON_MSG!A:H,7,FALSE))</f>
        <v/>
      </c>
      <c r="L1538" s="3" t="str">
        <f>IF(OR(ISNA(VLOOKUP(Tableau161920[[#This Row],[Référence]],MON_MSG!A:I,8,FALSE)),ISBLANK(VLOOKUP(Tableau161920[[#This Row],[Référence]],MON_MSG!A:I,8,FALSE))),"",VLOOKUP(Tableau161920[[#This Row],[Référence]],MON_MSG!A:I,8,FALSE))</f>
        <v/>
      </c>
      <c r="M1538" s="3" t="str">
        <f>IF(OR(ISNA(VLOOKUP(Tableau161920[[#This Row],[Référence]],MON_MSG!A:J,9,FALSE)),ISBLANK(VLOOKUP(Tableau161920[[#This Row],[Référence]],MON_MSG!A:J,9,FALSE))),"",VLOOKUP(Tableau161920[[#This Row],[Référence]],MON_MSG!A:J,9,FALSE))</f>
        <v/>
      </c>
      <c r="N1538" s="3" t="str">
        <f>IF(VLOOKUP($A1538,DICO_Complet!A:R,12,FALSE)=0,"",VLOOKUP($A1538,DICO_Complet!A:R,12,FALSE))</f>
        <v/>
      </c>
      <c r="O1538" s="3" t="str">
        <f>IF(VLOOKUP($A1538,DICO_Complet!A:R,13,FALSE)=0,"",VLOOKUP($A1538,DICO_Complet!A:R,13,FALSE))</f>
        <v/>
      </c>
      <c r="P1538" s="3" t="str">
        <f>IF(VLOOKUP($A1538,DICO_Complet!A:R,14,FALSE)=0,"",VLOOKUP($A1538,DICO_Complet!A:R,14,FALSE))</f>
        <v/>
      </c>
      <c r="Q1538" s="3" t="str">
        <f>IF(VLOOKUP($A1538,DICO_Complet!A:R,15,FALSE)=0,"",VLOOKUP($A1538,DICO_Complet!A:R,15,FALSE))</f>
        <v/>
      </c>
      <c r="R1538" s="3" t="str">
        <f>IF(VLOOKUP($A1538,DICO_Complet!A:R,16,FALSE)=0,"",VLOOKUP($A1538,DICO_Complet!A:R,16,FALSE))</f>
        <v/>
      </c>
      <c r="S1538" s="3" t="str">
        <f>IF(VLOOKUP($A1538,DICO_Complet!A:R,17,FALSE)=0,"",VLOOKUP($A1538,DICO_Complet!A:R,17,FALSE))</f>
        <v/>
      </c>
      <c r="T1538" s="3" t="str">
        <f>IF(VLOOKUP($A1538,DICO_Complet!A:R,18,FALSE)=0,"",VLOOKUP($A1538,DICO_Complet!A:R,18,FALSE))</f>
        <v/>
      </c>
    </row>
    <row r="1539" spans="1:20">
      <c r="A1539" s="29">
        <v>251112090400</v>
      </c>
      <c r="B1539" s="30" t="str">
        <f>IF(ISNA(VLOOKUP(Tableau161920[[#This Row],[Référence]],MON_MSG!A:B,2,FALSE)),"N",IF($I1539="Obsolete","N","O"))</f>
        <v>O</v>
      </c>
      <c r="C1539" s="3" t="str">
        <f>VLOOKUP($A1539,DICO_Complet!A:R,3,FALSE)</f>
        <v>Transaction</v>
      </c>
      <c r="D1539" s="3" t="str">
        <f>VLOOKUP($A1539,DICO_Complet!A:R,4,FALSE)</f>
        <v>remittanceData</v>
      </c>
      <c r="E1539" s="3" t="str">
        <f>VLOOKUP($A1539,DICO_Complet!A:R,5,FALSE)</f>
        <v>institutionReferenceExchangeStatus</v>
      </c>
      <c r="F1539" s="3" t="str">
        <f>VLOOKUP($A1539,DICO_Complet!A:R,6,FALSE)</f>
        <v>AdditionalDataType</v>
      </c>
      <c r="G1539" s="31" t="str">
        <f>VLOOKUP($A1539,DICO_Complet!A:R,7,FALSE)</f>
        <v>DNS</v>
      </c>
      <c r="H1539" s="31">
        <f>VLOOKUP($A1539,DICO_Complet!A:R,8,FALSE)</f>
        <v>0</v>
      </c>
      <c r="I1539" s="3" t="str">
        <f>IF(VLOOKUP($A1539,DICO_Complet!A:R,9,FALSE)&lt;&gt;0,VLOOKUP($A1539,DICO_Complet!A:R,9,FALSE),"")</f>
        <v/>
      </c>
      <c r="J1539" s="3" t="str">
        <f>VLOOKUP($A1539,DICO_Complet!A:R,10,FALSE)</f>
        <v>Status of  exchange with institution reference system</v>
      </c>
      <c r="K1539" s="3" t="str">
        <f>IF(OR(ISNA(VLOOKUP(Tableau161920[[#This Row],[Référence]],MON_MSG!A:H,7,FALSE)),ISBLANK(VLOOKUP(Tableau161920[[#This Row],[Référence]],MON_MSG!A:H,7,FALSE))),"",VLOOKUP(Tableau161920[[#This Row],[Référence]],MON_MSG!A:H,7,FALSE))</f>
        <v/>
      </c>
      <c r="L1539" s="3" t="str">
        <f>IF(OR(ISNA(VLOOKUP(Tableau161920[[#This Row],[Référence]],MON_MSG!A:I,8,FALSE)),ISBLANK(VLOOKUP(Tableau161920[[#This Row],[Référence]],MON_MSG!A:I,8,FALSE))),"",VLOOKUP(Tableau161920[[#This Row],[Référence]],MON_MSG!A:I,8,FALSE))</f>
        <v/>
      </c>
      <c r="M1539" s="3" t="str">
        <f>IF(OR(ISNA(VLOOKUP(Tableau161920[[#This Row],[Référence]],MON_MSG!A:J,9,FALSE)),ISBLANK(VLOOKUP(Tableau161920[[#This Row],[Référence]],MON_MSG!A:J,9,FALSE))),"",VLOOKUP(Tableau161920[[#This Row],[Référence]],MON_MSG!A:J,9,FALSE))</f>
        <v/>
      </c>
      <c r="N1539" s="3" t="str">
        <f>IF(VLOOKUP($A1539,DICO_Complet!A:R,12,FALSE)=0,"",VLOOKUP($A1539,DICO_Complet!A:R,12,FALSE))</f>
        <v/>
      </c>
      <c r="O1539" s="3" t="str">
        <f>IF(VLOOKUP($A1539,DICO_Complet!A:R,13,FALSE)=0,"",VLOOKUP($A1539,DICO_Complet!A:R,13,FALSE))</f>
        <v/>
      </c>
      <c r="P1539" s="3" t="str">
        <f>IF(VLOOKUP($A1539,DICO_Complet!A:R,14,FALSE)=0,"",VLOOKUP($A1539,DICO_Complet!A:R,14,FALSE))</f>
        <v/>
      </c>
      <c r="Q1539" s="3" t="str">
        <f>IF(VLOOKUP($A1539,DICO_Complet!A:R,15,FALSE)=0,"",VLOOKUP($A1539,DICO_Complet!A:R,15,FALSE))</f>
        <v/>
      </c>
      <c r="R1539" s="3" t="str">
        <f>IF(VLOOKUP($A1539,DICO_Complet!A:R,16,FALSE)=0,"",VLOOKUP($A1539,DICO_Complet!A:R,16,FALSE))</f>
        <v/>
      </c>
      <c r="S1539" s="3" t="str">
        <f>IF(VLOOKUP($A1539,DICO_Complet!A:R,17,FALSE)=0,"",VLOOKUP($A1539,DICO_Complet!A:R,17,FALSE))</f>
        <v/>
      </c>
      <c r="T1539" s="3" t="str">
        <f>IF(VLOOKUP($A1539,DICO_Complet!A:R,18,FALSE)=0,"",VLOOKUP($A1539,DICO_Complet!A:R,18,FALSE))</f>
        <v/>
      </c>
    </row>
    <row r="1540" spans="1:20">
      <c r="A1540" s="29">
        <v>250418220159</v>
      </c>
      <c r="B1540" s="30" t="str">
        <f>IF(ISNA(VLOOKUP(Tableau161920[[#This Row],[Référence]],MON_MSG!A:B,2,FALSE)),"N",IF($I1540="Obsolete","N","O"))</f>
        <v>O</v>
      </c>
      <c r="C1540" s="3" t="str">
        <f>VLOOKUP($A1540,DICO_Complet!A:R,3,FALSE)</f>
        <v>Transaction</v>
      </c>
      <c r="D1540" s="3" t="str">
        <f>VLOOKUP($A1540,DICO_Complet!A:R,4,FALSE)</f>
        <v>remittanceData</v>
      </c>
      <c r="E1540" s="3" t="str">
        <f>VLOOKUP($A1540,DICO_Complet!A:R,5,FALSE)</f>
        <v>localDateTime</v>
      </c>
      <c r="F1540" s="3" t="str">
        <f>VLOOKUP($A1540,DICO_Complet!A:R,6,FALSE)</f>
        <v>ISODateTime</v>
      </c>
      <c r="G1540" s="31" t="str">
        <f>VLOOKUP($A1540,DICO_Complet!A:R,7,FALSE)</f>
        <v>DNS</v>
      </c>
      <c r="H1540" s="31">
        <f>VLOOKUP($A1540,DICO_Complet!A:R,8,FALSE)</f>
        <v>0</v>
      </c>
      <c r="I1540" s="3" t="str">
        <f>IF(VLOOKUP($A1540,DICO_Complet!A:R,9,FALSE)&lt;&gt;0,VLOOKUP($A1540,DICO_Complet!A:R,9,FALSE),"")</f>
        <v/>
      </c>
      <c r="J1540" s="3" t="str">
        <f>VLOOKUP($A1540,DICO_Complet!A:R,10,FALSE)</f>
        <v>Local remittance date time in the original message</v>
      </c>
      <c r="K1540" s="3" t="str">
        <f>IF(OR(ISNA(VLOOKUP(Tableau161920[[#This Row],[Référence]],MON_MSG!A:H,7,FALSE)),ISBLANK(VLOOKUP(Tableau161920[[#This Row],[Référence]],MON_MSG!A:H,7,FALSE))),"",VLOOKUP(Tableau161920[[#This Row],[Référence]],MON_MSG!A:H,7,FALSE))</f>
        <v/>
      </c>
      <c r="L1540" s="3" t="str">
        <f>IF(OR(ISNA(VLOOKUP(Tableau161920[[#This Row],[Référence]],MON_MSG!A:I,8,FALSE)),ISBLANK(VLOOKUP(Tableau161920[[#This Row],[Référence]],MON_MSG!A:I,8,FALSE))),"",VLOOKUP(Tableau161920[[#This Row],[Référence]],MON_MSG!A:I,8,FALSE))</f>
        <v/>
      </c>
      <c r="M1540" s="3" t="str">
        <f>IF(OR(ISNA(VLOOKUP(Tableau161920[[#This Row],[Référence]],MON_MSG!A:J,9,FALSE)),ISBLANK(VLOOKUP(Tableau161920[[#This Row],[Référence]],MON_MSG!A:J,9,FALSE))),"",VLOOKUP(Tableau161920[[#This Row],[Référence]],MON_MSG!A:J,9,FALSE))</f>
        <v/>
      </c>
      <c r="N1540" s="3" t="str">
        <f>IF(VLOOKUP($A1540,DICO_Complet!A:R,12,FALSE)=0,"",VLOOKUP($A1540,DICO_Complet!A:R,12,FALSE))</f>
        <v/>
      </c>
      <c r="O1540" s="3" t="str">
        <f>IF(VLOOKUP($A1540,DICO_Complet!A:R,13,FALSE)=0,"",VLOOKUP($A1540,DICO_Complet!A:R,13,FALSE))</f>
        <v/>
      </c>
      <c r="P1540" s="3" t="str">
        <f>IF(VLOOKUP($A1540,DICO_Complet!A:R,14,FALSE)=0,"",VLOOKUP($A1540,DICO_Complet!A:R,14,FALSE))</f>
        <v/>
      </c>
      <c r="Q1540" s="3" t="str">
        <f>IF(VLOOKUP($A1540,DICO_Complet!A:R,15,FALSE)=0,"",VLOOKUP($A1540,DICO_Complet!A:R,15,FALSE))</f>
        <v/>
      </c>
      <c r="R1540" s="3" t="str">
        <f>IF(VLOOKUP($A1540,DICO_Complet!A:R,16,FALSE)=0,"",VLOOKUP($A1540,DICO_Complet!A:R,16,FALSE))</f>
        <v/>
      </c>
      <c r="S1540" s="3" t="str">
        <f>IF(VLOOKUP($A1540,DICO_Complet!A:R,17,FALSE)=0,"",VLOOKUP($A1540,DICO_Complet!A:R,17,FALSE))</f>
        <v/>
      </c>
      <c r="T1540" s="3" t="str">
        <f>IF(VLOOKUP($A1540,DICO_Complet!A:R,18,FALSE)=0,"",VLOOKUP($A1540,DICO_Complet!A:R,18,FALSE))</f>
        <v>DARECW ou DAREC</v>
      </c>
    </row>
    <row r="1541" spans="1:20">
      <c r="A1541" s="29">
        <v>251112090000</v>
      </c>
      <c r="B1541" s="30" t="str">
        <f>IF(ISNA(VLOOKUP(Tableau161920[[#This Row],[Référence]],MON_MSG!A:B,2,FALSE)),"N",IF($I1541="Obsolete","N","O"))</f>
        <v>O</v>
      </c>
      <c r="C1541" s="3" t="str">
        <f>VLOOKUP($A1541,DICO_Complet!A:R,3,FALSE)</f>
        <v>Transaction</v>
      </c>
      <c r="D1541" s="3" t="str">
        <f>VLOOKUP($A1541,DICO_Complet!A:R,4,FALSE)</f>
        <v>remittanceData</v>
      </c>
      <c r="E1541" s="3" t="str">
        <f>VLOOKUP($A1541,DICO_Complet!A:R,5,FALSE)</f>
        <v>merchantReferenceExchangeStatus</v>
      </c>
      <c r="F1541" s="3" t="str">
        <f>VLOOKUP($A1541,DICO_Complet!A:R,6,FALSE)</f>
        <v>AdditionalDataType</v>
      </c>
      <c r="G1541" s="31" t="str">
        <f>VLOOKUP($A1541,DICO_Complet!A:R,7,FALSE)</f>
        <v>DNS</v>
      </c>
      <c r="H1541" s="31">
        <f>VLOOKUP($A1541,DICO_Complet!A:R,8,FALSE)</f>
        <v>0</v>
      </c>
      <c r="I1541" s="3" t="str">
        <f>IF(VLOOKUP($A1541,DICO_Complet!A:R,9,FALSE)&lt;&gt;0,VLOOKUP($A1541,DICO_Complet!A:R,9,FALSE),"")</f>
        <v/>
      </c>
      <c r="J1541" s="3" t="str">
        <f>VLOOKUP($A1541,DICO_Complet!A:R,10,FALSE)</f>
        <v>Status of  exchange with merchant reference system</v>
      </c>
      <c r="K1541" s="3" t="str">
        <f>IF(OR(ISNA(VLOOKUP(Tableau161920[[#This Row],[Référence]],MON_MSG!A:H,7,FALSE)),ISBLANK(VLOOKUP(Tableau161920[[#This Row],[Référence]],MON_MSG!A:H,7,FALSE))),"",VLOOKUP(Tableau161920[[#This Row],[Référence]],MON_MSG!A:H,7,FALSE))</f>
        <v/>
      </c>
      <c r="L1541" s="3" t="str">
        <f>IF(OR(ISNA(VLOOKUP(Tableau161920[[#This Row],[Référence]],MON_MSG!A:I,8,FALSE)),ISBLANK(VLOOKUP(Tableau161920[[#This Row],[Référence]],MON_MSG!A:I,8,FALSE))),"",VLOOKUP(Tableau161920[[#This Row],[Référence]],MON_MSG!A:I,8,FALSE))</f>
        <v/>
      </c>
      <c r="M1541" s="3" t="str">
        <f>IF(OR(ISNA(VLOOKUP(Tableau161920[[#This Row],[Référence]],MON_MSG!A:J,9,FALSE)),ISBLANK(VLOOKUP(Tableau161920[[#This Row],[Référence]],MON_MSG!A:J,9,FALSE))),"",VLOOKUP(Tableau161920[[#This Row],[Référence]],MON_MSG!A:J,9,FALSE))</f>
        <v/>
      </c>
      <c r="N1541" s="3" t="str">
        <f>IF(VLOOKUP($A1541,DICO_Complet!A:R,12,FALSE)=0,"",VLOOKUP($A1541,DICO_Complet!A:R,12,FALSE))</f>
        <v/>
      </c>
      <c r="O1541" s="3" t="str">
        <f>IF(VLOOKUP($A1541,DICO_Complet!A:R,13,FALSE)=0,"",VLOOKUP($A1541,DICO_Complet!A:R,13,FALSE))</f>
        <v/>
      </c>
      <c r="P1541" s="3" t="str">
        <f>IF(VLOOKUP($A1541,DICO_Complet!A:R,14,FALSE)=0,"",VLOOKUP($A1541,DICO_Complet!A:R,14,FALSE))</f>
        <v/>
      </c>
      <c r="Q1541" s="3" t="str">
        <f>IF(VLOOKUP($A1541,DICO_Complet!A:R,15,FALSE)=0,"",VLOOKUP($A1541,DICO_Complet!A:R,15,FALSE))</f>
        <v/>
      </c>
      <c r="R1541" s="3" t="str">
        <f>IF(VLOOKUP($A1541,DICO_Complet!A:R,16,FALSE)=0,"",VLOOKUP($A1541,DICO_Complet!A:R,16,FALSE))</f>
        <v/>
      </c>
      <c r="S1541" s="3" t="str">
        <f>IF(VLOOKUP($A1541,DICO_Complet!A:R,17,FALSE)=0,"",VLOOKUP($A1541,DICO_Complet!A:R,17,FALSE))</f>
        <v/>
      </c>
      <c r="T1541" s="3" t="str">
        <f>IF(VLOOKUP($A1541,DICO_Complet!A:R,18,FALSE)=0,"",VLOOKUP($A1541,DICO_Complet!A:R,18,FALSE))</f>
        <v/>
      </c>
    </row>
    <row r="1542" spans="1:20">
      <c r="A1542" s="29">
        <v>250707163001</v>
      </c>
      <c r="B1542" s="30" t="str">
        <f>IF(ISNA(VLOOKUP(Tableau161920[[#This Row],[Référence]],MON_MSG!A:B,2,FALSE)),"N",IF($I1542="Obsolete","N","O"))</f>
        <v>O</v>
      </c>
      <c r="C1542" s="3" t="str">
        <f>VLOOKUP($A1542,DICO_Complet!A:R,3,FALSE)</f>
        <v>Transaction</v>
      </c>
      <c r="D1542" s="3" t="str">
        <f>VLOOKUP($A1542,DICO_Complet!A:R,4,FALSE)</f>
        <v>remittanceData</v>
      </c>
      <c r="E1542" s="3" t="str">
        <f>VLOOKUP($A1542,DICO_Complet!A:R,5,FALSE)</f>
        <v>merchantRemittanceNumber</v>
      </c>
      <c r="F1542" s="3" t="str">
        <f>VLOOKUP($A1542,DICO_Complet!A:R,6,FALSE)</f>
        <v>Exact6NumericText</v>
      </c>
      <c r="G1542" s="31" t="str">
        <f>VLOOKUP($A1542,DICO_Complet!A:R,7,FALSE)</f>
        <v>DNS</v>
      </c>
      <c r="H1542" s="31">
        <f>VLOOKUP($A1542,DICO_Complet!A:R,8,FALSE)</f>
        <v>0</v>
      </c>
      <c r="I1542" s="3" t="str">
        <f>IF(VLOOKUP($A1542,DICO_Complet!A:R,9,FALSE)&lt;&gt;0,VLOOKUP($A1542,DICO_Complet!A:R,9,FALSE),"")</f>
        <v/>
      </c>
      <c r="J1542" s="3" t="str">
        <f>VLOOKUP($A1542,DICO_Complet!A:R,10,FALSE)</f>
        <v>Remittance identification</v>
      </c>
      <c r="K1542" s="3" t="str">
        <f>IF(OR(ISNA(VLOOKUP(Tableau161920[[#This Row],[Référence]],MON_MSG!A:H,7,FALSE)),ISBLANK(VLOOKUP(Tableau161920[[#This Row],[Référence]],MON_MSG!A:H,7,FALSE))),"",VLOOKUP(Tableau161920[[#This Row],[Référence]],MON_MSG!A:H,7,FALSE))</f>
        <v/>
      </c>
      <c r="L1542" s="3" t="str">
        <f>IF(OR(ISNA(VLOOKUP(Tableau161920[[#This Row],[Référence]],MON_MSG!A:I,8,FALSE)),ISBLANK(VLOOKUP(Tableau161920[[#This Row],[Référence]],MON_MSG!A:I,8,FALSE))),"",VLOOKUP(Tableau161920[[#This Row],[Référence]],MON_MSG!A:I,8,FALSE))</f>
        <v/>
      </c>
      <c r="M1542" s="3" t="str">
        <f>IF(OR(ISNA(VLOOKUP(Tableau161920[[#This Row],[Référence]],MON_MSG!A:J,9,FALSE)),ISBLANK(VLOOKUP(Tableau161920[[#This Row],[Référence]],MON_MSG!A:J,9,FALSE))),"",VLOOKUP(Tableau161920[[#This Row],[Référence]],MON_MSG!A:J,9,FALSE))</f>
        <v/>
      </c>
      <c r="N1542" s="3" t="str">
        <f>IF(VLOOKUP($A1542,DICO_Complet!A:R,12,FALSE)=0,"",VLOOKUP($A1542,DICO_Complet!A:R,12,FALSE))</f>
        <v/>
      </c>
      <c r="O1542" s="3" t="str">
        <f>IF(VLOOKUP($A1542,DICO_Complet!A:R,13,FALSE)=0,"",VLOOKUP($A1542,DICO_Complet!A:R,13,FALSE))</f>
        <v/>
      </c>
      <c r="P1542" s="3" t="str">
        <f>IF(VLOOKUP($A1542,DICO_Complet!A:R,14,FALSE)=0,"",VLOOKUP($A1542,DICO_Complet!A:R,14,FALSE))</f>
        <v>070-p1</v>
      </c>
      <c r="Q1542" s="3" t="str">
        <f>IF(VLOOKUP($A1542,DICO_Complet!A:R,15,FALSE)=0,"",VLOOKUP($A1542,DICO_Complet!A:R,15,FALSE))</f>
        <v/>
      </c>
      <c r="R1542" s="3" t="str">
        <f>IF(VLOOKUP($A1542,DICO_Complet!A:R,16,FALSE)=0,"",VLOOKUP($A1542,DICO_Complet!A:R,16,FALSE))</f>
        <v/>
      </c>
      <c r="S1542" s="3" t="str">
        <f>IF(VLOOKUP($A1542,DICO_Complet!A:R,17,FALSE)=0,"",VLOOKUP($A1542,DICO_Complet!A:R,17,FALSE))</f>
        <v/>
      </c>
      <c r="T1542" s="3" t="str">
        <f>IF(VLOOKUP($A1542,DICO_Complet!A:R,18,FALSE)=0,"",VLOOKUP($A1542,DICO_Complet!A:R,18,FALSE))</f>
        <v/>
      </c>
    </row>
    <row r="1543" spans="1:20">
      <c r="A1543" s="29">
        <v>260422150000</v>
      </c>
      <c r="B1543" s="30" t="str">
        <f>IF(ISNA(VLOOKUP(Tableau161920[[#This Row],[Référence]],MON_MSG!A:B,2,FALSE)),"N",IF($I1543="Obsolete","N","O"))</f>
        <v>O</v>
      </c>
      <c r="C1543" s="3" t="str">
        <f>VLOOKUP($A1543,DICO_Complet!A:R,3,FALSE)</f>
        <v>Transaction</v>
      </c>
      <c r="D1543" s="3" t="str">
        <f>VLOOKUP($A1543,DICO_Complet!A:R,4,FALSE)</f>
        <v>remittanceData</v>
      </c>
      <c r="E1543" s="3" t="str">
        <f>VLOOKUP($A1543,DICO_Complet!A:R,5,FALSE)</f>
        <v>mostRecentTransactionDateTime</v>
      </c>
      <c r="F1543" s="3" t="str">
        <f>VLOOKUP($A1543,DICO_Complet!A:R,6,FALSE)</f>
        <v>ISODateTime</v>
      </c>
      <c r="G1543" s="31" t="str">
        <f>VLOOKUP($A1543,DICO_Complet!A:R,7,FALSE)</f>
        <v>DNS</v>
      </c>
      <c r="H1543" s="31">
        <f>VLOOKUP($A1543,DICO_Complet!A:R,8,FALSE)</f>
        <v>0</v>
      </c>
      <c r="I1543" s="3" t="str">
        <f>IF(VLOOKUP($A1543,DICO_Complet!A:R,9,FALSE)&lt;&gt;0,VLOOKUP($A1543,DICO_Complet!A:R,9,FALSE),"")</f>
        <v/>
      </c>
      <c r="J1543" s="3" t="str">
        <f>VLOOKUP($A1543,DICO_Complet!A:R,10,FALSE)</f>
        <v>Most recent transaction of a remittance</v>
      </c>
      <c r="K1543" s="3" t="str">
        <f>IF(OR(ISNA(VLOOKUP(Tableau161920[[#This Row],[Référence]],MON_MSG!A:H,7,FALSE)),ISBLANK(VLOOKUP(Tableau161920[[#This Row],[Référence]],MON_MSG!A:H,7,FALSE))),"",VLOOKUP(Tableau161920[[#This Row],[Référence]],MON_MSG!A:H,7,FALSE))</f>
        <v/>
      </c>
      <c r="L1543" s="3" t="str">
        <f>IF(OR(ISNA(VLOOKUP(Tableau161920[[#This Row],[Référence]],MON_MSG!A:I,8,FALSE)),ISBLANK(VLOOKUP(Tableau161920[[#This Row],[Référence]],MON_MSG!A:I,8,FALSE))),"",VLOOKUP(Tableau161920[[#This Row],[Référence]],MON_MSG!A:I,8,FALSE))</f>
        <v/>
      </c>
      <c r="M1543" s="3" t="str">
        <f>IF(OR(ISNA(VLOOKUP(Tableau161920[[#This Row],[Référence]],MON_MSG!A:J,9,FALSE)),ISBLANK(VLOOKUP(Tableau161920[[#This Row],[Référence]],MON_MSG!A:J,9,FALSE))),"",VLOOKUP(Tableau161920[[#This Row],[Référence]],MON_MSG!A:J,9,FALSE))</f>
        <v/>
      </c>
      <c r="N1543" s="3" t="str">
        <f>IF(VLOOKUP($A1543,DICO_Complet!A:R,12,FALSE)=0,"",VLOOKUP($A1543,DICO_Complet!A:R,12,FALSE))</f>
        <v/>
      </c>
      <c r="O1543" s="3" t="str">
        <f>IF(VLOOKUP($A1543,DICO_Complet!A:R,13,FALSE)=0,"",VLOOKUP($A1543,DICO_Complet!A:R,13,FALSE))</f>
        <v/>
      </c>
      <c r="P1543" s="3" t="str">
        <f>IF(VLOOKUP($A1543,DICO_Complet!A:R,14,FALSE)=0,"",VLOOKUP($A1543,DICO_Complet!A:R,14,FALSE))</f>
        <v/>
      </c>
      <c r="Q1543" s="3" t="str">
        <f>IF(VLOOKUP($A1543,DICO_Complet!A:R,15,FALSE)=0,"",VLOOKUP($A1543,DICO_Complet!A:R,15,FALSE))</f>
        <v/>
      </c>
      <c r="R1543" s="3" t="str">
        <f>IF(VLOOKUP($A1543,DICO_Complet!A:R,16,FALSE)=0,"",VLOOKUP($A1543,DICO_Complet!A:R,16,FALSE))</f>
        <v/>
      </c>
      <c r="S1543" s="3" t="str">
        <f>IF(VLOOKUP($A1543,DICO_Complet!A:R,17,FALSE)=0,"",VLOOKUP($A1543,DICO_Complet!A:R,17,FALSE))</f>
        <v/>
      </c>
      <c r="T1543" s="3" t="str">
        <f>IF(VLOOKUP($A1543,DICO_Complet!A:R,18,FALSE)=0,"",VLOOKUP($A1543,DICO_Complet!A:R,18,FALSE))</f>
        <v/>
      </c>
    </row>
    <row r="1544" spans="1:20">
      <c r="A1544" s="29">
        <v>250703153900</v>
      </c>
      <c r="B1544" s="30" t="str">
        <f>IF(ISNA(VLOOKUP(Tableau161920[[#This Row],[Référence]],MON_MSG!A:B,2,FALSE)),"N",IF($I1544="Obsolete","N","O"))</f>
        <v>O</v>
      </c>
      <c r="C1544" s="3" t="str">
        <f>VLOOKUP($A1544,DICO_Complet!A:R,3,FALSE)</f>
        <v>Transaction</v>
      </c>
      <c r="D1544" s="3" t="str">
        <f>VLOOKUP($A1544,DICO_Complet!A:R,4,FALSE)</f>
        <v>remittanceData</v>
      </c>
      <c r="E1544" s="3" t="str">
        <f>VLOOKUP($A1544,DICO_Complet!A:R,5,FALSE)</f>
        <v>nonCompletedDebitsNumber</v>
      </c>
      <c r="F1544" s="3" t="str">
        <f>VLOOKUP($A1544,DICO_Complet!A:R,6,FALSE)</f>
        <v>Max6NumericText</v>
      </c>
      <c r="G1544" s="31" t="str">
        <f>VLOOKUP($A1544,DICO_Complet!A:R,7,FALSE)</f>
        <v>DNS</v>
      </c>
      <c r="H1544" s="31">
        <f>VLOOKUP($A1544,DICO_Complet!A:R,8,FALSE)</f>
        <v>0</v>
      </c>
      <c r="I1544" s="3" t="str">
        <f>IF(VLOOKUP($A1544,DICO_Complet!A:R,9,FALSE)&lt;&gt;0,VLOOKUP($A1544,DICO_Complet!A:R,9,FALSE),"")</f>
        <v/>
      </c>
      <c r="J1544" s="3" t="str">
        <f>VLOOKUP($A1544,DICO_Complet!A:R,10,FALSE)</f>
        <v>Debits, non completed number (server)</v>
      </c>
      <c r="K1544" s="3" t="str">
        <f>IF(OR(ISNA(VLOOKUP(Tableau161920[[#This Row],[Référence]],MON_MSG!A:H,7,FALSE)),ISBLANK(VLOOKUP(Tableau161920[[#This Row],[Référence]],MON_MSG!A:H,7,FALSE))),"",VLOOKUP(Tableau161920[[#This Row],[Référence]],MON_MSG!A:H,7,FALSE))</f>
        <v/>
      </c>
      <c r="L1544" s="3" t="str">
        <f>IF(OR(ISNA(VLOOKUP(Tableau161920[[#This Row],[Référence]],MON_MSG!A:I,8,FALSE)),ISBLANK(VLOOKUP(Tableau161920[[#This Row],[Référence]],MON_MSG!A:I,8,FALSE))),"",VLOOKUP(Tableau161920[[#This Row],[Référence]],MON_MSG!A:I,8,FALSE))</f>
        <v/>
      </c>
      <c r="M1544" s="3" t="str">
        <f>IF(OR(ISNA(VLOOKUP(Tableau161920[[#This Row],[Référence]],MON_MSG!A:J,9,FALSE)),ISBLANK(VLOOKUP(Tableau161920[[#This Row],[Référence]],MON_MSG!A:J,9,FALSE))),"",VLOOKUP(Tableau161920[[#This Row],[Référence]],MON_MSG!A:J,9,FALSE))</f>
        <v/>
      </c>
      <c r="N1544" s="3" t="str">
        <f>IF(VLOOKUP($A1544,DICO_Complet!A:R,12,FALSE)=0,"",VLOOKUP($A1544,DICO_Complet!A:R,12,FALSE))</f>
        <v/>
      </c>
      <c r="O1544" s="3" t="str">
        <f>IF(VLOOKUP($A1544,DICO_Complet!A:R,13,FALSE)=0,"",VLOOKUP($A1544,DICO_Complet!A:R,13,FALSE))</f>
        <v/>
      </c>
      <c r="P1544" s="3" t="str">
        <f>IF(VLOOKUP($A1544,DICO_Complet!A:R,14,FALSE)=0,"",VLOOKUP($A1544,DICO_Complet!A:R,14,FALSE))</f>
        <v/>
      </c>
      <c r="Q1544" s="3" t="str">
        <f>IF(VLOOKUP($A1544,DICO_Complet!A:R,15,FALSE)=0,"",VLOOKUP($A1544,DICO_Complet!A:R,15,FALSE))</f>
        <v/>
      </c>
      <c r="R1544" s="3" t="str">
        <f>IF(VLOOKUP($A1544,DICO_Complet!A:R,16,FALSE)=0,"",VLOOKUP($A1544,DICO_Complet!A:R,16,FALSE))</f>
        <v/>
      </c>
      <c r="S1544" s="3" t="str">
        <f>IF(VLOOKUP($A1544,DICO_Complet!A:R,17,FALSE)=0,"",VLOOKUP($A1544,DICO_Complet!A:R,17,FALSE))</f>
        <v/>
      </c>
      <c r="T1544" s="3" t="str">
        <f>IF(VLOOKUP($A1544,DICO_Complet!A:R,18,FALSE)=0,"",VLOOKUP($A1544,DICO_Complet!A:R,18,FALSE))</f>
        <v/>
      </c>
    </row>
    <row r="1545" spans="1:20">
      <c r="A1545" s="29">
        <v>250425165515</v>
      </c>
      <c r="B1545" s="30" t="str">
        <f>IF(ISNA(VLOOKUP(Tableau161920[[#This Row],[Référence]],MON_MSG!A:B,2,FALSE)),"N",IF($I1545="Obsolete","N","O"))</f>
        <v>O</v>
      </c>
      <c r="C1545" s="3" t="str">
        <f>VLOOKUP($A1545,DICO_Complet!A:R,3,FALSE)</f>
        <v>Transaction</v>
      </c>
      <c r="D1545" s="3" t="str">
        <f>VLOOKUP($A1545,DICO_Complet!A:R,4,FALSE)</f>
        <v>remittanceData</v>
      </c>
      <c r="E1545" s="3" t="str">
        <f>VLOOKUP($A1545,DICO_Complet!A:R,5,FALSE)</f>
        <v>numberOfcancelledTransactionsWithDeferredCleaning</v>
      </c>
      <c r="F1545" s="3" t="str">
        <f>VLOOKUP($A1545,DICO_Complet!A:R,6,FALSE)</f>
        <v>Max6NumericText</v>
      </c>
      <c r="G1545" s="31" t="str">
        <f>VLOOKUP($A1545,DICO_Complet!A:R,7,FALSE)</f>
        <v>DNS</v>
      </c>
      <c r="H1545" s="31">
        <f>VLOOKUP($A1545,DICO_Complet!A:R,8,FALSE)</f>
        <v>0</v>
      </c>
      <c r="I1545" s="3" t="str">
        <f>IF(VLOOKUP($A1545,DICO_Complet!A:R,9,FALSE)&lt;&gt;0,VLOOKUP($A1545,DICO_Complet!A:R,9,FALSE),"")</f>
        <v/>
      </c>
      <c r="J1545" s="3" t="str">
        <f>VLOOKUP($A1545,DICO_Complet!A:R,10,FALSE)</f>
        <v>Number Of cancelled Transactions With Deferred Cleaning</v>
      </c>
      <c r="K1545" s="3" t="str">
        <f>IF(OR(ISNA(VLOOKUP(Tableau161920[[#This Row],[Référence]],MON_MSG!A:H,7,FALSE)),ISBLANK(VLOOKUP(Tableau161920[[#This Row],[Référence]],MON_MSG!A:H,7,FALSE))),"",VLOOKUP(Tableau161920[[#This Row],[Référence]],MON_MSG!A:H,7,FALSE))</f>
        <v/>
      </c>
      <c r="L1545" s="3" t="str">
        <f>IF(OR(ISNA(VLOOKUP(Tableau161920[[#This Row],[Référence]],MON_MSG!A:I,8,FALSE)),ISBLANK(VLOOKUP(Tableau161920[[#This Row],[Référence]],MON_MSG!A:I,8,FALSE))),"",VLOOKUP(Tableau161920[[#This Row],[Référence]],MON_MSG!A:I,8,FALSE))</f>
        <v/>
      </c>
      <c r="M1545" s="3" t="str">
        <f>IF(OR(ISNA(VLOOKUP(Tableau161920[[#This Row],[Référence]],MON_MSG!A:J,9,FALSE)),ISBLANK(VLOOKUP(Tableau161920[[#This Row],[Référence]],MON_MSG!A:J,9,FALSE))),"",VLOOKUP(Tableau161920[[#This Row],[Référence]],MON_MSG!A:J,9,FALSE))</f>
        <v/>
      </c>
      <c r="N1545" s="3" t="str">
        <f>IF(VLOOKUP($A1545,DICO_Complet!A:R,12,FALSE)=0,"",VLOOKUP($A1545,DICO_Complet!A:R,12,FALSE))</f>
        <v/>
      </c>
      <c r="O1545" s="3" t="str">
        <f>IF(VLOOKUP($A1545,DICO_Complet!A:R,13,FALSE)=0,"",VLOOKUP($A1545,DICO_Complet!A:R,13,FALSE))</f>
        <v/>
      </c>
      <c r="P1545" s="3" t="str">
        <f>IF(VLOOKUP($A1545,DICO_Complet!A:R,14,FALSE)=0,"",VLOOKUP($A1545,DICO_Complet!A:R,14,FALSE))</f>
        <v>058-FF58</v>
      </c>
      <c r="Q1545" s="3" t="str">
        <f>IF(VLOOKUP($A1545,DICO_Complet!A:R,15,FALSE)=0,"",VLOOKUP($A1545,DICO_Complet!A:R,15,FALSE))</f>
        <v/>
      </c>
      <c r="R1545" s="3" t="str">
        <f>IF(VLOOKUP($A1545,DICO_Complet!A:R,16,FALSE)=0,"",VLOOKUP($A1545,DICO_Complet!A:R,16,FALSE))</f>
        <v/>
      </c>
      <c r="S1545" s="3" t="str">
        <f>IF(VLOOKUP($A1545,DICO_Complet!A:R,17,FALSE)=0,"",VLOOKUP($A1545,DICO_Complet!A:R,17,FALSE))</f>
        <v/>
      </c>
      <c r="T1545" s="3" t="str">
        <f>IF(VLOOKUP($A1545,DICO_Complet!A:R,18,FALSE)=0,"",VLOOKUP($A1545,DICO_Complet!A:R,18,FALSE))</f>
        <v/>
      </c>
    </row>
    <row r="1546" spans="1:20">
      <c r="A1546" s="29">
        <v>250425100314</v>
      </c>
      <c r="B1546" s="30" t="str">
        <f>IF(ISNA(VLOOKUP(Tableau161920[[#This Row],[Référence]],MON_MSG!A:B,2,FALSE)),"N",IF($I1546="Obsolete","N","O"))</f>
        <v>O</v>
      </c>
      <c r="C1546" s="3" t="str">
        <f>VLOOKUP($A1546,DICO_Complet!A:R,3,FALSE)</f>
        <v>Transaction</v>
      </c>
      <c r="D1546" s="3" t="str">
        <f>VLOOKUP($A1546,DICO_Complet!A:R,4,FALSE)</f>
        <v>remittanceData</v>
      </c>
      <c r="E1546" s="3" t="str">
        <f>VLOOKUP($A1546,DICO_Complet!A:R,5,FALSE)</f>
        <v>numberOfMessagesReceivedByCollectorSystem</v>
      </c>
      <c r="F1546" s="3" t="str">
        <f>VLOOKUP($A1546,DICO_Complet!A:R,6,FALSE)</f>
        <v>Max6NumericText</v>
      </c>
      <c r="G1546" s="31" t="str">
        <f>VLOOKUP($A1546,DICO_Complet!A:R,7,FALSE)</f>
        <v>DNS</v>
      </c>
      <c r="H1546" s="31">
        <f>VLOOKUP($A1546,DICO_Complet!A:R,8,FALSE)</f>
        <v>0</v>
      </c>
      <c r="I1546" s="3" t="str">
        <f>IF(VLOOKUP($A1546,DICO_Complet!A:R,9,FALSE)&lt;&gt;0,VLOOKUP($A1546,DICO_Complet!A:R,9,FALSE),"")</f>
        <v/>
      </c>
      <c r="J1546" s="3" t="str">
        <f>VLOOKUP($A1546,DICO_Complet!A:R,10,FALSE)</f>
        <v>Number Of Messages Received By Collector System</v>
      </c>
      <c r="K1546" s="3" t="str">
        <f>IF(OR(ISNA(VLOOKUP(Tableau161920[[#This Row],[Référence]],MON_MSG!A:H,7,FALSE)),ISBLANK(VLOOKUP(Tableau161920[[#This Row],[Référence]],MON_MSG!A:H,7,FALSE))),"",VLOOKUP(Tableau161920[[#This Row],[Référence]],MON_MSG!A:H,7,FALSE))</f>
        <v/>
      </c>
      <c r="L1546" s="3" t="str">
        <f>IF(OR(ISNA(VLOOKUP(Tableau161920[[#This Row],[Référence]],MON_MSG!A:I,8,FALSE)),ISBLANK(VLOOKUP(Tableau161920[[#This Row],[Référence]],MON_MSG!A:I,8,FALSE))),"",VLOOKUP(Tableau161920[[#This Row],[Référence]],MON_MSG!A:I,8,FALSE))</f>
        <v/>
      </c>
      <c r="M1546" s="3" t="str">
        <f>IF(OR(ISNA(VLOOKUP(Tableau161920[[#This Row],[Référence]],MON_MSG!A:J,9,FALSE)),ISBLANK(VLOOKUP(Tableau161920[[#This Row],[Référence]],MON_MSG!A:J,9,FALSE))),"",VLOOKUP(Tableau161920[[#This Row],[Référence]],MON_MSG!A:J,9,FALSE))</f>
        <v/>
      </c>
      <c r="N1546" s="3" t="str">
        <f>IF(VLOOKUP($A1546,DICO_Complet!A:R,12,FALSE)=0,"",VLOOKUP($A1546,DICO_Complet!A:R,12,FALSE))</f>
        <v/>
      </c>
      <c r="O1546" s="3" t="str">
        <f>IF(VLOOKUP($A1546,DICO_Complet!A:R,13,FALSE)=0,"",VLOOKUP($A1546,DICO_Complet!A:R,13,FALSE))</f>
        <v/>
      </c>
      <c r="P1546" s="3" t="str">
        <f>IF(VLOOKUP($A1546,DICO_Complet!A:R,14,FALSE)=0,"",VLOOKUP($A1546,DICO_Complet!A:R,14,FALSE))</f>
        <v>058-FF57</v>
      </c>
      <c r="Q1546" s="3" t="str">
        <f>IF(VLOOKUP($A1546,DICO_Complet!A:R,15,FALSE)=0,"",VLOOKUP($A1546,DICO_Complet!A:R,15,FALSE))</f>
        <v/>
      </c>
      <c r="R1546" s="3" t="str">
        <f>IF(VLOOKUP($A1546,DICO_Complet!A:R,16,FALSE)=0,"",VLOOKUP($A1546,DICO_Complet!A:R,16,FALSE))</f>
        <v/>
      </c>
      <c r="S1546" s="3" t="str">
        <f>IF(VLOOKUP($A1546,DICO_Complet!A:R,17,FALSE)=0,"",VLOOKUP($A1546,DICO_Complet!A:R,17,FALSE))</f>
        <v/>
      </c>
      <c r="T1546" s="3" t="str">
        <f>IF(VLOOKUP($A1546,DICO_Complet!A:R,18,FALSE)=0,"",VLOOKUP($A1546,DICO_Complet!A:R,18,FALSE))</f>
        <v/>
      </c>
    </row>
    <row r="1547" spans="1:20">
      <c r="A1547" s="29">
        <v>250425153911</v>
      </c>
      <c r="B1547" s="30" t="str">
        <f>IF(ISNA(VLOOKUP(Tableau161920[[#This Row],[Référence]],MON_MSG!A:B,2,FALSE)),"N",IF($I1547="Obsolete","N","O"))</f>
        <v>O</v>
      </c>
      <c r="C1547" s="3" t="str">
        <f>VLOOKUP($A1547,DICO_Complet!A:R,3,FALSE)</f>
        <v>Transaction</v>
      </c>
      <c r="D1547" s="3" t="str">
        <f>VLOOKUP($A1547,DICO_Complet!A:R,4,FALSE)</f>
        <v>remittanceData</v>
      </c>
      <c r="E1547" s="3" t="str">
        <f>VLOOKUP($A1547,DICO_Complet!A:R,5,FALSE)</f>
        <v>numberOfNonCompletedTransactions</v>
      </c>
      <c r="F1547" s="3" t="str">
        <f>VLOOKUP($A1547,DICO_Complet!A:R,6,FALSE)</f>
        <v>Max6NumericText</v>
      </c>
      <c r="G1547" s="31" t="str">
        <f>VLOOKUP($A1547,DICO_Complet!A:R,7,FALSE)</f>
        <v>DNS</v>
      </c>
      <c r="H1547" s="31">
        <f>VLOOKUP($A1547,DICO_Complet!A:R,8,FALSE)</f>
        <v>0</v>
      </c>
      <c r="I1547" s="3" t="str">
        <f>IF(VLOOKUP($A1547,DICO_Complet!A:R,9,FALSE)&lt;&gt;0,VLOOKUP($A1547,DICO_Complet!A:R,9,FALSE),"")</f>
        <v/>
      </c>
      <c r="J1547" s="3" t="str">
        <f>VLOOKUP($A1547,DICO_Complet!A:R,10,FALSE)</f>
        <v>Number of non-completed remittance transactions</v>
      </c>
      <c r="K1547" s="3" t="str">
        <f>IF(OR(ISNA(VLOOKUP(Tableau161920[[#This Row],[Référence]],MON_MSG!A:H,7,FALSE)),ISBLANK(VLOOKUP(Tableau161920[[#This Row],[Référence]],MON_MSG!A:H,7,FALSE))),"",VLOOKUP(Tableau161920[[#This Row],[Référence]],MON_MSG!A:H,7,FALSE))</f>
        <v/>
      </c>
      <c r="L1547" s="3" t="str">
        <f>IF(OR(ISNA(VLOOKUP(Tableau161920[[#This Row],[Référence]],MON_MSG!A:I,8,FALSE)),ISBLANK(VLOOKUP(Tableau161920[[#This Row],[Référence]],MON_MSG!A:I,8,FALSE))),"",VLOOKUP(Tableau161920[[#This Row],[Référence]],MON_MSG!A:I,8,FALSE))</f>
        <v/>
      </c>
      <c r="M1547" s="3" t="str">
        <f>IF(OR(ISNA(VLOOKUP(Tableau161920[[#This Row],[Référence]],MON_MSG!A:J,9,FALSE)),ISBLANK(VLOOKUP(Tableau161920[[#This Row],[Référence]],MON_MSG!A:J,9,FALSE))),"",VLOOKUP(Tableau161920[[#This Row],[Référence]],MON_MSG!A:J,9,FALSE))</f>
        <v/>
      </c>
      <c r="N1547" s="3" t="str">
        <f>IF(VLOOKUP($A1547,DICO_Complet!A:R,12,FALSE)=0,"",VLOOKUP($A1547,DICO_Complet!A:R,12,FALSE))</f>
        <v/>
      </c>
      <c r="O1547" s="3" t="str">
        <f>IF(VLOOKUP($A1547,DICO_Complet!A:R,13,FALSE)=0,"",VLOOKUP($A1547,DICO_Complet!A:R,13,FALSE))</f>
        <v/>
      </c>
      <c r="P1547" s="3" t="str">
        <f>IF(VLOOKUP($A1547,DICO_Complet!A:R,14,FALSE)=0,"",VLOOKUP($A1547,DICO_Complet!A:R,14,FALSE))</f>
        <v>047-09</v>
      </c>
      <c r="Q1547" s="3" t="str">
        <f>IF(VLOOKUP($A1547,DICO_Complet!A:R,15,FALSE)=0,"",VLOOKUP($A1547,DICO_Complet!A:R,15,FALSE))</f>
        <v/>
      </c>
      <c r="R1547" s="3" t="str">
        <f>IF(VLOOKUP($A1547,DICO_Complet!A:R,16,FALSE)=0,"",VLOOKUP($A1547,DICO_Complet!A:R,16,FALSE))</f>
        <v/>
      </c>
      <c r="S1547" s="3" t="str">
        <f>IF(VLOOKUP($A1547,DICO_Complet!A:R,17,FALSE)=0,"",VLOOKUP($A1547,DICO_Complet!A:R,17,FALSE))</f>
        <v/>
      </c>
      <c r="T1547" s="3" t="str">
        <f>IF(VLOOKUP($A1547,DICO_Complet!A:R,18,FALSE)=0,"",VLOOKUP($A1547,DICO_Complet!A:R,18,FALSE))</f>
        <v/>
      </c>
    </row>
    <row r="1548" spans="1:20">
      <c r="A1548" s="29">
        <v>251021103703</v>
      </c>
      <c r="B1548" s="30" t="str">
        <f>IF(ISNA(VLOOKUP(Tableau161920[[#This Row],[Référence]],MON_MSG!A:B,2,FALSE)),"N",IF($I1548="Obsolete","N","O"))</f>
        <v>O</v>
      </c>
      <c r="C1548" s="3" t="str">
        <f>VLOOKUP($A1548,DICO_Complet!A:R,3,FALSE)</f>
        <v>Transaction</v>
      </c>
      <c r="D1548" s="3" t="str">
        <f>VLOOKUP($A1548,DICO_Complet!A:R,4,FALSE)</f>
        <v>remittanceData</v>
      </c>
      <c r="E1548" s="3" t="str">
        <f>VLOOKUP($A1548,DICO_Complet!A:R,5,FALSE)</f>
        <v>preclearingRejectedTransactionsCounter</v>
      </c>
      <c r="F1548" s="3" t="str">
        <f>VLOOKUP($A1548,DICO_Complet!A:R,6,FALSE)</f>
        <v>Max10NumericText</v>
      </c>
      <c r="G1548" s="31" t="str">
        <f>VLOOKUP($A1548,DICO_Complet!A:R,7,FALSE)</f>
        <v>DNS</v>
      </c>
      <c r="H1548" s="31">
        <f>VLOOKUP($A1548,DICO_Complet!A:R,8,FALSE)</f>
        <v>0</v>
      </c>
      <c r="I1548" s="3" t="str">
        <f>IF(VLOOKUP($A1548,DICO_Complet!A:R,9,FALSE)&lt;&gt;0,VLOOKUP($A1548,DICO_Complet!A:R,9,FALSE),"")</f>
        <v/>
      </c>
      <c r="J1548" s="3" t="str">
        <f>VLOOKUP($A1548,DICO_Complet!A:R,10,FALSE)</f>
        <v>Counter of rejected transaction in a remittance by Preclearing</v>
      </c>
      <c r="K1548" s="3" t="str">
        <f>IF(OR(ISNA(VLOOKUP(Tableau161920[[#This Row],[Référence]],MON_MSG!A:H,7,FALSE)),ISBLANK(VLOOKUP(Tableau161920[[#This Row],[Référence]],MON_MSG!A:H,7,FALSE))),"",VLOOKUP(Tableau161920[[#This Row],[Référence]],MON_MSG!A:H,7,FALSE))</f>
        <v/>
      </c>
      <c r="L1548" s="3" t="str">
        <f>IF(OR(ISNA(VLOOKUP(Tableau161920[[#This Row],[Référence]],MON_MSG!A:I,8,FALSE)),ISBLANK(VLOOKUP(Tableau161920[[#This Row],[Référence]],MON_MSG!A:I,8,FALSE))),"",VLOOKUP(Tableau161920[[#This Row],[Référence]],MON_MSG!A:I,8,FALSE))</f>
        <v/>
      </c>
      <c r="M1548" s="3" t="str">
        <f>IF(OR(ISNA(VLOOKUP(Tableau161920[[#This Row],[Référence]],MON_MSG!A:J,9,FALSE)),ISBLANK(VLOOKUP(Tableau161920[[#This Row],[Référence]],MON_MSG!A:J,9,FALSE))),"",VLOOKUP(Tableau161920[[#This Row],[Référence]],MON_MSG!A:J,9,FALSE))</f>
        <v/>
      </c>
      <c r="N1548" s="3" t="str">
        <f>IF(VLOOKUP($A1548,DICO_Complet!A:R,12,FALSE)=0,"",VLOOKUP($A1548,DICO_Complet!A:R,12,FALSE))</f>
        <v/>
      </c>
      <c r="O1548" s="3" t="str">
        <f>IF(VLOOKUP($A1548,DICO_Complet!A:R,13,FALSE)=0,"",VLOOKUP($A1548,DICO_Complet!A:R,13,FALSE))</f>
        <v/>
      </c>
      <c r="P1548" s="3" t="str">
        <f>IF(VLOOKUP($A1548,DICO_Complet!A:R,14,FALSE)=0,"",VLOOKUP($A1548,DICO_Complet!A:R,14,FALSE))</f>
        <v/>
      </c>
      <c r="Q1548" s="3" t="str">
        <f>IF(VLOOKUP($A1548,DICO_Complet!A:R,15,FALSE)=0,"",VLOOKUP($A1548,DICO_Complet!A:R,15,FALSE))</f>
        <v/>
      </c>
      <c r="R1548" s="3" t="str">
        <f>IF(VLOOKUP($A1548,DICO_Complet!A:R,16,FALSE)=0,"",VLOOKUP($A1548,DICO_Complet!A:R,16,FALSE))</f>
        <v/>
      </c>
      <c r="S1548" s="3" t="str">
        <f>IF(VLOOKUP($A1548,DICO_Complet!A:R,17,FALSE)=0,"",VLOOKUP($A1548,DICO_Complet!A:R,17,FALSE))</f>
        <v/>
      </c>
      <c r="T1548" s="3" t="str">
        <f>IF(VLOOKUP($A1548,DICO_Complet!A:R,18,FALSE)=0,"",VLOOKUP($A1548,DICO_Complet!A:R,18,FALSE))</f>
        <v/>
      </c>
    </row>
    <row r="1549" spans="1:20">
      <c r="A1549" s="29">
        <v>250703160100</v>
      </c>
      <c r="B1549" s="30" t="str">
        <f>IF(ISNA(VLOOKUP(Tableau161920[[#This Row],[Référence]],MON_MSG!A:B,2,FALSE)),"N",IF($I1549="Obsolete","N","O"))</f>
        <v>O</v>
      </c>
      <c r="C1549" s="3" t="str">
        <f>VLOOKUP($A1549,DICO_Complet!A:R,3,FALSE)</f>
        <v>Transaction</v>
      </c>
      <c r="D1549" s="3" t="str">
        <f>VLOOKUP($A1549,DICO_Complet!A:R,4,FALSE)</f>
        <v>remittanceData</v>
      </c>
      <c r="E1549" s="3" t="str">
        <f>VLOOKUP($A1549,DICO_Complet!A:R,5,FALSE)</f>
        <v>reconciliationCode</v>
      </c>
      <c r="F1549" s="3" t="str">
        <f>VLOOKUP($A1549,DICO_Complet!A:R,6,FALSE)</f>
        <v>ReconciliationcodeCodeset</v>
      </c>
      <c r="G1549" s="31" t="str">
        <f>VLOOKUP($A1549,DICO_Complet!A:R,7,FALSE)</f>
        <v>DNS</v>
      </c>
      <c r="H1549" s="31">
        <f>VLOOKUP($A1549,DICO_Complet!A:R,8,FALSE)</f>
        <v>0</v>
      </c>
      <c r="I1549" s="3" t="str">
        <f>IF(VLOOKUP($A1549,DICO_Complet!A:R,9,FALSE)&lt;&gt;0,VLOOKUP($A1549,DICO_Complet!A:R,9,FALSE),"")</f>
        <v/>
      </c>
      <c r="J1549" s="3" t="str">
        <f>VLOOKUP($A1549,DICO_Complet!A:R,10,FALSE)</f>
        <v>Reconciliation code</v>
      </c>
      <c r="K1549" s="3" t="str">
        <f>IF(OR(ISNA(VLOOKUP(Tableau161920[[#This Row],[Référence]],MON_MSG!A:H,7,FALSE)),ISBLANK(VLOOKUP(Tableau161920[[#This Row],[Référence]],MON_MSG!A:H,7,FALSE))),"",VLOOKUP(Tableau161920[[#This Row],[Référence]],MON_MSG!A:H,7,FALSE))</f>
        <v/>
      </c>
      <c r="L1549" s="3" t="str">
        <f>IF(OR(ISNA(VLOOKUP(Tableau161920[[#This Row],[Référence]],MON_MSG!A:I,8,FALSE)),ISBLANK(VLOOKUP(Tableau161920[[#This Row],[Référence]],MON_MSG!A:I,8,FALSE))),"",VLOOKUP(Tableau161920[[#This Row],[Référence]],MON_MSG!A:I,8,FALSE))</f>
        <v/>
      </c>
      <c r="M1549" s="3" t="str">
        <f>IF(OR(ISNA(VLOOKUP(Tableau161920[[#This Row],[Référence]],MON_MSG!A:J,9,FALSE)),ISBLANK(VLOOKUP(Tableau161920[[#This Row],[Référence]],MON_MSG!A:J,9,FALSE))),"",VLOOKUP(Tableau161920[[#This Row],[Référence]],MON_MSG!A:J,9,FALSE))</f>
        <v/>
      </c>
      <c r="N1549" s="3" t="str">
        <f>IF(VLOOKUP($A1549,DICO_Complet!A:R,12,FALSE)=0,"",VLOOKUP($A1549,DICO_Complet!A:R,12,FALSE))</f>
        <v/>
      </c>
      <c r="O1549" s="3" t="str">
        <f>IF(VLOOKUP($A1549,DICO_Complet!A:R,13,FALSE)=0,"",VLOOKUP($A1549,DICO_Complet!A:R,13,FALSE))</f>
        <v/>
      </c>
      <c r="P1549" s="3" t="str">
        <f>IF(VLOOKUP($A1549,DICO_Complet!A:R,14,FALSE)=0,"",VLOOKUP($A1549,DICO_Complet!A:R,14,FALSE))</f>
        <v>066</v>
      </c>
      <c r="Q1549" s="3" t="str">
        <f>IF(VLOOKUP($A1549,DICO_Complet!A:R,15,FALSE)=0,"",VLOOKUP($A1549,DICO_Complet!A:R,15,FALSE))</f>
        <v/>
      </c>
      <c r="R1549" s="3" t="str">
        <f>IF(VLOOKUP($A1549,DICO_Complet!A:R,16,FALSE)=0,"",VLOOKUP($A1549,DICO_Complet!A:R,16,FALSE))</f>
        <v/>
      </c>
      <c r="S1549" s="3" t="str">
        <f>IF(VLOOKUP($A1549,DICO_Complet!A:R,17,FALSE)=0,"",VLOOKUP($A1549,DICO_Complet!A:R,17,FALSE))</f>
        <v/>
      </c>
      <c r="T1549" s="3" t="str">
        <f>IF(VLOOKUP($A1549,DICO_Complet!A:R,18,FALSE)=0,"",VLOOKUP($A1549,DICO_Complet!A:R,18,FALSE))</f>
        <v/>
      </c>
    </row>
    <row r="1550" spans="1:20">
      <c r="A1550" s="29">
        <v>260121100000</v>
      </c>
      <c r="B1550" s="30" t="str">
        <f>IF(ISNA(VLOOKUP(Tableau161920[[#This Row],[Référence]],MON_MSG!A:B,2,FALSE)),"N",IF($I1550="Obsolete","N","O"))</f>
        <v>O</v>
      </c>
      <c r="C1550" s="3" t="str">
        <f>VLOOKUP($A1550,DICO_Complet!A:R,3,FALSE)</f>
        <v>Transaction</v>
      </c>
      <c r="D1550" s="3" t="str">
        <f>VLOOKUP($A1550,DICO_Complet!A:R,4,FALSE)</f>
        <v>remittanceData</v>
      </c>
      <c r="E1550" s="3" t="str">
        <f>VLOOKUP($A1550,DICO_Complet!A:R,5,FALSE)</f>
        <v>remittanceFinalStatus</v>
      </c>
      <c r="F1550" s="3" t="str">
        <f>VLOOKUP($A1550,DICO_Complet!A:R,6,FALSE)</f>
        <v>RemittanceFinalStatusCodeset</v>
      </c>
      <c r="G1550" s="31" t="str">
        <f>VLOOKUP($A1550,DICO_Complet!A:R,7,FALSE)</f>
        <v>DNS</v>
      </c>
      <c r="H1550" s="31">
        <f>VLOOKUP($A1550,DICO_Complet!A:R,8,FALSE)</f>
        <v>0</v>
      </c>
      <c r="I1550" s="3" t="str">
        <f>IF(VLOOKUP($A1550,DICO_Complet!A:R,9,FALSE)&lt;&gt;0,VLOOKUP($A1550,DICO_Complet!A:R,9,FALSE),"")</f>
        <v/>
      </c>
      <c r="J1550" s="3" t="str">
        <f>VLOOKUP($A1550,DICO_Complet!A:R,10,FALSE)</f>
        <v>Final status of the remittance</v>
      </c>
      <c r="K1550" s="3" t="str">
        <f>IF(OR(ISNA(VLOOKUP(Tableau161920[[#This Row],[Référence]],MON_MSG!A:H,7,FALSE)),ISBLANK(VLOOKUP(Tableau161920[[#This Row],[Référence]],MON_MSG!A:H,7,FALSE))),"",VLOOKUP(Tableau161920[[#This Row],[Référence]],MON_MSG!A:H,7,FALSE))</f>
        <v/>
      </c>
      <c r="L1550" s="3" t="str">
        <f>IF(OR(ISNA(VLOOKUP(Tableau161920[[#This Row],[Référence]],MON_MSG!A:I,8,FALSE)),ISBLANK(VLOOKUP(Tableau161920[[#This Row],[Référence]],MON_MSG!A:I,8,FALSE))),"",VLOOKUP(Tableau161920[[#This Row],[Référence]],MON_MSG!A:I,8,FALSE))</f>
        <v/>
      </c>
      <c r="M1550" s="3" t="str">
        <f>IF(OR(ISNA(VLOOKUP(Tableau161920[[#This Row],[Référence]],MON_MSG!A:J,9,FALSE)),ISBLANK(VLOOKUP(Tableau161920[[#This Row],[Référence]],MON_MSG!A:J,9,FALSE))),"",VLOOKUP(Tableau161920[[#This Row],[Référence]],MON_MSG!A:J,9,FALSE))</f>
        <v/>
      </c>
      <c r="N1550" s="3" t="str">
        <f>IF(VLOOKUP($A1550,DICO_Complet!A:R,12,FALSE)=0,"",VLOOKUP($A1550,DICO_Complet!A:R,12,FALSE))</f>
        <v/>
      </c>
      <c r="O1550" s="3" t="str">
        <f>IF(VLOOKUP($A1550,DICO_Complet!A:R,13,FALSE)=0,"",VLOOKUP($A1550,DICO_Complet!A:R,13,FALSE))</f>
        <v/>
      </c>
      <c r="P1550" s="3" t="str">
        <f>IF(VLOOKUP($A1550,DICO_Complet!A:R,14,FALSE)=0,"",VLOOKUP($A1550,DICO_Complet!A:R,14,FALSE))</f>
        <v/>
      </c>
      <c r="Q1550" s="3" t="str">
        <f>IF(VLOOKUP($A1550,DICO_Complet!A:R,15,FALSE)=0,"",VLOOKUP($A1550,DICO_Complet!A:R,15,FALSE))</f>
        <v/>
      </c>
      <c r="R1550" s="3" t="str">
        <f>IF(VLOOKUP($A1550,DICO_Complet!A:R,16,FALSE)=0,"",VLOOKUP($A1550,DICO_Complet!A:R,16,FALSE))</f>
        <v/>
      </c>
      <c r="S1550" s="3" t="str">
        <f>IF(VLOOKUP($A1550,DICO_Complet!A:R,17,FALSE)=0,"",VLOOKUP($A1550,DICO_Complet!A:R,17,FALSE))</f>
        <v/>
      </c>
      <c r="T1550" s="3" t="str">
        <f>IF(VLOOKUP($A1550,DICO_Complet!A:R,18,FALSE)=0,"",VLOOKUP($A1550,DICO_Complet!A:R,18,FALSE))</f>
        <v/>
      </c>
    </row>
    <row r="1551" spans="1:20">
      <c r="A1551" s="29">
        <v>250414091408</v>
      </c>
      <c r="B1551" s="30" t="str">
        <f>IF(ISNA(VLOOKUP(Tableau161920[[#This Row],[Référence]],MON_MSG!A:B,2,FALSE)),"N",IF($I1551="Obsolete","N","O"))</f>
        <v>O</v>
      </c>
      <c r="C1551" s="3" t="str">
        <f>VLOOKUP($A1551,DICO_Complet!A:R,3,FALSE)</f>
        <v>Transaction</v>
      </c>
      <c r="D1551" s="3" t="str">
        <f>VLOOKUP($A1551,DICO_Complet!A:R,4,FALSE)</f>
        <v>remittanceData</v>
      </c>
      <c r="E1551" s="3" t="str">
        <f>VLOOKUP($A1551,DICO_Complet!A:R,5,FALSE)</f>
        <v>remitterGroupingIdentifier</v>
      </c>
      <c r="F1551" s="3" t="str">
        <f>VLOOKUP($A1551,DICO_Complet!A:R,6,FALSE)</f>
        <v>Exact7AlphaNumericText</v>
      </c>
      <c r="G1551" s="31" t="str">
        <f>VLOOKUP($A1551,DICO_Complet!A:R,7,FALSE)</f>
        <v>DNS</v>
      </c>
      <c r="H1551" s="31">
        <f>VLOOKUP($A1551,DICO_Complet!A:R,8,FALSE)</f>
        <v>0</v>
      </c>
      <c r="I1551" s="3" t="str">
        <f>IF(VLOOKUP($A1551,DICO_Complet!A:R,9,FALSE)&lt;&gt;0,VLOOKUP($A1551,DICO_Complet!A:R,9,FALSE),"")</f>
        <v/>
      </c>
      <c r="J1551" s="3" t="str">
        <f>VLOOKUP($A1551,DICO_Complet!A:R,10,FALSE)</f>
        <v>Remitter grouping identifier</v>
      </c>
      <c r="K1551" s="3" t="str">
        <f>IF(OR(ISNA(VLOOKUP(Tableau161920[[#This Row],[Référence]],MON_MSG!A:H,7,FALSE)),ISBLANK(VLOOKUP(Tableau161920[[#This Row],[Référence]],MON_MSG!A:H,7,FALSE))),"",VLOOKUP(Tableau161920[[#This Row],[Référence]],MON_MSG!A:H,7,FALSE))</f>
        <v/>
      </c>
      <c r="L1551" s="3" t="str">
        <f>IF(OR(ISNA(VLOOKUP(Tableau161920[[#This Row],[Référence]],MON_MSG!A:I,8,FALSE)),ISBLANK(VLOOKUP(Tableau161920[[#This Row],[Référence]],MON_MSG!A:I,8,FALSE))),"",VLOOKUP(Tableau161920[[#This Row],[Référence]],MON_MSG!A:I,8,FALSE))</f>
        <v/>
      </c>
      <c r="M1551" s="3" t="str">
        <f>IF(OR(ISNA(VLOOKUP(Tableau161920[[#This Row],[Référence]],MON_MSG!A:J,9,FALSE)),ISBLANK(VLOOKUP(Tableau161920[[#This Row],[Référence]],MON_MSG!A:J,9,FALSE))),"",VLOOKUP(Tableau161920[[#This Row],[Référence]],MON_MSG!A:J,9,FALSE))</f>
        <v/>
      </c>
      <c r="N1551" s="3" t="str">
        <f>IF(VLOOKUP($A1551,DICO_Complet!A:R,12,FALSE)=0,"",VLOOKUP($A1551,DICO_Complet!A:R,12,FALSE))</f>
        <v/>
      </c>
      <c r="O1551" s="3" t="str">
        <f>IF(VLOOKUP($A1551,DICO_Complet!A:R,13,FALSE)=0,"",VLOOKUP($A1551,DICO_Complet!A:R,13,FALSE))</f>
        <v/>
      </c>
      <c r="P1551" s="3" t="str">
        <f>IF(VLOOKUP($A1551,DICO_Complet!A:R,14,FALSE)=0,"",VLOOKUP($A1551,DICO_Complet!A:R,14,FALSE))</f>
        <v>046-DF61</v>
      </c>
      <c r="Q1551" s="3" t="str">
        <f>IF(VLOOKUP($A1551,DICO_Complet!A:R,15,FALSE)=0,"",VLOOKUP($A1551,DICO_Complet!A:R,15,FALSE))</f>
        <v/>
      </c>
      <c r="R1551" s="3" t="str">
        <f>IF(VLOOKUP($A1551,DICO_Complet!A:R,16,FALSE)=0,"",VLOOKUP($A1551,DICO_Complet!A:R,16,FALSE))</f>
        <v/>
      </c>
      <c r="S1551" s="3" t="str">
        <f>IF(VLOOKUP($A1551,DICO_Complet!A:R,17,FALSE)=0,"",VLOOKUP($A1551,DICO_Complet!A:R,17,FALSE))</f>
        <v/>
      </c>
      <c r="T1551" s="3" t="str">
        <f>IF(VLOOKUP($A1551,DICO_Complet!A:R,18,FALSE)=0,"",VLOOKUP($A1551,DICO_Complet!A:R,18,FALSE))</f>
        <v/>
      </c>
    </row>
    <row r="1552" spans="1:20">
      <c r="A1552" s="29">
        <v>250418220162</v>
      </c>
      <c r="B1552" s="30" t="str">
        <f>IF(ISNA(VLOOKUP(Tableau161920[[#This Row],[Référence]],MON_MSG!A:B,2,FALSE)),"N",IF($I1552="Obsolete","N","O"))</f>
        <v>O</v>
      </c>
      <c r="C1552" s="3" t="str">
        <f>VLOOKUP($A1552,DICO_Complet!A:R,3,FALSE)</f>
        <v>Transaction</v>
      </c>
      <c r="D1552" s="3" t="str">
        <f>VLOOKUP($A1552,DICO_Complet!A:R,4,FALSE)</f>
        <v>remittanceData</v>
      </c>
      <c r="E1552" s="3" t="str">
        <f>VLOOKUP($A1552,DICO_Complet!A:R,5,FALSE)</f>
        <v>sequentialNumber</v>
      </c>
      <c r="F1552" s="3" t="str">
        <f>VLOOKUP($A1552,DICO_Complet!A:R,6,FALSE)</f>
        <v>UUIDType</v>
      </c>
      <c r="G1552" s="31" t="str">
        <f>VLOOKUP($A1552,DICO_Complet!A:R,7,FALSE)</f>
        <v>DNS</v>
      </c>
      <c r="H1552" s="31">
        <f>VLOOKUP($A1552,DICO_Complet!A:R,8,FALSE)</f>
        <v>0</v>
      </c>
      <c r="I1552" s="3" t="str">
        <f>IF(VLOOKUP($A1552,DICO_Complet!A:R,9,FALSE)&lt;&gt;0,VLOOKUP($A1552,DICO_Complet!A:R,9,FALSE),"")</f>
        <v/>
      </c>
      <c r="J1552" s="3" t="str">
        <f>VLOOKUP($A1552,DICO_Complet!A:R,10,FALSE)</f>
        <v>Remittance ID when registered in the suspense database</v>
      </c>
      <c r="K1552" s="3" t="str">
        <f>IF(OR(ISNA(VLOOKUP(Tableau161920[[#This Row],[Référence]],MON_MSG!A:H,7,FALSE)),ISBLANK(VLOOKUP(Tableau161920[[#This Row],[Référence]],MON_MSG!A:H,7,FALSE))),"",VLOOKUP(Tableau161920[[#This Row],[Référence]],MON_MSG!A:H,7,FALSE))</f>
        <v/>
      </c>
      <c r="L1552" s="3" t="str">
        <f>IF(OR(ISNA(VLOOKUP(Tableau161920[[#This Row],[Référence]],MON_MSG!A:I,8,FALSE)),ISBLANK(VLOOKUP(Tableau161920[[#This Row],[Référence]],MON_MSG!A:I,8,FALSE))),"",VLOOKUP(Tableau161920[[#This Row],[Référence]],MON_MSG!A:I,8,FALSE))</f>
        <v/>
      </c>
      <c r="M1552" s="3" t="str">
        <f>IF(OR(ISNA(VLOOKUP(Tableau161920[[#This Row],[Référence]],MON_MSG!A:J,9,FALSE)),ISBLANK(VLOOKUP(Tableau161920[[#This Row],[Référence]],MON_MSG!A:J,9,FALSE))),"",VLOOKUP(Tableau161920[[#This Row],[Référence]],MON_MSG!A:J,9,FALSE))</f>
        <v/>
      </c>
      <c r="N1552" s="3" t="str">
        <f>IF(VLOOKUP($A1552,DICO_Complet!A:R,12,FALSE)=0,"",VLOOKUP($A1552,DICO_Complet!A:R,12,FALSE))</f>
        <v/>
      </c>
      <c r="O1552" s="3" t="str">
        <f>IF(VLOOKUP($A1552,DICO_Complet!A:R,13,FALSE)=0,"",VLOOKUP($A1552,DICO_Complet!A:R,13,FALSE))</f>
        <v/>
      </c>
      <c r="P1552" s="3" t="str">
        <f>IF(VLOOKUP($A1552,DICO_Complet!A:R,14,FALSE)=0,"",VLOOKUP($A1552,DICO_Complet!A:R,14,FALSE))</f>
        <v/>
      </c>
      <c r="Q1552" s="3" t="str">
        <f>IF(VLOOKUP($A1552,DICO_Complet!A:R,15,FALSE)=0,"",VLOOKUP($A1552,DICO_Complet!A:R,15,FALSE))</f>
        <v/>
      </c>
      <c r="R1552" s="3" t="str">
        <f>IF(VLOOKUP($A1552,DICO_Complet!A:R,16,FALSE)=0,"",VLOOKUP($A1552,DICO_Complet!A:R,16,FALSE))</f>
        <v/>
      </c>
      <c r="S1552" s="3" t="str">
        <f>IF(VLOOKUP($A1552,DICO_Complet!A:R,17,FALSE)=0,"",VLOOKUP($A1552,DICO_Complet!A:R,17,FALSE))</f>
        <v/>
      </c>
      <c r="T1552" s="3" t="str">
        <f>IF(VLOOKUP($A1552,DICO_Complet!A:R,18,FALSE)=0,"",VLOOKUP($A1552,DICO_Complet!A:R,18,FALSE))</f>
        <v>COSQRE</v>
      </c>
    </row>
    <row r="1553" spans="1:20">
      <c r="A1553" s="29">
        <v>250430073100</v>
      </c>
      <c r="B1553" s="30" t="str">
        <f>IF(ISNA(VLOOKUP(Tableau161920[[#This Row],[Référence]],MON_MSG!A:B,2,FALSE)),"N",IF($I1553="Obsolete","N","O"))</f>
        <v>O</v>
      </c>
      <c r="C1553" s="3" t="str">
        <f>VLOOKUP($A1553,DICO_Complet!A:R,3,FALSE)</f>
        <v>Transaction</v>
      </c>
      <c r="D1553" s="3" t="str">
        <f>VLOOKUP($A1553,DICO_Complet!A:R,4,FALSE)</f>
        <v>remittanceData</v>
      </c>
      <c r="E1553" s="3" t="str">
        <f>VLOOKUP($A1553,DICO_Complet!A:R,5,FALSE)</f>
        <v>stampingReference</v>
      </c>
      <c r="F1553" s="3" t="str">
        <f>VLOOKUP($A1553,DICO_Complet!A:R,6,FALSE)</f>
        <v>Exact16AlphaNumericText</v>
      </c>
      <c r="G1553" s="31" t="str">
        <f>VLOOKUP($A1553,DICO_Complet!A:R,7,FALSE)</f>
        <v>DNS</v>
      </c>
      <c r="H1553" s="31">
        <f>VLOOKUP($A1553,DICO_Complet!A:R,8,FALSE)</f>
        <v>0</v>
      </c>
      <c r="I1553" s="3" t="str">
        <f>IF(VLOOKUP($A1553,DICO_Complet!A:R,9,FALSE)&lt;&gt;0,VLOOKUP($A1553,DICO_Complet!A:R,9,FALSE),"")</f>
        <v/>
      </c>
      <c r="J1553" s="3" t="str">
        <f>VLOOKUP($A1553,DICO_Complet!A:R,10,FALSE)</f>
        <v>Remittance stamping reference assigned by captured step</v>
      </c>
      <c r="K1553" s="3" t="str">
        <f>IF(OR(ISNA(VLOOKUP(Tableau161920[[#This Row],[Référence]],MON_MSG!A:H,7,FALSE)),ISBLANK(VLOOKUP(Tableau161920[[#This Row],[Référence]],MON_MSG!A:H,7,FALSE))),"",VLOOKUP(Tableau161920[[#This Row],[Référence]],MON_MSG!A:H,7,FALSE))</f>
        <v/>
      </c>
      <c r="L1553" s="3" t="str">
        <f>IF(OR(ISNA(VLOOKUP(Tableau161920[[#This Row],[Référence]],MON_MSG!A:I,8,FALSE)),ISBLANK(VLOOKUP(Tableau161920[[#This Row],[Référence]],MON_MSG!A:I,8,FALSE))),"",VLOOKUP(Tableau161920[[#This Row],[Référence]],MON_MSG!A:I,8,FALSE))</f>
        <v/>
      </c>
      <c r="M1553" s="3" t="str">
        <f>IF(OR(ISNA(VLOOKUP(Tableau161920[[#This Row],[Référence]],MON_MSG!A:J,9,FALSE)),ISBLANK(VLOOKUP(Tableau161920[[#This Row],[Référence]],MON_MSG!A:J,9,FALSE))),"",VLOOKUP(Tableau161920[[#This Row],[Référence]],MON_MSG!A:J,9,FALSE))</f>
        <v/>
      </c>
      <c r="N1553" s="3" t="str">
        <f>IF(VLOOKUP($A1553,DICO_Complet!A:R,12,FALSE)=0,"",VLOOKUP($A1553,DICO_Complet!A:R,12,FALSE))</f>
        <v/>
      </c>
      <c r="O1553" s="3" t="str">
        <f>IF(VLOOKUP($A1553,DICO_Complet!A:R,13,FALSE)=0,"",VLOOKUP($A1553,DICO_Complet!A:R,13,FALSE))</f>
        <v/>
      </c>
      <c r="P1553" s="3" t="str">
        <f>IF(VLOOKUP($A1553,DICO_Complet!A:R,14,FALSE)=0,"",VLOOKUP($A1553,DICO_Complet!A:R,14,FALSE))</f>
        <v/>
      </c>
      <c r="Q1553" s="3" t="str">
        <f>IF(VLOOKUP($A1553,DICO_Complet!A:R,15,FALSE)=0,"",VLOOKUP($A1553,DICO_Complet!A:R,15,FALSE))</f>
        <v/>
      </c>
      <c r="R1553" s="3" t="str">
        <f>IF(VLOOKUP($A1553,DICO_Complet!A:R,16,FALSE)=0,"",VLOOKUP($A1553,DICO_Complet!A:R,16,FALSE))</f>
        <v/>
      </c>
      <c r="S1553" s="3" t="str">
        <f>IF(VLOOKUP($A1553,DICO_Complet!A:R,17,FALSE)=0,"",VLOOKUP($A1553,DICO_Complet!A:R,17,FALSE))</f>
        <v/>
      </c>
      <c r="T1553" s="3" t="str">
        <f>IF(VLOOKUP($A1553,DICO_Complet!A:R,18,FALSE)=0,"",VLOOKUP($A1553,DICO_Complet!A:R,18,FALSE))</f>
        <v/>
      </c>
    </row>
    <row r="1554" spans="1:20">
      <c r="A1554" s="29">
        <v>251021103704</v>
      </c>
      <c r="B1554" s="30" t="str">
        <f>IF(ISNA(VLOOKUP(Tableau161920[[#This Row],[Référence]],MON_MSG!A:B,2,FALSE)),"N",IF($I1554="Obsolete","N","O"))</f>
        <v>O</v>
      </c>
      <c r="C1554" s="3" t="str">
        <f>VLOOKUP($A1554,DICO_Complet!A:R,3,FALSE)</f>
        <v>Transaction</v>
      </c>
      <c r="D1554" s="3" t="str">
        <f>VLOOKUP($A1554,DICO_Complet!A:R,4,FALSE)</f>
        <v>remittanceData</v>
      </c>
      <c r="E1554" s="3" t="str">
        <f>VLOOKUP($A1554,DICO_Complet!A:R,5,FALSE)</f>
        <v>suspendedTransactionsCounter</v>
      </c>
      <c r="F1554" s="3" t="str">
        <f>VLOOKUP($A1554,DICO_Complet!A:R,6,FALSE)</f>
        <v>Max10NumericText</v>
      </c>
      <c r="G1554" s="31" t="str">
        <f>VLOOKUP($A1554,DICO_Complet!A:R,7,FALSE)</f>
        <v>DNS</v>
      </c>
      <c r="H1554" s="31">
        <f>VLOOKUP($A1554,DICO_Complet!A:R,8,FALSE)</f>
        <v>0</v>
      </c>
      <c r="I1554" s="3" t="str">
        <f>IF(VLOOKUP($A1554,DICO_Complet!A:R,9,FALSE)&lt;&gt;0,VLOOKUP($A1554,DICO_Complet!A:R,9,FALSE),"")</f>
        <v/>
      </c>
      <c r="J1554" s="3" t="str">
        <f>VLOOKUP($A1554,DICO_Complet!A:R,10,FALSE)</f>
        <v>Counter of suspended transaction in a remittance</v>
      </c>
      <c r="K1554" s="3" t="str">
        <f>IF(OR(ISNA(VLOOKUP(Tableau161920[[#This Row],[Référence]],MON_MSG!A:H,7,FALSE)),ISBLANK(VLOOKUP(Tableau161920[[#This Row],[Référence]],MON_MSG!A:H,7,FALSE))),"",VLOOKUP(Tableau161920[[#This Row],[Référence]],MON_MSG!A:H,7,FALSE))</f>
        <v/>
      </c>
      <c r="L1554" s="3" t="str">
        <f>IF(OR(ISNA(VLOOKUP(Tableau161920[[#This Row],[Référence]],MON_MSG!A:I,8,FALSE)),ISBLANK(VLOOKUP(Tableau161920[[#This Row],[Référence]],MON_MSG!A:I,8,FALSE))),"",VLOOKUP(Tableau161920[[#This Row],[Référence]],MON_MSG!A:I,8,FALSE))</f>
        <v/>
      </c>
      <c r="M1554" s="3" t="str">
        <f>IF(OR(ISNA(VLOOKUP(Tableau161920[[#This Row],[Référence]],MON_MSG!A:J,9,FALSE)),ISBLANK(VLOOKUP(Tableau161920[[#This Row],[Référence]],MON_MSG!A:J,9,FALSE))),"",VLOOKUP(Tableau161920[[#This Row],[Référence]],MON_MSG!A:J,9,FALSE))</f>
        <v/>
      </c>
      <c r="N1554" s="3" t="str">
        <f>IF(VLOOKUP($A1554,DICO_Complet!A:R,12,FALSE)=0,"",VLOOKUP($A1554,DICO_Complet!A:R,12,FALSE))</f>
        <v/>
      </c>
      <c r="O1554" s="3" t="str">
        <f>IF(VLOOKUP($A1554,DICO_Complet!A:R,13,FALSE)=0,"",VLOOKUP($A1554,DICO_Complet!A:R,13,FALSE))</f>
        <v/>
      </c>
      <c r="P1554" s="3" t="str">
        <f>IF(VLOOKUP($A1554,DICO_Complet!A:R,14,FALSE)=0,"",VLOOKUP($A1554,DICO_Complet!A:R,14,FALSE))</f>
        <v/>
      </c>
      <c r="Q1554" s="3" t="str">
        <f>IF(VLOOKUP($A1554,DICO_Complet!A:R,15,FALSE)=0,"",VLOOKUP($A1554,DICO_Complet!A:R,15,FALSE))</f>
        <v/>
      </c>
      <c r="R1554" s="3" t="str">
        <f>IF(VLOOKUP($A1554,DICO_Complet!A:R,16,FALSE)=0,"",VLOOKUP($A1554,DICO_Complet!A:R,16,FALSE))</f>
        <v/>
      </c>
      <c r="S1554" s="3" t="str">
        <f>IF(VLOOKUP($A1554,DICO_Complet!A:R,17,FALSE)=0,"",VLOOKUP($A1554,DICO_Complet!A:R,17,FALSE))</f>
        <v/>
      </c>
      <c r="T1554" s="3" t="str">
        <f>IF(VLOOKUP($A1554,DICO_Complet!A:R,18,FALSE)=0,"",VLOOKUP($A1554,DICO_Complet!A:R,18,FALSE))</f>
        <v/>
      </c>
    </row>
    <row r="1555" spans="1:20">
      <c r="A1555" s="29">
        <v>250425151003</v>
      </c>
      <c r="B1555" s="30" t="str">
        <f>IF(ISNA(VLOOKUP(Tableau161920[[#This Row],[Référence]],MON_MSG!A:B,2,FALSE)),"N",IF($I1555="Obsolete","N","O"))</f>
        <v>O</v>
      </c>
      <c r="C1555" s="3" t="str">
        <f>VLOOKUP($A1555,DICO_Complet!A:R,3,FALSE)</f>
        <v>Transaction</v>
      </c>
      <c r="D1555" s="3" t="str">
        <f>VLOOKUP($A1555,DICO_Complet!A:R,4,FALSE)</f>
        <v>remittanceData</v>
      </c>
      <c r="E1555" s="3" t="str">
        <f>VLOOKUP($A1555,DICO_Complet!A:R,5,FALSE)</f>
        <v>totalDonationAmount</v>
      </c>
      <c r="F1555" s="3" t="str">
        <f>VLOOKUP($A1555,DICO_Complet!A:R,6,FALSE)</f>
        <v>AmountType</v>
      </c>
      <c r="G1555" s="31" t="str">
        <f>VLOOKUP($A1555,DICO_Complet!A:R,7,FALSE)</f>
        <v>DNS</v>
      </c>
      <c r="H1555" s="31">
        <f>VLOOKUP($A1555,DICO_Complet!A:R,8,FALSE)</f>
        <v>0</v>
      </c>
      <c r="I1555" s="3" t="str">
        <f>IF(VLOOKUP($A1555,DICO_Complet!A:R,9,FALSE)&lt;&gt;0,VLOOKUP($A1555,DICO_Complet!A:R,9,FALSE),"")</f>
        <v/>
      </c>
      <c r="J1555" s="3" t="str">
        <f>VLOOKUP($A1555,DICO_Complet!A:R,10,FALSE)</f>
        <v>total donation amount</v>
      </c>
      <c r="K1555" s="3" t="str">
        <f>IF(OR(ISNA(VLOOKUP(Tableau161920[[#This Row],[Référence]],MON_MSG!A:H,7,FALSE)),ISBLANK(VLOOKUP(Tableau161920[[#This Row],[Référence]],MON_MSG!A:H,7,FALSE))),"",VLOOKUP(Tableau161920[[#This Row],[Référence]],MON_MSG!A:H,7,FALSE))</f>
        <v/>
      </c>
      <c r="L1555" s="3" t="str">
        <f>IF(OR(ISNA(VLOOKUP(Tableau161920[[#This Row],[Référence]],MON_MSG!A:I,8,FALSE)),ISBLANK(VLOOKUP(Tableau161920[[#This Row],[Référence]],MON_MSG!A:I,8,FALSE))),"",VLOOKUP(Tableau161920[[#This Row],[Référence]],MON_MSG!A:I,8,FALSE))</f>
        <v/>
      </c>
      <c r="M1555" s="3" t="str">
        <f>IF(OR(ISNA(VLOOKUP(Tableau161920[[#This Row],[Référence]],MON_MSG!A:J,9,FALSE)),ISBLANK(VLOOKUP(Tableau161920[[#This Row],[Référence]],MON_MSG!A:J,9,FALSE))),"",VLOOKUP(Tableau161920[[#This Row],[Référence]],MON_MSG!A:J,9,FALSE))</f>
        <v/>
      </c>
      <c r="N1555" s="3" t="str">
        <f>IF(VLOOKUP($A1555,DICO_Complet!A:R,12,FALSE)=0,"",VLOOKUP($A1555,DICO_Complet!A:R,12,FALSE))</f>
        <v/>
      </c>
      <c r="O1555" s="3" t="str">
        <f>IF(VLOOKUP($A1555,DICO_Complet!A:R,13,FALSE)=0,"",VLOOKUP($A1555,DICO_Complet!A:R,13,FALSE))</f>
        <v/>
      </c>
      <c r="P1555" s="3" t="str">
        <f>IF(VLOOKUP($A1555,DICO_Complet!A:R,14,FALSE)=0,"",VLOOKUP($A1555,DICO_Complet!A:R,14,FALSE))</f>
        <v>113-p3</v>
      </c>
      <c r="Q1555" s="3" t="str">
        <f>IF(VLOOKUP($A1555,DICO_Complet!A:R,15,FALSE)=0,"",VLOOKUP($A1555,DICO_Complet!A:R,15,FALSE))</f>
        <v/>
      </c>
      <c r="R1555" s="3" t="str">
        <f>IF(VLOOKUP($A1555,DICO_Complet!A:R,16,FALSE)=0,"",VLOOKUP($A1555,DICO_Complet!A:R,16,FALSE))</f>
        <v/>
      </c>
      <c r="S1555" s="3" t="str">
        <f>IF(VLOOKUP($A1555,DICO_Complet!A:R,17,FALSE)=0,"",VLOOKUP($A1555,DICO_Complet!A:R,17,FALSE))</f>
        <v/>
      </c>
      <c r="T1555" s="3" t="str">
        <f>IF(VLOOKUP($A1555,DICO_Complet!A:R,18,FALSE)=0,"",VLOOKUP($A1555,DICO_Complet!A:R,18,FALSE))</f>
        <v/>
      </c>
    </row>
    <row r="1556" spans="1:20">
      <c r="A1556" s="29">
        <v>250425151000</v>
      </c>
      <c r="B1556" s="30" t="str">
        <f>IF(ISNA(VLOOKUP(Tableau161920[[#This Row],[Référence]],MON_MSG!A:B,2,FALSE)),"N",IF($I1556="Obsolete","N","O"))</f>
        <v>O</v>
      </c>
      <c r="C1556" s="3" t="str">
        <f>VLOOKUP($A1556,DICO_Complet!A:R,3,FALSE)</f>
        <v>Transaction</v>
      </c>
      <c r="D1556" s="3" t="str">
        <f>VLOOKUP($A1556,DICO_Complet!A:R,4,FALSE)</f>
        <v>remittanceData</v>
      </c>
      <c r="E1556" s="3" t="str">
        <f>VLOOKUP($A1556,DICO_Complet!A:R,5,FALSE)</f>
        <v>totalTipAmount</v>
      </c>
      <c r="F1556" s="3" t="str">
        <f>VLOOKUP($A1556,DICO_Complet!A:R,6,FALSE)</f>
        <v>AmountType</v>
      </c>
      <c r="G1556" s="31" t="str">
        <f>VLOOKUP($A1556,DICO_Complet!A:R,7,FALSE)</f>
        <v>DNS</v>
      </c>
      <c r="H1556" s="31">
        <f>VLOOKUP($A1556,DICO_Complet!A:R,8,FALSE)</f>
        <v>0</v>
      </c>
      <c r="I1556" s="3" t="str">
        <f>IF(VLOOKUP($A1556,DICO_Complet!A:R,9,FALSE)&lt;&gt;0,VLOOKUP($A1556,DICO_Complet!A:R,9,FALSE),"")</f>
        <v/>
      </c>
      <c r="J1556" s="3" t="str">
        <f>VLOOKUP($A1556,DICO_Complet!A:R,10,FALSE)</f>
        <v>total tip amount</v>
      </c>
      <c r="K1556" s="3" t="str">
        <f>IF(OR(ISNA(VLOOKUP(Tableau161920[[#This Row],[Référence]],MON_MSG!A:H,7,FALSE)),ISBLANK(VLOOKUP(Tableau161920[[#This Row],[Référence]],MON_MSG!A:H,7,FALSE))),"",VLOOKUP(Tableau161920[[#This Row],[Référence]],MON_MSG!A:H,7,FALSE))</f>
        <v/>
      </c>
      <c r="L1556" s="3" t="str">
        <f>IF(OR(ISNA(VLOOKUP(Tableau161920[[#This Row],[Référence]],MON_MSG!A:I,8,FALSE)),ISBLANK(VLOOKUP(Tableau161920[[#This Row],[Référence]],MON_MSG!A:I,8,FALSE))),"",VLOOKUP(Tableau161920[[#This Row],[Référence]],MON_MSG!A:I,8,FALSE))</f>
        <v/>
      </c>
      <c r="M1556" s="3" t="str">
        <f>IF(OR(ISNA(VLOOKUP(Tableau161920[[#This Row],[Référence]],MON_MSG!A:J,9,FALSE)),ISBLANK(VLOOKUP(Tableau161920[[#This Row],[Référence]],MON_MSG!A:J,9,FALSE))),"",VLOOKUP(Tableau161920[[#This Row],[Référence]],MON_MSG!A:J,9,FALSE))</f>
        <v/>
      </c>
      <c r="N1556" s="3" t="str">
        <f>IF(VLOOKUP($A1556,DICO_Complet!A:R,12,FALSE)=0,"",VLOOKUP($A1556,DICO_Complet!A:R,12,FALSE))</f>
        <v/>
      </c>
      <c r="O1556" s="3" t="str">
        <f>IF(VLOOKUP($A1556,DICO_Complet!A:R,13,FALSE)=0,"",VLOOKUP($A1556,DICO_Complet!A:R,13,FALSE))</f>
        <v/>
      </c>
      <c r="P1556" s="3" t="str">
        <f>IF(VLOOKUP($A1556,DICO_Complet!A:R,14,FALSE)=0,"",VLOOKUP($A1556,DICO_Complet!A:R,14,FALSE))</f>
        <v>112-p3</v>
      </c>
      <c r="Q1556" s="3" t="str">
        <f>IF(VLOOKUP($A1556,DICO_Complet!A:R,15,FALSE)=0,"",VLOOKUP($A1556,DICO_Complet!A:R,15,FALSE))</f>
        <v/>
      </c>
      <c r="R1556" s="3" t="str">
        <f>IF(VLOOKUP($A1556,DICO_Complet!A:R,16,FALSE)=0,"",VLOOKUP($A1556,DICO_Complet!A:R,16,FALSE))</f>
        <v/>
      </c>
      <c r="S1556" s="3" t="str">
        <f>IF(VLOOKUP($A1556,DICO_Complet!A:R,17,FALSE)=0,"",VLOOKUP($A1556,DICO_Complet!A:R,17,FALSE))</f>
        <v/>
      </c>
      <c r="T1556" s="3" t="str">
        <f>IF(VLOOKUP($A1556,DICO_Complet!A:R,18,FALSE)=0,"",VLOOKUP($A1556,DICO_Complet!A:R,18,FALSE))</f>
        <v/>
      </c>
    </row>
    <row r="1557" spans="1:20">
      <c r="A1557" s="29">
        <v>250707163002</v>
      </c>
      <c r="B1557" s="30" t="str">
        <f>IF(ISNA(VLOOKUP(Tableau161920[[#This Row],[Référence]],MON_MSG!A:B,2,FALSE)),"N",IF($I1557="Obsolete","N","O"))</f>
        <v>O</v>
      </c>
      <c r="C1557" s="3" t="str">
        <f>VLOOKUP($A1557,DICO_Complet!A:R,3,FALSE)</f>
        <v>Transaction</v>
      </c>
      <c r="D1557" s="3" t="str">
        <f>VLOOKUP($A1557,DICO_Complet!A:R,4,FALSE)</f>
        <v>remittanceData</v>
      </c>
      <c r="E1557" s="3" t="str">
        <f>VLOOKUP($A1557,DICO_Complet!A:R,5,FALSE)</f>
        <v>transactionsCounter</v>
      </c>
      <c r="F1557" s="3" t="str">
        <f>VLOOKUP($A1557,DICO_Complet!A:R,6,FALSE)</f>
        <v>Max10NumericText</v>
      </c>
      <c r="G1557" s="31" t="str">
        <f>VLOOKUP($A1557,DICO_Complet!A:R,7,FALSE)</f>
        <v>DNS</v>
      </c>
      <c r="H1557" s="31">
        <f>VLOOKUP($A1557,DICO_Complet!A:R,8,FALSE)</f>
        <v>0</v>
      </c>
      <c r="I1557" s="3" t="str">
        <f>IF(VLOOKUP($A1557,DICO_Complet!A:R,9,FALSE)&lt;&gt;0,VLOOKUP($A1557,DICO_Complet!A:R,9,FALSE),"")</f>
        <v/>
      </c>
      <c r="J1557" s="3" t="str">
        <f>VLOOKUP($A1557,DICO_Complet!A:R,10,FALSE)</f>
        <v>Number of operations in the remittance</v>
      </c>
      <c r="K1557" s="3" t="str">
        <f>IF(OR(ISNA(VLOOKUP(Tableau161920[[#This Row],[Référence]],MON_MSG!A:H,7,FALSE)),ISBLANK(VLOOKUP(Tableau161920[[#This Row],[Référence]],MON_MSG!A:H,7,FALSE))),"",VLOOKUP(Tableau161920[[#This Row],[Référence]],MON_MSG!A:H,7,FALSE))</f>
        <v/>
      </c>
      <c r="L1557" s="3" t="str">
        <f>IF(OR(ISNA(VLOOKUP(Tableau161920[[#This Row],[Référence]],MON_MSG!A:I,8,FALSE)),ISBLANK(VLOOKUP(Tableau161920[[#This Row],[Référence]],MON_MSG!A:I,8,FALSE))),"",VLOOKUP(Tableau161920[[#This Row],[Référence]],MON_MSG!A:I,8,FALSE))</f>
        <v/>
      </c>
      <c r="M1557" s="3" t="str">
        <f>IF(OR(ISNA(VLOOKUP(Tableau161920[[#This Row],[Référence]],MON_MSG!A:J,9,FALSE)),ISBLANK(VLOOKUP(Tableau161920[[#This Row],[Référence]],MON_MSG!A:J,9,FALSE))),"",VLOOKUP(Tableau161920[[#This Row],[Référence]],MON_MSG!A:J,9,FALSE))</f>
        <v/>
      </c>
      <c r="N1557" s="3" t="str">
        <f>IF(VLOOKUP($A1557,DICO_Complet!A:R,12,FALSE)=0,"",VLOOKUP($A1557,DICO_Complet!A:R,12,FALSE))</f>
        <v/>
      </c>
      <c r="O1557" s="3" t="str">
        <f>IF(VLOOKUP($A1557,DICO_Complet!A:R,13,FALSE)=0,"",VLOOKUP($A1557,DICO_Complet!A:R,13,FALSE))</f>
        <v/>
      </c>
      <c r="P1557" s="3" t="str">
        <f>IF(VLOOKUP($A1557,DICO_Complet!A:R,14,FALSE)=0,"",VLOOKUP($A1557,DICO_Complet!A:R,14,FALSE))</f>
        <v>070-p2</v>
      </c>
      <c r="Q1557" s="3" t="str">
        <f>IF(VLOOKUP($A1557,DICO_Complet!A:R,15,FALSE)=0,"",VLOOKUP($A1557,DICO_Complet!A:R,15,FALSE))</f>
        <v/>
      </c>
      <c r="R1557" s="3" t="str">
        <f>IF(VLOOKUP($A1557,DICO_Complet!A:R,16,FALSE)=0,"",VLOOKUP($A1557,DICO_Complet!A:R,16,FALSE))</f>
        <v/>
      </c>
      <c r="S1557" s="3" t="str">
        <f>IF(VLOOKUP($A1557,DICO_Complet!A:R,17,FALSE)=0,"",VLOOKUP($A1557,DICO_Complet!A:R,17,FALSE))</f>
        <v/>
      </c>
      <c r="T1557" s="3" t="str">
        <f>IF(VLOOKUP($A1557,DICO_Complet!A:R,18,FALSE)=0,"",VLOOKUP($A1557,DICO_Complet!A:R,18,FALSE))</f>
        <v/>
      </c>
    </row>
    <row r="1558" spans="1:20">
      <c r="A1558" s="29">
        <v>251021103705</v>
      </c>
      <c r="B1558" s="30" t="str">
        <f>IF(ISNA(VLOOKUP(Tableau161920[[#This Row],[Référence]],MON_MSG!A:B,2,FALSE)),"N",IF($I1558="Obsolete","N","O"))</f>
        <v>O</v>
      </c>
      <c r="C1558" s="3" t="str">
        <f>VLOOKUP($A1558,DICO_Complet!A:R,3,FALSE)</f>
        <v>Transaction</v>
      </c>
      <c r="D1558" s="3" t="str">
        <f>VLOOKUP($A1558,DICO_Complet!A:R,4,FALSE)</f>
        <v>remittanceData</v>
      </c>
      <c r="E1558" s="3" t="str">
        <f>VLOOKUP($A1558,DICO_Complet!A:R,5,FALSE)</f>
        <v>validatedTransactionsCounter</v>
      </c>
      <c r="F1558" s="3" t="str">
        <f>VLOOKUP($A1558,DICO_Complet!A:R,6,FALSE)</f>
        <v>Max10NumericText</v>
      </c>
      <c r="G1558" s="31" t="str">
        <f>VLOOKUP($A1558,DICO_Complet!A:R,7,FALSE)</f>
        <v>DNS</v>
      </c>
      <c r="H1558" s="31">
        <f>VLOOKUP($A1558,DICO_Complet!A:R,8,FALSE)</f>
        <v>0</v>
      </c>
      <c r="I1558" s="3" t="str">
        <f>IF(VLOOKUP($A1558,DICO_Complet!A:R,9,FALSE)&lt;&gt;0,VLOOKUP($A1558,DICO_Complet!A:R,9,FALSE),"")</f>
        <v/>
      </c>
      <c r="J1558" s="3" t="str">
        <f>VLOOKUP($A1558,DICO_Complet!A:R,10,FALSE)</f>
        <v>Counter of validated transaction in a remittance</v>
      </c>
      <c r="K1558" s="3" t="str">
        <f>IF(OR(ISNA(VLOOKUP(Tableau161920[[#This Row],[Référence]],MON_MSG!A:H,7,FALSE)),ISBLANK(VLOOKUP(Tableau161920[[#This Row],[Référence]],MON_MSG!A:H,7,FALSE))),"",VLOOKUP(Tableau161920[[#This Row],[Référence]],MON_MSG!A:H,7,FALSE))</f>
        <v/>
      </c>
      <c r="L1558" s="3" t="str">
        <f>IF(OR(ISNA(VLOOKUP(Tableau161920[[#This Row],[Référence]],MON_MSG!A:I,8,FALSE)),ISBLANK(VLOOKUP(Tableau161920[[#This Row],[Référence]],MON_MSG!A:I,8,FALSE))),"",VLOOKUP(Tableau161920[[#This Row],[Référence]],MON_MSG!A:I,8,FALSE))</f>
        <v/>
      </c>
      <c r="M1558" s="3" t="str">
        <f>IF(OR(ISNA(VLOOKUP(Tableau161920[[#This Row],[Référence]],MON_MSG!A:J,9,FALSE)),ISBLANK(VLOOKUP(Tableau161920[[#This Row],[Référence]],MON_MSG!A:J,9,FALSE))),"",VLOOKUP(Tableau161920[[#This Row],[Référence]],MON_MSG!A:J,9,FALSE))</f>
        <v/>
      </c>
      <c r="N1558" s="3" t="str">
        <f>IF(VLOOKUP($A1558,DICO_Complet!A:R,12,FALSE)=0,"",VLOOKUP($A1558,DICO_Complet!A:R,12,FALSE))</f>
        <v/>
      </c>
      <c r="O1558" s="3" t="str">
        <f>IF(VLOOKUP($A1558,DICO_Complet!A:R,13,FALSE)=0,"",VLOOKUP($A1558,DICO_Complet!A:R,13,FALSE))</f>
        <v/>
      </c>
      <c r="P1558" s="3" t="str">
        <f>IF(VLOOKUP($A1558,DICO_Complet!A:R,14,FALSE)=0,"",VLOOKUP($A1558,DICO_Complet!A:R,14,FALSE))</f>
        <v/>
      </c>
      <c r="Q1558" s="3" t="str">
        <f>IF(VLOOKUP($A1558,DICO_Complet!A:R,15,FALSE)=0,"",VLOOKUP($A1558,DICO_Complet!A:R,15,FALSE))</f>
        <v/>
      </c>
      <c r="R1558" s="3" t="str">
        <f>IF(VLOOKUP($A1558,DICO_Complet!A:R,16,FALSE)=0,"",VLOOKUP($A1558,DICO_Complet!A:R,16,FALSE))</f>
        <v/>
      </c>
      <c r="S1558" s="3" t="str">
        <f>IF(VLOOKUP($A1558,DICO_Complet!A:R,17,FALSE)=0,"",VLOOKUP($A1558,DICO_Complet!A:R,17,FALSE))</f>
        <v/>
      </c>
      <c r="T1558" s="3" t="str">
        <f>IF(VLOOKUP($A1558,DICO_Complet!A:R,18,FALSE)=0,"",VLOOKUP($A1558,DICO_Complet!A:R,18,FALSE))</f>
        <v/>
      </c>
    </row>
    <row r="1559" spans="1:20">
      <c r="A1559" s="29">
        <v>241112000261</v>
      </c>
      <c r="B1559" s="30" t="str">
        <f>IF(ISNA(VLOOKUP(Tableau161920[[#This Row],[Référence]],MON_MSG!A:B,2,FALSE)),"N",IF($I1559="Obsolete","N","O"))</f>
        <v>O</v>
      </c>
      <c r="C1559" s="3" t="str">
        <f>VLOOKUP($A1559,DICO_Complet!A:R,3,FALSE)</f>
        <v>Transaction</v>
      </c>
      <c r="D1559" s="3" t="str">
        <f>VLOOKUP($A1559,DICO_Complet!A:R,4,FALSE)</f>
        <v>response</v>
      </c>
      <c r="E1559" s="3" t="str">
        <f>VLOOKUP($A1559,DICO_Complet!A:R,5,FALSE)</f>
        <v>authorisationCode</v>
      </c>
      <c r="F1559" s="3" t="str">
        <f>VLOOKUP($A1559,DICO_Complet!A:R,6,FALSE)</f>
        <v>Max6AlphaNumericText</v>
      </c>
      <c r="G1559" s="31" t="str">
        <f>VLOOKUP($A1559,DICO_Complet!A:R,7,FALSE)</f>
        <v>DNS</v>
      </c>
      <c r="H1559" s="31">
        <f>VLOOKUP($A1559,DICO_Complet!A:R,8,FALSE)</f>
        <v>0</v>
      </c>
      <c r="I1559" s="3" t="str">
        <f>IF(VLOOKUP($A1559,DICO_Complet!A:R,9,FALSE)&lt;&gt;0,VLOOKUP($A1559,DICO_Complet!A:R,9,FALSE),"")</f>
        <v/>
      </c>
      <c r="J1559" s="3" t="str">
        <f>VLOOKUP($A1559,DICO_Complet!A:R,10,FALSE)</f>
        <v>authorisation identification response</v>
      </c>
      <c r="K1559" s="3" t="str">
        <f>IF(OR(ISNA(VLOOKUP(Tableau161920[[#This Row],[Référence]],MON_MSG!A:H,7,FALSE)),ISBLANK(VLOOKUP(Tableau161920[[#This Row],[Référence]],MON_MSG!A:H,7,FALSE))),"",VLOOKUP(Tableau161920[[#This Row],[Référence]],MON_MSG!A:H,7,FALSE))</f>
        <v/>
      </c>
      <c r="L1559" s="3" t="str">
        <f>IF(OR(ISNA(VLOOKUP(Tableau161920[[#This Row],[Référence]],MON_MSG!A:I,8,FALSE)),ISBLANK(VLOOKUP(Tableau161920[[#This Row],[Référence]],MON_MSG!A:I,8,FALSE))),"",VLOOKUP(Tableau161920[[#This Row],[Référence]],MON_MSG!A:I,8,FALSE))</f>
        <v/>
      </c>
      <c r="M1559" s="3" t="str">
        <f>IF(OR(ISNA(VLOOKUP(Tableau161920[[#This Row],[Référence]],MON_MSG!A:J,9,FALSE)),ISBLANK(VLOOKUP(Tableau161920[[#This Row],[Référence]],MON_MSG!A:J,9,FALSE))),"",VLOOKUP(Tableau161920[[#This Row],[Référence]],MON_MSG!A:J,9,FALSE))</f>
        <v/>
      </c>
      <c r="N1559" s="3" t="str">
        <f>IF(VLOOKUP($A1559,DICO_Complet!A:R,12,FALSE)=0,"",VLOOKUP($A1559,DICO_Complet!A:R,12,FALSE))</f>
        <v>ISO38</v>
      </c>
      <c r="O1559" s="3" t="str">
        <f>IF(VLOOKUP($A1559,DICO_Complet!A:R,13,FALSE)=0,"",VLOOKUP($A1559,DICO_Complet!A:R,13,FALSE))</f>
        <v>038</v>
      </c>
      <c r="P1559" s="3" t="str">
        <f>IF(VLOOKUP($A1559,DICO_Complet!A:R,14,FALSE)=0,"",VLOOKUP($A1559,DICO_Complet!A:R,14,FALSE))</f>
        <v>038</v>
      </c>
      <c r="Q1559" s="3" t="str">
        <f>IF(VLOOKUP($A1559,DICO_Complet!A:R,15,FALSE)=0,"",VLOOKUP($A1559,DICO_Complet!A:R,15,FALSE))</f>
        <v>038</v>
      </c>
      <c r="R1559" s="3" t="str">
        <f>IF(VLOOKUP($A1559,DICO_Complet!A:R,16,FALSE)=0,"",VLOOKUP($A1559,DICO_Complet!A:R,16,FALSE))</f>
        <v/>
      </c>
      <c r="S1559" s="3" t="str">
        <f>IF(VLOOKUP($A1559,DICO_Complet!A:R,17,FALSE)=0,"",VLOOKUP($A1559,DICO_Complet!A:R,17,FALSE))</f>
        <v>DE 038</v>
      </c>
      <c r="T1559" s="3" t="str">
        <f>IF(VLOOKUP($A1559,DICO_Complet!A:R,18,FALSE)=0,"",VLOOKUP($A1559,DICO_Complet!A:R,18,FALSE))</f>
        <v/>
      </c>
    </row>
    <row r="1560" spans="1:20">
      <c r="A1560" s="29">
        <v>241112000262</v>
      </c>
      <c r="B1560" s="30" t="str">
        <f>IF(ISNA(VLOOKUP(Tableau161920[[#This Row],[Référence]],MON_MSG!A:B,2,FALSE)),"N",IF($I1560="Obsolete","N","O"))</f>
        <v>O</v>
      </c>
      <c r="C1560" s="3" t="str">
        <f>VLOOKUP($A1560,DICO_Complet!A:R,3,FALSE)</f>
        <v>Transaction</v>
      </c>
      <c r="D1560" s="3" t="str">
        <f>VLOOKUP($A1560,DICO_Complet!A:R,4,FALSE)</f>
        <v>response</v>
      </c>
      <c r="E1560" s="3" t="str">
        <f>VLOOKUP($A1560,DICO_Complet!A:R,5,FALSE)</f>
        <v>responseCode</v>
      </c>
      <c r="F1560" s="3" t="str">
        <f>VLOOKUP($A1560,DICO_Complet!A:R,6,FALSE)</f>
        <v>Max6AlphaNumericText</v>
      </c>
      <c r="G1560" s="31" t="str">
        <f>VLOOKUP($A1560,DICO_Complet!A:R,7,FALSE)</f>
        <v>DNS</v>
      </c>
      <c r="H1560" s="31">
        <f>VLOOKUP($A1560,DICO_Complet!A:R,8,FALSE)</f>
        <v>0</v>
      </c>
      <c r="I1560" s="3" t="str">
        <f>IF(VLOOKUP($A1560,DICO_Complet!A:R,9,FALSE)&lt;&gt;0,VLOOKUP($A1560,DICO_Complet!A:R,9,FALSE),"")</f>
        <v/>
      </c>
      <c r="J1560" s="3" t="str">
        <f>VLOOKUP($A1560,DICO_Complet!A:R,10,FALSE)</f>
        <v>Response Code</v>
      </c>
      <c r="K1560" s="3" t="str">
        <f>IF(OR(ISNA(VLOOKUP(Tableau161920[[#This Row],[Référence]],MON_MSG!A:H,7,FALSE)),ISBLANK(VLOOKUP(Tableau161920[[#This Row],[Référence]],MON_MSG!A:H,7,FALSE))),"",VLOOKUP(Tableau161920[[#This Row],[Référence]],MON_MSG!A:H,7,FALSE))</f>
        <v/>
      </c>
      <c r="L1560" s="3" t="str">
        <f>IF(OR(ISNA(VLOOKUP(Tableau161920[[#This Row],[Référence]],MON_MSG!A:I,8,FALSE)),ISBLANK(VLOOKUP(Tableau161920[[#This Row],[Référence]],MON_MSG!A:I,8,FALSE))),"",VLOOKUP(Tableau161920[[#This Row],[Référence]],MON_MSG!A:I,8,FALSE))</f>
        <v/>
      </c>
      <c r="M1560" s="3" t="str">
        <f>IF(OR(ISNA(VLOOKUP(Tableau161920[[#This Row],[Référence]],MON_MSG!A:J,9,FALSE)),ISBLANK(VLOOKUP(Tableau161920[[#This Row],[Référence]],MON_MSG!A:J,9,FALSE))),"",VLOOKUP(Tableau161920[[#This Row],[Référence]],MON_MSG!A:J,9,FALSE))</f>
        <v/>
      </c>
      <c r="N1560" s="3" t="str">
        <f>IF(VLOOKUP($A1560,DICO_Complet!A:R,12,FALSE)=0,"",VLOOKUP($A1560,DICO_Complet!A:R,12,FALSE))</f>
        <v>ISO39</v>
      </c>
      <c r="O1560" s="3" t="str">
        <f>IF(VLOOKUP($A1560,DICO_Complet!A:R,13,FALSE)=0,"",VLOOKUP($A1560,DICO_Complet!A:R,13,FALSE))</f>
        <v>039</v>
      </c>
      <c r="P1560" s="3" t="str">
        <f>IF(VLOOKUP($A1560,DICO_Complet!A:R,14,FALSE)=0,"",VLOOKUP($A1560,DICO_Complet!A:R,14,FALSE))</f>
        <v>039</v>
      </c>
      <c r="Q1560" s="3" t="str">
        <f>IF(VLOOKUP($A1560,DICO_Complet!A:R,15,FALSE)=0,"",VLOOKUP($A1560,DICO_Complet!A:R,15,FALSE))</f>
        <v>039</v>
      </c>
      <c r="R1560" s="3" t="str">
        <f>IF(VLOOKUP($A1560,DICO_Complet!A:R,16,FALSE)=0,"",VLOOKUP($A1560,DICO_Complet!A:R,16,FALSE))</f>
        <v>field 39</v>
      </c>
      <c r="S1560" s="3" t="str">
        <f>IF(VLOOKUP($A1560,DICO_Complet!A:R,17,FALSE)=0,"",VLOOKUP($A1560,DICO_Complet!A:R,17,FALSE))</f>
        <v>DE 039</v>
      </c>
      <c r="T1560" s="3" t="str">
        <f>IF(VLOOKUP($A1560,DICO_Complet!A:R,18,FALSE)=0,"",VLOOKUP($A1560,DICO_Complet!A:R,18,FALSE))</f>
        <v/>
      </c>
    </row>
    <row r="1561" spans="1:20">
      <c r="A1561" s="29">
        <v>241114154800</v>
      </c>
      <c r="B1561" s="30" t="str">
        <f>IF(ISNA(VLOOKUP(Tableau161920[[#This Row],[Référence]],MON_MSG!A:B,2,FALSE)),"N",IF($I1561="Obsolete","N","O"))</f>
        <v>N</v>
      </c>
      <c r="C1561" s="3" t="str">
        <f>VLOOKUP($A1561,DICO_Complet!A:R,3,FALSE)</f>
        <v>Transaction</v>
      </c>
      <c r="D1561" s="3" t="str">
        <f>VLOOKUP($A1561,DICO_Complet!A:R,4,FALSE)</f>
        <v>response</v>
      </c>
      <c r="E1561" s="3" t="str">
        <f>VLOOKUP($A1561,DICO_Complet!A:R,5,FALSE)</f>
        <v>responseDateTime</v>
      </c>
      <c r="F1561" s="3" t="str">
        <f>VLOOKUP($A1561,DICO_Complet!A:R,6,FALSE)</f>
        <v>ISODateTime</v>
      </c>
      <c r="G1561" s="31" t="str">
        <f>VLOOKUP($A1561,DICO_Complet!A:R,7,FALSE)</f>
        <v>DNS</v>
      </c>
      <c r="H1561" s="31">
        <f>VLOOKUP($A1561,DICO_Complet!A:R,8,FALSE)</f>
        <v>0</v>
      </c>
      <c r="I1561" s="3" t="str">
        <f>IF(VLOOKUP($A1561,DICO_Complet!A:R,9,FALSE)&lt;&gt;0,VLOOKUP($A1561,DICO_Complet!A:R,9,FALSE),"")</f>
        <v>Obsolete</v>
      </c>
      <c r="J1561" s="3" t="str">
        <f>VLOOKUP($A1561,DICO_Complet!A:R,10,FALSE)</f>
        <v>Response Date Time</v>
      </c>
      <c r="K1561" s="3" t="str">
        <f>IF(OR(ISNA(VLOOKUP(Tableau161920[[#This Row],[Référence]],MON_MSG!A:H,7,FALSE)),ISBLANK(VLOOKUP(Tableau161920[[#This Row],[Référence]],MON_MSG!A:H,7,FALSE))),"",VLOOKUP(Tableau161920[[#This Row],[Référence]],MON_MSG!A:H,7,FALSE))</f>
        <v/>
      </c>
      <c r="L1561" s="3" t="str">
        <f>IF(OR(ISNA(VLOOKUP(Tableau161920[[#This Row],[Référence]],MON_MSG!A:I,8,FALSE)),ISBLANK(VLOOKUP(Tableau161920[[#This Row],[Référence]],MON_MSG!A:I,8,FALSE))),"",VLOOKUP(Tableau161920[[#This Row],[Référence]],MON_MSG!A:I,8,FALSE))</f>
        <v/>
      </c>
      <c r="M1561" s="3" t="str">
        <f>IF(OR(ISNA(VLOOKUP(Tableau161920[[#This Row],[Référence]],MON_MSG!A:J,9,FALSE)),ISBLANK(VLOOKUP(Tableau161920[[#This Row],[Référence]],MON_MSG!A:J,9,FALSE))),"",VLOOKUP(Tableau161920[[#This Row],[Référence]],MON_MSG!A:J,9,FALSE))</f>
        <v/>
      </c>
      <c r="N1561" s="3" t="str">
        <f>IF(VLOOKUP($A1561,DICO_Complet!A:R,12,FALSE)=0,"",VLOOKUP($A1561,DICO_Complet!A:R,12,FALSE))</f>
        <v/>
      </c>
      <c r="O1561" s="3" t="str">
        <f>IF(VLOOKUP($A1561,DICO_Complet!A:R,13,FALSE)=0,"",VLOOKUP($A1561,DICO_Complet!A:R,13,FALSE))</f>
        <v/>
      </c>
      <c r="P1561" s="3" t="str">
        <f>IF(VLOOKUP($A1561,DICO_Complet!A:R,14,FALSE)=0,"",VLOOKUP($A1561,DICO_Complet!A:R,14,FALSE))</f>
        <v/>
      </c>
      <c r="Q1561" s="3" t="str">
        <f>IF(VLOOKUP($A1561,DICO_Complet!A:R,15,FALSE)=0,"",VLOOKUP($A1561,DICO_Complet!A:R,15,FALSE))</f>
        <v/>
      </c>
      <c r="R1561" s="3" t="str">
        <f>IF(VLOOKUP($A1561,DICO_Complet!A:R,16,FALSE)=0,"",VLOOKUP($A1561,DICO_Complet!A:R,16,FALSE))</f>
        <v/>
      </c>
      <c r="S1561" s="3" t="str">
        <f>IF(VLOOKUP($A1561,DICO_Complet!A:R,17,FALSE)=0,"",VLOOKUP($A1561,DICO_Complet!A:R,17,FALSE))</f>
        <v/>
      </c>
      <c r="T1561" s="3" t="str">
        <f>IF(VLOOKUP($A1561,DICO_Complet!A:R,18,FALSE)=0,"",VLOOKUP($A1561,DICO_Complet!A:R,18,FALSE))</f>
        <v/>
      </c>
    </row>
    <row r="1562" spans="1:20">
      <c r="A1562" s="29">
        <v>250408142700</v>
      </c>
      <c r="B1562" s="30" t="str">
        <f>IF(ISNA(VLOOKUP(Tableau161920[[#This Row],[Référence]],MON_MSG!A:B,2,FALSE)),"N",IF($I1562="Obsolete","N","O"))</f>
        <v>O</v>
      </c>
      <c r="C1562" s="3" t="str">
        <f>VLOOKUP($A1562,DICO_Complet!A:R,3,FALSE)</f>
        <v>Transaction</v>
      </c>
      <c r="D1562" s="3" t="str">
        <f>VLOOKUP($A1562,DICO_Complet!A:R,4,FALSE)</f>
        <v>response</v>
      </c>
      <c r="E1562" s="3" t="str">
        <f>VLOOKUP($A1562,DICO_Complet!A:R,5,FALSE)</f>
        <v>reversalReason</v>
      </c>
      <c r="F1562" s="3" t="str">
        <f>VLOOKUP($A1562,DICO_Complet!A:R,6,FALSE)</f>
        <v>Max5AlphaNumericText</v>
      </c>
      <c r="G1562" s="31" t="str">
        <f>VLOOKUP($A1562,DICO_Complet!A:R,7,FALSE)</f>
        <v>DNS</v>
      </c>
      <c r="H1562" s="31">
        <f>VLOOKUP($A1562,DICO_Complet!A:R,8,FALSE)</f>
        <v>0</v>
      </c>
      <c r="I1562" s="3" t="str">
        <f>IF(VLOOKUP($A1562,DICO_Complet!A:R,9,FALSE)&lt;&gt;0,VLOOKUP($A1562,DICO_Complet!A:R,9,FALSE),"")</f>
        <v/>
      </c>
      <c r="J1562" s="3" t="str">
        <f>VLOOKUP($A1562,DICO_Complet!A:R,10,FALSE)</f>
        <v>Reason of reversal transported</v>
      </c>
      <c r="K1562" s="3" t="str">
        <f>IF(OR(ISNA(VLOOKUP(Tableau161920[[#This Row],[Référence]],MON_MSG!A:H,7,FALSE)),ISBLANK(VLOOKUP(Tableau161920[[#This Row],[Référence]],MON_MSG!A:H,7,FALSE))),"",VLOOKUP(Tableau161920[[#This Row],[Référence]],MON_MSG!A:H,7,FALSE))</f>
        <v/>
      </c>
      <c r="L1562" s="3" t="str">
        <f>IF(OR(ISNA(VLOOKUP(Tableau161920[[#This Row],[Référence]],MON_MSG!A:I,8,FALSE)),ISBLANK(VLOOKUP(Tableau161920[[#This Row],[Référence]],MON_MSG!A:I,8,FALSE))),"",VLOOKUP(Tableau161920[[#This Row],[Référence]],MON_MSG!A:I,8,FALSE))</f>
        <v/>
      </c>
      <c r="M1562" s="3" t="str">
        <f>IF(OR(ISNA(VLOOKUP(Tableau161920[[#This Row],[Référence]],MON_MSG!A:J,9,FALSE)),ISBLANK(VLOOKUP(Tableau161920[[#This Row],[Référence]],MON_MSG!A:J,9,FALSE))),"",VLOOKUP(Tableau161920[[#This Row],[Référence]],MON_MSG!A:J,9,FALSE))</f>
        <v/>
      </c>
      <c r="N1562" s="3" t="str">
        <f>IF(VLOOKUP($A1562,DICO_Complet!A:R,12,FALSE)=0,"",VLOOKUP($A1562,DICO_Complet!A:R,12,FALSE))</f>
        <v>AUT127</v>
      </c>
      <c r="O1562" s="3" t="str">
        <f>IF(VLOOKUP($A1562,DICO_Complet!A:R,13,FALSE)=0,"",VLOOKUP($A1562,DICO_Complet!A:R,13,FALSE))</f>
        <v/>
      </c>
      <c r="P1562" s="3" t="str">
        <f>IF(VLOOKUP($A1562,DICO_Complet!A:R,14,FALSE)=0,"",VLOOKUP($A1562,DICO_Complet!A:R,14,FALSE))</f>
        <v/>
      </c>
      <c r="Q1562" s="3" t="str">
        <f>IF(VLOOKUP($A1562,DICO_Complet!A:R,15,FALSE)=0,"",VLOOKUP($A1562,DICO_Complet!A:R,15,FALSE))</f>
        <v/>
      </c>
      <c r="R1562" s="3" t="str">
        <f>IF(VLOOKUP($A1562,DICO_Complet!A:R,16,FALSE)=0,"",VLOOKUP($A1562,DICO_Complet!A:R,16,FALSE))</f>
        <v/>
      </c>
      <c r="S1562" s="3" t="str">
        <f>IF(VLOOKUP($A1562,DICO_Complet!A:R,17,FALSE)=0,"",VLOOKUP($A1562,DICO_Complet!A:R,17,FALSE))</f>
        <v/>
      </c>
      <c r="T1562" s="3" t="str">
        <f>IF(VLOOKUP($A1562,DICO_Complet!A:R,18,FALSE)=0,"",VLOOKUP($A1562,DICO_Complet!A:R,18,FALSE))</f>
        <v/>
      </c>
    </row>
    <row r="1563" spans="1:20">
      <c r="A1563" s="29">
        <v>250408142402</v>
      </c>
      <c r="B1563" s="30" t="str">
        <f>IF(ISNA(VLOOKUP(Tableau161920[[#This Row],[Référence]],MON_MSG!A:B,2,FALSE)),"N",IF($I1563="Obsolete","N","O"))</f>
        <v>O</v>
      </c>
      <c r="C1563" s="3" t="str">
        <f>VLOOKUP($A1563,DICO_Complet!A:R,3,FALSE)</f>
        <v>Transaction</v>
      </c>
      <c r="D1563" s="3" t="str">
        <f>VLOOKUP($A1563,DICO_Complet!A:R,4,FALSE)</f>
        <v>response</v>
      </c>
      <c r="E1563" s="3" t="str">
        <f>VLOOKUP($A1563,DICO_Complet!A:R,5,FALSE)</f>
        <v>storedResponseCode</v>
      </c>
      <c r="F1563" s="3" t="str">
        <f>VLOOKUP($A1563,DICO_Complet!A:R,6,FALSE)</f>
        <v>AdditionalDataType</v>
      </c>
      <c r="G1563" s="31" t="str">
        <f>VLOOKUP($A1563,DICO_Complet!A:R,7,FALSE)</f>
        <v>DNS</v>
      </c>
      <c r="H1563" s="31">
        <f>VLOOKUP($A1563,DICO_Complet!A:R,8,FALSE)</f>
        <v>0</v>
      </c>
      <c r="I1563" s="3" t="str">
        <f>IF(VLOOKUP($A1563,DICO_Complet!A:R,9,FALSE)&lt;&gt;0,VLOOKUP($A1563,DICO_Complet!A:R,9,FALSE),"")</f>
        <v/>
      </c>
      <c r="J1563" s="3" t="str">
        <f>VLOOKUP($A1563,DICO_Complet!A:R,10,FALSE)</f>
        <v>to store response code from different services</v>
      </c>
      <c r="K1563" s="3" t="str">
        <f>IF(OR(ISNA(VLOOKUP(Tableau161920[[#This Row],[Référence]],MON_MSG!A:H,7,FALSE)),ISBLANK(VLOOKUP(Tableau161920[[#This Row],[Référence]],MON_MSG!A:H,7,FALSE))),"",VLOOKUP(Tableau161920[[#This Row],[Référence]],MON_MSG!A:H,7,FALSE))</f>
        <v/>
      </c>
      <c r="L1563" s="3" t="str">
        <f>IF(OR(ISNA(VLOOKUP(Tableau161920[[#This Row],[Référence]],MON_MSG!A:I,8,FALSE)),ISBLANK(VLOOKUP(Tableau161920[[#This Row],[Référence]],MON_MSG!A:I,8,FALSE))),"",VLOOKUP(Tableau161920[[#This Row],[Référence]],MON_MSG!A:I,8,FALSE))</f>
        <v/>
      </c>
      <c r="M1563" s="3" t="str">
        <f>IF(OR(ISNA(VLOOKUP(Tableau161920[[#This Row],[Référence]],MON_MSG!A:J,9,FALSE)),ISBLANK(VLOOKUP(Tableau161920[[#This Row],[Référence]],MON_MSG!A:J,9,FALSE))),"",VLOOKUP(Tableau161920[[#This Row],[Référence]],MON_MSG!A:J,9,FALSE))</f>
        <v/>
      </c>
      <c r="N1563" s="3" t="str">
        <f>IF(VLOOKUP($A1563,DICO_Complet!A:R,12,FALSE)=0,"",VLOOKUP($A1563,DICO_Complet!A:R,12,FALSE))</f>
        <v/>
      </c>
      <c r="O1563" s="3" t="str">
        <f>IF(VLOOKUP($A1563,DICO_Complet!A:R,13,FALSE)=0,"",VLOOKUP($A1563,DICO_Complet!A:R,13,FALSE))</f>
        <v>N/A</v>
      </c>
      <c r="P1563" s="3" t="str">
        <f>IF(VLOOKUP($A1563,DICO_Complet!A:R,14,FALSE)=0,"",VLOOKUP($A1563,DICO_Complet!A:R,14,FALSE))</f>
        <v>N/A</v>
      </c>
      <c r="Q1563" s="3" t="str">
        <f>IF(VLOOKUP($A1563,DICO_Complet!A:R,15,FALSE)=0,"",VLOOKUP($A1563,DICO_Complet!A:R,15,FALSE))</f>
        <v>N/A</v>
      </c>
      <c r="R1563" s="3" t="str">
        <f>IF(VLOOKUP($A1563,DICO_Complet!A:R,16,FALSE)=0,"",VLOOKUP($A1563,DICO_Complet!A:R,16,FALSE))</f>
        <v>N/A</v>
      </c>
      <c r="S1563" s="3" t="str">
        <f>IF(VLOOKUP($A1563,DICO_Complet!A:R,17,FALSE)=0,"",VLOOKUP($A1563,DICO_Complet!A:R,17,FALSE))</f>
        <v>N/A</v>
      </c>
      <c r="T1563" s="3" t="str">
        <f>IF(VLOOKUP($A1563,DICO_Complet!A:R,18,FALSE)=0,"",VLOOKUP($A1563,DICO_Complet!A:R,18,FALSE))</f>
        <v/>
      </c>
    </row>
    <row r="1564" spans="1:20">
      <c r="A1564" s="29">
        <v>250717102648</v>
      </c>
      <c r="B1564" s="30" t="str">
        <f>IF(ISNA(VLOOKUP(Tableau161920[[#This Row],[Référence]],MON_MSG!A:B,2,FALSE)),"N",IF($I1564="Obsolete","N","O"))</f>
        <v>O</v>
      </c>
      <c r="C1564" s="3" t="str">
        <f>VLOOKUP($A1564,DICO_Complet!A:R,3,FALSE)</f>
        <v>Transaction</v>
      </c>
      <c r="D1564" s="3" t="str">
        <f>VLOOKUP($A1564,DICO_Complet!A:R,4,FALSE)</f>
        <v>response</v>
      </c>
      <c r="E1564" s="3" t="str">
        <f>VLOOKUP($A1564,DICO_Complet!A:R,5,FALSE)</f>
        <v>transactionWarningCode</v>
      </c>
      <c r="F1564" s="3" t="str">
        <f>VLOOKUP($A1564,DICO_Complet!A:R,6,FALSE)</f>
        <v>TransactionWarningCodeCodeset</v>
      </c>
      <c r="G1564" s="31" t="str">
        <f>VLOOKUP($A1564,DICO_Complet!A:R,7,FALSE)</f>
        <v>DNS</v>
      </c>
      <c r="H1564" s="31">
        <f>VLOOKUP($A1564,DICO_Complet!A:R,8,FALSE)</f>
        <v>0</v>
      </c>
      <c r="I1564" s="3" t="str">
        <f>IF(VLOOKUP($A1564,DICO_Complet!A:R,9,FALSE)&lt;&gt;0,VLOOKUP($A1564,DICO_Complet!A:R,9,FALSE),"")</f>
        <v/>
      </c>
      <c r="J1564" s="3" t="str">
        <f>VLOOKUP($A1564,DICO_Complet!A:R,10,FALSE)</f>
        <v>Warning of transaction during selfcare creation</v>
      </c>
      <c r="K1564" s="3" t="str">
        <f>IF(OR(ISNA(VLOOKUP(Tableau161920[[#This Row],[Référence]],MON_MSG!A:H,7,FALSE)),ISBLANK(VLOOKUP(Tableau161920[[#This Row],[Référence]],MON_MSG!A:H,7,FALSE))),"",VLOOKUP(Tableau161920[[#This Row],[Référence]],MON_MSG!A:H,7,FALSE))</f>
        <v/>
      </c>
      <c r="L1564" s="3" t="str">
        <f>IF(OR(ISNA(VLOOKUP(Tableau161920[[#This Row],[Référence]],MON_MSG!A:I,8,FALSE)),ISBLANK(VLOOKUP(Tableau161920[[#This Row],[Référence]],MON_MSG!A:I,8,FALSE))),"",VLOOKUP(Tableau161920[[#This Row],[Référence]],MON_MSG!A:I,8,FALSE))</f>
        <v/>
      </c>
      <c r="M1564" s="3" t="str">
        <f>IF(OR(ISNA(VLOOKUP(Tableau161920[[#This Row],[Référence]],MON_MSG!A:J,9,FALSE)),ISBLANK(VLOOKUP(Tableau161920[[#This Row],[Référence]],MON_MSG!A:J,9,FALSE))),"",VLOOKUP(Tableau161920[[#This Row],[Référence]],MON_MSG!A:J,9,FALSE))</f>
        <v/>
      </c>
      <c r="N1564" s="3" t="str">
        <f>IF(VLOOKUP($A1564,DICO_Complet!A:R,12,FALSE)=0,"",VLOOKUP($A1564,DICO_Complet!A:R,12,FALSE))</f>
        <v/>
      </c>
      <c r="O1564" s="3" t="str">
        <f>IF(VLOOKUP($A1564,DICO_Complet!A:R,13,FALSE)=0,"",VLOOKUP($A1564,DICO_Complet!A:R,13,FALSE))</f>
        <v/>
      </c>
      <c r="P1564" s="3" t="str">
        <f>IF(VLOOKUP($A1564,DICO_Complet!A:R,14,FALSE)=0,"",VLOOKUP($A1564,DICO_Complet!A:R,14,FALSE))</f>
        <v/>
      </c>
      <c r="Q1564" s="3" t="str">
        <f>IF(VLOOKUP($A1564,DICO_Complet!A:R,15,FALSE)=0,"",VLOOKUP($A1564,DICO_Complet!A:R,15,FALSE))</f>
        <v/>
      </c>
      <c r="R1564" s="3" t="str">
        <f>IF(VLOOKUP($A1564,DICO_Complet!A:R,16,FALSE)=0,"",VLOOKUP($A1564,DICO_Complet!A:R,16,FALSE))</f>
        <v/>
      </c>
      <c r="S1564" s="3" t="str">
        <f>IF(VLOOKUP($A1564,DICO_Complet!A:R,17,FALSE)=0,"",VLOOKUP($A1564,DICO_Complet!A:R,17,FALSE))</f>
        <v/>
      </c>
      <c r="T1564" s="3" t="str">
        <f>IF(VLOOKUP($A1564,DICO_Complet!A:R,18,FALSE)=0,"",VLOOKUP($A1564,DICO_Complet!A:R,18,FALSE))</f>
        <v/>
      </c>
    </row>
    <row r="1565" spans="1:20">
      <c r="A1565" s="29">
        <v>250317120011</v>
      </c>
      <c r="B1565" s="30" t="str">
        <f>IF(ISNA(VLOOKUP(Tableau161920[[#This Row],[Référence]],MON_MSG!A:B,2,FALSE)),"N",IF($I1565="Obsolete","N","O"))</f>
        <v>O</v>
      </c>
      <c r="C1565" s="3" t="str">
        <f>VLOOKUP($A1565,DICO_Complet!A:R,3,FALSE)</f>
        <v>Transaction</v>
      </c>
      <c r="D1565" s="3" t="str">
        <f>VLOOKUP($A1565,DICO_Complet!A:R,4,FALSE)</f>
        <v>schemeFees</v>
      </c>
      <c r="E1565" s="3" t="str">
        <f>VLOOKUP($A1565,DICO_Complet!A:R,5,FALSE)</f>
        <v>schemeFeesDetails</v>
      </c>
      <c r="F1565" s="3" t="str">
        <f>VLOOKUP($A1565,DICO_Complet!A:R,6,FALSE)</f>
        <v>SchemeFeesType</v>
      </c>
      <c r="G1565" s="31" t="str">
        <f>VLOOKUP($A1565,DICO_Complet!A:R,7,FALSE)</f>
        <v>DNS</v>
      </c>
      <c r="H1565" s="31">
        <f>VLOOKUP($A1565,DICO_Complet!A:R,8,FALSE)</f>
        <v>0</v>
      </c>
      <c r="I1565" s="3" t="str">
        <f>IF(VLOOKUP($A1565,DICO_Complet!A:R,9,FALSE)&lt;&gt;0,VLOOKUP($A1565,DICO_Complet!A:R,9,FALSE),"")</f>
        <v/>
      </c>
      <c r="J1565" s="3" t="str">
        <f>VLOOKUP($A1565,DICO_Complet!A:R,10,FALSE)</f>
        <v>Scheme fee details</v>
      </c>
      <c r="K1565" s="3" t="str">
        <f>IF(OR(ISNA(VLOOKUP(Tableau161920[[#This Row],[Référence]],MON_MSG!A:H,7,FALSE)),ISBLANK(VLOOKUP(Tableau161920[[#This Row],[Référence]],MON_MSG!A:H,7,FALSE))),"",VLOOKUP(Tableau161920[[#This Row],[Référence]],MON_MSG!A:H,7,FALSE))</f>
        <v/>
      </c>
      <c r="L1565" s="3" t="str">
        <f>IF(OR(ISNA(VLOOKUP(Tableau161920[[#This Row],[Référence]],MON_MSG!A:I,8,FALSE)),ISBLANK(VLOOKUP(Tableau161920[[#This Row],[Référence]],MON_MSG!A:I,8,FALSE))),"",VLOOKUP(Tableau161920[[#This Row],[Référence]],MON_MSG!A:I,8,FALSE))</f>
        <v/>
      </c>
      <c r="M1565" s="3" t="str">
        <f>IF(OR(ISNA(VLOOKUP(Tableau161920[[#This Row],[Référence]],MON_MSG!A:J,9,FALSE)),ISBLANK(VLOOKUP(Tableau161920[[#This Row],[Référence]],MON_MSG!A:J,9,FALSE))),"",VLOOKUP(Tableau161920[[#This Row],[Référence]],MON_MSG!A:J,9,FALSE))</f>
        <v/>
      </c>
      <c r="N1565" s="3" t="str">
        <f>IF(VLOOKUP($A1565,DICO_Complet!A:R,12,FALSE)=0,"",VLOOKUP($A1565,DICO_Complet!A:R,12,FALSE))</f>
        <v/>
      </c>
      <c r="O1565" s="3" t="str">
        <f>IF(VLOOKUP($A1565,DICO_Complet!A:R,13,FALSE)=0,"",VLOOKUP($A1565,DICO_Complet!A:R,13,FALSE))</f>
        <v/>
      </c>
      <c r="P1565" s="3" t="str">
        <f>IF(VLOOKUP($A1565,DICO_Complet!A:R,14,FALSE)=0,"",VLOOKUP($A1565,DICO_Complet!A:R,14,FALSE))</f>
        <v/>
      </c>
      <c r="Q1565" s="3" t="str">
        <f>IF(VLOOKUP($A1565,DICO_Complet!A:R,15,FALSE)=0,"",VLOOKUP($A1565,DICO_Complet!A:R,15,FALSE))</f>
        <v/>
      </c>
      <c r="R1565" s="3" t="str">
        <f>IF(VLOOKUP($A1565,DICO_Complet!A:R,16,FALSE)=0,"",VLOOKUP($A1565,DICO_Complet!A:R,16,FALSE))</f>
        <v/>
      </c>
      <c r="S1565" s="3" t="str">
        <f>IF(VLOOKUP($A1565,DICO_Complet!A:R,17,FALSE)=0,"",VLOOKUP($A1565,DICO_Complet!A:R,17,FALSE))</f>
        <v/>
      </c>
      <c r="T1565" s="3" t="str">
        <f>IF(VLOOKUP($A1565,DICO_Complet!A:R,18,FALSE)=0,"",VLOOKUP($A1565,DICO_Complet!A:R,18,FALSE))</f>
        <v/>
      </c>
    </row>
    <row r="1566" spans="1:20">
      <c r="A1566" s="29">
        <v>250317120012</v>
      </c>
      <c r="B1566" s="30" t="str">
        <f>IF(ISNA(VLOOKUP(Tableau161920[[#This Row],[Référence]],MON_MSG!A:B,2,FALSE)),"N",IF($I1566="Obsolete","N","O"))</f>
        <v>O</v>
      </c>
      <c r="C1566" s="3" t="str">
        <f>VLOOKUP($A1566,DICO_Complet!A:R,3,FALSE)</f>
        <v>Transaction</v>
      </c>
      <c r="D1566" s="3" t="str">
        <f>VLOOKUP($A1566,DICO_Complet!A:R,4,FALSE)</f>
        <v>schemeFees</v>
      </c>
      <c r="E1566" s="3" t="str">
        <f>VLOOKUP($A1566,DICO_Complet!A:R,5,FALSE)</f>
        <v>totalAmount</v>
      </c>
      <c r="F1566" s="3" t="str">
        <f>VLOOKUP($A1566,DICO_Complet!A:R,6,FALSE)</f>
        <v>AmountType</v>
      </c>
      <c r="G1566" s="31" t="str">
        <f>VLOOKUP($A1566,DICO_Complet!A:R,7,FALSE)</f>
        <v>DNS</v>
      </c>
      <c r="H1566" s="31">
        <f>VLOOKUP($A1566,DICO_Complet!A:R,8,FALSE)</f>
        <v>0</v>
      </c>
      <c r="I1566" s="3" t="str">
        <f>IF(VLOOKUP($A1566,DICO_Complet!A:R,9,FALSE)&lt;&gt;0,VLOOKUP($A1566,DICO_Complet!A:R,9,FALSE),"")</f>
        <v/>
      </c>
      <c r="J1566" s="3" t="str">
        <f>VLOOKUP($A1566,DICO_Complet!A:R,10,FALSE)</f>
        <v>Scheme fees total amount (signed)</v>
      </c>
      <c r="K1566" s="3" t="str">
        <f>IF(OR(ISNA(VLOOKUP(Tableau161920[[#This Row],[Référence]],MON_MSG!A:H,7,FALSE)),ISBLANK(VLOOKUP(Tableau161920[[#This Row],[Référence]],MON_MSG!A:H,7,FALSE))),"",VLOOKUP(Tableau161920[[#This Row],[Référence]],MON_MSG!A:H,7,FALSE))</f>
        <v/>
      </c>
      <c r="L1566" s="3" t="str">
        <f>IF(OR(ISNA(VLOOKUP(Tableau161920[[#This Row],[Référence]],MON_MSG!A:I,8,FALSE)),ISBLANK(VLOOKUP(Tableau161920[[#This Row],[Référence]],MON_MSG!A:I,8,FALSE))),"",VLOOKUP(Tableau161920[[#This Row],[Référence]],MON_MSG!A:I,8,FALSE))</f>
        <v/>
      </c>
      <c r="M1566" s="3" t="str">
        <f>IF(OR(ISNA(VLOOKUP(Tableau161920[[#This Row],[Référence]],MON_MSG!A:J,9,FALSE)),ISBLANK(VLOOKUP(Tableau161920[[#This Row],[Référence]],MON_MSG!A:J,9,FALSE))),"",VLOOKUP(Tableau161920[[#This Row],[Référence]],MON_MSG!A:J,9,FALSE))</f>
        <v/>
      </c>
      <c r="N1566" s="3" t="str">
        <f>IF(VLOOKUP($A1566,DICO_Complet!A:R,12,FALSE)=0,"",VLOOKUP($A1566,DICO_Complet!A:R,12,FALSE))</f>
        <v/>
      </c>
      <c r="O1566" s="3" t="str">
        <f>IF(VLOOKUP($A1566,DICO_Complet!A:R,13,FALSE)=0,"",VLOOKUP($A1566,DICO_Complet!A:R,13,FALSE))</f>
        <v/>
      </c>
      <c r="P1566" s="3" t="str">
        <f>IF(VLOOKUP($A1566,DICO_Complet!A:R,14,FALSE)=0,"",VLOOKUP($A1566,DICO_Complet!A:R,14,FALSE))</f>
        <v/>
      </c>
      <c r="Q1566" s="3" t="str">
        <f>IF(VLOOKUP($A1566,DICO_Complet!A:R,15,FALSE)=0,"",VLOOKUP($A1566,DICO_Complet!A:R,15,FALSE))</f>
        <v/>
      </c>
      <c r="R1566" s="3" t="str">
        <f>IF(VLOOKUP($A1566,DICO_Complet!A:R,16,FALSE)=0,"",VLOOKUP($A1566,DICO_Complet!A:R,16,FALSE))</f>
        <v/>
      </c>
      <c r="S1566" s="3" t="str">
        <f>IF(VLOOKUP($A1566,DICO_Complet!A:R,17,FALSE)=0,"",VLOOKUP($A1566,DICO_Complet!A:R,17,FALSE))</f>
        <v/>
      </c>
      <c r="T1566" s="3" t="str">
        <f>IF(VLOOKUP($A1566,DICO_Complet!A:R,18,FALSE)=0,"",VLOOKUP($A1566,DICO_Complet!A:R,18,FALSE))</f>
        <v/>
      </c>
    </row>
    <row r="1567" spans="1:20">
      <c r="A1567" s="29">
        <v>250212174516</v>
      </c>
      <c r="B1567" s="30" t="str">
        <f>IF(ISNA(VLOOKUP(Tableau161920[[#This Row],[Référence]],MON_MSG!A:B,2,FALSE)),"N",IF($I1567="Obsolete","N","O"))</f>
        <v>O</v>
      </c>
      <c r="C1567" s="3" t="str">
        <f>VLOOKUP($A1567,DICO_Complet!A:R,3,FALSE)</f>
        <v>Transaction</v>
      </c>
      <c r="D1567" s="3" t="str">
        <f>VLOOKUP($A1567,DICO_Complet!A:R,4,FALSE)</f>
        <v>security</v>
      </c>
      <c r="E1567" s="3" t="str">
        <f>VLOOKUP($A1567,DICO_Complet!A:R,5,FALSE)</f>
        <v>baseDerivationKeyIdentifier</v>
      </c>
      <c r="F1567" s="3" t="str">
        <f>VLOOKUP($A1567,DICO_Complet!A:R,6,FALSE)</f>
        <v>Max50Text</v>
      </c>
      <c r="G1567" s="31" t="str">
        <f>VLOOKUP($A1567,DICO_Complet!A:R,7,FALSE)</f>
        <v>DNS</v>
      </c>
      <c r="H1567" s="31">
        <f>VLOOKUP($A1567,DICO_Complet!A:R,8,FALSE)</f>
        <v>0</v>
      </c>
      <c r="I1567" s="3" t="str">
        <f>IF(VLOOKUP($A1567,DICO_Complet!A:R,9,FALSE)&lt;&gt;0,VLOOKUP($A1567,DICO_Complet!A:R,9,FALSE),"")</f>
        <v/>
      </c>
      <c r="J1567" s="3" t="str">
        <f>VLOOKUP($A1567,DICO_Complet!A:R,10,FALSE)</f>
        <v>The BaseDerivationKey key is used to generate the sealing keys (KSC) or transport code (KT) for each transaction</v>
      </c>
      <c r="K1567" s="3" t="str">
        <f>IF(OR(ISNA(VLOOKUP(Tableau161920[[#This Row],[Référence]],MON_MSG!A:H,7,FALSE)),ISBLANK(VLOOKUP(Tableau161920[[#This Row],[Référence]],MON_MSG!A:H,7,FALSE))),"",VLOOKUP(Tableau161920[[#This Row],[Référence]],MON_MSG!A:H,7,FALSE))</f>
        <v/>
      </c>
      <c r="L1567" s="3" t="str">
        <f>IF(OR(ISNA(VLOOKUP(Tableau161920[[#This Row],[Référence]],MON_MSG!A:I,8,FALSE)),ISBLANK(VLOOKUP(Tableau161920[[#This Row],[Référence]],MON_MSG!A:I,8,FALSE))),"",VLOOKUP(Tableau161920[[#This Row],[Référence]],MON_MSG!A:I,8,FALSE))</f>
        <v/>
      </c>
      <c r="M1567" s="3" t="str">
        <f>IF(OR(ISNA(VLOOKUP(Tableau161920[[#This Row],[Référence]],MON_MSG!A:J,9,FALSE)),ISBLANK(VLOOKUP(Tableau161920[[#This Row],[Référence]],MON_MSG!A:J,9,FALSE))),"",VLOOKUP(Tableau161920[[#This Row],[Référence]],MON_MSG!A:J,9,FALSE))</f>
        <v/>
      </c>
      <c r="N1567" s="3" t="str">
        <f>IF(VLOOKUP($A1567,DICO_Complet!A:R,12,FALSE)=0,"",VLOOKUP($A1567,DICO_Complet!A:R,12,FALSE))</f>
        <v/>
      </c>
      <c r="O1567" s="3" t="str">
        <f>IF(VLOOKUP($A1567,DICO_Complet!A:R,13,FALSE)=0,"",VLOOKUP($A1567,DICO_Complet!A:R,13,FALSE))</f>
        <v/>
      </c>
      <c r="P1567" s="3" t="str">
        <f>IF(VLOOKUP($A1567,DICO_Complet!A:R,14,FALSE)=0,"",VLOOKUP($A1567,DICO_Complet!A:R,14,FALSE))</f>
        <v/>
      </c>
      <c r="Q1567" s="3" t="str">
        <f>IF(VLOOKUP($A1567,DICO_Complet!A:R,15,FALSE)=0,"",VLOOKUP($A1567,DICO_Complet!A:R,15,FALSE))</f>
        <v/>
      </c>
      <c r="R1567" s="3" t="str">
        <f>IF(VLOOKUP($A1567,DICO_Complet!A:R,16,FALSE)=0,"",VLOOKUP($A1567,DICO_Complet!A:R,16,FALSE))</f>
        <v/>
      </c>
      <c r="S1567" s="3" t="str">
        <f>IF(VLOOKUP($A1567,DICO_Complet!A:R,17,FALSE)=0,"",VLOOKUP($A1567,DICO_Complet!A:R,17,FALSE))</f>
        <v/>
      </c>
      <c r="T1567" s="3" t="str">
        <f>IF(VLOOKUP($A1567,DICO_Complet!A:R,18,FALSE)=0,"",VLOOKUP($A1567,DICO_Complet!A:R,18,FALSE))</f>
        <v/>
      </c>
    </row>
    <row r="1568" spans="1:20">
      <c r="A1568" s="29">
        <v>250408142800</v>
      </c>
      <c r="B1568" s="30" t="str">
        <f>IF(ISNA(VLOOKUP(Tableau161920[[#This Row],[Référence]],MON_MSG!A:B,2,FALSE)),"N",IF($I1568="Obsolete","N","O"))</f>
        <v>O</v>
      </c>
      <c r="C1568" s="3" t="str">
        <f>VLOOKUP($A1568,DICO_Complet!A:R,3,FALSE)</f>
        <v>Transaction</v>
      </c>
      <c r="D1568" s="3" t="str">
        <f>VLOOKUP($A1568,DICO_Complet!A:R,4,FALSE)</f>
        <v>security</v>
      </c>
      <c r="E1568" s="3" t="str">
        <f>VLOOKUP($A1568,DICO_Complet!A:R,5,FALSE)</f>
        <v>baseDerivationKeyName</v>
      </c>
      <c r="F1568" s="3" t="str">
        <f>VLOOKUP($A1568,DICO_Complet!A:R,6,FALSE)</f>
        <v>Min2Max15HexBinaryText</v>
      </c>
      <c r="G1568" s="31" t="str">
        <f>VLOOKUP($A1568,DICO_Complet!A:R,7,FALSE)</f>
        <v>DNS</v>
      </c>
      <c r="H1568" s="31">
        <f>VLOOKUP($A1568,DICO_Complet!A:R,8,FALSE)</f>
        <v>0</v>
      </c>
      <c r="I1568" s="3" t="str">
        <f>IF(VLOOKUP($A1568,DICO_Complet!A:R,9,FALSE)&lt;&gt;0,VLOOKUP($A1568,DICO_Complet!A:R,9,FALSE),"")</f>
        <v/>
      </c>
      <c r="J1568" s="3" t="str">
        <f>VLOOKUP($A1568,DICO_Complet!A:R,10,FALSE)</f>
        <v>Base derivation key Name</v>
      </c>
      <c r="K1568" s="3" t="str">
        <f>IF(OR(ISNA(VLOOKUP(Tableau161920[[#This Row],[Référence]],MON_MSG!A:H,7,FALSE)),ISBLANK(VLOOKUP(Tableau161920[[#This Row],[Référence]],MON_MSG!A:H,7,FALSE))),"",VLOOKUP(Tableau161920[[#This Row],[Référence]],MON_MSG!A:H,7,FALSE))</f>
        <v/>
      </c>
      <c r="L1568" s="3" t="str">
        <f>IF(OR(ISNA(VLOOKUP(Tableau161920[[#This Row],[Référence]],MON_MSG!A:I,8,FALSE)),ISBLANK(VLOOKUP(Tableau161920[[#This Row],[Référence]],MON_MSG!A:I,8,FALSE))),"",VLOOKUP(Tableau161920[[#This Row],[Référence]],MON_MSG!A:I,8,FALSE))</f>
        <v/>
      </c>
      <c r="M1568" s="3" t="str">
        <f>IF(OR(ISNA(VLOOKUP(Tableau161920[[#This Row],[Référence]],MON_MSG!A:J,9,FALSE)),ISBLANK(VLOOKUP(Tableau161920[[#This Row],[Référence]],MON_MSG!A:J,9,FALSE))),"",VLOOKUP(Tableau161920[[#This Row],[Référence]],MON_MSG!A:J,9,FALSE))</f>
        <v/>
      </c>
      <c r="N1568" s="3" t="str">
        <f>IF(VLOOKUP($A1568,DICO_Complet!A:R,12,FALSE)=0,"",VLOOKUP($A1568,DICO_Complet!A:R,12,FALSE))</f>
        <v/>
      </c>
      <c r="O1568" s="3" t="str">
        <f>IF(VLOOKUP($A1568,DICO_Complet!A:R,13,FALSE)=0,"",VLOOKUP($A1568,DICO_Complet!A:R,13,FALSE))</f>
        <v/>
      </c>
      <c r="P1568" s="3" t="str">
        <f>IF(VLOOKUP($A1568,DICO_Complet!A:R,14,FALSE)=0,"",VLOOKUP($A1568,DICO_Complet!A:R,14,FALSE))</f>
        <v/>
      </c>
      <c r="Q1568" s="3" t="str">
        <f>IF(VLOOKUP($A1568,DICO_Complet!A:R,15,FALSE)=0,"",VLOOKUP($A1568,DICO_Complet!A:R,15,FALSE))</f>
        <v>048-0002</v>
      </c>
      <c r="R1568" s="3" t="str">
        <f>IF(VLOOKUP($A1568,DICO_Complet!A:R,16,FALSE)=0,"",VLOOKUP($A1568,DICO_Complet!A:R,16,FALSE))</f>
        <v/>
      </c>
      <c r="S1568" s="3" t="str">
        <f>IF(VLOOKUP($A1568,DICO_Complet!A:R,17,FALSE)=0,"",VLOOKUP($A1568,DICO_Complet!A:R,17,FALSE))</f>
        <v/>
      </c>
      <c r="T1568" s="3" t="str">
        <f>IF(VLOOKUP($A1568,DICO_Complet!A:R,18,FALSE)=0,"",VLOOKUP($A1568,DICO_Complet!A:R,18,FALSE))</f>
        <v/>
      </c>
    </row>
    <row r="1569" spans="1:20">
      <c r="A1569" s="29">
        <v>250212174510</v>
      </c>
      <c r="B1569" s="30" t="str">
        <f>IF(ISNA(VLOOKUP(Tableau161920[[#This Row],[Référence]],MON_MSG!A:B,2,FALSE)),"N",IF($I1569="Obsolete","N","O"))</f>
        <v>O</v>
      </c>
      <c r="C1569" s="3" t="str">
        <f>VLOOKUP($A1569,DICO_Complet!A:R,3,FALSE)</f>
        <v>Transaction</v>
      </c>
      <c r="D1569" s="3" t="str">
        <f>VLOOKUP($A1569,DICO_Complet!A:R,4,FALSE)</f>
        <v>security</v>
      </c>
      <c r="E1569" s="3" t="str">
        <f>VLOOKUP($A1569,DICO_Complet!A:R,5,FALSE)</f>
        <v>connexionKeyIdentifier</v>
      </c>
      <c r="F1569" s="3" t="str">
        <f>VLOOKUP($A1569,DICO_Complet!A:R,6,FALSE)</f>
        <v>Max50Text</v>
      </c>
      <c r="G1569" s="31" t="str">
        <f>VLOOKUP($A1569,DICO_Complet!A:R,7,FALSE)</f>
        <v>DNS</v>
      </c>
      <c r="H1569" s="31">
        <f>VLOOKUP($A1569,DICO_Complet!A:R,8,FALSE)</f>
        <v>0</v>
      </c>
      <c r="I1569" s="3" t="str">
        <f>IF(VLOOKUP($A1569,DICO_Complet!A:R,9,FALSE)&lt;&gt;0,VLOOKUP($A1569,DICO_Complet!A:R,9,FALSE),"")</f>
        <v/>
      </c>
      <c r="J1569" s="3" t="str">
        <f>VLOOKUP($A1569,DICO_Complet!A:R,10,FALSE)</f>
        <v>Key used to encrypt code transport keys (KT), sealing keys (KSC) and data encryption keys (KDE)</v>
      </c>
      <c r="K1569" s="3" t="str">
        <f>IF(OR(ISNA(VLOOKUP(Tableau161920[[#This Row],[Référence]],MON_MSG!A:H,7,FALSE)),ISBLANK(VLOOKUP(Tableau161920[[#This Row],[Référence]],MON_MSG!A:H,7,FALSE))),"",VLOOKUP(Tableau161920[[#This Row],[Référence]],MON_MSG!A:H,7,FALSE))</f>
        <v/>
      </c>
      <c r="L1569" s="3" t="str">
        <f>IF(OR(ISNA(VLOOKUP(Tableau161920[[#This Row],[Référence]],MON_MSG!A:I,8,FALSE)),ISBLANK(VLOOKUP(Tableau161920[[#This Row],[Référence]],MON_MSG!A:I,8,FALSE))),"",VLOOKUP(Tableau161920[[#This Row],[Référence]],MON_MSG!A:I,8,FALSE))</f>
        <v/>
      </c>
      <c r="M1569" s="3" t="str">
        <f>IF(OR(ISNA(VLOOKUP(Tableau161920[[#This Row],[Référence]],MON_MSG!A:J,9,FALSE)),ISBLANK(VLOOKUP(Tableau161920[[#This Row],[Référence]],MON_MSG!A:J,9,FALSE))),"",VLOOKUP(Tableau161920[[#This Row],[Référence]],MON_MSG!A:J,9,FALSE))</f>
        <v/>
      </c>
      <c r="N1569" s="3" t="str">
        <f>IF(VLOOKUP($A1569,DICO_Complet!A:R,12,FALSE)=0,"",VLOOKUP($A1569,DICO_Complet!A:R,12,FALSE))</f>
        <v/>
      </c>
      <c r="O1569" s="3" t="str">
        <f>IF(VLOOKUP($A1569,DICO_Complet!A:R,13,FALSE)=0,"",VLOOKUP($A1569,DICO_Complet!A:R,13,FALSE))</f>
        <v/>
      </c>
      <c r="P1569" s="3" t="str">
        <f>IF(VLOOKUP($A1569,DICO_Complet!A:R,14,FALSE)=0,"",VLOOKUP($A1569,DICO_Complet!A:R,14,FALSE))</f>
        <v/>
      </c>
      <c r="Q1569" s="3" t="str">
        <f>IF(VLOOKUP($A1569,DICO_Complet!A:R,15,FALSE)=0,"",VLOOKUP($A1569,DICO_Complet!A:R,15,FALSE))</f>
        <v/>
      </c>
      <c r="R1569" s="3" t="str">
        <f>IF(VLOOKUP($A1569,DICO_Complet!A:R,16,FALSE)=0,"",VLOOKUP($A1569,DICO_Complet!A:R,16,FALSE))</f>
        <v/>
      </c>
      <c r="S1569" s="3" t="str">
        <f>IF(VLOOKUP($A1569,DICO_Complet!A:R,17,FALSE)=0,"",VLOOKUP($A1569,DICO_Complet!A:R,17,FALSE))</f>
        <v/>
      </c>
      <c r="T1569" s="3" t="str">
        <f>IF(VLOOKUP($A1569,DICO_Complet!A:R,18,FALSE)=0,"",VLOOKUP($A1569,DICO_Complet!A:R,18,FALSE))</f>
        <v/>
      </c>
    </row>
    <row r="1570" spans="1:20">
      <c r="A1570" s="29">
        <v>250213180601</v>
      </c>
      <c r="B1570" s="30" t="str">
        <f>IF(ISNA(VLOOKUP(Tableau161920[[#This Row],[Référence]],MON_MSG!A:B,2,FALSE)),"N",IF($I1570="Obsolete","N","O"))</f>
        <v>O</v>
      </c>
      <c r="C1570" s="3" t="str">
        <f>VLOOKUP($A1570,DICO_Complet!A:R,3,FALSE)</f>
        <v>Transaction</v>
      </c>
      <c r="D1570" s="3" t="str">
        <f>VLOOKUP($A1570,DICO_Complet!A:R,4,FALSE)</f>
        <v>security</v>
      </c>
      <c r="E1570" s="3" t="str">
        <f>VLOOKUP($A1570,DICO_Complet!A:R,5,FALSE)</f>
        <v>dataSource</v>
      </c>
      <c r="F1570" s="3" t="str">
        <f>VLOOKUP($A1570,DICO_Complet!A:R,6,FALSE)</f>
        <v>Max8000Text</v>
      </c>
      <c r="G1570" s="31" t="str">
        <f>VLOOKUP($A1570,DICO_Complet!A:R,7,FALSE)</f>
        <v>DNS</v>
      </c>
      <c r="H1570" s="31">
        <f>VLOOKUP($A1570,DICO_Complet!A:R,8,FALSE)</f>
        <v>0</v>
      </c>
      <c r="I1570" s="3" t="str">
        <f>IF(VLOOKUP($A1570,DICO_Complet!A:R,9,FALSE)&lt;&gt;0,VLOOKUP($A1570,DICO_Complet!A:R,9,FALSE),"")</f>
        <v/>
      </c>
      <c r="J1570" s="3" t="str">
        <f>VLOOKUP($A1570,DICO_Complet!A:R,10,FALSE)</f>
        <v>Data to be encrypted or decrypted</v>
      </c>
      <c r="K1570" s="3" t="str">
        <f>IF(OR(ISNA(VLOOKUP(Tableau161920[[#This Row],[Référence]],MON_MSG!A:H,7,FALSE)),ISBLANK(VLOOKUP(Tableau161920[[#This Row],[Référence]],MON_MSG!A:H,7,FALSE))),"",VLOOKUP(Tableau161920[[#This Row],[Référence]],MON_MSG!A:H,7,FALSE))</f>
        <v/>
      </c>
      <c r="L1570" s="3" t="str">
        <f>IF(OR(ISNA(VLOOKUP(Tableau161920[[#This Row],[Référence]],MON_MSG!A:I,8,FALSE)),ISBLANK(VLOOKUP(Tableau161920[[#This Row],[Référence]],MON_MSG!A:I,8,FALSE))),"",VLOOKUP(Tableau161920[[#This Row],[Référence]],MON_MSG!A:I,8,FALSE))</f>
        <v/>
      </c>
      <c r="M1570" s="3" t="str">
        <f>IF(OR(ISNA(VLOOKUP(Tableau161920[[#This Row],[Référence]],MON_MSG!A:J,9,FALSE)),ISBLANK(VLOOKUP(Tableau161920[[#This Row],[Référence]],MON_MSG!A:J,9,FALSE))),"",VLOOKUP(Tableau161920[[#This Row],[Référence]],MON_MSG!A:J,9,FALSE))</f>
        <v/>
      </c>
      <c r="N1570" s="3" t="str">
        <f>IF(VLOOKUP($A1570,DICO_Complet!A:R,12,FALSE)=0,"",VLOOKUP($A1570,DICO_Complet!A:R,12,FALSE))</f>
        <v>GES100</v>
      </c>
      <c r="O1570" s="3" t="str">
        <f>IF(VLOOKUP($A1570,DICO_Complet!A:R,13,FALSE)=0,"",VLOOKUP($A1570,DICO_Complet!A:R,13,FALSE))</f>
        <v/>
      </c>
      <c r="P1570" s="3" t="str">
        <f>IF(VLOOKUP($A1570,DICO_Complet!A:R,14,FALSE)=0,"",VLOOKUP($A1570,DICO_Complet!A:R,14,FALSE))</f>
        <v/>
      </c>
      <c r="Q1570" s="3" t="str">
        <f>IF(VLOOKUP($A1570,DICO_Complet!A:R,15,FALSE)=0,"",VLOOKUP($A1570,DICO_Complet!A:R,15,FALSE))</f>
        <v/>
      </c>
      <c r="R1570" s="3" t="str">
        <f>IF(VLOOKUP($A1570,DICO_Complet!A:R,16,FALSE)=0,"",VLOOKUP($A1570,DICO_Complet!A:R,16,FALSE))</f>
        <v/>
      </c>
      <c r="S1570" s="3" t="str">
        <f>IF(VLOOKUP($A1570,DICO_Complet!A:R,17,FALSE)=0,"",VLOOKUP($A1570,DICO_Complet!A:R,17,FALSE))</f>
        <v/>
      </c>
      <c r="T1570" s="3" t="str">
        <f>IF(VLOOKUP($A1570,DICO_Complet!A:R,18,FALSE)=0,"",VLOOKUP($A1570,DICO_Complet!A:R,18,FALSE))</f>
        <v/>
      </c>
    </row>
    <row r="1571" spans="1:20">
      <c r="A1571" s="29">
        <v>250218114507</v>
      </c>
      <c r="B1571" s="30" t="str">
        <f>IF(ISNA(VLOOKUP(Tableau161920[[#This Row],[Référence]],MON_MSG!A:B,2,FALSE)),"N",IF($I1571="Obsolete","N","O"))</f>
        <v>O</v>
      </c>
      <c r="C1571" s="3" t="str">
        <f>VLOOKUP($A1571,DICO_Complet!A:R,3,FALSE)</f>
        <v>Transaction</v>
      </c>
      <c r="D1571" s="3" t="str">
        <f>VLOOKUP($A1571,DICO_Complet!A:R,4,FALSE)</f>
        <v>security</v>
      </c>
      <c r="E1571" s="3" t="str">
        <f>VLOOKUP($A1571,DICO_Complet!A:R,5,FALSE)</f>
        <v>dataUsedForSign</v>
      </c>
      <c r="F1571" s="3" t="str">
        <f>VLOOKUP($A1571,DICO_Complet!A:R,6,FALSE)</f>
        <v>Max8000Text</v>
      </c>
      <c r="G1571" s="31" t="str">
        <f>VLOOKUP($A1571,DICO_Complet!A:R,7,FALSE)</f>
        <v>DNS</v>
      </c>
      <c r="H1571" s="31">
        <f>VLOOKUP($A1571,DICO_Complet!A:R,8,FALSE)</f>
        <v>0</v>
      </c>
      <c r="I1571" s="3" t="str">
        <f>IF(VLOOKUP($A1571,DICO_Complet!A:R,9,FALSE)&lt;&gt;0,VLOOKUP($A1571,DICO_Complet!A:R,9,FALSE),"")</f>
        <v/>
      </c>
      <c r="J1571" s="3" t="str">
        <f>VLOOKUP($A1571,DICO_Complet!A:R,10,FALSE)</f>
        <v>Data used in signature calculation</v>
      </c>
      <c r="K1571" s="3" t="str">
        <f>IF(OR(ISNA(VLOOKUP(Tableau161920[[#This Row],[Référence]],MON_MSG!A:H,7,FALSE)),ISBLANK(VLOOKUP(Tableau161920[[#This Row],[Référence]],MON_MSG!A:H,7,FALSE))),"",VLOOKUP(Tableau161920[[#This Row],[Référence]],MON_MSG!A:H,7,FALSE))</f>
        <v/>
      </c>
      <c r="L1571" s="3" t="str">
        <f>IF(OR(ISNA(VLOOKUP(Tableau161920[[#This Row],[Référence]],MON_MSG!A:I,8,FALSE)),ISBLANK(VLOOKUP(Tableau161920[[#This Row],[Référence]],MON_MSG!A:I,8,FALSE))),"",VLOOKUP(Tableau161920[[#This Row],[Référence]],MON_MSG!A:I,8,FALSE))</f>
        <v/>
      </c>
      <c r="M1571" s="3" t="str">
        <f>IF(OR(ISNA(VLOOKUP(Tableau161920[[#This Row],[Référence]],MON_MSG!A:J,9,FALSE)),ISBLANK(VLOOKUP(Tableau161920[[#This Row],[Référence]],MON_MSG!A:J,9,FALSE))),"",VLOOKUP(Tableau161920[[#This Row],[Référence]],MON_MSG!A:J,9,FALSE))</f>
        <v/>
      </c>
      <c r="N1571" s="3" t="str">
        <f>IF(VLOOKUP($A1571,DICO_Complet!A:R,12,FALSE)=0,"",VLOOKUP($A1571,DICO_Complet!A:R,12,FALSE))</f>
        <v/>
      </c>
      <c r="O1571" s="3" t="str">
        <f>IF(VLOOKUP($A1571,DICO_Complet!A:R,13,FALSE)=0,"",VLOOKUP($A1571,DICO_Complet!A:R,13,FALSE))</f>
        <v/>
      </c>
      <c r="P1571" s="3" t="str">
        <f>IF(VLOOKUP($A1571,DICO_Complet!A:R,14,FALSE)=0,"",VLOOKUP($A1571,DICO_Complet!A:R,14,FALSE))</f>
        <v/>
      </c>
      <c r="Q1571" s="3" t="str">
        <f>IF(VLOOKUP($A1571,DICO_Complet!A:R,15,FALSE)=0,"",VLOOKUP($A1571,DICO_Complet!A:R,15,FALSE))</f>
        <v/>
      </c>
      <c r="R1571" s="3" t="str">
        <f>IF(VLOOKUP($A1571,DICO_Complet!A:R,16,FALSE)=0,"",VLOOKUP($A1571,DICO_Complet!A:R,16,FALSE))</f>
        <v/>
      </c>
      <c r="S1571" s="3" t="str">
        <f>IF(VLOOKUP($A1571,DICO_Complet!A:R,17,FALSE)=0,"",VLOOKUP($A1571,DICO_Complet!A:R,17,FALSE))</f>
        <v/>
      </c>
      <c r="T1571" s="3" t="str">
        <f>IF(VLOOKUP($A1571,DICO_Complet!A:R,18,FALSE)=0,"",VLOOKUP($A1571,DICO_Complet!A:R,18,FALSE))</f>
        <v/>
      </c>
    </row>
    <row r="1572" spans="1:20">
      <c r="A1572" s="29">
        <v>250213180603</v>
      </c>
      <c r="B1572" s="30" t="str">
        <f>IF(ISNA(VLOOKUP(Tableau161920[[#This Row],[Référence]],MON_MSG!A:B,2,FALSE)),"N",IF($I1572="Obsolete","N","O"))</f>
        <v>O</v>
      </c>
      <c r="C1572" s="3" t="str">
        <f>VLOOKUP($A1572,DICO_Complet!A:R,3,FALSE)</f>
        <v>Transaction</v>
      </c>
      <c r="D1572" s="3" t="str">
        <f>VLOOKUP($A1572,DICO_Complet!A:R,4,FALSE)</f>
        <v>security</v>
      </c>
      <c r="E1572" s="3" t="str">
        <f>VLOOKUP($A1572,DICO_Complet!A:R,5,FALSE)</f>
        <v>diversificationValue</v>
      </c>
      <c r="F1572" s="3" t="str">
        <f>VLOOKUP($A1572,DICO_Complet!A:R,6,FALSE)</f>
        <v>Min8Max16HexBinaryText</v>
      </c>
      <c r="G1572" s="31" t="str">
        <f>VLOOKUP($A1572,DICO_Complet!A:R,7,FALSE)</f>
        <v>DNS</v>
      </c>
      <c r="H1572" s="31">
        <f>VLOOKUP($A1572,DICO_Complet!A:R,8,FALSE)</f>
        <v>0</v>
      </c>
      <c r="I1572" s="3" t="str">
        <f>IF(VLOOKUP($A1572,DICO_Complet!A:R,9,FALSE)&lt;&gt;0,VLOOKUP($A1572,DICO_Complet!A:R,9,FALSE),"")</f>
        <v/>
      </c>
      <c r="J1572" s="3" t="str">
        <f>VLOOKUP($A1572,DICO_Complet!A:R,10,FALSE)</f>
        <v>Diversification value</v>
      </c>
      <c r="K1572" s="3" t="str">
        <f>IF(OR(ISNA(VLOOKUP(Tableau161920[[#This Row],[Référence]],MON_MSG!A:H,7,FALSE)),ISBLANK(VLOOKUP(Tableau161920[[#This Row],[Référence]],MON_MSG!A:H,7,FALSE))),"",VLOOKUP(Tableau161920[[#This Row],[Référence]],MON_MSG!A:H,7,FALSE))</f>
        <v/>
      </c>
      <c r="L1572" s="3" t="str">
        <f>IF(OR(ISNA(VLOOKUP(Tableau161920[[#This Row],[Référence]],MON_MSG!A:I,8,FALSE)),ISBLANK(VLOOKUP(Tableau161920[[#This Row],[Référence]],MON_MSG!A:I,8,FALSE))),"",VLOOKUP(Tableau161920[[#This Row],[Référence]],MON_MSG!A:I,8,FALSE))</f>
        <v/>
      </c>
      <c r="M1572" s="3" t="str">
        <f>IF(OR(ISNA(VLOOKUP(Tableau161920[[#This Row],[Référence]],MON_MSG!A:J,9,FALSE)),ISBLANK(VLOOKUP(Tableau161920[[#This Row],[Référence]],MON_MSG!A:J,9,FALSE))),"",VLOOKUP(Tableau161920[[#This Row],[Référence]],MON_MSG!A:J,9,FALSE))</f>
        <v/>
      </c>
      <c r="N1572" s="3" t="str">
        <f>IF(VLOOKUP($A1572,DICO_Complet!A:R,12,FALSE)=0,"",VLOOKUP($A1572,DICO_Complet!A:R,12,FALSE))</f>
        <v>GES102</v>
      </c>
      <c r="O1572" s="3" t="str">
        <f>IF(VLOOKUP($A1572,DICO_Complet!A:R,13,FALSE)=0,"",VLOOKUP($A1572,DICO_Complet!A:R,13,FALSE))</f>
        <v/>
      </c>
      <c r="P1572" s="3" t="str">
        <f>IF(VLOOKUP($A1572,DICO_Complet!A:R,14,FALSE)=0,"",VLOOKUP($A1572,DICO_Complet!A:R,14,FALSE))</f>
        <v/>
      </c>
      <c r="Q1572" s="3" t="str">
        <f>IF(VLOOKUP($A1572,DICO_Complet!A:R,15,FALSE)=0,"",VLOOKUP($A1572,DICO_Complet!A:R,15,FALSE))</f>
        <v/>
      </c>
      <c r="R1572" s="3" t="str">
        <f>IF(VLOOKUP($A1572,DICO_Complet!A:R,16,FALSE)=0,"",VLOOKUP($A1572,DICO_Complet!A:R,16,FALSE))</f>
        <v/>
      </c>
      <c r="S1572" s="3" t="str">
        <f>IF(VLOOKUP($A1572,DICO_Complet!A:R,17,FALSE)=0,"",VLOOKUP($A1572,DICO_Complet!A:R,17,FALSE))</f>
        <v/>
      </c>
      <c r="T1572" s="3" t="str">
        <f>IF(VLOOKUP($A1572,DICO_Complet!A:R,18,FALSE)=0,"",VLOOKUP($A1572,DICO_Complet!A:R,18,FALSE))</f>
        <v/>
      </c>
    </row>
    <row r="1573" spans="1:20">
      <c r="A1573" s="29">
        <v>250212174505</v>
      </c>
      <c r="B1573" s="30" t="str">
        <f>IF(ISNA(VLOOKUP(Tableau161920[[#This Row],[Référence]],MON_MSG!A:B,2,FALSE)),"N",IF($I1573="Obsolete","N","O"))</f>
        <v>O</v>
      </c>
      <c r="C1573" s="3" t="str">
        <f>VLOOKUP($A1573,DICO_Complet!A:R,3,FALSE)</f>
        <v>Transaction</v>
      </c>
      <c r="D1573" s="3" t="str">
        <f>VLOOKUP($A1573,DICO_Complet!A:R,4,FALSE)</f>
        <v>security</v>
      </c>
      <c r="E1573" s="3" t="str">
        <f>VLOOKUP($A1573,DICO_Complet!A:R,5,FALSE)</f>
        <v>dynamicKeyIdentifier</v>
      </c>
      <c r="F1573" s="3" t="str">
        <f>VLOOKUP($A1573,DICO_Complet!A:R,6,FALSE)</f>
        <v>Max50Text</v>
      </c>
      <c r="G1573" s="31" t="str">
        <f>VLOOKUP($A1573,DICO_Complet!A:R,7,FALSE)</f>
        <v>DNS</v>
      </c>
      <c r="H1573" s="31">
        <f>VLOOKUP($A1573,DICO_Complet!A:R,8,FALSE)</f>
        <v>0</v>
      </c>
      <c r="I1573" s="3" t="str">
        <f>IF(VLOOKUP($A1573,DICO_Complet!A:R,9,FALSE)&lt;&gt;0,VLOOKUP($A1573,DICO_Complet!A:R,9,FALSE),"")</f>
        <v/>
      </c>
      <c r="J1573" s="3" t="str">
        <f>VLOOKUP($A1573,DICO_Complet!A:R,10,FALSE)</f>
        <v>Dynamic Key Identifier (key created by the HSM, sealing for example to message exchange with STET)</v>
      </c>
      <c r="K1573" s="3" t="str">
        <f>IF(OR(ISNA(VLOOKUP(Tableau161920[[#This Row],[Référence]],MON_MSG!A:H,7,FALSE)),ISBLANK(VLOOKUP(Tableau161920[[#This Row],[Référence]],MON_MSG!A:H,7,FALSE))),"",VLOOKUP(Tableau161920[[#This Row],[Référence]],MON_MSG!A:H,7,FALSE))</f>
        <v/>
      </c>
      <c r="L1573" s="3" t="str">
        <f>IF(OR(ISNA(VLOOKUP(Tableau161920[[#This Row],[Référence]],MON_MSG!A:I,8,FALSE)),ISBLANK(VLOOKUP(Tableau161920[[#This Row],[Référence]],MON_MSG!A:I,8,FALSE))),"",VLOOKUP(Tableau161920[[#This Row],[Référence]],MON_MSG!A:I,8,FALSE))</f>
        <v/>
      </c>
      <c r="M1573" s="3" t="str">
        <f>IF(OR(ISNA(VLOOKUP(Tableau161920[[#This Row],[Référence]],MON_MSG!A:J,9,FALSE)),ISBLANK(VLOOKUP(Tableau161920[[#This Row],[Référence]],MON_MSG!A:J,9,FALSE))),"",VLOOKUP(Tableau161920[[#This Row],[Référence]],MON_MSG!A:J,9,FALSE))</f>
        <v/>
      </c>
      <c r="N1573" s="3" t="str">
        <f>IF(VLOOKUP($A1573,DICO_Complet!A:R,12,FALSE)=0,"",VLOOKUP($A1573,DICO_Complet!A:R,12,FALSE))</f>
        <v/>
      </c>
      <c r="O1573" s="3" t="str">
        <f>IF(VLOOKUP($A1573,DICO_Complet!A:R,13,FALSE)=0,"",VLOOKUP($A1573,DICO_Complet!A:R,13,FALSE))</f>
        <v/>
      </c>
      <c r="P1573" s="3" t="str">
        <f>IF(VLOOKUP($A1573,DICO_Complet!A:R,14,FALSE)=0,"",VLOOKUP($A1573,DICO_Complet!A:R,14,FALSE))</f>
        <v/>
      </c>
      <c r="Q1573" s="3" t="str">
        <f>IF(VLOOKUP($A1573,DICO_Complet!A:R,15,FALSE)=0,"",VLOOKUP($A1573,DICO_Complet!A:R,15,FALSE))</f>
        <v/>
      </c>
      <c r="R1573" s="3" t="str">
        <f>IF(VLOOKUP($A1573,DICO_Complet!A:R,16,FALSE)=0,"",VLOOKUP($A1573,DICO_Complet!A:R,16,FALSE))</f>
        <v/>
      </c>
      <c r="S1573" s="3" t="str">
        <f>IF(VLOOKUP($A1573,DICO_Complet!A:R,17,FALSE)=0,"",VLOOKUP($A1573,DICO_Complet!A:R,17,FALSE))</f>
        <v/>
      </c>
      <c r="T1573" s="3" t="str">
        <f>IF(VLOOKUP($A1573,DICO_Complet!A:R,18,FALSE)=0,"",VLOOKUP($A1573,DICO_Complet!A:R,18,FALSE))</f>
        <v/>
      </c>
    </row>
    <row r="1574" spans="1:20">
      <c r="A1574" s="29">
        <v>260127152101</v>
      </c>
      <c r="B1574" s="30" t="str">
        <f>IF(ISNA(VLOOKUP(Tableau161920[[#This Row],[Référence]],MON_MSG!A:B,2,FALSE)),"N",IF($I1574="Obsolete","N","O"))</f>
        <v>O</v>
      </c>
      <c r="C1574" s="3" t="str">
        <f>VLOOKUP($A1574,DICO_Complet!A:R,3,FALSE)</f>
        <v>Transaction</v>
      </c>
      <c r="D1574" s="3" t="str">
        <f>VLOOKUP($A1574,DICO_Complet!A:R,4,FALSE)</f>
        <v>security</v>
      </c>
      <c r="E1574" s="3" t="str">
        <f>VLOOKUP($A1574,DICO_Complet!A:R,5,FALSE)</f>
        <v>encryptedEphemeralSecurePinBlockKey</v>
      </c>
      <c r="F1574" s="3" t="str">
        <f>VLOOKUP($A1574,DICO_Complet!A:R,6,FALSE)</f>
        <v>Max64Text</v>
      </c>
      <c r="G1574" s="31" t="str">
        <f>VLOOKUP($A1574,DICO_Complet!A:R,7,FALSE)</f>
        <v>DNS</v>
      </c>
      <c r="H1574" s="31">
        <f>VLOOKUP($A1574,DICO_Complet!A:R,8,FALSE)</f>
        <v>0</v>
      </c>
      <c r="I1574" s="3" t="str">
        <f>IF(VLOOKUP($A1574,DICO_Complet!A:R,9,FALSE)&lt;&gt;0,VLOOKUP($A1574,DICO_Complet!A:R,9,FALSE),"")</f>
        <v/>
      </c>
      <c r="J1574" s="3" t="str">
        <f>VLOOKUP($A1574,DICO_Complet!A:R,10,FALSE)</f>
        <v>Ephemeral Symetric Secure PinBlock Key encrypted by ephemeral Transport Key</v>
      </c>
      <c r="K1574" s="3" t="str">
        <f>IF(OR(ISNA(VLOOKUP(Tableau161920[[#This Row],[Référence]],MON_MSG!A:H,7,FALSE)),ISBLANK(VLOOKUP(Tableau161920[[#This Row],[Référence]],MON_MSG!A:H,7,FALSE))),"",VLOOKUP(Tableau161920[[#This Row],[Référence]],MON_MSG!A:H,7,FALSE))</f>
        <v/>
      </c>
      <c r="L1574" s="3" t="str">
        <f>IF(OR(ISNA(VLOOKUP(Tableau161920[[#This Row],[Référence]],MON_MSG!A:I,8,FALSE)),ISBLANK(VLOOKUP(Tableau161920[[#This Row],[Référence]],MON_MSG!A:I,8,FALSE))),"",VLOOKUP(Tableau161920[[#This Row],[Référence]],MON_MSG!A:I,8,FALSE))</f>
        <v/>
      </c>
      <c r="M1574" s="3" t="str">
        <f>IF(OR(ISNA(VLOOKUP(Tableau161920[[#This Row],[Référence]],MON_MSG!A:J,9,FALSE)),ISBLANK(VLOOKUP(Tableau161920[[#This Row],[Référence]],MON_MSG!A:J,9,FALSE))),"",VLOOKUP(Tableau161920[[#This Row],[Référence]],MON_MSG!A:J,9,FALSE))</f>
        <v/>
      </c>
      <c r="N1574" s="3" t="str">
        <f>IF(VLOOKUP($A1574,DICO_Complet!A:R,12,FALSE)=0,"",VLOOKUP($A1574,DICO_Complet!A:R,12,FALSE))</f>
        <v/>
      </c>
      <c r="O1574" s="3" t="str">
        <f>IF(VLOOKUP($A1574,DICO_Complet!A:R,13,FALSE)=0,"",VLOOKUP($A1574,DICO_Complet!A:R,13,FALSE))</f>
        <v/>
      </c>
      <c r="P1574" s="3" t="str">
        <f>IF(VLOOKUP($A1574,DICO_Complet!A:R,14,FALSE)=0,"",VLOOKUP($A1574,DICO_Complet!A:R,14,FALSE))</f>
        <v/>
      </c>
      <c r="Q1574" s="3" t="str">
        <f>IF(VLOOKUP($A1574,DICO_Complet!A:R,15,FALSE)=0,"",VLOOKUP($A1574,DICO_Complet!A:R,15,FALSE))</f>
        <v/>
      </c>
      <c r="R1574" s="3" t="str">
        <f>IF(VLOOKUP($A1574,DICO_Complet!A:R,16,FALSE)=0,"",VLOOKUP($A1574,DICO_Complet!A:R,16,FALSE))</f>
        <v/>
      </c>
      <c r="S1574" s="3" t="str">
        <f>IF(VLOOKUP($A1574,DICO_Complet!A:R,17,FALSE)=0,"",VLOOKUP($A1574,DICO_Complet!A:R,17,FALSE))</f>
        <v/>
      </c>
      <c r="T1574" s="3" t="str">
        <f>IF(VLOOKUP($A1574,DICO_Complet!A:R,18,FALSE)=0,"",VLOOKUP($A1574,DICO_Complet!A:R,18,FALSE))</f>
        <v/>
      </c>
    </row>
    <row r="1575" spans="1:20">
      <c r="A1575" s="29">
        <v>260127152100</v>
      </c>
      <c r="B1575" s="30" t="str">
        <f>IF(ISNA(VLOOKUP(Tableau161920[[#This Row],[Référence]],MON_MSG!A:B,2,FALSE)),"N",IF($I1575="Obsolete","N","O"))</f>
        <v>O</v>
      </c>
      <c r="C1575" s="3" t="str">
        <f>VLOOKUP($A1575,DICO_Complet!A:R,3,FALSE)</f>
        <v>Transaction</v>
      </c>
      <c r="D1575" s="3" t="str">
        <f>VLOOKUP($A1575,DICO_Complet!A:R,4,FALSE)</f>
        <v>security</v>
      </c>
      <c r="E1575" s="3" t="str">
        <f>VLOOKUP($A1575,DICO_Complet!A:R,5,FALSE)</f>
        <v>encryptedEphemeralTransportKey</v>
      </c>
      <c r="F1575" s="3" t="str">
        <f>VLOOKUP($A1575,DICO_Complet!A:R,6,FALSE)</f>
        <v>Min256Max800Text</v>
      </c>
      <c r="G1575" s="31" t="str">
        <f>VLOOKUP($A1575,DICO_Complet!A:R,7,FALSE)</f>
        <v>DNS</v>
      </c>
      <c r="H1575" s="31">
        <f>VLOOKUP($A1575,DICO_Complet!A:R,8,FALSE)</f>
        <v>0</v>
      </c>
      <c r="I1575" s="3" t="str">
        <f>IF(VLOOKUP($A1575,DICO_Complet!A:R,9,FALSE)&lt;&gt;0,VLOOKUP($A1575,DICO_Complet!A:R,9,FALSE),"")</f>
        <v/>
      </c>
      <c r="J1575" s="3" t="str">
        <f>VLOOKUP($A1575,DICO_Complet!A:R,10,FALSE)</f>
        <v>Ephemeral Symetric Transport Key encrypted by a public RSA key</v>
      </c>
      <c r="K1575" s="3" t="str">
        <f>IF(OR(ISNA(VLOOKUP(Tableau161920[[#This Row],[Référence]],MON_MSG!A:H,7,FALSE)),ISBLANK(VLOOKUP(Tableau161920[[#This Row],[Référence]],MON_MSG!A:H,7,FALSE))),"",VLOOKUP(Tableau161920[[#This Row],[Référence]],MON_MSG!A:H,7,FALSE))</f>
        <v/>
      </c>
      <c r="L1575" s="3" t="str">
        <f>IF(OR(ISNA(VLOOKUP(Tableau161920[[#This Row],[Référence]],MON_MSG!A:I,8,FALSE)),ISBLANK(VLOOKUP(Tableau161920[[#This Row],[Référence]],MON_MSG!A:I,8,FALSE))),"",VLOOKUP(Tableau161920[[#This Row],[Référence]],MON_MSG!A:I,8,FALSE))</f>
        <v/>
      </c>
      <c r="M1575" s="3" t="str">
        <f>IF(OR(ISNA(VLOOKUP(Tableau161920[[#This Row],[Référence]],MON_MSG!A:J,9,FALSE)),ISBLANK(VLOOKUP(Tableau161920[[#This Row],[Référence]],MON_MSG!A:J,9,FALSE))),"",VLOOKUP(Tableau161920[[#This Row],[Référence]],MON_MSG!A:J,9,FALSE))</f>
        <v/>
      </c>
      <c r="N1575" s="3" t="str">
        <f>IF(VLOOKUP($A1575,DICO_Complet!A:R,12,FALSE)=0,"",VLOOKUP($A1575,DICO_Complet!A:R,12,FALSE))</f>
        <v/>
      </c>
      <c r="O1575" s="3" t="str">
        <f>IF(VLOOKUP($A1575,DICO_Complet!A:R,13,FALSE)=0,"",VLOOKUP($A1575,DICO_Complet!A:R,13,FALSE))</f>
        <v/>
      </c>
      <c r="P1575" s="3" t="str">
        <f>IF(VLOOKUP($A1575,DICO_Complet!A:R,14,FALSE)=0,"",VLOOKUP($A1575,DICO_Complet!A:R,14,FALSE))</f>
        <v/>
      </c>
      <c r="Q1575" s="3" t="str">
        <f>IF(VLOOKUP($A1575,DICO_Complet!A:R,15,FALSE)=0,"",VLOOKUP($A1575,DICO_Complet!A:R,15,FALSE))</f>
        <v/>
      </c>
      <c r="R1575" s="3" t="str">
        <f>IF(VLOOKUP($A1575,DICO_Complet!A:R,16,FALSE)=0,"",VLOOKUP($A1575,DICO_Complet!A:R,16,FALSE))</f>
        <v/>
      </c>
      <c r="S1575" s="3" t="str">
        <f>IF(VLOOKUP($A1575,DICO_Complet!A:R,17,FALSE)=0,"",VLOOKUP($A1575,DICO_Complet!A:R,17,FALSE))</f>
        <v/>
      </c>
      <c r="T1575" s="3" t="str">
        <f>IF(VLOOKUP($A1575,DICO_Complet!A:R,18,FALSE)=0,"",VLOOKUP($A1575,DICO_Complet!A:R,18,FALSE))</f>
        <v/>
      </c>
    </row>
    <row r="1576" spans="1:20">
      <c r="A1576" s="29">
        <v>250212174515</v>
      </c>
      <c r="B1576" s="30" t="str">
        <f>IF(ISNA(VLOOKUP(Tableau161920[[#This Row],[Référence]],MON_MSG!A:B,2,FALSE)),"N",IF($I1576="Obsolete","N","O"))</f>
        <v>O</v>
      </c>
      <c r="C1576" s="3" t="str">
        <f>VLOOKUP($A1576,DICO_Complet!A:R,3,FALSE)</f>
        <v>Transaction</v>
      </c>
      <c r="D1576" s="3" t="str">
        <f>VLOOKUP($A1576,DICO_Complet!A:R,4,FALSE)</f>
        <v>security</v>
      </c>
      <c r="E1576" s="3" t="str">
        <f>VLOOKUP($A1576,DICO_Complet!A:R,5,FALSE)</f>
        <v>encryptionAlgorithm</v>
      </c>
      <c r="F1576" s="3" t="str">
        <f>VLOOKUP($A1576,DICO_Complet!A:R,6,FALSE)</f>
        <v>EncryptionAlgorithmCodeset</v>
      </c>
      <c r="G1576" s="31" t="str">
        <f>VLOOKUP($A1576,DICO_Complet!A:R,7,FALSE)</f>
        <v>DNS</v>
      </c>
      <c r="H1576" s="31">
        <f>VLOOKUP($A1576,DICO_Complet!A:R,8,FALSE)</f>
        <v>0</v>
      </c>
      <c r="I1576" s="3" t="str">
        <f>IF(VLOOKUP($A1576,DICO_Complet!A:R,9,FALSE)&lt;&gt;0,VLOOKUP($A1576,DICO_Complet!A:R,9,FALSE),"")</f>
        <v/>
      </c>
      <c r="J1576" s="3" t="str">
        <f>VLOOKUP($A1576,DICO_Complet!A:R,10,FALSE)</f>
        <v>Encryption Algorithm of PINBLock</v>
      </c>
      <c r="K1576" s="3" t="str">
        <f>IF(OR(ISNA(VLOOKUP(Tableau161920[[#This Row],[Référence]],MON_MSG!A:H,7,FALSE)),ISBLANK(VLOOKUP(Tableau161920[[#This Row],[Référence]],MON_MSG!A:H,7,FALSE))),"",VLOOKUP(Tableau161920[[#This Row],[Référence]],MON_MSG!A:H,7,FALSE))</f>
        <v/>
      </c>
      <c r="L1576" s="3" t="str">
        <f>IF(OR(ISNA(VLOOKUP(Tableau161920[[#This Row],[Référence]],MON_MSG!A:I,8,FALSE)),ISBLANK(VLOOKUP(Tableau161920[[#This Row],[Référence]],MON_MSG!A:I,8,FALSE))),"",VLOOKUP(Tableau161920[[#This Row],[Référence]],MON_MSG!A:I,8,FALSE))</f>
        <v/>
      </c>
      <c r="M1576" s="3" t="str">
        <f>IF(OR(ISNA(VLOOKUP(Tableau161920[[#This Row],[Référence]],MON_MSG!A:J,9,FALSE)),ISBLANK(VLOOKUP(Tableau161920[[#This Row],[Référence]],MON_MSG!A:J,9,FALSE))),"",VLOOKUP(Tableau161920[[#This Row],[Référence]],MON_MSG!A:J,9,FALSE))</f>
        <v/>
      </c>
      <c r="N1576" s="3" t="str">
        <f>IF(VLOOKUP($A1576,DICO_Complet!A:R,12,FALSE)=0,"",VLOOKUP($A1576,DICO_Complet!A:R,12,FALSE))</f>
        <v>GES507</v>
      </c>
      <c r="O1576" s="3" t="str">
        <f>IF(VLOOKUP($A1576,DICO_Complet!A:R,13,FALSE)=0,"",VLOOKUP($A1576,DICO_Complet!A:R,13,FALSE))</f>
        <v>053</v>
      </c>
      <c r="P1576" s="3" t="str">
        <f>IF(VLOOKUP($A1576,DICO_Complet!A:R,14,FALSE)=0,"",VLOOKUP($A1576,DICO_Complet!A:R,14,FALSE))</f>
        <v/>
      </c>
      <c r="Q1576" s="3" t="str">
        <f>IF(VLOOKUP($A1576,DICO_Complet!A:R,15,FALSE)=0,"",VLOOKUP($A1576,DICO_Complet!A:R,15,FALSE))</f>
        <v>053 quartet 9 et 10</v>
      </c>
      <c r="R1576" s="3" t="str">
        <f>IF(VLOOKUP($A1576,DICO_Complet!A:R,16,FALSE)=0,"",VLOOKUP($A1576,DICO_Complet!A:R,16,FALSE))</f>
        <v/>
      </c>
      <c r="S1576" s="3" t="str">
        <f>IF(VLOOKUP($A1576,DICO_Complet!A:R,17,FALSE)=0,"",VLOOKUP($A1576,DICO_Complet!A:R,17,FALSE))</f>
        <v/>
      </c>
      <c r="T1576" s="3" t="str">
        <f>IF(VLOOKUP($A1576,DICO_Complet!A:R,18,FALSE)=0,"",VLOOKUP($A1576,DICO_Complet!A:R,18,FALSE))</f>
        <v/>
      </c>
    </row>
    <row r="1577" spans="1:20">
      <c r="A1577" s="29">
        <v>250409080001</v>
      </c>
      <c r="B1577" s="30" t="str">
        <f>IF(ISNA(VLOOKUP(Tableau161920[[#This Row],[Référence]],MON_MSG!A:B,2,FALSE)),"N",IF($I1577="Obsolete","N","O"))</f>
        <v>O</v>
      </c>
      <c r="C1577" s="3" t="str">
        <f>VLOOKUP($A1577,DICO_Complet!A:R,3,FALSE)</f>
        <v>Transaction</v>
      </c>
      <c r="D1577" s="3" t="str">
        <f>VLOOKUP($A1577,DICO_Complet!A:R,4,FALSE)</f>
        <v>security</v>
      </c>
      <c r="E1577" s="3" t="str">
        <f>VLOOKUP($A1577,DICO_Complet!A:R,5,FALSE)</f>
        <v>jsonWebKeyIdentifier</v>
      </c>
      <c r="F1577" s="3" t="str">
        <f>VLOOKUP($A1577,DICO_Complet!A:R,6,FALSE)</f>
        <v>Max50Text</v>
      </c>
      <c r="G1577" s="31" t="str">
        <f>VLOOKUP($A1577,DICO_Complet!A:R,7,FALSE)</f>
        <v>DNS</v>
      </c>
      <c r="H1577" s="31">
        <f>VLOOKUP($A1577,DICO_Complet!A:R,8,FALSE)</f>
        <v>0</v>
      </c>
      <c r="I1577" s="3" t="str">
        <f>IF(VLOOKUP($A1577,DICO_Complet!A:R,9,FALSE)&lt;&gt;0,VLOOKUP($A1577,DICO_Complet!A:R,9,FALSE),"")</f>
        <v/>
      </c>
      <c r="J1577" s="3" t="str">
        <f>VLOOKUP($A1577,DICO_Complet!A:R,10,FALSE)</f>
        <v>JSON Web Key Identifier (JWK)</v>
      </c>
      <c r="K1577" s="3" t="str">
        <f>IF(OR(ISNA(VLOOKUP(Tableau161920[[#This Row],[Référence]],MON_MSG!A:H,7,FALSE)),ISBLANK(VLOOKUP(Tableau161920[[#This Row],[Référence]],MON_MSG!A:H,7,FALSE))),"",VLOOKUP(Tableau161920[[#This Row],[Référence]],MON_MSG!A:H,7,FALSE))</f>
        <v/>
      </c>
      <c r="L1577" s="3" t="str">
        <f>IF(OR(ISNA(VLOOKUP(Tableau161920[[#This Row],[Référence]],MON_MSG!A:I,8,FALSE)),ISBLANK(VLOOKUP(Tableau161920[[#This Row],[Référence]],MON_MSG!A:I,8,FALSE))),"",VLOOKUP(Tableau161920[[#This Row],[Référence]],MON_MSG!A:I,8,FALSE))</f>
        <v/>
      </c>
      <c r="M1577" s="3" t="str">
        <f>IF(OR(ISNA(VLOOKUP(Tableau161920[[#This Row],[Référence]],MON_MSG!A:J,9,FALSE)),ISBLANK(VLOOKUP(Tableau161920[[#This Row],[Référence]],MON_MSG!A:J,9,FALSE))),"",VLOOKUP(Tableau161920[[#This Row],[Référence]],MON_MSG!A:J,9,FALSE))</f>
        <v/>
      </c>
      <c r="N1577" s="3" t="str">
        <f>IF(VLOOKUP($A1577,DICO_Complet!A:R,12,FALSE)=0,"",VLOOKUP($A1577,DICO_Complet!A:R,12,FALSE))</f>
        <v/>
      </c>
      <c r="O1577" s="3" t="str">
        <f>IF(VLOOKUP($A1577,DICO_Complet!A:R,13,FALSE)=0,"",VLOOKUP($A1577,DICO_Complet!A:R,13,FALSE))</f>
        <v/>
      </c>
      <c r="P1577" s="3" t="str">
        <f>IF(VLOOKUP($A1577,DICO_Complet!A:R,14,FALSE)=0,"",VLOOKUP($A1577,DICO_Complet!A:R,14,FALSE))</f>
        <v/>
      </c>
      <c r="Q1577" s="3" t="str">
        <f>IF(VLOOKUP($A1577,DICO_Complet!A:R,15,FALSE)=0,"",VLOOKUP($A1577,DICO_Complet!A:R,15,FALSE))</f>
        <v/>
      </c>
      <c r="R1577" s="3" t="str">
        <f>IF(VLOOKUP($A1577,DICO_Complet!A:R,16,FALSE)=0,"",VLOOKUP($A1577,DICO_Complet!A:R,16,FALSE))</f>
        <v/>
      </c>
      <c r="S1577" s="3" t="str">
        <f>IF(VLOOKUP($A1577,DICO_Complet!A:R,17,FALSE)=0,"",VLOOKUP($A1577,DICO_Complet!A:R,17,FALSE))</f>
        <v/>
      </c>
      <c r="T1577" s="3" t="str">
        <f>IF(VLOOKUP($A1577,DICO_Complet!A:R,18,FALSE)=0,"",VLOOKUP($A1577,DICO_Complet!A:R,18,FALSE))</f>
        <v/>
      </c>
    </row>
    <row r="1578" spans="1:20">
      <c r="A1578" s="29">
        <v>250409080002</v>
      </c>
      <c r="B1578" s="30" t="str">
        <f>IF(ISNA(VLOOKUP(Tableau161920[[#This Row],[Référence]],MON_MSG!A:B,2,FALSE)),"N",IF($I1578="Obsolete","N","O"))</f>
        <v>O</v>
      </c>
      <c r="C1578" s="3" t="str">
        <f>VLOOKUP($A1578,DICO_Complet!A:R,3,FALSE)</f>
        <v>Transaction</v>
      </c>
      <c r="D1578" s="3" t="str">
        <f>VLOOKUP($A1578,DICO_Complet!A:R,4,FALSE)</f>
        <v>security</v>
      </c>
      <c r="E1578" s="3" t="str">
        <f>VLOOKUP($A1578,DICO_Complet!A:R,5,FALSE)</f>
        <v>jsonWebSignature</v>
      </c>
      <c r="F1578" s="3" t="str">
        <f>VLOOKUP($A1578,DICO_Complet!A:R,6,FALSE)</f>
        <v>Max758Text</v>
      </c>
      <c r="G1578" s="31" t="str">
        <f>VLOOKUP($A1578,DICO_Complet!A:R,7,FALSE)</f>
        <v>DNS</v>
      </c>
      <c r="H1578" s="31">
        <f>VLOOKUP($A1578,DICO_Complet!A:R,8,FALSE)</f>
        <v>0</v>
      </c>
      <c r="I1578" s="3" t="str">
        <f>IF(VLOOKUP($A1578,DICO_Complet!A:R,9,FALSE)&lt;&gt;0,VLOOKUP($A1578,DICO_Complet!A:R,9,FALSE),"")</f>
        <v/>
      </c>
      <c r="J1578" s="3" t="str">
        <f>VLOOKUP($A1578,DICO_Complet!A:R,10,FALSE)</f>
        <v>JSON Web Signature (JWS)</v>
      </c>
      <c r="K1578" s="3" t="str">
        <f>IF(OR(ISNA(VLOOKUP(Tableau161920[[#This Row],[Référence]],MON_MSG!A:H,7,FALSE)),ISBLANK(VLOOKUP(Tableau161920[[#This Row],[Référence]],MON_MSG!A:H,7,FALSE))),"",VLOOKUP(Tableau161920[[#This Row],[Référence]],MON_MSG!A:H,7,FALSE))</f>
        <v/>
      </c>
      <c r="L1578" s="3" t="str">
        <f>IF(OR(ISNA(VLOOKUP(Tableau161920[[#This Row],[Référence]],MON_MSG!A:I,8,FALSE)),ISBLANK(VLOOKUP(Tableau161920[[#This Row],[Référence]],MON_MSG!A:I,8,FALSE))),"",VLOOKUP(Tableau161920[[#This Row],[Référence]],MON_MSG!A:I,8,FALSE))</f>
        <v/>
      </c>
      <c r="M1578" s="3" t="str">
        <f>IF(OR(ISNA(VLOOKUP(Tableau161920[[#This Row],[Référence]],MON_MSG!A:J,9,FALSE)),ISBLANK(VLOOKUP(Tableau161920[[#This Row],[Référence]],MON_MSG!A:J,9,FALSE))),"",VLOOKUP(Tableau161920[[#This Row],[Référence]],MON_MSG!A:J,9,FALSE))</f>
        <v/>
      </c>
      <c r="N1578" s="3" t="str">
        <f>IF(VLOOKUP($A1578,DICO_Complet!A:R,12,FALSE)=0,"",VLOOKUP($A1578,DICO_Complet!A:R,12,FALSE))</f>
        <v/>
      </c>
      <c r="O1578" s="3" t="str">
        <f>IF(VLOOKUP($A1578,DICO_Complet!A:R,13,FALSE)=0,"",VLOOKUP($A1578,DICO_Complet!A:R,13,FALSE))</f>
        <v/>
      </c>
      <c r="P1578" s="3" t="str">
        <f>IF(VLOOKUP($A1578,DICO_Complet!A:R,14,FALSE)=0,"",VLOOKUP($A1578,DICO_Complet!A:R,14,FALSE))</f>
        <v/>
      </c>
      <c r="Q1578" s="3" t="str">
        <f>IF(VLOOKUP($A1578,DICO_Complet!A:R,15,FALSE)=0,"",VLOOKUP($A1578,DICO_Complet!A:R,15,FALSE))</f>
        <v/>
      </c>
      <c r="R1578" s="3" t="str">
        <f>IF(VLOOKUP($A1578,DICO_Complet!A:R,16,FALSE)=0,"",VLOOKUP($A1578,DICO_Complet!A:R,16,FALSE))</f>
        <v/>
      </c>
      <c r="S1578" s="3" t="str">
        <f>IF(VLOOKUP($A1578,DICO_Complet!A:R,17,FALSE)=0,"",VLOOKUP($A1578,DICO_Complet!A:R,17,FALSE))</f>
        <v/>
      </c>
      <c r="T1578" s="3" t="str">
        <f>IF(VLOOKUP($A1578,DICO_Complet!A:R,18,FALSE)=0,"",VLOOKUP($A1578,DICO_Complet!A:R,18,FALSE))</f>
        <v/>
      </c>
    </row>
    <row r="1579" spans="1:20">
      <c r="A1579" s="29">
        <v>250203163500</v>
      </c>
      <c r="B1579" s="30" t="str">
        <f>IF(ISNA(VLOOKUP(Tableau161920[[#This Row],[Référence]],MON_MSG!A:B,2,FALSE)),"N",IF($I1579="Obsolete","N","O"))</f>
        <v>O</v>
      </c>
      <c r="C1579" s="3" t="str">
        <f>VLOOKUP($A1579,DICO_Complet!A:R,3,FALSE)</f>
        <v>Transaction</v>
      </c>
      <c r="D1579" s="3" t="str">
        <f>VLOOKUP($A1579,DICO_Complet!A:R,4,FALSE)</f>
        <v>security</v>
      </c>
      <c r="E1579" s="3" t="str">
        <f>VLOOKUP($A1579,DICO_Complet!A:R,5,FALSE)</f>
        <v>keyingMaterialSecurityData</v>
      </c>
      <c r="F1579" s="3" t="str">
        <f>VLOOKUP($A1579,DICO_Complet!A:R,6,FALSE)</f>
        <v>Max255HexBinaryText</v>
      </c>
      <c r="G1579" s="31" t="str">
        <f>VLOOKUP($A1579,DICO_Complet!A:R,7,FALSE)</f>
        <v>DNS</v>
      </c>
      <c r="H1579" s="31">
        <f>VLOOKUP($A1579,DICO_Complet!A:R,8,FALSE)</f>
        <v>0</v>
      </c>
      <c r="I1579" s="3" t="str">
        <f>IF(VLOOKUP($A1579,DICO_Complet!A:R,9,FALSE)&lt;&gt;0,VLOOKUP($A1579,DICO_Complet!A:R,9,FALSE),"")</f>
        <v/>
      </c>
      <c r="J1579" s="3" t="str">
        <f>VLOOKUP($A1579,DICO_Complet!A:R,10,FALSE)</f>
        <v>Transport des cles dans les messages 08xx</v>
      </c>
      <c r="K1579" s="3" t="str">
        <f>IF(OR(ISNA(VLOOKUP(Tableau161920[[#This Row],[Référence]],MON_MSG!A:H,7,FALSE)),ISBLANK(VLOOKUP(Tableau161920[[#This Row],[Référence]],MON_MSG!A:H,7,FALSE))),"",VLOOKUP(Tableau161920[[#This Row],[Référence]],MON_MSG!A:H,7,FALSE))</f>
        <v/>
      </c>
      <c r="L1579" s="3" t="str">
        <f>IF(OR(ISNA(VLOOKUP(Tableau161920[[#This Row],[Référence]],MON_MSG!A:I,8,FALSE)),ISBLANK(VLOOKUP(Tableau161920[[#This Row],[Référence]],MON_MSG!A:I,8,FALSE))),"",VLOOKUP(Tableau161920[[#This Row],[Référence]],MON_MSG!A:I,8,FALSE))</f>
        <v/>
      </c>
      <c r="M1579" s="3" t="str">
        <f>IF(OR(ISNA(VLOOKUP(Tableau161920[[#This Row],[Référence]],MON_MSG!A:J,9,FALSE)),ISBLANK(VLOOKUP(Tableau161920[[#This Row],[Référence]],MON_MSG!A:J,9,FALSE))),"",VLOOKUP(Tableau161920[[#This Row],[Référence]],MON_MSG!A:J,9,FALSE))</f>
        <v/>
      </c>
      <c r="N1579" s="3" t="str">
        <f>IF(VLOOKUP($A1579,DICO_Complet!A:R,12,FALSE)=0,"",VLOOKUP($A1579,DICO_Complet!A:R,12,FALSE))</f>
        <v/>
      </c>
      <c r="O1579" s="3" t="str">
        <f>IF(VLOOKUP($A1579,DICO_Complet!A:R,13,FALSE)=0,"",VLOOKUP($A1579,DICO_Complet!A:R,13,FALSE))</f>
        <v>055-0071</v>
      </c>
      <c r="P1579" s="3" t="str">
        <f>IF(VLOOKUP($A1579,DICO_Complet!A:R,14,FALSE)=0,"",VLOOKUP($A1579,DICO_Complet!A:R,14,FALSE))</f>
        <v/>
      </c>
      <c r="Q1579" s="3" t="str">
        <f>IF(VLOOKUP($A1579,DICO_Complet!A:R,15,FALSE)=0,"",VLOOKUP($A1579,DICO_Complet!A:R,15,FALSE))</f>
        <v/>
      </c>
      <c r="R1579" s="3" t="str">
        <f>IF(VLOOKUP($A1579,DICO_Complet!A:R,16,FALSE)=0,"",VLOOKUP($A1579,DICO_Complet!A:R,16,FALSE))</f>
        <v/>
      </c>
      <c r="S1579" s="3" t="str">
        <f>IF(VLOOKUP($A1579,DICO_Complet!A:R,17,FALSE)=0,"",VLOOKUP($A1579,DICO_Complet!A:R,17,FALSE))</f>
        <v/>
      </c>
      <c r="T1579" s="3" t="str">
        <f>IF(VLOOKUP($A1579,DICO_Complet!A:R,18,FALSE)=0,"",VLOOKUP($A1579,DICO_Complet!A:R,18,FALSE))</f>
        <v/>
      </c>
    </row>
    <row r="1580" spans="1:20">
      <c r="A1580" s="29">
        <v>250212174506</v>
      </c>
      <c r="B1580" s="30" t="str">
        <f>IF(ISNA(VLOOKUP(Tableau161920[[#This Row],[Référence]],MON_MSG!A:B,2,FALSE)),"N",IF($I1580="Obsolete","N","O"))</f>
        <v>O</v>
      </c>
      <c r="C1580" s="3" t="str">
        <f>VLOOKUP($A1580,DICO_Complet!A:R,3,FALSE)</f>
        <v>Transaction</v>
      </c>
      <c r="D1580" s="3" t="str">
        <f>VLOOKUP($A1580,DICO_Complet!A:R,4,FALSE)</f>
        <v>security</v>
      </c>
      <c r="E1580" s="3" t="str">
        <f>VLOOKUP($A1580,DICO_Complet!A:R,5,FALSE)</f>
        <v>keyLength</v>
      </c>
      <c r="F1580" s="3" t="str">
        <f>VLOOKUP($A1580,DICO_Complet!A:R,6,FALSE)</f>
        <v>Max4NumericText</v>
      </c>
      <c r="G1580" s="31" t="str">
        <f>VLOOKUP($A1580,DICO_Complet!A:R,7,FALSE)</f>
        <v>DNS</v>
      </c>
      <c r="H1580" s="31">
        <f>VLOOKUP($A1580,DICO_Complet!A:R,8,FALSE)</f>
        <v>0</v>
      </c>
      <c r="I1580" s="3" t="str">
        <f>IF(VLOOKUP($A1580,DICO_Complet!A:R,9,FALSE)&lt;&gt;0,VLOOKUP($A1580,DICO_Complet!A:R,9,FALSE),"")</f>
        <v/>
      </c>
      <c r="J1580" s="3" t="str">
        <f>VLOOKUP($A1580,DICO_Complet!A:R,10,FALSE)</f>
        <v>key length</v>
      </c>
      <c r="K1580" s="3" t="str">
        <f>IF(OR(ISNA(VLOOKUP(Tableau161920[[#This Row],[Référence]],MON_MSG!A:H,7,FALSE)),ISBLANK(VLOOKUP(Tableau161920[[#This Row],[Référence]],MON_MSG!A:H,7,FALSE))),"",VLOOKUP(Tableau161920[[#This Row],[Référence]],MON_MSG!A:H,7,FALSE))</f>
        <v/>
      </c>
      <c r="L1580" s="3" t="str">
        <f>IF(OR(ISNA(VLOOKUP(Tableau161920[[#This Row],[Référence]],MON_MSG!A:I,8,FALSE)),ISBLANK(VLOOKUP(Tableau161920[[#This Row],[Référence]],MON_MSG!A:I,8,FALSE))),"",VLOOKUP(Tableau161920[[#This Row],[Référence]],MON_MSG!A:I,8,FALSE))</f>
        <v/>
      </c>
      <c r="M1580" s="3" t="str">
        <f>IF(OR(ISNA(VLOOKUP(Tableau161920[[#This Row],[Référence]],MON_MSG!A:J,9,FALSE)),ISBLANK(VLOOKUP(Tableau161920[[#This Row],[Référence]],MON_MSG!A:J,9,FALSE))),"",VLOOKUP(Tableau161920[[#This Row],[Référence]],MON_MSG!A:J,9,FALSE))</f>
        <v/>
      </c>
      <c r="N1580" s="3" t="str">
        <f>IF(VLOOKUP($A1580,DICO_Complet!A:R,12,FALSE)=0,"",VLOOKUP($A1580,DICO_Complet!A:R,12,FALSE))</f>
        <v>GES68</v>
      </c>
      <c r="O1580" s="3" t="str">
        <f>IF(VLOOKUP($A1580,DICO_Complet!A:R,13,FALSE)=0,"",VLOOKUP($A1580,DICO_Complet!A:R,13,FALSE))</f>
        <v/>
      </c>
      <c r="P1580" s="3" t="str">
        <f>IF(VLOOKUP($A1580,DICO_Complet!A:R,14,FALSE)=0,"",VLOOKUP($A1580,DICO_Complet!A:R,14,FALSE))</f>
        <v/>
      </c>
      <c r="Q1580" s="3" t="str">
        <f>IF(VLOOKUP($A1580,DICO_Complet!A:R,15,FALSE)=0,"",VLOOKUP($A1580,DICO_Complet!A:R,15,FALSE))</f>
        <v/>
      </c>
      <c r="R1580" s="3" t="str">
        <f>IF(VLOOKUP($A1580,DICO_Complet!A:R,16,FALSE)=0,"",VLOOKUP($A1580,DICO_Complet!A:R,16,FALSE))</f>
        <v/>
      </c>
      <c r="S1580" s="3" t="str">
        <f>IF(VLOOKUP($A1580,DICO_Complet!A:R,17,FALSE)=0,"",VLOOKUP($A1580,DICO_Complet!A:R,17,FALSE))</f>
        <v/>
      </c>
      <c r="T1580" s="3" t="str">
        <f>IF(VLOOKUP($A1580,DICO_Complet!A:R,18,FALSE)=0,"",VLOOKUP($A1580,DICO_Complet!A:R,18,FALSE))</f>
        <v/>
      </c>
    </row>
    <row r="1581" spans="1:20">
      <c r="A1581" s="29">
        <v>250212174514</v>
      </c>
      <c r="B1581" s="30" t="str">
        <f>IF(ISNA(VLOOKUP(Tableau161920[[#This Row],[Référence]],MON_MSG!A:B,2,FALSE)),"N",IF($I1581="Obsolete","N","O"))</f>
        <v>O</v>
      </c>
      <c r="C1581" s="3" t="str">
        <f>VLOOKUP($A1581,DICO_Complet!A:R,3,FALSE)</f>
        <v>Transaction</v>
      </c>
      <c r="D1581" s="3" t="str">
        <f>VLOOKUP($A1581,DICO_Complet!A:R,4,FALSE)</f>
        <v>security</v>
      </c>
      <c r="E1581" s="3" t="str">
        <f>VLOOKUP($A1581,DICO_Complet!A:R,5,FALSE)</f>
        <v>keySerialNumber</v>
      </c>
      <c r="F1581" s="3" t="str">
        <f>VLOOKUP($A1581,DICO_Complet!A:R,6,FALSE)</f>
        <v>Min10Max12HexBinaryText</v>
      </c>
      <c r="G1581" s="31" t="str">
        <f>VLOOKUP($A1581,DICO_Complet!A:R,7,FALSE)</f>
        <v>DNS</v>
      </c>
      <c r="H1581" s="31">
        <f>VLOOKUP($A1581,DICO_Complet!A:R,8,FALSE)</f>
        <v>0</v>
      </c>
      <c r="I1581" s="3" t="str">
        <f>IF(VLOOKUP($A1581,DICO_Complet!A:R,9,FALSE)&lt;&gt;0,VLOOKUP($A1581,DICO_Complet!A:R,9,FALSE),"")</f>
        <v/>
      </c>
      <c r="J1581" s="3" t="str">
        <f>VLOOKUP($A1581,DICO_Complet!A:R,10,FALSE)</f>
        <v>Key serial number</v>
      </c>
      <c r="K1581" s="3" t="str">
        <f>IF(OR(ISNA(VLOOKUP(Tableau161920[[#This Row],[Référence]],MON_MSG!A:H,7,FALSE)),ISBLANK(VLOOKUP(Tableau161920[[#This Row],[Référence]],MON_MSG!A:H,7,FALSE))),"",VLOOKUP(Tableau161920[[#This Row],[Référence]],MON_MSG!A:H,7,FALSE))</f>
        <v/>
      </c>
      <c r="L1581" s="3" t="str">
        <f>IF(OR(ISNA(VLOOKUP(Tableau161920[[#This Row],[Référence]],MON_MSG!A:I,8,FALSE)),ISBLANK(VLOOKUP(Tableau161920[[#This Row],[Référence]],MON_MSG!A:I,8,FALSE))),"",VLOOKUP(Tableau161920[[#This Row],[Référence]],MON_MSG!A:I,8,FALSE))</f>
        <v/>
      </c>
      <c r="M1581" s="3" t="str">
        <f>IF(OR(ISNA(VLOOKUP(Tableau161920[[#This Row],[Référence]],MON_MSG!A:J,9,FALSE)),ISBLANK(VLOOKUP(Tableau161920[[#This Row],[Référence]],MON_MSG!A:J,9,FALSE))),"",VLOOKUP(Tableau161920[[#This Row],[Référence]],MON_MSG!A:J,9,FALSE))</f>
        <v/>
      </c>
      <c r="N1581" s="3" t="str">
        <f>IF(VLOOKUP($A1581,DICO_Complet!A:R,12,FALSE)=0,"",VLOOKUP($A1581,DICO_Complet!A:R,12,FALSE))</f>
        <v>GES067</v>
      </c>
      <c r="O1581" s="3" t="str">
        <f>IF(VLOOKUP($A1581,DICO_Complet!A:R,13,FALSE)=0,"",VLOOKUP($A1581,DICO_Complet!A:R,13,FALSE))</f>
        <v/>
      </c>
      <c r="P1581" s="3" t="str">
        <f>IF(VLOOKUP($A1581,DICO_Complet!A:R,14,FALSE)=0,"",VLOOKUP($A1581,DICO_Complet!A:R,14,FALSE))</f>
        <v/>
      </c>
      <c r="Q1581" s="3" t="str">
        <f>IF(VLOOKUP($A1581,DICO_Complet!A:R,15,FALSE)=0,"",VLOOKUP($A1581,DICO_Complet!A:R,15,FALSE))</f>
        <v>048-0001</v>
      </c>
      <c r="R1581" s="3" t="str">
        <f>IF(VLOOKUP($A1581,DICO_Complet!A:R,16,FALSE)=0,"",VLOOKUP($A1581,DICO_Complet!A:R,16,FALSE))</f>
        <v/>
      </c>
      <c r="S1581" s="3" t="str">
        <f>IF(VLOOKUP($A1581,DICO_Complet!A:R,17,FALSE)=0,"",VLOOKUP($A1581,DICO_Complet!A:R,17,FALSE))</f>
        <v/>
      </c>
      <c r="T1581" s="3" t="str">
        <f>IF(VLOOKUP($A1581,DICO_Complet!A:R,18,FALSE)=0,"",VLOOKUP($A1581,DICO_Complet!A:R,18,FALSE))</f>
        <v/>
      </c>
    </row>
    <row r="1582" spans="1:20">
      <c r="A1582" s="29">
        <v>250213180605</v>
      </c>
      <c r="B1582" s="30" t="str">
        <f>IF(ISNA(VLOOKUP(Tableau161920[[#This Row],[Référence]],MON_MSG!A:B,2,FALSE)),"N",IF($I1582="Obsolete","N","O"))</f>
        <v>O</v>
      </c>
      <c r="C1582" s="3" t="str">
        <f>VLOOKUP($A1582,DICO_Complet!A:R,3,FALSE)</f>
        <v>Transaction</v>
      </c>
      <c r="D1582" s="3" t="str">
        <f>VLOOKUP($A1582,DICO_Complet!A:R,4,FALSE)</f>
        <v>security</v>
      </c>
      <c r="E1582" s="3" t="str">
        <f>VLOOKUP($A1582,DICO_Complet!A:R,5,FALSE)</f>
        <v>macAlgorithm</v>
      </c>
      <c r="F1582" s="3" t="str">
        <f>VLOOKUP($A1582,DICO_Complet!A:R,6,FALSE)</f>
        <v>Max2NumericText</v>
      </c>
      <c r="G1582" s="31" t="str">
        <f>VLOOKUP($A1582,DICO_Complet!A:R,7,FALSE)</f>
        <v>DNS</v>
      </c>
      <c r="H1582" s="31">
        <f>VLOOKUP($A1582,DICO_Complet!A:R,8,FALSE)</f>
        <v>0</v>
      </c>
      <c r="I1582" s="3" t="str">
        <f>IF(VLOOKUP($A1582,DICO_Complet!A:R,9,FALSE)&lt;&gt;0,VLOOKUP($A1582,DICO_Complet!A:R,9,FALSE),"")</f>
        <v/>
      </c>
      <c r="J1582" s="3" t="str">
        <f>VLOOKUP($A1582,DICO_Complet!A:R,10,FALSE)</f>
        <v>MAC sealing algorithm</v>
      </c>
      <c r="K1582" s="3" t="str">
        <f>IF(OR(ISNA(VLOOKUP(Tableau161920[[#This Row],[Référence]],MON_MSG!A:H,7,FALSE)),ISBLANK(VLOOKUP(Tableau161920[[#This Row],[Référence]],MON_MSG!A:H,7,FALSE))),"",VLOOKUP(Tableau161920[[#This Row],[Référence]],MON_MSG!A:H,7,FALSE))</f>
        <v/>
      </c>
      <c r="L1582" s="3" t="str">
        <f>IF(OR(ISNA(VLOOKUP(Tableau161920[[#This Row],[Référence]],MON_MSG!A:I,8,FALSE)),ISBLANK(VLOOKUP(Tableau161920[[#This Row],[Référence]],MON_MSG!A:I,8,FALSE))),"",VLOOKUP(Tableau161920[[#This Row],[Référence]],MON_MSG!A:I,8,FALSE))</f>
        <v/>
      </c>
      <c r="M1582" s="3" t="str">
        <f>IF(OR(ISNA(VLOOKUP(Tableau161920[[#This Row],[Référence]],MON_MSG!A:J,9,FALSE)),ISBLANK(VLOOKUP(Tableau161920[[#This Row],[Référence]],MON_MSG!A:J,9,FALSE))),"",VLOOKUP(Tableau161920[[#This Row],[Référence]],MON_MSG!A:J,9,FALSE))</f>
        <v/>
      </c>
      <c r="N1582" s="3" t="str">
        <f>IF(VLOOKUP($A1582,DICO_Complet!A:R,12,FALSE)=0,"",VLOOKUP($A1582,DICO_Complet!A:R,12,FALSE))</f>
        <v>GES123</v>
      </c>
      <c r="O1582" s="3" t="str">
        <f>IF(VLOOKUP($A1582,DICO_Complet!A:R,13,FALSE)=0,"",VLOOKUP($A1582,DICO_Complet!A:R,13,FALSE))</f>
        <v/>
      </c>
      <c r="P1582" s="3" t="str">
        <f>IF(VLOOKUP($A1582,DICO_Complet!A:R,14,FALSE)=0,"",VLOOKUP($A1582,DICO_Complet!A:R,14,FALSE))</f>
        <v/>
      </c>
      <c r="Q1582" s="3" t="str">
        <f>IF(VLOOKUP($A1582,DICO_Complet!A:R,15,FALSE)=0,"",VLOOKUP($A1582,DICO_Complet!A:R,15,FALSE))</f>
        <v/>
      </c>
      <c r="R1582" s="3" t="str">
        <f>IF(VLOOKUP($A1582,DICO_Complet!A:R,16,FALSE)=0,"",VLOOKUP($A1582,DICO_Complet!A:R,16,FALSE))</f>
        <v/>
      </c>
      <c r="S1582" s="3" t="str">
        <f>IF(VLOOKUP($A1582,DICO_Complet!A:R,17,FALSE)=0,"",VLOOKUP($A1582,DICO_Complet!A:R,17,FALSE))</f>
        <v/>
      </c>
      <c r="T1582" s="3" t="str">
        <f>IF(VLOOKUP($A1582,DICO_Complet!A:R,18,FALSE)=0,"",VLOOKUP($A1582,DICO_Complet!A:R,18,FALSE))</f>
        <v/>
      </c>
    </row>
    <row r="1583" spans="1:20">
      <c r="A1583" s="29">
        <v>250213180600</v>
      </c>
      <c r="B1583" s="30" t="str">
        <f>IF(ISNA(VLOOKUP(Tableau161920[[#This Row],[Référence]],MON_MSG!A:B,2,FALSE)),"N",IF($I1583="Obsolete","N","O"))</f>
        <v>O</v>
      </c>
      <c r="C1583" s="3" t="str">
        <f>VLOOKUP($A1583,DICO_Complet!A:R,3,FALSE)</f>
        <v>Transaction</v>
      </c>
      <c r="D1583" s="3" t="str">
        <f>VLOOKUP($A1583,DICO_Complet!A:R,4,FALSE)</f>
        <v>security</v>
      </c>
      <c r="E1583" s="3" t="str">
        <f>VLOOKUP($A1583,DICO_Complet!A:R,5,FALSE)</f>
        <v>macKeyIdentifier</v>
      </c>
      <c r="F1583" s="3" t="str">
        <f>VLOOKUP($A1583,DICO_Complet!A:R,6,FALSE)</f>
        <v>Max50Text</v>
      </c>
      <c r="G1583" s="31" t="str">
        <f>VLOOKUP($A1583,DICO_Complet!A:R,7,FALSE)</f>
        <v>DNS</v>
      </c>
      <c r="H1583" s="31">
        <f>VLOOKUP($A1583,DICO_Complet!A:R,8,FALSE)</f>
        <v>0</v>
      </c>
      <c r="I1583" s="3" t="str">
        <f>IF(VLOOKUP($A1583,DICO_Complet!A:R,9,FALSE)&lt;&gt;0,VLOOKUP($A1583,DICO_Complet!A:R,9,FALSE),"")</f>
        <v/>
      </c>
      <c r="J1583" s="3" t="str">
        <f>VLOOKUP($A1583,DICO_Complet!A:R,10,FALSE)</f>
        <v>mac sealing key</v>
      </c>
      <c r="K1583" s="3" t="str">
        <f>IF(OR(ISNA(VLOOKUP(Tableau161920[[#This Row],[Référence]],MON_MSG!A:H,7,FALSE)),ISBLANK(VLOOKUP(Tableau161920[[#This Row],[Référence]],MON_MSG!A:H,7,FALSE))),"",VLOOKUP(Tableau161920[[#This Row],[Référence]],MON_MSG!A:H,7,FALSE))</f>
        <v/>
      </c>
      <c r="L1583" s="3" t="str">
        <f>IF(OR(ISNA(VLOOKUP(Tableau161920[[#This Row],[Référence]],MON_MSG!A:I,8,FALSE)),ISBLANK(VLOOKUP(Tableau161920[[#This Row],[Référence]],MON_MSG!A:I,8,FALSE))),"",VLOOKUP(Tableau161920[[#This Row],[Référence]],MON_MSG!A:I,8,FALSE))</f>
        <v/>
      </c>
      <c r="M1583" s="3" t="str">
        <f>IF(OR(ISNA(VLOOKUP(Tableau161920[[#This Row],[Référence]],MON_MSG!A:J,9,FALSE)),ISBLANK(VLOOKUP(Tableau161920[[#This Row],[Référence]],MON_MSG!A:J,9,FALSE))),"",VLOOKUP(Tableau161920[[#This Row],[Référence]],MON_MSG!A:J,9,FALSE))</f>
        <v/>
      </c>
      <c r="N1583" s="3" t="str">
        <f>IF(VLOOKUP($A1583,DICO_Complet!A:R,12,FALSE)=0,"",VLOOKUP($A1583,DICO_Complet!A:R,12,FALSE))</f>
        <v/>
      </c>
      <c r="O1583" s="3" t="str">
        <f>IF(VLOOKUP($A1583,DICO_Complet!A:R,13,FALSE)=0,"",VLOOKUP($A1583,DICO_Complet!A:R,13,FALSE))</f>
        <v/>
      </c>
      <c r="P1583" s="3" t="str">
        <f>IF(VLOOKUP($A1583,DICO_Complet!A:R,14,FALSE)=0,"",VLOOKUP($A1583,DICO_Complet!A:R,14,FALSE))</f>
        <v/>
      </c>
      <c r="Q1583" s="3" t="str">
        <f>IF(VLOOKUP($A1583,DICO_Complet!A:R,15,FALSE)=0,"",VLOOKUP($A1583,DICO_Complet!A:R,15,FALSE))</f>
        <v/>
      </c>
      <c r="R1583" s="3" t="str">
        <f>IF(VLOOKUP($A1583,DICO_Complet!A:R,16,FALSE)=0,"",VLOOKUP($A1583,DICO_Complet!A:R,16,FALSE))</f>
        <v/>
      </c>
      <c r="S1583" s="3" t="str">
        <f>IF(VLOOKUP($A1583,DICO_Complet!A:R,17,FALSE)=0,"",VLOOKUP($A1583,DICO_Complet!A:R,17,FALSE))</f>
        <v/>
      </c>
      <c r="T1583" s="3" t="str">
        <f>IF(VLOOKUP($A1583,DICO_Complet!A:R,18,FALSE)=0,"",VLOOKUP($A1583,DICO_Complet!A:R,18,FALSE))</f>
        <v/>
      </c>
    </row>
    <row r="1584" spans="1:20">
      <c r="A1584" s="29">
        <v>250213180604</v>
      </c>
      <c r="B1584" s="30" t="str">
        <f>IF(ISNA(VLOOKUP(Tableau161920[[#This Row],[Référence]],MON_MSG!A:B,2,FALSE)),"N",IF($I1584="Obsolete","N","O"))</f>
        <v>O</v>
      </c>
      <c r="C1584" s="3" t="str">
        <f>VLOOKUP($A1584,DICO_Complet!A:R,3,FALSE)</f>
        <v>Transaction</v>
      </c>
      <c r="D1584" s="3" t="str">
        <f>VLOOKUP($A1584,DICO_Complet!A:R,4,FALSE)</f>
        <v>security</v>
      </c>
      <c r="E1584" s="3" t="str">
        <f>VLOOKUP($A1584,DICO_Complet!A:R,5,FALSE)</f>
        <v>macLength</v>
      </c>
      <c r="F1584" s="3" t="str">
        <f>VLOOKUP($A1584,DICO_Complet!A:R,6,FALSE)</f>
        <v>Max2NumericText</v>
      </c>
      <c r="G1584" s="31" t="str">
        <f>VLOOKUP($A1584,DICO_Complet!A:R,7,FALSE)</f>
        <v>DNS</v>
      </c>
      <c r="H1584" s="31">
        <f>VLOOKUP($A1584,DICO_Complet!A:R,8,FALSE)</f>
        <v>0</v>
      </c>
      <c r="I1584" s="3" t="str">
        <f>IF(VLOOKUP($A1584,DICO_Complet!A:R,9,FALSE)&lt;&gt;0,VLOOKUP($A1584,DICO_Complet!A:R,9,FALSE),"")</f>
        <v/>
      </c>
      <c r="J1584" s="3" t="str">
        <f>VLOOKUP($A1584,DICO_Complet!A:R,10,FALSE)</f>
        <v>length of the MAC</v>
      </c>
      <c r="K1584" s="3" t="str">
        <f>IF(OR(ISNA(VLOOKUP(Tableau161920[[#This Row],[Référence]],MON_MSG!A:H,7,FALSE)),ISBLANK(VLOOKUP(Tableau161920[[#This Row],[Référence]],MON_MSG!A:H,7,FALSE))),"",VLOOKUP(Tableau161920[[#This Row],[Référence]],MON_MSG!A:H,7,FALSE))</f>
        <v/>
      </c>
      <c r="L1584" s="3" t="str">
        <f>IF(OR(ISNA(VLOOKUP(Tableau161920[[#This Row],[Référence]],MON_MSG!A:I,8,FALSE)),ISBLANK(VLOOKUP(Tableau161920[[#This Row],[Référence]],MON_MSG!A:I,8,FALSE))),"",VLOOKUP(Tableau161920[[#This Row],[Référence]],MON_MSG!A:I,8,FALSE))</f>
        <v/>
      </c>
      <c r="M1584" s="3" t="str">
        <f>IF(OR(ISNA(VLOOKUP(Tableau161920[[#This Row],[Référence]],MON_MSG!A:J,9,FALSE)),ISBLANK(VLOOKUP(Tableau161920[[#This Row],[Référence]],MON_MSG!A:J,9,FALSE))),"",VLOOKUP(Tableau161920[[#This Row],[Référence]],MON_MSG!A:J,9,FALSE))</f>
        <v/>
      </c>
      <c r="N1584" s="3" t="str">
        <f>IF(VLOOKUP($A1584,DICO_Complet!A:R,12,FALSE)=0,"",VLOOKUP($A1584,DICO_Complet!A:R,12,FALSE))</f>
        <v>GES103</v>
      </c>
      <c r="O1584" s="3" t="str">
        <f>IF(VLOOKUP($A1584,DICO_Complet!A:R,13,FALSE)=0,"",VLOOKUP($A1584,DICO_Complet!A:R,13,FALSE))</f>
        <v/>
      </c>
      <c r="P1584" s="3" t="str">
        <f>IF(VLOOKUP($A1584,DICO_Complet!A:R,14,FALSE)=0,"",VLOOKUP($A1584,DICO_Complet!A:R,14,FALSE))</f>
        <v/>
      </c>
      <c r="Q1584" s="3" t="str">
        <f>IF(VLOOKUP($A1584,DICO_Complet!A:R,15,FALSE)=0,"",VLOOKUP($A1584,DICO_Complet!A:R,15,FALSE))</f>
        <v/>
      </c>
      <c r="R1584" s="3" t="str">
        <f>IF(VLOOKUP($A1584,DICO_Complet!A:R,16,FALSE)=0,"",VLOOKUP($A1584,DICO_Complet!A:R,16,FALSE))</f>
        <v/>
      </c>
      <c r="S1584" s="3" t="str">
        <f>IF(VLOOKUP($A1584,DICO_Complet!A:R,17,FALSE)=0,"",VLOOKUP($A1584,DICO_Complet!A:R,17,FALSE))</f>
        <v/>
      </c>
      <c r="T1584" s="3" t="str">
        <f>IF(VLOOKUP($A1584,DICO_Complet!A:R,18,FALSE)=0,"",VLOOKUP($A1584,DICO_Complet!A:R,18,FALSE))</f>
        <v/>
      </c>
    </row>
    <row r="1585" spans="1:20">
      <c r="A1585" s="29">
        <v>250212174200</v>
      </c>
      <c r="B1585" s="30" t="str">
        <f>IF(ISNA(VLOOKUP(Tableau161920[[#This Row],[Référence]],MON_MSG!A:B,2,FALSE)),"N",IF($I1585="Obsolete","N","O"))</f>
        <v>O</v>
      </c>
      <c r="C1585" s="3" t="str">
        <f>VLOOKUP($A1585,DICO_Complet!A:R,3,FALSE)</f>
        <v>Transaction</v>
      </c>
      <c r="D1585" s="3" t="str">
        <f>VLOOKUP($A1585,DICO_Complet!A:R,4,FALSE)</f>
        <v>security</v>
      </c>
      <c r="E1585" s="3" t="str">
        <f>VLOOKUP($A1585,DICO_Complet!A:R,5,FALSE)</f>
        <v>macValue</v>
      </c>
      <c r="F1585" s="3" t="str">
        <f>VLOOKUP($A1585,DICO_Complet!A:R,6,FALSE)</f>
        <v>Min4Max64HexBinaryText</v>
      </c>
      <c r="G1585" s="31" t="str">
        <f>VLOOKUP($A1585,DICO_Complet!A:R,7,FALSE)</f>
        <v>DNS</v>
      </c>
      <c r="H1585" s="31">
        <f>VLOOKUP($A1585,DICO_Complet!A:R,8,FALSE)</f>
        <v>0</v>
      </c>
      <c r="I1585" s="3" t="str">
        <f>IF(VLOOKUP($A1585,DICO_Complet!A:R,9,FALSE)&lt;&gt;0,VLOOKUP($A1585,DICO_Complet!A:R,9,FALSE),"")</f>
        <v/>
      </c>
      <c r="J1585" s="3" t="str">
        <f>VLOOKUP($A1585,DICO_Complet!A:R,10,FALSE)</f>
        <v>MAC, Authenticated Data</v>
      </c>
      <c r="K1585" s="3" t="str">
        <f>IF(OR(ISNA(VLOOKUP(Tableau161920[[#This Row],[Référence]],MON_MSG!A:H,7,FALSE)),ISBLANK(VLOOKUP(Tableau161920[[#This Row],[Référence]],MON_MSG!A:H,7,FALSE))),"",VLOOKUP(Tableau161920[[#This Row],[Référence]],MON_MSG!A:H,7,FALSE))</f>
        <v/>
      </c>
      <c r="L1585" s="3" t="str">
        <f>IF(OR(ISNA(VLOOKUP(Tableau161920[[#This Row],[Référence]],MON_MSG!A:I,8,FALSE)),ISBLANK(VLOOKUP(Tableau161920[[#This Row],[Référence]],MON_MSG!A:I,8,FALSE))),"",VLOOKUP(Tableau161920[[#This Row],[Référence]],MON_MSG!A:I,8,FALSE))</f>
        <v/>
      </c>
      <c r="M1585" s="3" t="str">
        <f>IF(OR(ISNA(VLOOKUP(Tableau161920[[#This Row],[Référence]],MON_MSG!A:J,9,FALSE)),ISBLANK(VLOOKUP(Tableau161920[[#This Row],[Référence]],MON_MSG!A:J,9,FALSE))),"",VLOOKUP(Tableau161920[[#This Row],[Référence]],MON_MSG!A:J,9,FALSE))</f>
        <v/>
      </c>
      <c r="N1585" s="3" t="str">
        <f>IF(VLOOKUP($A1585,DICO_Complet!A:R,12,FALSE)=0,"",VLOOKUP($A1585,DICO_Complet!A:R,12,FALSE))</f>
        <v>RSB64 / RSB128</v>
      </c>
      <c r="O1585" s="3" t="str">
        <f>IF(VLOOKUP($A1585,DICO_Complet!A:R,13,FALSE)=0,"",VLOOKUP($A1585,DICO_Complet!A:R,13,FALSE))</f>
        <v>064;128</v>
      </c>
      <c r="P1585" s="3" t="str">
        <f>IF(VLOOKUP($A1585,DICO_Complet!A:R,14,FALSE)=0,"",VLOOKUP($A1585,DICO_Complet!A:R,14,FALSE))</f>
        <v/>
      </c>
      <c r="Q1585" s="3" t="str">
        <f>IF(VLOOKUP($A1585,DICO_Complet!A:R,15,FALSE)=0,"",VLOOKUP($A1585,DICO_Complet!A:R,15,FALSE))</f>
        <v/>
      </c>
      <c r="R1585" s="3" t="str">
        <f>IF(VLOOKUP($A1585,DICO_Complet!A:R,16,FALSE)=0,"",VLOOKUP($A1585,DICO_Complet!A:R,16,FALSE))</f>
        <v/>
      </c>
      <c r="S1585" s="3" t="str">
        <f>IF(VLOOKUP($A1585,DICO_Complet!A:R,17,FALSE)=0,"",VLOOKUP($A1585,DICO_Complet!A:R,17,FALSE))</f>
        <v/>
      </c>
      <c r="T1585" s="3" t="str">
        <f>IF(VLOOKUP($A1585,DICO_Complet!A:R,18,FALSE)=0,"",VLOOKUP($A1585,DICO_Complet!A:R,18,FALSE))</f>
        <v/>
      </c>
    </row>
    <row r="1586" spans="1:20">
      <c r="A1586" s="29">
        <v>250218114504</v>
      </c>
      <c r="B1586" s="30" t="str">
        <f>IF(ISNA(VLOOKUP(Tableau161920[[#This Row],[Référence]],MON_MSG!A:B,2,FALSE)),"N",IF($I1586="Obsolete","N","O"))</f>
        <v>O</v>
      </c>
      <c r="C1586" s="3" t="str">
        <f>VLOOKUP($A1586,DICO_Complet!A:R,3,FALSE)</f>
        <v>Transaction</v>
      </c>
      <c r="D1586" s="3" t="str">
        <f>VLOOKUP($A1586,DICO_Complet!A:R,4,FALSE)</f>
        <v>security</v>
      </c>
      <c r="E1586" s="3" t="str">
        <f>VLOOKUP($A1586,DICO_Complet!A:R,5,FALSE)</f>
        <v>maskGeneratorAlgorithm</v>
      </c>
      <c r="F1586" s="3" t="str">
        <f>VLOOKUP($A1586,DICO_Complet!A:R,6,FALSE)</f>
        <v>MaskGeneratorAlgorithmCodeset</v>
      </c>
      <c r="G1586" s="31" t="str">
        <f>VLOOKUP($A1586,DICO_Complet!A:R,7,FALSE)</f>
        <v>DNS</v>
      </c>
      <c r="H1586" s="31">
        <f>VLOOKUP($A1586,DICO_Complet!A:R,8,FALSE)</f>
        <v>0</v>
      </c>
      <c r="I1586" s="3" t="str">
        <f>IF(VLOOKUP($A1586,DICO_Complet!A:R,9,FALSE)&lt;&gt;0,VLOOKUP($A1586,DICO_Complet!A:R,9,FALSE),"")</f>
        <v/>
      </c>
      <c r="J1586" s="3" t="str">
        <f>VLOOKUP($A1586,DICO_Complet!A:R,10,FALSE)</f>
        <v>Mask generator function cryptographic algorithm</v>
      </c>
      <c r="K1586" s="3" t="str">
        <f>IF(OR(ISNA(VLOOKUP(Tableau161920[[#This Row],[Référence]],MON_MSG!A:H,7,FALSE)),ISBLANK(VLOOKUP(Tableau161920[[#This Row],[Référence]],MON_MSG!A:H,7,FALSE))),"",VLOOKUP(Tableau161920[[#This Row],[Référence]],MON_MSG!A:H,7,FALSE))</f>
        <v/>
      </c>
      <c r="L1586" s="3" t="str">
        <f>IF(OR(ISNA(VLOOKUP(Tableau161920[[#This Row],[Référence]],MON_MSG!A:I,8,FALSE)),ISBLANK(VLOOKUP(Tableau161920[[#This Row],[Référence]],MON_MSG!A:I,8,FALSE))),"",VLOOKUP(Tableau161920[[#This Row],[Référence]],MON_MSG!A:I,8,FALSE))</f>
        <v/>
      </c>
      <c r="M1586" s="3" t="str">
        <f>IF(OR(ISNA(VLOOKUP(Tableau161920[[#This Row],[Référence]],MON_MSG!A:J,9,FALSE)),ISBLANK(VLOOKUP(Tableau161920[[#This Row],[Référence]],MON_MSG!A:J,9,FALSE))),"",VLOOKUP(Tableau161920[[#This Row],[Référence]],MON_MSG!A:J,9,FALSE))</f>
        <v/>
      </c>
      <c r="N1586" s="3" t="str">
        <f>IF(VLOOKUP($A1586,DICO_Complet!A:R,12,FALSE)=0,"",VLOOKUP($A1586,DICO_Complet!A:R,12,FALSE))</f>
        <v/>
      </c>
      <c r="O1586" s="3" t="str">
        <f>IF(VLOOKUP($A1586,DICO_Complet!A:R,13,FALSE)=0,"",VLOOKUP($A1586,DICO_Complet!A:R,13,FALSE))</f>
        <v/>
      </c>
      <c r="P1586" s="3" t="str">
        <f>IF(VLOOKUP($A1586,DICO_Complet!A:R,14,FALSE)=0,"",VLOOKUP($A1586,DICO_Complet!A:R,14,FALSE))</f>
        <v/>
      </c>
      <c r="Q1586" s="3" t="str">
        <f>IF(VLOOKUP($A1586,DICO_Complet!A:R,15,FALSE)=0,"",VLOOKUP($A1586,DICO_Complet!A:R,15,FALSE))</f>
        <v/>
      </c>
      <c r="R1586" s="3" t="str">
        <f>IF(VLOOKUP($A1586,DICO_Complet!A:R,16,FALSE)=0,"",VLOOKUP($A1586,DICO_Complet!A:R,16,FALSE))</f>
        <v/>
      </c>
      <c r="S1586" s="3" t="str">
        <f>IF(VLOOKUP($A1586,DICO_Complet!A:R,17,FALSE)=0,"",VLOOKUP($A1586,DICO_Complet!A:R,17,FALSE))</f>
        <v/>
      </c>
      <c r="T1586" s="3" t="str">
        <f>IF(VLOOKUP($A1586,DICO_Complet!A:R,18,FALSE)=0,"",VLOOKUP($A1586,DICO_Complet!A:R,18,FALSE))</f>
        <v/>
      </c>
    </row>
    <row r="1587" spans="1:20">
      <c r="A1587" s="29">
        <v>250213180602</v>
      </c>
      <c r="B1587" s="30" t="str">
        <f>IF(ISNA(VLOOKUP(Tableau161920[[#This Row],[Référence]],MON_MSG!A:B,2,FALSE)),"N",IF($I1587="Obsolete","N","O"))</f>
        <v>O</v>
      </c>
      <c r="C1587" s="3" t="str">
        <f>VLOOKUP($A1587,DICO_Complet!A:R,3,FALSE)</f>
        <v>Transaction</v>
      </c>
      <c r="D1587" s="3" t="str">
        <f>VLOOKUP($A1587,DICO_Complet!A:R,4,FALSE)</f>
        <v>security</v>
      </c>
      <c r="E1587" s="3" t="str">
        <f>VLOOKUP($A1587,DICO_Complet!A:R,5,FALSE)</f>
        <v>paddingMethod</v>
      </c>
      <c r="F1587" s="3" t="str">
        <f>VLOOKUP($A1587,DICO_Complet!A:R,6,FALSE)</f>
        <v>Max2NumericText</v>
      </c>
      <c r="G1587" s="31" t="str">
        <f>VLOOKUP($A1587,DICO_Complet!A:R,7,FALSE)</f>
        <v>DNS</v>
      </c>
      <c r="H1587" s="31">
        <f>VLOOKUP($A1587,DICO_Complet!A:R,8,FALSE)</f>
        <v>0</v>
      </c>
      <c r="I1587" s="3" t="str">
        <f>IF(VLOOKUP($A1587,DICO_Complet!A:R,9,FALSE)&lt;&gt;0,VLOOKUP($A1587,DICO_Complet!A:R,9,FALSE),"")</f>
        <v/>
      </c>
      <c r="J1587" s="3" t="str">
        <f>VLOOKUP($A1587,DICO_Complet!A:R,10,FALSE)</f>
        <v>Padding method for max calculation or mac verification</v>
      </c>
      <c r="K1587" s="3" t="str">
        <f>IF(OR(ISNA(VLOOKUP(Tableau161920[[#This Row],[Référence]],MON_MSG!A:H,7,FALSE)),ISBLANK(VLOOKUP(Tableau161920[[#This Row],[Référence]],MON_MSG!A:H,7,FALSE))),"",VLOOKUP(Tableau161920[[#This Row],[Référence]],MON_MSG!A:H,7,FALSE))</f>
        <v/>
      </c>
      <c r="L1587" s="3" t="str">
        <f>IF(OR(ISNA(VLOOKUP(Tableau161920[[#This Row],[Référence]],MON_MSG!A:I,8,FALSE)),ISBLANK(VLOOKUP(Tableau161920[[#This Row],[Référence]],MON_MSG!A:I,8,FALSE))),"",VLOOKUP(Tableau161920[[#This Row],[Référence]],MON_MSG!A:I,8,FALSE))</f>
        <v/>
      </c>
      <c r="M1587" s="3" t="str">
        <f>IF(OR(ISNA(VLOOKUP(Tableau161920[[#This Row],[Référence]],MON_MSG!A:J,9,FALSE)),ISBLANK(VLOOKUP(Tableau161920[[#This Row],[Référence]],MON_MSG!A:J,9,FALSE))),"",VLOOKUP(Tableau161920[[#This Row],[Référence]],MON_MSG!A:J,9,FALSE))</f>
        <v/>
      </c>
      <c r="N1587" s="3" t="str">
        <f>IF(VLOOKUP($A1587,DICO_Complet!A:R,12,FALSE)=0,"",VLOOKUP($A1587,DICO_Complet!A:R,12,FALSE))</f>
        <v>GES101</v>
      </c>
      <c r="O1587" s="3" t="str">
        <f>IF(VLOOKUP($A1587,DICO_Complet!A:R,13,FALSE)=0,"",VLOOKUP($A1587,DICO_Complet!A:R,13,FALSE))</f>
        <v/>
      </c>
      <c r="P1587" s="3" t="str">
        <f>IF(VLOOKUP($A1587,DICO_Complet!A:R,14,FALSE)=0,"",VLOOKUP($A1587,DICO_Complet!A:R,14,FALSE))</f>
        <v/>
      </c>
      <c r="Q1587" s="3" t="str">
        <f>IF(VLOOKUP($A1587,DICO_Complet!A:R,15,FALSE)=0,"",VLOOKUP($A1587,DICO_Complet!A:R,15,FALSE))</f>
        <v/>
      </c>
      <c r="R1587" s="3" t="str">
        <f>IF(VLOOKUP($A1587,DICO_Complet!A:R,16,FALSE)=0,"",VLOOKUP($A1587,DICO_Complet!A:R,16,FALSE))</f>
        <v/>
      </c>
      <c r="S1587" s="3" t="str">
        <f>IF(VLOOKUP($A1587,DICO_Complet!A:R,17,FALSE)=0,"",VLOOKUP($A1587,DICO_Complet!A:R,17,FALSE))</f>
        <v/>
      </c>
      <c r="T1587" s="3" t="str">
        <f>IF(VLOOKUP($A1587,DICO_Complet!A:R,18,FALSE)=0,"",VLOOKUP($A1587,DICO_Complet!A:R,18,FALSE))</f>
        <v/>
      </c>
    </row>
    <row r="1588" spans="1:20">
      <c r="A1588" s="29">
        <v>250307142400</v>
      </c>
      <c r="B1588" s="30" t="str">
        <f>IF(ISNA(VLOOKUP(Tableau161920[[#This Row],[Référence]],MON_MSG!A:B,2,FALSE)),"N",IF($I1588="Obsolete","N","O"))</f>
        <v>O</v>
      </c>
      <c r="C1588" s="3" t="str">
        <f>VLOOKUP($A1588,DICO_Complet!A:R,3,FALSE)</f>
        <v>Transaction</v>
      </c>
      <c r="D1588" s="3" t="str">
        <f>VLOOKUP($A1588,DICO_Complet!A:R,4,FALSE)</f>
        <v>security</v>
      </c>
      <c r="E1588" s="3" t="str">
        <f>VLOOKUP($A1588,DICO_Complet!A:R,5,FALSE)</f>
        <v>partialHash</v>
      </c>
      <c r="F1588" s="3" t="str">
        <f>VLOOKUP($A1588,DICO_Complet!A:R,6,FALSE)</f>
        <v>Min20Max64HexBinaryText</v>
      </c>
      <c r="G1588" s="31" t="str">
        <f>VLOOKUP($A1588,DICO_Complet!A:R,7,FALSE)</f>
        <v>DNS</v>
      </c>
      <c r="H1588" s="31">
        <f>VLOOKUP($A1588,DICO_Complet!A:R,8,FALSE)</f>
        <v>0</v>
      </c>
      <c r="I1588" s="3" t="str">
        <f>IF(VLOOKUP($A1588,DICO_Complet!A:R,9,FALSE)&lt;&gt;0,VLOOKUP($A1588,DICO_Complet!A:R,9,FALSE),"")</f>
        <v/>
      </c>
      <c r="J1588" s="3" t="str">
        <f>VLOOKUP($A1588,DICO_Complet!A:R,10,FALSE)</f>
        <v>hash of the data to sign</v>
      </c>
      <c r="K1588" s="3" t="str">
        <f>IF(OR(ISNA(VLOOKUP(Tableau161920[[#This Row],[Référence]],MON_MSG!A:H,7,FALSE)),ISBLANK(VLOOKUP(Tableau161920[[#This Row],[Référence]],MON_MSG!A:H,7,FALSE))),"",VLOOKUP(Tableau161920[[#This Row],[Référence]],MON_MSG!A:H,7,FALSE))</f>
        <v/>
      </c>
      <c r="L1588" s="3" t="str">
        <f>IF(OR(ISNA(VLOOKUP(Tableau161920[[#This Row],[Référence]],MON_MSG!A:I,8,FALSE)),ISBLANK(VLOOKUP(Tableau161920[[#This Row],[Référence]],MON_MSG!A:I,8,FALSE))),"",VLOOKUP(Tableau161920[[#This Row],[Référence]],MON_MSG!A:I,8,FALSE))</f>
        <v/>
      </c>
      <c r="M1588" s="3" t="str">
        <f>IF(OR(ISNA(VLOOKUP(Tableau161920[[#This Row],[Référence]],MON_MSG!A:J,9,FALSE)),ISBLANK(VLOOKUP(Tableau161920[[#This Row],[Référence]],MON_MSG!A:J,9,FALSE))),"",VLOOKUP(Tableau161920[[#This Row],[Référence]],MON_MSG!A:J,9,FALSE))</f>
        <v/>
      </c>
      <c r="N1588" s="3" t="str">
        <f>IF(VLOOKUP($A1588,DICO_Complet!A:R,12,FALSE)=0,"",VLOOKUP($A1588,DICO_Complet!A:R,12,FALSE))</f>
        <v/>
      </c>
      <c r="O1588" s="3" t="str">
        <f>IF(VLOOKUP($A1588,DICO_Complet!A:R,13,FALSE)=0,"",VLOOKUP($A1588,DICO_Complet!A:R,13,FALSE))</f>
        <v/>
      </c>
      <c r="P1588" s="3" t="str">
        <f>IF(VLOOKUP($A1588,DICO_Complet!A:R,14,FALSE)=0,"",VLOOKUP($A1588,DICO_Complet!A:R,14,FALSE))</f>
        <v/>
      </c>
      <c r="Q1588" s="3" t="str">
        <f>IF(VLOOKUP($A1588,DICO_Complet!A:R,15,FALSE)=0,"",VLOOKUP($A1588,DICO_Complet!A:R,15,FALSE))</f>
        <v/>
      </c>
      <c r="R1588" s="3" t="str">
        <f>IF(VLOOKUP($A1588,DICO_Complet!A:R,16,FALSE)=0,"",VLOOKUP($A1588,DICO_Complet!A:R,16,FALSE))</f>
        <v/>
      </c>
      <c r="S1588" s="3" t="str">
        <f>IF(VLOOKUP($A1588,DICO_Complet!A:R,17,FALSE)=0,"",VLOOKUP($A1588,DICO_Complet!A:R,17,FALSE))</f>
        <v/>
      </c>
      <c r="T1588" s="3" t="str">
        <f>IF(VLOOKUP($A1588,DICO_Complet!A:R,18,FALSE)=0,"",VLOOKUP($A1588,DICO_Complet!A:R,18,FALSE))</f>
        <v/>
      </c>
    </row>
    <row r="1589" spans="1:20">
      <c r="A1589" s="29">
        <v>250307142401</v>
      </c>
      <c r="B1589" s="30" t="str">
        <f>IF(ISNA(VLOOKUP(Tableau161920[[#This Row],[Référence]],MON_MSG!A:B,2,FALSE)),"N",IF($I1589="Obsolete","N","O"))</f>
        <v>O</v>
      </c>
      <c r="C1589" s="3" t="str">
        <f>VLOOKUP($A1589,DICO_Complet!A:R,3,FALSE)</f>
        <v>Transaction</v>
      </c>
      <c r="D1589" s="3" t="str">
        <f>VLOOKUP($A1589,DICO_Complet!A:R,4,FALSE)</f>
        <v>security</v>
      </c>
      <c r="E1589" s="3" t="str">
        <f>VLOOKUP($A1589,DICO_Complet!A:R,5,FALSE)</f>
        <v>partialHashLength</v>
      </c>
      <c r="F1589" s="3" t="str">
        <f>VLOOKUP($A1589,DICO_Complet!A:R,6,FALSE)</f>
        <v>Exact8NumericText</v>
      </c>
      <c r="G1589" s="31" t="str">
        <f>VLOOKUP($A1589,DICO_Complet!A:R,7,FALSE)</f>
        <v>DNS</v>
      </c>
      <c r="H1589" s="31">
        <f>VLOOKUP($A1589,DICO_Complet!A:R,8,FALSE)</f>
        <v>0</v>
      </c>
      <c r="I1589" s="3" t="str">
        <f>IF(VLOOKUP($A1589,DICO_Complet!A:R,9,FALSE)&lt;&gt;0,VLOOKUP($A1589,DICO_Complet!A:R,9,FALSE),"")</f>
        <v/>
      </c>
      <c r="J1589" s="3" t="str">
        <f>VLOOKUP($A1589,DICO_Complet!A:R,10,FALSE)</f>
        <v>hash length of the data to sign</v>
      </c>
      <c r="K1589" s="3" t="str">
        <f>IF(OR(ISNA(VLOOKUP(Tableau161920[[#This Row],[Référence]],MON_MSG!A:H,7,FALSE)),ISBLANK(VLOOKUP(Tableau161920[[#This Row],[Référence]],MON_MSG!A:H,7,FALSE))),"",VLOOKUP(Tableau161920[[#This Row],[Référence]],MON_MSG!A:H,7,FALSE))</f>
        <v/>
      </c>
      <c r="L1589" s="3" t="str">
        <f>IF(OR(ISNA(VLOOKUP(Tableau161920[[#This Row],[Référence]],MON_MSG!A:I,8,FALSE)),ISBLANK(VLOOKUP(Tableau161920[[#This Row],[Référence]],MON_MSG!A:I,8,FALSE))),"",VLOOKUP(Tableau161920[[#This Row],[Référence]],MON_MSG!A:I,8,FALSE))</f>
        <v/>
      </c>
      <c r="M1589" s="3" t="str">
        <f>IF(OR(ISNA(VLOOKUP(Tableau161920[[#This Row],[Référence]],MON_MSG!A:J,9,FALSE)),ISBLANK(VLOOKUP(Tableau161920[[#This Row],[Référence]],MON_MSG!A:J,9,FALSE))),"",VLOOKUP(Tableau161920[[#This Row],[Référence]],MON_MSG!A:J,9,FALSE))</f>
        <v/>
      </c>
      <c r="N1589" s="3" t="str">
        <f>IF(VLOOKUP($A1589,DICO_Complet!A:R,12,FALSE)=0,"",VLOOKUP($A1589,DICO_Complet!A:R,12,FALSE))</f>
        <v/>
      </c>
      <c r="O1589" s="3" t="str">
        <f>IF(VLOOKUP($A1589,DICO_Complet!A:R,13,FALSE)=0,"",VLOOKUP($A1589,DICO_Complet!A:R,13,FALSE))</f>
        <v/>
      </c>
      <c r="P1589" s="3" t="str">
        <f>IF(VLOOKUP($A1589,DICO_Complet!A:R,14,FALSE)=0,"",VLOOKUP($A1589,DICO_Complet!A:R,14,FALSE))</f>
        <v/>
      </c>
      <c r="Q1589" s="3" t="str">
        <f>IF(VLOOKUP($A1589,DICO_Complet!A:R,15,FALSE)=0,"",VLOOKUP($A1589,DICO_Complet!A:R,15,FALSE))</f>
        <v/>
      </c>
      <c r="R1589" s="3" t="str">
        <f>IF(VLOOKUP($A1589,DICO_Complet!A:R,16,FALSE)=0,"",VLOOKUP($A1589,DICO_Complet!A:R,16,FALSE))</f>
        <v/>
      </c>
      <c r="S1589" s="3" t="str">
        <f>IF(VLOOKUP($A1589,DICO_Complet!A:R,17,FALSE)=0,"",VLOOKUP($A1589,DICO_Complet!A:R,17,FALSE))</f>
        <v/>
      </c>
      <c r="T1589" s="3" t="str">
        <f>IF(VLOOKUP($A1589,DICO_Complet!A:R,18,FALSE)=0,"",VLOOKUP($A1589,DICO_Complet!A:R,18,FALSE))</f>
        <v/>
      </c>
    </row>
    <row r="1590" spans="1:20">
      <c r="A1590" s="29">
        <v>250325134506</v>
      </c>
      <c r="B1590" s="30" t="str">
        <f>IF(ISNA(VLOOKUP(Tableau161920[[#This Row],[Référence]],MON_MSG!A:B,2,FALSE)),"N",IF($I1590="Obsolete","N","O"))</f>
        <v>O</v>
      </c>
      <c r="C1590" s="3" t="str">
        <f>VLOOKUP($A1590,DICO_Complet!A:R,3,FALSE)</f>
        <v>Transaction</v>
      </c>
      <c r="D1590" s="3" t="str">
        <f>VLOOKUP($A1590,DICO_Complet!A:R,4,FALSE)</f>
        <v>security</v>
      </c>
      <c r="E1590" s="3" t="str">
        <f>VLOOKUP($A1590,DICO_Complet!A:R,5,FALSE)</f>
        <v>pinBlockEncryptionFormat</v>
      </c>
      <c r="F1590" s="3" t="str">
        <f>VLOOKUP($A1590,DICO_Complet!A:R,6,FALSE)</f>
        <v>PinBlockEncryptionFormatCodeset</v>
      </c>
      <c r="G1590" s="31" t="str">
        <f>VLOOKUP($A1590,DICO_Complet!A:R,7,FALSE)</f>
        <v>DNS</v>
      </c>
      <c r="H1590" s="31">
        <f>VLOOKUP($A1590,DICO_Complet!A:R,8,FALSE)</f>
        <v>0</v>
      </c>
      <c r="I1590" s="3" t="str">
        <f>IF(VLOOKUP($A1590,DICO_Complet!A:R,9,FALSE)&lt;&gt;0,VLOOKUP($A1590,DICO_Complet!A:R,9,FALSE),"")</f>
        <v/>
      </c>
      <c r="J1590" s="3" t="str">
        <f>VLOOKUP($A1590,DICO_Complet!A:R,10,FALSE)</f>
        <v>Format of pin block encryption</v>
      </c>
      <c r="K1590" s="3" t="str">
        <f>IF(OR(ISNA(VLOOKUP(Tableau161920[[#This Row],[Référence]],MON_MSG!A:H,7,FALSE)),ISBLANK(VLOOKUP(Tableau161920[[#This Row],[Référence]],MON_MSG!A:H,7,FALSE))),"",VLOOKUP(Tableau161920[[#This Row],[Référence]],MON_MSG!A:H,7,FALSE))</f>
        <v/>
      </c>
      <c r="L1590" s="3" t="str">
        <f>IF(OR(ISNA(VLOOKUP(Tableau161920[[#This Row],[Référence]],MON_MSG!A:I,8,FALSE)),ISBLANK(VLOOKUP(Tableau161920[[#This Row],[Référence]],MON_MSG!A:I,8,FALSE))),"",VLOOKUP(Tableau161920[[#This Row],[Référence]],MON_MSG!A:I,8,FALSE))</f>
        <v/>
      </c>
      <c r="M1590" s="3" t="str">
        <f>IF(OR(ISNA(VLOOKUP(Tableau161920[[#This Row],[Référence]],MON_MSG!A:J,9,FALSE)),ISBLANK(VLOOKUP(Tableau161920[[#This Row],[Référence]],MON_MSG!A:J,9,FALSE))),"",VLOOKUP(Tableau161920[[#This Row],[Référence]],MON_MSG!A:J,9,FALSE))</f>
        <v/>
      </c>
      <c r="N1590" s="3" t="str">
        <f>IF(VLOOKUP($A1590,DICO_Complet!A:R,12,FALSE)=0,"",VLOOKUP($A1590,DICO_Complet!A:R,12,FALSE))</f>
        <v/>
      </c>
      <c r="O1590" s="3" t="str">
        <f>IF(VLOOKUP($A1590,DICO_Complet!A:R,13,FALSE)=0,"",VLOOKUP($A1590,DICO_Complet!A:R,13,FALSE))</f>
        <v>053</v>
      </c>
      <c r="P1590" s="3" t="str">
        <f>IF(VLOOKUP($A1590,DICO_Complet!A:R,14,FALSE)=0,"",VLOOKUP($A1590,DICO_Complet!A:R,14,FALSE))</f>
        <v/>
      </c>
      <c r="Q1590" s="3" t="str">
        <f>IF(VLOOKUP($A1590,DICO_Complet!A:R,15,FALSE)=0,"",VLOOKUP($A1590,DICO_Complet!A:R,15,FALSE))</f>
        <v>053 quartet 6</v>
      </c>
      <c r="R1590" s="3" t="str">
        <f>IF(VLOOKUP($A1590,DICO_Complet!A:R,16,FALSE)=0,"",VLOOKUP($A1590,DICO_Complet!A:R,16,FALSE))</f>
        <v/>
      </c>
      <c r="S1590" s="3" t="str">
        <f>IF(VLOOKUP($A1590,DICO_Complet!A:R,17,FALSE)=0,"",VLOOKUP($A1590,DICO_Complet!A:R,17,FALSE))</f>
        <v/>
      </c>
      <c r="T1590" s="3" t="str">
        <f>IF(VLOOKUP($A1590,DICO_Complet!A:R,18,FALSE)=0,"",VLOOKUP($A1590,DICO_Complet!A:R,18,FALSE))</f>
        <v/>
      </c>
    </row>
    <row r="1591" spans="1:20">
      <c r="A1591" s="29">
        <v>241112000070</v>
      </c>
      <c r="B1591" s="30" t="str">
        <f>IF(ISNA(VLOOKUP(Tableau161920[[#This Row],[Référence]],MON_MSG!A:B,2,FALSE)),"N",IF($I1591="Obsolete","N","O"))</f>
        <v>O</v>
      </c>
      <c r="C1591" s="3" t="str">
        <f>VLOOKUP($A1591,DICO_Complet!A:R,3,FALSE)</f>
        <v>Transaction</v>
      </c>
      <c r="D1591" s="3" t="str">
        <f>VLOOKUP($A1591,DICO_Complet!A:R,4,FALSE)</f>
        <v>security</v>
      </c>
      <c r="E1591" s="3" t="str">
        <f>VLOOKUP($A1591,DICO_Complet!A:R,5,FALSE)</f>
        <v>pinBlockFormat</v>
      </c>
      <c r="F1591" s="3" t="str">
        <f>VLOOKUP($A1591,DICO_Complet!A:R,6,FALSE)</f>
        <v>PinBlockFormatCodeset</v>
      </c>
      <c r="G1591" s="31" t="str">
        <f>VLOOKUP($A1591,DICO_Complet!A:R,7,FALSE)</f>
        <v>DNS</v>
      </c>
      <c r="H1591" s="31">
        <f>VLOOKUP($A1591,DICO_Complet!A:R,8,FALSE)</f>
        <v>0</v>
      </c>
      <c r="I1591" s="3" t="str">
        <f>IF(VLOOKUP($A1591,DICO_Complet!A:R,9,FALSE)&lt;&gt;0,VLOOKUP($A1591,DICO_Complet!A:R,9,FALSE),"")</f>
        <v/>
      </c>
      <c r="J1591" s="3" t="str">
        <f>VLOOKUP($A1591,DICO_Complet!A:R,10,FALSE)</f>
        <v>Format of pin block</v>
      </c>
      <c r="K1591" s="3" t="str">
        <f>IF(OR(ISNA(VLOOKUP(Tableau161920[[#This Row],[Référence]],MON_MSG!A:H,7,FALSE)),ISBLANK(VLOOKUP(Tableau161920[[#This Row],[Référence]],MON_MSG!A:H,7,FALSE))),"",VLOOKUP(Tableau161920[[#This Row],[Référence]],MON_MSG!A:H,7,FALSE))</f>
        <v/>
      </c>
      <c r="L1591" s="3" t="str">
        <f>IF(OR(ISNA(VLOOKUP(Tableau161920[[#This Row],[Référence]],MON_MSG!A:I,8,FALSE)),ISBLANK(VLOOKUP(Tableau161920[[#This Row],[Référence]],MON_MSG!A:I,8,FALSE))),"",VLOOKUP(Tableau161920[[#This Row],[Référence]],MON_MSG!A:I,8,FALSE))</f>
        <v/>
      </c>
      <c r="M1591" s="3" t="str">
        <f>IF(OR(ISNA(VLOOKUP(Tableau161920[[#This Row],[Référence]],MON_MSG!A:J,9,FALSE)),ISBLANK(VLOOKUP(Tableau161920[[#This Row],[Référence]],MON_MSG!A:J,9,FALSE))),"",VLOOKUP(Tableau161920[[#This Row],[Référence]],MON_MSG!A:J,9,FALSE))</f>
        <v/>
      </c>
      <c r="N1591" s="3" t="str">
        <f>IF(VLOOKUP($A1591,DICO_Complet!A:R,12,FALSE)=0,"",VLOOKUP($A1591,DICO_Complet!A:R,12,FALSE))</f>
        <v>AUT50 / GES504</v>
      </c>
      <c r="O1591" s="3" t="str">
        <f>IF(VLOOKUP($A1591,DICO_Complet!A:R,13,FALSE)=0,"",VLOOKUP($A1591,DICO_Complet!A:R,13,FALSE))</f>
        <v>053</v>
      </c>
      <c r="P1591" s="3" t="str">
        <f>IF(VLOOKUP($A1591,DICO_Complet!A:R,14,FALSE)=0,"",VLOOKUP($A1591,DICO_Complet!A:R,14,FALSE))</f>
        <v/>
      </c>
      <c r="Q1591" s="3" t="str">
        <f>IF(VLOOKUP($A1591,DICO_Complet!A:R,15,FALSE)=0,"",VLOOKUP($A1591,DICO_Complet!A:R,15,FALSE))</f>
        <v>053 quartet 7 et 8</v>
      </c>
      <c r="R1591" s="3" t="str">
        <f>IF(VLOOKUP($A1591,DICO_Complet!A:R,16,FALSE)=0,"",VLOOKUP($A1591,DICO_Complet!A:R,16,FALSE))</f>
        <v/>
      </c>
      <c r="S1591" s="3" t="str">
        <f>IF(VLOOKUP($A1591,DICO_Complet!A:R,17,FALSE)=0,"",VLOOKUP($A1591,DICO_Complet!A:R,17,FALSE))</f>
        <v/>
      </c>
      <c r="T1591" s="3" t="str">
        <f>IF(VLOOKUP($A1591,DICO_Complet!A:R,18,FALSE)=0,"",VLOOKUP($A1591,DICO_Complet!A:R,18,FALSE))</f>
        <v/>
      </c>
    </row>
    <row r="1592" spans="1:20">
      <c r="A1592" s="29">
        <v>250328145000</v>
      </c>
      <c r="B1592" s="30" t="str">
        <f>IF(ISNA(VLOOKUP(Tableau161920[[#This Row],[Référence]],MON_MSG!A:B,2,FALSE)),"N",IF($I1592="Obsolete","N","O"))</f>
        <v>O</v>
      </c>
      <c r="C1592" s="3" t="str">
        <f>VLOOKUP($A1592,DICO_Complet!A:R,3,FALSE)</f>
        <v>Transaction</v>
      </c>
      <c r="D1592" s="3" t="str">
        <f>VLOOKUP($A1592,DICO_Complet!A:R,4,FALSE)</f>
        <v>security</v>
      </c>
      <c r="E1592" s="3" t="str">
        <f>VLOOKUP($A1592,DICO_Complet!A:R,5,FALSE)</f>
        <v>pinVerificationResult</v>
      </c>
      <c r="F1592" s="3" t="str">
        <f>VLOOKUP($A1592,DICO_Complet!A:R,6,FALSE)</f>
        <v>PinVerificationResultCodeset</v>
      </c>
      <c r="G1592" s="31" t="str">
        <f>VLOOKUP($A1592,DICO_Complet!A:R,7,FALSE)</f>
        <v>DNS</v>
      </c>
      <c r="H1592" s="31">
        <f>VLOOKUP($A1592,DICO_Complet!A:R,8,FALSE)</f>
        <v>0</v>
      </c>
      <c r="I1592" s="3" t="str">
        <f>IF(VLOOKUP($A1592,DICO_Complet!A:R,9,FALSE)&lt;&gt;0,VLOOKUP($A1592,DICO_Complet!A:R,9,FALSE),"")</f>
        <v/>
      </c>
      <c r="J1592" s="3" t="str">
        <f>VLOOKUP($A1592,DICO_Complet!A:R,10,FALSE)</f>
        <v>Verifications used by the requester</v>
      </c>
      <c r="K1592" s="3" t="str">
        <f>IF(OR(ISNA(VLOOKUP(Tableau161920[[#This Row],[Référence]],MON_MSG!A:H,7,FALSE)),ISBLANK(VLOOKUP(Tableau161920[[#This Row],[Référence]],MON_MSG!A:H,7,FALSE))),"",VLOOKUP(Tableau161920[[#This Row],[Référence]],MON_MSG!A:H,7,FALSE))</f>
        <v/>
      </c>
      <c r="L1592" s="3" t="str">
        <f>IF(OR(ISNA(VLOOKUP(Tableau161920[[#This Row],[Référence]],MON_MSG!A:I,8,FALSE)),ISBLANK(VLOOKUP(Tableau161920[[#This Row],[Référence]],MON_MSG!A:I,8,FALSE))),"",VLOOKUP(Tableau161920[[#This Row],[Référence]],MON_MSG!A:I,8,FALSE))</f>
        <v/>
      </c>
      <c r="M1592" s="3" t="str">
        <f>IF(OR(ISNA(VLOOKUP(Tableau161920[[#This Row],[Référence]],MON_MSG!A:J,9,FALSE)),ISBLANK(VLOOKUP(Tableau161920[[#This Row],[Référence]],MON_MSG!A:J,9,FALSE))),"",VLOOKUP(Tableau161920[[#This Row],[Référence]],MON_MSG!A:J,9,FALSE))</f>
        <v/>
      </c>
      <c r="N1592" s="3" t="str">
        <f>IF(VLOOKUP($A1592,DICO_Complet!A:R,12,FALSE)=0,"",VLOOKUP($A1592,DICO_Complet!A:R,12,FALSE))</f>
        <v>AUT53</v>
      </c>
      <c r="O1592" s="3" t="str">
        <f>IF(VLOOKUP($A1592,DICO_Complet!A:R,13,FALSE)=0,"",VLOOKUP($A1592,DICO_Complet!A:R,13,FALSE))</f>
        <v/>
      </c>
      <c r="P1592" s="3" t="str">
        <f>IF(VLOOKUP($A1592,DICO_Complet!A:R,14,FALSE)=0,"",VLOOKUP($A1592,DICO_Complet!A:R,14,FALSE))</f>
        <v/>
      </c>
      <c r="Q1592" s="3" t="str">
        <f>IF(VLOOKUP($A1592,DICO_Complet!A:R,15,FALSE)=0,"",VLOOKUP($A1592,DICO_Complet!A:R,15,FALSE))</f>
        <v>053 quartet 2</v>
      </c>
      <c r="R1592" s="3" t="str">
        <f>IF(VLOOKUP($A1592,DICO_Complet!A:R,16,FALSE)=0,"",VLOOKUP($A1592,DICO_Complet!A:R,16,FALSE))</f>
        <v/>
      </c>
      <c r="S1592" s="3" t="str">
        <f>IF(VLOOKUP($A1592,DICO_Complet!A:R,17,FALSE)=0,"",VLOOKUP($A1592,DICO_Complet!A:R,17,FALSE))</f>
        <v/>
      </c>
      <c r="T1592" s="3" t="str">
        <f>IF(VLOOKUP($A1592,DICO_Complet!A:R,18,FALSE)=0,"",VLOOKUP($A1592,DICO_Complet!A:R,18,FALSE))</f>
        <v/>
      </c>
    </row>
    <row r="1593" spans="1:20">
      <c r="A1593" s="29">
        <v>250901001000</v>
      </c>
      <c r="B1593" s="30" t="str">
        <f>IF(ISNA(VLOOKUP(Tableau161920[[#This Row],[Référence]],MON_MSG!A:B,2,FALSE)),"N",IF($I1593="Obsolete","N","O"))</f>
        <v>O</v>
      </c>
      <c r="C1593" s="3" t="str">
        <f>VLOOKUP($A1593,DICO_Complet!A:R,3,FALSE)</f>
        <v>Transaction</v>
      </c>
      <c r="D1593" s="3" t="str">
        <f>VLOOKUP($A1593,DICO_Complet!A:R,4,FALSE)</f>
        <v>security</v>
      </c>
      <c r="E1593" s="3" t="str">
        <f>VLOOKUP($A1593,DICO_Complet!A:R,5,FALSE)</f>
        <v>rsaPemPublicKey</v>
      </c>
      <c r="F1593" s="3" t="str">
        <f>VLOOKUP($A1593,DICO_Complet!A:R,6,FALSE)</f>
        <v>Min256Max800Text</v>
      </c>
      <c r="G1593" s="31" t="str">
        <f>VLOOKUP($A1593,DICO_Complet!A:R,7,FALSE)</f>
        <v>DNS</v>
      </c>
      <c r="H1593" s="31">
        <f>VLOOKUP($A1593,DICO_Complet!A:R,8,FALSE)</f>
        <v>0</v>
      </c>
      <c r="I1593" s="3" t="str">
        <f>IF(VLOOKUP($A1593,DICO_Complet!A:R,9,FALSE)&lt;&gt;0,VLOOKUP($A1593,DICO_Complet!A:R,9,FALSE),"")</f>
        <v/>
      </c>
      <c r="J1593" s="3" t="str">
        <f>VLOOKUP($A1593,DICO_Complet!A:R,10,FALSE)</f>
        <v xml:space="preserve">
Dynamic RSA public key used to cypher the data
</v>
      </c>
      <c r="K1593" s="3" t="str">
        <f>IF(OR(ISNA(VLOOKUP(Tableau161920[[#This Row],[Référence]],MON_MSG!A:H,7,FALSE)),ISBLANK(VLOOKUP(Tableau161920[[#This Row],[Référence]],MON_MSG!A:H,7,FALSE))),"",VLOOKUP(Tableau161920[[#This Row],[Référence]],MON_MSG!A:H,7,FALSE))</f>
        <v/>
      </c>
      <c r="L1593" s="3" t="str">
        <f>IF(OR(ISNA(VLOOKUP(Tableau161920[[#This Row],[Référence]],MON_MSG!A:I,8,FALSE)),ISBLANK(VLOOKUP(Tableau161920[[#This Row],[Référence]],MON_MSG!A:I,8,FALSE))),"",VLOOKUP(Tableau161920[[#This Row],[Référence]],MON_MSG!A:I,8,FALSE))</f>
        <v/>
      </c>
      <c r="M1593" s="3" t="str">
        <f>IF(OR(ISNA(VLOOKUP(Tableau161920[[#This Row],[Référence]],MON_MSG!A:J,9,FALSE)),ISBLANK(VLOOKUP(Tableau161920[[#This Row],[Référence]],MON_MSG!A:J,9,FALSE))),"",VLOOKUP(Tableau161920[[#This Row],[Référence]],MON_MSG!A:J,9,FALSE))</f>
        <v/>
      </c>
      <c r="N1593" s="3" t="str">
        <f>IF(VLOOKUP($A1593,DICO_Complet!A:R,12,FALSE)=0,"",VLOOKUP($A1593,DICO_Complet!A:R,12,FALSE))</f>
        <v/>
      </c>
      <c r="O1593" s="3" t="str">
        <f>IF(VLOOKUP($A1593,DICO_Complet!A:R,13,FALSE)=0,"",VLOOKUP($A1593,DICO_Complet!A:R,13,FALSE))</f>
        <v/>
      </c>
      <c r="P1593" s="3" t="str">
        <f>IF(VLOOKUP($A1593,DICO_Complet!A:R,14,FALSE)=0,"",VLOOKUP($A1593,DICO_Complet!A:R,14,FALSE))</f>
        <v/>
      </c>
      <c r="Q1593" s="3" t="str">
        <f>IF(VLOOKUP($A1593,DICO_Complet!A:R,15,FALSE)=0,"",VLOOKUP($A1593,DICO_Complet!A:R,15,FALSE))</f>
        <v/>
      </c>
      <c r="R1593" s="3" t="str">
        <f>IF(VLOOKUP($A1593,DICO_Complet!A:R,16,FALSE)=0,"",VLOOKUP($A1593,DICO_Complet!A:R,16,FALSE))</f>
        <v/>
      </c>
      <c r="S1593" s="3" t="str">
        <f>IF(VLOOKUP($A1593,DICO_Complet!A:R,17,FALSE)=0,"",VLOOKUP($A1593,DICO_Complet!A:R,17,FALSE))</f>
        <v/>
      </c>
      <c r="T1593" s="3" t="str">
        <f>IF(VLOOKUP($A1593,DICO_Complet!A:R,18,FALSE)=0,"",VLOOKUP($A1593,DICO_Complet!A:R,18,FALSE))</f>
        <v/>
      </c>
    </row>
    <row r="1594" spans="1:20">
      <c r="A1594" s="29">
        <v>250218114505</v>
      </c>
      <c r="B1594" s="30" t="str">
        <f>IF(ISNA(VLOOKUP(Tableau161920[[#This Row],[Référence]],MON_MSG!A:B,2,FALSE)),"N",IF($I1594="Obsolete","N","O"))</f>
        <v>O</v>
      </c>
      <c r="C1594" s="3" t="str">
        <f>VLOOKUP($A1594,DICO_Complet!A:R,3,FALSE)</f>
        <v>Transaction</v>
      </c>
      <c r="D1594" s="3" t="str">
        <f>VLOOKUP($A1594,DICO_Complet!A:R,4,FALSE)</f>
        <v>security</v>
      </c>
      <c r="E1594" s="3" t="str">
        <f>VLOOKUP($A1594,DICO_Complet!A:R,5,FALSE)</f>
        <v>saltLength</v>
      </c>
      <c r="F1594" s="3" t="str">
        <f>VLOOKUP($A1594,DICO_Complet!A:R,6,FALSE)</f>
        <v>Exact2NumericText</v>
      </c>
      <c r="G1594" s="31" t="str">
        <f>VLOOKUP($A1594,DICO_Complet!A:R,7,FALSE)</f>
        <v>DNS</v>
      </c>
      <c r="H1594" s="31">
        <f>VLOOKUP($A1594,DICO_Complet!A:R,8,FALSE)</f>
        <v>0</v>
      </c>
      <c r="I1594" s="3" t="str">
        <f>IF(VLOOKUP($A1594,DICO_Complet!A:R,9,FALSE)&lt;&gt;0,VLOOKUP($A1594,DICO_Complet!A:R,9,FALSE),"")</f>
        <v/>
      </c>
      <c r="J1594" s="3" t="str">
        <f>VLOOKUP($A1594,DICO_Complet!A:R,10,FALSE)</f>
        <v>Length of the salt to include in the signature</v>
      </c>
      <c r="K1594" s="3" t="str">
        <f>IF(OR(ISNA(VLOOKUP(Tableau161920[[#This Row],[Référence]],MON_MSG!A:H,7,FALSE)),ISBLANK(VLOOKUP(Tableau161920[[#This Row],[Référence]],MON_MSG!A:H,7,FALSE))),"",VLOOKUP(Tableau161920[[#This Row],[Référence]],MON_MSG!A:H,7,FALSE))</f>
        <v/>
      </c>
      <c r="L1594" s="3" t="str">
        <f>IF(OR(ISNA(VLOOKUP(Tableau161920[[#This Row],[Référence]],MON_MSG!A:I,8,FALSE)),ISBLANK(VLOOKUP(Tableau161920[[#This Row],[Référence]],MON_MSG!A:I,8,FALSE))),"",VLOOKUP(Tableau161920[[#This Row],[Référence]],MON_MSG!A:I,8,FALSE))</f>
        <v/>
      </c>
      <c r="M1594" s="3" t="str">
        <f>IF(OR(ISNA(VLOOKUP(Tableau161920[[#This Row],[Référence]],MON_MSG!A:J,9,FALSE)),ISBLANK(VLOOKUP(Tableau161920[[#This Row],[Référence]],MON_MSG!A:J,9,FALSE))),"",VLOOKUP(Tableau161920[[#This Row],[Référence]],MON_MSG!A:J,9,FALSE))</f>
        <v/>
      </c>
      <c r="N1594" s="3" t="str">
        <f>IF(VLOOKUP($A1594,DICO_Complet!A:R,12,FALSE)=0,"",VLOOKUP($A1594,DICO_Complet!A:R,12,FALSE))</f>
        <v/>
      </c>
      <c r="O1594" s="3" t="str">
        <f>IF(VLOOKUP($A1594,DICO_Complet!A:R,13,FALSE)=0,"",VLOOKUP($A1594,DICO_Complet!A:R,13,FALSE))</f>
        <v/>
      </c>
      <c r="P1594" s="3" t="str">
        <f>IF(VLOOKUP($A1594,DICO_Complet!A:R,14,FALSE)=0,"",VLOOKUP($A1594,DICO_Complet!A:R,14,FALSE))</f>
        <v/>
      </c>
      <c r="Q1594" s="3" t="str">
        <f>IF(VLOOKUP($A1594,DICO_Complet!A:R,15,FALSE)=0,"",VLOOKUP($A1594,DICO_Complet!A:R,15,FALSE))</f>
        <v/>
      </c>
      <c r="R1594" s="3" t="str">
        <f>IF(VLOOKUP($A1594,DICO_Complet!A:R,16,FALSE)=0,"",VLOOKUP($A1594,DICO_Complet!A:R,16,FALSE))</f>
        <v/>
      </c>
      <c r="S1594" s="3" t="str">
        <f>IF(VLOOKUP($A1594,DICO_Complet!A:R,17,FALSE)=0,"",VLOOKUP($A1594,DICO_Complet!A:R,17,FALSE))</f>
        <v/>
      </c>
      <c r="T1594" s="3" t="str">
        <f>IF(VLOOKUP($A1594,DICO_Complet!A:R,18,FALSE)=0,"",VLOOKUP($A1594,DICO_Complet!A:R,18,FALSE))</f>
        <v/>
      </c>
    </row>
    <row r="1595" spans="1:20">
      <c r="A1595" s="29">
        <v>250212174517</v>
      </c>
      <c r="B1595" s="30" t="str">
        <f>IF(ISNA(VLOOKUP(Tableau161920[[#This Row],[Référence]],MON_MSG!A:B,2,FALSE)),"N",IF($I1595="Obsolete","N","O"))</f>
        <v>O</v>
      </c>
      <c r="C1595" s="3" t="str">
        <f>VLOOKUP($A1595,DICO_Complet!A:R,3,FALSE)</f>
        <v>Transaction</v>
      </c>
      <c r="D1595" s="3" t="str">
        <f>VLOOKUP($A1595,DICO_Complet!A:R,4,FALSE)</f>
        <v>security</v>
      </c>
      <c r="E1595" s="3" t="str">
        <f>VLOOKUP($A1595,DICO_Complet!A:R,5,FALSE)</f>
        <v>securePinBlockKeyIdentifier</v>
      </c>
      <c r="F1595" s="3" t="str">
        <f>VLOOKUP($A1595,DICO_Complet!A:R,6,FALSE)</f>
        <v>Max50Text</v>
      </c>
      <c r="G1595" s="31" t="str">
        <f>VLOOKUP($A1595,DICO_Complet!A:R,7,FALSE)</f>
        <v>DNS</v>
      </c>
      <c r="H1595" s="31">
        <f>VLOOKUP($A1595,DICO_Complet!A:R,8,FALSE)</f>
        <v>0</v>
      </c>
      <c r="I1595" s="3" t="str">
        <f>IF(VLOOKUP($A1595,DICO_Complet!A:R,9,FALSE)&lt;&gt;0,VLOOKUP($A1595,DICO_Complet!A:R,9,FALSE),"")</f>
        <v/>
      </c>
      <c r="J1595" s="3" t="str">
        <f>VLOOKUP($A1595,DICO_Complet!A:R,10,FALSE)</f>
        <v>Id cle KT pour le transchiffrement</v>
      </c>
      <c r="K1595" s="3" t="str">
        <f>IF(OR(ISNA(VLOOKUP(Tableau161920[[#This Row],[Référence]],MON_MSG!A:H,7,FALSE)),ISBLANK(VLOOKUP(Tableau161920[[#This Row],[Référence]],MON_MSG!A:H,7,FALSE))),"",VLOOKUP(Tableau161920[[#This Row],[Référence]],MON_MSG!A:H,7,FALSE))</f>
        <v/>
      </c>
      <c r="L1595" s="3" t="str">
        <f>IF(OR(ISNA(VLOOKUP(Tableau161920[[#This Row],[Référence]],MON_MSG!A:I,8,FALSE)),ISBLANK(VLOOKUP(Tableau161920[[#This Row],[Référence]],MON_MSG!A:I,8,FALSE))),"",VLOOKUP(Tableau161920[[#This Row],[Référence]],MON_MSG!A:I,8,FALSE))</f>
        <v/>
      </c>
      <c r="M1595" s="3" t="str">
        <f>IF(OR(ISNA(VLOOKUP(Tableau161920[[#This Row],[Référence]],MON_MSG!A:J,9,FALSE)),ISBLANK(VLOOKUP(Tableau161920[[#This Row],[Référence]],MON_MSG!A:J,9,FALSE))),"",VLOOKUP(Tableau161920[[#This Row],[Référence]],MON_MSG!A:J,9,FALSE))</f>
        <v/>
      </c>
      <c r="N1595" s="3" t="str">
        <f>IF(VLOOKUP($A1595,DICO_Complet!A:R,12,FALSE)=0,"",VLOOKUP($A1595,DICO_Complet!A:R,12,FALSE))</f>
        <v/>
      </c>
      <c r="O1595" s="3" t="str">
        <f>IF(VLOOKUP($A1595,DICO_Complet!A:R,13,FALSE)=0,"",VLOOKUP($A1595,DICO_Complet!A:R,13,FALSE))</f>
        <v/>
      </c>
      <c r="P1595" s="3" t="str">
        <f>IF(VLOOKUP($A1595,DICO_Complet!A:R,14,FALSE)=0,"",VLOOKUP($A1595,DICO_Complet!A:R,14,FALSE))</f>
        <v/>
      </c>
      <c r="Q1595" s="3" t="str">
        <f>IF(VLOOKUP($A1595,DICO_Complet!A:R,15,FALSE)=0,"",VLOOKUP($A1595,DICO_Complet!A:R,15,FALSE))</f>
        <v/>
      </c>
      <c r="R1595" s="3" t="str">
        <f>IF(VLOOKUP($A1595,DICO_Complet!A:R,16,FALSE)=0,"",VLOOKUP($A1595,DICO_Complet!A:R,16,FALSE))</f>
        <v/>
      </c>
      <c r="S1595" s="3" t="str">
        <f>IF(VLOOKUP($A1595,DICO_Complet!A:R,17,FALSE)=0,"",VLOOKUP($A1595,DICO_Complet!A:R,17,FALSE))</f>
        <v/>
      </c>
      <c r="T1595" s="3" t="str">
        <f>IF(VLOOKUP($A1595,DICO_Complet!A:R,18,FALSE)=0,"",VLOOKUP($A1595,DICO_Complet!A:R,18,FALSE))</f>
        <v/>
      </c>
    </row>
    <row r="1596" spans="1:20">
      <c r="A1596" s="29">
        <v>250218114506</v>
      </c>
      <c r="B1596" s="30" t="str">
        <f>IF(ISNA(VLOOKUP(Tableau161920[[#This Row],[Référence]],MON_MSG!A:B,2,FALSE)),"N",IF($I1596="Obsolete","N","O"))</f>
        <v>O</v>
      </c>
      <c r="C1596" s="3" t="str">
        <f>VLOOKUP($A1596,DICO_Complet!A:R,3,FALSE)</f>
        <v>Transaction</v>
      </c>
      <c r="D1596" s="3" t="str">
        <f>VLOOKUP($A1596,DICO_Complet!A:R,4,FALSE)</f>
        <v>security</v>
      </c>
      <c r="E1596" s="3" t="str">
        <f>VLOOKUP($A1596,DICO_Complet!A:R,5,FALSE)</f>
        <v>signature</v>
      </c>
      <c r="F1596" s="3" t="str">
        <f>VLOOKUP($A1596,DICO_Complet!A:R,6,FALSE)</f>
        <v>Max800Text</v>
      </c>
      <c r="G1596" s="31" t="str">
        <f>VLOOKUP($A1596,DICO_Complet!A:R,7,FALSE)</f>
        <v>DNS</v>
      </c>
      <c r="H1596" s="31">
        <f>VLOOKUP($A1596,DICO_Complet!A:R,8,FALSE)</f>
        <v>0</v>
      </c>
      <c r="I1596" s="3" t="str">
        <f>IF(VLOOKUP($A1596,DICO_Complet!A:R,9,FALSE)&lt;&gt;0,VLOOKUP($A1596,DICO_Complet!A:R,9,FALSE),"")</f>
        <v/>
      </c>
      <c r="J1596" s="3" t="str">
        <f>VLOOKUP($A1596,DICO_Complet!A:R,10,FALSE)</f>
        <v>Signature</v>
      </c>
      <c r="K1596" s="3" t="str">
        <f>IF(OR(ISNA(VLOOKUP(Tableau161920[[#This Row],[Référence]],MON_MSG!A:H,7,FALSE)),ISBLANK(VLOOKUP(Tableau161920[[#This Row],[Référence]],MON_MSG!A:H,7,FALSE))),"",VLOOKUP(Tableau161920[[#This Row],[Référence]],MON_MSG!A:H,7,FALSE))</f>
        <v/>
      </c>
      <c r="L1596" s="3" t="str">
        <f>IF(OR(ISNA(VLOOKUP(Tableau161920[[#This Row],[Référence]],MON_MSG!A:I,8,FALSE)),ISBLANK(VLOOKUP(Tableau161920[[#This Row],[Référence]],MON_MSG!A:I,8,FALSE))),"",VLOOKUP(Tableau161920[[#This Row],[Référence]],MON_MSG!A:I,8,FALSE))</f>
        <v/>
      </c>
      <c r="M1596" s="3" t="str">
        <f>IF(OR(ISNA(VLOOKUP(Tableau161920[[#This Row],[Référence]],MON_MSG!A:J,9,FALSE)),ISBLANK(VLOOKUP(Tableau161920[[#This Row],[Référence]],MON_MSG!A:J,9,FALSE))),"",VLOOKUP(Tableau161920[[#This Row],[Référence]],MON_MSG!A:J,9,FALSE))</f>
        <v/>
      </c>
      <c r="N1596" s="3" t="str">
        <f>IF(VLOOKUP($A1596,DICO_Complet!A:R,12,FALSE)=0,"",VLOOKUP($A1596,DICO_Complet!A:R,12,FALSE))</f>
        <v/>
      </c>
      <c r="O1596" s="3" t="str">
        <f>IF(VLOOKUP($A1596,DICO_Complet!A:R,13,FALSE)=0,"",VLOOKUP($A1596,DICO_Complet!A:R,13,FALSE))</f>
        <v/>
      </c>
      <c r="P1596" s="3" t="str">
        <f>IF(VLOOKUP($A1596,DICO_Complet!A:R,14,FALSE)=0,"",VLOOKUP($A1596,DICO_Complet!A:R,14,FALSE))</f>
        <v/>
      </c>
      <c r="Q1596" s="3" t="str">
        <f>IF(VLOOKUP($A1596,DICO_Complet!A:R,15,FALSE)=0,"",VLOOKUP($A1596,DICO_Complet!A:R,15,FALSE))</f>
        <v/>
      </c>
      <c r="R1596" s="3" t="str">
        <f>IF(VLOOKUP($A1596,DICO_Complet!A:R,16,FALSE)=0,"",VLOOKUP($A1596,DICO_Complet!A:R,16,FALSE))</f>
        <v/>
      </c>
      <c r="S1596" s="3" t="str">
        <f>IF(VLOOKUP($A1596,DICO_Complet!A:R,17,FALSE)=0,"",VLOOKUP($A1596,DICO_Complet!A:R,17,FALSE))</f>
        <v/>
      </c>
      <c r="T1596" s="3" t="str">
        <f>IF(VLOOKUP($A1596,DICO_Complet!A:R,18,FALSE)=0,"",VLOOKUP($A1596,DICO_Complet!A:R,18,FALSE))</f>
        <v/>
      </c>
    </row>
    <row r="1597" spans="1:20">
      <c r="A1597" s="29">
        <v>250218114502</v>
      </c>
      <c r="B1597" s="30" t="str">
        <f>IF(ISNA(VLOOKUP(Tableau161920[[#This Row],[Référence]],MON_MSG!A:B,2,FALSE)),"N",IF($I1597="Obsolete","N","O"))</f>
        <v>O</v>
      </c>
      <c r="C1597" s="3" t="str">
        <f>VLOOKUP($A1597,DICO_Complet!A:R,3,FALSE)</f>
        <v>Transaction</v>
      </c>
      <c r="D1597" s="3" t="str">
        <f>VLOOKUP($A1597,DICO_Complet!A:R,4,FALSE)</f>
        <v>security</v>
      </c>
      <c r="E1597" s="3" t="str">
        <f>VLOOKUP($A1597,DICO_Complet!A:R,5,FALSE)</f>
        <v>signatureAlgorithm</v>
      </c>
      <c r="F1597" s="3" t="str">
        <f>VLOOKUP($A1597,DICO_Complet!A:R,6,FALSE)</f>
        <v>SignatureAlgorithmCodeset</v>
      </c>
      <c r="G1597" s="31" t="str">
        <f>VLOOKUP($A1597,DICO_Complet!A:R,7,FALSE)</f>
        <v>DNS</v>
      </c>
      <c r="H1597" s="31">
        <f>VLOOKUP($A1597,DICO_Complet!A:R,8,FALSE)</f>
        <v>0</v>
      </c>
      <c r="I1597" s="3" t="str">
        <f>IF(VLOOKUP($A1597,DICO_Complet!A:R,9,FALSE)&lt;&gt;0,VLOOKUP($A1597,DICO_Complet!A:R,9,FALSE),"")</f>
        <v/>
      </c>
      <c r="J1597" s="3" t="str">
        <f>VLOOKUP($A1597,DICO_Complet!A:R,10,FALSE)</f>
        <v>Identification of the algorithm for a signature</v>
      </c>
      <c r="K1597" s="3" t="str">
        <f>IF(OR(ISNA(VLOOKUP(Tableau161920[[#This Row],[Référence]],MON_MSG!A:H,7,FALSE)),ISBLANK(VLOOKUP(Tableau161920[[#This Row],[Référence]],MON_MSG!A:H,7,FALSE))),"",VLOOKUP(Tableau161920[[#This Row],[Référence]],MON_MSG!A:H,7,FALSE))</f>
        <v/>
      </c>
      <c r="L1597" s="3" t="str">
        <f>IF(OR(ISNA(VLOOKUP(Tableau161920[[#This Row],[Référence]],MON_MSG!A:I,8,FALSE)),ISBLANK(VLOOKUP(Tableau161920[[#This Row],[Référence]],MON_MSG!A:I,8,FALSE))),"",VLOOKUP(Tableau161920[[#This Row],[Référence]],MON_MSG!A:I,8,FALSE))</f>
        <v/>
      </c>
      <c r="M1597" s="3" t="str">
        <f>IF(OR(ISNA(VLOOKUP(Tableau161920[[#This Row],[Référence]],MON_MSG!A:J,9,FALSE)),ISBLANK(VLOOKUP(Tableau161920[[#This Row],[Référence]],MON_MSG!A:J,9,FALSE))),"",VLOOKUP(Tableau161920[[#This Row],[Référence]],MON_MSG!A:J,9,FALSE))</f>
        <v/>
      </c>
      <c r="N1597" s="3" t="str">
        <f>IF(VLOOKUP($A1597,DICO_Complet!A:R,12,FALSE)=0,"",VLOOKUP($A1597,DICO_Complet!A:R,12,FALSE))</f>
        <v/>
      </c>
      <c r="O1597" s="3" t="str">
        <f>IF(VLOOKUP($A1597,DICO_Complet!A:R,13,FALSE)=0,"",VLOOKUP($A1597,DICO_Complet!A:R,13,FALSE))</f>
        <v/>
      </c>
      <c r="P1597" s="3" t="str">
        <f>IF(VLOOKUP($A1597,DICO_Complet!A:R,14,FALSE)=0,"",VLOOKUP($A1597,DICO_Complet!A:R,14,FALSE))</f>
        <v/>
      </c>
      <c r="Q1597" s="3" t="str">
        <f>IF(VLOOKUP($A1597,DICO_Complet!A:R,15,FALSE)=0,"",VLOOKUP($A1597,DICO_Complet!A:R,15,FALSE))</f>
        <v/>
      </c>
      <c r="R1597" s="3" t="str">
        <f>IF(VLOOKUP($A1597,DICO_Complet!A:R,16,FALSE)=0,"",VLOOKUP($A1597,DICO_Complet!A:R,16,FALSE))</f>
        <v/>
      </c>
      <c r="S1597" s="3" t="str">
        <f>IF(VLOOKUP($A1597,DICO_Complet!A:R,17,FALSE)=0,"",VLOOKUP($A1597,DICO_Complet!A:R,17,FALSE))</f>
        <v/>
      </c>
      <c r="T1597" s="3" t="str">
        <f>IF(VLOOKUP($A1597,DICO_Complet!A:R,18,FALSE)=0,"",VLOOKUP($A1597,DICO_Complet!A:R,18,FALSE))</f>
        <v/>
      </c>
    </row>
    <row r="1598" spans="1:20">
      <c r="A1598" s="29">
        <v>250218114503</v>
      </c>
      <c r="B1598" s="30" t="str">
        <f>IF(ISNA(VLOOKUP(Tableau161920[[#This Row],[Référence]],MON_MSG!A:B,2,FALSE)),"N",IF($I1598="Obsolete","N","O"))</f>
        <v>O</v>
      </c>
      <c r="C1598" s="3" t="str">
        <f>VLOOKUP($A1598,DICO_Complet!A:R,3,FALSE)</f>
        <v>Transaction</v>
      </c>
      <c r="D1598" s="3" t="str">
        <f>VLOOKUP($A1598,DICO_Complet!A:R,4,FALSE)</f>
        <v>security</v>
      </c>
      <c r="E1598" s="3" t="str">
        <f>VLOOKUP($A1598,DICO_Complet!A:R,5,FALSE)</f>
        <v>signatureDigestAlgorithm</v>
      </c>
      <c r="F1598" s="3" t="str">
        <f>VLOOKUP($A1598,DICO_Complet!A:R,6,FALSE)</f>
        <v>SignatureDigestAlgorithmCodeset</v>
      </c>
      <c r="G1598" s="31" t="str">
        <f>VLOOKUP($A1598,DICO_Complet!A:R,7,FALSE)</f>
        <v>DNS</v>
      </c>
      <c r="H1598" s="31">
        <f>VLOOKUP($A1598,DICO_Complet!A:R,8,FALSE)</f>
        <v>0</v>
      </c>
      <c r="I1598" s="3" t="str">
        <f>IF(VLOOKUP($A1598,DICO_Complet!A:R,9,FALSE)&lt;&gt;0,VLOOKUP($A1598,DICO_Complet!A:R,9,FALSE),"")</f>
        <v/>
      </c>
      <c r="J1598" s="3" t="str">
        <f>VLOOKUP($A1598,DICO_Complet!A:R,10,FALSE)</f>
        <v>Identification of the digest algorithm for a signature</v>
      </c>
      <c r="K1598" s="3" t="str">
        <f>IF(OR(ISNA(VLOOKUP(Tableau161920[[#This Row],[Référence]],MON_MSG!A:H,7,FALSE)),ISBLANK(VLOOKUP(Tableau161920[[#This Row],[Référence]],MON_MSG!A:H,7,FALSE))),"",VLOOKUP(Tableau161920[[#This Row],[Référence]],MON_MSG!A:H,7,FALSE))</f>
        <v/>
      </c>
      <c r="L1598" s="3" t="str">
        <f>IF(OR(ISNA(VLOOKUP(Tableau161920[[#This Row],[Référence]],MON_MSG!A:I,8,FALSE)),ISBLANK(VLOOKUP(Tableau161920[[#This Row],[Référence]],MON_MSG!A:I,8,FALSE))),"",VLOOKUP(Tableau161920[[#This Row],[Référence]],MON_MSG!A:I,8,FALSE))</f>
        <v/>
      </c>
      <c r="M1598" s="3" t="str">
        <f>IF(OR(ISNA(VLOOKUP(Tableau161920[[#This Row],[Référence]],MON_MSG!A:J,9,FALSE)),ISBLANK(VLOOKUP(Tableau161920[[#This Row],[Référence]],MON_MSG!A:J,9,FALSE))),"",VLOOKUP(Tableau161920[[#This Row],[Référence]],MON_MSG!A:J,9,FALSE))</f>
        <v/>
      </c>
      <c r="N1598" s="3" t="str">
        <f>IF(VLOOKUP($A1598,DICO_Complet!A:R,12,FALSE)=0,"",VLOOKUP($A1598,DICO_Complet!A:R,12,FALSE))</f>
        <v/>
      </c>
      <c r="O1598" s="3" t="str">
        <f>IF(VLOOKUP($A1598,DICO_Complet!A:R,13,FALSE)=0,"",VLOOKUP($A1598,DICO_Complet!A:R,13,FALSE))</f>
        <v/>
      </c>
      <c r="P1598" s="3" t="str">
        <f>IF(VLOOKUP($A1598,DICO_Complet!A:R,14,FALSE)=0,"",VLOOKUP($A1598,DICO_Complet!A:R,14,FALSE))</f>
        <v/>
      </c>
      <c r="Q1598" s="3" t="str">
        <f>IF(VLOOKUP($A1598,DICO_Complet!A:R,15,FALSE)=0,"",VLOOKUP($A1598,DICO_Complet!A:R,15,FALSE))</f>
        <v/>
      </c>
      <c r="R1598" s="3" t="str">
        <f>IF(VLOOKUP($A1598,DICO_Complet!A:R,16,FALSE)=0,"",VLOOKUP($A1598,DICO_Complet!A:R,16,FALSE))</f>
        <v/>
      </c>
      <c r="S1598" s="3" t="str">
        <f>IF(VLOOKUP($A1598,DICO_Complet!A:R,17,FALSE)=0,"",VLOOKUP($A1598,DICO_Complet!A:R,17,FALSE))</f>
        <v/>
      </c>
      <c r="T1598" s="3" t="str">
        <f>IF(VLOOKUP($A1598,DICO_Complet!A:R,18,FALSE)=0,"",VLOOKUP($A1598,DICO_Complet!A:R,18,FALSE))</f>
        <v/>
      </c>
    </row>
    <row r="1599" spans="1:20">
      <c r="A1599" s="29">
        <v>250218114501</v>
      </c>
      <c r="B1599" s="30" t="str">
        <f>IF(ISNA(VLOOKUP(Tableau161920[[#This Row],[Référence]],MON_MSG!A:B,2,FALSE)),"N",IF($I1599="Obsolete","N","O"))</f>
        <v>O</v>
      </c>
      <c r="C1599" s="3" t="str">
        <f>VLOOKUP($A1599,DICO_Complet!A:R,3,FALSE)</f>
        <v>Transaction</v>
      </c>
      <c r="D1599" s="3" t="str">
        <f>VLOOKUP($A1599,DICO_Complet!A:R,4,FALSE)</f>
        <v>security</v>
      </c>
      <c r="E1599" s="3" t="str">
        <f>VLOOKUP($A1599,DICO_Complet!A:R,5,FALSE)</f>
        <v>signatureKeyIdentifier</v>
      </c>
      <c r="F1599" s="3" t="str">
        <f>VLOOKUP($A1599,DICO_Complet!A:R,6,FALSE)</f>
        <v>Max50Text</v>
      </c>
      <c r="G1599" s="31" t="str">
        <f>VLOOKUP($A1599,DICO_Complet!A:R,7,FALSE)</f>
        <v>DNS</v>
      </c>
      <c r="H1599" s="31">
        <f>VLOOKUP($A1599,DICO_Complet!A:R,8,FALSE)</f>
        <v>0</v>
      </c>
      <c r="I1599" s="3" t="str">
        <f>IF(VLOOKUP($A1599,DICO_Complet!A:R,9,FALSE)&lt;&gt;0,VLOOKUP($A1599,DICO_Complet!A:R,9,FALSE),"")</f>
        <v/>
      </c>
      <c r="J1599" s="3" t="str">
        <f>VLOOKUP($A1599,DICO_Complet!A:R,10,FALSE)</f>
        <v>Identification of the key for a signature</v>
      </c>
      <c r="K1599" s="3" t="str">
        <f>IF(OR(ISNA(VLOOKUP(Tableau161920[[#This Row],[Référence]],MON_MSG!A:H,7,FALSE)),ISBLANK(VLOOKUP(Tableau161920[[#This Row],[Référence]],MON_MSG!A:H,7,FALSE))),"",VLOOKUP(Tableau161920[[#This Row],[Référence]],MON_MSG!A:H,7,FALSE))</f>
        <v/>
      </c>
      <c r="L1599" s="3" t="str">
        <f>IF(OR(ISNA(VLOOKUP(Tableau161920[[#This Row],[Référence]],MON_MSG!A:I,8,FALSE)),ISBLANK(VLOOKUP(Tableau161920[[#This Row],[Référence]],MON_MSG!A:I,8,FALSE))),"",VLOOKUP(Tableau161920[[#This Row],[Référence]],MON_MSG!A:I,8,FALSE))</f>
        <v/>
      </c>
      <c r="M1599" s="3" t="str">
        <f>IF(OR(ISNA(VLOOKUP(Tableau161920[[#This Row],[Référence]],MON_MSG!A:J,9,FALSE)),ISBLANK(VLOOKUP(Tableau161920[[#This Row],[Référence]],MON_MSG!A:J,9,FALSE))),"",VLOOKUP(Tableau161920[[#This Row],[Référence]],MON_MSG!A:J,9,FALSE))</f>
        <v/>
      </c>
      <c r="N1599" s="3" t="str">
        <f>IF(VLOOKUP($A1599,DICO_Complet!A:R,12,FALSE)=0,"",VLOOKUP($A1599,DICO_Complet!A:R,12,FALSE))</f>
        <v/>
      </c>
      <c r="O1599" s="3" t="str">
        <f>IF(VLOOKUP($A1599,DICO_Complet!A:R,13,FALSE)=0,"",VLOOKUP($A1599,DICO_Complet!A:R,13,FALSE))</f>
        <v/>
      </c>
      <c r="P1599" s="3" t="str">
        <f>IF(VLOOKUP($A1599,DICO_Complet!A:R,14,FALSE)=0,"",VLOOKUP($A1599,DICO_Complet!A:R,14,FALSE))</f>
        <v/>
      </c>
      <c r="Q1599" s="3" t="str">
        <f>IF(VLOOKUP($A1599,DICO_Complet!A:R,15,FALSE)=0,"",VLOOKUP($A1599,DICO_Complet!A:R,15,FALSE))</f>
        <v/>
      </c>
      <c r="R1599" s="3" t="str">
        <f>IF(VLOOKUP($A1599,DICO_Complet!A:R,16,FALSE)=0,"",VLOOKUP($A1599,DICO_Complet!A:R,16,FALSE))</f>
        <v/>
      </c>
      <c r="S1599" s="3" t="str">
        <f>IF(VLOOKUP($A1599,DICO_Complet!A:R,17,FALSE)=0,"",VLOOKUP($A1599,DICO_Complet!A:R,17,FALSE))</f>
        <v/>
      </c>
      <c r="T1599" s="3" t="str">
        <f>IF(VLOOKUP($A1599,DICO_Complet!A:R,18,FALSE)=0,"",VLOOKUP($A1599,DICO_Complet!A:R,18,FALSE))</f>
        <v/>
      </c>
    </row>
    <row r="1600" spans="1:20">
      <c r="A1600" s="29">
        <v>250212174511</v>
      </c>
      <c r="B1600" s="30" t="str">
        <f>IF(ISNA(VLOOKUP(Tableau161920[[#This Row],[Référence]],MON_MSG!A:B,2,FALSE)),"N",IF($I1600="Obsolete","N","O"))</f>
        <v>O</v>
      </c>
      <c r="C1600" s="3" t="str">
        <f>VLOOKUP($A1600,DICO_Complet!A:R,3,FALSE)</f>
        <v>Transaction</v>
      </c>
      <c r="D1600" s="3" t="str">
        <f>VLOOKUP($A1600,DICO_Complet!A:R,4,FALSE)</f>
        <v>security</v>
      </c>
      <c r="E1600" s="3" t="str">
        <f>VLOOKUP($A1600,DICO_Complet!A:R,5,FALSE)</f>
        <v>storageKeyIdentifier</v>
      </c>
      <c r="F1600" s="3" t="str">
        <f>VLOOKUP($A1600,DICO_Complet!A:R,6,FALSE)</f>
        <v>Max50Text</v>
      </c>
      <c r="G1600" s="31" t="str">
        <f>VLOOKUP($A1600,DICO_Complet!A:R,7,FALSE)</f>
        <v>DNS</v>
      </c>
      <c r="H1600" s="31">
        <f>VLOOKUP($A1600,DICO_Complet!A:R,8,FALSE)</f>
        <v>0</v>
      </c>
      <c r="I1600" s="3" t="str">
        <f>IF(VLOOKUP($A1600,DICO_Complet!A:R,9,FALSE)&lt;&gt;0,VLOOKUP($A1600,DICO_Complet!A:R,9,FALSE),"")</f>
        <v/>
      </c>
      <c r="J1600" s="3" t="str">
        <f>VLOOKUP($A1600,DICO_Complet!A:R,10,FALSE)</f>
        <v>Identification of a storage key used to cipher application keys</v>
      </c>
      <c r="K1600" s="3" t="str">
        <f>IF(OR(ISNA(VLOOKUP(Tableau161920[[#This Row],[Référence]],MON_MSG!A:H,7,FALSE)),ISBLANK(VLOOKUP(Tableau161920[[#This Row],[Référence]],MON_MSG!A:H,7,FALSE))),"",VLOOKUP(Tableau161920[[#This Row],[Référence]],MON_MSG!A:H,7,FALSE))</f>
        <v/>
      </c>
      <c r="L1600" s="3" t="str">
        <f>IF(OR(ISNA(VLOOKUP(Tableau161920[[#This Row],[Référence]],MON_MSG!A:I,8,FALSE)),ISBLANK(VLOOKUP(Tableau161920[[#This Row],[Référence]],MON_MSG!A:I,8,FALSE))),"",VLOOKUP(Tableau161920[[#This Row],[Référence]],MON_MSG!A:I,8,FALSE))</f>
        <v/>
      </c>
      <c r="M1600" s="3" t="str">
        <f>IF(OR(ISNA(VLOOKUP(Tableau161920[[#This Row],[Référence]],MON_MSG!A:J,9,FALSE)),ISBLANK(VLOOKUP(Tableau161920[[#This Row],[Référence]],MON_MSG!A:J,9,FALSE))),"",VLOOKUP(Tableau161920[[#This Row],[Référence]],MON_MSG!A:J,9,FALSE))</f>
        <v/>
      </c>
      <c r="N1600" s="3" t="str">
        <f>IF(VLOOKUP($A1600,DICO_Complet!A:R,12,FALSE)=0,"",VLOOKUP($A1600,DICO_Complet!A:R,12,FALSE))</f>
        <v/>
      </c>
      <c r="O1600" s="3" t="str">
        <f>IF(VLOOKUP($A1600,DICO_Complet!A:R,13,FALSE)=0,"",VLOOKUP($A1600,DICO_Complet!A:R,13,FALSE))</f>
        <v/>
      </c>
      <c r="P1600" s="3" t="str">
        <f>IF(VLOOKUP($A1600,DICO_Complet!A:R,14,FALSE)=0,"",VLOOKUP($A1600,DICO_Complet!A:R,14,FALSE))</f>
        <v/>
      </c>
      <c r="Q1600" s="3" t="str">
        <f>IF(VLOOKUP($A1600,DICO_Complet!A:R,15,FALSE)=0,"",VLOOKUP($A1600,DICO_Complet!A:R,15,FALSE))</f>
        <v/>
      </c>
      <c r="R1600" s="3" t="str">
        <f>IF(VLOOKUP($A1600,DICO_Complet!A:R,16,FALSE)=0,"",VLOOKUP($A1600,DICO_Complet!A:R,16,FALSE))</f>
        <v/>
      </c>
      <c r="S1600" s="3" t="str">
        <f>IF(VLOOKUP($A1600,DICO_Complet!A:R,17,FALSE)=0,"",VLOOKUP($A1600,DICO_Complet!A:R,17,FALSE))</f>
        <v/>
      </c>
      <c r="T1600" s="3" t="str">
        <f>IF(VLOOKUP($A1600,DICO_Complet!A:R,18,FALSE)=0,"",VLOOKUP($A1600,DICO_Complet!A:R,18,FALSE))</f>
        <v/>
      </c>
    </row>
    <row r="1601" spans="1:20">
      <c r="A1601" s="29">
        <v>250212174509</v>
      </c>
      <c r="B1601" s="30" t="str">
        <f>IF(ISNA(VLOOKUP(Tableau161920[[#This Row],[Référence]],MON_MSG!A:B,2,FALSE)),"N",IF($I1601="Obsolete","N","O"))</f>
        <v>O</v>
      </c>
      <c r="C1601" s="3" t="str">
        <f>VLOOKUP($A1601,DICO_Complet!A:R,3,FALSE)</f>
        <v>Transaction</v>
      </c>
      <c r="D1601" s="3" t="str">
        <f>VLOOKUP($A1601,DICO_Complet!A:R,4,FALSE)</f>
        <v>security</v>
      </c>
      <c r="E1601" s="3" t="str">
        <f>VLOOKUP($A1601,DICO_Complet!A:R,5,FALSE)</f>
        <v>tr31AdditionalData</v>
      </c>
      <c r="F1601" s="3" t="str">
        <f>VLOOKUP($A1601,DICO_Complet!A:R,6,FALSE)</f>
        <v>Min2Max226Text</v>
      </c>
      <c r="G1601" s="31" t="str">
        <f>VLOOKUP($A1601,DICO_Complet!A:R,7,FALSE)</f>
        <v>DNS</v>
      </c>
      <c r="H1601" s="31">
        <f>VLOOKUP($A1601,DICO_Complet!A:R,8,FALSE)</f>
        <v>0</v>
      </c>
      <c r="I1601" s="3" t="str">
        <f>IF(VLOOKUP($A1601,DICO_Complet!A:R,9,FALSE)&lt;&gt;0,VLOOKUP($A1601,DICO_Complet!A:R,9,FALSE),"")</f>
        <v/>
      </c>
      <c r="J1601" s="3" t="str">
        <f>VLOOKUP($A1601,DICO_Complet!A:R,10,FALSE)</f>
        <v>number of optional blocks</v>
      </c>
      <c r="K1601" s="3" t="str">
        <f>IF(OR(ISNA(VLOOKUP(Tableau161920[[#This Row],[Référence]],MON_MSG!A:H,7,FALSE)),ISBLANK(VLOOKUP(Tableau161920[[#This Row],[Référence]],MON_MSG!A:H,7,FALSE))),"",VLOOKUP(Tableau161920[[#This Row],[Référence]],MON_MSG!A:H,7,FALSE))</f>
        <v/>
      </c>
      <c r="L1601" s="3" t="str">
        <f>IF(OR(ISNA(VLOOKUP(Tableau161920[[#This Row],[Référence]],MON_MSG!A:I,8,FALSE)),ISBLANK(VLOOKUP(Tableau161920[[#This Row],[Référence]],MON_MSG!A:I,8,FALSE))),"",VLOOKUP(Tableau161920[[#This Row],[Référence]],MON_MSG!A:I,8,FALSE))</f>
        <v/>
      </c>
      <c r="M1601" s="3" t="str">
        <f>IF(OR(ISNA(VLOOKUP(Tableau161920[[#This Row],[Référence]],MON_MSG!A:J,9,FALSE)),ISBLANK(VLOOKUP(Tableau161920[[#This Row],[Référence]],MON_MSG!A:J,9,FALSE))),"",VLOOKUP(Tableau161920[[#This Row],[Référence]],MON_MSG!A:J,9,FALSE))</f>
        <v/>
      </c>
      <c r="N1601" s="3" t="str">
        <f>IF(VLOOKUP($A1601,DICO_Complet!A:R,12,FALSE)=0,"",VLOOKUP($A1601,DICO_Complet!A:R,12,FALSE))</f>
        <v>GES71</v>
      </c>
      <c r="O1601" s="3" t="str">
        <f>IF(VLOOKUP($A1601,DICO_Complet!A:R,13,FALSE)=0,"",VLOOKUP($A1601,DICO_Complet!A:R,13,FALSE))</f>
        <v/>
      </c>
      <c r="P1601" s="3" t="str">
        <f>IF(VLOOKUP($A1601,DICO_Complet!A:R,14,FALSE)=0,"",VLOOKUP($A1601,DICO_Complet!A:R,14,FALSE))</f>
        <v/>
      </c>
      <c r="Q1601" s="3" t="str">
        <f>IF(VLOOKUP($A1601,DICO_Complet!A:R,15,FALSE)=0,"",VLOOKUP($A1601,DICO_Complet!A:R,15,FALSE))</f>
        <v/>
      </c>
      <c r="R1601" s="3" t="str">
        <f>IF(VLOOKUP($A1601,DICO_Complet!A:R,16,FALSE)=0,"",VLOOKUP($A1601,DICO_Complet!A:R,16,FALSE))</f>
        <v/>
      </c>
      <c r="S1601" s="3" t="str">
        <f>IF(VLOOKUP($A1601,DICO_Complet!A:R,17,FALSE)=0,"",VLOOKUP($A1601,DICO_Complet!A:R,17,FALSE))</f>
        <v/>
      </c>
      <c r="T1601" s="3" t="str">
        <f>IF(VLOOKUP($A1601,DICO_Complet!A:R,18,FALSE)=0,"",VLOOKUP($A1601,DICO_Complet!A:R,18,FALSE))</f>
        <v/>
      </c>
    </row>
    <row r="1602" spans="1:20">
      <c r="A1602" s="29">
        <v>250212174512</v>
      </c>
      <c r="B1602" s="30" t="str">
        <f>IF(ISNA(VLOOKUP(Tableau161920[[#This Row],[Référence]],MON_MSG!A:B,2,FALSE)),"N",IF($I1602="Obsolete","N","O"))</f>
        <v>O</v>
      </c>
      <c r="C1602" s="3" t="str">
        <f>VLOOKUP($A1602,DICO_Complet!A:R,3,FALSE)</f>
        <v>Transaction</v>
      </c>
      <c r="D1602" s="3" t="str">
        <f>VLOOKUP($A1602,DICO_Complet!A:R,4,FALSE)</f>
        <v>security</v>
      </c>
      <c r="E1602" s="3" t="str">
        <f>VLOOKUP($A1602,DICO_Complet!A:R,5,FALSE)</f>
        <v>tr31KeyBlock</v>
      </c>
      <c r="F1602" s="3" t="str">
        <f>VLOOKUP($A1602,DICO_Complet!A:R,6,FALSE)</f>
        <v>Min72Max296Text</v>
      </c>
      <c r="G1602" s="31" t="str">
        <f>VLOOKUP($A1602,DICO_Complet!A:R,7,FALSE)</f>
        <v>DNS</v>
      </c>
      <c r="H1602" s="31">
        <f>VLOOKUP($A1602,DICO_Complet!A:R,8,FALSE)</f>
        <v>0</v>
      </c>
      <c r="I1602" s="3" t="str">
        <f>IF(VLOOKUP($A1602,DICO_Complet!A:R,9,FALSE)&lt;&gt;0,VLOOKUP($A1602,DICO_Complet!A:R,9,FALSE),"")</f>
        <v/>
      </c>
      <c r="J1602" s="3" t="str">
        <f>VLOOKUP($A1602,DICO_Complet!A:R,10,FALSE)</f>
        <v>TR31 key cipher block</v>
      </c>
      <c r="K1602" s="3" t="str">
        <f>IF(OR(ISNA(VLOOKUP(Tableau161920[[#This Row],[Référence]],MON_MSG!A:H,7,FALSE)),ISBLANK(VLOOKUP(Tableau161920[[#This Row],[Référence]],MON_MSG!A:H,7,FALSE))),"",VLOOKUP(Tableau161920[[#This Row],[Référence]],MON_MSG!A:H,7,FALSE))</f>
        <v/>
      </c>
      <c r="L1602" s="3" t="str">
        <f>IF(OR(ISNA(VLOOKUP(Tableau161920[[#This Row],[Référence]],MON_MSG!A:I,8,FALSE)),ISBLANK(VLOOKUP(Tableau161920[[#This Row],[Référence]],MON_MSG!A:I,8,FALSE))),"",VLOOKUP(Tableau161920[[#This Row],[Référence]],MON_MSG!A:I,8,FALSE))</f>
        <v/>
      </c>
      <c r="M1602" s="3" t="str">
        <f>IF(OR(ISNA(VLOOKUP(Tableau161920[[#This Row],[Référence]],MON_MSG!A:J,9,FALSE)),ISBLANK(VLOOKUP(Tableau161920[[#This Row],[Référence]],MON_MSG!A:J,9,FALSE))),"",VLOOKUP(Tableau161920[[#This Row],[Référence]],MON_MSG!A:J,9,FALSE))</f>
        <v/>
      </c>
      <c r="N1602" s="3" t="str">
        <f>IF(VLOOKUP($A1602,DICO_Complet!A:R,12,FALSE)=0,"",VLOOKUP($A1602,DICO_Complet!A:R,12,FALSE))</f>
        <v>GES72</v>
      </c>
      <c r="O1602" s="3" t="str">
        <f>IF(VLOOKUP($A1602,DICO_Complet!A:R,13,FALSE)=0,"",VLOOKUP($A1602,DICO_Complet!A:R,13,FALSE))</f>
        <v/>
      </c>
      <c r="P1602" s="3" t="str">
        <f>IF(VLOOKUP($A1602,DICO_Complet!A:R,14,FALSE)=0,"",VLOOKUP($A1602,DICO_Complet!A:R,14,FALSE))</f>
        <v/>
      </c>
      <c r="Q1602" s="3" t="str">
        <f>IF(VLOOKUP($A1602,DICO_Complet!A:R,15,FALSE)=0,"",VLOOKUP($A1602,DICO_Complet!A:R,15,FALSE))</f>
        <v/>
      </c>
      <c r="R1602" s="3" t="str">
        <f>IF(VLOOKUP($A1602,DICO_Complet!A:R,16,FALSE)=0,"",VLOOKUP($A1602,DICO_Complet!A:R,16,FALSE))</f>
        <v/>
      </c>
      <c r="S1602" s="3" t="str">
        <f>IF(VLOOKUP($A1602,DICO_Complet!A:R,17,FALSE)=0,"",VLOOKUP($A1602,DICO_Complet!A:R,17,FALSE))</f>
        <v/>
      </c>
      <c r="T1602" s="3" t="str">
        <f>IF(VLOOKUP($A1602,DICO_Complet!A:R,18,FALSE)=0,"",VLOOKUP($A1602,DICO_Complet!A:R,18,FALSE))</f>
        <v/>
      </c>
    </row>
    <row r="1603" spans="1:20">
      <c r="A1603" s="29">
        <v>250212174507</v>
      </c>
      <c r="B1603" s="30" t="str">
        <f>IF(ISNA(VLOOKUP(Tableau161920[[#This Row],[Référence]],MON_MSG!A:B,2,FALSE)),"N",IF($I1603="Obsolete","N","O"))</f>
        <v>O</v>
      </c>
      <c r="C1603" s="3" t="str">
        <f>VLOOKUP($A1603,DICO_Complet!A:R,3,FALSE)</f>
        <v>Transaction</v>
      </c>
      <c r="D1603" s="3" t="str">
        <f>VLOOKUP($A1603,DICO_Complet!A:R,4,FALSE)</f>
        <v>security</v>
      </c>
      <c r="E1603" s="3" t="str">
        <f>VLOOKUP($A1603,DICO_Complet!A:R,5,FALSE)</f>
        <v>tr31KeyFunction</v>
      </c>
      <c r="F1603" s="3" t="str">
        <f>VLOOKUP($A1603,DICO_Complet!A:R,6,FALSE)</f>
        <v>Exact1Text</v>
      </c>
      <c r="G1603" s="31" t="str">
        <f>VLOOKUP($A1603,DICO_Complet!A:R,7,FALSE)</f>
        <v>DNS</v>
      </c>
      <c r="H1603" s="31">
        <f>VLOOKUP($A1603,DICO_Complet!A:R,8,FALSE)</f>
        <v>0</v>
      </c>
      <c r="I1603" s="3" t="str">
        <f>IF(VLOOKUP($A1603,DICO_Complet!A:R,9,FALSE)&lt;&gt;0,VLOOKUP($A1603,DICO_Complet!A:R,9,FALSE),"")</f>
        <v/>
      </c>
      <c r="J1603" s="3" t="str">
        <f>VLOOKUP($A1603,DICO_Complet!A:R,10,FALSE)</f>
        <v>TR31 key usage</v>
      </c>
      <c r="K1603" s="3" t="str">
        <f>IF(OR(ISNA(VLOOKUP(Tableau161920[[#This Row],[Référence]],MON_MSG!A:H,7,FALSE)),ISBLANK(VLOOKUP(Tableau161920[[#This Row],[Référence]],MON_MSG!A:H,7,FALSE))),"",VLOOKUP(Tableau161920[[#This Row],[Référence]],MON_MSG!A:H,7,FALSE))</f>
        <v/>
      </c>
      <c r="L1603" s="3" t="str">
        <f>IF(OR(ISNA(VLOOKUP(Tableau161920[[#This Row],[Référence]],MON_MSG!A:I,8,FALSE)),ISBLANK(VLOOKUP(Tableau161920[[#This Row],[Référence]],MON_MSG!A:I,8,FALSE))),"",VLOOKUP(Tableau161920[[#This Row],[Référence]],MON_MSG!A:I,8,FALSE))</f>
        <v/>
      </c>
      <c r="M1603" s="3" t="str">
        <f>IF(OR(ISNA(VLOOKUP(Tableau161920[[#This Row],[Référence]],MON_MSG!A:J,9,FALSE)),ISBLANK(VLOOKUP(Tableau161920[[#This Row],[Référence]],MON_MSG!A:J,9,FALSE))),"",VLOOKUP(Tableau161920[[#This Row],[Référence]],MON_MSG!A:J,9,FALSE))</f>
        <v/>
      </c>
      <c r="N1603" s="3" t="str">
        <f>IF(VLOOKUP($A1603,DICO_Complet!A:R,12,FALSE)=0,"",VLOOKUP($A1603,DICO_Complet!A:R,12,FALSE))</f>
        <v>GES69</v>
      </c>
      <c r="O1603" s="3" t="str">
        <f>IF(VLOOKUP($A1603,DICO_Complet!A:R,13,FALSE)=0,"",VLOOKUP($A1603,DICO_Complet!A:R,13,FALSE))</f>
        <v/>
      </c>
      <c r="P1603" s="3" t="str">
        <f>IF(VLOOKUP($A1603,DICO_Complet!A:R,14,FALSE)=0,"",VLOOKUP($A1603,DICO_Complet!A:R,14,FALSE))</f>
        <v/>
      </c>
      <c r="Q1603" s="3" t="str">
        <f>IF(VLOOKUP($A1603,DICO_Complet!A:R,15,FALSE)=0,"",VLOOKUP($A1603,DICO_Complet!A:R,15,FALSE))</f>
        <v/>
      </c>
      <c r="R1603" s="3" t="str">
        <f>IF(VLOOKUP($A1603,DICO_Complet!A:R,16,FALSE)=0,"",VLOOKUP($A1603,DICO_Complet!A:R,16,FALSE))</f>
        <v/>
      </c>
      <c r="S1603" s="3" t="str">
        <f>IF(VLOOKUP($A1603,DICO_Complet!A:R,17,FALSE)=0,"",VLOOKUP($A1603,DICO_Complet!A:R,17,FALSE))</f>
        <v/>
      </c>
      <c r="T1603" s="3" t="str">
        <f>IF(VLOOKUP($A1603,DICO_Complet!A:R,18,FALSE)=0,"",VLOOKUP($A1603,DICO_Complet!A:R,18,FALSE))</f>
        <v/>
      </c>
    </row>
    <row r="1604" spans="1:20">
      <c r="A1604" s="29">
        <v>250212174508</v>
      </c>
      <c r="B1604" s="30" t="str">
        <f>IF(ISNA(VLOOKUP(Tableau161920[[#This Row],[Référence]],MON_MSG!A:B,2,FALSE)),"N",IF($I1604="Obsolete","N","O"))</f>
        <v>O</v>
      </c>
      <c r="C1604" s="3" t="str">
        <f>VLOOKUP($A1604,DICO_Complet!A:R,3,FALSE)</f>
        <v>Transaction</v>
      </c>
      <c r="D1604" s="3" t="str">
        <f>VLOOKUP($A1604,DICO_Complet!A:R,4,FALSE)</f>
        <v>security</v>
      </c>
      <c r="E1604" s="3" t="str">
        <f>VLOOKUP($A1604,DICO_Complet!A:R,5,FALSE)</f>
        <v>tr31KeyVersion</v>
      </c>
      <c r="F1604" s="3" t="str">
        <f>VLOOKUP($A1604,DICO_Complet!A:R,6,FALSE)</f>
        <v>Exact2AlphaNumericText</v>
      </c>
      <c r="G1604" s="31" t="str">
        <f>VLOOKUP($A1604,DICO_Complet!A:R,7,FALSE)</f>
        <v>DNS</v>
      </c>
      <c r="H1604" s="31">
        <f>VLOOKUP($A1604,DICO_Complet!A:R,8,FALSE)</f>
        <v>0</v>
      </c>
      <c r="I1604" s="3" t="str">
        <f>IF(VLOOKUP($A1604,DICO_Complet!A:R,9,FALSE)&lt;&gt;0,VLOOKUP($A1604,DICO_Complet!A:R,9,FALSE),"")</f>
        <v/>
      </c>
      <c r="J1604" s="3" t="str">
        <f>VLOOKUP($A1604,DICO_Complet!A:R,10,FALSE)</f>
        <v xml:space="preserve">TR31 key version </v>
      </c>
      <c r="K1604" s="3" t="str">
        <f>IF(OR(ISNA(VLOOKUP(Tableau161920[[#This Row],[Référence]],MON_MSG!A:H,7,FALSE)),ISBLANK(VLOOKUP(Tableau161920[[#This Row],[Référence]],MON_MSG!A:H,7,FALSE))),"",VLOOKUP(Tableau161920[[#This Row],[Référence]],MON_MSG!A:H,7,FALSE))</f>
        <v/>
      </c>
      <c r="L1604" s="3" t="str">
        <f>IF(OR(ISNA(VLOOKUP(Tableau161920[[#This Row],[Référence]],MON_MSG!A:I,8,FALSE)),ISBLANK(VLOOKUP(Tableau161920[[#This Row],[Référence]],MON_MSG!A:I,8,FALSE))),"",VLOOKUP(Tableau161920[[#This Row],[Référence]],MON_MSG!A:I,8,FALSE))</f>
        <v/>
      </c>
      <c r="M1604" s="3" t="str">
        <f>IF(OR(ISNA(VLOOKUP(Tableau161920[[#This Row],[Référence]],MON_MSG!A:J,9,FALSE)),ISBLANK(VLOOKUP(Tableau161920[[#This Row],[Référence]],MON_MSG!A:J,9,FALSE))),"",VLOOKUP(Tableau161920[[#This Row],[Référence]],MON_MSG!A:J,9,FALSE))</f>
        <v/>
      </c>
      <c r="N1604" s="3" t="str">
        <f>IF(VLOOKUP($A1604,DICO_Complet!A:R,12,FALSE)=0,"",VLOOKUP($A1604,DICO_Complet!A:R,12,FALSE))</f>
        <v>GES70</v>
      </c>
      <c r="O1604" s="3" t="str">
        <f>IF(VLOOKUP($A1604,DICO_Complet!A:R,13,FALSE)=0,"",VLOOKUP($A1604,DICO_Complet!A:R,13,FALSE))</f>
        <v/>
      </c>
      <c r="P1604" s="3" t="str">
        <f>IF(VLOOKUP($A1604,DICO_Complet!A:R,14,FALSE)=0,"",VLOOKUP($A1604,DICO_Complet!A:R,14,FALSE))</f>
        <v/>
      </c>
      <c r="Q1604" s="3" t="str">
        <f>IF(VLOOKUP($A1604,DICO_Complet!A:R,15,FALSE)=0,"",VLOOKUP($A1604,DICO_Complet!A:R,15,FALSE))</f>
        <v/>
      </c>
      <c r="R1604" s="3" t="str">
        <f>IF(VLOOKUP($A1604,DICO_Complet!A:R,16,FALSE)=0,"",VLOOKUP($A1604,DICO_Complet!A:R,16,FALSE))</f>
        <v/>
      </c>
      <c r="S1604" s="3" t="str">
        <f>IF(VLOOKUP($A1604,DICO_Complet!A:R,17,FALSE)=0,"",VLOOKUP($A1604,DICO_Complet!A:R,17,FALSE))</f>
        <v/>
      </c>
      <c r="T1604" s="3" t="str">
        <f>IF(VLOOKUP($A1604,DICO_Complet!A:R,18,FALSE)=0,"",VLOOKUP($A1604,DICO_Complet!A:R,18,FALSE))</f>
        <v/>
      </c>
    </row>
    <row r="1605" spans="1:20">
      <c r="A1605" s="29">
        <v>250528161400</v>
      </c>
      <c r="B1605" s="30" t="str">
        <f>IF(ISNA(VLOOKUP(Tableau161920[[#This Row],[Référence]],MON_MSG!A:B,2,FALSE)),"N",IF($I1605="Obsolete","N","O"))</f>
        <v>O</v>
      </c>
      <c r="C1605" s="3" t="str">
        <f>VLOOKUP($A1605,DICO_Complet!A:R,3,FALSE)</f>
        <v>Transaction</v>
      </c>
      <c r="D1605" s="3" t="str">
        <f>VLOOKUP($A1605,DICO_Complet!A:R,4,FALSE)</f>
        <v>security</v>
      </c>
      <c r="E1605" s="3" t="str">
        <f>VLOOKUP($A1605,DICO_Complet!A:R,5,FALSE)</f>
        <v>tr31MaskFlag</v>
      </c>
      <c r="F1605" s="3" t="str">
        <f>VLOOKUP($A1605,DICO_Complet!A:R,6,FALSE)</f>
        <v>TrueFalseIndicator</v>
      </c>
      <c r="G1605" s="31" t="str">
        <f>VLOOKUP($A1605,DICO_Complet!A:R,7,FALSE)</f>
        <v>DNS</v>
      </c>
      <c r="H1605" s="31">
        <f>VLOOKUP($A1605,DICO_Complet!A:R,8,FALSE)</f>
        <v>0</v>
      </c>
      <c r="I1605" s="3" t="str">
        <f>IF(VLOOKUP($A1605,DICO_Complet!A:R,9,FALSE)&lt;&gt;0,VLOOKUP($A1605,DICO_Complet!A:R,9,FALSE),"")</f>
        <v/>
      </c>
      <c r="J1605" s="3" t="str">
        <f>VLOOKUP($A1605,DICO_Complet!A:R,10,FALSE)</f>
        <v>key length obfuscation indicator for TR31 Block</v>
      </c>
      <c r="K1605" s="3" t="str">
        <f>IF(OR(ISNA(VLOOKUP(Tableau161920[[#This Row],[Référence]],MON_MSG!A:H,7,FALSE)),ISBLANK(VLOOKUP(Tableau161920[[#This Row],[Référence]],MON_MSG!A:H,7,FALSE))),"",VLOOKUP(Tableau161920[[#This Row],[Référence]],MON_MSG!A:H,7,FALSE))</f>
        <v/>
      </c>
      <c r="L1605" s="3" t="str">
        <f>IF(OR(ISNA(VLOOKUP(Tableau161920[[#This Row],[Référence]],MON_MSG!A:I,8,FALSE)),ISBLANK(VLOOKUP(Tableau161920[[#This Row],[Référence]],MON_MSG!A:I,8,FALSE))),"",VLOOKUP(Tableau161920[[#This Row],[Référence]],MON_MSG!A:I,8,FALSE))</f>
        <v/>
      </c>
      <c r="M1605" s="3" t="str">
        <f>IF(OR(ISNA(VLOOKUP(Tableau161920[[#This Row],[Référence]],MON_MSG!A:J,9,FALSE)),ISBLANK(VLOOKUP(Tableau161920[[#This Row],[Référence]],MON_MSG!A:J,9,FALSE))),"",VLOOKUP(Tableau161920[[#This Row],[Référence]],MON_MSG!A:J,9,FALSE))</f>
        <v/>
      </c>
      <c r="N1605" s="3" t="str">
        <f>IF(VLOOKUP($A1605,DICO_Complet!A:R,12,FALSE)=0,"",VLOOKUP($A1605,DICO_Complet!A:R,12,FALSE))</f>
        <v/>
      </c>
      <c r="O1605" s="3" t="str">
        <f>IF(VLOOKUP($A1605,DICO_Complet!A:R,13,FALSE)=0,"",VLOOKUP($A1605,DICO_Complet!A:R,13,FALSE))</f>
        <v/>
      </c>
      <c r="P1605" s="3" t="str">
        <f>IF(VLOOKUP($A1605,DICO_Complet!A:R,14,FALSE)=0,"",VLOOKUP($A1605,DICO_Complet!A:R,14,FALSE))</f>
        <v/>
      </c>
      <c r="Q1605" s="3" t="str">
        <f>IF(VLOOKUP($A1605,DICO_Complet!A:R,15,FALSE)=0,"",VLOOKUP($A1605,DICO_Complet!A:R,15,FALSE))</f>
        <v/>
      </c>
      <c r="R1605" s="3" t="str">
        <f>IF(VLOOKUP($A1605,DICO_Complet!A:R,16,FALSE)=0,"",VLOOKUP($A1605,DICO_Complet!A:R,16,FALSE))</f>
        <v/>
      </c>
      <c r="S1605" s="3" t="str">
        <f>IF(VLOOKUP($A1605,DICO_Complet!A:R,17,FALSE)=0,"",VLOOKUP($A1605,DICO_Complet!A:R,17,FALSE))</f>
        <v/>
      </c>
      <c r="T1605" s="3" t="str">
        <f>IF(VLOOKUP($A1605,DICO_Complet!A:R,18,FALSE)=0,"",VLOOKUP($A1605,DICO_Complet!A:R,18,FALSE))</f>
        <v/>
      </c>
    </row>
    <row r="1606" spans="1:20">
      <c r="A1606" s="29">
        <v>251120143004</v>
      </c>
      <c r="B1606" s="30" t="str">
        <f>IF(ISNA(VLOOKUP(Tableau161920[[#This Row],[Référence]],MON_MSG!A:B,2,FALSE)),"N",IF($I1606="Obsolete","N","O"))</f>
        <v>O</v>
      </c>
      <c r="C1606" s="3" t="str">
        <f>VLOOKUP($A1606,DICO_Complet!A:R,3,FALSE)</f>
        <v>Transaction</v>
      </c>
      <c r="D1606" s="3" t="str">
        <f>VLOOKUP($A1606,DICO_Complet!A:R,4,FALSE)</f>
        <v>sinisterData</v>
      </c>
      <c r="E1606" s="3" t="str">
        <f>VLOOKUP($A1606,DICO_Complet!A:R,5,FALSE)</f>
        <v>cardholderDisclosure</v>
      </c>
      <c r="F1606" s="3" t="str">
        <f>VLOOKUP($A1606,DICO_Complet!A:R,6,FALSE)</f>
        <v>TrueFalseIndicator</v>
      </c>
      <c r="G1606" s="31" t="str">
        <f>VLOOKUP($A1606,DICO_Complet!A:R,7,FALSE)</f>
        <v>DNS</v>
      </c>
      <c r="H1606" s="31">
        <f>VLOOKUP($A1606,DICO_Complet!A:R,8,FALSE)</f>
        <v>0</v>
      </c>
      <c r="I1606" s="3" t="str">
        <f>IF(VLOOKUP($A1606,DICO_Complet!A:R,9,FALSE)&lt;&gt;0,VLOOKUP($A1606,DICO_Complet!A:R,9,FALSE),"")</f>
        <v/>
      </c>
      <c r="J1606" s="3" t="str">
        <f>VLOOKUP($A1606,DICO_Complet!A:R,10,FALSE)</f>
        <v>Client reported having given their card and/or PIN to a third party, excluding disclosure under violence</v>
      </c>
      <c r="K1606" s="3" t="str">
        <f>IF(OR(ISNA(VLOOKUP(Tableau161920[[#This Row],[Référence]],MON_MSG!A:H,7,FALSE)),ISBLANK(VLOOKUP(Tableau161920[[#This Row],[Référence]],MON_MSG!A:H,7,FALSE))),"",VLOOKUP(Tableau161920[[#This Row],[Référence]],MON_MSG!A:H,7,FALSE))</f>
        <v/>
      </c>
      <c r="L1606" s="3" t="str">
        <f>IF(OR(ISNA(VLOOKUP(Tableau161920[[#This Row],[Référence]],MON_MSG!A:I,8,FALSE)),ISBLANK(VLOOKUP(Tableau161920[[#This Row],[Référence]],MON_MSG!A:I,8,FALSE))),"",VLOOKUP(Tableau161920[[#This Row],[Référence]],MON_MSG!A:I,8,FALSE))</f>
        <v/>
      </c>
      <c r="M1606" s="3" t="str">
        <f>IF(OR(ISNA(VLOOKUP(Tableau161920[[#This Row],[Référence]],MON_MSG!A:J,9,FALSE)),ISBLANK(VLOOKUP(Tableau161920[[#This Row],[Référence]],MON_MSG!A:J,9,FALSE))),"",VLOOKUP(Tableau161920[[#This Row],[Référence]],MON_MSG!A:J,9,FALSE))</f>
        <v/>
      </c>
      <c r="N1606" s="3" t="str">
        <f>IF(VLOOKUP($A1606,DICO_Complet!A:R,12,FALSE)=0,"",VLOOKUP($A1606,DICO_Complet!A:R,12,FALSE))</f>
        <v/>
      </c>
      <c r="O1606" s="3" t="str">
        <f>IF(VLOOKUP($A1606,DICO_Complet!A:R,13,FALSE)=0,"",VLOOKUP($A1606,DICO_Complet!A:R,13,FALSE))</f>
        <v/>
      </c>
      <c r="P1606" s="3" t="str">
        <f>IF(VLOOKUP($A1606,DICO_Complet!A:R,14,FALSE)=0,"",VLOOKUP($A1606,DICO_Complet!A:R,14,FALSE))</f>
        <v/>
      </c>
      <c r="Q1606" s="3" t="str">
        <f>IF(VLOOKUP($A1606,DICO_Complet!A:R,15,FALSE)=0,"",VLOOKUP($A1606,DICO_Complet!A:R,15,FALSE))</f>
        <v/>
      </c>
      <c r="R1606" s="3" t="str">
        <f>IF(VLOOKUP($A1606,DICO_Complet!A:R,16,FALSE)=0,"",VLOOKUP($A1606,DICO_Complet!A:R,16,FALSE))</f>
        <v/>
      </c>
      <c r="S1606" s="3" t="str">
        <f>IF(VLOOKUP($A1606,DICO_Complet!A:R,17,FALSE)=0,"",VLOOKUP($A1606,DICO_Complet!A:R,17,FALSE))</f>
        <v/>
      </c>
      <c r="T1606" s="3" t="str">
        <f>IF(VLOOKUP($A1606,DICO_Complet!A:R,18,FALSE)=0,"",VLOOKUP($A1606,DICO_Complet!A:R,18,FALSE))</f>
        <v/>
      </c>
    </row>
    <row r="1607" spans="1:20">
      <c r="A1607" s="29">
        <v>251120143005</v>
      </c>
      <c r="B1607" s="30" t="str">
        <f>IF(ISNA(VLOOKUP(Tableau161920[[#This Row],[Référence]],MON_MSG!A:B,2,FALSE)),"N",IF($I1607="Obsolete","N","O"))</f>
        <v>O</v>
      </c>
      <c r="C1607" s="3" t="str">
        <f>VLOOKUP($A1607,DICO_Complet!A:R,3,FALSE)</f>
        <v>Transaction</v>
      </c>
      <c r="D1607" s="3" t="str">
        <f>VLOOKUP($A1607,DICO_Complet!A:R,4,FALSE)</f>
        <v>sinisterData</v>
      </c>
      <c r="E1607" s="3" t="str">
        <f>VLOOKUP($A1607,DICO_Complet!A:R,5,FALSE)</f>
        <v>cardLending</v>
      </c>
      <c r="F1607" s="3" t="str">
        <f>VLOOKUP($A1607,DICO_Complet!A:R,6,FALSE)</f>
        <v>TrueFalseIndicator</v>
      </c>
      <c r="G1607" s="31" t="str">
        <f>VLOOKUP($A1607,DICO_Complet!A:R,7,FALSE)</f>
        <v>DNS</v>
      </c>
      <c r="H1607" s="31">
        <f>VLOOKUP($A1607,DICO_Complet!A:R,8,FALSE)</f>
        <v>0</v>
      </c>
      <c r="I1607" s="3" t="str">
        <f>IF(VLOOKUP($A1607,DICO_Complet!A:R,9,FALSE)&lt;&gt;0,VLOOKUP($A1607,DICO_Complet!A:R,9,FALSE),"")</f>
        <v/>
      </c>
      <c r="J1607" s="3" t="str">
        <f>VLOOKUP($A1607,DICO_Complet!A:R,10,FALSE)</f>
        <v>Client idicated that they had lent their card</v>
      </c>
      <c r="K1607" s="3" t="str">
        <f>IF(OR(ISNA(VLOOKUP(Tableau161920[[#This Row],[Référence]],MON_MSG!A:H,7,FALSE)),ISBLANK(VLOOKUP(Tableau161920[[#This Row],[Référence]],MON_MSG!A:H,7,FALSE))),"",VLOOKUP(Tableau161920[[#This Row],[Référence]],MON_MSG!A:H,7,FALSE))</f>
        <v/>
      </c>
      <c r="L1607" s="3" t="str">
        <f>IF(OR(ISNA(VLOOKUP(Tableau161920[[#This Row],[Référence]],MON_MSG!A:I,8,FALSE)),ISBLANK(VLOOKUP(Tableau161920[[#This Row],[Référence]],MON_MSG!A:I,8,FALSE))),"",VLOOKUP(Tableau161920[[#This Row],[Référence]],MON_MSG!A:I,8,FALSE))</f>
        <v/>
      </c>
      <c r="M1607" s="3" t="str">
        <f>IF(OR(ISNA(VLOOKUP(Tableau161920[[#This Row],[Référence]],MON_MSG!A:J,9,FALSE)),ISBLANK(VLOOKUP(Tableau161920[[#This Row],[Référence]],MON_MSG!A:J,9,FALSE))),"",VLOOKUP(Tableau161920[[#This Row],[Référence]],MON_MSG!A:J,9,FALSE))</f>
        <v/>
      </c>
      <c r="N1607" s="3" t="str">
        <f>IF(VLOOKUP($A1607,DICO_Complet!A:R,12,FALSE)=0,"",VLOOKUP($A1607,DICO_Complet!A:R,12,FALSE))</f>
        <v/>
      </c>
      <c r="O1607" s="3" t="str">
        <f>IF(VLOOKUP($A1607,DICO_Complet!A:R,13,FALSE)=0,"",VLOOKUP($A1607,DICO_Complet!A:R,13,FALSE))</f>
        <v/>
      </c>
      <c r="P1607" s="3" t="str">
        <f>IF(VLOOKUP($A1607,DICO_Complet!A:R,14,FALSE)=0,"",VLOOKUP($A1607,DICO_Complet!A:R,14,FALSE))</f>
        <v/>
      </c>
      <c r="Q1607" s="3" t="str">
        <f>IF(VLOOKUP($A1607,DICO_Complet!A:R,15,FALSE)=0,"",VLOOKUP($A1607,DICO_Complet!A:R,15,FALSE))</f>
        <v/>
      </c>
      <c r="R1607" s="3" t="str">
        <f>IF(VLOOKUP($A1607,DICO_Complet!A:R,16,FALSE)=0,"",VLOOKUP($A1607,DICO_Complet!A:R,16,FALSE))</f>
        <v/>
      </c>
      <c r="S1607" s="3" t="str">
        <f>IF(VLOOKUP($A1607,DICO_Complet!A:R,17,FALSE)=0,"",VLOOKUP($A1607,DICO_Complet!A:R,17,FALSE))</f>
        <v/>
      </c>
      <c r="T1607" s="3" t="str">
        <f>IF(VLOOKUP($A1607,DICO_Complet!A:R,18,FALSE)=0,"",VLOOKUP($A1607,DICO_Complet!A:R,18,FALSE))</f>
        <v/>
      </c>
    </row>
    <row r="1608" spans="1:20">
      <c r="A1608" s="29">
        <v>251120143008</v>
      </c>
      <c r="B1608" s="30" t="str">
        <f>IF(ISNA(VLOOKUP(Tableau161920[[#This Row],[Référence]],MON_MSG!A:B,2,FALSE)),"N",IF($I1608="Obsolete","N","O"))</f>
        <v>O</v>
      </c>
      <c r="C1608" s="3" t="str">
        <f>VLOOKUP($A1608,DICO_Complet!A:R,3,FALSE)</f>
        <v>Transaction</v>
      </c>
      <c r="D1608" s="3" t="str">
        <f>VLOOKUP($A1608,DICO_Complet!A:R,4,FALSE)</f>
        <v>sinisterData</v>
      </c>
      <c r="E1608" s="3" t="str">
        <f>VLOOKUP($A1608,DICO_Complet!A:R,5,FALSE)</f>
        <v>delayedCardStop</v>
      </c>
      <c r="F1608" s="3" t="str">
        <f>VLOOKUP($A1608,DICO_Complet!A:R,6,FALSE)</f>
        <v>TrueFalseIndicator</v>
      </c>
      <c r="G1608" s="31" t="str">
        <f>VLOOKUP($A1608,DICO_Complet!A:R,7,FALSE)</f>
        <v>DNS</v>
      </c>
      <c r="H1608" s="31">
        <f>VLOOKUP($A1608,DICO_Complet!A:R,8,FALSE)</f>
        <v>0</v>
      </c>
      <c r="I1608" s="3" t="str">
        <f>IF(VLOOKUP($A1608,DICO_Complet!A:R,9,FALSE)&lt;&gt;0,VLOOKUP($A1608,DICO_Complet!A:R,9,FALSE),"")</f>
        <v/>
      </c>
      <c r="J1608" s="3" t="str">
        <f>VLOOKUP($A1608,DICO_Complet!A:R,10,FALSE)</f>
        <v>Client made a card block later than usual in relation to their normal card usage</v>
      </c>
      <c r="K1608" s="3" t="str">
        <f>IF(OR(ISNA(VLOOKUP(Tableau161920[[#This Row],[Référence]],MON_MSG!A:H,7,FALSE)),ISBLANK(VLOOKUP(Tableau161920[[#This Row],[Référence]],MON_MSG!A:H,7,FALSE))),"",VLOOKUP(Tableau161920[[#This Row],[Référence]],MON_MSG!A:H,7,FALSE))</f>
        <v/>
      </c>
      <c r="L1608" s="3" t="str">
        <f>IF(OR(ISNA(VLOOKUP(Tableau161920[[#This Row],[Référence]],MON_MSG!A:I,8,FALSE)),ISBLANK(VLOOKUP(Tableau161920[[#This Row],[Référence]],MON_MSG!A:I,8,FALSE))),"",VLOOKUP(Tableau161920[[#This Row],[Référence]],MON_MSG!A:I,8,FALSE))</f>
        <v/>
      </c>
      <c r="M1608" s="3" t="str">
        <f>IF(OR(ISNA(VLOOKUP(Tableau161920[[#This Row],[Référence]],MON_MSG!A:J,9,FALSE)),ISBLANK(VLOOKUP(Tableau161920[[#This Row],[Référence]],MON_MSG!A:J,9,FALSE))),"",VLOOKUP(Tableau161920[[#This Row],[Référence]],MON_MSG!A:J,9,FALSE))</f>
        <v/>
      </c>
      <c r="N1608" s="3" t="str">
        <f>IF(VLOOKUP($A1608,DICO_Complet!A:R,12,FALSE)=0,"",VLOOKUP($A1608,DICO_Complet!A:R,12,FALSE))</f>
        <v/>
      </c>
      <c r="O1608" s="3" t="str">
        <f>IF(VLOOKUP($A1608,DICO_Complet!A:R,13,FALSE)=0,"",VLOOKUP($A1608,DICO_Complet!A:R,13,FALSE))</f>
        <v/>
      </c>
      <c r="P1608" s="3" t="str">
        <f>IF(VLOOKUP($A1608,DICO_Complet!A:R,14,FALSE)=0,"",VLOOKUP($A1608,DICO_Complet!A:R,14,FALSE))</f>
        <v/>
      </c>
      <c r="Q1608" s="3" t="str">
        <f>IF(VLOOKUP($A1608,DICO_Complet!A:R,15,FALSE)=0,"",VLOOKUP($A1608,DICO_Complet!A:R,15,FALSE))</f>
        <v/>
      </c>
      <c r="R1608" s="3" t="str">
        <f>IF(VLOOKUP($A1608,DICO_Complet!A:R,16,FALSE)=0,"",VLOOKUP($A1608,DICO_Complet!A:R,16,FALSE))</f>
        <v/>
      </c>
      <c r="S1608" s="3" t="str">
        <f>IF(VLOOKUP($A1608,DICO_Complet!A:R,17,FALSE)=0,"",VLOOKUP($A1608,DICO_Complet!A:R,17,FALSE))</f>
        <v/>
      </c>
      <c r="T1608" s="3" t="str">
        <f>IF(VLOOKUP($A1608,DICO_Complet!A:R,18,FALSE)=0,"",VLOOKUP($A1608,DICO_Complet!A:R,18,FALSE))</f>
        <v/>
      </c>
    </row>
    <row r="1609" spans="1:20">
      <c r="A1609" s="29">
        <v>260526121400</v>
      </c>
      <c r="B1609" s="30" t="str">
        <f>IF(ISNA(VLOOKUP(Tableau161920[[#This Row],[Référence]],MON_MSG!A:B,2,FALSE)),"N",IF($I1609="Obsolete","N","O"))</f>
        <v>O</v>
      </c>
      <c r="C1609" s="3" t="str">
        <f>VLOOKUP($A1609,DICO_Complet!A:R,3,FALSE)</f>
        <v>Transaction</v>
      </c>
      <c r="D1609" s="3" t="str">
        <f>VLOOKUP($A1609,DICO_Complet!A:R,4,FALSE)</f>
        <v>sinisterData</v>
      </c>
      <c r="E1609" s="3" t="str">
        <f>VLOOKUP($A1609,DICO_Complet!A:R,5,FALSE)</f>
        <v>eSimIndicator</v>
      </c>
      <c r="F1609" s="3" t="str">
        <f>VLOOKUP($A1609,DICO_Complet!A:R,6,FALSE)</f>
        <v>TrueFalseIndicator</v>
      </c>
      <c r="G1609" s="31" t="str">
        <f>VLOOKUP($A1609,DICO_Complet!A:R,7,FALSE)</f>
        <v>DNS</v>
      </c>
      <c r="H1609" s="31">
        <f>VLOOKUP($A1609,DICO_Complet!A:R,8,FALSE)</f>
        <v>0</v>
      </c>
      <c r="I1609" s="3" t="str">
        <f>IF(VLOOKUP($A1609,DICO_Complet!A:R,9,FALSE)&lt;&gt;0,VLOOKUP($A1609,DICO_Complet!A:R,9,FALSE),"")</f>
        <v/>
      </c>
      <c r="J1609" s="3" t="str">
        <f>VLOOKUP($A1609,DICO_Complet!A:R,10,FALSE)</f>
        <v>Indicates whether the customer’s device uses an eSIM at the time of the incident</v>
      </c>
      <c r="K1609" s="3" t="str">
        <f>IF(OR(ISNA(VLOOKUP(Tableau161920[[#This Row],[Référence]],MON_MSG!A:H,7,FALSE)),ISBLANK(VLOOKUP(Tableau161920[[#This Row],[Référence]],MON_MSG!A:H,7,FALSE))),"",VLOOKUP(Tableau161920[[#This Row],[Référence]],MON_MSG!A:H,7,FALSE))</f>
        <v/>
      </c>
      <c r="L1609" s="3" t="str">
        <f>IF(OR(ISNA(VLOOKUP(Tableau161920[[#This Row],[Référence]],MON_MSG!A:I,8,FALSE)),ISBLANK(VLOOKUP(Tableau161920[[#This Row],[Référence]],MON_MSG!A:I,8,FALSE))),"",VLOOKUP(Tableau161920[[#This Row],[Référence]],MON_MSG!A:I,8,FALSE))</f>
        <v/>
      </c>
      <c r="M1609" s="3" t="str">
        <f>IF(OR(ISNA(VLOOKUP(Tableau161920[[#This Row],[Référence]],MON_MSG!A:J,9,FALSE)),ISBLANK(VLOOKUP(Tableau161920[[#This Row],[Référence]],MON_MSG!A:J,9,FALSE))),"",VLOOKUP(Tableau161920[[#This Row],[Référence]],MON_MSG!A:J,9,FALSE))</f>
        <v/>
      </c>
      <c r="N1609" s="3" t="str">
        <f>IF(VLOOKUP($A1609,DICO_Complet!A:R,12,FALSE)=0,"",VLOOKUP($A1609,DICO_Complet!A:R,12,FALSE))</f>
        <v/>
      </c>
      <c r="O1609" s="3" t="str">
        <f>IF(VLOOKUP($A1609,DICO_Complet!A:R,13,FALSE)=0,"",VLOOKUP($A1609,DICO_Complet!A:R,13,FALSE))</f>
        <v/>
      </c>
      <c r="P1609" s="3" t="str">
        <f>IF(VLOOKUP($A1609,DICO_Complet!A:R,14,FALSE)=0,"",VLOOKUP($A1609,DICO_Complet!A:R,14,FALSE))</f>
        <v/>
      </c>
      <c r="Q1609" s="3" t="str">
        <f>IF(VLOOKUP($A1609,DICO_Complet!A:R,15,FALSE)=0,"",VLOOKUP($A1609,DICO_Complet!A:R,15,FALSE))</f>
        <v/>
      </c>
      <c r="R1609" s="3" t="str">
        <f>IF(VLOOKUP($A1609,DICO_Complet!A:R,16,FALSE)=0,"",VLOOKUP($A1609,DICO_Complet!A:R,16,FALSE))</f>
        <v/>
      </c>
      <c r="S1609" s="3" t="str">
        <f>IF(VLOOKUP($A1609,DICO_Complet!A:R,17,FALSE)=0,"",VLOOKUP($A1609,DICO_Complet!A:R,17,FALSE))</f>
        <v/>
      </c>
      <c r="T1609" s="3" t="str">
        <f>IF(VLOOKUP($A1609,DICO_Complet!A:R,18,FALSE)=0,"",VLOOKUP($A1609,DICO_Complet!A:R,18,FALSE))</f>
        <v/>
      </c>
    </row>
    <row r="1610" spans="1:20">
      <c r="A1610" s="29">
        <v>251120143011</v>
      </c>
      <c r="B1610" s="30" t="str">
        <f>IF(ISNA(VLOOKUP(Tableau161920[[#This Row],[Référence]],MON_MSG!A:B,2,FALSE)),"N",IF($I1610="Obsolete","N","O"))</f>
        <v>O</v>
      </c>
      <c r="C1610" s="3" t="str">
        <f>VLOOKUP($A1610,DICO_Complet!A:R,3,FALSE)</f>
        <v>Transaction</v>
      </c>
      <c r="D1610" s="3" t="str">
        <f>VLOOKUP($A1610,DICO_Complet!A:R,4,FALSE)</f>
        <v>sinisterData</v>
      </c>
      <c r="E1610" s="3" t="str">
        <f>VLOOKUP($A1610,DICO_Complet!A:R,5,FALSE)</f>
        <v>familyUse</v>
      </c>
      <c r="F1610" s="3" t="str">
        <f>VLOOKUP($A1610,DICO_Complet!A:R,6,FALSE)</f>
        <v>TrueFalseIndicator</v>
      </c>
      <c r="G1610" s="31" t="str">
        <f>VLOOKUP($A1610,DICO_Complet!A:R,7,FALSE)</f>
        <v>DNS</v>
      </c>
      <c r="H1610" s="31">
        <f>VLOOKUP($A1610,DICO_Complet!A:R,8,FALSE)</f>
        <v>0</v>
      </c>
      <c r="I1610" s="3" t="str">
        <f>IF(VLOOKUP($A1610,DICO_Complet!A:R,9,FALSE)&lt;&gt;0,VLOOKUP($A1610,DICO_Complet!A:R,9,FALSE),"")</f>
        <v/>
      </c>
      <c r="J1610" s="3" t="str">
        <f>VLOOKUP($A1610,DICO_Complet!A:R,10,FALSE)</f>
        <v>The card was used by a family member</v>
      </c>
      <c r="K1610" s="3" t="str">
        <f>IF(OR(ISNA(VLOOKUP(Tableau161920[[#This Row],[Référence]],MON_MSG!A:H,7,FALSE)),ISBLANK(VLOOKUP(Tableau161920[[#This Row],[Référence]],MON_MSG!A:H,7,FALSE))),"",VLOOKUP(Tableau161920[[#This Row],[Référence]],MON_MSG!A:H,7,FALSE))</f>
        <v/>
      </c>
      <c r="L1610" s="3" t="str">
        <f>IF(OR(ISNA(VLOOKUP(Tableau161920[[#This Row],[Référence]],MON_MSG!A:I,8,FALSE)),ISBLANK(VLOOKUP(Tableau161920[[#This Row],[Référence]],MON_MSG!A:I,8,FALSE))),"",VLOOKUP(Tableau161920[[#This Row],[Référence]],MON_MSG!A:I,8,FALSE))</f>
        <v/>
      </c>
      <c r="M1610" s="3" t="str">
        <f>IF(OR(ISNA(VLOOKUP(Tableau161920[[#This Row],[Référence]],MON_MSG!A:J,9,FALSE)),ISBLANK(VLOOKUP(Tableau161920[[#This Row],[Référence]],MON_MSG!A:J,9,FALSE))),"",VLOOKUP(Tableau161920[[#This Row],[Référence]],MON_MSG!A:J,9,FALSE))</f>
        <v/>
      </c>
      <c r="N1610" s="3" t="str">
        <f>IF(VLOOKUP($A1610,DICO_Complet!A:R,12,FALSE)=0,"",VLOOKUP($A1610,DICO_Complet!A:R,12,FALSE))</f>
        <v/>
      </c>
      <c r="O1610" s="3" t="str">
        <f>IF(VLOOKUP($A1610,DICO_Complet!A:R,13,FALSE)=0,"",VLOOKUP($A1610,DICO_Complet!A:R,13,FALSE))</f>
        <v/>
      </c>
      <c r="P1610" s="3" t="str">
        <f>IF(VLOOKUP($A1610,DICO_Complet!A:R,14,FALSE)=0,"",VLOOKUP($A1610,DICO_Complet!A:R,14,FALSE))</f>
        <v/>
      </c>
      <c r="Q1610" s="3" t="str">
        <f>IF(VLOOKUP($A1610,DICO_Complet!A:R,15,FALSE)=0,"",VLOOKUP($A1610,DICO_Complet!A:R,15,FALSE))</f>
        <v/>
      </c>
      <c r="R1610" s="3" t="str">
        <f>IF(VLOOKUP($A1610,DICO_Complet!A:R,16,FALSE)=0,"",VLOOKUP($A1610,DICO_Complet!A:R,16,FALSE))</f>
        <v/>
      </c>
      <c r="S1610" s="3" t="str">
        <f>IF(VLOOKUP($A1610,DICO_Complet!A:R,17,FALSE)=0,"",VLOOKUP($A1610,DICO_Complet!A:R,17,FALSE))</f>
        <v/>
      </c>
      <c r="T1610" s="3" t="str">
        <f>IF(VLOOKUP($A1610,DICO_Complet!A:R,18,FALSE)=0,"",VLOOKUP($A1610,DICO_Complet!A:R,18,FALSE))</f>
        <v/>
      </c>
    </row>
    <row r="1611" spans="1:20">
      <c r="A1611" s="29">
        <v>251120143009</v>
      </c>
      <c r="B1611" s="30" t="str">
        <f>IF(ISNA(VLOOKUP(Tableau161920[[#This Row],[Référence]],MON_MSG!A:B,2,FALSE)),"N",IF($I1611="Obsolete","N","O"))</f>
        <v>O</v>
      </c>
      <c r="C1611" s="3" t="str">
        <f>VLOOKUP($A1611,DICO_Complet!A:R,3,FALSE)</f>
        <v>Transaction</v>
      </c>
      <c r="D1611" s="3" t="str">
        <f>VLOOKUP($A1611,DICO_Complet!A:R,4,FALSE)</f>
        <v>sinisterData</v>
      </c>
      <c r="E1611" s="3" t="str">
        <f>VLOOKUP($A1611,DICO_Complet!A:R,5,FALSE)</f>
        <v>implicitPINTheft</v>
      </c>
      <c r="F1611" s="3" t="str">
        <f>VLOOKUP($A1611,DICO_Complet!A:R,6,FALSE)</f>
        <v>TrueFalseIndicator</v>
      </c>
      <c r="G1611" s="31" t="str">
        <f>VLOOKUP($A1611,DICO_Complet!A:R,7,FALSE)</f>
        <v>DNS</v>
      </c>
      <c r="H1611" s="31">
        <f>VLOOKUP($A1611,DICO_Complet!A:R,8,FALSE)</f>
        <v>0</v>
      </c>
      <c r="I1611" s="3" t="str">
        <f>IF(VLOOKUP($A1611,DICO_Complet!A:R,9,FALSE)&lt;&gt;0,VLOOKUP($A1611,DICO_Complet!A:R,9,FALSE),"")</f>
        <v/>
      </c>
      <c r="J1611" s="3" t="str">
        <f>VLOOKUP($A1611,DICO_Complet!A:R,10,FALSE)</f>
        <v>The cardholder's PIN was implicitly stolen</v>
      </c>
      <c r="K1611" s="3" t="str">
        <f>IF(OR(ISNA(VLOOKUP(Tableau161920[[#This Row],[Référence]],MON_MSG!A:H,7,FALSE)),ISBLANK(VLOOKUP(Tableau161920[[#This Row],[Référence]],MON_MSG!A:H,7,FALSE))),"",VLOOKUP(Tableau161920[[#This Row],[Référence]],MON_MSG!A:H,7,FALSE))</f>
        <v/>
      </c>
      <c r="L1611" s="3" t="str">
        <f>IF(OR(ISNA(VLOOKUP(Tableau161920[[#This Row],[Référence]],MON_MSG!A:I,8,FALSE)),ISBLANK(VLOOKUP(Tableau161920[[#This Row],[Référence]],MON_MSG!A:I,8,FALSE))),"",VLOOKUP(Tableau161920[[#This Row],[Référence]],MON_MSG!A:I,8,FALSE))</f>
        <v/>
      </c>
      <c r="M1611" s="3" t="str">
        <f>IF(OR(ISNA(VLOOKUP(Tableau161920[[#This Row],[Référence]],MON_MSG!A:J,9,FALSE)),ISBLANK(VLOOKUP(Tableau161920[[#This Row],[Référence]],MON_MSG!A:J,9,FALSE))),"",VLOOKUP(Tableau161920[[#This Row],[Référence]],MON_MSG!A:J,9,FALSE))</f>
        <v/>
      </c>
      <c r="N1611" s="3" t="str">
        <f>IF(VLOOKUP($A1611,DICO_Complet!A:R,12,FALSE)=0,"",VLOOKUP($A1611,DICO_Complet!A:R,12,FALSE))</f>
        <v/>
      </c>
      <c r="O1611" s="3" t="str">
        <f>IF(VLOOKUP($A1611,DICO_Complet!A:R,13,FALSE)=0,"",VLOOKUP($A1611,DICO_Complet!A:R,13,FALSE))</f>
        <v/>
      </c>
      <c r="P1611" s="3" t="str">
        <f>IF(VLOOKUP($A1611,DICO_Complet!A:R,14,FALSE)=0,"",VLOOKUP($A1611,DICO_Complet!A:R,14,FALSE))</f>
        <v/>
      </c>
      <c r="Q1611" s="3" t="str">
        <f>IF(VLOOKUP($A1611,DICO_Complet!A:R,15,FALSE)=0,"",VLOOKUP($A1611,DICO_Complet!A:R,15,FALSE))</f>
        <v/>
      </c>
      <c r="R1611" s="3" t="str">
        <f>IF(VLOOKUP($A1611,DICO_Complet!A:R,16,FALSE)=0,"",VLOOKUP($A1611,DICO_Complet!A:R,16,FALSE))</f>
        <v/>
      </c>
      <c r="S1611" s="3" t="str">
        <f>IF(VLOOKUP($A1611,DICO_Complet!A:R,17,FALSE)=0,"",VLOOKUP($A1611,DICO_Complet!A:R,17,FALSE))</f>
        <v/>
      </c>
      <c r="T1611" s="3" t="str">
        <f>IF(VLOOKUP($A1611,DICO_Complet!A:R,18,FALSE)=0,"",VLOOKUP($A1611,DICO_Complet!A:R,18,FALSE))</f>
        <v/>
      </c>
    </row>
    <row r="1612" spans="1:20">
      <c r="A1612" s="29">
        <v>260526120800</v>
      </c>
      <c r="B1612" s="30" t="str">
        <f>IF(ISNA(VLOOKUP(Tableau161920[[#This Row],[Référence]],MON_MSG!A:B,2,FALSE)),"N",IF($I1612="Obsolete","N","O"))</f>
        <v>O</v>
      </c>
      <c r="C1612" s="3" t="str">
        <f>VLOOKUP($A1612,DICO_Complet!A:R,3,FALSE)</f>
        <v>Transaction</v>
      </c>
      <c r="D1612" s="3" t="str">
        <f>VLOOKUP($A1612,DICO_Complet!A:R,4,FALSE)</f>
        <v>sinisterData</v>
      </c>
      <c r="E1612" s="3" t="str">
        <f>VLOOKUP($A1612,DICO_Complet!A:R,5,FALSE)</f>
        <v>mobileDeviceStolen</v>
      </c>
      <c r="F1612" s="3" t="str">
        <f>VLOOKUP($A1612,DICO_Complet!A:R,6,FALSE)</f>
        <v>TrueFalseIndicator</v>
      </c>
      <c r="G1612" s="31" t="str">
        <f>VLOOKUP($A1612,DICO_Complet!A:R,7,FALSE)</f>
        <v>DNS</v>
      </c>
      <c r="H1612" s="31">
        <f>VLOOKUP($A1612,DICO_Complet!A:R,8,FALSE)</f>
        <v>0</v>
      </c>
      <c r="I1612" s="3" t="str">
        <f>IF(VLOOKUP($A1612,DICO_Complet!A:R,9,FALSE)&lt;&gt;0,VLOOKUP($A1612,DICO_Complet!A:R,9,FALSE),"")</f>
        <v/>
      </c>
      <c r="J1612" s="3" t="str">
        <f>VLOOKUP($A1612,DICO_Complet!A:R,10,FALSE)</f>
        <v>Client indicated that their mobile phone was stolen</v>
      </c>
      <c r="K1612" s="3" t="str">
        <f>IF(OR(ISNA(VLOOKUP(Tableau161920[[#This Row],[Référence]],MON_MSG!A:H,7,FALSE)),ISBLANK(VLOOKUP(Tableau161920[[#This Row],[Référence]],MON_MSG!A:H,7,FALSE))),"",VLOOKUP(Tableau161920[[#This Row],[Référence]],MON_MSG!A:H,7,FALSE))</f>
        <v/>
      </c>
      <c r="L1612" s="3" t="str">
        <f>IF(OR(ISNA(VLOOKUP(Tableau161920[[#This Row],[Référence]],MON_MSG!A:I,8,FALSE)),ISBLANK(VLOOKUP(Tableau161920[[#This Row],[Référence]],MON_MSG!A:I,8,FALSE))),"",VLOOKUP(Tableau161920[[#This Row],[Référence]],MON_MSG!A:I,8,FALSE))</f>
        <v/>
      </c>
      <c r="M1612" s="3" t="str">
        <f>IF(OR(ISNA(VLOOKUP(Tableau161920[[#This Row],[Référence]],MON_MSG!A:J,9,FALSE)),ISBLANK(VLOOKUP(Tableau161920[[#This Row],[Référence]],MON_MSG!A:J,9,FALSE))),"",VLOOKUP(Tableau161920[[#This Row],[Référence]],MON_MSG!A:J,9,FALSE))</f>
        <v/>
      </c>
      <c r="N1612" s="3" t="str">
        <f>IF(VLOOKUP($A1612,DICO_Complet!A:R,12,FALSE)=0,"",VLOOKUP($A1612,DICO_Complet!A:R,12,FALSE))</f>
        <v/>
      </c>
      <c r="O1612" s="3" t="str">
        <f>IF(VLOOKUP($A1612,DICO_Complet!A:R,13,FALSE)=0,"",VLOOKUP($A1612,DICO_Complet!A:R,13,FALSE))</f>
        <v/>
      </c>
      <c r="P1612" s="3" t="str">
        <f>IF(VLOOKUP($A1612,DICO_Complet!A:R,14,FALSE)=0,"",VLOOKUP($A1612,DICO_Complet!A:R,14,FALSE))</f>
        <v/>
      </c>
      <c r="Q1612" s="3" t="str">
        <f>IF(VLOOKUP($A1612,DICO_Complet!A:R,15,FALSE)=0,"",VLOOKUP($A1612,DICO_Complet!A:R,15,FALSE))</f>
        <v/>
      </c>
      <c r="R1612" s="3" t="str">
        <f>IF(VLOOKUP($A1612,DICO_Complet!A:R,16,FALSE)=0,"",VLOOKUP($A1612,DICO_Complet!A:R,16,FALSE))</f>
        <v/>
      </c>
      <c r="S1612" s="3" t="str">
        <f>IF(VLOOKUP($A1612,DICO_Complet!A:R,17,FALSE)=0,"",VLOOKUP($A1612,DICO_Complet!A:R,17,FALSE))</f>
        <v/>
      </c>
      <c r="T1612" s="3" t="str">
        <f>IF(VLOOKUP($A1612,DICO_Complet!A:R,18,FALSE)=0,"",VLOOKUP($A1612,DICO_Complet!A:R,18,FALSE))</f>
        <v/>
      </c>
    </row>
    <row r="1613" spans="1:20">
      <c r="A1613" s="29">
        <v>251120143007</v>
      </c>
      <c r="B1613" s="30" t="str">
        <f>IF(ISNA(VLOOKUP(Tableau161920[[#This Row],[Référence]],MON_MSG!A:B,2,FALSE)),"N",IF($I1613="Obsolete","N","O"))</f>
        <v>O</v>
      </c>
      <c r="C1613" s="3" t="str">
        <f>VLOOKUP($A1613,DICO_Complet!A:R,3,FALSE)</f>
        <v>Transaction</v>
      </c>
      <c r="D1613" s="3" t="str">
        <f>VLOOKUP($A1613,DICO_Complet!A:R,4,FALSE)</f>
        <v>sinisterData</v>
      </c>
      <c r="E1613" s="3" t="str">
        <f>VLOOKUP($A1613,DICO_Complet!A:R,5,FALSE)</f>
        <v>pinRecompositionOnRequest</v>
      </c>
      <c r="F1613" s="3" t="str">
        <f>VLOOKUP($A1613,DICO_Complet!A:R,6,FALSE)</f>
        <v>TrueFalseIndicator</v>
      </c>
      <c r="G1613" s="31" t="str">
        <f>VLOOKUP($A1613,DICO_Complet!A:R,7,FALSE)</f>
        <v>DNS</v>
      </c>
      <c r="H1613" s="31">
        <f>VLOOKUP($A1613,DICO_Complet!A:R,8,FALSE)</f>
        <v>0</v>
      </c>
      <c r="I1613" s="3" t="str">
        <f>IF(VLOOKUP($A1613,DICO_Complet!A:R,9,FALSE)&lt;&gt;0,VLOOKUP($A1613,DICO_Complet!A:R,9,FALSE),"")</f>
        <v/>
      </c>
      <c r="J1613" s="3" t="str">
        <f>VLOOKUP($A1613,DICO_Complet!A:R,10,FALSE)</f>
        <v>The cardholder indicates that they re-entered their PIN at the request and un presence of an unknown person</v>
      </c>
      <c r="K1613" s="3" t="str">
        <f>IF(OR(ISNA(VLOOKUP(Tableau161920[[#This Row],[Référence]],MON_MSG!A:H,7,FALSE)),ISBLANK(VLOOKUP(Tableau161920[[#This Row],[Référence]],MON_MSG!A:H,7,FALSE))),"",VLOOKUP(Tableau161920[[#This Row],[Référence]],MON_MSG!A:H,7,FALSE))</f>
        <v/>
      </c>
      <c r="L1613" s="3" t="str">
        <f>IF(OR(ISNA(VLOOKUP(Tableau161920[[#This Row],[Référence]],MON_MSG!A:I,8,FALSE)),ISBLANK(VLOOKUP(Tableau161920[[#This Row],[Référence]],MON_MSG!A:I,8,FALSE))),"",VLOOKUP(Tableau161920[[#This Row],[Référence]],MON_MSG!A:I,8,FALSE))</f>
        <v/>
      </c>
      <c r="M1613" s="3" t="str">
        <f>IF(OR(ISNA(VLOOKUP(Tableau161920[[#This Row],[Référence]],MON_MSG!A:J,9,FALSE)),ISBLANK(VLOOKUP(Tableau161920[[#This Row],[Référence]],MON_MSG!A:J,9,FALSE))),"",VLOOKUP(Tableau161920[[#This Row],[Référence]],MON_MSG!A:J,9,FALSE))</f>
        <v/>
      </c>
      <c r="N1613" s="3" t="str">
        <f>IF(VLOOKUP($A1613,DICO_Complet!A:R,12,FALSE)=0,"",VLOOKUP($A1613,DICO_Complet!A:R,12,FALSE))</f>
        <v/>
      </c>
      <c r="O1613" s="3" t="str">
        <f>IF(VLOOKUP($A1613,DICO_Complet!A:R,13,FALSE)=0,"",VLOOKUP($A1613,DICO_Complet!A:R,13,FALSE))</f>
        <v/>
      </c>
      <c r="P1613" s="3" t="str">
        <f>IF(VLOOKUP($A1613,DICO_Complet!A:R,14,FALSE)=0,"",VLOOKUP($A1613,DICO_Complet!A:R,14,FALSE))</f>
        <v/>
      </c>
      <c r="Q1613" s="3" t="str">
        <f>IF(VLOOKUP($A1613,DICO_Complet!A:R,15,FALSE)=0,"",VLOOKUP($A1613,DICO_Complet!A:R,15,FALSE))</f>
        <v/>
      </c>
      <c r="R1613" s="3" t="str">
        <f>IF(VLOOKUP($A1613,DICO_Complet!A:R,16,FALSE)=0,"",VLOOKUP($A1613,DICO_Complet!A:R,16,FALSE))</f>
        <v/>
      </c>
      <c r="S1613" s="3" t="str">
        <f>IF(VLOOKUP($A1613,DICO_Complet!A:R,17,FALSE)=0,"",VLOOKUP($A1613,DICO_Complet!A:R,17,FALSE))</f>
        <v/>
      </c>
      <c r="T1613" s="3" t="str">
        <f>IF(VLOOKUP($A1613,DICO_Complet!A:R,18,FALSE)=0,"",VLOOKUP($A1613,DICO_Complet!A:R,18,FALSE))</f>
        <v/>
      </c>
    </row>
    <row r="1614" spans="1:20">
      <c r="A1614" s="29">
        <v>251120143006</v>
      </c>
      <c r="B1614" s="30" t="str">
        <f>IF(ISNA(VLOOKUP(Tableau161920[[#This Row],[Référence]],MON_MSG!A:B,2,FALSE)),"N",IF($I1614="Obsolete","N","O"))</f>
        <v>O</v>
      </c>
      <c r="C1614" s="3" t="str">
        <f>VLOOKUP($A1614,DICO_Complet!A:R,3,FALSE)</f>
        <v>Transaction</v>
      </c>
      <c r="D1614" s="3" t="str">
        <f>VLOOKUP($A1614,DICO_Complet!A:R,4,FALSE)</f>
        <v>sinisterData</v>
      </c>
      <c r="E1614" s="3" t="str">
        <f>VLOOKUP($A1614,DICO_Complet!A:R,5,FALSE)</f>
        <v>pinWrittenDown</v>
      </c>
      <c r="F1614" s="3" t="str">
        <f>VLOOKUP($A1614,DICO_Complet!A:R,6,FALSE)</f>
        <v>TrueFalseIndicator</v>
      </c>
      <c r="G1614" s="31" t="str">
        <f>VLOOKUP($A1614,DICO_Complet!A:R,7,FALSE)</f>
        <v>DNS</v>
      </c>
      <c r="H1614" s="31">
        <f>VLOOKUP($A1614,DICO_Complet!A:R,8,FALSE)</f>
        <v>0</v>
      </c>
      <c r="I1614" s="3" t="str">
        <f>IF(VLOOKUP($A1614,DICO_Complet!A:R,9,FALSE)&lt;&gt;0,VLOOKUP($A1614,DICO_Complet!A:R,9,FALSE),"")</f>
        <v/>
      </c>
      <c r="J1614" s="3" t="str">
        <f>VLOOKUP($A1614,DICO_Complet!A:R,10,FALSE)</f>
        <v>Client indicated that they had written down their PIN on a document</v>
      </c>
      <c r="K1614" s="3" t="str">
        <f>IF(OR(ISNA(VLOOKUP(Tableau161920[[#This Row],[Référence]],MON_MSG!A:H,7,FALSE)),ISBLANK(VLOOKUP(Tableau161920[[#This Row],[Référence]],MON_MSG!A:H,7,FALSE))),"",VLOOKUP(Tableau161920[[#This Row],[Référence]],MON_MSG!A:H,7,FALSE))</f>
        <v/>
      </c>
      <c r="L1614" s="3" t="str">
        <f>IF(OR(ISNA(VLOOKUP(Tableau161920[[#This Row],[Référence]],MON_MSG!A:I,8,FALSE)),ISBLANK(VLOOKUP(Tableau161920[[#This Row],[Référence]],MON_MSG!A:I,8,FALSE))),"",VLOOKUP(Tableau161920[[#This Row],[Référence]],MON_MSG!A:I,8,FALSE))</f>
        <v/>
      </c>
      <c r="M1614" s="3" t="str">
        <f>IF(OR(ISNA(VLOOKUP(Tableau161920[[#This Row],[Référence]],MON_MSG!A:J,9,FALSE)),ISBLANK(VLOOKUP(Tableau161920[[#This Row],[Référence]],MON_MSG!A:J,9,FALSE))),"",VLOOKUP(Tableau161920[[#This Row],[Référence]],MON_MSG!A:J,9,FALSE))</f>
        <v/>
      </c>
      <c r="N1614" s="3" t="str">
        <f>IF(VLOOKUP($A1614,DICO_Complet!A:R,12,FALSE)=0,"",VLOOKUP($A1614,DICO_Complet!A:R,12,FALSE))</f>
        <v/>
      </c>
      <c r="O1614" s="3" t="str">
        <f>IF(VLOOKUP($A1614,DICO_Complet!A:R,13,FALSE)=0,"",VLOOKUP($A1614,DICO_Complet!A:R,13,FALSE))</f>
        <v/>
      </c>
      <c r="P1614" s="3" t="str">
        <f>IF(VLOOKUP($A1614,DICO_Complet!A:R,14,FALSE)=0,"",VLOOKUP($A1614,DICO_Complet!A:R,14,FALSE))</f>
        <v/>
      </c>
      <c r="Q1614" s="3" t="str">
        <f>IF(VLOOKUP($A1614,DICO_Complet!A:R,15,FALSE)=0,"",VLOOKUP($A1614,DICO_Complet!A:R,15,FALSE))</f>
        <v/>
      </c>
      <c r="R1614" s="3" t="str">
        <f>IF(VLOOKUP($A1614,DICO_Complet!A:R,16,FALSE)=0,"",VLOOKUP($A1614,DICO_Complet!A:R,16,FALSE))</f>
        <v/>
      </c>
      <c r="S1614" s="3" t="str">
        <f>IF(VLOOKUP($A1614,DICO_Complet!A:R,17,FALSE)=0,"",VLOOKUP($A1614,DICO_Complet!A:R,17,FALSE))</f>
        <v/>
      </c>
      <c r="T1614" s="3" t="str">
        <f>IF(VLOOKUP($A1614,DICO_Complet!A:R,18,FALSE)=0,"",VLOOKUP($A1614,DICO_Complet!A:R,18,FALSE))</f>
        <v/>
      </c>
    </row>
    <row r="1615" spans="1:20">
      <c r="A1615" s="29">
        <v>260526121200</v>
      </c>
      <c r="B1615" s="30" t="str">
        <f>IF(ISNA(VLOOKUP(Tableau161920[[#This Row],[Référence]],MON_MSG!A:B,2,FALSE)),"N",IF($I1615="Obsolete","N","O"))</f>
        <v>O</v>
      </c>
      <c r="C1615" s="3" t="str">
        <f>VLOOKUP($A1615,DICO_Complet!A:R,3,FALSE)</f>
        <v>Transaction</v>
      </c>
      <c r="D1615" s="3" t="str">
        <f>VLOOKUP($A1615,DICO_Complet!A:R,4,FALSE)</f>
        <v>sinisterData</v>
      </c>
      <c r="E1615" s="3" t="str">
        <f>VLOOKUP($A1615,DICO_Complet!A:R,5,FALSE)</f>
        <v>recentPortabilityIndicator</v>
      </c>
      <c r="F1615" s="3" t="str">
        <f>VLOOKUP($A1615,DICO_Complet!A:R,6,FALSE)</f>
        <v>TrueFalseIndicator</v>
      </c>
      <c r="G1615" s="31" t="str">
        <f>VLOOKUP($A1615,DICO_Complet!A:R,7,FALSE)</f>
        <v>DNS</v>
      </c>
      <c r="H1615" s="31">
        <f>VLOOKUP($A1615,DICO_Complet!A:R,8,FALSE)</f>
        <v>0</v>
      </c>
      <c r="I1615" s="3" t="str">
        <f>IF(VLOOKUP($A1615,DICO_Complet!A:R,9,FALSE)&lt;&gt;0,VLOOKUP($A1615,DICO_Complet!A:R,9,FALSE),"")</f>
        <v/>
      </c>
      <c r="J1615" s="3" t="str">
        <f>VLOOKUP($A1615,DICO_Complet!A:R,10,FALSE)</f>
        <v>Indicates whether a recent mobile number portability has been detected or reported as part of the incident</v>
      </c>
      <c r="K1615" s="3" t="str">
        <f>IF(OR(ISNA(VLOOKUP(Tableau161920[[#This Row],[Référence]],MON_MSG!A:H,7,FALSE)),ISBLANK(VLOOKUP(Tableau161920[[#This Row],[Référence]],MON_MSG!A:H,7,FALSE))),"",VLOOKUP(Tableau161920[[#This Row],[Référence]],MON_MSG!A:H,7,FALSE))</f>
        <v/>
      </c>
      <c r="L1615" s="3" t="str">
        <f>IF(OR(ISNA(VLOOKUP(Tableau161920[[#This Row],[Référence]],MON_MSG!A:I,8,FALSE)),ISBLANK(VLOOKUP(Tableau161920[[#This Row],[Référence]],MON_MSG!A:I,8,FALSE))),"",VLOOKUP(Tableau161920[[#This Row],[Référence]],MON_MSG!A:I,8,FALSE))</f>
        <v/>
      </c>
      <c r="M1615" s="3" t="str">
        <f>IF(OR(ISNA(VLOOKUP(Tableau161920[[#This Row],[Référence]],MON_MSG!A:J,9,FALSE)),ISBLANK(VLOOKUP(Tableau161920[[#This Row],[Référence]],MON_MSG!A:J,9,FALSE))),"",VLOOKUP(Tableau161920[[#This Row],[Référence]],MON_MSG!A:J,9,FALSE))</f>
        <v/>
      </c>
      <c r="N1615" s="3" t="str">
        <f>IF(VLOOKUP($A1615,DICO_Complet!A:R,12,FALSE)=0,"",VLOOKUP($A1615,DICO_Complet!A:R,12,FALSE))</f>
        <v/>
      </c>
      <c r="O1615" s="3" t="str">
        <f>IF(VLOOKUP($A1615,DICO_Complet!A:R,13,FALSE)=0,"",VLOOKUP($A1615,DICO_Complet!A:R,13,FALSE))</f>
        <v/>
      </c>
      <c r="P1615" s="3" t="str">
        <f>IF(VLOOKUP($A1615,DICO_Complet!A:R,14,FALSE)=0,"",VLOOKUP($A1615,DICO_Complet!A:R,14,FALSE))</f>
        <v/>
      </c>
      <c r="Q1615" s="3" t="str">
        <f>IF(VLOOKUP($A1615,DICO_Complet!A:R,15,FALSE)=0,"",VLOOKUP($A1615,DICO_Complet!A:R,15,FALSE))</f>
        <v/>
      </c>
      <c r="R1615" s="3" t="str">
        <f>IF(VLOOKUP($A1615,DICO_Complet!A:R,16,FALSE)=0,"",VLOOKUP($A1615,DICO_Complet!A:R,16,FALSE))</f>
        <v/>
      </c>
      <c r="S1615" s="3" t="str">
        <f>IF(VLOOKUP($A1615,DICO_Complet!A:R,17,FALSE)=0,"",VLOOKUP($A1615,DICO_Complet!A:R,17,FALSE))</f>
        <v/>
      </c>
      <c r="T1615" s="3" t="str">
        <f>IF(VLOOKUP($A1615,DICO_Complet!A:R,18,FALSE)=0,"",VLOOKUP($A1615,DICO_Complet!A:R,18,FALSE))</f>
        <v/>
      </c>
    </row>
    <row r="1616" spans="1:20">
      <c r="A1616" s="29">
        <v>260526121000</v>
      </c>
      <c r="B1616" s="30" t="str">
        <f>IF(ISNA(VLOOKUP(Tableau161920[[#This Row],[Référence]],MON_MSG!A:B,2,FALSE)),"N",IF($I1616="Obsolete","N","O"))</f>
        <v>O</v>
      </c>
      <c r="C1616" s="3" t="str">
        <f>VLOOKUP($A1616,DICO_Complet!A:R,3,FALSE)</f>
        <v>Transaction</v>
      </c>
      <c r="D1616" s="3" t="str">
        <f>VLOOKUP($A1616,DICO_Complet!A:R,4,FALSE)</f>
        <v>sinisterData</v>
      </c>
      <c r="E1616" s="3" t="str">
        <f>VLOOKUP($A1616,DICO_Complet!A:R,5,FALSE)</f>
        <v>simSwapIndicator</v>
      </c>
      <c r="F1616" s="3" t="str">
        <f>VLOOKUP($A1616,DICO_Complet!A:R,6,FALSE)</f>
        <v>TrueFalseIndicator</v>
      </c>
      <c r="G1616" s="31" t="str">
        <f>VLOOKUP($A1616,DICO_Complet!A:R,7,FALSE)</f>
        <v>DNS</v>
      </c>
      <c r="H1616" s="31">
        <f>VLOOKUP($A1616,DICO_Complet!A:R,8,FALSE)</f>
        <v>0</v>
      </c>
      <c r="I1616" s="3" t="str">
        <f>IF(VLOOKUP($A1616,DICO_Complet!A:R,9,FALSE)&lt;&gt;0,VLOOKUP($A1616,DICO_Complet!A:R,9,FALSE),"")</f>
        <v/>
      </c>
      <c r="J1616" s="3" t="str">
        <f>VLOOKUP($A1616,DICO_Complet!A:R,10,FALSE)</f>
        <v>Indicates whether a recent SIM swap has been detected or reported as part of the incident</v>
      </c>
      <c r="K1616" s="3" t="str">
        <f>IF(OR(ISNA(VLOOKUP(Tableau161920[[#This Row],[Référence]],MON_MSG!A:H,7,FALSE)),ISBLANK(VLOOKUP(Tableau161920[[#This Row],[Référence]],MON_MSG!A:H,7,FALSE))),"",VLOOKUP(Tableau161920[[#This Row],[Référence]],MON_MSG!A:H,7,FALSE))</f>
        <v/>
      </c>
      <c r="L1616" s="3" t="str">
        <f>IF(OR(ISNA(VLOOKUP(Tableau161920[[#This Row],[Référence]],MON_MSG!A:I,8,FALSE)),ISBLANK(VLOOKUP(Tableau161920[[#This Row],[Référence]],MON_MSG!A:I,8,FALSE))),"",VLOOKUP(Tableau161920[[#This Row],[Référence]],MON_MSG!A:I,8,FALSE))</f>
        <v/>
      </c>
      <c r="M1616" s="3" t="str">
        <f>IF(OR(ISNA(VLOOKUP(Tableau161920[[#This Row],[Référence]],MON_MSG!A:J,9,FALSE)),ISBLANK(VLOOKUP(Tableau161920[[#This Row],[Référence]],MON_MSG!A:J,9,FALSE))),"",VLOOKUP(Tableau161920[[#This Row],[Référence]],MON_MSG!A:J,9,FALSE))</f>
        <v/>
      </c>
      <c r="N1616" s="3" t="str">
        <f>IF(VLOOKUP($A1616,DICO_Complet!A:R,12,FALSE)=0,"",VLOOKUP($A1616,DICO_Complet!A:R,12,FALSE))</f>
        <v/>
      </c>
      <c r="O1616" s="3" t="str">
        <f>IF(VLOOKUP($A1616,DICO_Complet!A:R,13,FALSE)=0,"",VLOOKUP($A1616,DICO_Complet!A:R,13,FALSE))</f>
        <v/>
      </c>
      <c r="P1616" s="3" t="str">
        <f>IF(VLOOKUP($A1616,DICO_Complet!A:R,14,FALSE)=0,"",VLOOKUP($A1616,DICO_Complet!A:R,14,FALSE))</f>
        <v/>
      </c>
      <c r="Q1616" s="3" t="str">
        <f>IF(VLOOKUP($A1616,DICO_Complet!A:R,15,FALSE)=0,"",VLOOKUP($A1616,DICO_Complet!A:R,15,FALSE))</f>
        <v/>
      </c>
      <c r="R1616" s="3" t="str">
        <f>IF(VLOOKUP($A1616,DICO_Complet!A:R,16,FALSE)=0,"",VLOOKUP($A1616,DICO_Complet!A:R,16,FALSE))</f>
        <v/>
      </c>
      <c r="S1616" s="3" t="str">
        <f>IF(VLOOKUP($A1616,DICO_Complet!A:R,17,FALSE)=0,"",VLOOKUP($A1616,DICO_Complet!A:R,17,FALSE))</f>
        <v/>
      </c>
      <c r="T1616" s="3" t="str">
        <f>IF(VLOOKUP($A1616,DICO_Complet!A:R,18,FALSE)=0,"",VLOOKUP($A1616,DICO_Complet!A:R,18,FALSE))</f>
        <v/>
      </c>
    </row>
    <row r="1617" spans="1:20">
      <c r="A1617" s="29">
        <v>251120143010</v>
      </c>
      <c r="B1617" s="30" t="str">
        <f>IF(ISNA(VLOOKUP(Tableau161920[[#This Row],[Référence]],MON_MSG!A:B,2,FALSE)),"N",IF($I1617="Obsolete","N","O"))</f>
        <v>O</v>
      </c>
      <c r="C1617" s="3" t="str">
        <f>VLOOKUP($A1617,DICO_Complet!A:R,3,FALSE)</f>
        <v>Transaction</v>
      </c>
      <c r="D1617" s="3" t="str">
        <f>VLOOKUP($A1617,DICO_Complet!A:R,4,FALSE)</f>
        <v>sinisterData</v>
      </c>
      <c r="E1617" s="3" t="str">
        <f>VLOOKUP($A1617,DICO_Complet!A:R,5,FALSE)</f>
        <v>temporaryCardLoss</v>
      </c>
      <c r="F1617" s="3" t="str">
        <f>VLOOKUP($A1617,DICO_Complet!A:R,6,FALSE)</f>
        <v>TrueFalseIndicator</v>
      </c>
      <c r="G1617" s="31" t="str">
        <f>VLOOKUP($A1617,DICO_Complet!A:R,7,FALSE)</f>
        <v>DNS</v>
      </c>
      <c r="H1617" s="31">
        <f>VLOOKUP($A1617,DICO_Complet!A:R,8,FALSE)</f>
        <v>0</v>
      </c>
      <c r="I1617" s="3" t="str">
        <f>IF(VLOOKUP($A1617,DICO_Complet!A:R,9,FALSE)&lt;&gt;0,VLOOKUP($A1617,DICO_Complet!A:R,9,FALSE),"")</f>
        <v/>
      </c>
      <c r="J1617" s="3" t="str">
        <f>VLOOKUP($A1617,DICO_Complet!A:R,10,FALSE)</f>
        <v>The cardholder experienced a temporary loss of their card</v>
      </c>
      <c r="K1617" s="3" t="str">
        <f>IF(OR(ISNA(VLOOKUP(Tableau161920[[#This Row],[Référence]],MON_MSG!A:H,7,FALSE)),ISBLANK(VLOOKUP(Tableau161920[[#This Row],[Référence]],MON_MSG!A:H,7,FALSE))),"",VLOOKUP(Tableau161920[[#This Row],[Référence]],MON_MSG!A:H,7,FALSE))</f>
        <v/>
      </c>
      <c r="L1617" s="3" t="str">
        <f>IF(OR(ISNA(VLOOKUP(Tableau161920[[#This Row],[Référence]],MON_MSG!A:I,8,FALSE)),ISBLANK(VLOOKUP(Tableau161920[[#This Row],[Référence]],MON_MSG!A:I,8,FALSE))),"",VLOOKUP(Tableau161920[[#This Row],[Référence]],MON_MSG!A:I,8,FALSE))</f>
        <v/>
      </c>
      <c r="M1617" s="3" t="str">
        <f>IF(OR(ISNA(VLOOKUP(Tableau161920[[#This Row],[Référence]],MON_MSG!A:J,9,FALSE)),ISBLANK(VLOOKUP(Tableau161920[[#This Row],[Référence]],MON_MSG!A:J,9,FALSE))),"",VLOOKUP(Tableau161920[[#This Row],[Référence]],MON_MSG!A:J,9,FALSE))</f>
        <v/>
      </c>
      <c r="N1617" s="3" t="str">
        <f>IF(VLOOKUP($A1617,DICO_Complet!A:R,12,FALSE)=0,"",VLOOKUP($A1617,DICO_Complet!A:R,12,FALSE))</f>
        <v/>
      </c>
      <c r="O1617" s="3" t="str">
        <f>IF(VLOOKUP($A1617,DICO_Complet!A:R,13,FALSE)=0,"",VLOOKUP($A1617,DICO_Complet!A:R,13,FALSE))</f>
        <v/>
      </c>
      <c r="P1617" s="3" t="str">
        <f>IF(VLOOKUP($A1617,DICO_Complet!A:R,14,FALSE)=0,"",VLOOKUP($A1617,DICO_Complet!A:R,14,FALSE))</f>
        <v/>
      </c>
      <c r="Q1617" s="3" t="str">
        <f>IF(VLOOKUP($A1617,DICO_Complet!A:R,15,FALSE)=0,"",VLOOKUP($A1617,DICO_Complet!A:R,15,FALSE))</f>
        <v/>
      </c>
      <c r="R1617" s="3" t="str">
        <f>IF(VLOOKUP($A1617,DICO_Complet!A:R,16,FALSE)=0,"",VLOOKUP($A1617,DICO_Complet!A:R,16,FALSE))</f>
        <v/>
      </c>
      <c r="S1617" s="3" t="str">
        <f>IF(VLOOKUP($A1617,DICO_Complet!A:R,17,FALSE)=0,"",VLOOKUP($A1617,DICO_Complet!A:R,17,FALSE))</f>
        <v/>
      </c>
      <c r="T1617" s="3" t="str">
        <f>IF(VLOOKUP($A1617,DICO_Complet!A:R,18,FALSE)=0,"",VLOOKUP($A1617,DICO_Complet!A:R,18,FALSE))</f>
        <v/>
      </c>
    </row>
    <row r="1618" spans="1:20">
      <c r="A1618" s="29">
        <v>241112000157</v>
      </c>
      <c r="B1618" s="30" t="str">
        <f>IF(ISNA(VLOOKUP(Tableau161920[[#This Row],[Référence]],MON_MSG!A:B,2,FALSE)),"N",IF($I1618="Obsolete","N","O"))</f>
        <v>O</v>
      </c>
      <c r="C1618" s="3" t="str">
        <f>VLOOKUP($A1618,DICO_Complet!A:R,3,FALSE)</f>
        <v>Transaction</v>
      </c>
      <c r="D1618" s="3" t="str">
        <f>VLOOKUP($A1618,DICO_Complet!A:R,4,FALSE)</f>
        <v>threeDs</v>
      </c>
      <c r="E1618" s="3" t="str">
        <f>VLOOKUP($A1618,DICO_Complet!A:R,5,FALSE)</f>
        <v>threeDsAuthenticationCategory</v>
      </c>
      <c r="F1618" s="3" t="str">
        <f>VLOOKUP($A1618,DICO_Complet!A:R,6,FALSE)</f>
        <v>ThreeDsAuthenticationCategoryCodeset</v>
      </c>
      <c r="G1618" s="31" t="str">
        <f>VLOOKUP($A1618,DICO_Complet!A:R,7,FALSE)</f>
        <v>DNS</v>
      </c>
      <c r="H1618" s="31">
        <f>VLOOKUP($A1618,DICO_Complet!A:R,8,FALSE)</f>
        <v>0</v>
      </c>
      <c r="I1618" s="3" t="str">
        <f>IF(VLOOKUP($A1618,DICO_Complet!A:R,9,FALSE)&lt;&gt;0,VLOOKUP($A1618,DICO_Complet!A:R,9,FALSE),"")</f>
        <v/>
      </c>
      <c r="J1618" s="3" t="str">
        <f>VLOOKUP($A1618,DICO_Complet!A:R,10,FALSE)</f>
        <v>3DS authentication type</v>
      </c>
      <c r="K1618" s="3" t="str">
        <f>IF(OR(ISNA(VLOOKUP(Tableau161920[[#This Row],[Référence]],MON_MSG!A:H,7,FALSE)),ISBLANK(VLOOKUP(Tableau161920[[#This Row],[Référence]],MON_MSG!A:H,7,FALSE))),"",VLOOKUP(Tableau161920[[#This Row],[Référence]],MON_MSG!A:H,7,FALSE))</f>
        <v/>
      </c>
      <c r="L1618" s="3" t="str">
        <f>IF(OR(ISNA(VLOOKUP(Tableau161920[[#This Row],[Référence]],MON_MSG!A:I,8,FALSE)),ISBLANK(VLOOKUP(Tableau161920[[#This Row],[Référence]],MON_MSG!A:I,8,FALSE))),"",VLOOKUP(Tableau161920[[#This Row],[Référence]],MON_MSG!A:I,8,FALSE))</f>
        <v/>
      </c>
      <c r="M1618" s="3" t="str">
        <f>IF(OR(ISNA(VLOOKUP(Tableau161920[[#This Row],[Référence]],MON_MSG!A:J,9,FALSE)),ISBLANK(VLOOKUP(Tableau161920[[#This Row],[Référence]],MON_MSG!A:J,9,FALSE))),"",VLOOKUP(Tableau161920[[#This Row],[Référence]],MON_MSG!A:J,9,FALSE))</f>
        <v/>
      </c>
      <c r="N1618" s="3" t="str">
        <f>IF(VLOOKUP($A1618,DICO_Complet!A:R,12,FALSE)=0,"",VLOOKUP($A1618,DICO_Complet!A:R,12,FALSE))</f>
        <v>RSB59_419 _p1</v>
      </c>
      <c r="O1618" s="3" t="str">
        <f>IF(VLOOKUP($A1618,DICO_Complet!A:R,13,FALSE)=0,"",VLOOKUP($A1618,DICO_Complet!A:R,13,FALSE))</f>
        <v>059-0419-p1</v>
      </c>
      <c r="P1618" s="3" t="str">
        <f>IF(VLOOKUP($A1618,DICO_Complet!A:R,14,FALSE)=0,"",VLOOKUP($A1618,DICO_Complet!A:R,14,FALSE))</f>
        <v>058-0419-p1</v>
      </c>
      <c r="Q1618" s="3" t="str">
        <f>IF(VLOOKUP($A1618,DICO_Complet!A:R,15,FALSE)=0,"",VLOOKUP($A1618,DICO_Complet!A:R,15,FALSE))</f>
        <v>059-0419-p1</v>
      </c>
      <c r="R1618" s="3" t="str">
        <f>IF(VLOOKUP($A1618,DICO_Complet!A:R,16,FALSE)=0,"",VLOOKUP($A1618,DICO_Complet!A:R,16,FALSE))</f>
        <v/>
      </c>
      <c r="S1618" s="3" t="str">
        <f>IF(VLOOKUP($A1618,DICO_Complet!A:R,17,FALSE)=0,"",VLOOKUP($A1618,DICO_Complet!A:R,17,FALSE))</f>
        <v/>
      </c>
      <c r="T1618" s="3" t="str">
        <f>IF(VLOOKUP($A1618,DICO_Complet!A:R,18,FALSE)=0,"",VLOOKUP($A1618,DICO_Complet!A:R,18,FALSE))</f>
        <v/>
      </c>
    </row>
    <row r="1619" spans="1:20">
      <c r="A1619" s="29">
        <v>260528142000</v>
      </c>
      <c r="B1619" s="30" t="str">
        <f>IF(ISNA(VLOOKUP(Tableau161920[[#This Row],[Référence]],MON_MSG!A:B,2,FALSE)),"N",IF($I1619="Obsolete","N","O"))</f>
        <v>O</v>
      </c>
      <c r="C1619" s="3" t="str">
        <f>VLOOKUP($A1619,DICO_Complet!A:R,3,FALSE)</f>
        <v>Transaction</v>
      </c>
      <c r="D1619" s="3" t="str">
        <f>VLOOKUP($A1619,DICO_Complet!A:R,4,FALSE)</f>
        <v>threeDs</v>
      </c>
      <c r="E1619" s="3" t="str">
        <f>VLOOKUP($A1619,DICO_Complet!A:R,5,FALSE)</f>
        <v>threeDSAuthenticationDateTime</v>
      </c>
      <c r="F1619" s="3" t="str">
        <f>VLOOKUP($A1619,DICO_Complet!A:R,6,FALSE)</f>
        <v>ISODateTime</v>
      </c>
      <c r="G1619" s="31" t="str">
        <f>VLOOKUP($A1619,DICO_Complet!A:R,7,FALSE)</f>
        <v>DNS</v>
      </c>
      <c r="H1619" s="31">
        <f>VLOOKUP($A1619,DICO_Complet!A:R,8,FALSE)</f>
        <v>0</v>
      </c>
      <c r="I1619" s="3" t="str">
        <f>IF(VLOOKUP($A1619,DICO_Complet!A:R,9,FALSE)&lt;&gt;0,VLOOKUP($A1619,DICO_Complet!A:R,9,FALSE),"")</f>
        <v/>
      </c>
      <c r="J1619" s="3" t="str">
        <f>VLOOKUP($A1619,DICO_Complet!A:R,10,FALSE)</f>
        <v>Date and time of the authentication</v>
      </c>
      <c r="K1619" s="3" t="str">
        <f>IF(OR(ISNA(VLOOKUP(Tableau161920[[#This Row],[Référence]],MON_MSG!A:H,7,FALSE)),ISBLANK(VLOOKUP(Tableau161920[[#This Row],[Référence]],MON_MSG!A:H,7,FALSE))),"",VLOOKUP(Tableau161920[[#This Row],[Référence]],MON_MSG!A:H,7,FALSE))</f>
        <v/>
      </c>
      <c r="L1619" s="3" t="str">
        <f>IF(OR(ISNA(VLOOKUP(Tableau161920[[#This Row],[Référence]],MON_MSG!A:I,8,FALSE)),ISBLANK(VLOOKUP(Tableau161920[[#This Row],[Référence]],MON_MSG!A:I,8,FALSE))),"",VLOOKUP(Tableau161920[[#This Row],[Référence]],MON_MSG!A:I,8,FALSE))</f>
        <v/>
      </c>
      <c r="M1619" s="3" t="str">
        <f>IF(OR(ISNA(VLOOKUP(Tableau161920[[#This Row],[Référence]],MON_MSG!A:J,9,FALSE)),ISBLANK(VLOOKUP(Tableau161920[[#This Row],[Référence]],MON_MSG!A:J,9,FALSE))),"",VLOOKUP(Tableau161920[[#This Row],[Référence]],MON_MSG!A:J,9,FALSE))</f>
        <v/>
      </c>
      <c r="N1619" s="3" t="str">
        <f>IF(VLOOKUP($A1619,DICO_Complet!A:R,12,FALSE)=0,"",VLOOKUP($A1619,DICO_Complet!A:R,12,FALSE))</f>
        <v/>
      </c>
      <c r="O1619" s="3" t="str">
        <f>IF(VLOOKUP($A1619,DICO_Complet!A:R,13,FALSE)=0,"",VLOOKUP($A1619,DICO_Complet!A:R,13,FALSE))</f>
        <v/>
      </c>
      <c r="P1619" s="3" t="str">
        <f>IF(VLOOKUP($A1619,DICO_Complet!A:R,14,FALSE)=0,"",VLOOKUP($A1619,DICO_Complet!A:R,14,FALSE))</f>
        <v/>
      </c>
      <c r="Q1619" s="3" t="str">
        <f>IF(VLOOKUP($A1619,DICO_Complet!A:R,15,FALSE)=0,"",VLOOKUP($A1619,DICO_Complet!A:R,15,FALSE))</f>
        <v/>
      </c>
      <c r="R1619" s="3" t="str">
        <f>IF(VLOOKUP($A1619,DICO_Complet!A:R,16,FALSE)=0,"",VLOOKUP($A1619,DICO_Complet!A:R,16,FALSE))</f>
        <v/>
      </c>
      <c r="S1619" s="3" t="str">
        <f>IF(VLOOKUP($A1619,DICO_Complet!A:R,17,FALSE)=0,"",VLOOKUP($A1619,DICO_Complet!A:R,17,FALSE))</f>
        <v/>
      </c>
      <c r="T1619" s="3" t="str">
        <f>IF(VLOOKUP($A1619,DICO_Complet!A:R,18,FALSE)=0,"",VLOOKUP($A1619,DICO_Complet!A:R,18,FALSE))</f>
        <v/>
      </c>
    </row>
    <row r="1620" spans="1:20">
      <c r="A1620" s="29">
        <v>241112000158</v>
      </c>
      <c r="B1620" s="30" t="str">
        <f>IF(ISNA(VLOOKUP(Tableau161920[[#This Row],[Référence]],MON_MSG!A:B,2,FALSE)),"N",IF($I1620="Obsolete","N","O"))</f>
        <v>O</v>
      </c>
      <c r="C1620" s="3" t="str">
        <f>VLOOKUP($A1620,DICO_Complet!A:R,3,FALSE)</f>
        <v>Transaction</v>
      </c>
      <c r="D1620" s="3" t="str">
        <f>VLOOKUP($A1620,DICO_Complet!A:R,4,FALSE)</f>
        <v>threeDs</v>
      </c>
      <c r="E1620" s="3" t="str">
        <f>VLOOKUP($A1620,DICO_Complet!A:R,5,FALSE)</f>
        <v>threeDsComponentsAvailability</v>
      </c>
      <c r="F1620" s="3" t="str">
        <f>VLOOKUP($A1620,DICO_Complet!A:R,6,FALSE)</f>
        <v>Exact1AlphaNumericText</v>
      </c>
      <c r="G1620" s="31" t="str">
        <f>VLOOKUP($A1620,DICO_Complet!A:R,7,FALSE)</f>
        <v>DNS</v>
      </c>
      <c r="H1620" s="31">
        <f>VLOOKUP($A1620,DICO_Complet!A:R,8,FALSE)</f>
        <v>0</v>
      </c>
      <c r="I1620" s="3" t="str">
        <f>IF(VLOOKUP($A1620,DICO_Complet!A:R,9,FALSE)&lt;&gt;0,VLOOKUP($A1620,DICO_Complet!A:R,9,FALSE),"")</f>
        <v/>
      </c>
      <c r="J1620" s="3" t="str">
        <f>VLOOKUP($A1620,DICO_Complet!A:R,10,FALSE)</f>
        <v>3DS components availability</v>
      </c>
      <c r="K1620" s="3" t="str">
        <f>IF(OR(ISNA(VLOOKUP(Tableau161920[[#This Row],[Référence]],MON_MSG!A:H,7,FALSE)),ISBLANK(VLOOKUP(Tableau161920[[#This Row],[Référence]],MON_MSG!A:H,7,FALSE))),"",VLOOKUP(Tableau161920[[#This Row],[Référence]],MON_MSG!A:H,7,FALSE))</f>
        <v/>
      </c>
      <c r="L1620" s="3" t="str">
        <f>IF(OR(ISNA(VLOOKUP(Tableau161920[[#This Row],[Référence]],MON_MSG!A:I,8,FALSE)),ISBLANK(VLOOKUP(Tableau161920[[#This Row],[Référence]],MON_MSG!A:I,8,FALSE))),"",VLOOKUP(Tableau161920[[#This Row],[Référence]],MON_MSG!A:I,8,FALSE))</f>
        <v/>
      </c>
      <c r="M1620" s="3" t="str">
        <f>IF(OR(ISNA(VLOOKUP(Tableau161920[[#This Row],[Référence]],MON_MSG!A:J,9,FALSE)),ISBLANK(VLOOKUP(Tableau161920[[#This Row],[Référence]],MON_MSG!A:J,9,FALSE))),"",VLOOKUP(Tableau161920[[#This Row],[Référence]],MON_MSG!A:J,9,FALSE))</f>
        <v/>
      </c>
      <c r="N1620" s="3" t="str">
        <f>IF(VLOOKUP($A1620,DICO_Complet!A:R,12,FALSE)=0,"",VLOOKUP($A1620,DICO_Complet!A:R,12,FALSE))</f>
        <v>RSB119_0013</v>
      </c>
      <c r="O1620" s="3" t="str">
        <f>IF(VLOOKUP($A1620,DICO_Complet!A:R,13,FALSE)=0,"",VLOOKUP($A1620,DICO_Complet!A:R,13,FALSE))</f>
        <v>119-0013</v>
      </c>
      <c r="P1620" s="3" t="str">
        <f>IF(VLOOKUP($A1620,DICO_Complet!A:R,14,FALSE)=0,"",VLOOKUP($A1620,DICO_Complet!A:R,14,FALSE))</f>
        <v/>
      </c>
      <c r="Q1620" s="3" t="str">
        <f>IF(VLOOKUP($A1620,DICO_Complet!A:R,15,FALSE)=0,"",VLOOKUP($A1620,DICO_Complet!A:R,15,FALSE))</f>
        <v>119-0013</v>
      </c>
      <c r="R1620" s="3" t="str">
        <f>IF(VLOOKUP($A1620,DICO_Complet!A:R,16,FALSE)=0,"",VLOOKUP($A1620,DICO_Complet!A:R,16,FALSE))</f>
        <v>Field 34 Dataset ID 02 Tag 87</v>
      </c>
      <c r="S1620" s="3" t="str">
        <f>IF(VLOOKUP($A1620,DICO_Complet!A:R,17,FALSE)=0,"",VLOOKUP($A1620,DICO_Complet!A:R,17,FALSE))</f>
        <v>DE 048 SE 22 SF1</v>
      </c>
      <c r="T1620" s="3" t="str">
        <f>IF(VLOOKUP($A1620,DICO_Complet!A:R,18,FALSE)=0,"",VLOOKUP($A1620,DICO_Complet!A:R,18,FALSE))</f>
        <v/>
      </c>
    </row>
    <row r="1621" spans="1:20">
      <c r="A1621" s="29">
        <v>250414121806</v>
      </c>
      <c r="B1621" s="30" t="str">
        <f>IF(ISNA(VLOOKUP(Tableau161920[[#This Row],[Référence]],MON_MSG!A:B,2,FALSE)),"N",IF($I1621="Obsolete","N","O"))</f>
        <v>O</v>
      </c>
      <c r="C1621" s="3" t="str">
        <f>VLOOKUP($A1621,DICO_Complet!A:R,3,FALSE)</f>
        <v>Transaction</v>
      </c>
      <c r="D1621" s="3" t="str">
        <f>VLOOKUP($A1621,DICO_Complet!A:R,4,FALSE)</f>
        <v>threeDs</v>
      </c>
      <c r="E1621" s="3" t="str">
        <f>VLOOKUP($A1621,DICO_Complet!A:R,5,FALSE)</f>
        <v>threeDsMerchantRequestAuthentication</v>
      </c>
      <c r="F1621" s="3" t="str">
        <f>VLOOKUP($A1621,DICO_Complet!A:R,6,FALSE)</f>
        <v>ThreeDsMerchantRequestAuthenticationCodeset</v>
      </c>
      <c r="G1621" s="31" t="str">
        <f>VLOOKUP($A1621,DICO_Complet!A:R,7,FALSE)</f>
        <v>DNS</v>
      </c>
      <c r="H1621" s="31">
        <f>VLOOKUP($A1621,DICO_Complet!A:R,8,FALSE)</f>
        <v>0</v>
      </c>
      <c r="I1621" s="3" t="str">
        <f>IF(VLOOKUP($A1621,DICO_Complet!A:R,9,FALSE)&lt;&gt;0,VLOOKUP($A1621,DICO_Complet!A:R,9,FALSE),"")</f>
        <v/>
      </c>
      <c r="J1621" s="3" t="str">
        <f>VLOOKUP($A1621,DICO_Complet!A:R,10,FALSE)</f>
        <v xml:space="preserve"> Merchant request for authentication</v>
      </c>
      <c r="K1621" s="3" t="str">
        <f>IF(OR(ISNA(VLOOKUP(Tableau161920[[#This Row],[Référence]],MON_MSG!A:H,7,FALSE)),ISBLANK(VLOOKUP(Tableau161920[[#This Row],[Référence]],MON_MSG!A:H,7,FALSE))),"",VLOOKUP(Tableau161920[[#This Row],[Référence]],MON_MSG!A:H,7,FALSE))</f>
        <v/>
      </c>
      <c r="L1621" s="3" t="str">
        <f>IF(OR(ISNA(VLOOKUP(Tableau161920[[#This Row],[Référence]],MON_MSG!A:I,8,FALSE)),ISBLANK(VLOOKUP(Tableau161920[[#This Row],[Référence]],MON_MSG!A:I,8,FALSE))),"",VLOOKUP(Tableau161920[[#This Row],[Référence]],MON_MSG!A:I,8,FALSE))</f>
        <v/>
      </c>
      <c r="M1621" s="3" t="str">
        <f>IF(OR(ISNA(VLOOKUP(Tableau161920[[#This Row],[Référence]],MON_MSG!A:J,9,FALSE)),ISBLANK(VLOOKUP(Tableau161920[[#This Row],[Référence]],MON_MSG!A:J,9,FALSE))),"",VLOOKUP(Tableau161920[[#This Row],[Référence]],MON_MSG!A:J,9,FALSE))</f>
        <v/>
      </c>
      <c r="N1621" s="3" t="str">
        <f>IF(VLOOKUP($A1621,DICO_Complet!A:R,12,FALSE)=0,"",VLOOKUP($A1621,DICO_Complet!A:R,12,FALSE))</f>
        <v/>
      </c>
      <c r="O1621" s="3" t="str">
        <f>IF(VLOOKUP($A1621,DICO_Complet!A:R,13,FALSE)=0,"",VLOOKUP($A1621,DICO_Complet!A:R,13,FALSE))</f>
        <v>059-0419</v>
      </c>
      <c r="P1621" s="3" t="str">
        <f>IF(VLOOKUP($A1621,DICO_Complet!A:R,14,FALSE)=0,"",VLOOKUP($A1621,DICO_Complet!A:R,14,FALSE))</f>
        <v>058-0419-p2</v>
      </c>
      <c r="Q1621" s="3" t="str">
        <f>IF(VLOOKUP($A1621,DICO_Complet!A:R,15,FALSE)=0,"",VLOOKUP($A1621,DICO_Complet!A:R,15,FALSE))</f>
        <v>059-0419-p2</v>
      </c>
      <c r="R1621" s="3" t="str">
        <f>IF(VLOOKUP($A1621,DICO_Complet!A:R,16,FALSE)=0,"",VLOOKUP($A1621,DICO_Complet!A:R,16,FALSE))</f>
        <v/>
      </c>
      <c r="S1621" s="3" t="str">
        <f>IF(VLOOKUP($A1621,DICO_Complet!A:R,17,FALSE)=0,"",VLOOKUP($A1621,DICO_Complet!A:R,17,FALSE))</f>
        <v/>
      </c>
      <c r="T1621" s="3" t="str">
        <f>IF(VLOOKUP($A1621,DICO_Complet!A:R,18,FALSE)=0,"",VLOOKUP($A1621,DICO_Complet!A:R,18,FALSE))</f>
        <v/>
      </c>
    </row>
    <row r="1622" spans="1:20">
      <c r="A1622" s="29">
        <v>241112000160</v>
      </c>
      <c r="B1622" s="30" t="str">
        <f>IF(ISNA(VLOOKUP(Tableau161920[[#This Row],[Référence]],MON_MSG!A:B,2,FALSE)),"N",IF($I1622="Obsolete","N","O"))</f>
        <v>O</v>
      </c>
      <c r="C1622" s="3" t="str">
        <f>VLOOKUP($A1622,DICO_Complet!A:R,3,FALSE)</f>
        <v>Transaction</v>
      </c>
      <c r="D1622" s="3" t="str">
        <f>VLOOKUP($A1622,DICO_Complet!A:R,4,FALSE)</f>
        <v>threeDs</v>
      </c>
      <c r="E1622" s="3" t="str">
        <f>VLOOKUP($A1622,DICO_Complet!A:R,5,FALSE)</f>
        <v>threeDsProtocolVersion</v>
      </c>
      <c r="F1622" s="3" t="str">
        <f>VLOOKUP($A1622,DICO_Complet!A:R,6,FALSE)</f>
        <v>ThreeDsProtocolVersionCodeset</v>
      </c>
      <c r="G1622" s="31" t="str">
        <f>VLOOKUP($A1622,DICO_Complet!A:R,7,FALSE)</f>
        <v>DNS</v>
      </c>
      <c r="H1622" s="31">
        <f>VLOOKUP($A1622,DICO_Complet!A:R,8,FALSE)</f>
        <v>0</v>
      </c>
      <c r="I1622" s="3" t="str">
        <f>IF(VLOOKUP($A1622,DICO_Complet!A:R,9,FALSE)&lt;&gt;0,VLOOKUP($A1622,DICO_Complet!A:R,9,FALSE),"")</f>
        <v/>
      </c>
      <c r="J1622" s="3" t="str">
        <f>VLOOKUP($A1622,DICO_Complet!A:R,10,FALSE)</f>
        <v>3DS Protocol Version</v>
      </c>
      <c r="K1622" s="3" t="str">
        <f>IF(OR(ISNA(VLOOKUP(Tableau161920[[#This Row],[Référence]],MON_MSG!A:H,7,FALSE)),ISBLANK(VLOOKUP(Tableau161920[[#This Row],[Référence]],MON_MSG!A:H,7,FALSE))),"",VLOOKUP(Tableau161920[[#This Row],[Référence]],MON_MSG!A:H,7,FALSE))</f>
        <v/>
      </c>
      <c r="L1622" s="3" t="str">
        <f>IF(OR(ISNA(VLOOKUP(Tableau161920[[#This Row],[Référence]],MON_MSG!A:I,8,FALSE)),ISBLANK(VLOOKUP(Tableau161920[[#This Row],[Référence]],MON_MSG!A:I,8,FALSE))),"",VLOOKUP(Tableau161920[[#This Row],[Référence]],MON_MSG!A:I,8,FALSE))</f>
        <v/>
      </c>
      <c r="M1622" s="3" t="str">
        <f>IF(OR(ISNA(VLOOKUP(Tableau161920[[#This Row],[Référence]],MON_MSG!A:J,9,FALSE)),ISBLANK(VLOOKUP(Tableau161920[[#This Row],[Référence]],MON_MSG!A:J,9,FALSE))),"",VLOOKUP(Tableau161920[[#This Row],[Référence]],MON_MSG!A:J,9,FALSE))</f>
        <v/>
      </c>
      <c r="N1622" s="3" t="str">
        <f>IF(VLOOKUP($A1622,DICO_Complet!A:R,12,FALSE)=0,"",VLOOKUP($A1622,DICO_Complet!A:R,12,FALSE))</f>
        <v>RSB57_22_p1</v>
      </c>
      <c r="O1622" s="3" t="str">
        <f>IF(VLOOKUP($A1622,DICO_Complet!A:R,13,FALSE)=0,"",VLOOKUP($A1622,DICO_Complet!A:R,13,FALSE))</f>
        <v>057-0022-p1</v>
      </c>
      <c r="P1622" s="3" t="str">
        <f>IF(VLOOKUP($A1622,DICO_Complet!A:R,14,FALSE)=0,"",VLOOKUP($A1622,DICO_Complet!A:R,14,FALSE))</f>
        <v>059-0022</v>
      </c>
      <c r="Q1622" s="3" t="str">
        <f>IF(VLOOKUP($A1622,DICO_Complet!A:R,15,FALSE)=0,"",VLOOKUP($A1622,DICO_Complet!A:R,15,FALSE))</f>
        <v>056-0022</v>
      </c>
      <c r="R1622" s="3" t="str">
        <f>IF(VLOOKUP($A1622,DICO_Complet!A:R,16,FALSE)=0,"",VLOOKUP($A1622,DICO_Complet!A:R,16,FALSE))</f>
        <v/>
      </c>
      <c r="S1622" s="3" t="str">
        <f>IF(VLOOKUP($A1622,DICO_Complet!A:R,17,FALSE)=0,"",VLOOKUP($A1622,DICO_Complet!A:R,17,FALSE))</f>
        <v>DE 048 SE 66 SF1</v>
      </c>
      <c r="T1622" s="3" t="str">
        <f>IF(VLOOKUP($A1622,DICO_Complet!A:R,18,FALSE)=0,"",VLOOKUP($A1622,DICO_Complet!A:R,18,FALSE))</f>
        <v/>
      </c>
    </row>
    <row r="1623" spans="1:20">
      <c r="A1623" s="29">
        <v>241112000161</v>
      </c>
      <c r="B1623" s="30" t="str">
        <f>IF(ISNA(VLOOKUP(Tableau161920[[#This Row],[Référence]],MON_MSG!A:B,2,FALSE)),"N",IF($I1623="Obsolete","N","O"))</f>
        <v>O</v>
      </c>
      <c r="C1623" s="3" t="str">
        <f>VLOOKUP($A1623,DICO_Complet!A:R,3,FALSE)</f>
        <v>Transaction</v>
      </c>
      <c r="D1623" s="3" t="str">
        <f>VLOOKUP($A1623,DICO_Complet!A:R,4,FALSE)</f>
        <v>threeDs</v>
      </c>
      <c r="E1623" s="3" t="str">
        <f>VLOOKUP($A1623,DICO_Complet!A:R,5,FALSE)</f>
        <v>threeDsProtocolVersionSchemeSpecific</v>
      </c>
      <c r="F1623" s="3" t="str">
        <f>VLOOKUP($A1623,DICO_Complet!A:R,6,FALSE)</f>
        <v>Max7AlphaNumericText</v>
      </c>
      <c r="G1623" s="31" t="str">
        <f>VLOOKUP($A1623,DICO_Complet!A:R,7,FALSE)</f>
        <v>DNS</v>
      </c>
      <c r="H1623" s="31">
        <f>VLOOKUP($A1623,DICO_Complet!A:R,8,FALSE)</f>
        <v>0</v>
      </c>
      <c r="I1623" s="3" t="str">
        <f>IF(VLOOKUP($A1623,DICO_Complet!A:R,9,FALSE)&lt;&gt;0,VLOOKUP($A1623,DICO_Complet!A:R,9,FALSE),"")</f>
        <v/>
      </c>
      <c r="J1623" s="3" t="str">
        <f>VLOOKUP($A1623,DICO_Complet!A:R,10,FALSE)</f>
        <v>3DS Protocol Version Scheme Specific</v>
      </c>
      <c r="K1623" s="3" t="str">
        <f>IF(OR(ISNA(VLOOKUP(Tableau161920[[#This Row],[Référence]],MON_MSG!A:H,7,FALSE)),ISBLANK(VLOOKUP(Tableau161920[[#This Row],[Référence]],MON_MSG!A:H,7,FALSE))),"",VLOOKUP(Tableau161920[[#This Row],[Référence]],MON_MSG!A:H,7,FALSE))</f>
        <v/>
      </c>
      <c r="L1623" s="3" t="str">
        <f>IF(OR(ISNA(VLOOKUP(Tableau161920[[#This Row],[Référence]],MON_MSG!A:I,8,FALSE)),ISBLANK(VLOOKUP(Tableau161920[[#This Row],[Référence]],MON_MSG!A:I,8,FALSE))),"",VLOOKUP(Tableau161920[[#This Row],[Référence]],MON_MSG!A:I,8,FALSE))</f>
        <v/>
      </c>
      <c r="M1623" s="3" t="str">
        <f>IF(OR(ISNA(VLOOKUP(Tableau161920[[#This Row],[Référence]],MON_MSG!A:J,9,FALSE)),ISBLANK(VLOOKUP(Tableau161920[[#This Row],[Référence]],MON_MSG!A:J,9,FALSE))),"",VLOOKUP(Tableau161920[[#This Row],[Référence]],MON_MSG!A:J,9,FALSE))</f>
        <v/>
      </c>
      <c r="N1623" s="3" t="str">
        <f>IF(VLOOKUP($A1623,DICO_Complet!A:R,12,FALSE)=0,"",VLOOKUP($A1623,DICO_Complet!A:R,12,FALSE))</f>
        <v>RSB57_22_p2</v>
      </c>
      <c r="O1623" s="3" t="str">
        <f>IF(VLOOKUP($A1623,DICO_Complet!A:R,13,FALSE)=0,"",VLOOKUP($A1623,DICO_Complet!A:R,13,FALSE))</f>
        <v>057-0022-p2</v>
      </c>
      <c r="P1623" s="3" t="str">
        <f>IF(VLOOKUP($A1623,DICO_Complet!A:R,14,FALSE)=0,"",VLOOKUP($A1623,DICO_Complet!A:R,14,FALSE))</f>
        <v/>
      </c>
      <c r="Q1623" s="3" t="str">
        <f>IF(VLOOKUP($A1623,DICO_Complet!A:R,15,FALSE)=0,"",VLOOKUP($A1623,DICO_Complet!A:R,15,FALSE))</f>
        <v>119-0022-p2</v>
      </c>
      <c r="R1623" s="3" t="str">
        <f>IF(VLOOKUP($A1623,DICO_Complet!A:R,16,FALSE)=0,"",VLOOKUP($A1623,DICO_Complet!A:R,16,FALSE))</f>
        <v/>
      </c>
      <c r="S1623" s="3" t="str">
        <f>IF(VLOOKUP($A1623,DICO_Complet!A:R,17,FALSE)=0,"",VLOOKUP($A1623,DICO_Complet!A:R,17,FALSE))</f>
        <v>DE 048 SE 66 SF1</v>
      </c>
      <c r="T1623" s="3" t="str">
        <f>IF(VLOOKUP($A1623,DICO_Complet!A:R,18,FALSE)=0,"",VLOOKUP($A1623,DICO_Complet!A:R,18,FALSE))</f>
        <v/>
      </c>
    </row>
    <row r="1624" spans="1:20">
      <c r="A1624" s="29">
        <v>241112000162</v>
      </c>
      <c r="B1624" s="30" t="str">
        <f>IF(ISNA(VLOOKUP(Tableau161920[[#This Row],[Référence]],MON_MSG!A:B,2,FALSE)),"N",IF($I1624="Obsolete","N","O"))</f>
        <v>O</v>
      </c>
      <c r="C1624" s="3" t="str">
        <f>VLOOKUP($A1624,DICO_Complet!A:R,3,FALSE)</f>
        <v>Transaction</v>
      </c>
      <c r="D1624" s="3" t="str">
        <f>VLOOKUP($A1624,DICO_Complet!A:R,4,FALSE)</f>
        <v>threeDs</v>
      </c>
      <c r="E1624" s="3" t="str">
        <f>VLOOKUP($A1624,DICO_Complet!A:R,5,FALSE)</f>
        <v>threeDsResultsCardHolderAuthentication</v>
      </c>
      <c r="F1624" s="3" t="str">
        <f>VLOOKUP($A1624,DICO_Complet!A:R,6,FALSE)</f>
        <v>Exact1Text</v>
      </c>
      <c r="G1624" s="31" t="str">
        <f>VLOOKUP($A1624,DICO_Complet!A:R,7,FALSE)</f>
        <v>DNS</v>
      </c>
      <c r="H1624" s="31">
        <f>VLOOKUP($A1624,DICO_Complet!A:R,8,FALSE)</f>
        <v>0</v>
      </c>
      <c r="I1624" s="3" t="str">
        <f>IF(VLOOKUP($A1624,DICO_Complet!A:R,9,FALSE)&lt;&gt;0,VLOOKUP($A1624,DICO_Complet!A:R,9,FALSE),"")</f>
        <v/>
      </c>
      <c r="J1624" s="3" t="str">
        <f>VLOOKUP($A1624,DICO_Complet!A:R,10,FALSE)</f>
        <v>Cardholder authentication</v>
      </c>
      <c r="K1624" s="3" t="str">
        <f>IF(OR(ISNA(VLOOKUP(Tableau161920[[#This Row],[Référence]],MON_MSG!A:H,7,FALSE)),ISBLANK(VLOOKUP(Tableau161920[[#This Row],[Référence]],MON_MSG!A:H,7,FALSE))),"",VLOOKUP(Tableau161920[[#This Row],[Référence]],MON_MSG!A:H,7,FALSE))</f>
        <v/>
      </c>
      <c r="L1624" s="3" t="str">
        <f>IF(OR(ISNA(VLOOKUP(Tableau161920[[#This Row],[Référence]],MON_MSG!A:I,8,FALSE)),ISBLANK(VLOOKUP(Tableau161920[[#This Row],[Référence]],MON_MSG!A:I,8,FALSE))),"",VLOOKUP(Tableau161920[[#This Row],[Référence]],MON_MSG!A:I,8,FALSE))</f>
        <v/>
      </c>
      <c r="M1624" s="3" t="str">
        <f>IF(OR(ISNA(VLOOKUP(Tableau161920[[#This Row],[Référence]],MON_MSG!A:J,9,FALSE)),ISBLANK(VLOOKUP(Tableau161920[[#This Row],[Référence]],MON_MSG!A:J,9,FALSE))),"",VLOOKUP(Tableau161920[[#This Row],[Référence]],MON_MSG!A:J,9,FALSE))</f>
        <v/>
      </c>
      <c r="N1624" s="3" t="str">
        <f>IF(VLOOKUP($A1624,DICO_Complet!A:R,12,FALSE)=0,"",VLOOKUP($A1624,DICO_Complet!A:R,12,FALSE))</f>
        <v>RSB59_412_p2</v>
      </c>
      <c r="O1624" s="3" t="str">
        <f>IF(VLOOKUP($A1624,DICO_Complet!A:R,13,FALSE)=0,"",VLOOKUP($A1624,DICO_Complet!A:R,13,FALSE))</f>
        <v>059-0412-p2</v>
      </c>
      <c r="P1624" s="3" t="str">
        <f>IF(VLOOKUP($A1624,DICO_Complet!A:R,14,FALSE)=0,"",VLOOKUP($A1624,DICO_Complet!A:R,14,FALSE))</f>
        <v>058-0412-p2</v>
      </c>
      <c r="Q1624" s="3" t="str">
        <f>IF(VLOOKUP($A1624,DICO_Complet!A:R,15,FALSE)=0,"",VLOOKUP($A1624,DICO_Complet!A:R,15,FALSE))</f>
        <v>059-0412-p2</v>
      </c>
      <c r="R1624" s="3" t="str">
        <f>IF(VLOOKUP($A1624,DICO_Complet!A:R,16,FALSE)=0,"",VLOOKUP($A1624,DICO_Complet!A:R,16,FALSE))</f>
        <v/>
      </c>
      <c r="S1624" s="3" t="str">
        <f>IF(VLOOKUP($A1624,DICO_Complet!A:R,17,FALSE)=0,"",VLOOKUP($A1624,DICO_Complet!A:R,17,FALSE))</f>
        <v/>
      </c>
      <c r="T1624" s="3" t="str">
        <f>IF(VLOOKUP($A1624,DICO_Complet!A:R,18,FALSE)=0,"",VLOOKUP($A1624,DICO_Complet!A:R,18,FALSE))</f>
        <v/>
      </c>
    </row>
    <row r="1625" spans="1:20">
      <c r="A1625" s="29">
        <v>250704112900</v>
      </c>
      <c r="B1625" s="30" t="str">
        <f>IF(ISNA(VLOOKUP(Tableau161920[[#This Row],[Référence]],MON_MSG!A:B,2,FALSE)),"N",IF($I1625="Obsolete","N","O"))</f>
        <v>O</v>
      </c>
      <c r="C1625" s="3" t="str">
        <f>VLOOKUP($A1625,DICO_Complet!A:R,3,FALSE)</f>
        <v>Transaction</v>
      </c>
      <c r="D1625" s="3" t="str">
        <f>VLOOKUP($A1625,DICO_Complet!A:R,4,FALSE)</f>
        <v>threeDs</v>
      </c>
      <c r="E1625" s="3" t="str">
        <f>VLOOKUP($A1625,DICO_Complet!A:R,5,FALSE)</f>
        <v>threeDsResultsCardHolderVerification</v>
      </c>
      <c r="F1625" s="3" t="str">
        <f>VLOOKUP($A1625,DICO_Complet!A:R,6,FALSE)</f>
        <v>ThreeDsResultsCardHolderVerificationCodeset</v>
      </c>
      <c r="G1625" s="31" t="str">
        <f>VLOOKUP($A1625,DICO_Complet!A:R,7,FALSE)</f>
        <v>DNS</v>
      </c>
      <c r="H1625" s="31">
        <f>VLOOKUP($A1625,DICO_Complet!A:R,8,FALSE)</f>
        <v>0</v>
      </c>
      <c r="I1625" s="3" t="str">
        <f>IF(VLOOKUP($A1625,DICO_Complet!A:R,9,FALSE)&lt;&gt;0,VLOOKUP($A1625,DICO_Complet!A:R,9,FALSE),"")</f>
        <v/>
      </c>
      <c r="J1625" s="3" t="str">
        <f>VLOOKUP($A1625,DICO_Complet!A:R,10,FALSE)</f>
        <v>VADS registration check</v>
      </c>
      <c r="K1625" s="3" t="str">
        <f>IF(OR(ISNA(VLOOKUP(Tableau161920[[#This Row],[Référence]],MON_MSG!A:H,7,FALSE)),ISBLANK(VLOOKUP(Tableau161920[[#This Row],[Référence]],MON_MSG!A:H,7,FALSE))),"",VLOOKUP(Tableau161920[[#This Row],[Référence]],MON_MSG!A:H,7,FALSE))</f>
        <v/>
      </c>
      <c r="L1625" s="3" t="str">
        <f>IF(OR(ISNA(VLOOKUP(Tableau161920[[#This Row],[Référence]],MON_MSG!A:I,8,FALSE)),ISBLANK(VLOOKUP(Tableau161920[[#This Row],[Référence]],MON_MSG!A:I,8,FALSE))),"",VLOOKUP(Tableau161920[[#This Row],[Référence]],MON_MSG!A:I,8,FALSE))</f>
        <v/>
      </c>
      <c r="M1625" s="3" t="str">
        <f>IF(OR(ISNA(VLOOKUP(Tableau161920[[#This Row],[Référence]],MON_MSG!A:J,9,FALSE)),ISBLANK(VLOOKUP(Tableau161920[[#This Row],[Référence]],MON_MSG!A:J,9,FALSE))),"",VLOOKUP(Tableau161920[[#This Row],[Référence]],MON_MSG!A:J,9,FALSE))</f>
        <v/>
      </c>
      <c r="N1625" s="3" t="str">
        <f>IF(VLOOKUP($A1625,DICO_Complet!A:R,12,FALSE)=0,"",VLOOKUP($A1625,DICO_Complet!A:R,12,FALSE))</f>
        <v/>
      </c>
      <c r="O1625" s="3" t="str">
        <f>IF(VLOOKUP($A1625,DICO_Complet!A:R,13,FALSE)=0,"",VLOOKUP($A1625,DICO_Complet!A:R,13,FALSE))</f>
        <v/>
      </c>
      <c r="P1625" s="3" t="str">
        <f>IF(VLOOKUP($A1625,DICO_Complet!A:R,14,FALSE)=0,"",VLOOKUP($A1625,DICO_Complet!A:R,14,FALSE))</f>
        <v>058-412-p3</v>
      </c>
      <c r="Q1625" s="3" t="str">
        <f>IF(VLOOKUP($A1625,DICO_Complet!A:R,15,FALSE)=0,"",VLOOKUP($A1625,DICO_Complet!A:R,15,FALSE))</f>
        <v/>
      </c>
      <c r="R1625" s="3" t="str">
        <f>IF(VLOOKUP($A1625,DICO_Complet!A:R,16,FALSE)=0,"",VLOOKUP($A1625,DICO_Complet!A:R,16,FALSE))</f>
        <v/>
      </c>
      <c r="S1625" s="3" t="str">
        <f>IF(VLOOKUP($A1625,DICO_Complet!A:R,17,FALSE)=0,"",VLOOKUP($A1625,DICO_Complet!A:R,17,FALSE))</f>
        <v/>
      </c>
      <c r="T1625" s="3" t="str">
        <f>IF(VLOOKUP($A1625,DICO_Complet!A:R,18,FALSE)=0,"",VLOOKUP($A1625,DICO_Complet!A:R,18,FALSE))</f>
        <v/>
      </c>
    </row>
    <row r="1626" spans="1:20">
      <c r="A1626" s="29">
        <v>241112000163</v>
      </c>
      <c r="B1626" s="30" t="str">
        <f>IF(ISNA(VLOOKUP(Tableau161920[[#This Row],[Référence]],MON_MSG!A:B,2,FALSE)),"N",IF($I1626="Obsolete","N","O"))</f>
        <v>O</v>
      </c>
      <c r="C1626" s="3" t="str">
        <f>VLOOKUP($A1626,DICO_Complet!A:R,3,FALSE)</f>
        <v>Transaction</v>
      </c>
      <c r="D1626" s="3" t="str">
        <f>VLOOKUP($A1626,DICO_Complet!A:R,4,FALSE)</f>
        <v>threeDs</v>
      </c>
      <c r="E1626" s="3" t="str">
        <f>VLOOKUP($A1626,DICO_Complet!A:R,5,FALSE)</f>
        <v>threeDsResultsNomenclature</v>
      </c>
      <c r="F1626" s="3" t="str">
        <f>VLOOKUP($A1626,DICO_Complet!A:R,6,FALSE)</f>
        <v>NetworkCodeset</v>
      </c>
      <c r="G1626" s="31" t="str">
        <f>VLOOKUP($A1626,DICO_Complet!A:R,7,FALSE)</f>
        <v>DNS</v>
      </c>
      <c r="H1626" s="31">
        <f>VLOOKUP($A1626,DICO_Complet!A:R,8,FALSE)</f>
        <v>0</v>
      </c>
      <c r="I1626" s="3" t="str">
        <f>IF(VLOOKUP($A1626,DICO_Complet!A:R,9,FALSE)&lt;&gt;0,VLOOKUP($A1626,DICO_Complet!A:R,9,FALSE),"")</f>
        <v/>
      </c>
      <c r="J1626" s="3" t="str">
        <f>VLOOKUP($A1626,DICO_Complet!A:R,10,FALSE)</f>
        <v>Three DS Results Nomenclature</v>
      </c>
      <c r="K1626" s="3" t="str">
        <f>IF(OR(ISNA(VLOOKUP(Tableau161920[[#This Row],[Référence]],MON_MSG!A:H,7,FALSE)),ISBLANK(VLOOKUP(Tableau161920[[#This Row],[Référence]],MON_MSG!A:H,7,FALSE))),"",VLOOKUP(Tableau161920[[#This Row],[Référence]],MON_MSG!A:H,7,FALSE))</f>
        <v/>
      </c>
      <c r="L1626" s="3" t="str">
        <f>IF(OR(ISNA(VLOOKUP(Tableau161920[[#This Row],[Référence]],MON_MSG!A:I,8,FALSE)),ISBLANK(VLOOKUP(Tableau161920[[#This Row],[Référence]],MON_MSG!A:I,8,FALSE))),"",VLOOKUP(Tableau161920[[#This Row],[Référence]],MON_MSG!A:I,8,FALSE))</f>
        <v/>
      </c>
      <c r="M1626" s="3" t="str">
        <f>IF(OR(ISNA(VLOOKUP(Tableau161920[[#This Row],[Référence]],MON_MSG!A:J,9,FALSE)),ISBLANK(VLOOKUP(Tableau161920[[#This Row],[Référence]],MON_MSG!A:J,9,FALSE))),"",VLOOKUP(Tableau161920[[#This Row],[Référence]],MON_MSG!A:J,9,FALSE))</f>
        <v/>
      </c>
      <c r="N1626" s="3" t="str">
        <f>IF(VLOOKUP($A1626,DICO_Complet!A:R,12,FALSE)=0,"",VLOOKUP($A1626,DICO_Complet!A:R,12,FALSE))</f>
        <v>RSB59_412_p1</v>
      </c>
      <c r="O1626" s="3" t="str">
        <f>IF(VLOOKUP($A1626,DICO_Complet!A:R,13,FALSE)=0,"",VLOOKUP($A1626,DICO_Complet!A:R,13,FALSE))</f>
        <v>059-0412-p1</v>
      </c>
      <c r="P1626" s="3" t="str">
        <f>IF(VLOOKUP($A1626,DICO_Complet!A:R,14,FALSE)=0,"",VLOOKUP($A1626,DICO_Complet!A:R,14,FALSE))</f>
        <v>058-0412-p1</v>
      </c>
      <c r="Q1626" s="3" t="str">
        <f>IF(VLOOKUP($A1626,DICO_Complet!A:R,15,FALSE)=0,"",VLOOKUP($A1626,DICO_Complet!A:R,15,FALSE))</f>
        <v>059-0412-p1</v>
      </c>
      <c r="R1626" s="3" t="str">
        <f>IF(VLOOKUP($A1626,DICO_Complet!A:R,16,FALSE)=0,"",VLOOKUP($A1626,DICO_Complet!A:R,16,FALSE))</f>
        <v/>
      </c>
      <c r="S1626" s="3" t="str">
        <f>IF(VLOOKUP($A1626,DICO_Complet!A:R,17,FALSE)=0,"",VLOOKUP($A1626,DICO_Complet!A:R,17,FALSE))</f>
        <v/>
      </c>
      <c r="T1626" s="3" t="str">
        <f>IF(VLOOKUP($A1626,DICO_Complet!A:R,18,FALSE)=0,"",VLOOKUP($A1626,DICO_Complet!A:R,18,FALSE))</f>
        <v/>
      </c>
    </row>
    <row r="1627" spans="1:20">
      <c r="A1627" s="29">
        <v>241112000164</v>
      </c>
      <c r="B1627" s="30" t="str">
        <f>IF(ISNA(VLOOKUP(Tableau161920[[#This Row],[Référence]],MON_MSG!A:B,2,FALSE)),"N",IF($I1627="Obsolete","N","O"))</f>
        <v>O</v>
      </c>
      <c r="C1627" s="3" t="str">
        <f>VLOOKUP($A1627,DICO_Complet!A:R,3,FALSE)</f>
        <v>Transaction</v>
      </c>
      <c r="D1627" s="3" t="str">
        <f>VLOOKUP($A1627,DICO_Complet!A:R,4,FALSE)</f>
        <v>threeDs</v>
      </c>
      <c r="E1627" s="3" t="str">
        <f>VLOOKUP($A1627,DICO_Complet!A:R,5,FALSE)</f>
        <v>threeDsScore</v>
      </c>
      <c r="F1627" s="3" t="str">
        <f>VLOOKUP($A1627,DICO_Complet!A:R,6,FALSE)</f>
        <v>Max2Text</v>
      </c>
      <c r="G1627" s="31" t="str">
        <f>VLOOKUP($A1627,DICO_Complet!A:R,7,FALSE)</f>
        <v>DNS</v>
      </c>
      <c r="H1627" s="31">
        <f>VLOOKUP($A1627,DICO_Complet!A:R,8,FALSE)</f>
        <v>0</v>
      </c>
      <c r="I1627" s="3" t="str">
        <f>IF(VLOOKUP($A1627,DICO_Complet!A:R,9,FALSE)&lt;&gt;0,VLOOKUP($A1627,DICO_Complet!A:R,9,FALSE),"")</f>
        <v/>
      </c>
      <c r="J1627" s="3" t="str">
        <f>VLOOKUP($A1627,DICO_Complet!A:R,10,FALSE)</f>
        <v>CB 3DS score</v>
      </c>
      <c r="K1627" s="3" t="str">
        <f>IF(OR(ISNA(VLOOKUP(Tableau161920[[#This Row],[Référence]],MON_MSG!A:H,7,FALSE)),ISBLANK(VLOOKUP(Tableau161920[[#This Row],[Référence]],MON_MSG!A:H,7,FALSE))),"",VLOOKUP(Tableau161920[[#This Row],[Référence]],MON_MSG!A:H,7,FALSE))</f>
        <v/>
      </c>
      <c r="L1627" s="3" t="str">
        <f>IF(OR(ISNA(VLOOKUP(Tableau161920[[#This Row],[Référence]],MON_MSG!A:I,8,FALSE)),ISBLANK(VLOOKUP(Tableau161920[[#This Row],[Référence]],MON_MSG!A:I,8,FALSE))),"",VLOOKUP(Tableau161920[[#This Row],[Référence]],MON_MSG!A:I,8,FALSE))</f>
        <v/>
      </c>
      <c r="M1627" s="3" t="str">
        <f>IF(OR(ISNA(VLOOKUP(Tableau161920[[#This Row],[Référence]],MON_MSG!A:J,9,FALSE)),ISBLANK(VLOOKUP(Tableau161920[[#This Row],[Référence]],MON_MSG!A:J,9,FALSE))),"",VLOOKUP(Tableau161920[[#This Row],[Référence]],MON_MSG!A:J,9,FALSE))</f>
        <v/>
      </c>
      <c r="N1627" s="3" t="str">
        <f>IF(VLOOKUP($A1627,DICO_Complet!A:R,12,FALSE)=0,"",VLOOKUP($A1627,DICO_Complet!A:R,12,FALSE))</f>
        <v>RSB59_419 _p5</v>
      </c>
      <c r="O1627" s="3" t="str">
        <f>IF(VLOOKUP($A1627,DICO_Complet!A:R,13,FALSE)=0,"",VLOOKUP($A1627,DICO_Complet!A:R,13,FALSE))</f>
        <v>059-0419-p5</v>
      </c>
      <c r="P1627" s="3" t="str">
        <f>IF(VLOOKUP($A1627,DICO_Complet!A:R,14,FALSE)=0,"",VLOOKUP($A1627,DICO_Complet!A:R,14,FALSE))</f>
        <v>058-0419-p5</v>
      </c>
      <c r="Q1627" s="3" t="str">
        <f>IF(VLOOKUP($A1627,DICO_Complet!A:R,15,FALSE)=0,"",VLOOKUP($A1627,DICO_Complet!A:R,15,FALSE))</f>
        <v>059-0412-p5</v>
      </c>
      <c r="R1627" s="3" t="str">
        <f>IF(VLOOKUP($A1627,DICO_Complet!A:R,16,FALSE)=0,"",VLOOKUP($A1627,DICO_Complet!A:R,16,FALSE))</f>
        <v/>
      </c>
      <c r="S1627" s="3" t="str">
        <f>IF(VLOOKUP($A1627,DICO_Complet!A:R,17,FALSE)=0,"",VLOOKUP($A1627,DICO_Complet!A:R,17,FALSE))</f>
        <v/>
      </c>
      <c r="T1627" s="3" t="str">
        <f>IF(VLOOKUP($A1627,DICO_Complet!A:R,18,FALSE)=0,"",VLOOKUP($A1627,DICO_Complet!A:R,18,FALSE))</f>
        <v/>
      </c>
    </row>
    <row r="1628" spans="1:20">
      <c r="A1628" s="29">
        <v>241112000165</v>
      </c>
      <c r="B1628" s="30" t="str">
        <f>IF(ISNA(VLOOKUP(Tableau161920[[#This Row],[Référence]],MON_MSG!A:B,2,FALSE)),"N",IF($I1628="Obsolete","N","O"))</f>
        <v>O</v>
      </c>
      <c r="C1628" s="3" t="str">
        <f>VLOOKUP($A1628,DICO_Complet!A:R,3,FALSE)</f>
        <v>Transaction</v>
      </c>
      <c r="D1628" s="3" t="str">
        <f>VLOOKUP($A1628,DICO_Complet!A:R,4,FALSE)</f>
        <v>threeDs</v>
      </c>
      <c r="E1628" s="3" t="str">
        <f>VLOOKUP($A1628,DICO_Complet!A:R,5,FALSE)</f>
        <v>threeDsTransactionCancellationIndicator</v>
      </c>
      <c r="F1628" s="3" t="str">
        <f>VLOOKUP($A1628,DICO_Complet!A:R,6,FALSE)</f>
        <v>Exact2NumericText</v>
      </c>
      <c r="G1628" s="31" t="str">
        <f>VLOOKUP($A1628,DICO_Complet!A:R,7,FALSE)</f>
        <v>DNS</v>
      </c>
      <c r="H1628" s="31">
        <f>VLOOKUP($A1628,DICO_Complet!A:R,8,FALSE)</f>
        <v>0</v>
      </c>
      <c r="I1628" s="3" t="str">
        <f>IF(VLOOKUP($A1628,DICO_Complet!A:R,9,FALSE)&lt;&gt;0,VLOOKUP($A1628,DICO_Complet!A:R,9,FALSE),"")</f>
        <v/>
      </c>
      <c r="J1628" s="3" t="str">
        <f>VLOOKUP($A1628,DICO_Complet!A:R,10,FALSE)</f>
        <v>Transaction cancellation indicator</v>
      </c>
      <c r="K1628" s="3" t="str">
        <f>IF(OR(ISNA(VLOOKUP(Tableau161920[[#This Row],[Référence]],MON_MSG!A:H,7,FALSE)),ISBLANK(VLOOKUP(Tableau161920[[#This Row],[Référence]],MON_MSG!A:H,7,FALSE))),"",VLOOKUP(Tableau161920[[#This Row],[Référence]],MON_MSG!A:H,7,FALSE))</f>
        <v/>
      </c>
      <c r="L1628" s="3" t="str">
        <f>IF(OR(ISNA(VLOOKUP(Tableau161920[[#This Row],[Référence]],MON_MSG!A:I,8,FALSE)),ISBLANK(VLOOKUP(Tableau161920[[#This Row],[Référence]],MON_MSG!A:I,8,FALSE))),"",VLOOKUP(Tableau161920[[#This Row],[Référence]],MON_MSG!A:I,8,FALSE))</f>
        <v/>
      </c>
      <c r="M1628" s="3" t="str">
        <f>IF(OR(ISNA(VLOOKUP(Tableau161920[[#This Row],[Référence]],MON_MSG!A:J,9,FALSE)),ISBLANK(VLOOKUP(Tableau161920[[#This Row],[Référence]],MON_MSG!A:J,9,FALSE))),"",VLOOKUP(Tableau161920[[#This Row],[Référence]],MON_MSG!A:J,9,FALSE))</f>
        <v/>
      </c>
      <c r="N1628" s="3" t="str">
        <f>IF(VLOOKUP($A1628,DICO_Complet!A:R,12,FALSE)=0,"",VLOOKUP($A1628,DICO_Complet!A:R,12,FALSE))</f>
        <v>RSB59_419 _p4</v>
      </c>
      <c r="O1628" s="3" t="str">
        <f>IF(VLOOKUP($A1628,DICO_Complet!A:R,13,FALSE)=0,"",VLOOKUP($A1628,DICO_Complet!A:R,13,FALSE))</f>
        <v>059-0419-p4</v>
      </c>
      <c r="P1628" s="3" t="str">
        <f>IF(VLOOKUP($A1628,DICO_Complet!A:R,14,FALSE)=0,"",VLOOKUP($A1628,DICO_Complet!A:R,14,FALSE))</f>
        <v>058-0419-p4</v>
      </c>
      <c r="Q1628" s="3" t="str">
        <f>IF(VLOOKUP($A1628,DICO_Complet!A:R,15,FALSE)=0,"",VLOOKUP($A1628,DICO_Complet!A:R,15,FALSE))</f>
        <v>059-0412-p4</v>
      </c>
      <c r="R1628" s="3" t="str">
        <f>IF(VLOOKUP($A1628,DICO_Complet!A:R,16,FALSE)=0,"",VLOOKUP($A1628,DICO_Complet!A:R,16,FALSE))</f>
        <v/>
      </c>
      <c r="S1628" s="3" t="str">
        <f>IF(VLOOKUP($A1628,DICO_Complet!A:R,17,FALSE)=0,"",VLOOKUP($A1628,DICO_Complet!A:R,17,FALSE))</f>
        <v/>
      </c>
      <c r="T1628" s="3" t="str">
        <f>IF(VLOOKUP($A1628,DICO_Complet!A:R,18,FALSE)=0,"",VLOOKUP($A1628,DICO_Complet!A:R,18,FALSE))</f>
        <v/>
      </c>
    </row>
    <row r="1629" spans="1:20">
      <c r="A1629" s="29">
        <v>241112000166</v>
      </c>
      <c r="B1629" s="30" t="str">
        <f>IF(ISNA(VLOOKUP(Tableau161920[[#This Row],[Référence]],MON_MSG!A:B,2,FALSE)),"N",IF($I1629="Obsolete","N","O"))</f>
        <v>O</v>
      </c>
      <c r="C1629" s="3" t="str">
        <f>VLOOKUP($A1629,DICO_Complet!A:R,3,FALSE)</f>
        <v>Transaction</v>
      </c>
      <c r="D1629" s="3" t="str">
        <f>VLOOKUP($A1629,DICO_Complet!A:R,4,FALSE)</f>
        <v>threeDs</v>
      </c>
      <c r="E1629" s="3" t="str">
        <f>VLOOKUP($A1629,DICO_Complet!A:R,5,FALSE)</f>
        <v>threeDsTransactionStatusReason</v>
      </c>
      <c r="F1629" s="3" t="str">
        <f>VLOOKUP($A1629,DICO_Complet!A:R,6,FALSE)</f>
        <v>Exact2NumericText</v>
      </c>
      <c r="G1629" s="31" t="str">
        <f>VLOOKUP($A1629,DICO_Complet!A:R,7,FALSE)</f>
        <v>DNS</v>
      </c>
      <c r="H1629" s="31">
        <f>VLOOKUP($A1629,DICO_Complet!A:R,8,FALSE)</f>
        <v>0</v>
      </c>
      <c r="I1629" s="3" t="str">
        <f>IF(VLOOKUP($A1629,DICO_Complet!A:R,9,FALSE)&lt;&gt;0,VLOOKUP($A1629,DICO_Complet!A:R,9,FALSE),"")</f>
        <v/>
      </c>
      <c r="J1629" s="3" t="str">
        <f>VLOOKUP($A1629,DICO_Complet!A:R,10,FALSE)</f>
        <v>Transaction status reason</v>
      </c>
      <c r="K1629" s="3" t="str">
        <f>IF(OR(ISNA(VLOOKUP(Tableau161920[[#This Row],[Référence]],MON_MSG!A:H,7,FALSE)),ISBLANK(VLOOKUP(Tableau161920[[#This Row],[Référence]],MON_MSG!A:H,7,FALSE))),"",VLOOKUP(Tableau161920[[#This Row],[Référence]],MON_MSG!A:H,7,FALSE))</f>
        <v/>
      </c>
      <c r="L1629" s="3" t="str">
        <f>IF(OR(ISNA(VLOOKUP(Tableau161920[[#This Row],[Référence]],MON_MSG!A:I,8,FALSE)),ISBLANK(VLOOKUP(Tableau161920[[#This Row],[Référence]],MON_MSG!A:I,8,FALSE))),"",VLOOKUP(Tableau161920[[#This Row],[Référence]],MON_MSG!A:I,8,FALSE))</f>
        <v/>
      </c>
      <c r="M1629" s="3" t="str">
        <f>IF(OR(ISNA(VLOOKUP(Tableau161920[[#This Row],[Référence]],MON_MSG!A:J,9,FALSE)),ISBLANK(VLOOKUP(Tableau161920[[#This Row],[Référence]],MON_MSG!A:J,9,FALSE))),"",VLOOKUP(Tableau161920[[#This Row],[Référence]],MON_MSG!A:J,9,FALSE))</f>
        <v/>
      </c>
      <c r="N1629" s="3" t="str">
        <f>IF(VLOOKUP($A1629,DICO_Complet!A:R,12,FALSE)=0,"",VLOOKUP($A1629,DICO_Complet!A:R,12,FALSE))</f>
        <v>RSB59_419 _p3</v>
      </c>
      <c r="O1629" s="3" t="str">
        <f>IF(VLOOKUP($A1629,DICO_Complet!A:R,13,FALSE)=0,"",VLOOKUP($A1629,DICO_Complet!A:R,13,FALSE))</f>
        <v>059-0419-p3</v>
      </c>
      <c r="P1629" s="3" t="str">
        <f>IF(VLOOKUP($A1629,DICO_Complet!A:R,14,FALSE)=0,"",VLOOKUP($A1629,DICO_Complet!A:R,14,FALSE))</f>
        <v>058-0419-p3</v>
      </c>
      <c r="Q1629" s="3" t="str">
        <f>IF(VLOOKUP($A1629,DICO_Complet!A:R,15,FALSE)=0,"",VLOOKUP($A1629,DICO_Complet!A:R,15,FALSE))</f>
        <v>059-0412-p3</v>
      </c>
      <c r="R1629" s="3" t="str">
        <f>IF(VLOOKUP($A1629,DICO_Complet!A:R,16,FALSE)=0,"",VLOOKUP($A1629,DICO_Complet!A:R,16,FALSE))</f>
        <v/>
      </c>
      <c r="S1629" s="3" t="str">
        <f>IF(VLOOKUP($A1629,DICO_Complet!A:R,17,FALSE)=0,"",VLOOKUP($A1629,DICO_Complet!A:R,17,FALSE))</f>
        <v/>
      </c>
      <c r="T1629" s="3" t="str">
        <f>IF(VLOOKUP($A1629,DICO_Complet!A:R,18,FALSE)=0,"",VLOOKUP($A1629,DICO_Complet!A:R,18,FALSE))</f>
        <v/>
      </c>
    </row>
    <row r="1630" spans="1:20">
      <c r="A1630" s="29">
        <v>250212174203</v>
      </c>
      <c r="B1630" s="30" t="str">
        <f>IF(ISNA(VLOOKUP(Tableau161920[[#This Row],[Référence]],MON_MSG!A:B,2,FALSE)),"N",IF($I1630="Obsolete","N","O"))</f>
        <v>O</v>
      </c>
      <c r="C1630" s="3" t="str">
        <f>VLOOKUP($A1630,DICO_Complet!A:R,3,FALSE)</f>
        <v>Transaction</v>
      </c>
      <c r="D1630" s="3" t="str">
        <f>VLOOKUP($A1630,DICO_Complet!A:R,4,FALSE)</f>
        <v>threeDs</v>
      </c>
      <c r="E1630" s="3" t="str">
        <f>VLOOKUP($A1630,DICO_Complet!A:R,5,FALSE)</f>
        <v>visathreeDsIndicator</v>
      </c>
      <c r="F1630" s="3" t="str">
        <f>VLOOKUP($A1630,DICO_Complet!A:R,6,FALSE)</f>
        <v>Exact1AlphaNumericText</v>
      </c>
      <c r="G1630" s="31" t="str">
        <f>VLOOKUP($A1630,DICO_Complet!A:R,7,FALSE)</f>
        <v>DNS</v>
      </c>
      <c r="H1630" s="31">
        <f>VLOOKUP($A1630,DICO_Complet!A:R,8,FALSE)</f>
        <v>0</v>
      </c>
      <c r="I1630" s="3" t="str">
        <f>IF(VLOOKUP($A1630,DICO_Complet!A:R,9,FALSE)&lt;&gt;0,VLOOKUP($A1630,DICO_Complet!A:R,9,FALSE),"")</f>
        <v/>
      </c>
      <c r="J1630" s="3" t="str">
        <f>VLOOKUP($A1630,DICO_Complet!A:R,10,FALSE)</f>
        <v xml:space="preserve">3D-Secure indicator </v>
      </c>
      <c r="K1630" s="3" t="str">
        <f>IF(OR(ISNA(VLOOKUP(Tableau161920[[#This Row],[Référence]],MON_MSG!A:H,7,FALSE)),ISBLANK(VLOOKUP(Tableau161920[[#This Row],[Référence]],MON_MSG!A:H,7,FALSE))),"",VLOOKUP(Tableau161920[[#This Row],[Référence]],MON_MSG!A:H,7,FALSE))</f>
        <v/>
      </c>
      <c r="L1630" s="3" t="str">
        <f>IF(OR(ISNA(VLOOKUP(Tableau161920[[#This Row],[Référence]],MON_MSG!A:I,8,FALSE)),ISBLANK(VLOOKUP(Tableau161920[[#This Row],[Référence]],MON_MSG!A:I,8,FALSE))),"",VLOOKUP(Tableau161920[[#This Row],[Référence]],MON_MSG!A:I,8,FALSE))</f>
        <v/>
      </c>
      <c r="M1630" s="3" t="str">
        <f>IF(OR(ISNA(VLOOKUP(Tableau161920[[#This Row],[Référence]],MON_MSG!A:J,9,FALSE)),ISBLANK(VLOOKUP(Tableau161920[[#This Row],[Référence]],MON_MSG!A:J,9,FALSE))),"",VLOOKUP(Tableau161920[[#This Row],[Référence]],MON_MSG!A:J,9,FALSE))</f>
        <v/>
      </c>
      <c r="N1630" s="3" t="str">
        <f>IF(VLOOKUP($A1630,DICO_Complet!A:R,12,FALSE)=0,"",VLOOKUP($A1630,DICO_Complet!A:R,12,FALSE))</f>
        <v>RSB119_0007</v>
      </c>
      <c r="O1630" s="3" t="str">
        <f>IF(VLOOKUP($A1630,DICO_Complet!A:R,13,FALSE)=0,"",VLOOKUP($A1630,DICO_Complet!A:R,13,FALSE))</f>
        <v>119-0007</v>
      </c>
      <c r="P1630" s="3" t="str">
        <f>IF(VLOOKUP($A1630,DICO_Complet!A:R,14,FALSE)=0,"",VLOOKUP($A1630,DICO_Complet!A:R,14,FALSE))</f>
        <v/>
      </c>
      <c r="Q1630" s="3" t="str">
        <f>IF(VLOOKUP($A1630,DICO_Complet!A:R,15,FALSE)=0,"",VLOOKUP($A1630,DICO_Complet!A:R,15,FALSE))</f>
        <v/>
      </c>
      <c r="R1630" s="3" t="str">
        <f>IF(VLOOKUP($A1630,DICO_Complet!A:R,16,FALSE)=0,"",VLOOKUP($A1630,DICO_Complet!A:R,16,FALSE))</f>
        <v>126-20</v>
      </c>
      <c r="S1630" s="3" t="str">
        <f>IF(VLOOKUP($A1630,DICO_Complet!A:R,17,FALSE)=0,"",VLOOKUP($A1630,DICO_Complet!A:R,17,FALSE))</f>
        <v/>
      </c>
      <c r="T1630" s="3" t="str">
        <f>IF(VLOOKUP($A1630,DICO_Complet!A:R,18,FALSE)=0,"",VLOOKUP($A1630,DICO_Complet!A:R,18,FALSE))</f>
        <v/>
      </c>
    </row>
    <row r="1631" spans="1:20">
      <c r="A1631" s="29">
        <v>251112090700</v>
      </c>
      <c r="B1631" s="30" t="str">
        <f>IF(ISNA(VLOOKUP(Tableau161920[[#This Row],[Référence]],MON_MSG!A:B,2,FALSE)),"N",IF($I1631="Obsolete","N","O"))</f>
        <v>O</v>
      </c>
      <c r="C1631" s="3" t="str">
        <f>VLOOKUP($A1631,DICO_Complet!A:R,3,FALSE)</f>
        <v>Transaction</v>
      </c>
      <c r="D1631" s="3" t="str">
        <f>VLOOKUP($A1631,DICO_Complet!A:R,4,FALSE)</f>
        <v>transactionData</v>
      </c>
      <c r="E1631" s="3" t="str">
        <f>VLOOKUP($A1631,DICO_Complet!A:R,5,FALSE)</f>
        <v>countryReferenceExchangeStatus</v>
      </c>
      <c r="F1631" s="3" t="str">
        <f>VLOOKUP($A1631,DICO_Complet!A:R,6,FALSE)</f>
        <v>AdditionalDataType</v>
      </c>
      <c r="G1631" s="31" t="str">
        <f>VLOOKUP($A1631,DICO_Complet!A:R,7,FALSE)</f>
        <v>DNS</v>
      </c>
      <c r="H1631" s="31">
        <f>VLOOKUP($A1631,DICO_Complet!A:R,8,FALSE)</f>
        <v>0</v>
      </c>
      <c r="I1631" s="3" t="str">
        <f>IF(VLOOKUP($A1631,DICO_Complet!A:R,9,FALSE)&lt;&gt;0,VLOOKUP($A1631,DICO_Complet!A:R,9,FALSE),"")</f>
        <v/>
      </c>
      <c r="J1631" s="3" t="str">
        <f>VLOOKUP($A1631,DICO_Complet!A:R,10,FALSE)</f>
        <v>Status of  exchange with country reference system</v>
      </c>
      <c r="K1631" s="3" t="str">
        <f>IF(OR(ISNA(VLOOKUP(Tableau161920[[#This Row],[Référence]],MON_MSG!A:H,7,FALSE)),ISBLANK(VLOOKUP(Tableau161920[[#This Row],[Référence]],MON_MSG!A:H,7,FALSE))),"",VLOOKUP(Tableau161920[[#This Row],[Référence]],MON_MSG!A:H,7,FALSE))</f>
        <v/>
      </c>
      <c r="L1631" s="3" t="str">
        <f>IF(OR(ISNA(VLOOKUP(Tableau161920[[#This Row],[Référence]],MON_MSG!A:I,8,FALSE)),ISBLANK(VLOOKUP(Tableau161920[[#This Row],[Référence]],MON_MSG!A:I,8,FALSE))),"",VLOOKUP(Tableau161920[[#This Row],[Référence]],MON_MSG!A:I,8,FALSE))</f>
        <v/>
      </c>
      <c r="M1631" s="3" t="str">
        <f>IF(OR(ISNA(VLOOKUP(Tableau161920[[#This Row],[Référence]],MON_MSG!A:J,9,FALSE)),ISBLANK(VLOOKUP(Tableau161920[[#This Row],[Référence]],MON_MSG!A:J,9,FALSE))),"",VLOOKUP(Tableau161920[[#This Row],[Référence]],MON_MSG!A:J,9,FALSE))</f>
        <v/>
      </c>
      <c r="N1631" s="3" t="str">
        <f>IF(VLOOKUP($A1631,DICO_Complet!A:R,12,FALSE)=0,"",VLOOKUP($A1631,DICO_Complet!A:R,12,FALSE))</f>
        <v/>
      </c>
      <c r="O1631" s="3" t="str">
        <f>IF(VLOOKUP($A1631,DICO_Complet!A:R,13,FALSE)=0,"",VLOOKUP($A1631,DICO_Complet!A:R,13,FALSE))</f>
        <v/>
      </c>
      <c r="P1631" s="3" t="str">
        <f>IF(VLOOKUP($A1631,DICO_Complet!A:R,14,FALSE)=0,"",VLOOKUP($A1631,DICO_Complet!A:R,14,FALSE))</f>
        <v/>
      </c>
      <c r="Q1631" s="3" t="str">
        <f>IF(VLOOKUP($A1631,DICO_Complet!A:R,15,FALSE)=0,"",VLOOKUP($A1631,DICO_Complet!A:R,15,FALSE))</f>
        <v/>
      </c>
      <c r="R1631" s="3" t="str">
        <f>IF(VLOOKUP($A1631,DICO_Complet!A:R,16,FALSE)=0,"",VLOOKUP($A1631,DICO_Complet!A:R,16,FALSE))</f>
        <v/>
      </c>
      <c r="S1631" s="3" t="str">
        <f>IF(VLOOKUP($A1631,DICO_Complet!A:R,17,FALSE)=0,"",VLOOKUP($A1631,DICO_Complet!A:R,17,FALSE))</f>
        <v/>
      </c>
      <c r="T1631" s="3" t="str">
        <f>IF(VLOOKUP($A1631,DICO_Complet!A:R,18,FALSE)=0,"",VLOOKUP($A1631,DICO_Complet!A:R,18,FALSE))</f>
        <v/>
      </c>
    </row>
    <row r="1632" spans="1:20">
      <c r="A1632" s="29">
        <v>251112090300</v>
      </c>
      <c r="B1632" s="30" t="str">
        <f>IF(ISNA(VLOOKUP(Tableau161920[[#This Row],[Référence]],MON_MSG!A:B,2,FALSE)),"N",IF($I1632="Obsolete","N","O"))</f>
        <v>O</v>
      </c>
      <c r="C1632" s="3" t="str">
        <f>VLOOKUP($A1632,DICO_Complet!A:R,3,FALSE)</f>
        <v>Transaction</v>
      </c>
      <c r="D1632" s="3" t="str">
        <f>VLOOKUP($A1632,DICO_Complet!A:R,4,FALSE)</f>
        <v>transactionData</v>
      </c>
      <c r="E1632" s="3" t="str">
        <f>VLOOKUP($A1632,DICO_Complet!A:R,5,FALSE)</f>
        <v>currencyReferenceExchangeStatus</v>
      </c>
      <c r="F1632" s="3" t="str">
        <f>VLOOKUP($A1632,DICO_Complet!A:R,6,FALSE)</f>
        <v>AdditionalDataType</v>
      </c>
      <c r="G1632" s="31" t="str">
        <f>VLOOKUP($A1632,DICO_Complet!A:R,7,FALSE)</f>
        <v>DNS</v>
      </c>
      <c r="H1632" s="31">
        <f>VLOOKUP($A1632,DICO_Complet!A:R,8,FALSE)</f>
        <v>0</v>
      </c>
      <c r="I1632" s="3" t="str">
        <f>IF(VLOOKUP($A1632,DICO_Complet!A:R,9,FALSE)&lt;&gt;0,VLOOKUP($A1632,DICO_Complet!A:R,9,FALSE),"")</f>
        <v/>
      </c>
      <c r="J1632" s="3" t="str">
        <f>VLOOKUP($A1632,DICO_Complet!A:R,10,FALSE)</f>
        <v>Status of  exchange with currency reference system</v>
      </c>
      <c r="K1632" s="3" t="str">
        <f>IF(OR(ISNA(VLOOKUP(Tableau161920[[#This Row],[Référence]],MON_MSG!A:H,7,FALSE)),ISBLANK(VLOOKUP(Tableau161920[[#This Row],[Référence]],MON_MSG!A:H,7,FALSE))),"",VLOOKUP(Tableau161920[[#This Row],[Référence]],MON_MSG!A:H,7,FALSE))</f>
        <v/>
      </c>
      <c r="L1632" s="3" t="str">
        <f>IF(OR(ISNA(VLOOKUP(Tableau161920[[#This Row],[Référence]],MON_MSG!A:I,8,FALSE)),ISBLANK(VLOOKUP(Tableau161920[[#This Row],[Référence]],MON_MSG!A:I,8,FALSE))),"",VLOOKUP(Tableau161920[[#This Row],[Référence]],MON_MSG!A:I,8,FALSE))</f>
        <v/>
      </c>
      <c r="M1632" s="3" t="str">
        <f>IF(OR(ISNA(VLOOKUP(Tableau161920[[#This Row],[Référence]],MON_MSG!A:J,9,FALSE)),ISBLANK(VLOOKUP(Tableau161920[[#This Row],[Référence]],MON_MSG!A:J,9,FALSE))),"",VLOOKUP(Tableau161920[[#This Row],[Référence]],MON_MSG!A:J,9,FALSE))</f>
        <v/>
      </c>
      <c r="N1632" s="3" t="str">
        <f>IF(VLOOKUP($A1632,DICO_Complet!A:R,12,FALSE)=0,"",VLOOKUP($A1632,DICO_Complet!A:R,12,FALSE))</f>
        <v/>
      </c>
      <c r="O1632" s="3" t="str">
        <f>IF(VLOOKUP($A1632,DICO_Complet!A:R,13,FALSE)=0,"",VLOOKUP($A1632,DICO_Complet!A:R,13,FALSE))</f>
        <v/>
      </c>
      <c r="P1632" s="3" t="str">
        <f>IF(VLOOKUP($A1632,DICO_Complet!A:R,14,FALSE)=0,"",VLOOKUP($A1632,DICO_Complet!A:R,14,FALSE))</f>
        <v/>
      </c>
      <c r="Q1632" s="3" t="str">
        <f>IF(VLOOKUP($A1632,DICO_Complet!A:R,15,FALSE)=0,"",VLOOKUP($A1632,DICO_Complet!A:R,15,FALSE))</f>
        <v/>
      </c>
      <c r="R1632" s="3" t="str">
        <f>IF(VLOOKUP($A1632,DICO_Complet!A:R,16,FALSE)=0,"",VLOOKUP($A1632,DICO_Complet!A:R,16,FALSE))</f>
        <v/>
      </c>
      <c r="S1632" s="3" t="str">
        <f>IF(VLOOKUP($A1632,DICO_Complet!A:R,17,FALSE)=0,"",VLOOKUP($A1632,DICO_Complet!A:R,17,FALSE))</f>
        <v/>
      </c>
      <c r="T1632" s="3" t="str">
        <f>IF(VLOOKUP($A1632,DICO_Complet!A:R,18,FALSE)=0,"",VLOOKUP($A1632,DICO_Complet!A:R,18,FALSE))</f>
        <v/>
      </c>
    </row>
    <row r="1633" spans="1:20">
      <c r="A1633" s="29">
        <v>251112090500</v>
      </c>
      <c r="B1633" s="30" t="str">
        <f>IF(ISNA(VLOOKUP(Tableau161920[[#This Row],[Référence]],MON_MSG!A:B,2,FALSE)),"N",IF($I1633="Obsolete","N","O"))</f>
        <v>O</v>
      </c>
      <c r="C1633" s="3" t="str">
        <f>VLOOKUP($A1633,DICO_Complet!A:R,3,FALSE)</f>
        <v>Transaction</v>
      </c>
      <c r="D1633" s="3" t="str">
        <f>VLOOKUP($A1633,DICO_Complet!A:R,4,FALSE)</f>
        <v>transactionData</v>
      </c>
      <c r="E1633" s="3" t="str">
        <f>VLOOKUP($A1633,DICO_Complet!A:R,5,FALSE)</f>
        <v>institutionReferenceExchangeStatus</v>
      </c>
      <c r="F1633" s="3" t="str">
        <f>VLOOKUP($A1633,DICO_Complet!A:R,6,FALSE)</f>
        <v>AdditionalDataType</v>
      </c>
      <c r="G1633" s="31" t="str">
        <f>VLOOKUP($A1633,DICO_Complet!A:R,7,FALSE)</f>
        <v>DNS</v>
      </c>
      <c r="H1633" s="31">
        <f>VLOOKUP($A1633,DICO_Complet!A:R,8,FALSE)</f>
        <v>0</v>
      </c>
      <c r="I1633" s="3" t="str">
        <f>IF(VLOOKUP($A1633,DICO_Complet!A:R,9,FALSE)&lt;&gt;0,VLOOKUP($A1633,DICO_Complet!A:R,9,FALSE),"")</f>
        <v/>
      </c>
      <c r="J1633" s="3" t="str">
        <f>VLOOKUP($A1633,DICO_Complet!A:R,10,FALSE)</f>
        <v>Status of  exchange with institution reference system</v>
      </c>
      <c r="K1633" s="3" t="str">
        <f>IF(OR(ISNA(VLOOKUP(Tableau161920[[#This Row],[Référence]],MON_MSG!A:H,7,FALSE)),ISBLANK(VLOOKUP(Tableau161920[[#This Row],[Référence]],MON_MSG!A:H,7,FALSE))),"",VLOOKUP(Tableau161920[[#This Row],[Référence]],MON_MSG!A:H,7,FALSE))</f>
        <v/>
      </c>
      <c r="L1633" s="3" t="str">
        <f>IF(OR(ISNA(VLOOKUP(Tableau161920[[#This Row],[Référence]],MON_MSG!A:I,8,FALSE)),ISBLANK(VLOOKUP(Tableau161920[[#This Row],[Référence]],MON_MSG!A:I,8,FALSE))),"",VLOOKUP(Tableau161920[[#This Row],[Référence]],MON_MSG!A:I,8,FALSE))</f>
        <v/>
      </c>
      <c r="M1633" s="3" t="str">
        <f>IF(OR(ISNA(VLOOKUP(Tableau161920[[#This Row],[Référence]],MON_MSG!A:J,9,FALSE)),ISBLANK(VLOOKUP(Tableau161920[[#This Row],[Référence]],MON_MSG!A:J,9,FALSE))),"",VLOOKUP(Tableau161920[[#This Row],[Référence]],MON_MSG!A:J,9,FALSE))</f>
        <v/>
      </c>
      <c r="N1633" s="3" t="str">
        <f>IF(VLOOKUP($A1633,DICO_Complet!A:R,12,FALSE)=0,"",VLOOKUP($A1633,DICO_Complet!A:R,12,FALSE))</f>
        <v/>
      </c>
      <c r="O1633" s="3" t="str">
        <f>IF(VLOOKUP($A1633,DICO_Complet!A:R,13,FALSE)=0,"",VLOOKUP($A1633,DICO_Complet!A:R,13,FALSE))</f>
        <v/>
      </c>
      <c r="P1633" s="3" t="str">
        <f>IF(VLOOKUP($A1633,DICO_Complet!A:R,14,FALSE)=0,"",VLOOKUP($A1633,DICO_Complet!A:R,14,FALSE))</f>
        <v/>
      </c>
      <c r="Q1633" s="3" t="str">
        <f>IF(VLOOKUP($A1633,DICO_Complet!A:R,15,FALSE)=0,"",VLOOKUP($A1633,DICO_Complet!A:R,15,FALSE))</f>
        <v/>
      </c>
      <c r="R1633" s="3" t="str">
        <f>IF(VLOOKUP($A1633,DICO_Complet!A:R,16,FALSE)=0,"",VLOOKUP($A1633,DICO_Complet!A:R,16,FALSE))</f>
        <v/>
      </c>
      <c r="S1633" s="3" t="str">
        <f>IF(VLOOKUP($A1633,DICO_Complet!A:R,17,FALSE)=0,"",VLOOKUP($A1633,DICO_Complet!A:R,17,FALSE))</f>
        <v/>
      </c>
      <c r="T1633" s="3" t="str">
        <f>IF(VLOOKUP($A1633,DICO_Complet!A:R,18,FALSE)=0,"",VLOOKUP($A1633,DICO_Complet!A:R,18,FALSE))</f>
        <v/>
      </c>
    </row>
    <row r="1634" spans="1:20">
      <c r="A1634" s="29">
        <v>251112090100</v>
      </c>
      <c r="B1634" s="30" t="str">
        <f>IF(ISNA(VLOOKUP(Tableau161920[[#This Row],[Référence]],MON_MSG!A:B,2,FALSE)),"N",IF($I1634="Obsolete","N","O"))</f>
        <v>O</v>
      </c>
      <c r="C1634" s="3" t="str">
        <f>VLOOKUP($A1634,DICO_Complet!A:R,3,FALSE)</f>
        <v>Transaction</v>
      </c>
      <c r="D1634" s="3" t="str">
        <f>VLOOKUP($A1634,DICO_Complet!A:R,4,FALSE)</f>
        <v>transactionData</v>
      </c>
      <c r="E1634" s="3" t="str">
        <f>VLOOKUP($A1634,DICO_Complet!A:R,5,FALSE)</f>
        <v>merchantReferenceExchangeStatus</v>
      </c>
      <c r="F1634" s="3" t="str">
        <f>VLOOKUP($A1634,DICO_Complet!A:R,6,FALSE)</f>
        <v>AdditionalDataType</v>
      </c>
      <c r="G1634" s="31" t="str">
        <f>VLOOKUP($A1634,DICO_Complet!A:R,7,FALSE)</f>
        <v>DNS</v>
      </c>
      <c r="H1634" s="31">
        <f>VLOOKUP($A1634,DICO_Complet!A:R,8,FALSE)</f>
        <v>0</v>
      </c>
      <c r="I1634" s="3" t="str">
        <f>IF(VLOOKUP($A1634,DICO_Complet!A:R,9,FALSE)&lt;&gt;0,VLOOKUP($A1634,DICO_Complet!A:R,9,FALSE),"")</f>
        <v/>
      </c>
      <c r="J1634" s="3" t="str">
        <f>VLOOKUP($A1634,DICO_Complet!A:R,10,FALSE)</f>
        <v>Status of  exchange with merchant reference system</v>
      </c>
      <c r="K1634" s="3" t="str">
        <f>IF(OR(ISNA(VLOOKUP(Tableau161920[[#This Row],[Référence]],MON_MSG!A:H,7,FALSE)),ISBLANK(VLOOKUP(Tableau161920[[#This Row],[Référence]],MON_MSG!A:H,7,FALSE))),"",VLOOKUP(Tableau161920[[#This Row],[Référence]],MON_MSG!A:H,7,FALSE))</f>
        <v/>
      </c>
      <c r="L1634" s="3" t="str">
        <f>IF(OR(ISNA(VLOOKUP(Tableau161920[[#This Row],[Référence]],MON_MSG!A:I,8,FALSE)),ISBLANK(VLOOKUP(Tableau161920[[#This Row],[Référence]],MON_MSG!A:I,8,FALSE))),"",VLOOKUP(Tableau161920[[#This Row],[Référence]],MON_MSG!A:I,8,FALSE))</f>
        <v/>
      </c>
      <c r="M1634" s="3" t="str">
        <f>IF(OR(ISNA(VLOOKUP(Tableau161920[[#This Row],[Référence]],MON_MSG!A:J,9,FALSE)),ISBLANK(VLOOKUP(Tableau161920[[#This Row],[Référence]],MON_MSG!A:J,9,FALSE))),"",VLOOKUP(Tableau161920[[#This Row],[Référence]],MON_MSG!A:J,9,FALSE))</f>
        <v/>
      </c>
      <c r="N1634" s="3" t="str">
        <f>IF(VLOOKUP($A1634,DICO_Complet!A:R,12,FALSE)=0,"",VLOOKUP($A1634,DICO_Complet!A:R,12,FALSE))</f>
        <v/>
      </c>
      <c r="O1634" s="3" t="str">
        <f>IF(VLOOKUP($A1634,DICO_Complet!A:R,13,FALSE)=0,"",VLOOKUP($A1634,DICO_Complet!A:R,13,FALSE))</f>
        <v/>
      </c>
      <c r="P1634" s="3" t="str">
        <f>IF(VLOOKUP($A1634,DICO_Complet!A:R,14,FALSE)=0,"",VLOOKUP($A1634,DICO_Complet!A:R,14,FALSE))</f>
        <v/>
      </c>
      <c r="Q1634" s="3" t="str">
        <f>IF(VLOOKUP($A1634,DICO_Complet!A:R,15,FALSE)=0,"",VLOOKUP($A1634,DICO_Complet!A:R,15,FALSE))</f>
        <v/>
      </c>
      <c r="R1634" s="3" t="str">
        <f>IF(VLOOKUP($A1634,DICO_Complet!A:R,16,FALSE)=0,"",VLOOKUP($A1634,DICO_Complet!A:R,16,FALSE))</f>
        <v/>
      </c>
      <c r="S1634" s="3" t="str">
        <f>IF(VLOOKUP($A1634,DICO_Complet!A:R,17,FALSE)=0,"",VLOOKUP($A1634,DICO_Complet!A:R,17,FALSE))</f>
        <v/>
      </c>
      <c r="T1634" s="3" t="str">
        <f>IF(VLOOKUP($A1634,DICO_Complet!A:R,18,FALSE)=0,"",VLOOKUP($A1634,DICO_Complet!A:R,18,FALSE))</f>
        <v/>
      </c>
    </row>
    <row r="1635" spans="1:20">
      <c r="A1635" s="29">
        <v>250708105400</v>
      </c>
      <c r="B1635" s="30" t="str">
        <f>IF(ISNA(VLOOKUP(Tableau161920[[#This Row],[Référence]],MON_MSG!A:B,2,FALSE)),"N",IF($I1635="Obsolete","N","O"))</f>
        <v>N</v>
      </c>
      <c r="C1635" s="3" t="str">
        <f>VLOOKUP($A1635,DICO_Complet!A:R,3,FALSE)</f>
        <v>Transaction</v>
      </c>
      <c r="D1635" s="3" t="str">
        <f>VLOOKUP($A1635,DICO_Complet!A:R,4,FALSE)</f>
        <v>transactionDetails</v>
      </c>
      <c r="E1635" s="3" t="str">
        <f>VLOOKUP($A1635,DICO_Complet!A:R,5,FALSE)</f>
        <v>acceptanceMode</v>
      </c>
      <c r="F1635" s="3" t="str">
        <f>VLOOKUP($A1635,DICO_Complet!A:R,6,FALSE)</f>
        <v>AcceptanceModeCodeset</v>
      </c>
      <c r="G1635" s="31" t="str">
        <f>VLOOKUP($A1635,DICO_Complet!A:R,7,FALSE)</f>
        <v>DNS</v>
      </c>
      <c r="H1635" s="31">
        <f>VLOOKUP($A1635,DICO_Complet!A:R,8,FALSE)</f>
        <v>0</v>
      </c>
      <c r="I1635" s="3" t="str">
        <f>IF(VLOOKUP($A1635,DICO_Complet!A:R,9,FALSE)&lt;&gt;0,VLOOKUP($A1635,DICO_Complet!A:R,9,FALSE),"")</f>
        <v>Obsolete</v>
      </c>
      <c r="J1635" s="3" t="str">
        <f>VLOOKUP($A1635,DICO_Complet!A:R,10,FALSE)</f>
        <v>Payment Acceptance Channel Mode</v>
      </c>
      <c r="K1635" s="3" t="str">
        <f>IF(OR(ISNA(VLOOKUP(Tableau161920[[#This Row],[Référence]],MON_MSG!A:H,7,FALSE)),ISBLANK(VLOOKUP(Tableau161920[[#This Row],[Référence]],MON_MSG!A:H,7,FALSE))),"",VLOOKUP(Tableau161920[[#This Row],[Référence]],MON_MSG!A:H,7,FALSE))</f>
        <v/>
      </c>
      <c r="L1635" s="3" t="str">
        <f>IF(OR(ISNA(VLOOKUP(Tableau161920[[#This Row],[Référence]],MON_MSG!A:I,8,FALSE)),ISBLANK(VLOOKUP(Tableau161920[[#This Row],[Référence]],MON_MSG!A:I,8,FALSE))),"",VLOOKUP(Tableau161920[[#This Row],[Référence]],MON_MSG!A:I,8,FALSE))</f>
        <v/>
      </c>
      <c r="M1635" s="3" t="str">
        <f>IF(OR(ISNA(VLOOKUP(Tableau161920[[#This Row],[Référence]],MON_MSG!A:J,9,FALSE)),ISBLANK(VLOOKUP(Tableau161920[[#This Row],[Référence]],MON_MSG!A:J,9,FALSE))),"",VLOOKUP(Tableau161920[[#This Row],[Référence]],MON_MSG!A:J,9,FALSE))</f>
        <v/>
      </c>
      <c r="N1635" s="3" t="str">
        <f>IF(VLOOKUP($A1635,DICO_Complet!A:R,12,FALSE)=0,"",VLOOKUP($A1635,DICO_Complet!A:R,12,FALSE))</f>
        <v/>
      </c>
      <c r="O1635" s="3" t="str">
        <f>IF(VLOOKUP($A1635,DICO_Complet!A:R,13,FALSE)=0,"",VLOOKUP($A1635,DICO_Complet!A:R,13,FALSE))</f>
        <v/>
      </c>
      <c r="P1635" s="3" t="str">
        <f>IF(VLOOKUP($A1635,DICO_Complet!A:R,14,FALSE)=0,"",VLOOKUP($A1635,DICO_Complet!A:R,14,FALSE))</f>
        <v/>
      </c>
      <c r="Q1635" s="3" t="str">
        <f>IF(VLOOKUP($A1635,DICO_Complet!A:R,15,FALSE)=0,"",VLOOKUP($A1635,DICO_Complet!A:R,15,FALSE))</f>
        <v/>
      </c>
      <c r="R1635" s="3" t="str">
        <f>IF(VLOOKUP($A1635,DICO_Complet!A:R,16,FALSE)=0,"",VLOOKUP($A1635,DICO_Complet!A:R,16,FALSE))</f>
        <v/>
      </c>
      <c r="S1635" s="3" t="str">
        <f>IF(VLOOKUP($A1635,DICO_Complet!A:R,17,FALSE)=0,"",VLOOKUP($A1635,DICO_Complet!A:R,17,FALSE))</f>
        <v/>
      </c>
      <c r="T1635" s="3" t="str">
        <f>IF(VLOOKUP($A1635,DICO_Complet!A:R,18,FALSE)=0,"",VLOOKUP($A1635,DICO_Complet!A:R,18,FALSE))</f>
        <v/>
      </c>
    </row>
    <row r="1636" spans="1:20">
      <c r="A1636" s="29">
        <v>250425100305</v>
      </c>
      <c r="B1636" s="30" t="str">
        <f>IF(ISNA(VLOOKUP(Tableau161920[[#This Row],[Référence]],MON_MSG!A:B,2,FALSE)),"N",IF($I1636="Obsolete","N","O"))</f>
        <v>O</v>
      </c>
      <c r="C1636" s="3" t="str">
        <f>VLOOKUP($A1636,DICO_Complet!A:R,3,FALSE)</f>
        <v>Transaction</v>
      </c>
      <c r="D1636" s="3" t="str">
        <f>VLOOKUP($A1636,DICO_Complet!A:R,4,FALSE)</f>
        <v>transactionDetails</v>
      </c>
      <c r="E1636" s="3" t="str">
        <f>VLOOKUP($A1636,DICO_Complet!A:R,5,FALSE)</f>
        <v>acceptanceSystemTransactionNumber</v>
      </c>
      <c r="F1636" s="3" t="str">
        <f>VLOOKUP($A1636,DICO_Complet!A:R,6,FALSE)</f>
        <v>Exact6NumericText</v>
      </c>
      <c r="G1636" s="31" t="str">
        <f>VLOOKUP($A1636,DICO_Complet!A:R,7,FALSE)</f>
        <v>DNS</v>
      </c>
      <c r="H1636" s="31">
        <f>VLOOKUP($A1636,DICO_Complet!A:R,8,FALSE)</f>
        <v>0</v>
      </c>
      <c r="I1636" s="3" t="str">
        <f>IF(VLOOKUP($A1636,DICO_Complet!A:R,9,FALSE)&lt;&gt;0,VLOOKUP($A1636,DICO_Complet!A:R,9,FALSE),"")</f>
        <v/>
      </c>
      <c r="J1636" s="3" t="str">
        <f>VLOOKUP($A1636,DICO_Complet!A:R,10,FALSE)</f>
        <v>Transaction number generated by acceptance system</v>
      </c>
      <c r="K1636" s="3" t="str">
        <f>IF(OR(ISNA(VLOOKUP(Tableau161920[[#This Row],[Référence]],MON_MSG!A:H,7,FALSE)),ISBLANK(VLOOKUP(Tableau161920[[#This Row],[Référence]],MON_MSG!A:H,7,FALSE))),"",VLOOKUP(Tableau161920[[#This Row],[Référence]],MON_MSG!A:H,7,FALSE))</f>
        <v/>
      </c>
      <c r="L1636" s="3" t="str">
        <f>IF(OR(ISNA(VLOOKUP(Tableau161920[[#This Row],[Référence]],MON_MSG!A:I,8,FALSE)),ISBLANK(VLOOKUP(Tableau161920[[#This Row],[Référence]],MON_MSG!A:I,8,FALSE))),"",VLOOKUP(Tableau161920[[#This Row],[Référence]],MON_MSG!A:I,8,FALSE))</f>
        <v/>
      </c>
      <c r="M1636" s="3" t="str">
        <f>IF(OR(ISNA(VLOOKUP(Tableau161920[[#This Row],[Référence]],MON_MSG!A:J,9,FALSE)),ISBLANK(VLOOKUP(Tableau161920[[#This Row],[Référence]],MON_MSG!A:J,9,FALSE))),"",VLOOKUP(Tableau161920[[#This Row],[Référence]],MON_MSG!A:J,9,FALSE))</f>
        <v/>
      </c>
      <c r="N1636" s="3" t="str">
        <f>IF(VLOOKUP($A1636,DICO_Complet!A:R,12,FALSE)=0,"",VLOOKUP($A1636,DICO_Complet!A:R,12,FALSE))</f>
        <v/>
      </c>
      <c r="O1636" s="3" t="str">
        <f>IF(VLOOKUP($A1636,DICO_Complet!A:R,13,FALSE)=0,"",VLOOKUP($A1636,DICO_Complet!A:R,13,FALSE))</f>
        <v/>
      </c>
      <c r="P1636" s="3" t="str">
        <f>IF(VLOOKUP($A1636,DICO_Complet!A:R,14,FALSE)=0,"",VLOOKUP($A1636,DICO_Complet!A:R,14,FALSE))</f>
        <v>047-10</v>
      </c>
      <c r="Q1636" s="3" t="str">
        <f>IF(VLOOKUP($A1636,DICO_Complet!A:R,15,FALSE)=0,"",VLOOKUP($A1636,DICO_Complet!A:R,15,FALSE))</f>
        <v/>
      </c>
      <c r="R1636" s="3" t="str">
        <f>IF(VLOOKUP($A1636,DICO_Complet!A:R,16,FALSE)=0,"",VLOOKUP($A1636,DICO_Complet!A:R,16,FALSE))</f>
        <v/>
      </c>
      <c r="S1636" s="3" t="str">
        <f>IF(VLOOKUP($A1636,DICO_Complet!A:R,17,FALSE)=0,"",VLOOKUP($A1636,DICO_Complet!A:R,17,FALSE))</f>
        <v/>
      </c>
      <c r="T1636" s="3" t="str">
        <f>IF(VLOOKUP($A1636,DICO_Complet!A:R,18,FALSE)=0,"",VLOOKUP($A1636,DICO_Complet!A:R,18,FALSE))</f>
        <v/>
      </c>
    </row>
    <row r="1637" spans="1:20">
      <c r="A1637" s="29">
        <v>250425100300</v>
      </c>
      <c r="B1637" s="30" t="str">
        <f>IF(ISNA(VLOOKUP(Tableau161920[[#This Row],[Référence]],MON_MSG!A:B,2,FALSE)),"N",IF($I1637="Obsolete","N","O"))</f>
        <v>O</v>
      </c>
      <c r="C1637" s="3" t="str">
        <f>VLOOKUP($A1637,DICO_Complet!A:R,3,FALSE)</f>
        <v>Transaction</v>
      </c>
      <c r="D1637" s="3" t="str">
        <f>VLOOKUP($A1637,DICO_Complet!A:R,4,FALSE)</f>
        <v>transactionDetails</v>
      </c>
      <c r="E1637" s="3" t="str">
        <f>VLOOKUP($A1637,DICO_Complet!A:R,5,FALSE)</f>
        <v>acceptorMessageNumber</v>
      </c>
      <c r="F1637" s="3" t="str">
        <f>VLOOKUP($A1637,DICO_Complet!A:R,6,FALSE)</f>
        <v>Exact5NumericText</v>
      </c>
      <c r="G1637" s="31" t="str">
        <f>VLOOKUP($A1637,DICO_Complet!A:R,7,FALSE)</f>
        <v>DNS</v>
      </c>
      <c r="H1637" s="31">
        <f>VLOOKUP($A1637,DICO_Complet!A:R,8,FALSE)</f>
        <v>0</v>
      </c>
      <c r="I1637" s="3" t="str">
        <f>IF(VLOOKUP($A1637,DICO_Complet!A:R,9,FALSE)&lt;&gt;0,VLOOKUP($A1637,DICO_Complet!A:R,9,FALSE),"")</f>
        <v/>
      </c>
      <c r="J1637" s="3" t="str">
        <f>VLOOKUP($A1637,DICO_Complet!A:R,10,FALSE)</f>
        <v>Message number</v>
      </c>
      <c r="K1637" s="3" t="str">
        <f>IF(OR(ISNA(VLOOKUP(Tableau161920[[#This Row],[Référence]],MON_MSG!A:H,7,FALSE)),ISBLANK(VLOOKUP(Tableau161920[[#This Row],[Référence]],MON_MSG!A:H,7,FALSE))),"",VLOOKUP(Tableau161920[[#This Row],[Référence]],MON_MSG!A:H,7,FALSE))</f>
        <v/>
      </c>
      <c r="L1637" s="3" t="str">
        <f>IF(OR(ISNA(VLOOKUP(Tableau161920[[#This Row],[Référence]],MON_MSG!A:I,8,FALSE)),ISBLANK(VLOOKUP(Tableau161920[[#This Row],[Référence]],MON_MSG!A:I,8,FALSE))),"",VLOOKUP(Tableau161920[[#This Row],[Référence]],MON_MSG!A:I,8,FALSE))</f>
        <v/>
      </c>
      <c r="M1637" s="3" t="str">
        <f>IF(OR(ISNA(VLOOKUP(Tableau161920[[#This Row],[Référence]],MON_MSG!A:J,9,FALSE)),ISBLANK(VLOOKUP(Tableau161920[[#This Row],[Référence]],MON_MSG!A:J,9,FALSE))),"",VLOOKUP(Tableau161920[[#This Row],[Référence]],MON_MSG!A:J,9,FALSE))</f>
        <v/>
      </c>
      <c r="N1637" s="3" t="str">
        <f>IF(VLOOKUP($A1637,DICO_Complet!A:R,12,FALSE)=0,"",VLOOKUP($A1637,DICO_Complet!A:R,12,FALSE))</f>
        <v/>
      </c>
      <c r="O1637" s="3" t="str">
        <f>IF(VLOOKUP($A1637,DICO_Complet!A:R,13,FALSE)=0,"",VLOOKUP($A1637,DICO_Complet!A:R,13,FALSE))</f>
        <v/>
      </c>
      <c r="P1637" s="3" t="str">
        <f>IF(VLOOKUP($A1637,DICO_Complet!A:R,14,FALSE)=0,"",VLOOKUP($A1637,DICO_Complet!A:R,14,FALSE))</f>
        <v>026-p2</v>
      </c>
      <c r="Q1637" s="3" t="str">
        <f>IF(VLOOKUP($A1637,DICO_Complet!A:R,15,FALSE)=0,"",VLOOKUP($A1637,DICO_Complet!A:R,15,FALSE))</f>
        <v/>
      </c>
      <c r="R1637" s="3" t="str">
        <f>IF(VLOOKUP($A1637,DICO_Complet!A:R,16,FALSE)=0,"",VLOOKUP($A1637,DICO_Complet!A:R,16,FALSE))</f>
        <v/>
      </c>
      <c r="S1637" s="3" t="str">
        <f>IF(VLOOKUP($A1637,DICO_Complet!A:R,17,FALSE)=0,"",VLOOKUP($A1637,DICO_Complet!A:R,17,FALSE))</f>
        <v/>
      </c>
      <c r="T1637" s="3" t="str">
        <f>IF(VLOOKUP($A1637,DICO_Complet!A:R,18,FALSE)=0,"",VLOOKUP($A1637,DICO_Complet!A:R,18,FALSE))</f>
        <v/>
      </c>
    </row>
    <row r="1638" spans="1:20">
      <c r="A1638" s="29">
        <v>250414115103</v>
      </c>
      <c r="B1638" s="30" t="str">
        <f>IF(ISNA(VLOOKUP(Tableau161920[[#This Row],[Référence]],MON_MSG!A:B,2,FALSE)),"N",IF($I1638="Obsolete","N","O"))</f>
        <v>O</v>
      </c>
      <c r="C1638" s="3" t="str">
        <f>VLOOKUP($A1638,DICO_Complet!A:R,3,FALSE)</f>
        <v>Transaction</v>
      </c>
      <c r="D1638" s="3" t="str">
        <f>VLOOKUP($A1638,DICO_Complet!A:R,4,FALSE)</f>
        <v>transactionDetails</v>
      </c>
      <c r="E1638" s="3" t="str">
        <f>VLOOKUP($A1638,DICO_Complet!A:R,5,FALSE)</f>
        <v>accountBalance</v>
      </c>
      <c r="F1638" s="3" t="str">
        <f>VLOOKUP($A1638,DICO_Complet!A:R,6,FALSE)</f>
        <v>AmountType</v>
      </c>
      <c r="G1638" s="31" t="str">
        <f>VLOOKUP($A1638,DICO_Complet!A:R,7,FALSE)</f>
        <v>DNS</v>
      </c>
      <c r="H1638" s="31">
        <f>VLOOKUP($A1638,DICO_Complet!A:R,8,FALSE)</f>
        <v>0</v>
      </c>
      <c r="I1638" s="3" t="str">
        <f>IF(VLOOKUP($A1638,DICO_Complet!A:R,9,FALSE)&lt;&gt;0,VLOOKUP($A1638,DICO_Complet!A:R,9,FALSE),"")</f>
        <v/>
      </c>
      <c r="J1638" s="3" t="str">
        <f>VLOOKUP($A1638,DICO_Complet!A:R,10,FALSE)</f>
        <v>Account balance (all cards)</v>
      </c>
      <c r="K1638" s="3" t="str">
        <f>IF(OR(ISNA(VLOOKUP(Tableau161920[[#This Row],[Référence]],MON_MSG!A:H,7,FALSE)),ISBLANK(VLOOKUP(Tableau161920[[#This Row],[Référence]],MON_MSG!A:H,7,FALSE))),"",VLOOKUP(Tableau161920[[#This Row],[Référence]],MON_MSG!A:H,7,FALSE))</f>
        <v/>
      </c>
      <c r="L1638" s="3" t="str">
        <f>IF(OR(ISNA(VLOOKUP(Tableau161920[[#This Row],[Référence]],MON_MSG!A:I,8,FALSE)),ISBLANK(VLOOKUP(Tableau161920[[#This Row],[Référence]],MON_MSG!A:I,8,FALSE))),"",VLOOKUP(Tableau161920[[#This Row],[Référence]],MON_MSG!A:I,8,FALSE))</f>
        <v/>
      </c>
      <c r="M1638" s="3" t="str">
        <f>IF(OR(ISNA(VLOOKUP(Tableau161920[[#This Row],[Référence]],MON_MSG!A:J,9,FALSE)),ISBLANK(VLOOKUP(Tableau161920[[#This Row],[Référence]],MON_MSG!A:J,9,FALSE))),"",VLOOKUP(Tableau161920[[#This Row],[Référence]],MON_MSG!A:J,9,FALSE))</f>
        <v/>
      </c>
      <c r="N1638" s="3" t="str">
        <f>IF(VLOOKUP($A1638,DICO_Complet!A:R,12,FALSE)=0,"",VLOOKUP($A1638,DICO_Complet!A:R,12,FALSE))</f>
        <v/>
      </c>
      <c r="O1638" s="3" t="str">
        <f>IF(VLOOKUP($A1638,DICO_Complet!A:R,13,FALSE)=0,"",VLOOKUP($A1638,DICO_Complet!A:R,13,FALSE))</f>
        <v>054-02</v>
      </c>
      <c r="P1638" s="3" t="str">
        <f>IF(VLOOKUP($A1638,DICO_Complet!A:R,14,FALSE)=0,"",VLOOKUP($A1638,DICO_Complet!A:R,14,FALSE))</f>
        <v/>
      </c>
      <c r="Q1638" s="3" t="str">
        <f>IF(VLOOKUP($A1638,DICO_Complet!A:R,15,FALSE)=0,"",VLOOKUP($A1638,DICO_Complet!A:R,15,FALSE))</f>
        <v/>
      </c>
      <c r="R1638" s="3" t="str">
        <f>IF(VLOOKUP($A1638,DICO_Complet!A:R,16,FALSE)=0,"",VLOOKUP($A1638,DICO_Complet!A:R,16,FALSE))</f>
        <v/>
      </c>
      <c r="S1638" s="3" t="str">
        <f>IF(VLOOKUP($A1638,DICO_Complet!A:R,17,FALSE)=0,"",VLOOKUP($A1638,DICO_Complet!A:R,17,FALSE))</f>
        <v/>
      </c>
      <c r="T1638" s="3" t="str">
        <f>IF(VLOOKUP($A1638,DICO_Complet!A:R,18,FALSE)=0,"",VLOOKUP($A1638,DICO_Complet!A:R,18,FALSE))</f>
        <v/>
      </c>
    </row>
    <row r="1639" spans="1:20">
      <c r="A1639" s="29">
        <v>241112000188</v>
      </c>
      <c r="B1639" s="30" t="str">
        <f>IF(ISNA(VLOOKUP(Tableau161920[[#This Row],[Référence]],MON_MSG!A:B,2,FALSE)),"N",IF($I1639="Obsolete","N","O"))</f>
        <v>O</v>
      </c>
      <c r="C1639" s="3" t="str">
        <f>VLOOKUP($A1639,DICO_Complet!A:R,3,FALSE)</f>
        <v>Transaction</v>
      </c>
      <c r="D1639" s="3" t="str">
        <f>VLOOKUP($A1639,DICO_Complet!A:R,4,FALSE)</f>
        <v>transactionDetails</v>
      </c>
      <c r="E1639" s="3" t="str">
        <f>VLOOKUP($A1639,DICO_Complet!A:R,5,FALSE)</f>
        <v>accountFromUsage</v>
      </c>
      <c r="F1639" s="3" t="str">
        <f>VLOOKUP($A1639,DICO_Complet!A:R,6,FALSE)</f>
        <v>AccountUsageCodeset</v>
      </c>
      <c r="G1639" s="31" t="str">
        <f>VLOOKUP($A1639,DICO_Complet!A:R,7,FALSE)</f>
        <v>DNS</v>
      </c>
      <c r="H1639" s="31">
        <f>VLOOKUP($A1639,DICO_Complet!A:R,8,FALSE)</f>
        <v>0</v>
      </c>
      <c r="I1639" s="3" t="str">
        <f>IF(VLOOKUP($A1639,DICO_Complet!A:R,9,FALSE)&lt;&gt;0,VLOOKUP($A1639,DICO_Complet!A:R,9,FALSE),"")</f>
        <v/>
      </c>
      <c r="J1639" s="3" t="str">
        <f>VLOOKUP($A1639,DICO_Complet!A:R,10,FALSE)</f>
        <v>Account From - Usage</v>
      </c>
      <c r="K1639" s="3" t="str">
        <f>IF(OR(ISNA(VLOOKUP(Tableau161920[[#This Row],[Référence]],MON_MSG!A:H,7,FALSE)),ISBLANK(VLOOKUP(Tableau161920[[#This Row],[Référence]],MON_MSG!A:H,7,FALSE))),"",VLOOKUP(Tableau161920[[#This Row],[Référence]],MON_MSG!A:H,7,FALSE))</f>
        <v/>
      </c>
      <c r="L1639" s="3" t="str">
        <f>IF(OR(ISNA(VLOOKUP(Tableau161920[[#This Row],[Référence]],MON_MSG!A:I,8,FALSE)),ISBLANK(VLOOKUP(Tableau161920[[#This Row],[Référence]],MON_MSG!A:I,8,FALSE))),"",VLOOKUP(Tableau161920[[#This Row],[Référence]],MON_MSG!A:I,8,FALSE))</f>
        <v/>
      </c>
      <c r="M1639" s="3" t="str">
        <f>IF(OR(ISNA(VLOOKUP(Tableau161920[[#This Row],[Référence]],MON_MSG!A:J,9,FALSE)),ISBLANK(VLOOKUP(Tableau161920[[#This Row],[Référence]],MON_MSG!A:J,9,FALSE))),"",VLOOKUP(Tableau161920[[#This Row],[Référence]],MON_MSG!A:J,9,FALSE))</f>
        <v/>
      </c>
      <c r="N1639" s="3" t="str">
        <f>IF(VLOOKUP($A1639,DICO_Complet!A:R,12,FALSE)=0,"",VLOOKUP($A1639,DICO_Complet!A:R,12,FALSE))</f>
        <v>ISO3_p2</v>
      </c>
      <c r="O1639" s="3" t="str">
        <f>IF(VLOOKUP($A1639,DICO_Complet!A:R,13,FALSE)=0,"",VLOOKUP($A1639,DICO_Complet!A:R,13,FALSE))</f>
        <v>003-p2</v>
      </c>
      <c r="P1639" s="3" t="str">
        <f>IF(VLOOKUP($A1639,DICO_Complet!A:R,14,FALSE)=0,"",VLOOKUP($A1639,DICO_Complet!A:R,14,FALSE))</f>
        <v>003-p2</v>
      </c>
      <c r="Q1639" s="3" t="str">
        <f>IF(VLOOKUP($A1639,DICO_Complet!A:R,15,FALSE)=0,"",VLOOKUP($A1639,DICO_Complet!A:R,15,FALSE))</f>
        <v>003-p2</v>
      </c>
      <c r="R1639" s="3" t="str">
        <f>IF(VLOOKUP($A1639,DICO_Complet!A:R,16,FALSE)=0,"",VLOOKUP($A1639,DICO_Complet!A:R,16,FALSE))</f>
        <v>field 3</v>
      </c>
      <c r="S1639" s="3" t="str">
        <f>IF(VLOOKUP($A1639,DICO_Complet!A:R,17,FALSE)=0,"",VLOOKUP($A1639,DICO_Complet!A:R,17,FALSE))</f>
        <v>DE 003 SF2</v>
      </c>
      <c r="T1639" s="3" t="str">
        <f>IF(VLOOKUP($A1639,DICO_Complet!A:R,18,FALSE)=0,"",VLOOKUP($A1639,DICO_Complet!A:R,18,FALSE))</f>
        <v/>
      </c>
    </row>
    <row r="1640" spans="1:20">
      <c r="A1640" s="29">
        <v>241112000189</v>
      </c>
      <c r="B1640" s="30" t="str">
        <f>IF(ISNA(VLOOKUP(Tableau161920[[#This Row],[Référence]],MON_MSG!A:B,2,FALSE)),"N",IF($I1640="Obsolete","N","O"))</f>
        <v>O</v>
      </c>
      <c r="C1640" s="3" t="str">
        <f>VLOOKUP($A1640,DICO_Complet!A:R,3,FALSE)</f>
        <v>Transaction</v>
      </c>
      <c r="D1640" s="3" t="str">
        <f>VLOOKUP($A1640,DICO_Complet!A:R,4,FALSE)</f>
        <v>transactionDetails</v>
      </c>
      <c r="E1640" s="3" t="str">
        <f>VLOOKUP($A1640,DICO_Complet!A:R,5,FALSE)</f>
        <v>accountToUsage</v>
      </c>
      <c r="F1640" s="3" t="str">
        <f>VLOOKUP($A1640,DICO_Complet!A:R,6,FALSE)</f>
        <v>AccountUsageCodeset</v>
      </c>
      <c r="G1640" s="31" t="str">
        <f>VLOOKUP($A1640,DICO_Complet!A:R,7,FALSE)</f>
        <v>DNS</v>
      </c>
      <c r="H1640" s="31">
        <f>VLOOKUP($A1640,DICO_Complet!A:R,8,FALSE)</f>
        <v>0</v>
      </c>
      <c r="I1640" s="3" t="str">
        <f>IF(VLOOKUP($A1640,DICO_Complet!A:R,9,FALSE)&lt;&gt;0,VLOOKUP($A1640,DICO_Complet!A:R,9,FALSE),"")</f>
        <v/>
      </c>
      <c r="J1640" s="3" t="str">
        <f>VLOOKUP($A1640,DICO_Complet!A:R,10,FALSE)</f>
        <v>Account To - Usage</v>
      </c>
      <c r="K1640" s="3" t="str">
        <f>IF(OR(ISNA(VLOOKUP(Tableau161920[[#This Row],[Référence]],MON_MSG!A:H,7,FALSE)),ISBLANK(VLOOKUP(Tableau161920[[#This Row],[Référence]],MON_MSG!A:H,7,FALSE))),"",VLOOKUP(Tableau161920[[#This Row],[Référence]],MON_MSG!A:H,7,FALSE))</f>
        <v/>
      </c>
      <c r="L1640" s="3" t="str">
        <f>IF(OR(ISNA(VLOOKUP(Tableau161920[[#This Row],[Référence]],MON_MSG!A:I,8,FALSE)),ISBLANK(VLOOKUP(Tableau161920[[#This Row],[Référence]],MON_MSG!A:I,8,FALSE))),"",VLOOKUP(Tableau161920[[#This Row],[Référence]],MON_MSG!A:I,8,FALSE))</f>
        <v/>
      </c>
      <c r="M1640" s="3" t="str">
        <f>IF(OR(ISNA(VLOOKUP(Tableau161920[[#This Row],[Référence]],MON_MSG!A:J,9,FALSE)),ISBLANK(VLOOKUP(Tableau161920[[#This Row],[Référence]],MON_MSG!A:J,9,FALSE))),"",VLOOKUP(Tableau161920[[#This Row],[Référence]],MON_MSG!A:J,9,FALSE))</f>
        <v/>
      </c>
      <c r="N1640" s="3" t="str">
        <f>IF(VLOOKUP($A1640,DICO_Complet!A:R,12,FALSE)=0,"",VLOOKUP($A1640,DICO_Complet!A:R,12,FALSE))</f>
        <v>ISO3_p3</v>
      </c>
      <c r="O1640" s="3" t="str">
        <f>IF(VLOOKUP($A1640,DICO_Complet!A:R,13,FALSE)=0,"",VLOOKUP($A1640,DICO_Complet!A:R,13,FALSE))</f>
        <v>003-p3</v>
      </c>
      <c r="P1640" s="3" t="str">
        <f>IF(VLOOKUP($A1640,DICO_Complet!A:R,14,FALSE)=0,"",VLOOKUP($A1640,DICO_Complet!A:R,14,FALSE))</f>
        <v>003-p3</v>
      </c>
      <c r="Q1640" s="3" t="str">
        <f>IF(VLOOKUP($A1640,DICO_Complet!A:R,15,FALSE)=0,"",VLOOKUP($A1640,DICO_Complet!A:R,15,FALSE))</f>
        <v>003-p3</v>
      </c>
      <c r="R1640" s="3" t="str">
        <f>IF(VLOOKUP($A1640,DICO_Complet!A:R,16,FALSE)=0,"",VLOOKUP($A1640,DICO_Complet!A:R,16,FALSE))</f>
        <v>field 3</v>
      </c>
      <c r="S1640" s="3" t="str">
        <f>IF(VLOOKUP($A1640,DICO_Complet!A:R,17,FALSE)=0,"",VLOOKUP($A1640,DICO_Complet!A:R,17,FALSE))</f>
        <v>DE 003 SF3</v>
      </c>
      <c r="T1640" s="3" t="str">
        <f>IF(VLOOKUP($A1640,DICO_Complet!A:R,18,FALSE)=0,"",VLOOKUP($A1640,DICO_Complet!A:R,18,FALSE))</f>
        <v/>
      </c>
    </row>
    <row r="1641" spans="1:20">
      <c r="A1641" s="29">
        <v>241112000191</v>
      </c>
      <c r="B1641" s="30" t="str">
        <f>IF(ISNA(VLOOKUP(Tableau161920[[#This Row],[Référence]],MON_MSG!A:B,2,FALSE)),"N",IF($I1641="Obsolete","N","O"))</f>
        <v>O</v>
      </c>
      <c r="C1641" s="3" t="str">
        <f>VLOOKUP($A1641,DICO_Complet!A:R,3,FALSE)</f>
        <v>Transaction</v>
      </c>
      <c r="D1641" s="3" t="str">
        <f>VLOOKUP($A1641,DICO_Complet!A:R,4,FALSE)</f>
        <v>transactionDetails</v>
      </c>
      <c r="E1641" s="3" t="str">
        <f>VLOOKUP($A1641,DICO_Complet!A:R,5,FALSE)</f>
        <v>additionalAmount</v>
      </c>
      <c r="F1641" s="3" t="str">
        <f>VLOOKUP($A1641,DICO_Complet!A:R,6,FALSE)</f>
        <v>AmountType</v>
      </c>
      <c r="G1641" s="31" t="str">
        <f>VLOOKUP($A1641,DICO_Complet!A:R,7,FALSE)</f>
        <v>DNS</v>
      </c>
      <c r="H1641" s="31">
        <f>VLOOKUP($A1641,DICO_Complet!A:R,8,FALSE)</f>
        <v>0</v>
      </c>
      <c r="I1641" s="3" t="str">
        <f>IF(VLOOKUP($A1641,DICO_Complet!A:R,9,FALSE)&lt;&gt;0,VLOOKUP($A1641,DICO_Complet!A:R,9,FALSE),"")</f>
        <v/>
      </c>
      <c r="J1641" s="3" t="str">
        <f>VLOOKUP($A1641,DICO_Complet!A:R,10,FALSE)</f>
        <v>Additional amount</v>
      </c>
      <c r="K1641" s="3" t="str">
        <f>IF(OR(ISNA(VLOOKUP(Tableau161920[[#This Row],[Référence]],MON_MSG!A:H,7,FALSE)),ISBLANK(VLOOKUP(Tableau161920[[#This Row],[Référence]],MON_MSG!A:H,7,FALSE))),"",VLOOKUP(Tableau161920[[#This Row],[Référence]],MON_MSG!A:H,7,FALSE))</f>
        <v/>
      </c>
      <c r="L1641" s="3" t="str">
        <f>IF(OR(ISNA(VLOOKUP(Tableau161920[[#This Row],[Référence]],MON_MSG!A:I,8,FALSE)),ISBLANK(VLOOKUP(Tableau161920[[#This Row],[Référence]],MON_MSG!A:I,8,FALSE))),"",VLOOKUP(Tableau161920[[#This Row],[Référence]],MON_MSG!A:I,8,FALSE))</f>
        <v/>
      </c>
      <c r="M1641" s="3" t="str">
        <f>IF(OR(ISNA(VLOOKUP(Tableau161920[[#This Row],[Référence]],MON_MSG!A:J,9,FALSE)),ISBLANK(VLOOKUP(Tableau161920[[#This Row],[Référence]],MON_MSG!A:J,9,FALSE))),"",VLOOKUP(Tableau161920[[#This Row],[Référence]],MON_MSG!A:J,9,FALSE))</f>
        <v/>
      </c>
      <c r="N1641" s="3" t="str">
        <f>IF(VLOOKUP($A1641,DICO_Complet!A:R,12,FALSE)=0,"",VLOOKUP($A1641,DICO_Complet!A:R,12,FALSE))</f>
        <v>ISO54</v>
      </c>
      <c r="O1641" s="3" t="str">
        <f>IF(VLOOKUP($A1641,DICO_Complet!A:R,13,FALSE)=0,"",VLOOKUP($A1641,DICO_Complet!A:R,13,FALSE))</f>
        <v>054</v>
      </c>
      <c r="P1641" s="3" t="str">
        <f>IF(VLOOKUP($A1641,DICO_Complet!A:R,14,FALSE)=0,"",VLOOKUP($A1641,DICO_Complet!A:R,14,FALSE))</f>
        <v/>
      </c>
      <c r="Q1641" s="3" t="str">
        <f>IF(VLOOKUP($A1641,DICO_Complet!A:R,15,FALSE)=0,"",VLOOKUP($A1641,DICO_Complet!A:R,15,FALSE))</f>
        <v>054-57</v>
      </c>
      <c r="R1641" s="3" t="str">
        <f>IF(VLOOKUP($A1641,DICO_Complet!A:R,16,FALSE)=0,"",VLOOKUP($A1641,DICO_Complet!A:R,16,FALSE))</f>
        <v/>
      </c>
      <c r="S1641" s="3" t="str">
        <f>IF(VLOOKUP($A1641,DICO_Complet!A:R,17,FALSE)=0,"",VLOOKUP($A1641,DICO_Complet!A:R,17,FALSE))</f>
        <v/>
      </c>
      <c r="T1641" s="3" t="str">
        <f>IF(VLOOKUP($A1641,DICO_Complet!A:R,18,FALSE)=0,"",VLOOKUP($A1641,DICO_Complet!A:R,18,FALSE))</f>
        <v/>
      </c>
    </row>
    <row r="1642" spans="1:20">
      <c r="A1642" s="29">
        <v>250414121802</v>
      </c>
      <c r="B1642" s="30" t="str">
        <f>IF(ISNA(VLOOKUP(Tableau161920[[#This Row],[Référence]],MON_MSG!A:B,2,FALSE)),"N",IF($I1642="Obsolete","N","O"))</f>
        <v>O</v>
      </c>
      <c r="C1642" s="3" t="str">
        <f>VLOOKUP($A1642,DICO_Complet!A:R,3,FALSE)</f>
        <v>Transaction</v>
      </c>
      <c r="D1642" s="3" t="str">
        <f>VLOOKUP($A1642,DICO_Complet!A:R,4,FALSE)</f>
        <v>transactionDetails</v>
      </c>
      <c r="E1642" s="3" t="str">
        <f>VLOOKUP($A1642,DICO_Complet!A:R,5,FALSE)</f>
        <v>additionalAuthenticationMethod</v>
      </c>
      <c r="F1642" s="3" t="str">
        <f>VLOOKUP($A1642,DICO_Complet!A:R,6,FALSE)</f>
        <v>AdditionalAuthenticationMethodCodeset</v>
      </c>
      <c r="G1642" s="31" t="str">
        <f>VLOOKUP($A1642,DICO_Complet!A:R,7,FALSE)</f>
        <v>DNS</v>
      </c>
      <c r="H1642" s="31">
        <f>VLOOKUP($A1642,DICO_Complet!A:R,8,FALSE)</f>
        <v>0</v>
      </c>
      <c r="I1642" s="3" t="str">
        <f>IF(VLOOKUP($A1642,DICO_Complet!A:R,9,FALSE)&lt;&gt;0,VLOOKUP($A1642,DICO_Complet!A:R,9,FALSE),"")</f>
        <v/>
      </c>
      <c r="J1642" s="3" t="str">
        <f>VLOOKUP($A1642,DICO_Complet!A:R,10,FALSE)</f>
        <v>Additional Authentication Method</v>
      </c>
      <c r="K1642" s="3" t="str">
        <f>IF(OR(ISNA(VLOOKUP(Tableau161920[[#This Row],[Référence]],MON_MSG!A:H,7,FALSE)),ISBLANK(VLOOKUP(Tableau161920[[#This Row],[Référence]],MON_MSG!A:H,7,FALSE))),"",VLOOKUP(Tableau161920[[#This Row],[Référence]],MON_MSG!A:H,7,FALSE))</f>
        <v/>
      </c>
      <c r="L1642" s="3" t="str">
        <f>IF(OR(ISNA(VLOOKUP(Tableau161920[[#This Row],[Référence]],MON_MSG!A:I,8,FALSE)),ISBLANK(VLOOKUP(Tableau161920[[#This Row],[Référence]],MON_MSG!A:I,8,FALSE))),"",VLOOKUP(Tableau161920[[#This Row],[Référence]],MON_MSG!A:I,8,FALSE))</f>
        <v/>
      </c>
      <c r="M1642" s="3" t="str">
        <f>IF(OR(ISNA(VLOOKUP(Tableau161920[[#This Row],[Référence]],MON_MSG!A:J,9,FALSE)),ISBLANK(VLOOKUP(Tableau161920[[#This Row],[Référence]],MON_MSG!A:J,9,FALSE))),"",VLOOKUP(Tableau161920[[#This Row],[Référence]],MON_MSG!A:J,9,FALSE))</f>
        <v/>
      </c>
      <c r="N1642" s="3" t="str">
        <f>IF(VLOOKUP($A1642,DICO_Complet!A:R,12,FALSE)=0,"",VLOOKUP($A1642,DICO_Complet!A:R,12,FALSE))</f>
        <v/>
      </c>
      <c r="O1642" s="3" t="str">
        <f>IF(VLOOKUP($A1642,DICO_Complet!A:R,13,FALSE)=0,"",VLOOKUP($A1642,DICO_Complet!A:R,13,FALSE))</f>
        <v/>
      </c>
      <c r="P1642" s="3" t="str">
        <f>IF(VLOOKUP($A1642,DICO_Complet!A:R,14,FALSE)=0,"",VLOOKUP($A1642,DICO_Complet!A:R,14,FALSE))</f>
        <v>058-0414 p3.1</v>
      </c>
      <c r="Q1642" s="3" t="str">
        <f>IF(VLOOKUP($A1642,DICO_Complet!A:R,15,FALSE)=0,"",VLOOKUP($A1642,DICO_Complet!A:R,15,FALSE))</f>
        <v/>
      </c>
      <c r="R1642" s="3" t="str">
        <f>IF(VLOOKUP($A1642,DICO_Complet!A:R,16,FALSE)=0,"",VLOOKUP($A1642,DICO_Complet!A:R,16,FALSE))</f>
        <v/>
      </c>
      <c r="S1642" s="3" t="str">
        <f>IF(VLOOKUP($A1642,DICO_Complet!A:R,17,FALSE)=0,"",VLOOKUP($A1642,DICO_Complet!A:R,17,FALSE))</f>
        <v/>
      </c>
      <c r="T1642" s="3" t="str">
        <f>IF(VLOOKUP($A1642,DICO_Complet!A:R,18,FALSE)=0,"",VLOOKUP($A1642,DICO_Complet!A:R,18,FALSE))</f>
        <v/>
      </c>
    </row>
    <row r="1643" spans="1:20">
      <c r="A1643" s="29">
        <v>250414121803</v>
      </c>
      <c r="B1643" s="30" t="str">
        <f>IF(ISNA(VLOOKUP(Tableau161920[[#This Row],[Référence]],MON_MSG!A:B,2,FALSE)),"N",IF($I1643="Obsolete","N","O"))</f>
        <v>O</v>
      </c>
      <c r="C1643" s="3" t="str">
        <f>VLOOKUP($A1643,DICO_Complet!A:R,3,FALSE)</f>
        <v>Transaction</v>
      </c>
      <c r="D1643" s="3" t="str">
        <f>VLOOKUP($A1643,DICO_Complet!A:R,4,FALSE)</f>
        <v>transactionDetails</v>
      </c>
      <c r="E1643" s="3" t="str">
        <f>VLOOKUP($A1643,DICO_Complet!A:R,5,FALSE)</f>
        <v>additionalAuthenticationReasonCode</v>
      </c>
      <c r="F1643" s="3" t="str">
        <f>VLOOKUP($A1643,DICO_Complet!A:R,6,FALSE)</f>
        <v>AdditionalAuthenticationReasonCodeCodeset</v>
      </c>
      <c r="G1643" s="31" t="str">
        <f>VLOOKUP($A1643,DICO_Complet!A:R,7,FALSE)</f>
        <v>DNS</v>
      </c>
      <c r="H1643" s="31">
        <f>VLOOKUP($A1643,DICO_Complet!A:R,8,FALSE)</f>
        <v>0</v>
      </c>
      <c r="I1643" s="3" t="str">
        <f>IF(VLOOKUP($A1643,DICO_Complet!A:R,9,FALSE)&lt;&gt;0,VLOOKUP($A1643,DICO_Complet!A:R,9,FALSE),"")</f>
        <v/>
      </c>
      <c r="J1643" s="3" t="str">
        <f>VLOOKUP($A1643,DICO_Complet!A:R,10,FALSE)</f>
        <v>Additional Authentication Reason Code</v>
      </c>
      <c r="K1643" s="3" t="str">
        <f>IF(OR(ISNA(VLOOKUP(Tableau161920[[#This Row],[Référence]],MON_MSG!A:H,7,FALSE)),ISBLANK(VLOOKUP(Tableau161920[[#This Row],[Référence]],MON_MSG!A:H,7,FALSE))),"",VLOOKUP(Tableau161920[[#This Row],[Référence]],MON_MSG!A:H,7,FALSE))</f>
        <v/>
      </c>
      <c r="L1643" s="3" t="str">
        <f>IF(OR(ISNA(VLOOKUP(Tableau161920[[#This Row],[Référence]],MON_MSG!A:I,8,FALSE)),ISBLANK(VLOOKUP(Tableau161920[[#This Row],[Référence]],MON_MSG!A:I,8,FALSE))),"",VLOOKUP(Tableau161920[[#This Row],[Référence]],MON_MSG!A:I,8,FALSE))</f>
        <v/>
      </c>
      <c r="M1643" s="3" t="str">
        <f>IF(OR(ISNA(VLOOKUP(Tableau161920[[#This Row],[Référence]],MON_MSG!A:J,9,FALSE)),ISBLANK(VLOOKUP(Tableau161920[[#This Row],[Référence]],MON_MSG!A:J,9,FALSE))),"",VLOOKUP(Tableau161920[[#This Row],[Référence]],MON_MSG!A:J,9,FALSE))</f>
        <v/>
      </c>
      <c r="N1643" s="3" t="str">
        <f>IF(VLOOKUP($A1643,DICO_Complet!A:R,12,FALSE)=0,"",VLOOKUP($A1643,DICO_Complet!A:R,12,FALSE))</f>
        <v/>
      </c>
      <c r="O1643" s="3" t="str">
        <f>IF(VLOOKUP($A1643,DICO_Complet!A:R,13,FALSE)=0,"",VLOOKUP($A1643,DICO_Complet!A:R,13,FALSE))</f>
        <v/>
      </c>
      <c r="P1643" s="3" t="str">
        <f>IF(VLOOKUP($A1643,DICO_Complet!A:R,14,FALSE)=0,"",VLOOKUP($A1643,DICO_Complet!A:R,14,FALSE))</f>
        <v>058-0414-p3.2</v>
      </c>
      <c r="Q1643" s="3" t="str">
        <f>IF(VLOOKUP($A1643,DICO_Complet!A:R,15,FALSE)=0,"",VLOOKUP($A1643,DICO_Complet!A:R,15,FALSE))</f>
        <v/>
      </c>
      <c r="R1643" s="3" t="str">
        <f>IF(VLOOKUP($A1643,DICO_Complet!A:R,16,FALSE)=0,"",VLOOKUP($A1643,DICO_Complet!A:R,16,FALSE))</f>
        <v/>
      </c>
      <c r="S1643" s="3" t="str">
        <f>IF(VLOOKUP($A1643,DICO_Complet!A:R,17,FALSE)=0,"",VLOOKUP($A1643,DICO_Complet!A:R,17,FALSE))</f>
        <v/>
      </c>
      <c r="T1643" s="3" t="str">
        <f>IF(VLOOKUP($A1643,DICO_Complet!A:R,18,FALSE)=0,"",VLOOKUP($A1643,DICO_Complet!A:R,18,FALSE))</f>
        <v/>
      </c>
    </row>
    <row r="1644" spans="1:20">
      <c r="A1644" s="29">
        <v>250414121800</v>
      </c>
      <c r="B1644" s="30" t="str">
        <f>IF(ISNA(VLOOKUP(Tableau161920[[#This Row],[Référence]],MON_MSG!A:B,2,FALSE)),"N",IF($I1644="Obsolete","N","O"))</f>
        <v>O</v>
      </c>
      <c r="C1644" s="3" t="str">
        <f>VLOOKUP($A1644,DICO_Complet!A:R,3,FALSE)</f>
        <v>Transaction</v>
      </c>
      <c r="D1644" s="3" t="str">
        <f>VLOOKUP($A1644,DICO_Complet!A:R,4,FALSE)</f>
        <v>transactionDetails</v>
      </c>
      <c r="E1644" s="3" t="str">
        <f>VLOOKUP($A1644,DICO_Complet!A:R,5,FALSE)</f>
        <v>additionalElectronicCommerceDataElementsNomenclature</v>
      </c>
      <c r="F1644" s="3" t="str">
        <f>VLOOKUP($A1644,DICO_Complet!A:R,6,FALSE)</f>
        <v>AdditionalElectronicCommerceDataElementsCodeset</v>
      </c>
      <c r="G1644" s="31" t="str">
        <f>VLOOKUP($A1644,DICO_Complet!A:R,7,FALSE)</f>
        <v>DNS</v>
      </c>
      <c r="H1644" s="31">
        <f>VLOOKUP($A1644,DICO_Complet!A:R,8,FALSE)</f>
        <v>0</v>
      </c>
      <c r="I1644" s="3" t="str">
        <f>IF(VLOOKUP($A1644,DICO_Complet!A:R,9,FALSE)&lt;&gt;0,VLOOKUP($A1644,DICO_Complet!A:R,9,FALSE),"")</f>
        <v/>
      </c>
      <c r="J1644" s="3" t="str">
        <f>VLOOKUP($A1644,DICO_Complet!A:R,10,FALSE)</f>
        <v>Nomenclature</v>
      </c>
      <c r="K1644" s="3" t="str">
        <f>IF(OR(ISNA(VLOOKUP(Tableau161920[[#This Row],[Référence]],MON_MSG!A:H,7,FALSE)),ISBLANK(VLOOKUP(Tableau161920[[#This Row],[Référence]],MON_MSG!A:H,7,FALSE))),"",VLOOKUP(Tableau161920[[#This Row],[Référence]],MON_MSG!A:H,7,FALSE))</f>
        <v/>
      </c>
      <c r="L1644" s="3" t="str">
        <f>IF(OR(ISNA(VLOOKUP(Tableau161920[[#This Row],[Référence]],MON_MSG!A:I,8,FALSE)),ISBLANK(VLOOKUP(Tableau161920[[#This Row],[Référence]],MON_MSG!A:I,8,FALSE))),"",VLOOKUP(Tableau161920[[#This Row],[Référence]],MON_MSG!A:I,8,FALSE))</f>
        <v/>
      </c>
      <c r="M1644" s="3" t="str">
        <f>IF(OR(ISNA(VLOOKUP(Tableau161920[[#This Row],[Référence]],MON_MSG!A:J,9,FALSE)),ISBLANK(VLOOKUP(Tableau161920[[#This Row],[Référence]],MON_MSG!A:J,9,FALSE))),"",VLOOKUP(Tableau161920[[#This Row],[Référence]],MON_MSG!A:J,9,FALSE))</f>
        <v/>
      </c>
      <c r="N1644" s="3" t="str">
        <f>IF(VLOOKUP($A1644,DICO_Complet!A:R,12,FALSE)=0,"",VLOOKUP($A1644,DICO_Complet!A:R,12,FALSE))</f>
        <v/>
      </c>
      <c r="O1644" s="3" t="str">
        <f>IF(VLOOKUP($A1644,DICO_Complet!A:R,13,FALSE)=0,"",VLOOKUP($A1644,DICO_Complet!A:R,13,FALSE))</f>
        <v/>
      </c>
      <c r="P1644" s="3" t="str">
        <f>IF(VLOOKUP($A1644,DICO_Complet!A:R,14,FALSE)=0,"",VLOOKUP($A1644,DICO_Complet!A:R,14,FALSE))</f>
        <v>058-0414-p1</v>
      </c>
      <c r="Q1644" s="3" t="str">
        <f>IF(VLOOKUP($A1644,DICO_Complet!A:R,15,FALSE)=0,"",VLOOKUP($A1644,DICO_Complet!A:R,15,FALSE))</f>
        <v/>
      </c>
      <c r="R1644" s="3" t="str">
        <f>IF(VLOOKUP($A1644,DICO_Complet!A:R,16,FALSE)=0,"",VLOOKUP($A1644,DICO_Complet!A:R,16,FALSE))</f>
        <v/>
      </c>
      <c r="S1644" s="3" t="str">
        <f>IF(VLOOKUP($A1644,DICO_Complet!A:R,17,FALSE)=0,"",VLOOKUP($A1644,DICO_Complet!A:R,17,FALSE))</f>
        <v/>
      </c>
      <c r="T1644" s="3" t="str">
        <f>IF(VLOOKUP($A1644,DICO_Complet!A:R,18,FALSE)=0,"",VLOOKUP($A1644,DICO_Complet!A:R,18,FALSE))</f>
        <v/>
      </c>
    </row>
    <row r="1645" spans="1:20">
      <c r="A1645" s="29">
        <v>250414115107</v>
      </c>
      <c r="B1645" s="30" t="str">
        <f>IF(ISNA(VLOOKUP(Tableau161920[[#This Row],[Référence]],MON_MSG!A:B,2,FALSE)),"N",IF($I1645="Obsolete","N","O"))</f>
        <v>O</v>
      </c>
      <c r="C1645" s="3" t="str">
        <f>VLOOKUP($A1645,DICO_Complet!A:R,3,FALSE)</f>
        <v>Transaction</v>
      </c>
      <c r="D1645" s="3" t="str">
        <f>VLOOKUP($A1645,DICO_Complet!A:R,4,FALSE)</f>
        <v>transactionDetails</v>
      </c>
      <c r="E1645" s="3" t="str">
        <f>VLOOKUP($A1645,DICO_Complet!A:R,5,FALSE)</f>
        <v>additionalTransactionFee1</v>
      </c>
      <c r="F1645" s="3" t="str">
        <f>VLOOKUP($A1645,DICO_Complet!A:R,6,FALSE)</f>
        <v>AmountType</v>
      </c>
      <c r="G1645" s="31" t="str">
        <f>VLOOKUP($A1645,DICO_Complet!A:R,7,FALSE)</f>
        <v>DNS</v>
      </c>
      <c r="H1645" s="31">
        <f>VLOOKUP($A1645,DICO_Complet!A:R,8,FALSE)</f>
        <v>0</v>
      </c>
      <c r="I1645" s="3" t="str">
        <f>IF(VLOOKUP($A1645,DICO_Complet!A:R,9,FALSE)&lt;&gt;0,VLOOKUP($A1645,DICO_Complet!A:R,9,FALSE),"")</f>
        <v/>
      </c>
      <c r="J1645" s="3" t="str">
        <f>VLOOKUP($A1645,DICO_Complet!A:R,10,FALSE)</f>
        <v>Additional transaction fee 1</v>
      </c>
      <c r="K1645" s="3" t="str">
        <f>IF(OR(ISNA(VLOOKUP(Tableau161920[[#This Row],[Référence]],MON_MSG!A:H,7,FALSE)),ISBLANK(VLOOKUP(Tableau161920[[#This Row],[Référence]],MON_MSG!A:H,7,FALSE))),"",VLOOKUP(Tableau161920[[#This Row],[Référence]],MON_MSG!A:H,7,FALSE))</f>
        <v/>
      </c>
      <c r="L1645" s="3" t="str">
        <f>IF(OR(ISNA(VLOOKUP(Tableau161920[[#This Row],[Référence]],MON_MSG!A:I,8,FALSE)),ISBLANK(VLOOKUP(Tableau161920[[#This Row],[Référence]],MON_MSG!A:I,8,FALSE))),"",VLOOKUP(Tableau161920[[#This Row],[Référence]],MON_MSG!A:I,8,FALSE))</f>
        <v/>
      </c>
      <c r="M1645" s="3" t="str">
        <f>IF(OR(ISNA(VLOOKUP(Tableau161920[[#This Row],[Référence]],MON_MSG!A:J,9,FALSE)),ISBLANK(VLOOKUP(Tableau161920[[#This Row],[Référence]],MON_MSG!A:J,9,FALSE))),"",VLOOKUP(Tableau161920[[#This Row],[Référence]],MON_MSG!A:J,9,FALSE))</f>
        <v/>
      </c>
      <c r="N1645" s="3" t="str">
        <f>IF(VLOOKUP($A1645,DICO_Complet!A:R,12,FALSE)=0,"",VLOOKUP($A1645,DICO_Complet!A:R,12,FALSE))</f>
        <v/>
      </c>
      <c r="O1645" s="3" t="str">
        <f>IF(VLOOKUP($A1645,DICO_Complet!A:R,13,FALSE)=0,"",VLOOKUP($A1645,DICO_Complet!A:R,13,FALSE))</f>
        <v>054-88</v>
      </c>
      <c r="P1645" s="3" t="str">
        <f>IF(VLOOKUP($A1645,DICO_Complet!A:R,14,FALSE)=0,"",VLOOKUP($A1645,DICO_Complet!A:R,14,FALSE))</f>
        <v>054-88</v>
      </c>
      <c r="Q1645" s="3" t="str">
        <f>IF(VLOOKUP($A1645,DICO_Complet!A:R,15,FALSE)=0,"",VLOOKUP($A1645,DICO_Complet!A:R,15,FALSE))</f>
        <v/>
      </c>
      <c r="R1645" s="3" t="str">
        <f>IF(VLOOKUP($A1645,DICO_Complet!A:R,16,FALSE)=0,"",VLOOKUP($A1645,DICO_Complet!A:R,16,FALSE))</f>
        <v/>
      </c>
      <c r="S1645" s="3" t="str">
        <f>IF(VLOOKUP($A1645,DICO_Complet!A:R,17,FALSE)=0,"",VLOOKUP($A1645,DICO_Complet!A:R,17,FALSE))</f>
        <v/>
      </c>
      <c r="T1645" s="3" t="str">
        <f>IF(VLOOKUP($A1645,DICO_Complet!A:R,18,FALSE)=0,"",VLOOKUP($A1645,DICO_Complet!A:R,18,FALSE))</f>
        <v/>
      </c>
    </row>
    <row r="1646" spans="1:20">
      <c r="A1646" s="29">
        <v>250414115108</v>
      </c>
      <c r="B1646" s="30" t="str">
        <f>IF(ISNA(VLOOKUP(Tableau161920[[#This Row],[Référence]],MON_MSG!A:B,2,FALSE)),"N",IF($I1646="Obsolete","N","O"))</f>
        <v>O</v>
      </c>
      <c r="C1646" s="3" t="str">
        <f>VLOOKUP($A1646,DICO_Complet!A:R,3,FALSE)</f>
        <v>Transaction</v>
      </c>
      <c r="D1646" s="3" t="str">
        <f>VLOOKUP($A1646,DICO_Complet!A:R,4,FALSE)</f>
        <v>transactionDetails</v>
      </c>
      <c r="E1646" s="3" t="str">
        <f>VLOOKUP($A1646,DICO_Complet!A:R,5,FALSE)</f>
        <v>additionalTransactionFee2</v>
      </c>
      <c r="F1646" s="3" t="str">
        <f>VLOOKUP($A1646,DICO_Complet!A:R,6,FALSE)</f>
        <v>AmountType</v>
      </c>
      <c r="G1646" s="31" t="str">
        <f>VLOOKUP($A1646,DICO_Complet!A:R,7,FALSE)</f>
        <v>DNS</v>
      </c>
      <c r="H1646" s="31">
        <f>VLOOKUP($A1646,DICO_Complet!A:R,8,FALSE)</f>
        <v>0</v>
      </c>
      <c r="I1646" s="3" t="str">
        <f>IF(VLOOKUP($A1646,DICO_Complet!A:R,9,FALSE)&lt;&gt;0,VLOOKUP($A1646,DICO_Complet!A:R,9,FALSE),"")</f>
        <v/>
      </c>
      <c r="J1646" s="3" t="str">
        <f>VLOOKUP($A1646,DICO_Complet!A:R,10,FALSE)</f>
        <v>Additional transaction fee 2</v>
      </c>
      <c r="K1646" s="3" t="str">
        <f>IF(OR(ISNA(VLOOKUP(Tableau161920[[#This Row],[Référence]],MON_MSG!A:H,7,FALSE)),ISBLANK(VLOOKUP(Tableau161920[[#This Row],[Référence]],MON_MSG!A:H,7,FALSE))),"",VLOOKUP(Tableau161920[[#This Row],[Référence]],MON_MSG!A:H,7,FALSE))</f>
        <v/>
      </c>
      <c r="L1646" s="3" t="str">
        <f>IF(OR(ISNA(VLOOKUP(Tableau161920[[#This Row],[Référence]],MON_MSG!A:I,8,FALSE)),ISBLANK(VLOOKUP(Tableau161920[[#This Row],[Référence]],MON_MSG!A:I,8,FALSE))),"",VLOOKUP(Tableau161920[[#This Row],[Référence]],MON_MSG!A:I,8,FALSE))</f>
        <v/>
      </c>
      <c r="M1646" s="3" t="str">
        <f>IF(OR(ISNA(VLOOKUP(Tableau161920[[#This Row],[Référence]],MON_MSG!A:J,9,FALSE)),ISBLANK(VLOOKUP(Tableau161920[[#This Row],[Référence]],MON_MSG!A:J,9,FALSE))),"",VLOOKUP(Tableau161920[[#This Row],[Référence]],MON_MSG!A:J,9,FALSE))</f>
        <v/>
      </c>
      <c r="N1646" s="3" t="str">
        <f>IF(VLOOKUP($A1646,DICO_Complet!A:R,12,FALSE)=0,"",VLOOKUP($A1646,DICO_Complet!A:R,12,FALSE))</f>
        <v/>
      </c>
      <c r="O1646" s="3" t="str">
        <f>IF(VLOOKUP($A1646,DICO_Complet!A:R,13,FALSE)=0,"",VLOOKUP($A1646,DICO_Complet!A:R,13,FALSE))</f>
        <v>054-89</v>
      </c>
      <c r="P1646" s="3" t="str">
        <f>IF(VLOOKUP($A1646,DICO_Complet!A:R,14,FALSE)=0,"",VLOOKUP($A1646,DICO_Complet!A:R,14,FALSE))</f>
        <v/>
      </c>
      <c r="Q1646" s="3" t="str">
        <f>IF(VLOOKUP($A1646,DICO_Complet!A:R,15,FALSE)=0,"",VLOOKUP($A1646,DICO_Complet!A:R,15,FALSE))</f>
        <v/>
      </c>
      <c r="R1646" s="3" t="str">
        <f>IF(VLOOKUP($A1646,DICO_Complet!A:R,16,FALSE)=0,"",VLOOKUP($A1646,DICO_Complet!A:R,16,FALSE))</f>
        <v/>
      </c>
      <c r="S1646" s="3" t="str">
        <f>IF(VLOOKUP($A1646,DICO_Complet!A:R,17,FALSE)=0,"",VLOOKUP($A1646,DICO_Complet!A:R,17,FALSE))</f>
        <v/>
      </c>
      <c r="T1646" s="3" t="str">
        <f>IF(VLOOKUP($A1646,DICO_Complet!A:R,18,FALSE)=0,"",VLOOKUP($A1646,DICO_Complet!A:R,18,FALSE))</f>
        <v/>
      </c>
    </row>
    <row r="1647" spans="1:20">
      <c r="A1647" s="29">
        <v>250331151802</v>
      </c>
      <c r="B1647" s="30" t="str">
        <f>IF(ISNA(VLOOKUP(Tableau161920[[#This Row],[Référence]],MON_MSG!A:B,2,FALSE)),"N",IF($I1647="Obsolete","N","O"))</f>
        <v>O</v>
      </c>
      <c r="C1647" s="3" t="str">
        <f>VLOOKUP($A1647,DICO_Complet!A:R,3,FALSE)</f>
        <v>Transaction</v>
      </c>
      <c r="D1647" s="3" t="str">
        <f>VLOOKUP($A1647,DICO_Complet!A:R,4,FALSE)</f>
        <v>transactionDetails</v>
      </c>
      <c r="E1647" s="3" t="str">
        <f>VLOOKUP($A1647,DICO_Complet!A:R,5,FALSE)</f>
        <v>additionnalInformationForImmediateAction</v>
      </c>
      <c r="F1647" s="3" t="str">
        <f>VLOOKUP($A1647,DICO_Complet!A:R,6,FALSE)</f>
        <v>AdditionnalInformationForImmediateActionCodeset</v>
      </c>
      <c r="G1647" s="31" t="str">
        <f>VLOOKUP($A1647,DICO_Complet!A:R,7,FALSE)</f>
        <v>DNS</v>
      </c>
      <c r="H1647" s="31">
        <f>VLOOKUP($A1647,DICO_Complet!A:R,8,FALSE)</f>
        <v>0</v>
      </c>
      <c r="I1647" s="3" t="str">
        <f>IF(VLOOKUP($A1647,DICO_Complet!A:R,9,FALSE)&lt;&gt;0,VLOOKUP($A1647,DICO_Complet!A:R,9,FALSE),"")</f>
        <v/>
      </c>
      <c r="J1647" s="3" t="str">
        <f>VLOOKUP($A1647,DICO_Complet!A:R,10,FALSE)</f>
        <v>Additionnal information for immediate action</v>
      </c>
      <c r="K1647" s="3" t="str">
        <f>IF(OR(ISNA(VLOOKUP(Tableau161920[[#This Row],[Référence]],MON_MSG!A:H,7,FALSE)),ISBLANK(VLOOKUP(Tableau161920[[#This Row],[Référence]],MON_MSG!A:H,7,FALSE))),"",VLOOKUP(Tableau161920[[#This Row],[Référence]],MON_MSG!A:H,7,FALSE))</f>
        <v/>
      </c>
      <c r="L1647" s="3" t="str">
        <f>IF(OR(ISNA(VLOOKUP(Tableau161920[[#This Row],[Référence]],MON_MSG!A:I,8,FALSE)),ISBLANK(VLOOKUP(Tableau161920[[#This Row],[Référence]],MON_MSG!A:I,8,FALSE))),"",VLOOKUP(Tableau161920[[#This Row],[Référence]],MON_MSG!A:I,8,FALSE))</f>
        <v/>
      </c>
      <c r="M1647" s="3" t="str">
        <f>IF(OR(ISNA(VLOOKUP(Tableau161920[[#This Row],[Référence]],MON_MSG!A:J,9,FALSE)),ISBLANK(VLOOKUP(Tableau161920[[#This Row],[Référence]],MON_MSG!A:J,9,FALSE))),"",VLOOKUP(Tableau161920[[#This Row],[Référence]],MON_MSG!A:J,9,FALSE))</f>
        <v/>
      </c>
      <c r="N1647" s="3" t="str">
        <f>IF(VLOOKUP($A1647,DICO_Complet!A:R,12,FALSE)=0,"",VLOOKUP($A1647,DICO_Complet!A:R,12,FALSE))</f>
        <v/>
      </c>
      <c r="O1647" s="3" t="str">
        <f>IF(VLOOKUP($A1647,DICO_Complet!A:R,13,FALSE)=0,"",VLOOKUP($A1647,DICO_Complet!A:R,13,FALSE))</f>
        <v/>
      </c>
      <c r="P1647" s="3" t="str">
        <f>IF(VLOOKUP($A1647,DICO_Complet!A:R,14,FALSE)=0,"",VLOOKUP($A1647,DICO_Complet!A:R,14,FALSE))</f>
        <v>039-p3</v>
      </c>
      <c r="Q1647" s="3" t="str">
        <f>IF(VLOOKUP($A1647,DICO_Complet!A:R,15,FALSE)=0,"",VLOOKUP($A1647,DICO_Complet!A:R,15,FALSE))</f>
        <v/>
      </c>
      <c r="R1647" s="3" t="str">
        <f>IF(VLOOKUP($A1647,DICO_Complet!A:R,16,FALSE)=0,"",VLOOKUP($A1647,DICO_Complet!A:R,16,FALSE))</f>
        <v/>
      </c>
      <c r="S1647" s="3" t="str">
        <f>IF(VLOOKUP($A1647,DICO_Complet!A:R,17,FALSE)=0,"",VLOOKUP($A1647,DICO_Complet!A:R,17,FALSE))</f>
        <v/>
      </c>
      <c r="T1647" s="3" t="str">
        <f>IF(VLOOKUP($A1647,DICO_Complet!A:R,18,FALSE)=0,"",VLOOKUP($A1647,DICO_Complet!A:R,18,FALSE))</f>
        <v/>
      </c>
    </row>
    <row r="1648" spans="1:20">
      <c r="A1648" s="29">
        <v>250214095200</v>
      </c>
      <c r="B1648" s="30" t="str">
        <f>IF(ISNA(VLOOKUP(Tableau161920[[#This Row],[Référence]],MON_MSG!A:B,2,FALSE)),"N",IF($I1648="Obsolete","N","O"))</f>
        <v>O</v>
      </c>
      <c r="C1648" s="3" t="str">
        <f>VLOOKUP($A1648,DICO_Complet!A:R,3,FALSE)</f>
        <v>Transaction</v>
      </c>
      <c r="D1648" s="3" t="str">
        <f>VLOOKUP($A1648,DICO_Complet!A:R,4,FALSE)</f>
        <v>transactionDetails</v>
      </c>
      <c r="E1648" s="3" t="str">
        <f>VLOOKUP($A1648,DICO_Complet!A:R,5,FALSE)</f>
        <v>agreementId</v>
      </c>
      <c r="F1648" s="3" t="str">
        <f>VLOOKUP($A1648,DICO_Complet!A:R,6,FALSE)</f>
        <v>Exact4Text</v>
      </c>
      <c r="G1648" s="31" t="str">
        <f>VLOOKUP($A1648,DICO_Complet!A:R,7,FALSE)</f>
        <v>DNS</v>
      </c>
      <c r="H1648" s="31">
        <f>VLOOKUP($A1648,DICO_Complet!A:R,8,FALSE)</f>
        <v>0</v>
      </c>
      <c r="I1648" s="3" t="str">
        <f>IF(VLOOKUP($A1648,DICO_Complet!A:R,9,FALSE)&lt;&gt;0,VLOOKUP($A1648,DICO_Complet!A:R,9,FALSE),"")</f>
        <v/>
      </c>
      <c r="J1648" s="3" t="str">
        <f>VLOOKUP($A1648,DICO_Complet!A:R,10,FALSE)</f>
        <v>Contains the agreement ID associated with the agreed fee rate</v>
      </c>
      <c r="K1648" s="3" t="str">
        <f>IF(OR(ISNA(VLOOKUP(Tableau161920[[#This Row],[Référence]],MON_MSG!A:H,7,FALSE)),ISBLANK(VLOOKUP(Tableau161920[[#This Row],[Référence]],MON_MSG!A:H,7,FALSE))),"",VLOOKUP(Tableau161920[[#This Row],[Référence]],MON_MSG!A:H,7,FALSE))</f>
        <v/>
      </c>
      <c r="L1648" s="3" t="str">
        <f>IF(OR(ISNA(VLOOKUP(Tableau161920[[#This Row],[Référence]],MON_MSG!A:I,8,FALSE)),ISBLANK(VLOOKUP(Tableau161920[[#This Row],[Référence]],MON_MSG!A:I,8,FALSE))),"",VLOOKUP(Tableau161920[[#This Row],[Référence]],MON_MSG!A:I,8,FALSE))</f>
        <v/>
      </c>
      <c r="M1648" s="3" t="str">
        <f>IF(OR(ISNA(VLOOKUP(Tableau161920[[#This Row],[Référence]],MON_MSG!A:J,9,FALSE)),ISBLANK(VLOOKUP(Tableau161920[[#This Row],[Référence]],MON_MSG!A:J,9,FALSE))),"",VLOOKUP(Tableau161920[[#This Row],[Référence]],MON_MSG!A:J,9,FALSE))</f>
        <v/>
      </c>
      <c r="N1648" s="3" t="str">
        <f>IF(VLOOKUP($A1648,DICO_Complet!A:R,12,FALSE)=0,"",VLOOKUP($A1648,DICO_Complet!A:R,12,FALSE))</f>
        <v/>
      </c>
      <c r="O1648" s="3" t="str">
        <f>IF(VLOOKUP($A1648,DICO_Complet!A:R,13,FALSE)=0,"",VLOOKUP($A1648,DICO_Complet!A:R,13,FALSE))</f>
        <v/>
      </c>
      <c r="P1648" s="3" t="str">
        <f>IF(VLOOKUP($A1648,DICO_Complet!A:R,14,FALSE)=0,"",VLOOKUP($A1648,DICO_Complet!A:R,14,FALSE))</f>
        <v/>
      </c>
      <c r="Q1648" s="3" t="str">
        <f>IF(VLOOKUP($A1648,DICO_Complet!A:R,15,FALSE)=0,"",VLOOKUP($A1648,DICO_Complet!A:R,15,FALSE))</f>
        <v/>
      </c>
      <c r="R1648" s="3" t="str">
        <f>IF(VLOOKUP($A1648,DICO_Complet!A:R,16,FALSE)=0,"",VLOOKUP($A1648,DICO_Complet!A:R,16,FALSE))</f>
        <v/>
      </c>
      <c r="S1648" s="3" t="str">
        <f>IF(VLOOKUP($A1648,DICO_Complet!A:R,17,FALSE)=0,"",VLOOKUP($A1648,DICO_Complet!A:R,17,FALSE))</f>
        <v/>
      </c>
      <c r="T1648" s="3" t="str">
        <f>IF(VLOOKUP($A1648,DICO_Complet!A:R,18,FALSE)=0,"",VLOOKUP($A1648,DICO_Complet!A:R,18,FALSE))</f>
        <v/>
      </c>
    </row>
    <row r="1649" spans="1:20">
      <c r="A1649" s="29">
        <v>250915174800</v>
      </c>
      <c r="B1649" s="30" t="str">
        <f>IF(ISNA(VLOOKUP(Tableau161920[[#This Row],[Référence]],MON_MSG!A:B,2,FALSE)),"N",IF($I1649="Obsolete","N","O"))</f>
        <v>O</v>
      </c>
      <c r="C1649" s="3" t="str">
        <f>VLOOKUP($A1649,DICO_Complet!A:R,3,FALSE)</f>
        <v>Transaction</v>
      </c>
      <c r="D1649" s="3" t="str">
        <f>VLOOKUP($A1649,DICO_Complet!A:R,4,FALSE)</f>
        <v>transactionDetails</v>
      </c>
      <c r="E1649" s="3" t="str">
        <f>VLOOKUP($A1649,DICO_Complet!A:R,5,FALSE)</f>
        <v>airTicketNumber</v>
      </c>
      <c r="F1649" s="3" t="str">
        <f>VLOOKUP($A1649,DICO_Complet!A:R,6,FALSE)</f>
        <v>Max13AlphaNumericText</v>
      </c>
      <c r="G1649" s="31" t="str">
        <f>VLOOKUP($A1649,DICO_Complet!A:R,7,FALSE)</f>
        <v>DNS</v>
      </c>
      <c r="H1649" s="31">
        <f>VLOOKUP($A1649,DICO_Complet!A:R,8,FALSE)</f>
        <v>0</v>
      </c>
      <c r="I1649" s="3" t="str">
        <f>IF(VLOOKUP($A1649,DICO_Complet!A:R,9,FALSE)&lt;&gt;0,VLOOKUP($A1649,DICO_Complet!A:R,9,FALSE),"")</f>
        <v/>
      </c>
      <c r="J1649" s="3" t="str">
        <f>VLOOKUP($A1649,DICO_Complet!A:R,10,FALSE)</f>
        <v>Air Ticket Number</v>
      </c>
      <c r="K1649" s="3" t="str">
        <f>IF(OR(ISNA(VLOOKUP(Tableau161920[[#This Row],[Référence]],MON_MSG!A:H,7,FALSE)),ISBLANK(VLOOKUP(Tableau161920[[#This Row],[Référence]],MON_MSG!A:H,7,FALSE))),"",VLOOKUP(Tableau161920[[#This Row],[Référence]],MON_MSG!A:H,7,FALSE))</f>
        <v/>
      </c>
      <c r="L1649" s="3" t="str">
        <f>IF(OR(ISNA(VLOOKUP(Tableau161920[[#This Row],[Référence]],MON_MSG!A:I,8,FALSE)),ISBLANK(VLOOKUP(Tableau161920[[#This Row],[Référence]],MON_MSG!A:I,8,FALSE))),"",VLOOKUP(Tableau161920[[#This Row],[Référence]],MON_MSG!A:I,8,FALSE))</f>
        <v/>
      </c>
      <c r="M1649" s="3" t="str">
        <f>IF(OR(ISNA(VLOOKUP(Tableau161920[[#This Row],[Référence]],MON_MSG!A:J,9,FALSE)),ISBLANK(VLOOKUP(Tableau161920[[#This Row],[Référence]],MON_MSG!A:J,9,FALSE))),"",VLOOKUP(Tableau161920[[#This Row],[Référence]],MON_MSG!A:J,9,FALSE))</f>
        <v/>
      </c>
      <c r="N1649" s="3" t="str">
        <f>IF(VLOOKUP($A1649,DICO_Complet!A:R,12,FALSE)=0,"",VLOOKUP($A1649,DICO_Complet!A:R,12,FALSE))</f>
        <v/>
      </c>
      <c r="O1649" s="3" t="str">
        <f>IF(VLOOKUP($A1649,DICO_Complet!A:R,13,FALSE)=0,"",VLOOKUP($A1649,DICO_Complet!A:R,13,FALSE))</f>
        <v/>
      </c>
      <c r="P1649" s="3" t="str">
        <f>IF(VLOOKUP($A1649,DICO_Complet!A:R,14,FALSE)=0,"",VLOOKUP($A1649,DICO_Complet!A:R,14,FALSE))</f>
        <v>057-FF0F</v>
      </c>
      <c r="Q1649" s="3" t="str">
        <f>IF(VLOOKUP($A1649,DICO_Complet!A:R,15,FALSE)=0,"",VLOOKUP($A1649,DICO_Complet!A:R,15,FALSE))</f>
        <v/>
      </c>
      <c r="R1649" s="3" t="str">
        <f>IF(VLOOKUP($A1649,DICO_Complet!A:R,16,FALSE)=0,"",VLOOKUP($A1649,DICO_Complet!A:R,16,FALSE))</f>
        <v/>
      </c>
      <c r="S1649" s="3" t="str">
        <f>IF(VLOOKUP($A1649,DICO_Complet!A:R,17,FALSE)=0,"",VLOOKUP($A1649,DICO_Complet!A:R,17,FALSE))</f>
        <v/>
      </c>
      <c r="T1649" s="3" t="str">
        <f>IF(VLOOKUP($A1649,DICO_Complet!A:R,18,FALSE)=0,"",VLOOKUP($A1649,DICO_Complet!A:R,18,FALSE))</f>
        <v/>
      </c>
    </row>
    <row r="1650" spans="1:20">
      <c r="A1650" s="29">
        <v>250425100306</v>
      </c>
      <c r="B1650" s="30" t="str">
        <f>IF(ISNA(VLOOKUP(Tableau161920[[#This Row],[Référence]],MON_MSG!A:B,2,FALSE)),"N",IF($I1650="Obsolete","N","O"))</f>
        <v>O</v>
      </c>
      <c r="C1650" s="3" t="str">
        <f>VLOOKUP($A1650,DICO_Complet!A:R,3,FALSE)</f>
        <v>Transaction</v>
      </c>
      <c r="D1650" s="3" t="str">
        <f>VLOOKUP($A1650,DICO_Complet!A:R,4,FALSE)</f>
        <v>transactionDetails</v>
      </c>
      <c r="E1650" s="3" t="str">
        <f>VLOOKUP($A1650,DICO_Complet!A:R,5,FALSE)</f>
        <v>amountAnticipated</v>
      </c>
      <c r="F1650" s="3" t="str">
        <f>VLOOKUP($A1650,DICO_Complet!A:R,6,FALSE)</f>
        <v>AmountType</v>
      </c>
      <c r="G1650" s="31" t="str">
        <f>VLOOKUP($A1650,DICO_Complet!A:R,7,FALSE)</f>
        <v>DNS</v>
      </c>
      <c r="H1650" s="31">
        <f>VLOOKUP($A1650,DICO_Complet!A:R,8,FALSE)</f>
        <v>0</v>
      </c>
      <c r="I1650" s="3" t="str">
        <f>IF(VLOOKUP($A1650,DICO_Complet!A:R,9,FALSE)&lt;&gt;0,VLOOKUP($A1650,DICO_Complet!A:R,9,FALSE),"")</f>
        <v/>
      </c>
      <c r="J1650" s="3" t="str">
        <f>VLOOKUP($A1650,DICO_Complet!A:R,10,FALSE)</f>
        <v>Amount, Anticipated</v>
      </c>
      <c r="K1650" s="3" t="str">
        <f>IF(OR(ISNA(VLOOKUP(Tableau161920[[#This Row],[Référence]],MON_MSG!A:H,7,FALSE)),ISBLANK(VLOOKUP(Tableau161920[[#This Row],[Référence]],MON_MSG!A:H,7,FALSE))),"",VLOOKUP(Tableau161920[[#This Row],[Référence]],MON_MSG!A:H,7,FALSE))</f>
        <v/>
      </c>
      <c r="L1650" s="3" t="str">
        <f>IF(OR(ISNA(VLOOKUP(Tableau161920[[#This Row],[Référence]],MON_MSG!A:I,8,FALSE)),ISBLANK(VLOOKUP(Tableau161920[[#This Row],[Référence]],MON_MSG!A:I,8,FALSE))),"",VLOOKUP(Tableau161920[[#This Row],[Référence]],MON_MSG!A:I,8,FALSE))</f>
        <v/>
      </c>
      <c r="M1650" s="3" t="str">
        <f>IF(OR(ISNA(VLOOKUP(Tableau161920[[#This Row],[Référence]],MON_MSG!A:J,9,FALSE)),ISBLANK(VLOOKUP(Tableau161920[[#This Row],[Référence]],MON_MSG!A:J,9,FALSE))),"",VLOOKUP(Tableau161920[[#This Row],[Référence]],MON_MSG!A:J,9,FALSE))</f>
        <v/>
      </c>
      <c r="N1650" s="3" t="str">
        <f>IF(VLOOKUP($A1650,DICO_Complet!A:R,12,FALSE)=0,"",VLOOKUP($A1650,DICO_Complet!A:R,12,FALSE))</f>
        <v/>
      </c>
      <c r="O1650" s="3" t="str">
        <f>IF(VLOOKUP($A1650,DICO_Complet!A:R,13,FALSE)=0,"",VLOOKUP($A1650,DICO_Complet!A:R,13,FALSE))</f>
        <v/>
      </c>
      <c r="P1650" s="3" t="str">
        <f>IF(VLOOKUP($A1650,DICO_Complet!A:R,14,FALSE)=0,"",VLOOKUP($A1650,DICO_Complet!A:R,14,FALSE))</f>
        <v>054-90</v>
      </c>
      <c r="Q1650" s="3" t="str">
        <f>IF(VLOOKUP($A1650,DICO_Complet!A:R,15,FALSE)=0,"",VLOOKUP($A1650,DICO_Complet!A:R,15,FALSE))</f>
        <v>054-90</v>
      </c>
      <c r="R1650" s="3" t="str">
        <f>IF(VLOOKUP($A1650,DICO_Complet!A:R,16,FALSE)=0,"",VLOOKUP($A1650,DICO_Complet!A:R,16,FALSE))</f>
        <v/>
      </c>
      <c r="S1650" s="3" t="str">
        <f>IF(VLOOKUP($A1650,DICO_Complet!A:R,17,FALSE)=0,"",VLOOKUP($A1650,DICO_Complet!A:R,17,FALSE))</f>
        <v/>
      </c>
      <c r="T1650" s="3" t="str">
        <f>IF(VLOOKUP($A1650,DICO_Complet!A:R,18,FALSE)=0,"",VLOOKUP($A1650,DICO_Complet!A:R,18,FALSE))</f>
        <v/>
      </c>
    </row>
    <row r="1651" spans="1:20">
      <c r="A1651" s="29">
        <v>250915171500</v>
      </c>
      <c r="B1651" s="30" t="str">
        <f>IF(ISNA(VLOOKUP(Tableau161920[[#This Row],[Référence]],MON_MSG!A:B,2,FALSE)),"N",IF($I1651="Obsolete","N","O"))</f>
        <v>O</v>
      </c>
      <c r="C1651" s="3" t="str">
        <f>VLOOKUP($A1651,DICO_Complet!A:R,3,FALSE)</f>
        <v>Transaction</v>
      </c>
      <c r="D1651" s="3" t="str">
        <f>VLOOKUP($A1651,DICO_Complet!A:R,4,FALSE)</f>
        <v>transactionDetails</v>
      </c>
      <c r="E1651" s="3" t="str">
        <f>VLOOKUP($A1651,DICO_Complet!A:R,5,FALSE)</f>
        <v>authorisationCode</v>
      </c>
      <c r="F1651" s="3" t="str">
        <f>VLOOKUP($A1651,DICO_Complet!A:R,6,FALSE)</f>
        <v>Max6AlphaNumericText</v>
      </c>
      <c r="G1651" s="31" t="str">
        <f>VLOOKUP($A1651,DICO_Complet!A:R,7,FALSE)</f>
        <v>DNS</v>
      </c>
      <c r="H1651" s="31">
        <f>VLOOKUP($A1651,DICO_Complet!A:R,8,FALSE)</f>
        <v>0</v>
      </c>
      <c r="I1651" s="3" t="str">
        <f>IF(VLOOKUP($A1651,DICO_Complet!A:R,9,FALSE)&lt;&gt;0,VLOOKUP($A1651,DICO_Complet!A:R,9,FALSE),"")</f>
        <v/>
      </c>
      <c r="J1651" s="3" t="str">
        <f>VLOOKUP($A1651,DICO_Complet!A:R,10,FALSE)</f>
        <v xml:space="preserve">Autorisation code </v>
      </c>
      <c r="K1651" s="3" t="str">
        <f>IF(OR(ISNA(VLOOKUP(Tableau161920[[#This Row],[Référence]],MON_MSG!A:H,7,FALSE)),ISBLANK(VLOOKUP(Tableau161920[[#This Row],[Référence]],MON_MSG!A:H,7,FALSE))),"",VLOOKUP(Tableau161920[[#This Row],[Référence]],MON_MSG!A:H,7,FALSE))</f>
        <v/>
      </c>
      <c r="L1651" s="3" t="str">
        <f>IF(OR(ISNA(VLOOKUP(Tableau161920[[#This Row],[Référence]],MON_MSG!A:I,8,FALSE)),ISBLANK(VLOOKUP(Tableau161920[[#This Row],[Référence]],MON_MSG!A:I,8,FALSE))),"",VLOOKUP(Tableau161920[[#This Row],[Référence]],MON_MSG!A:I,8,FALSE))</f>
        <v/>
      </c>
      <c r="M1651" s="3" t="str">
        <f>IF(OR(ISNA(VLOOKUP(Tableau161920[[#This Row],[Référence]],MON_MSG!A:J,9,FALSE)),ISBLANK(VLOOKUP(Tableau161920[[#This Row],[Référence]],MON_MSG!A:J,9,FALSE))),"",VLOOKUP(Tableau161920[[#This Row],[Référence]],MON_MSG!A:J,9,FALSE))</f>
        <v/>
      </c>
      <c r="N1651" s="3" t="str">
        <f>IF(VLOOKUP($A1651,DICO_Complet!A:R,12,FALSE)=0,"",VLOOKUP($A1651,DICO_Complet!A:R,12,FALSE))</f>
        <v/>
      </c>
      <c r="O1651" s="3" t="str">
        <f>IF(VLOOKUP($A1651,DICO_Complet!A:R,13,FALSE)=0,"",VLOOKUP($A1651,DICO_Complet!A:R,13,FALSE))</f>
        <v/>
      </c>
      <c r="P1651" s="3" t="str">
        <f>IF(VLOOKUP($A1651,DICO_Complet!A:R,14,FALSE)=0,"",VLOOKUP($A1651,DICO_Complet!A:R,14,FALSE))</f>
        <v>038</v>
      </c>
      <c r="Q1651" s="3" t="str">
        <f>IF(VLOOKUP($A1651,DICO_Complet!A:R,15,FALSE)=0,"",VLOOKUP($A1651,DICO_Complet!A:R,15,FALSE))</f>
        <v/>
      </c>
      <c r="R1651" s="3" t="str">
        <f>IF(VLOOKUP($A1651,DICO_Complet!A:R,16,FALSE)=0,"",VLOOKUP($A1651,DICO_Complet!A:R,16,FALSE))</f>
        <v/>
      </c>
      <c r="S1651" s="3" t="str">
        <f>IF(VLOOKUP($A1651,DICO_Complet!A:R,17,FALSE)=0,"",VLOOKUP($A1651,DICO_Complet!A:R,17,FALSE))</f>
        <v/>
      </c>
      <c r="T1651" s="3" t="str">
        <f>IF(VLOOKUP($A1651,DICO_Complet!A:R,18,FALSE)=0,"",VLOOKUP($A1651,DICO_Complet!A:R,18,FALSE))</f>
        <v/>
      </c>
    </row>
    <row r="1652" spans="1:20">
      <c r="A1652" s="29">
        <v>250414110800</v>
      </c>
      <c r="B1652" s="30" t="str">
        <f>IF(ISNA(VLOOKUP(Tableau161920[[#This Row],[Référence]],MON_MSG!A:B,2,FALSE)),"N",IF($I1652="Obsolete","N","O"))</f>
        <v>O</v>
      </c>
      <c r="C1652" s="3" t="str">
        <f>VLOOKUP($A1652,DICO_Complet!A:R,3,FALSE)</f>
        <v>Transaction</v>
      </c>
      <c r="D1652" s="3" t="str">
        <f>VLOOKUP($A1652,DICO_Complet!A:R,4,FALSE)</f>
        <v>transactionDetails</v>
      </c>
      <c r="E1652" s="3" t="str">
        <f>VLOOKUP($A1652,DICO_Complet!A:R,5,FALSE)</f>
        <v>authorisationForcingCode</v>
      </c>
      <c r="F1652" s="3" t="str">
        <f>VLOOKUP($A1652,DICO_Complet!A:R,6,FALSE)</f>
        <v>AuthorisationForcingCodeCodeset</v>
      </c>
      <c r="G1652" s="31" t="str">
        <f>VLOOKUP($A1652,DICO_Complet!A:R,7,FALSE)</f>
        <v>DNS</v>
      </c>
      <c r="H1652" s="31">
        <f>VLOOKUP($A1652,DICO_Complet!A:R,8,FALSE)</f>
        <v>0</v>
      </c>
      <c r="I1652" s="3" t="str">
        <f>IF(VLOOKUP($A1652,DICO_Complet!A:R,9,FALSE)&lt;&gt;0,VLOOKUP($A1652,DICO_Complet!A:R,9,FALSE),"")</f>
        <v/>
      </c>
      <c r="J1652" s="3" t="str">
        <f>VLOOKUP($A1652,DICO_Complet!A:R,10,FALSE)</f>
        <v>Authorisation forcing code</v>
      </c>
      <c r="K1652" s="3" t="str">
        <f>IF(OR(ISNA(VLOOKUP(Tableau161920[[#This Row],[Référence]],MON_MSG!A:H,7,FALSE)),ISBLANK(VLOOKUP(Tableau161920[[#This Row],[Référence]],MON_MSG!A:H,7,FALSE))),"",VLOOKUP(Tableau161920[[#This Row],[Référence]],MON_MSG!A:H,7,FALSE))</f>
        <v/>
      </c>
      <c r="L1652" s="3" t="str">
        <f>IF(OR(ISNA(VLOOKUP(Tableau161920[[#This Row],[Référence]],MON_MSG!A:I,8,FALSE)),ISBLANK(VLOOKUP(Tableau161920[[#This Row],[Référence]],MON_MSG!A:I,8,FALSE))),"",VLOOKUP(Tableau161920[[#This Row],[Référence]],MON_MSG!A:I,8,FALSE))</f>
        <v/>
      </c>
      <c r="M1652" s="3" t="str">
        <f>IF(OR(ISNA(VLOOKUP(Tableau161920[[#This Row],[Référence]],MON_MSG!A:J,9,FALSE)),ISBLANK(VLOOKUP(Tableau161920[[#This Row],[Référence]],MON_MSG!A:J,9,FALSE))),"",VLOOKUP(Tableau161920[[#This Row],[Référence]],MON_MSG!A:J,9,FALSE))</f>
        <v/>
      </c>
      <c r="N1652" s="3" t="str">
        <f>IF(VLOOKUP($A1652,DICO_Complet!A:R,12,FALSE)=0,"",VLOOKUP($A1652,DICO_Complet!A:R,12,FALSE))</f>
        <v/>
      </c>
      <c r="O1652" s="3" t="str">
        <f>IF(VLOOKUP($A1652,DICO_Complet!A:R,13,FALSE)=0,"",VLOOKUP($A1652,DICO_Complet!A:R,13,FALSE))</f>
        <v/>
      </c>
      <c r="P1652" s="3" t="str">
        <f>IF(VLOOKUP($A1652,DICO_Complet!A:R,14,FALSE)=0,"",VLOOKUP($A1652,DICO_Complet!A:R,14,FALSE))</f>
        <v>047-05</v>
      </c>
      <c r="Q1652" s="3" t="str">
        <f>IF(VLOOKUP($A1652,DICO_Complet!A:R,15,FALSE)=0,"",VLOOKUP($A1652,DICO_Complet!A:R,15,FALSE))</f>
        <v/>
      </c>
      <c r="R1652" s="3" t="str">
        <f>IF(VLOOKUP($A1652,DICO_Complet!A:R,16,FALSE)=0,"",VLOOKUP($A1652,DICO_Complet!A:R,16,FALSE))</f>
        <v/>
      </c>
      <c r="S1652" s="3" t="str">
        <f>IF(VLOOKUP($A1652,DICO_Complet!A:R,17,FALSE)=0,"",VLOOKUP($A1652,DICO_Complet!A:R,17,FALSE))</f>
        <v/>
      </c>
      <c r="T1652" s="3" t="str">
        <f>IF(VLOOKUP($A1652,DICO_Complet!A:R,18,FALSE)=0,"",VLOOKUP($A1652,DICO_Complet!A:R,18,FALSE))</f>
        <v/>
      </c>
    </row>
    <row r="1653" spans="1:20">
      <c r="A1653" s="29">
        <v>250807152500</v>
      </c>
      <c r="B1653" s="30" t="str">
        <f>IF(ISNA(VLOOKUP(Tableau161920[[#This Row],[Référence]],MON_MSG!A:B,2,FALSE)),"N",IF($I1653="Obsolete","N","O"))</f>
        <v>O</v>
      </c>
      <c r="C1653" s="3" t="str">
        <f>VLOOKUP($A1653,DICO_Complet!A:R,3,FALSE)</f>
        <v>Transaction</v>
      </c>
      <c r="D1653" s="3" t="str">
        <f>VLOOKUP($A1653,DICO_Complet!A:R,4,FALSE)</f>
        <v>transactionDetails</v>
      </c>
      <c r="E1653" s="3" t="str">
        <f>VLOOKUP($A1653,DICO_Complet!A:R,5,FALSE)</f>
        <v>authorisationReasonCode</v>
      </c>
      <c r="F1653" s="3" t="str">
        <f>VLOOKUP($A1653,DICO_Complet!A:R,6,FALSE)</f>
        <v>AuthorisationReasonCodeCodeset</v>
      </c>
      <c r="G1653" s="31" t="str">
        <f>VLOOKUP($A1653,DICO_Complet!A:R,7,FALSE)</f>
        <v>DNS</v>
      </c>
      <c r="H1653" s="31">
        <f>VLOOKUP($A1653,DICO_Complet!A:R,8,FALSE)</f>
        <v>0</v>
      </c>
      <c r="I1653" s="3" t="str">
        <f>IF(VLOOKUP($A1653,DICO_Complet!A:R,9,FALSE)&lt;&gt;0,VLOOKUP($A1653,DICO_Complet!A:R,9,FALSE),"")</f>
        <v/>
      </c>
      <c r="J1653" s="3" t="str">
        <f>VLOOKUP($A1653,DICO_Complet!A:R,10,FALSE)</f>
        <v>Reason code of Autorisation</v>
      </c>
      <c r="K1653" s="3" t="str">
        <f>IF(OR(ISNA(VLOOKUP(Tableau161920[[#This Row],[Référence]],MON_MSG!A:H,7,FALSE)),ISBLANK(VLOOKUP(Tableau161920[[#This Row],[Référence]],MON_MSG!A:H,7,FALSE))),"",VLOOKUP(Tableau161920[[#This Row],[Référence]],MON_MSG!A:H,7,FALSE))</f>
        <v/>
      </c>
      <c r="L1653" s="3" t="str">
        <f>IF(OR(ISNA(VLOOKUP(Tableau161920[[#This Row],[Référence]],MON_MSG!A:I,8,FALSE)),ISBLANK(VLOOKUP(Tableau161920[[#This Row],[Référence]],MON_MSG!A:I,8,FALSE))),"",VLOOKUP(Tableau161920[[#This Row],[Référence]],MON_MSG!A:I,8,FALSE))</f>
        <v/>
      </c>
      <c r="M1653" s="3" t="str">
        <f>IF(OR(ISNA(VLOOKUP(Tableau161920[[#This Row],[Référence]],MON_MSG!A:J,9,FALSE)),ISBLANK(VLOOKUP(Tableau161920[[#This Row],[Référence]],MON_MSG!A:J,9,FALSE))),"",VLOOKUP(Tableau161920[[#This Row],[Référence]],MON_MSG!A:J,9,FALSE))</f>
        <v/>
      </c>
      <c r="N1653" s="3" t="str">
        <f>IF(VLOOKUP($A1653,DICO_Complet!A:R,12,FALSE)=0,"",VLOOKUP($A1653,DICO_Complet!A:R,12,FALSE))</f>
        <v/>
      </c>
      <c r="O1653" s="3" t="str">
        <f>IF(VLOOKUP($A1653,DICO_Complet!A:R,13,FALSE)=0,"",VLOOKUP($A1653,DICO_Complet!A:R,13,FALSE))</f>
        <v/>
      </c>
      <c r="P1653" s="3" t="str">
        <f>IF(VLOOKUP($A1653,DICO_Complet!A:R,14,FALSE)=0,"",VLOOKUP($A1653,DICO_Complet!A:R,14,FALSE))</f>
        <v>047-01</v>
      </c>
      <c r="Q1653" s="3" t="str">
        <f>IF(VLOOKUP($A1653,DICO_Complet!A:R,15,FALSE)=0,"",VLOOKUP($A1653,DICO_Complet!A:R,15,FALSE))</f>
        <v/>
      </c>
      <c r="R1653" s="3" t="str">
        <f>IF(VLOOKUP($A1653,DICO_Complet!A:R,16,FALSE)=0,"",VLOOKUP($A1653,DICO_Complet!A:R,16,FALSE))</f>
        <v/>
      </c>
      <c r="S1653" s="3" t="str">
        <f>IF(VLOOKUP($A1653,DICO_Complet!A:R,17,FALSE)=0,"",VLOOKUP($A1653,DICO_Complet!A:R,17,FALSE))</f>
        <v/>
      </c>
      <c r="T1653" s="3" t="str">
        <f>IF(VLOOKUP($A1653,DICO_Complet!A:R,18,FALSE)=0,"",VLOOKUP($A1653,DICO_Complet!A:R,18,FALSE))</f>
        <v/>
      </c>
    </row>
    <row r="1654" spans="1:20">
      <c r="A1654" s="29">
        <v>250528144004</v>
      </c>
      <c r="B1654" s="30" t="str">
        <f>IF(ISNA(VLOOKUP(Tableau161920[[#This Row],[Référence]],MON_MSG!A:B,2,FALSE)),"N",IF($I1654="Obsolete","N","O"))</f>
        <v>O</v>
      </c>
      <c r="C1654" s="3" t="str">
        <f>VLOOKUP($A1654,DICO_Complet!A:R,3,FALSE)</f>
        <v>Transaction</v>
      </c>
      <c r="D1654" s="3" t="str">
        <f>VLOOKUP($A1654,DICO_Complet!A:R,4,FALSE)</f>
        <v>transactionDetails</v>
      </c>
      <c r="E1654" s="3" t="str">
        <f>VLOOKUP($A1654,DICO_Complet!A:R,5,FALSE)</f>
        <v>authorisationResponse</v>
      </c>
      <c r="F1654" s="3" t="str">
        <f>VLOOKUP($A1654,DICO_Complet!A:R,6,FALSE)</f>
        <v>AuthorisationResponseCodeset</v>
      </c>
      <c r="G1654" s="31" t="str">
        <f>VLOOKUP($A1654,DICO_Complet!A:R,7,FALSE)</f>
        <v>DNS</v>
      </c>
      <c r="H1654" s="31">
        <f>VLOOKUP($A1654,DICO_Complet!A:R,8,FALSE)</f>
        <v>0</v>
      </c>
      <c r="I1654" s="3" t="str">
        <f>IF(VLOOKUP($A1654,DICO_Complet!A:R,9,FALSE)&lt;&gt;0,VLOOKUP($A1654,DICO_Complet!A:R,9,FALSE),"")</f>
        <v/>
      </c>
      <c r="J1654" s="3" t="str">
        <f>VLOOKUP($A1654,DICO_Complet!A:R,10,FALSE)</f>
        <v>Authorisation response</v>
      </c>
      <c r="K1654" s="3" t="str">
        <f>IF(OR(ISNA(VLOOKUP(Tableau161920[[#This Row],[Référence]],MON_MSG!A:H,7,FALSE)),ISBLANK(VLOOKUP(Tableau161920[[#This Row],[Référence]],MON_MSG!A:H,7,FALSE))),"",VLOOKUP(Tableau161920[[#This Row],[Référence]],MON_MSG!A:H,7,FALSE))</f>
        <v/>
      </c>
      <c r="L1654" s="3" t="str">
        <f>IF(OR(ISNA(VLOOKUP(Tableau161920[[#This Row],[Référence]],MON_MSG!A:I,8,FALSE)),ISBLANK(VLOOKUP(Tableau161920[[#This Row],[Référence]],MON_MSG!A:I,8,FALSE))),"",VLOOKUP(Tableau161920[[#This Row],[Référence]],MON_MSG!A:I,8,FALSE))</f>
        <v/>
      </c>
      <c r="M1654" s="3" t="str">
        <f>IF(OR(ISNA(VLOOKUP(Tableau161920[[#This Row],[Référence]],MON_MSG!A:J,9,FALSE)),ISBLANK(VLOOKUP(Tableau161920[[#This Row],[Référence]],MON_MSG!A:J,9,FALSE))),"",VLOOKUP(Tableau161920[[#This Row],[Référence]],MON_MSG!A:J,9,FALSE))</f>
        <v/>
      </c>
      <c r="N1654" s="3" t="str">
        <f>IF(VLOOKUP($A1654,DICO_Complet!A:R,12,FALSE)=0,"",VLOOKUP($A1654,DICO_Complet!A:R,12,FALSE))</f>
        <v/>
      </c>
      <c r="O1654" s="3" t="str">
        <f>IF(VLOOKUP($A1654,DICO_Complet!A:R,13,FALSE)=0,"",VLOOKUP($A1654,DICO_Complet!A:R,13,FALSE))</f>
        <v/>
      </c>
      <c r="P1654" s="3" t="str">
        <f>IF(VLOOKUP($A1654,DICO_Complet!A:R,14,FALSE)=0,"",VLOOKUP($A1654,DICO_Complet!A:R,14,FALSE))</f>
        <v/>
      </c>
      <c r="Q1654" s="3" t="str">
        <f>IF(VLOOKUP($A1654,DICO_Complet!A:R,15,FALSE)=0,"",VLOOKUP($A1654,DICO_Complet!A:R,15,FALSE))</f>
        <v/>
      </c>
      <c r="R1654" s="3" t="str">
        <f>IF(VLOOKUP($A1654,DICO_Complet!A:R,16,FALSE)=0,"",VLOOKUP($A1654,DICO_Complet!A:R,16,FALSE))</f>
        <v/>
      </c>
      <c r="S1654" s="3" t="str">
        <f>IF(VLOOKUP($A1654,DICO_Complet!A:R,17,FALSE)=0,"",VLOOKUP($A1654,DICO_Complet!A:R,17,FALSE))</f>
        <v/>
      </c>
      <c r="T1654" s="3" t="str">
        <f>IF(VLOOKUP($A1654,DICO_Complet!A:R,18,FALSE)=0,"",VLOOKUP($A1654,DICO_Complet!A:R,18,FALSE))</f>
        <v/>
      </c>
    </row>
    <row r="1655" spans="1:20">
      <c r="A1655" s="29">
        <v>241112000194</v>
      </c>
      <c r="B1655" s="30" t="str">
        <f>IF(ISNA(VLOOKUP(Tableau161920[[#This Row],[Référence]],MON_MSG!A:B,2,FALSE)),"N",IF($I1655="Obsolete","N","O"))</f>
        <v>O</v>
      </c>
      <c r="C1655" s="3" t="str">
        <f>VLOOKUP($A1655,DICO_Complet!A:R,3,FALSE)</f>
        <v>Transaction</v>
      </c>
      <c r="D1655" s="3" t="str">
        <f>VLOOKUP($A1655,DICO_Complet!A:R,4,FALSE)</f>
        <v>transactionDetails</v>
      </c>
      <c r="E1655" s="3" t="str">
        <f>VLOOKUP($A1655,DICO_Complet!A:R,5,FALSE)</f>
        <v>authorisedAmount</v>
      </c>
      <c r="F1655" s="3" t="str">
        <f>VLOOKUP($A1655,DICO_Complet!A:R,6,FALSE)</f>
        <v>AmountType</v>
      </c>
      <c r="G1655" s="31" t="str">
        <f>VLOOKUP($A1655,DICO_Complet!A:R,7,FALSE)</f>
        <v>DNS</v>
      </c>
      <c r="H1655" s="31">
        <f>VLOOKUP($A1655,DICO_Complet!A:R,8,FALSE)</f>
        <v>0</v>
      </c>
      <c r="I1655" s="3" t="str">
        <f>IF(VLOOKUP($A1655,DICO_Complet!A:R,9,FALSE)&lt;&gt;0,VLOOKUP($A1655,DICO_Complet!A:R,9,FALSE),"")</f>
        <v/>
      </c>
      <c r="J1655" s="3" t="str">
        <f>VLOOKUP($A1655,DICO_Complet!A:R,10,FALSE)</f>
        <v>Authorised Amount</v>
      </c>
      <c r="K1655" s="3" t="str">
        <f>IF(OR(ISNA(VLOOKUP(Tableau161920[[#This Row],[Référence]],MON_MSG!A:H,7,FALSE)),ISBLANK(VLOOKUP(Tableau161920[[#This Row],[Référence]],MON_MSG!A:H,7,FALSE))),"",VLOOKUP(Tableau161920[[#This Row],[Référence]],MON_MSG!A:H,7,FALSE))</f>
        <v/>
      </c>
      <c r="L1655" s="3" t="str">
        <f>IF(OR(ISNA(VLOOKUP(Tableau161920[[#This Row],[Référence]],MON_MSG!A:I,8,FALSE)),ISBLANK(VLOOKUP(Tableau161920[[#This Row],[Référence]],MON_MSG!A:I,8,FALSE))),"",VLOOKUP(Tableau161920[[#This Row],[Référence]],MON_MSG!A:I,8,FALSE))</f>
        <v/>
      </c>
      <c r="M1655" s="3" t="str">
        <f>IF(OR(ISNA(VLOOKUP(Tableau161920[[#This Row],[Référence]],MON_MSG!A:J,9,FALSE)),ISBLANK(VLOOKUP(Tableau161920[[#This Row],[Référence]],MON_MSG!A:J,9,FALSE))),"",VLOOKUP(Tableau161920[[#This Row],[Référence]],MON_MSG!A:J,9,FALSE))</f>
        <v/>
      </c>
      <c r="N1655" s="3" t="str">
        <f>IF(VLOOKUP($A1655,DICO_Complet!A:R,12,FALSE)=0,"",VLOOKUP($A1655,DICO_Complet!A:R,12,FALSE))</f>
        <v>RSB55_9F02</v>
      </c>
      <c r="O1655" s="3" t="str">
        <f>IF(VLOOKUP($A1655,DICO_Complet!A:R,13,FALSE)=0,"",VLOOKUP($A1655,DICO_Complet!A:R,13,FALSE))</f>
        <v>055-9F02</v>
      </c>
      <c r="P1655" s="3" t="str">
        <f>IF(VLOOKUP($A1655,DICO_Complet!A:R,14,FALSE)=0,"",VLOOKUP($A1655,DICO_Complet!A:R,14,FALSE))</f>
        <v>055-9F02</v>
      </c>
      <c r="Q1655" s="3" t="str">
        <f>IF(VLOOKUP($A1655,DICO_Complet!A:R,15,FALSE)=0,"",VLOOKUP($A1655,DICO_Complet!A:R,15,FALSE))</f>
        <v>055-9F02</v>
      </c>
      <c r="R1655" s="3" t="str">
        <f>IF(VLOOKUP($A1655,DICO_Complet!A:R,16,FALSE)=0,"",VLOOKUP($A1655,DICO_Complet!A:R,16,FALSE))</f>
        <v/>
      </c>
      <c r="S1655" s="3" t="str">
        <f>IF(VLOOKUP($A1655,DICO_Complet!A:R,17,FALSE)=0,"",VLOOKUP($A1655,DICO_Complet!A:R,17,FALSE))</f>
        <v/>
      </c>
      <c r="T1655" s="3" t="str">
        <f>IF(VLOOKUP($A1655,DICO_Complet!A:R,18,FALSE)=0,"",VLOOKUP($A1655,DICO_Complet!A:R,18,FALSE))</f>
        <v/>
      </c>
    </row>
    <row r="1656" spans="1:20">
      <c r="A1656" s="29">
        <v>250414110600</v>
      </c>
      <c r="B1656" s="30" t="str">
        <f>IF(ISNA(VLOOKUP(Tableau161920[[#This Row],[Référence]],MON_MSG!A:B,2,FALSE)),"N",IF($I1656="Obsolete","N","O"))</f>
        <v>O</v>
      </c>
      <c r="C1656" s="3" t="str">
        <f>VLOOKUP($A1656,DICO_Complet!A:R,3,FALSE)</f>
        <v>Transaction</v>
      </c>
      <c r="D1656" s="3" t="str">
        <f>VLOOKUP($A1656,DICO_Complet!A:R,4,FALSE)</f>
        <v>transactionDetails</v>
      </c>
      <c r="E1656" s="3" t="str">
        <f>VLOOKUP($A1656,DICO_Complet!A:R,5,FALSE)</f>
        <v>authorisedLocalDateTime</v>
      </c>
      <c r="F1656" s="3" t="str">
        <f>VLOOKUP($A1656,DICO_Complet!A:R,6,FALSE)</f>
        <v>ISODateTime</v>
      </c>
      <c r="G1656" s="31" t="str">
        <f>VLOOKUP($A1656,DICO_Complet!A:R,7,FALSE)</f>
        <v>DNS</v>
      </c>
      <c r="H1656" s="31">
        <f>VLOOKUP($A1656,DICO_Complet!A:R,8,FALSE)</f>
        <v>0</v>
      </c>
      <c r="I1656" s="3" t="str">
        <f>IF(VLOOKUP($A1656,DICO_Complet!A:R,9,FALSE)&lt;&gt;0,VLOOKUP($A1656,DICO_Complet!A:R,9,FALSE),"")</f>
        <v/>
      </c>
      <c r="J1656" s="3" t="str">
        <f>VLOOKUP($A1656,DICO_Complet!A:R,10,FALSE)</f>
        <v>Local date and time, authorisation request</v>
      </c>
      <c r="K1656" s="3" t="str">
        <f>IF(OR(ISNA(VLOOKUP(Tableau161920[[#This Row],[Référence]],MON_MSG!A:H,7,FALSE)),ISBLANK(VLOOKUP(Tableau161920[[#This Row],[Référence]],MON_MSG!A:H,7,FALSE))),"",VLOOKUP(Tableau161920[[#This Row],[Référence]],MON_MSG!A:H,7,FALSE))</f>
        <v/>
      </c>
      <c r="L1656" s="3" t="str">
        <f>IF(OR(ISNA(VLOOKUP(Tableau161920[[#This Row],[Référence]],MON_MSG!A:I,8,FALSE)),ISBLANK(VLOOKUP(Tableau161920[[#This Row],[Référence]],MON_MSG!A:I,8,FALSE))),"",VLOOKUP(Tableau161920[[#This Row],[Référence]],MON_MSG!A:I,8,FALSE))</f>
        <v/>
      </c>
      <c r="M1656" s="3" t="str">
        <f>IF(OR(ISNA(VLOOKUP(Tableau161920[[#This Row],[Référence]],MON_MSG!A:J,9,FALSE)),ISBLANK(VLOOKUP(Tableau161920[[#This Row],[Référence]],MON_MSG!A:J,9,FALSE))),"",VLOOKUP(Tableau161920[[#This Row],[Référence]],MON_MSG!A:J,9,FALSE))</f>
        <v/>
      </c>
      <c r="N1656" s="3" t="str">
        <f>IF(VLOOKUP($A1656,DICO_Complet!A:R,12,FALSE)=0,"",VLOOKUP($A1656,DICO_Complet!A:R,12,FALSE))</f>
        <v/>
      </c>
      <c r="O1656" s="3" t="str">
        <f>IF(VLOOKUP($A1656,DICO_Complet!A:R,13,FALSE)=0,"",VLOOKUP($A1656,DICO_Complet!A:R,13,FALSE))</f>
        <v/>
      </c>
      <c r="P1656" s="3" t="str">
        <f>IF(VLOOKUP($A1656,DICO_Complet!A:R,14,FALSE)=0,"",VLOOKUP($A1656,DICO_Complet!A:R,14,FALSE))</f>
        <v>047-04</v>
      </c>
      <c r="Q1656" s="3" t="str">
        <f>IF(VLOOKUP($A1656,DICO_Complet!A:R,15,FALSE)=0,"",VLOOKUP($A1656,DICO_Complet!A:R,15,FALSE))</f>
        <v/>
      </c>
      <c r="R1656" s="3" t="str">
        <f>IF(VLOOKUP($A1656,DICO_Complet!A:R,16,FALSE)=0,"",VLOOKUP($A1656,DICO_Complet!A:R,16,FALSE))</f>
        <v/>
      </c>
      <c r="S1656" s="3" t="str">
        <f>IF(VLOOKUP($A1656,DICO_Complet!A:R,17,FALSE)=0,"",VLOOKUP($A1656,DICO_Complet!A:R,17,FALSE))</f>
        <v/>
      </c>
      <c r="T1656" s="3" t="str">
        <f>IF(VLOOKUP($A1656,DICO_Complet!A:R,18,FALSE)=0,"",VLOOKUP($A1656,DICO_Complet!A:R,18,FALSE))</f>
        <v/>
      </c>
    </row>
    <row r="1657" spans="1:20">
      <c r="A1657" s="29">
        <v>241112000196</v>
      </c>
      <c r="B1657" s="30" t="str">
        <f>IF(ISNA(VLOOKUP(Tableau161920[[#This Row],[Référence]],MON_MSG!A:B,2,FALSE)),"N",IF($I1657="Obsolete","N","O"))</f>
        <v>O</v>
      </c>
      <c r="C1657" s="3" t="str">
        <f>VLOOKUP($A1657,DICO_Complet!A:R,3,FALSE)</f>
        <v>Transaction</v>
      </c>
      <c r="D1657" s="3" t="str">
        <f>VLOOKUP($A1657,DICO_Complet!A:R,4,FALSE)</f>
        <v>transactionDetails</v>
      </c>
      <c r="E1657" s="3" t="str">
        <f>VLOOKUP($A1657,DICO_Complet!A:R,5,FALSE)</f>
        <v>billingAmount</v>
      </c>
      <c r="F1657" s="3" t="str">
        <f>VLOOKUP($A1657,DICO_Complet!A:R,6,FALSE)</f>
        <v>AmountType</v>
      </c>
      <c r="G1657" s="31" t="str">
        <f>VLOOKUP($A1657,DICO_Complet!A:R,7,FALSE)</f>
        <v>DNS</v>
      </c>
      <c r="H1657" s="31">
        <f>VLOOKUP($A1657,DICO_Complet!A:R,8,FALSE)</f>
        <v>0</v>
      </c>
      <c r="I1657" s="3" t="str">
        <f>IF(VLOOKUP($A1657,DICO_Complet!A:R,9,FALSE)&lt;&gt;0,VLOOKUP($A1657,DICO_Complet!A:R,9,FALSE),"")</f>
        <v/>
      </c>
      <c r="J1657" s="3" t="str">
        <f>VLOOKUP($A1657,DICO_Complet!A:R,10,FALSE)</f>
        <v>Billing amount</v>
      </c>
      <c r="K1657" s="3" t="str">
        <f>IF(OR(ISNA(VLOOKUP(Tableau161920[[#This Row],[Référence]],MON_MSG!A:H,7,FALSE)),ISBLANK(VLOOKUP(Tableau161920[[#This Row],[Référence]],MON_MSG!A:H,7,FALSE))),"",VLOOKUP(Tableau161920[[#This Row],[Référence]],MON_MSG!A:H,7,FALSE))</f>
        <v/>
      </c>
      <c r="L1657" s="3" t="str">
        <f>IF(OR(ISNA(VLOOKUP(Tableau161920[[#This Row],[Référence]],MON_MSG!A:I,8,FALSE)),ISBLANK(VLOOKUP(Tableau161920[[#This Row],[Référence]],MON_MSG!A:I,8,FALSE))),"",VLOOKUP(Tableau161920[[#This Row],[Référence]],MON_MSG!A:I,8,FALSE))</f>
        <v/>
      </c>
      <c r="M1657" s="3" t="str">
        <f>IF(OR(ISNA(VLOOKUP(Tableau161920[[#This Row],[Référence]],MON_MSG!A:J,9,FALSE)),ISBLANK(VLOOKUP(Tableau161920[[#This Row],[Référence]],MON_MSG!A:J,9,FALSE))),"",VLOOKUP(Tableau161920[[#This Row],[Référence]],MON_MSG!A:J,9,FALSE))</f>
        <v/>
      </c>
      <c r="N1657" s="3" t="str">
        <f>IF(VLOOKUP($A1657,DICO_Complet!A:R,12,FALSE)=0,"",VLOOKUP($A1657,DICO_Complet!A:R,12,FALSE))</f>
        <v>ISO6, ISO10 et ISO51</v>
      </c>
      <c r="O1657" s="3" t="str">
        <f>IF(VLOOKUP($A1657,DICO_Complet!A:R,13,FALSE)=0,"",VLOOKUP($A1657,DICO_Complet!A:R,13,FALSE))</f>
        <v>006,010,051</v>
      </c>
      <c r="P1657" s="3" t="str">
        <f>IF(VLOOKUP($A1657,DICO_Complet!A:R,14,FALSE)=0,"",VLOOKUP($A1657,DICO_Complet!A:R,14,FALSE))</f>
        <v>006,010,051</v>
      </c>
      <c r="Q1657" s="3" t="str">
        <f>IF(VLOOKUP($A1657,DICO_Complet!A:R,15,FALSE)=0,"",VLOOKUP($A1657,DICO_Complet!A:R,15,FALSE))</f>
        <v>006,010,051</v>
      </c>
      <c r="R1657" s="3" t="str">
        <f>IF(VLOOKUP($A1657,DICO_Complet!A:R,16,FALSE)=0,"",VLOOKUP($A1657,DICO_Complet!A:R,16,FALSE))</f>
        <v/>
      </c>
      <c r="S1657" s="3" t="str">
        <f>IF(VLOOKUP($A1657,DICO_Complet!A:R,17,FALSE)=0,"",VLOOKUP($A1657,DICO_Complet!A:R,17,FALSE))</f>
        <v/>
      </c>
      <c r="T1657" s="3" t="str">
        <f>IF(VLOOKUP($A1657,DICO_Complet!A:R,18,FALSE)=0,"",VLOOKUP($A1657,DICO_Complet!A:R,18,FALSE))</f>
        <v/>
      </c>
    </row>
    <row r="1658" spans="1:20">
      <c r="A1658" s="29">
        <v>250901001205</v>
      </c>
      <c r="B1658" s="30" t="str">
        <f>IF(ISNA(VLOOKUP(Tableau161920[[#This Row],[Référence]],MON_MSG!A:B,2,FALSE)),"N",IF($I1658="Obsolete","N","O"))</f>
        <v>O</v>
      </c>
      <c r="C1658" s="3" t="str">
        <f>VLOOKUP($A1658,DICO_Complet!A:R,3,FALSE)</f>
        <v>Transaction</v>
      </c>
      <c r="D1658" s="3" t="str">
        <f>VLOOKUP($A1658,DICO_Complet!A:R,4,FALSE)</f>
        <v>transactionDetails</v>
      </c>
      <c r="E1658" s="3" t="str">
        <f>VLOOKUP($A1658,DICO_Complet!A:R,5,FALSE)</f>
        <v>cardAuthenticationResultCode</v>
      </c>
      <c r="F1658" s="3" t="str">
        <f>VLOOKUP($A1658,DICO_Complet!A:R,6,FALSE)</f>
        <v>Max1AlphaNumericText</v>
      </c>
      <c r="G1658" s="31" t="str">
        <f>VLOOKUP($A1658,DICO_Complet!A:R,7,FALSE)</f>
        <v>DNS</v>
      </c>
      <c r="H1658" s="31">
        <f>VLOOKUP($A1658,DICO_Complet!A:R,8,FALSE)</f>
        <v>0</v>
      </c>
      <c r="I1658" s="3" t="str">
        <f>IF(VLOOKUP($A1658,DICO_Complet!A:R,9,FALSE)&lt;&gt;0,VLOOKUP($A1658,DICO_Complet!A:R,9,FALSE),"")</f>
        <v/>
      </c>
      <c r="J1658" s="3" t="str">
        <f>VLOOKUP($A1658,DICO_Complet!A:R,10,FALSE)</f>
        <v>Card authentication result code</v>
      </c>
      <c r="K1658" s="3" t="str">
        <f>IF(OR(ISNA(VLOOKUP(Tableau161920[[#This Row],[Référence]],MON_MSG!A:H,7,FALSE)),ISBLANK(VLOOKUP(Tableau161920[[#This Row],[Référence]],MON_MSG!A:H,7,FALSE))),"",VLOOKUP(Tableau161920[[#This Row],[Référence]],MON_MSG!A:H,7,FALSE))</f>
        <v/>
      </c>
      <c r="L1658" s="3" t="str">
        <f>IF(OR(ISNA(VLOOKUP(Tableau161920[[#This Row],[Référence]],MON_MSG!A:I,8,FALSE)),ISBLANK(VLOOKUP(Tableau161920[[#This Row],[Référence]],MON_MSG!A:I,8,FALSE))),"",VLOOKUP(Tableau161920[[#This Row],[Référence]],MON_MSG!A:I,8,FALSE))</f>
        <v/>
      </c>
      <c r="M1658" s="3" t="str">
        <f>IF(OR(ISNA(VLOOKUP(Tableau161920[[#This Row],[Référence]],MON_MSG!A:J,9,FALSE)),ISBLANK(VLOOKUP(Tableau161920[[#This Row],[Référence]],MON_MSG!A:J,9,FALSE))),"",VLOOKUP(Tableau161920[[#This Row],[Référence]],MON_MSG!A:J,9,FALSE))</f>
        <v/>
      </c>
      <c r="N1658" s="3" t="str">
        <f>IF(VLOOKUP($A1658,DICO_Complet!A:R,12,FALSE)=0,"",VLOOKUP($A1658,DICO_Complet!A:R,12,FALSE))</f>
        <v>RSB55_DFD0</v>
      </c>
      <c r="O1658" s="3" t="str">
        <f>IF(VLOOKUP($A1658,DICO_Complet!A:R,13,FALSE)=0,"",VLOOKUP($A1658,DICO_Complet!A:R,13,FALSE))</f>
        <v>055-DFD0</v>
      </c>
      <c r="P1658" s="3" t="str">
        <f>IF(VLOOKUP($A1658,DICO_Complet!A:R,14,FALSE)=0,"",VLOOKUP($A1658,DICO_Complet!A:R,14,FALSE))</f>
        <v/>
      </c>
      <c r="Q1658" s="3" t="str">
        <f>IF(VLOOKUP($A1658,DICO_Complet!A:R,15,FALSE)=0,"",VLOOKUP($A1658,DICO_Complet!A:R,15,FALSE))</f>
        <v/>
      </c>
      <c r="R1658" s="3" t="str">
        <f>IF(VLOOKUP($A1658,DICO_Complet!A:R,16,FALSE)=0,"",VLOOKUP($A1658,DICO_Complet!A:R,16,FALSE))</f>
        <v/>
      </c>
      <c r="S1658" s="3" t="str">
        <f>IF(VLOOKUP($A1658,DICO_Complet!A:R,17,FALSE)=0,"",VLOOKUP($A1658,DICO_Complet!A:R,17,FALSE))</f>
        <v/>
      </c>
      <c r="T1658" s="3" t="str">
        <f>IF(VLOOKUP($A1658,DICO_Complet!A:R,18,FALSE)=0,"",VLOOKUP($A1658,DICO_Complet!A:R,18,FALSE))</f>
        <v/>
      </c>
    </row>
    <row r="1659" spans="1:20">
      <c r="A1659" s="29">
        <v>250414115104</v>
      </c>
      <c r="B1659" s="30" t="str">
        <f>IF(ISNA(VLOOKUP(Tableau161920[[#This Row],[Référence]],MON_MSG!A:B,2,FALSE)),"N",IF($I1659="Obsolete","N","O"))</f>
        <v>O</v>
      </c>
      <c r="C1659" s="3" t="str">
        <f>VLOOKUP($A1659,DICO_Complet!A:R,3,FALSE)</f>
        <v>Transaction</v>
      </c>
      <c r="D1659" s="3" t="str">
        <f>VLOOKUP($A1659,DICO_Complet!A:R,4,FALSE)</f>
        <v>transactionDetails</v>
      </c>
      <c r="E1659" s="3" t="str">
        <f>VLOOKUP($A1659,DICO_Complet!A:R,5,FALSE)</f>
        <v>cardholderAvailableBalance</v>
      </c>
      <c r="F1659" s="3" t="str">
        <f>VLOOKUP($A1659,DICO_Complet!A:R,6,FALSE)</f>
        <v>AmountType</v>
      </c>
      <c r="G1659" s="31" t="str">
        <f>VLOOKUP($A1659,DICO_Complet!A:R,7,FALSE)</f>
        <v>DNS</v>
      </c>
      <c r="H1659" s="31">
        <f>VLOOKUP($A1659,DICO_Complet!A:R,8,FALSE)</f>
        <v>0</v>
      </c>
      <c r="I1659" s="3" t="str">
        <f>IF(VLOOKUP($A1659,DICO_Complet!A:R,9,FALSE)&lt;&gt;0,VLOOKUP($A1659,DICO_Complet!A:R,9,FALSE),"")</f>
        <v/>
      </c>
      <c r="J1659" s="3" t="str">
        <f>VLOOKUP($A1659,DICO_Complet!A:R,10,FALSE)</f>
        <v>Cardholder available balance</v>
      </c>
      <c r="K1659" s="3" t="str">
        <f>IF(OR(ISNA(VLOOKUP(Tableau161920[[#This Row],[Référence]],MON_MSG!A:H,7,FALSE)),ISBLANK(VLOOKUP(Tableau161920[[#This Row],[Référence]],MON_MSG!A:H,7,FALSE))),"",VLOOKUP(Tableau161920[[#This Row],[Référence]],MON_MSG!A:H,7,FALSE))</f>
        <v/>
      </c>
      <c r="L1659" s="3" t="str">
        <f>IF(OR(ISNA(VLOOKUP(Tableau161920[[#This Row],[Référence]],MON_MSG!A:I,8,FALSE)),ISBLANK(VLOOKUP(Tableau161920[[#This Row],[Référence]],MON_MSG!A:I,8,FALSE))),"",VLOOKUP(Tableau161920[[#This Row],[Référence]],MON_MSG!A:I,8,FALSE))</f>
        <v/>
      </c>
      <c r="M1659" s="3" t="str">
        <f>IF(OR(ISNA(VLOOKUP(Tableau161920[[#This Row],[Référence]],MON_MSG!A:J,9,FALSE)),ISBLANK(VLOOKUP(Tableau161920[[#This Row],[Référence]],MON_MSG!A:J,9,FALSE))),"",VLOOKUP(Tableau161920[[#This Row],[Référence]],MON_MSG!A:J,9,FALSE))</f>
        <v/>
      </c>
      <c r="N1659" s="3" t="str">
        <f>IF(VLOOKUP($A1659,DICO_Complet!A:R,12,FALSE)=0,"",VLOOKUP($A1659,DICO_Complet!A:R,12,FALSE))</f>
        <v/>
      </c>
      <c r="O1659" s="3" t="str">
        <f>IF(VLOOKUP($A1659,DICO_Complet!A:R,13,FALSE)=0,"",VLOOKUP($A1659,DICO_Complet!A:R,13,FALSE))</f>
        <v>054-05</v>
      </c>
      <c r="P1659" s="3" t="str">
        <f>IF(VLOOKUP($A1659,DICO_Complet!A:R,14,FALSE)=0,"",VLOOKUP($A1659,DICO_Complet!A:R,14,FALSE))</f>
        <v/>
      </c>
      <c r="Q1659" s="3" t="str">
        <f>IF(VLOOKUP($A1659,DICO_Complet!A:R,15,FALSE)=0,"",VLOOKUP($A1659,DICO_Complet!A:R,15,FALSE))</f>
        <v/>
      </c>
      <c r="R1659" s="3" t="str">
        <f>IF(VLOOKUP($A1659,DICO_Complet!A:R,16,FALSE)=0,"",VLOOKUP($A1659,DICO_Complet!A:R,16,FALSE))</f>
        <v/>
      </c>
      <c r="S1659" s="3" t="str">
        <f>IF(VLOOKUP($A1659,DICO_Complet!A:R,17,FALSE)=0,"",VLOOKUP($A1659,DICO_Complet!A:R,17,FALSE))</f>
        <v/>
      </c>
      <c r="T1659" s="3" t="str">
        <f>IF(VLOOKUP($A1659,DICO_Complet!A:R,18,FALSE)=0,"",VLOOKUP($A1659,DICO_Complet!A:R,18,FALSE))</f>
        <v/>
      </c>
    </row>
    <row r="1660" spans="1:20">
      <c r="A1660" s="29">
        <v>241112000199</v>
      </c>
      <c r="B1660" s="30" t="str">
        <f>IF(ISNA(VLOOKUP(Tableau161920[[#This Row],[Référence]],MON_MSG!A:B,2,FALSE)),"N",IF($I1660="Obsolete","N","O"))</f>
        <v>O</v>
      </c>
      <c r="C1660" s="3" t="str">
        <f>VLOOKUP($A1660,DICO_Complet!A:R,3,FALSE)</f>
        <v>Transaction</v>
      </c>
      <c r="D1660" s="3" t="str">
        <f>VLOOKUP($A1660,DICO_Complet!A:R,4,FALSE)</f>
        <v>transactionDetails</v>
      </c>
      <c r="E1660" s="3" t="str">
        <f>VLOOKUP($A1660,DICO_Complet!A:R,5,FALSE)</f>
        <v>cardholderTotalAmount</v>
      </c>
      <c r="F1660" s="3" t="str">
        <f>VLOOKUP($A1660,DICO_Complet!A:R,6,FALSE)</f>
        <v>AmountType</v>
      </c>
      <c r="G1660" s="31" t="str">
        <f>VLOOKUP($A1660,DICO_Complet!A:R,7,FALSE)</f>
        <v>DNS</v>
      </c>
      <c r="H1660" s="31">
        <f>VLOOKUP($A1660,DICO_Complet!A:R,8,FALSE)</f>
        <v>0</v>
      </c>
      <c r="I1660" s="3" t="str">
        <f>IF(VLOOKUP($A1660,DICO_Complet!A:R,9,FALSE)&lt;&gt;0,VLOOKUP($A1660,DICO_Complet!A:R,9,FALSE),"")</f>
        <v/>
      </c>
      <c r="J1660" s="3" t="str">
        <f>VLOOKUP($A1660,DICO_Complet!A:R,10,FALSE)</f>
        <v>Cardholder total amount</v>
      </c>
      <c r="K1660" s="3" t="str">
        <f>IF(OR(ISNA(VLOOKUP(Tableau161920[[#This Row],[Référence]],MON_MSG!A:H,7,FALSE)),ISBLANK(VLOOKUP(Tableau161920[[#This Row],[Référence]],MON_MSG!A:H,7,FALSE))),"",VLOOKUP(Tableau161920[[#This Row],[Référence]],MON_MSG!A:H,7,FALSE))</f>
        <v/>
      </c>
      <c r="L1660" s="3" t="str">
        <f>IF(OR(ISNA(VLOOKUP(Tableau161920[[#This Row],[Référence]],MON_MSG!A:I,8,FALSE)),ISBLANK(VLOOKUP(Tableau161920[[#This Row],[Référence]],MON_MSG!A:I,8,FALSE))),"",VLOOKUP(Tableau161920[[#This Row],[Référence]],MON_MSG!A:I,8,FALSE))</f>
        <v/>
      </c>
      <c r="M1660" s="3" t="str">
        <f>IF(OR(ISNA(VLOOKUP(Tableau161920[[#This Row],[Référence]],MON_MSG!A:J,9,FALSE)),ISBLANK(VLOOKUP(Tableau161920[[#This Row],[Référence]],MON_MSG!A:J,9,FALSE))),"",VLOOKUP(Tableau161920[[#This Row],[Référence]],MON_MSG!A:J,9,FALSE))</f>
        <v/>
      </c>
      <c r="N1660" s="3" t="str">
        <f>IF(VLOOKUP($A1660,DICO_Complet!A:R,12,FALSE)=0,"",VLOOKUP($A1660,DICO_Complet!A:R,12,FALSE))</f>
        <v>RSB59_207</v>
      </c>
      <c r="O1660" s="3" t="str">
        <f>IF(VLOOKUP($A1660,DICO_Complet!A:R,13,FALSE)=0,"",VLOOKUP($A1660,DICO_Complet!A:R,13,FALSE))</f>
        <v>059-0207</v>
      </c>
      <c r="P1660" s="3" t="str">
        <f>IF(VLOOKUP($A1660,DICO_Complet!A:R,14,FALSE)=0,"",VLOOKUP($A1660,DICO_Complet!A:R,14,FALSE))</f>
        <v/>
      </c>
      <c r="Q1660" s="3" t="str">
        <f>IF(VLOOKUP($A1660,DICO_Complet!A:R,15,FALSE)=0,"",VLOOKUP($A1660,DICO_Complet!A:R,15,FALSE))</f>
        <v/>
      </c>
      <c r="R1660" s="3" t="str">
        <f>IF(VLOOKUP($A1660,DICO_Complet!A:R,16,FALSE)=0,"",VLOOKUP($A1660,DICO_Complet!A:R,16,FALSE))</f>
        <v/>
      </c>
      <c r="S1660" s="3" t="str">
        <f>IF(VLOOKUP($A1660,DICO_Complet!A:R,17,FALSE)=0,"",VLOOKUP($A1660,DICO_Complet!A:R,17,FALSE))</f>
        <v/>
      </c>
      <c r="T1660" s="3" t="str">
        <f>IF(VLOOKUP($A1660,DICO_Complet!A:R,18,FALSE)=0,"",VLOOKUP($A1660,DICO_Complet!A:R,18,FALSE))</f>
        <v/>
      </c>
    </row>
    <row r="1661" spans="1:20">
      <c r="A1661" s="29">
        <v>260304143000</v>
      </c>
      <c r="B1661" s="30" t="str">
        <f>IF(ISNA(VLOOKUP(Tableau161920[[#This Row],[Référence]],MON_MSG!A:B,2,FALSE)),"N",IF($I1661="Obsolete","N","O"))</f>
        <v>O</v>
      </c>
      <c r="C1661" s="3" t="str">
        <f>VLOOKUP($A1661,DICO_Complet!A:R,3,FALSE)</f>
        <v>Transaction</v>
      </c>
      <c r="D1661" s="3" t="str">
        <f>VLOOKUP($A1661,DICO_Complet!A:R,4,FALSE)</f>
        <v>transactionDetails</v>
      </c>
      <c r="E1661" s="3" t="str">
        <f>VLOOKUP($A1661,DICO_Complet!A:R,5,FALSE)</f>
        <v>cardholderVerificationMethodePos</v>
      </c>
      <c r="F1661" s="3" t="str">
        <f>VLOOKUP($A1661,DICO_Complet!A:R,6,FALSE)</f>
        <v>Max4HexBinaryText</v>
      </c>
      <c r="G1661" s="31" t="str">
        <f>VLOOKUP($A1661,DICO_Complet!A:R,7,FALSE)</f>
        <v>DNS</v>
      </c>
      <c r="H1661" s="31">
        <f>VLOOKUP($A1661,DICO_Complet!A:R,8,FALSE)</f>
        <v>0</v>
      </c>
      <c r="I1661" s="3" t="str">
        <f>IF(VLOOKUP($A1661,DICO_Complet!A:R,9,FALSE)&lt;&gt;0,VLOOKUP($A1661,DICO_Complet!A:R,9,FALSE),"")</f>
        <v/>
      </c>
      <c r="J1661" s="3" t="str">
        <f>VLOOKUP($A1661,DICO_Complet!A:R,10,FALSE)</f>
        <v>Transaction CVM indicator</v>
      </c>
      <c r="K1661" s="3" t="str">
        <f>IF(OR(ISNA(VLOOKUP(Tableau161920[[#This Row],[Référence]],MON_MSG!A:H,7,FALSE)),ISBLANK(VLOOKUP(Tableau161920[[#This Row],[Référence]],MON_MSG!A:H,7,FALSE))),"",VLOOKUP(Tableau161920[[#This Row],[Référence]],MON_MSG!A:H,7,FALSE))</f>
        <v/>
      </c>
      <c r="L1661" s="3" t="str">
        <f>IF(OR(ISNA(VLOOKUP(Tableau161920[[#This Row],[Référence]],MON_MSG!A:I,8,FALSE)),ISBLANK(VLOOKUP(Tableau161920[[#This Row],[Référence]],MON_MSG!A:I,8,FALSE))),"",VLOOKUP(Tableau161920[[#This Row],[Référence]],MON_MSG!A:I,8,FALSE))</f>
        <v/>
      </c>
      <c r="M1661" s="3" t="str">
        <f>IF(OR(ISNA(VLOOKUP(Tableau161920[[#This Row],[Référence]],MON_MSG!A:J,9,FALSE)),ISBLANK(VLOOKUP(Tableau161920[[#This Row],[Référence]],MON_MSG!A:J,9,FALSE))),"",VLOOKUP(Tableau161920[[#This Row],[Référence]],MON_MSG!A:J,9,FALSE))</f>
        <v/>
      </c>
      <c r="N1661" s="3" t="str">
        <f>IF(VLOOKUP($A1661,DICO_Complet!A:R,12,FALSE)=0,"",VLOOKUP($A1661,DICO_Complet!A:R,12,FALSE))</f>
        <v/>
      </c>
      <c r="O1661" s="3" t="str">
        <f>IF(VLOOKUP($A1661,DICO_Complet!A:R,13,FALSE)=0,"",VLOOKUP($A1661,DICO_Complet!A:R,13,FALSE))</f>
        <v>119_1022</v>
      </c>
      <c r="P1661" s="3" t="str">
        <f>IF(VLOOKUP($A1661,DICO_Complet!A:R,14,FALSE)=0,"",VLOOKUP($A1661,DICO_Complet!A:R,14,FALSE))</f>
        <v/>
      </c>
      <c r="Q1661" s="3" t="str">
        <f>IF(VLOOKUP($A1661,DICO_Complet!A:R,15,FALSE)=0,"",VLOOKUP($A1661,DICO_Complet!A:R,15,FALSE))</f>
        <v/>
      </c>
      <c r="R1661" s="3" t="str">
        <f>IF(VLOOKUP($A1661,DICO_Complet!A:R,16,FALSE)=0,"",VLOOKUP($A1661,DICO_Complet!A:R,16,FALSE))</f>
        <v/>
      </c>
      <c r="S1661" s="3" t="str">
        <f>IF(VLOOKUP($A1661,DICO_Complet!A:R,17,FALSE)=0,"",VLOOKUP($A1661,DICO_Complet!A:R,17,FALSE))</f>
        <v/>
      </c>
      <c r="T1661" s="3" t="str">
        <f>IF(VLOOKUP($A1661,DICO_Complet!A:R,18,FALSE)=0,"",VLOOKUP($A1661,DICO_Complet!A:R,18,FALSE))</f>
        <v/>
      </c>
    </row>
    <row r="1662" spans="1:20">
      <c r="A1662" s="29">
        <v>250425100310</v>
      </c>
      <c r="B1662" s="30" t="str">
        <f>IF(ISNA(VLOOKUP(Tableau161920[[#This Row],[Référence]],MON_MSG!A:B,2,FALSE)),"N",IF($I1662="Obsolete","N","O"))</f>
        <v>O</v>
      </c>
      <c r="C1662" s="3" t="str">
        <f>VLOOKUP($A1662,DICO_Complet!A:R,3,FALSE)</f>
        <v>Transaction</v>
      </c>
      <c r="D1662" s="3" t="str">
        <f>VLOOKUP($A1662,DICO_Complet!A:R,4,FALSE)</f>
        <v>transactionDetails</v>
      </c>
      <c r="E1662" s="3" t="str">
        <f>VLOOKUP($A1662,DICO_Complet!A:R,5,FALSE)</f>
        <v>cardholderVerificationMethodlist</v>
      </c>
      <c r="F1662" s="3" t="str">
        <f>VLOOKUP($A1662,DICO_Complet!A:R,6,FALSE)</f>
        <v>Exact2HexBinaryText</v>
      </c>
      <c r="G1662" s="31" t="str">
        <f>VLOOKUP($A1662,DICO_Complet!A:R,7,FALSE)</f>
        <v>DNS</v>
      </c>
      <c r="H1662" s="31">
        <f>VLOOKUP($A1662,DICO_Complet!A:R,8,FALSE)</f>
        <v>0</v>
      </c>
      <c r="I1662" s="3" t="str">
        <f>IF(VLOOKUP($A1662,DICO_Complet!A:R,9,FALSE)&lt;&gt;0,VLOOKUP($A1662,DICO_Complet!A:R,9,FALSE),"")</f>
        <v/>
      </c>
      <c r="J1662" s="3" t="str">
        <f>VLOOKUP($A1662,DICO_Complet!A:R,10,FALSE)</f>
        <v xml:space="preserve">cvm list (cardholder verification method list) </v>
      </c>
      <c r="K1662" s="3" t="str">
        <f>IF(OR(ISNA(VLOOKUP(Tableau161920[[#This Row],[Référence]],MON_MSG!A:H,7,FALSE)),ISBLANK(VLOOKUP(Tableau161920[[#This Row],[Référence]],MON_MSG!A:H,7,FALSE))),"",VLOOKUP(Tableau161920[[#This Row],[Référence]],MON_MSG!A:H,7,FALSE))</f>
        <v/>
      </c>
      <c r="L1662" s="3" t="str">
        <f>IF(OR(ISNA(VLOOKUP(Tableau161920[[#This Row],[Référence]],MON_MSG!A:I,8,FALSE)),ISBLANK(VLOOKUP(Tableau161920[[#This Row],[Référence]],MON_MSG!A:I,8,FALSE))),"",VLOOKUP(Tableau161920[[#This Row],[Référence]],MON_MSG!A:I,8,FALSE))</f>
        <v/>
      </c>
      <c r="M1662" s="3" t="str">
        <f>IF(OR(ISNA(VLOOKUP(Tableau161920[[#This Row],[Référence]],MON_MSG!A:J,9,FALSE)),ISBLANK(VLOOKUP(Tableau161920[[#This Row],[Référence]],MON_MSG!A:J,9,FALSE))),"",VLOOKUP(Tableau161920[[#This Row],[Référence]],MON_MSG!A:J,9,FALSE))</f>
        <v/>
      </c>
      <c r="N1662" s="3" t="str">
        <f>IF(VLOOKUP($A1662,DICO_Complet!A:R,12,FALSE)=0,"",VLOOKUP($A1662,DICO_Complet!A:R,12,FALSE))</f>
        <v/>
      </c>
      <c r="O1662" s="3" t="str">
        <f>IF(VLOOKUP($A1662,DICO_Complet!A:R,13,FALSE)=0,"",VLOOKUP($A1662,DICO_Complet!A:R,13,FALSE))</f>
        <v/>
      </c>
      <c r="P1662" s="3" t="str">
        <f>IF(VLOOKUP($A1662,DICO_Complet!A:R,14,FALSE)=0,"",VLOOKUP($A1662,DICO_Complet!A:R,14,FALSE))</f>
        <v>055-008E</v>
      </c>
      <c r="Q1662" s="3" t="str">
        <f>IF(VLOOKUP($A1662,DICO_Complet!A:R,15,FALSE)=0,"",VLOOKUP($A1662,DICO_Complet!A:R,15,FALSE))</f>
        <v/>
      </c>
      <c r="R1662" s="3" t="str">
        <f>IF(VLOOKUP($A1662,DICO_Complet!A:R,16,FALSE)=0,"",VLOOKUP($A1662,DICO_Complet!A:R,16,FALSE))</f>
        <v/>
      </c>
      <c r="S1662" s="3" t="str">
        <f>IF(VLOOKUP($A1662,DICO_Complet!A:R,17,FALSE)=0,"",VLOOKUP($A1662,DICO_Complet!A:R,17,FALSE))</f>
        <v/>
      </c>
      <c r="T1662" s="3" t="str">
        <f>IF(VLOOKUP($A1662,DICO_Complet!A:R,18,FALSE)=0,"",VLOOKUP($A1662,DICO_Complet!A:R,18,FALSE))</f>
        <v/>
      </c>
    </row>
    <row r="1663" spans="1:20">
      <c r="A1663" s="29">
        <v>241112000200</v>
      </c>
      <c r="B1663" s="30" t="str">
        <f>IF(ISNA(VLOOKUP(Tableau161920[[#This Row],[Référence]],MON_MSG!A:B,2,FALSE)),"N",IF($I1663="Obsolete","N","O"))</f>
        <v>O</v>
      </c>
      <c r="C1663" s="3" t="str">
        <f>VLOOKUP($A1663,DICO_Complet!A:R,3,FALSE)</f>
        <v>Transaction</v>
      </c>
      <c r="D1663" s="3" t="str">
        <f>VLOOKUP($A1663,DICO_Complet!A:R,4,FALSE)</f>
        <v>transactionDetails</v>
      </c>
      <c r="E1663" s="3" t="str">
        <f>VLOOKUP($A1663,DICO_Complet!A:R,5,FALSE)</f>
        <v>cardholderVerificationMethodResult</v>
      </c>
      <c r="F1663" s="3" t="str">
        <f>VLOOKUP($A1663,DICO_Complet!A:R,6,FALSE)</f>
        <v>Exact3HexBinaryText</v>
      </c>
      <c r="G1663" s="31" t="str">
        <f>VLOOKUP($A1663,DICO_Complet!A:R,7,FALSE)</f>
        <v>DNS</v>
      </c>
      <c r="H1663" s="31">
        <f>VLOOKUP($A1663,DICO_Complet!A:R,8,FALSE)</f>
        <v>0</v>
      </c>
      <c r="I1663" s="3" t="str">
        <f>IF(VLOOKUP($A1663,DICO_Complet!A:R,9,FALSE)&lt;&gt;0,VLOOKUP($A1663,DICO_Complet!A:R,9,FALSE),"")</f>
        <v/>
      </c>
      <c r="J1663" s="3" t="str">
        <f>VLOOKUP($A1663,DICO_Complet!A:R,10,FALSE)</f>
        <v>Cardholder verification method Result</v>
      </c>
      <c r="K1663" s="3" t="str">
        <f>IF(OR(ISNA(VLOOKUP(Tableau161920[[#This Row],[Référence]],MON_MSG!A:H,7,FALSE)),ISBLANK(VLOOKUP(Tableau161920[[#This Row],[Référence]],MON_MSG!A:H,7,FALSE))),"",VLOOKUP(Tableau161920[[#This Row],[Référence]],MON_MSG!A:H,7,FALSE))</f>
        <v/>
      </c>
      <c r="L1663" s="3" t="str">
        <f>IF(OR(ISNA(VLOOKUP(Tableau161920[[#This Row],[Référence]],MON_MSG!A:I,8,FALSE)),ISBLANK(VLOOKUP(Tableau161920[[#This Row],[Référence]],MON_MSG!A:I,8,FALSE))),"",VLOOKUP(Tableau161920[[#This Row],[Référence]],MON_MSG!A:I,8,FALSE))</f>
        <v/>
      </c>
      <c r="M1663" s="3" t="str">
        <f>IF(OR(ISNA(VLOOKUP(Tableau161920[[#This Row],[Référence]],MON_MSG!A:J,9,FALSE)),ISBLANK(VLOOKUP(Tableau161920[[#This Row],[Référence]],MON_MSG!A:J,9,FALSE))),"",VLOOKUP(Tableau161920[[#This Row],[Référence]],MON_MSG!A:J,9,FALSE))</f>
        <v/>
      </c>
      <c r="N1663" s="3" t="str">
        <f>IF(VLOOKUP($A1663,DICO_Complet!A:R,12,FALSE)=0,"",VLOOKUP($A1663,DICO_Complet!A:R,12,FALSE))</f>
        <v>RSB55_9F34</v>
      </c>
      <c r="O1663" s="3" t="str">
        <f>IF(VLOOKUP($A1663,DICO_Complet!A:R,13,FALSE)=0,"",VLOOKUP($A1663,DICO_Complet!A:R,13,FALSE))</f>
        <v>055- 9F34</v>
      </c>
      <c r="P1663" s="3" t="str">
        <f>IF(VLOOKUP($A1663,DICO_Complet!A:R,14,FALSE)=0,"",VLOOKUP($A1663,DICO_Complet!A:R,14,FALSE))</f>
        <v>058- 9F34</v>
      </c>
      <c r="Q1663" s="3" t="str">
        <f>IF(VLOOKUP($A1663,DICO_Complet!A:R,15,FALSE)=0,"",VLOOKUP($A1663,DICO_Complet!A:R,15,FALSE))</f>
        <v>055-9F34</v>
      </c>
      <c r="R1663" s="3" t="str">
        <f>IF(VLOOKUP($A1663,DICO_Complet!A:R,16,FALSE)=0,"",VLOOKUP($A1663,DICO_Complet!A:R,16,FALSE))</f>
        <v/>
      </c>
      <c r="S1663" s="3" t="str">
        <f>IF(VLOOKUP($A1663,DICO_Complet!A:R,17,FALSE)=0,"",VLOOKUP($A1663,DICO_Complet!A:R,17,FALSE))</f>
        <v/>
      </c>
      <c r="T1663" s="3" t="str">
        <f>IF(VLOOKUP($A1663,DICO_Complet!A:R,18,FALSE)=0,"",VLOOKUP($A1663,DICO_Complet!A:R,18,FALSE))</f>
        <v/>
      </c>
    </row>
    <row r="1664" spans="1:20">
      <c r="A1664" s="29">
        <v>241112000201</v>
      </c>
      <c r="B1664" s="30" t="str">
        <f>IF(ISNA(VLOOKUP(Tableau161920[[#This Row],[Référence]],MON_MSG!A:B,2,FALSE)),"N",IF($I1664="Obsolete","N","O"))</f>
        <v>O</v>
      </c>
      <c r="C1664" s="3" t="str">
        <f>VLOOKUP($A1664,DICO_Complet!A:R,3,FALSE)</f>
        <v>Transaction</v>
      </c>
      <c r="D1664" s="3" t="str">
        <f>VLOOKUP($A1664,DICO_Complet!A:R,4,FALSE)</f>
        <v>transactionDetails</v>
      </c>
      <c r="E1664" s="3" t="str">
        <f>VLOOKUP($A1664,DICO_Complet!A:R,5,FALSE)</f>
        <v>cardSecurityCodeVerificationResultsOrigin</v>
      </c>
      <c r="F1664" s="3" t="str">
        <f>VLOOKUP($A1664,DICO_Complet!A:R,6,FALSE)</f>
        <v>CardSecurityCodeVerificationResultsOriginCodeset</v>
      </c>
      <c r="G1664" s="31" t="str">
        <f>VLOOKUP($A1664,DICO_Complet!A:R,7,FALSE)</f>
        <v>DNS</v>
      </c>
      <c r="H1664" s="31">
        <f>VLOOKUP($A1664,DICO_Complet!A:R,8,FALSE)</f>
        <v>0</v>
      </c>
      <c r="I1664" s="3" t="str">
        <f>IF(VLOOKUP($A1664,DICO_Complet!A:R,9,FALSE)&lt;&gt;0,VLOOKUP($A1664,DICO_Complet!A:R,9,FALSE),"")</f>
        <v/>
      </c>
      <c r="J1664" s="3" t="str">
        <f>VLOOKUP($A1664,DICO_Complet!A:R,10,FALSE)</f>
        <v>Response origin</v>
      </c>
      <c r="K1664" s="3" t="str">
        <f>IF(OR(ISNA(VLOOKUP(Tableau161920[[#This Row],[Référence]],MON_MSG!A:H,7,FALSE)),ISBLANK(VLOOKUP(Tableau161920[[#This Row],[Référence]],MON_MSG!A:H,7,FALSE))),"",VLOOKUP(Tableau161920[[#This Row],[Référence]],MON_MSG!A:H,7,FALSE))</f>
        <v/>
      </c>
      <c r="L1664" s="3" t="str">
        <f>IF(OR(ISNA(VLOOKUP(Tableau161920[[#This Row],[Référence]],MON_MSG!A:I,8,FALSE)),ISBLANK(VLOOKUP(Tableau161920[[#This Row],[Référence]],MON_MSG!A:I,8,FALSE))),"",VLOOKUP(Tableau161920[[#This Row],[Référence]],MON_MSG!A:I,8,FALSE))</f>
        <v/>
      </c>
      <c r="M1664" s="3" t="str">
        <f>IF(OR(ISNA(VLOOKUP(Tableau161920[[#This Row],[Référence]],MON_MSG!A:J,9,FALSE)),ISBLANK(VLOOKUP(Tableau161920[[#This Row],[Référence]],MON_MSG!A:J,9,FALSE))),"",VLOOKUP(Tableau161920[[#This Row],[Référence]],MON_MSG!A:J,9,FALSE))</f>
        <v/>
      </c>
      <c r="N1664" s="3" t="str">
        <f>IF(VLOOKUP($A1664,DICO_Complet!A:R,12,FALSE)=0,"",VLOOKUP($A1664,DICO_Complet!A:R,12,FALSE))</f>
        <v>RSB59_301_p1</v>
      </c>
      <c r="O1664" s="3" t="str">
        <f>IF(VLOOKUP($A1664,DICO_Complet!A:R,13,FALSE)=0,"",VLOOKUP($A1664,DICO_Complet!A:R,13,FALSE))</f>
        <v>059-0301-p1</v>
      </c>
      <c r="P1664" s="3" t="str">
        <f>IF(VLOOKUP($A1664,DICO_Complet!A:R,14,FALSE)=0,"",VLOOKUP($A1664,DICO_Complet!A:R,14,FALSE))</f>
        <v/>
      </c>
      <c r="Q1664" s="3" t="str">
        <f>IF(VLOOKUP($A1664,DICO_Complet!A:R,15,FALSE)=0,"",VLOOKUP($A1664,DICO_Complet!A:R,15,FALSE))</f>
        <v>059-0301-p1</v>
      </c>
      <c r="R1664" s="3" t="str">
        <f>IF(VLOOKUP($A1664,DICO_Complet!A:R,16,FALSE)=0,"",VLOOKUP($A1664,DICO_Complet!A:R,16,FALSE))</f>
        <v/>
      </c>
      <c r="S1664" s="3" t="str">
        <f>IF(VLOOKUP($A1664,DICO_Complet!A:R,17,FALSE)=0,"",VLOOKUP($A1664,DICO_Complet!A:R,17,FALSE))</f>
        <v>DE 048 SE87</v>
      </c>
      <c r="T1664" s="3" t="str">
        <f>IF(VLOOKUP($A1664,DICO_Complet!A:R,18,FALSE)=0,"",VLOOKUP($A1664,DICO_Complet!A:R,18,FALSE))</f>
        <v/>
      </c>
    </row>
    <row r="1665" spans="1:20">
      <c r="A1665" s="29">
        <v>241112000202</v>
      </c>
      <c r="B1665" s="30" t="str">
        <f>IF(ISNA(VLOOKUP(Tableau161920[[#This Row],[Référence]],MON_MSG!A:B,2,FALSE)),"N",IF($I1665="Obsolete","N","O"))</f>
        <v>O</v>
      </c>
      <c r="C1665" s="3" t="str">
        <f>VLOOKUP($A1665,DICO_Complet!A:R,3,FALSE)</f>
        <v>Transaction</v>
      </c>
      <c r="D1665" s="3" t="str">
        <f>VLOOKUP($A1665,DICO_Complet!A:R,4,FALSE)</f>
        <v>transactionDetails</v>
      </c>
      <c r="E1665" s="3" t="str">
        <f>VLOOKUP($A1665,DICO_Complet!A:R,5,FALSE)</f>
        <v>cardSecurityCodeVerificationResultsText</v>
      </c>
      <c r="F1665" s="3" t="str">
        <f>VLOOKUP($A1665,DICO_Complet!A:R,6,FALSE)</f>
        <v>Exact1HexBinaryText</v>
      </c>
      <c r="G1665" s="31" t="str">
        <f>VLOOKUP($A1665,DICO_Complet!A:R,7,FALSE)</f>
        <v>DNS</v>
      </c>
      <c r="H1665" s="31">
        <f>VLOOKUP($A1665,DICO_Complet!A:R,8,FALSE)</f>
        <v>0</v>
      </c>
      <c r="I1665" s="3" t="str">
        <f>IF(VLOOKUP($A1665,DICO_Complet!A:R,9,FALSE)&lt;&gt;0,VLOOKUP($A1665,DICO_Complet!A:R,9,FALSE),"")</f>
        <v/>
      </c>
      <c r="J1665" s="3" t="str">
        <f>VLOOKUP($A1665,DICO_Complet!A:R,10,FALSE)</f>
        <v>Text of response</v>
      </c>
      <c r="K1665" s="3" t="str">
        <f>IF(OR(ISNA(VLOOKUP(Tableau161920[[#This Row],[Référence]],MON_MSG!A:H,7,FALSE)),ISBLANK(VLOOKUP(Tableau161920[[#This Row],[Référence]],MON_MSG!A:H,7,FALSE))),"",VLOOKUP(Tableau161920[[#This Row],[Référence]],MON_MSG!A:H,7,FALSE))</f>
        <v/>
      </c>
      <c r="L1665" s="3" t="str">
        <f>IF(OR(ISNA(VLOOKUP(Tableau161920[[#This Row],[Référence]],MON_MSG!A:I,8,FALSE)),ISBLANK(VLOOKUP(Tableau161920[[#This Row],[Référence]],MON_MSG!A:I,8,FALSE))),"",VLOOKUP(Tableau161920[[#This Row],[Référence]],MON_MSG!A:I,8,FALSE))</f>
        <v/>
      </c>
      <c r="M1665" s="3" t="str">
        <f>IF(OR(ISNA(VLOOKUP(Tableau161920[[#This Row],[Référence]],MON_MSG!A:J,9,FALSE)),ISBLANK(VLOOKUP(Tableau161920[[#This Row],[Référence]],MON_MSG!A:J,9,FALSE))),"",VLOOKUP(Tableau161920[[#This Row],[Référence]],MON_MSG!A:J,9,FALSE))</f>
        <v/>
      </c>
      <c r="N1665" s="3" t="str">
        <f>IF(VLOOKUP($A1665,DICO_Complet!A:R,12,FALSE)=0,"",VLOOKUP($A1665,DICO_Complet!A:R,12,FALSE))</f>
        <v>RSB59_301_p2</v>
      </c>
      <c r="O1665" s="3" t="str">
        <f>IF(VLOOKUP($A1665,DICO_Complet!A:R,13,FALSE)=0,"",VLOOKUP($A1665,DICO_Complet!A:R,13,FALSE))</f>
        <v>059-0301-p2</v>
      </c>
      <c r="P1665" s="3" t="str">
        <f>IF(VLOOKUP($A1665,DICO_Complet!A:R,14,FALSE)=0,"",VLOOKUP($A1665,DICO_Complet!A:R,14,FALSE))</f>
        <v/>
      </c>
      <c r="Q1665" s="3" t="str">
        <f>IF(VLOOKUP($A1665,DICO_Complet!A:R,15,FALSE)=0,"",VLOOKUP($A1665,DICO_Complet!A:R,15,FALSE))</f>
        <v>059-0301-p2</v>
      </c>
      <c r="R1665" s="3" t="str">
        <f>IF(VLOOKUP($A1665,DICO_Complet!A:R,16,FALSE)=0,"",VLOOKUP($A1665,DICO_Complet!A:R,16,FALSE))</f>
        <v>field 44.10</v>
      </c>
      <c r="S1665" s="3" t="str">
        <f>IF(VLOOKUP($A1665,DICO_Complet!A:R,17,FALSE)=0,"",VLOOKUP($A1665,DICO_Complet!A:R,17,FALSE))</f>
        <v>DE 048 SE87</v>
      </c>
      <c r="T1665" s="3" t="str">
        <f>IF(VLOOKUP($A1665,DICO_Complet!A:R,18,FALSE)=0,"",VLOOKUP($A1665,DICO_Complet!A:R,18,FALSE))</f>
        <v/>
      </c>
    </row>
    <row r="1666" spans="1:20">
      <c r="A1666" s="29">
        <v>250414115105</v>
      </c>
      <c r="B1666" s="30" t="str">
        <f>IF(ISNA(VLOOKUP(Tableau161920[[#This Row],[Référence]],MON_MSG!A:B,2,FALSE)),"N",IF($I1666="Obsolete","N","O"))</f>
        <v>O</v>
      </c>
      <c r="C1666" s="3" t="str">
        <f>VLOOKUP($A1666,DICO_Complet!A:R,3,FALSE)</f>
        <v>Transaction</v>
      </c>
      <c r="D1666" s="3" t="str">
        <f>VLOOKUP($A1666,DICO_Complet!A:R,4,FALSE)</f>
        <v>transactionDetails</v>
      </c>
      <c r="E1666" s="3" t="str">
        <f>VLOOKUP($A1666,DICO_Complet!A:R,5,FALSE)</f>
        <v>cashAmount</v>
      </c>
      <c r="F1666" s="3" t="str">
        <f>VLOOKUP($A1666,DICO_Complet!A:R,6,FALSE)</f>
        <v>AmountType</v>
      </c>
      <c r="G1666" s="31" t="str">
        <f>VLOOKUP($A1666,DICO_Complet!A:R,7,FALSE)</f>
        <v>DNS</v>
      </c>
      <c r="H1666" s="31">
        <f>VLOOKUP($A1666,DICO_Complet!A:R,8,FALSE)</f>
        <v>0</v>
      </c>
      <c r="I1666" s="3" t="str">
        <f>IF(VLOOKUP($A1666,DICO_Complet!A:R,9,FALSE)&lt;&gt;0,VLOOKUP($A1666,DICO_Complet!A:R,9,FALSE),"")</f>
        <v/>
      </c>
      <c r="J1666" s="3" t="str">
        <f>VLOOKUP($A1666,DICO_Complet!A:R,10,FALSE)</f>
        <v>Cash amount</v>
      </c>
      <c r="K1666" s="3" t="str">
        <f>IF(OR(ISNA(VLOOKUP(Tableau161920[[#This Row],[Référence]],MON_MSG!A:H,7,FALSE)),ISBLANK(VLOOKUP(Tableau161920[[#This Row],[Référence]],MON_MSG!A:H,7,FALSE))),"",VLOOKUP(Tableau161920[[#This Row],[Référence]],MON_MSG!A:H,7,FALSE))</f>
        <v/>
      </c>
      <c r="L1666" s="3" t="str">
        <f>IF(OR(ISNA(VLOOKUP(Tableau161920[[#This Row],[Référence]],MON_MSG!A:I,8,FALSE)),ISBLANK(VLOOKUP(Tableau161920[[#This Row],[Référence]],MON_MSG!A:I,8,FALSE))),"",VLOOKUP(Tableau161920[[#This Row],[Référence]],MON_MSG!A:I,8,FALSE))</f>
        <v/>
      </c>
      <c r="M1666" s="3" t="str">
        <f>IF(OR(ISNA(VLOOKUP(Tableau161920[[#This Row],[Référence]],MON_MSG!A:J,9,FALSE)),ISBLANK(VLOOKUP(Tableau161920[[#This Row],[Référence]],MON_MSG!A:J,9,FALSE))),"",VLOOKUP(Tableau161920[[#This Row],[Référence]],MON_MSG!A:J,9,FALSE))</f>
        <v/>
      </c>
      <c r="N1666" s="3" t="str">
        <f>IF(VLOOKUP($A1666,DICO_Complet!A:R,12,FALSE)=0,"",VLOOKUP($A1666,DICO_Complet!A:R,12,FALSE))</f>
        <v/>
      </c>
      <c r="O1666" s="3" t="str">
        <f>IF(VLOOKUP($A1666,DICO_Complet!A:R,13,FALSE)=0,"",VLOOKUP($A1666,DICO_Complet!A:R,13,FALSE))</f>
        <v>054-40</v>
      </c>
      <c r="P1666" s="3" t="str">
        <f>IF(VLOOKUP($A1666,DICO_Complet!A:R,14,FALSE)=0,"",VLOOKUP($A1666,DICO_Complet!A:R,14,FALSE))</f>
        <v/>
      </c>
      <c r="Q1666" s="3" t="str">
        <f>IF(VLOOKUP($A1666,DICO_Complet!A:R,15,FALSE)=0,"",VLOOKUP($A1666,DICO_Complet!A:R,15,FALSE))</f>
        <v/>
      </c>
      <c r="R1666" s="3" t="str">
        <f>IF(VLOOKUP($A1666,DICO_Complet!A:R,16,FALSE)=0,"",VLOOKUP($A1666,DICO_Complet!A:R,16,FALSE))</f>
        <v/>
      </c>
      <c r="S1666" s="3" t="str">
        <f>IF(VLOOKUP($A1666,DICO_Complet!A:R,17,FALSE)=0,"",VLOOKUP($A1666,DICO_Complet!A:R,17,FALSE))</f>
        <v/>
      </c>
      <c r="T1666" s="3" t="str">
        <f>IF(VLOOKUP($A1666,DICO_Complet!A:R,18,FALSE)=0,"",VLOOKUP($A1666,DICO_Complet!A:R,18,FALSE))</f>
        <v/>
      </c>
    </row>
    <row r="1667" spans="1:20">
      <c r="A1667" s="29">
        <v>250418220167</v>
      </c>
      <c r="B1667" s="30" t="str">
        <f>IF(ISNA(VLOOKUP(Tableau161920[[#This Row],[Référence]],MON_MSG!A:B,2,FALSE)),"N",IF($I1667="Obsolete","N","O"))</f>
        <v>O</v>
      </c>
      <c r="C1667" s="3" t="str">
        <f>VLOOKUP($A1667,DICO_Complet!A:R,3,FALSE)</f>
        <v>Transaction</v>
      </c>
      <c r="D1667" s="3" t="str">
        <f>VLOOKUP($A1667,DICO_Complet!A:R,4,FALSE)</f>
        <v>transactionDetails</v>
      </c>
      <c r="E1667" s="3" t="str">
        <f>VLOOKUP($A1667,DICO_Complet!A:R,5,FALSE)</f>
        <v>clearingAmount</v>
      </c>
      <c r="F1667" s="3" t="str">
        <f>VLOOKUP($A1667,DICO_Complet!A:R,6,FALSE)</f>
        <v>AmountType</v>
      </c>
      <c r="G1667" s="31" t="str">
        <f>VLOOKUP($A1667,DICO_Complet!A:R,7,FALSE)</f>
        <v>DNS</v>
      </c>
      <c r="H1667" s="31">
        <f>VLOOKUP($A1667,DICO_Complet!A:R,8,FALSE)</f>
        <v>0</v>
      </c>
      <c r="I1667" s="3" t="str">
        <f>IF(VLOOKUP($A1667,DICO_Complet!A:R,9,FALSE)&lt;&gt;0,VLOOKUP($A1667,DICO_Complet!A:R,9,FALSE),"")</f>
        <v/>
      </c>
      <c r="J1667" s="3" t="str">
        <f>VLOOKUP($A1667,DICO_Complet!A:R,10,FALSE)</f>
        <v>Clearing Amount</v>
      </c>
      <c r="K1667" s="3" t="str">
        <f>IF(OR(ISNA(VLOOKUP(Tableau161920[[#This Row],[Référence]],MON_MSG!A:H,7,FALSE)),ISBLANK(VLOOKUP(Tableau161920[[#This Row],[Référence]],MON_MSG!A:H,7,FALSE))),"",VLOOKUP(Tableau161920[[#This Row],[Référence]],MON_MSG!A:H,7,FALSE))</f>
        <v/>
      </c>
      <c r="L1667" s="3" t="str">
        <f>IF(OR(ISNA(VLOOKUP(Tableau161920[[#This Row],[Référence]],MON_MSG!A:I,8,FALSE)),ISBLANK(VLOOKUP(Tableau161920[[#This Row],[Référence]],MON_MSG!A:I,8,FALSE))),"",VLOOKUP(Tableau161920[[#This Row],[Référence]],MON_MSG!A:I,8,FALSE))</f>
        <v/>
      </c>
      <c r="M1667" s="3" t="str">
        <f>IF(OR(ISNA(VLOOKUP(Tableau161920[[#This Row],[Référence]],MON_MSG!A:J,9,FALSE)),ISBLANK(VLOOKUP(Tableau161920[[#This Row],[Référence]],MON_MSG!A:J,9,FALSE))),"",VLOOKUP(Tableau161920[[#This Row],[Référence]],MON_MSG!A:J,9,FALSE))</f>
        <v/>
      </c>
      <c r="N1667" s="3" t="str">
        <f>IF(VLOOKUP($A1667,DICO_Complet!A:R,12,FALSE)=0,"",VLOOKUP($A1667,DICO_Complet!A:R,12,FALSE))</f>
        <v/>
      </c>
      <c r="O1667" s="3" t="str">
        <f>IF(VLOOKUP($A1667,DICO_Complet!A:R,13,FALSE)=0,"",VLOOKUP($A1667,DICO_Complet!A:R,13,FALSE))</f>
        <v/>
      </c>
      <c r="P1667" s="3" t="str">
        <f>IF(VLOOKUP($A1667,DICO_Complet!A:R,14,FALSE)=0,"",VLOOKUP($A1667,DICO_Complet!A:R,14,FALSE))</f>
        <v/>
      </c>
      <c r="Q1667" s="3" t="str">
        <f>IF(VLOOKUP($A1667,DICO_Complet!A:R,15,FALSE)=0,"",VLOOKUP($A1667,DICO_Complet!A:R,15,FALSE))</f>
        <v/>
      </c>
      <c r="R1667" s="3" t="str">
        <f>IF(VLOOKUP($A1667,DICO_Complet!A:R,16,FALSE)=0,"",VLOOKUP($A1667,DICO_Complet!A:R,16,FALSE))</f>
        <v/>
      </c>
      <c r="S1667" s="3" t="str">
        <f>IF(VLOOKUP($A1667,DICO_Complet!A:R,17,FALSE)=0,"",VLOOKUP($A1667,DICO_Complet!A:R,17,FALSE))</f>
        <v/>
      </c>
      <c r="T1667" s="3" t="str">
        <f>IF(VLOOKUP($A1667,DICO_Complet!A:R,18,FALSE)=0,"",VLOOKUP($A1667,DICO_Complet!A:R,18,FALSE))</f>
        <v>MTCPDE</v>
      </c>
    </row>
    <row r="1668" spans="1:20">
      <c r="A1668" s="29">
        <v>250626102100</v>
      </c>
      <c r="B1668" s="30" t="str">
        <f>IF(ISNA(VLOOKUP(Tableau161920[[#This Row],[Référence]],MON_MSG!A:B,2,FALSE)),"N",IF($I1668="Obsolete","N","O"))</f>
        <v>N</v>
      </c>
      <c r="C1668" s="3" t="str">
        <f>VLOOKUP($A1668,DICO_Complet!A:R,3,FALSE)</f>
        <v>Transaction</v>
      </c>
      <c r="D1668" s="3" t="str">
        <f>VLOOKUP($A1668,DICO_Complet!A:R,4,FALSE)</f>
        <v>transactionDetails</v>
      </c>
      <c r="E1668" s="3" t="str">
        <f>VLOOKUP($A1668,DICO_Complet!A:R,5,FALSE)</f>
        <v>clearingCardBrand</v>
      </c>
      <c r="F1668" s="3" t="str">
        <f>VLOOKUP($A1668,DICO_Complet!A:R,6,FALSE)</f>
        <v>BrandCodeset</v>
      </c>
      <c r="G1668" s="31" t="str">
        <f>VLOOKUP($A1668,DICO_Complet!A:R,7,FALSE)</f>
        <v>DNS</v>
      </c>
      <c r="H1668" s="31">
        <f>VLOOKUP($A1668,DICO_Complet!A:R,8,FALSE)</f>
        <v>0</v>
      </c>
      <c r="I1668" s="3" t="str">
        <f>IF(VLOOKUP($A1668,DICO_Complet!A:R,9,FALSE)&lt;&gt;0,VLOOKUP($A1668,DICO_Complet!A:R,9,FALSE),"")</f>
        <v>OBSOLETE</v>
      </c>
      <c r="J1668" s="3" t="str">
        <f>VLOOKUP($A1668,DICO_Complet!A:R,10,FALSE)</f>
        <v>Brand defined by qualification</v>
      </c>
      <c r="K1668" s="3" t="str">
        <f>IF(OR(ISNA(VLOOKUP(Tableau161920[[#This Row],[Référence]],MON_MSG!A:H,7,FALSE)),ISBLANK(VLOOKUP(Tableau161920[[#This Row],[Référence]],MON_MSG!A:H,7,FALSE))),"",VLOOKUP(Tableau161920[[#This Row],[Référence]],MON_MSG!A:H,7,FALSE))</f>
        <v/>
      </c>
      <c r="L1668" s="3" t="str">
        <f>IF(OR(ISNA(VLOOKUP(Tableau161920[[#This Row],[Référence]],MON_MSG!A:I,8,FALSE)),ISBLANK(VLOOKUP(Tableau161920[[#This Row],[Référence]],MON_MSG!A:I,8,FALSE))),"",VLOOKUP(Tableau161920[[#This Row],[Référence]],MON_MSG!A:I,8,FALSE))</f>
        <v/>
      </c>
      <c r="M1668" s="3" t="str">
        <f>IF(OR(ISNA(VLOOKUP(Tableau161920[[#This Row],[Référence]],MON_MSG!A:J,9,FALSE)),ISBLANK(VLOOKUP(Tableau161920[[#This Row],[Référence]],MON_MSG!A:J,9,FALSE))),"",VLOOKUP(Tableau161920[[#This Row],[Référence]],MON_MSG!A:J,9,FALSE))</f>
        <v/>
      </c>
      <c r="N1668" s="3" t="str">
        <f>IF(VLOOKUP($A1668,DICO_Complet!A:R,12,FALSE)=0,"",VLOOKUP($A1668,DICO_Complet!A:R,12,FALSE))</f>
        <v/>
      </c>
      <c r="O1668" s="3" t="str">
        <f>IF(VLOOKUP($A1668,DICO_Complet!A:R,13,FALSE)=0,"",VLOOKUP($A1668,DICO_Complet!A:R,13,FALSE))</f>
        <v/>
      </c>
      <c r="P1668" s="3" t="str">
        <f>IF(VLOOKUP($A1668,DICO_Complet!A:R,14,FALSE)=0,"",VLOOKUP($A1668,DICO_Complet!A:R,14,FALSE))</f>
        <v/>
      </c>
      <c r="Q1668" s="3" t="str">
        <f>IF(VLOOKUP($A1668,DICO_Complet!A:R,15,FALSE)=0,"",VLOOKUP($A1668,DICO_Complet!A:R,15,FALSE))</f>
        <v/>
      </c>
      <c r="R1668" s="3" t="str">
        <f>IF(VLOOKUP($A1668,DICO_Complet!A:R,16,FALSE)=0,"",VLOOKUP($A1668,DICO_Complet!A:R,16,FALSE))</f>
        <v/>
      </c>
      <c r="S1668" s="3" t="str">
        <f>IF(VLOOKUP($A1668,DICO_Complet!A:R,17,FALSE)=0,"",VLOOKUP($A1668,DICO_Complet!A:R,17,FALSE))</f>
        <v/>
      </c>
      <c r="T1668" s="3" t="str">
        <f>IF(VLOOKUP($A1668,DICO_Complet!A:R,18,FALSE)=0,"",VLOOKUP($A1668,DICO_Complet!A:R,18,FALSE))</f>
        <v/>
      </c>
    </row>
    <row r="1669" spans="1:20">
      <c r="A1669" s="29">
        <v>250528104004</v>
      </c>
      <c r="B1669" s="30" t="str">
        <f>IF(ISNA(VLOOKUP(Tableau161920[[#This Row],[Référence]],MON_MSG!A:B,2,FALSE)),"N",IF($I1669="Obsolete","N","O"))</f>
        <v>O</v>
      </c>
      <c r="C1669" s="3" t="str">
        <f>VLOOKUP($A1669,DICO_Complet!A:R,3,FALSE)</f>
        <v>Transaction</v>
      </c>
      <c r="D1669" s="3" t="str">
        <f>VLOOKUP($A1669,DICO_Complet!A:R,4,FALSE)</f>
        <v>transactionDetails</v>
      </c>
      <c r="E1669" s="3" t="str">
        <f>VLOOKUP($A1669,DICO_Complet!A:R,5,FALSE)</f>
        <v>clearingDateTime</v>
      </c>
      <c r="F1669" s="3" t="str">
        <f>VLOOKUP($A1669,DICO_Complet!A:R,6,FALSE)</f>
        <v>ISODateTime</v>
      </c>
      <c r="G1669" s="31" t="str">
        <f>VLOOKUP($A1669,DICO_Complet!A:R,7,FALSE)</f>
        <v>DNS</v>
      </c>
      <c r="H1669" s="31">
        <f>VLOOKUP($A1669,DICO_Complet!A:R,8,FALSE)</f>
        <v>0</v>
      </c>
      <c r="I1669" s="3" t="str">
        <f>IF(VLOOKUP($A1669,DICO_Complet!A:R,9,FALSE)&lt;&gt;0,VLOOKUP($A1669,DICO_Complet!A:R,9,FALSE),"")</f>
        <v/>
      </c>
      <c r="J1669" s="3" t="str">
        <f>VLOOKUP($A1669,DICO_Complet!A:R,10,FALSE)</f>
        <v>Expected Date of Clearing</v>
      </c>
      <c r="K1669" s="3" t="str">
        <f>IF(OR(ISNA(VLOOKUP(Tableau161920[[#This Row],[Référence]],MON_MSG!A:H,7,FALSE)),ISBLANK(VLOOKUP(Tableau161920[[#This Row],[Référence]],MON_MSG!A:H,7,FALSE))),"",VLOOKUP(Tableau161920[[#This Row],[Référence]],MON_MSG!A:H,7,FALSE))</f>
        <v/>
      </c>
      <c r="L1669" s="3" t="str">
        <f>IF(OR(ISNA(VLOOKUP(Tableau161920[[#This Row],[Référence]],MON_MSG!A:I,8,FALSE)),ISBLANK(VLOOKUP(Tableau161920[[#This Row],[Référence]],MON_MSG!A:I,8,FALSE))),"",VLOOKUP(Tableau161920[[#This Row],[Référence]],MON_MSG!A:I,8,FALSE))</f>
        <v/>
      </c>
      <c r="M1669" s="3" t="str">
        <f>IF(OR(ISNA(VLOOKUP(Tableau161920[[#This Row],[Référence]],MON_MSG!A:J,9,FALSE)),ISBLANK(VLOOKUP(Tableau161920[[#This Row],[Référence]],MON_MSG!A:J,9,FALSE))),"",VLOOKUP(Tableau161920[[#This Row],[Référence]],MON_MSG!A:J,9,FALSE))</f>
        <v/>
      </c>
      <c r="N1669" s="3" t="str">
        <f>IF(VLOOKUP($A1669,DICO_Complet!A:R,12,FALSE)=0,"",VLOOKUP($A1669,DICO_Complet!A:R,12,FALSE))</f>
        <v/>
      </c>
      <c r="O1669" s="3" t="str">
        <f>IF(VLOOKUP($A1669,DICO_Complet!A:R,13,FALSE)=0,"",VLOOKUP($A1669,DICO_Complet!A:R,13,FALSE))</f>
        <v/>
      </c>
      <c r="P1669" s="3" t="str">
        <f>IF(VLOOKUP($A1669,DICO_Complet!A:R,14,FALSE)=0,"",VLOOKUP($A1669,DICO_Complet!A:R,14,FALSE))</f>
        <v/>
      </c>
      <c r="Q1669" s="3" t="str">
        <f>IF(VLOOKUP($A1669,DICO_Complet!A:R,15,FALSE)=0,"",VLOOKUP($A1669,DICO_Complet!A:R,15,FALSE))</f>
        <v/>
      </c>
      <c r="R1669" s="3" t="str">
        <f>IF(VLOOKUP($A1669,DICO_Complet!A:R,16,FALSE)=0,"",VLOOKUP($A1669,DICO_Complet!A:R,16,FALSE))</f>
        <v/>
      </c>
      <c r="S1669" s="3" t="str">
        <f>IF(VLOOKUP($A1669,DICO_Complet!A:R,17,FALSE)=0,"",VLOOKUP($A1669,DICO_Complet!A:R,17,FALSE))</f>
        <v/>
      </c>
      <c r="T1669" s="3" t="str">
        <f>IF(VLOOKUP($A1669,DICO_Complet!A:R,18,FALSE)=0,"",VLOOKUP($A1669,DICO_Complet!A:R,18,FALSE))</f>
        <v/>
      </c>
    </row>
    <row r="1670" spans="1:20">
      <c r="A1670" s="29">
        <v>260428105000</v>
      </c>
      <c r="B1670" s="30" t="str">
        <f>IF(ISNA(VLOOKUP(Tableau161920[[#This Row],[Référence]],MON_MSG!A:B,2,FALSE)),"N",IF($I1670="Obsolete","N","O"))</f>
        <v>O</v>
      </c>
      <c r="C1670" s="3" t="str">
        <f>VLOOKUP($A1670,DICO_Complet!A:R,3,FALSE)</f>
        <v>Transaction</v>
      </c>
      <c r="D1670" s="3" t="str">
        <f>VLOOKUP($A1670,DICO_Complet!A:R,4,FALSE)</f>
        <v>transactionDetails</v>
      </c>
      <c r="E1670" s="3" t="str">
        <f>VLOOKUP($A1670,DICO_Complet!A:R,5,FALSE)</f>
        <v>clearingNetwork</v>
      </c>
      <c r="F1670" s="3" t="str">
        <f>VLOOKUP($A1670,DICO_Complet!A:R,6,FALSE)</f>
        <v>NetworkCodeset</v>
      </c>
      <c r="G1670" s="31" t="str">
        <f>VLOOKUP($A1670,DICO_Complet!A:R,7,FALSE)</f>
        <v>DNS</v>
      </c>
      <c r="H1670" s="31" t="str">
        <f>VLOOKUP($A1670,DICO_Complet!A:R,8,FALSE)</f>
        <v>Brand selected by the cardholder</v>
      </c>
      <c r="I1670" s="3" t="str">
        <f>IF(VLOOKUP($A1670,DICO_Complet!A:R,9,FALSE)&lt;&gt;0,VLOOKUP($A1670,DICO_Complet!A:R,9,FALSE),"")</f>
        <v/>
      </c>
      <c r="J1670" s="3" t="str">
        <f>VLOOKUP($A1670,DICO_Complet!A:R,10,FALSE)</f>
        <v>Network for clearing - Scheme</v>
      </c>
      <c r="K1670" s="3" t="str">
        <f>IF(OR(ISNA(VLOOKUP(Tableau161920[[#This Row],[Référence]],MON_MSG!A:H,7,FALSE)),ISBLANK(VLOOKUP(Tableau161920[[#This Row],[Référence]],MON_MSG!A:H,7,FALSE))),"",VLOOKUP(Tableau161920[[#This Row],[Référence]],MON_MSG!A:H,7,FALSE))</f>
        <v/>
      </c>
      <c r="L1670" s="3" t="str">
        <f>IF(OR(ISNA(VLOOKUP(Tableau161920[[#This Row],[Référence]],MON_MSG!A:I,8,FALSE)),ISBLANK(VLOOKUP(Tableau161920[[#This Row],[Référence]],MON_MSG!A:I,8,FALSE))),"",VLOOKUP(Tableau161920[[#This Row],[Référence]],MON_MSG!A:I,8,FALSE))</f>
        <v/>
      </c>
      <c r="M1670" s="3" t="str">
        <f>IF(OR(ISNA(VLOOKUP(Tableau161920[[#This Row],[Référence]],MON_MSG!A:J,9,FALSE)),ISBLANK(VLOOKUP(Tableau161920[[#This Row],[Référence]],MON_MSG!A:J,9,FALSE))),"",VLOOKUP(Tableau161920[[#This Row],[Référence]],MON_MSG!A:J,9,FALSE))</f>
        <v/>
      </c>
      <c r="N1670" s="3" t="str">
        <f>IF(VLOOKUP($A1670,DICO_Complet!A:R,12,FALSE)=0,"",VLOOKUP($A1670,DICO_Complet!A:R,12,FALSE))</f>
        <v/>
      </c>
      <c r="O1670" s="3" t="str">
        <f>IF(VLOOKUP($A1670,DICO_Complet!A:R,13,FALSE)=0,"",VLOOKUP($A1670,DICO_Complet!A:R,13,FALSE))</f>
        <v/>
      </c>
      <c r="P1670" s="3" t="str">
        <f>IF(VLOOKUP($A1670,DICO_Complet!A:R,14,FALSE)=0,"",VLOOKUP($A1670,DICO_Complet!A:R,14,FALSE))</f>
        <v/>
      </c>
      <c r="Q1670" s="3" t="str">
        <f>IF(VLOOKUP($A1670,DICO_Complet!A:R,15,FALSE)=0,"",VLOOKUP($A1670,DICO_Complet!A:R,15,FALSE))</f>
        <v/>
      </c>
      <c r="R1670" s="3" t="str">
        <f>IF(VLOOKUP($A1670,DICO_Complet!A:R,16,FALSE)=0,"",VLOOKUP($A1670,DICO_Complet!A:R,16,FALSE))</f>
        <v/>
      </c>
      <c r="S1670" s="3" t="str">
        <f>IF(VLOOKUP($A1670,DICO_Complet!A:R,17,FALSE)=0,"",VLOOKUP($A1670,DICO_Complet!A:R,17,FALSE))</f>
        <v/>
      </c>
      <c r="T1670" s="3" t="str">
        <f>IF(VLOOKUP($A1670,DICO_Complet!A:R,18,FALSE)=0,"",VLOOKUP($A1670,DICO_Complet!A:R,18,FALSE))</f>
        <v/>
      </c>
    </row>
    <row r="1671" spans="1:20">
      <c r="A1671" s="29">
        <v>260423174500</v>
      </c>
      <c r="B1671" s="30" t="str">
        <f>IF(ISNA(VLOOKUP(Tableau161920[[#This Row],[Référence]],MON_MSG!A:B,2,FALSE)),"N",IF($I1671="Obsolete","N","O"))</f>
        <v>O</v>
      </c>
      <c r="C1671" s="3" t="str">
        <f>VLOOKUP($A1671,DICO_Complet!A:R,3,FALSE)</f>
        <v>Transaction</v>
      </c>
      <c r="D1671" s="3" t="str">
        <f>VLOOKUP($A1671,DICO_Complet!A:R,4,FALSE)</f>
        <v>transactionDetails</v>
      </c>
      <c r="E1671" s="3" t="str">
        <f>VLOOKUP($A1671,DICO_Complet!A:R,5,FALSE)</f>
        <v>clearingSettlementDateTime</v>
      </c>
      <c r="F1671" s="3" t="str">
        <f>VLOOKUP($A1671,DICO_Complet!A:R,6,FALSE)</f>
        <v>ISODateTime</v>
      </c>
      <c r="G1671" s="31" t="str">
        <f>VLOOKUP($A1671,DICO_Complet!A:R,7,FALSE)</f>
        <v>DNS</v>
      </c>
      <c r="H1671" s="31" t="str">
        <f>VLOOKUP($A1671,DICO_Complet!A:R,8,FALSE)</f>
        <v>Brand selected by the cardholder</v>
      </c>
      <c r="I1671" s="3" t="str">
        <f>IF(VLOOKUP($A1671,DICO_Complet!A:R,9,FALSE)&lt;&gt;0,VLOOKUP($A1671,DICO_Complet!A:R,9,FALSE),"")</f>
        <v/>
      </c>
      <c r="J1671" s="3" t="str">
        <f>VLOOKUP($A1671,DICO_Complet!A:R,10,FALSE)</f>
        <v>Clearing Settlement Date calculated by the Pre-Clearing Service.</v>
      </c>
      <c r="K1671" s="3" t="str">
        <f>IF(OR(ISNA(VLOOKUP(Tableau161920[[#This Row],[Référence]],MON_MSG!A:H,7,FALSE)),ISBLANK(VLOOKUP(Tableau161920[[#This Row],[Référence]],MON_MSG!A:H,7,FALSE))),"",VLOOKUP(Tableau161920[[#This Row],[Référence]],MON_MSG!A:H,7,FALSE))</f>
        <v/>
      </c>
      <c r="L1671" s="3" t="str">
        <f>IF(OR(ISNA(VLOOKUP(Tableau161920[[#This Row],[Référence]],MON_MSG!A:I,8,FALSE)),ISBLANK(VLOOKUP(Tableau161920[[#This Row],[Référence]],MON_MSG!A:I,8,FALSE))),"",VLOOKUP(Tableau161920[[#This Row],[Référence]],MON_MSG!A:I,8,FALSE))</f>
        <v/>
      </c>
      <c r="M1671" s="3" t="str">
        <f>IF(OR(ISNA(VLOOKUP(Tableau161920[[#This Row],[Référence]],MON_MSG!A:J,9,FALSE)),ISBLANK(VLOOKUP(Tableau161920[[#This Row],[Référence]],MON_MSG!A:J,9,FALSE))),"",VLOOKUP(Tableau161920[[#This Row],[Référence]],MON_MSG!A:J,9,FALSE))</f>
        <v/>
      </c>
      <c r="N1671" s="3" t="str">
        <f>IF(VLOOKUP($A1671,DICO_Complet!A:R,12,FALSE)=0,"",VLOOKUP($A1671,DICO_Complet!A:R,12,FALSE))</f>
        <v/>
      </c>
      <c r="O1671" s="3" t="str">
        <f>IF(VLOOKUP($A1671,DICO_Complet!A:R,13,FALSE)=0,"",VLOOKUP($A1671,DICO_Complet!A:R,13,FALSE))</f>
        <v/>
      </c>
      <c r="P1671" s="3" t="str">
        <f>IF(VLOOKUP($A1671,DICO_Complet!A:R,14,FALSE)=0,"",VLOOKUP($A1671,DICO_Complet!A:R,14,FALSE))</f>
        <v/>
      </c>
      <c r="Q1671" s="3" t="str">
        <f>IF(VLOOKUP($A1671,DICO_Complet!A:R,15,FALSE)=0,"",VLOOKUP($A1671,DICO_Complet!A:R,15,FALSE))</f>
        <v/>
      </c>
      <c r="R1671" s="3" t="str">
        <f>IF(VLOOKUP($A1671,DICO_Complet!A:R,16,FALSE)=0,"",VLOOKUP($A1671,DICO_Complet!A:R,16,FALSE))</f>
        <v/>
      </c>
      <c r="S1671" s="3" t="str">
        <f>IF(VLOOKUP($A1671,DICO_Complet!A:R,17,FALSE)=0,"",VLOOKUP($A1671,DICO_Complet!A:R,17,FALSE))</f>
        <v/>
      </c>
      <c r="T1671" s="3" t="str">
        <f>IF(VLOOKUP($A1671,DICO_Complet!A:R,18,FALSE)=0,"",VLOOKUP($A1671,DICO_Complet!A:R,18,FALSE))</f>
        <v/>
      </c>
    </row>
    <row r="1672" spans="1:20">
      <c r="A1672" s="29">
        <v>251021103700</v>
      </c>
      <c r="B1672" s="30" t="str">
        <f>IF(ISNA(VLOOKUP(Tableau161920[[#This Row],[Référence]],MON_MSG!A:B,2,FALSE)),"N",IF($I1672="Obsolete","N","O"))</f>
        <v>O</v>
      </c>
      <c r="C1672" s="3" t="str">
        <f>VLOOKUP($A1672,DICO_Complet!A:R,3,FALSE)</f>
        <v>Transaction</v>
      </c>
      <c r="D1672" s="3" t="str">
        <f>VLOOKUP($A1672,DICO_Complet!A:R,4,FALSE)</f>
        <v>transactionDetails</v>
      </c>
      <c r="E1672" s="3" t="str">
        <f>VLOOKUP($A1672,DICO_Complet!A:R,5,FALSE)</f>
        <v>clearingTempoRegisteredId</v>
      </c>
      <c r="F1672" s="3" t="str">
        <f>VLOOKUP($A1672,DICO_Complet!A:R,6,FALSE)</f>
        <v>UUIDType</v>
      </c>
      <c r="G1672" s="31" t="str">
        <f>VLOOKUP($A1672,DICO_Complet!A:R,7,FALSE)</f>
        <v>DNS</v>
      </c>
      <c r="H1672" s="31">
        <f>VLOOKUP($A1672,DICO_Complet!A:R,8,FALSE)</f>
        <v>0</v>
      </c>
      <c r="I1672" s="3" t="str">
        <f>IF(VLOOKUP($A1672,DICO_Complet!A:R,9,FALSE)&lt;&gt;0,VLOOKUP($A1672,DICO_Complet!A:R,9,FALSE),"")</f>
        <v/>
      </c>
      <c r="J1672" s="3" t="str">
        <f>VLOOKUP($A1672,DICO_Complet!A:R,10,FALSE)</f>
        <v>Transaction ID when registered in the tempo precompensation Transaction table</v>
      </c>
      <c r="K1672" s="3" t="str">
        <f>IF(OR(ISNA(VLOOKUP(Tableau161920[[#This Row],[Référence]],MON_MSG!A:H,7,FALSE)),ISBLANK(VLOOKUP(Tableau161920[[#This Row],[Référence]],MON_MSG!A:H,7,FALSE))),"",VLOOKUP(Tableau161920[[#This Row],[Référence]],MON_MSG!A:H,7,FALSE))</f>
        <v/>
      </c>
      <c r="L1672" s="3" t="str">
        <f>IF(OR(ISNA(VLOOKUP(Tableau161920[[#This Row],[Référence]],MON_MSG!A:I,8,FALSE)),ISBLANK(VLOOKUP(Tableau161920[[#This Row],[Référence]],MON_MSG!A:I,8,FALSE))),"",VLOOKUP(Tableau161920[[#This Row],[Référence]],MON_MSG!A:I,8,FALSE))</f>
        <v/>
      </c>
      <c r="M1672" s="3" t="str">
        <f>IF(OR(ISNA(VLOOKUP(Tableau161920[[#This Row],[Référence]],MON_MSG!A:J,9,FALSE)),ISBLANK(VLOOKUP(Tableau161920[[#This Row],[Référence]],MON_MSG!A:J,9,FALSE))),"",VLOOKUP(Tableau161920[[#This Row],[Référence]],MON_MSG!A:J,9,FALSE))</f>
        <v/>
      </c>
      <c r="N1672" s="3" t="str">
        <f>IF(VLOOKUP($A1672,DICO_Complet!A:R,12,FALSE)=0,"",VLOOKUP($A1672,DICO_Complet!A:R,12,FALSE))</f>
        <v/>
      </c>
      <c r="O1672" s="3" t="str">
        <f>IF(VLOOKUP($A1672,DICO_Complet!A:R,13,FALSE)=0,"",VLOOKUP($A1672,DICO_Complet!A:R,13,FALSE))</f>
        <v/>
      </c>
      <c r="P1672" s="3" t="str">
        <f>IF(VLOOKUP($A1672,DICO_Complet!A:R,14,FALSE)=0,"",VLOOKUP($A1672,DICO_Complet!A:R,14,FALSE))</f>
        <v/>
      </c>
      <c r="Q1672" s="3" t="str">
        <f>IF(VLOOKUP($A1672,DICO_Complet!A:R,15,FALSE)=0,"",VLOOKUP($A1672,DICO_Complet!A:R,15,FALSE))</f>
        <v/>
      </c>
      <c r="R1672" s="3" t="str">
        <f>IF(VLOOKUP($A1672,DICO_Complet!A:R,16,FALSE)=0,"",VLOOKUP($A1672,DICO_Complet!A:R,16,FALSE))</f>
        <v/>
      </c>
      <c r="S1672" s="3" t="str">
        <f>IF(VLOOKUP($A1672,DICO_Complet!A:R,17,FALSE)=0,"",VLOOKUP($A1672,DICO_Complet!A:R,17,FALSE))</f>
        <v/>
      </c>
      <c r="T1672" s="3" t="str">
        <f>IF(VLOOKUP($A1672,DICO_Complet!A:R,18,FALSE)=0,"",VLOOKUP($A1672,DICO_Complet!A:R,18,FALSE))</f>
        <v/>
      </c>
    </row>
    <row r="1673" spans="1:20">
      <c r="A1673" s="29">
        <v>250331112001</v>
      </c>
      <c r="B1673" s="30" t="str">
        <f>IF(ISNA(VLOOKUP(Tableau161920[[#This Row],[Référence]],MON_MSG!A:B,2,FALSE)),"N",IF($I1673="Obsolete","N","O"))</f>
        <v>O</v>
      </c>
      <c r="C1673" s="3" t="str">
        <f>VLOOKUP($A1673,DICO_Complet!A:R,3,FALSE)</f>
        <v>Transaction</v>
      </c>
      <c r="D1673" s="3" t="str">
        <f>VLOOKUP($A1673,DICO_Complet!A:R,4,FALSE)</f>
        <v>transactionDetails</v>
      </c>
      <c r="E1673" s="3" t="str">
        <f>VLOOKUP($A1673,DICO_Complet!A:R,5,FALSE)</f>
        <v>clearingTransactionNature</v>
      </c>
      <c r="F1673" s="3" t="str">
        <f>VLOOKUP($A1673,DICO_Complet!A:R,6,FALSE)</f>
        <v>ClearingTransactionNatureCodeset</v>
      </c>
      <c r="G1673" s="31" t="str">
        <f>VLOOKUP($A1673,DICO_Complet!A:R,7,FALSE)</f>
        <v>DNS</v>
      </c>
      <c r="H1673" s="31">
        <f>VLOOKUP($A1673,DICO_Complet!A:R,8,FALSE)</f>
        <v>0</v>
      </c>
      <c r="I1673" s="3" t="str">
        <f>IF(VLOOKUP($A1673,DICO_Complet!A:R,9,FALSE)&lt;&gt;0,VLOOKUP($A1673,DICO_Complet!A:R,9,FALSE),"")</f>
        <v/>
      </c>
      <c r="J1673" s="3" t="str">
        <f>VLOOKUP($A1673,DICO_Complet!A:R,10,FALSE)</f>
        <v>Transaction nature calculated by clearing</v>
      </c>
      <c r="K1673" s="3" t="str">
        <f>IF(OR(ISNA(VLOOKUP(Tableau161920[[#This Row],[Référence]],MON_MSG!A:H,7,FALSE)),ISBLANK(VLOOKUP(Tableau161920[[#This Row],[Référence]],MON_MSG!A:H,7,FALSE))),"",VLOOKUP(Tableau161920[[#This Row],[Référence]],MON_MSG!A:H,7,FALSE))</f>
        <v/>
      </c>
      <c r="L1673" s="3" t="str">
        <f>IF(OR(ISNA(VLOOKUP(Tableau161920[[#This Row],[Référence]],MON_MSG!A:I,8,FALSE)),ISBLANK(VLOOKUP(Tableau161920[[#This Row],[Référence]],MON_MSG!A:I,8,FALSE))),"",VLOOKUP(Tableau161920[[#This Row],[Référence]],MON_MSG!A:I,8,FALSE))</f>
        <v/>
      </c>
      <c r="M1673" s="3" t="str">
        <f>IF(OR(ISNA(VLOOKUP(Tableau161920[[#This Row],[Référence]],MON_MSG!A:J,9,FALSE)),ISBLANK(VLOOKUP(Tableau161920[[#This Row],[Référence]],MON_MSG!A:J,9,FALSE))),"",VLOOKUP(Tableau161920[[#This Row],[Référence]],MON_MSG!A:J,9,FALSE))</f>
        <v/>
      </c>
      <c r="N1673" s="3" t="str">
        <f>IF(VLOOKUP($A1673,DICO_Complet!A:R,12,FALSE)=0,"",VLOOKUP($A1673,DICO_Complet!A:R,12,FALSE))</f>
        <v/>
      </c>
      <c r="O1673" s="3" t="str">
        <f>IF(VLOOKUP($A1673,DICO_Complet!A:R,13,FALSE)=0,"",VLOOKUP($A1673,DICO_Complet!A:R,13,FALSE))</f>
        <v/>
      </c>
      <c r="P1673" s="3" t="str">
        <f>IF(VLOOKUP($A1673,DICO_Complet!A:R,14,FALSE)=0,"",VLOOKUP($A1673,DICO_Complet!A:R,14,FALSE))</f>
        <v/>
      </c>
      <c r="Q1673" s="3" t="str">
        <f>IF(VLOOKUP($A1673,DICO_Complet!A:R,15,FALSE)=0,"",VLOOKUP($A1673,DICO_Complet!A:R,15,FALSE))</f>
        <v/>
      </c>
      <c r="R1673" s="3" t="str">
        <f>IF(VLOOKUP($A1673,DICO_Complet!A:R,16,FALSE)=0,"",VLOOKUP($A1673,DICO_Complet!A:R,16,FALSE))</f>
        <v/>
      </c>
      <c r="S1673" s="3" t="str">
        <f>IF(VLOOKUP($A1673,DICO_Complet!A:R,17,FALSE)=0,"",VLOOKUP($A1673,DICO_Complet!A:R,17,FALSE))</f>
        <v/>
      </c>
      <c r="T1673" s="3" t="str">
        <f>IF(VLOOKUP($A1673,DICO_Complet!A:R,18,FALSE)=0,"",VLOOKUP($A1673,DICO_Complet!A:R,18,FALSE))</f>
        <v/>
      </c>
    </row>
    <row r="1674" spans="1:20">
      <c r="A1674" s="29">
        <v>250604103001</v>
      </c>
      <c r="B1674" s="30" t="str">
        <f>IF(ISNA(VLOOKUP(Tableau161920[[#This Row],[Référence]],MON_MSG!A:B,2,FALSE)),"N",IF($I1674="Obsolete","N","O"))</f>
        <v>N</v>
      </c>
      <c r="C1674" s="3" t="str">
        <f>VLOOKUP($A1674,DICO_Complet!A:R,3,FALSE)</f>
        <v>Transaction</v>
      </c>
      <c r="D1674" s="3" t="str">
        <f>VLOOKUP($A1674,DICO_Complet!A:R,4,FALSE)</f>
        <v>transactionDetails</v>
      </c>
      <c r="E1674" s="3" t="str">
        <f>VLOOKUP($A1674,DICO_Complet!A:R,5,FALSE)</f>
        <v>commercialOperation</v>
      </c>
      <c r="F1674" s="3" t="str">
        <f>VLOOKUP($A1674,DICO_Complet!A:R,6,FALSE)</f>
        <v>Max255Text</v>
      </c>
      <c r="G1674" s="31" t="str">
        <f>VLOOKUP($A1674,DICO_Complet!A:R,7,FALSE)</f>
        <v>DNS</v>
      </c>
      <c r="H1674" s="31">
        <f>VLOOKUP($A1674,DICO_Complet!A:R,8,FALSE)</f>
        <v>0</v>
      </c>
      <c r="I1674" s="3" t="str">
        <f>IF(VLOOKUP($A1674,DICO_Complet!A:R,9,FALSE)&lt;&gt;0,VLOOKUP($A1674,DICO_Complet!A:R,9,FALSE),"")</f>
        <v>Obsolete</v>
      </c>
      <c r="J1674" s="3" t="str">
        <f>VLOOKUP($A1674,DICO_Complet!A:R,10,FALSE)</f>
        <v>Commercial operation</v>
      </c>
      <c r="K1674" s="3" t="str">
        <f>IF(OR(ISNA(VLOOKUP(Tableau161920[[#This Row],[Référence]],MON_MSG!A:H,7,FALSE)),ISBLANK(VLOOKUP(Tableau161920[[#This Row],[Référence]],MON_MSG!A:H,7,FALSE))),"",VLOOKUP(Tableau161920[[#This Row],[Référence]],MON_MSG!A:H,7,FALSE))</f>
        <v/>
      </c>
      <c r="L1674" s="3" t="str">
        <f>IF(OR(ISNA(VLOOKUP(Tableau161920[[#This Row],[Référence]],MON_MSG!A:I,8,FALSE)),ISBLANK(VLOOKUP(Tableau161920[[#This Row],[Référence]],MON_MSG!A:I,8,FALSE))),"",VLOOKUP(Tableau161920[[#This Row],[Référence]],MON_MSG!A:I,8,FALSE))</f>
        <v/>
      </c>
      <c r="M1674" s="3" t="str">
        <f>IF(OR(ISNA(VLOOKUP(Tableau161920[[#This Row],[Référence]],MON_MSG!A:J,9,FALSE)),ISBLANK(VLOOKUP(Tableau161920[[#This Row],[Référence]],MON_MSG!A:J,9,FALSE))),"",VLOOKUP(Tableau161920[[#This Row],[Référence]],MON_MSG!A:J,9,FALSE))</f>
        <v/>
      </c>
      <c r="N1674" s="3" t="str">
        <f>IF(VLOOKUP($A1674,DICO_Complet!A:R,12,FALSE)=0,"",VLOOKUP($A1674,DICO_Complet!A:R,12,FALSE))</f>
        <v/>
      </c>
      <c r="O1674" s="3" t="str">
        <f>IF(VLOOKUP($A1674,DICO_Complet!A:R,13,FALSE)=0,"",VLOOKUP($A1674,DICO_Complet!A:R,13,FALSE))</f>
        <v>062</v>
      </c>
      <c r="P1674" s="3" t="str">
        <f>IF(VLOOKUP($A1674,DICO_Complet!A:R,14,FALSE)=0,"",VLOOKUP($A1674,DICO_Complet!A:R,14,FALSE))</f>
        <v/>
      </c>
      <c r="Q1674" s="3" t="str">
        <f>IF(VLOOKUP($A1674,DICO_Complet!A:R,15,FALSE)=0,"",VLOOKUP($A1674,DICO_Complet!A:R,15,FALSE))</f>
        <v/>
      </c>
      <c r="R1674" s="3" t="str">
        <f>IF(VLOOKUP($A1674,DICO_Complet!A:R,16,FALSE)=0,"",VLOOKUP($A1674,DICO_Complet!A:R,16,FALSE))</f>
        <v/>
      </c>
      <c r="S1674" s="3" t="str">
        <f>IF(VLOOKUP($A1674,DICO_Complet!A:R,17,FALSE)=0,"",VLOOKUP($A1674,DICO_Complet!A:R,17,FALSE))</f>
        <v/>
      </c>
      <c r="T1674" s="3" t="str">
        <f>IF(VLOOKUP($A1674,DICO_Complet!A:R,18,FALSE)=0,"",VLOOKUP($A1674,DICO_Complet!A:R,18,FALSE))</f>
        <v/>
      </c>
    </row>
    <row r="1675" spans="1:20">
      <c r="A1675" s="29">
        <v>250602175300</v>
      </c>
      <c r="B1675" s="30" t="str">
        <f>IF(ISNA(VLOOKUP(Tableau161920[[#This Row],[Référence]],MON_MSG!A:B,2,FALSE)),"N",IF($I1675="Obsolete","N","O"))</f>
        <v>N</v>
      </c>
      <c r="C1675" s="3" t="str">
        <f>VLOOKUP($A1675,DICO_Complet!A:R,3,FALSE)</f>
        <v>Transaction</v>
      </c>
      <c r="D1675" s="3" t="str">
        <f>VLOOKUP($A1675,DICO_Complet!A:R,4,FALSE)</f>
        <v>transactionDetails</v>
      </c>
      <c r="E1675" s="3" t="str">
        <f>VLOOKUP($A1675,DICO_Complet!A:R,5,FALSE)</f>
        <v>companyName</v>
      </c>
      <c r="F1675" s="3" t="str">
        <f>VLOOKUP($A1675,DICO_Complet!A:R,6,FALSE)</f>
        <v>Max40Text</v>
      </c>
      <c r="G1675" s="31" t="str">
        <f>VLOOKUP($A1675,DICO_Complet!A:R,7,FALSE)</f>
        <v>DNS</v>
      </c>
      <c r="H1675" s="31">
        <f>VLOOKUP($A1675,DICO_Complet!A:R,8,FALSE)</f>
        <v>0</v>
      </c>
      <c r="I1675" s="3" t="str">
        <f>IF(VLOOKUP($A1675,DICO_Complet!A:R,9,FALSE)&lt;&gt;0,VLOOKUP($A1675,DICO_Complet!A:R,9,FALSE),"")</f>
        <v>Obsolete</v>
      </c>
      <c r="J1675" s="3" t="str">
        <f>VLOOKUP($A1675,DICO_Complet!A:R,10,FALSE)</f>
        <v xml:space="preserve">Company Name </v>
      </c>
      <c r="K1675" s="3" t="str">
        <f>IF(OR(ISNA(VLOOKUP(Tableau161920[[#This Row],[Référence]],MON_MSG!A:H,7,FALSE)),ISBLANK(VLOOKUP(Tableau161920[[#This Row],[Référence]],MON_MSG!A:H,7,FALSE))),"",VLOOKUP(Tableau161920[[#This Row],[Référence]],MON_MSG!A:H,7,FALSE))</f>
        <v/>
      </c>
      <c r="L1675" s="3" t="str">
        <f>IF(OR(ISNA(VLOOKUP(Tableau161920[[#This Row],[Référence]],MON_MSG!A:I,8,FALSE)),ISBLANK(VLOOKUP(Tableau161920[[#This Row],[Référence]],MON_MSG!A:I,8,FALSE))),"",VLOOKUP(Tableau161920[[#This Row],[Référence]],MON_MSG!A:I,8,FALSE))</f>
        <v/>
      </c>
      <c r="M1675" s="3" t="str">
        <f>IF(OR(ISNA(VLOOKUP(Tableau161920[[#This Row],[Référence]],MON_MSG!A:J,9,FALSE)),ISBLANK(VLOOKUP(Tableau161920[[#This Row],[Référence]],MON_MSG!A:J,9,FALSE))),"",VLOOKUP(Tableau161920[[#This Row],[Référence]],MON_MSG!A:J,9,FALSE))</f>
        <v/>
      </c>
      <c r="N1675" s="3" t="str">
        <f>IF(VLOOKUP($A1675,DICO_Complet!A:R,12,FALSE)=0,"",VLOOKUP($A1675,DICO_Complet!A:R,12,FALSE))</f>
        <v/>
      </c>
      <c r="O1675" s="3" t="str">
        <f>IF(VLOOKUP($A1675,DICO_Complet!A:R,13,FALSE)=0,"",VLOOKUP($A1675,DICO_Complet!A:R,13,FALSE))</f>
        <v/>
      </c>
      <c r="P1675" s="3" t="str">
        <f>IF(VLOOKUP($A1675,DICO_Complet!A:R,14,FALSE)=0,"",VLOOKUP($A1675,DICO_Complet!A:R,14,FALSE))</f>
        <v/>
      </c>
      <c r="Q1675" s="3" t="str">
        <f>IF(VLOOKUP($A1675,DICO_Complet!A:R,15,FALSE)=0,"",VLOOKUP($A1675,DICO_Complet!A:R,15,FALSE))</f>
        <v/>
      </c>
      <c r="R1675" s="3" t="str">
        <f>IF(VLOOKUP($A1675,DICO_Complet!A:R,16,FALSE)=0,"",VLOOKUP($A1675,DICO_Complet!A:R,16,FALSE))</f>
        <v/>
      </c>
      <c r="S1675" s="3" t="str">
        <f>IF(VLOOKUP($A1675,DICO_Complet!A:R,17,FALSE)=0,"",VLOOKUP($A1675,DICO_Complet!A:R,17,FALSE))</f>
        <v/>
      </c>
      <c r="T1675" s="3" t="str">
        <f>IF(VLOOKUP($A1675,DICO_Complet!A:R,18,FALSE)=0,"",VLOOKUP($A1675,DICO_Complet!A:R,18,FALSE))</f>
        <v/>
      </c>
    </row>
    <row r="1676" spans="1:20">
      <c r="A1676" s="29">
        <v>241112000203</v>
      </c>
      <c r="B1676" s="30" t="str">
        <f>IF(ISNA(VLOOKUP(Tableau161920[[#This Row],[Référence]],MON_MSG!A:B,2,FALSE)),"N",IF($I1676="Obsolete","N","O"))</f>
        <v>O</v>
      </c>
      <c r="C1676" s="3" t="str">
        <f>VLOOKUP($A1676,DICO_Complet!A:R,3,FALSE)</f>
        <v>Transaction</v>
      </c>
      <c r="D1676" s="3" t="str">
        <f>VLOOKUP($A1676,DICO_Complet!A:R,4,FALSE)</f>
        <v>transactionDetails</v>
      </c>
      <c r="E1676" s="3" t="str">
        <f>VLOOKUP($A1676,DICO_Complet!A:R,5,FALSE)</f>
        <v>contactlessTerminalProcessingResults</v>
      </c>
      <c r="F1676" s="3" t="str">
        <f>VLOOKUP($A1676,DICO_Complet!A:R,6,FALSE)</f>
        <v>Exact5HexBinaryText</v>
      </c>
      <c r="G1676" s="31" t="str">
        <f>VLOOKUP($A1676,DICO_Complet!A:R,7,FALSE)</f>
        <v>DNS</v>
      </c>
      <c r="H1676" s="31">
        <f>VLOOKUP($A1676,DICO_Complet!A:R,8,FALSE)</f>
        <v>0</v>
      </c>
      <c r="I1676" s="3" t="str">
        <f>IF(VLOOKUP($A1676,DICO_Complet!A:R,9,FALSE)&lt;&gt;0,VLOOKUP($A1676,DICO_Complet!A:R,9,FALSE),"")</f>
        <v/>
      </c>
      <c r="J1676" s="3" t="str">
        <f>VLOOKUP($A1676,DICO_Complet!A:R,10,FALSE)</f>
        <v>Terminal Processing Results in Contactless Mode</v>
      </c>
      <c r="K1676" s="3" t="str">
        <f>IF(OR(ISNA(VLOOKUP(Tableau161920[[#This Row],[Référence]],MON_MSG!A:H,7,FALSE)),ISBLANK(VLOOKUP(Tableau161920[[#This Row],[Référence]],MON_MSG!A:H,7,FALSE))),"",VLOOKUP(Tableau161920[[#This Row],[Référence]],MON_MSG!A:H,7,FALSE))</f>
        <v/>
      </c>
      <c r="L1676" s="3" t="str">
        <f>IF(OR(ISNA(VLOOKUP(Tableau161920[[#This Row],[Référence]],MON_MSG!A:I,8,FALSE)),ISBLANK(VLOOKUP(Tableau161920[[#This Row],[Référence]],MON_MSG!A:I,8,FALSE))),"",VLOOKUP(Tableau161920[[#This Row],[Référence]],MON_MSG!A:I,8,FALSE))</f>
        <v/>
      </c>
      <c r="M1676" s="3" t="str">
        <f>IF(OR(ISNA(VLOOKUP(Tableau161920[[#This Row],[Référence]],MON_MSG!A:J,9,FALSE)),ISBLANK(VLOOKUP(Tableau161920[[#This Row],[Référence]],MON_MSG!A:J,9,FALSE))),"",VLOOKUP(Tableau161920[[#This Row],[Référence]],MON_MSG!A:J,9,FALSE))</f>
        <v/>
      </c>
      <c r="N1676" s="3" t="str">
        <f>IF(VLOOKUP($A1676,DICO_Complet!A:R,12,FALSE)=0,"",VLOOKUP($A1676,DICO_Complet!A:R,12,FALSE))</f>
        <v>RSB55_DF85</v>
      </c>
      <c r="O1676" s="3" t="str">
        <f>IF(VLOOKUP($A1676,DICO_Complet!A:R,13,FALSE)=0,"",VLOOKUP($A1676,DICO_Complet!A:R,13,FALSE))</f>
        <v>055-DF85</v>
      </c>
      <c r="P1676" s="3" t="str">
        <f>IF(VLOOKUP($A1676,DICO_Complet!A:R,14,FALSE)=0,"",VLOOKUP($A1676,DICO_Complet!A:R,14,FALSE))</f>
        <v>058-DF85</v>
      </c>
      <c r="Q1676" s="3" t="str">
        <f>IF(VLOOKUP($A1676,DICO_Complet!A:R,15,FALSE)=0,"",VLOOKUP($A1676,DICO_Complet!A:R,15,FALSE))</f>
        <v>055-DF85</v>
      </c>
      <c r="R1676" s="3" t="str">
        <f>IF(VLOOKUP($A1676,DICO_Complet!A:R,16,FALSE)=0,"",VLOOKUP($A1676,DICO_Complet!A:R,16,FALSE))</f>
        <v/>
      </c>
      <c r="S1676" s="3" t="str">
        <f>IF(VLOOKUP($A1676,DICO_Complet!A:R,17,FALSE)=0,"",VLOOKUP($A1676,DICO_Complet!A:R,17,FALSE))</f>
        <v/>
      </c>
      <c r="T1676" s="3" t="str">
        <f>IF(VLOOKUP($A1676,DICO_Complet!A:R,18,FALSE)=0,"",VLOOKUP($A1676,DICO_Complet!A:R,18,FALSE))</f>
        <v/>
      </c>
    </row>
    <row r="1677" spans="1:20">
      <c r="A1677" s="29">
        <v>250425153900</v>
      </c>
      <c r="B1677" s="30" t="str">
        <f>IF(ISNA(VLOOKUP(Tableau161920[[#This Row],[Référence]],MON_MSG!A:B,2,FALSE)),"N",IF($I1677="Obsolete","N","O"))</f>
        <v>O</v>
      </c>
      <c r="C1677" s="3" t="str">
        <f>VLOOKUP($A1677,DICO_Complet!A:R,3,FALSE)</f>
        <v>Transaction</v>
      </c>
      <c r="D1677" s="3" t="str">
        <f>VLOOKUP($A1677,DICO_Complet!A:R,4,FALSE)</f>
        <v>transactionDetails</v>
      </c>
      <c r="E1677" s="3" t="str">
        <f>VLOOKUP($A1677,DICO_Complet!A:R,5,FALSE)</f>
        <v>counterpartyPan</v>
      </c>
      <c r="F1677" s="3" t="str">
        <f>VLOOKUP($A1677,DICO_Complet!A:R,6,FALSE)</f>
        <v>Exact19AlphaNumericText</v>
      </c>
      <c r="G1677" s="31" t="str">
        <f>VLOOKUP($A1677,DICO_Complet!A:R,7,FALSE)</f>
        <v>DSP</v>
      </c>
      <c r="H1677" s="31">
        <f>VLOOKUP($A1677,DICO_Complet!A:R,8,FALSE)</f>
        <v>0</v>
      </c>
      <c r="I1677" s="3" t="str">
        <f>IF(VLOOKUP($A1677,DICO_Complet!A:R,9,FALSE)&lt;&gt;0,VLOOKUP($A1677,DICO_Complet!A:R,9,FALSE),"")</f>
        <v/>
      </c>
      <c r="J1677" s="3" t="str">
        <f>VLOOKUP($A1677,DICO_Complet!A:R,10,FALSE)</f>
        <v>Counterparty Pan</v>
      </c>
      <c r="K1677" s="3" t="str">
        <f>IF(OR(ISNA(VLOOKUP(Tableau161920[[#This Row],[Référence]],MON_MSG!A:H,7,FALSE)),ISBLANK(VLOOKUP(Tableau161920[[#This Row],[Référence]],MON_MSG!A:H,7,FALSE))),"",VLOOKUP(Tableau161920[[#This Row],[Référence]],MON_MSG!A:H,7,FALSE))</f>
        <v/>
      </c>
      <c r="L1677" s="3" t="str">
        <f>IF(OR(ISNA(VLOOKUP(Tableau161920[[#This Row],[Référence]],MON_MSG!A:I,8,FALSE)),ISBLANK(VLOOKUP(Tableau161920[[#This Row],[Référence]],MON_MSG!A:I,8,FALSE))),"",VLOOKUP(Tableau161920[[#This Row],[Référence]],MON_MSG!A:I,8,FALSE))</f>
        <v/>
      </c>
      <c r="M1677" s="3" t="str">
        <f>IF(OR(ISNA(VLOOKUP(Tableau161920[[#This Row],[Référence]],MON_MSG!A:J,9,FALSE)),ISBLANK(VLOOKUP(Tableau161920[[#This Row],[Référence]],MON_MSG!A:J,9,FALSE))),"",VLOOKUP(Tableau161920[[#This Row],[Référence]],MON_MSG!A:J,9,FALSE))</f>
        <v/>
      </c>
      <c r="N1677" s="3" t="str">
        <f>IF(VLOOKUP($A1677,DICO_Complet!A:R,12,FALSE)=0,"",VLOOKUP($A1677,DICO_Complet!A:R,12,FALSE))</f>
        <v/>
      </c>
      <c r="O1677" s="3" t="str">
        <f>IF(VLOOKUP($A1677,DICO_Complet!A:R,13,FALSE)=0,"",VLOOKUP($A1677,DICO_Complet!A:R,13,FALSE))</f>
        <v/>
      </c>
      <c r="P1677" s="3" t="str">
        <f>IF(VLOOKUP($A1677,DICO_Complet!A:R,14,FALSE)=0,"",VLOOKUP($A1677,DICO_Complet!A:R,14,FALSE))</f>
        <v>059-1206</v>
      </c>
      <c r="Q1677" s="3" t="str">
        <f>IF(VLOOKUP($A1677,DICO_Complet!A:R,15,FALSE)=0,"",VLOOKUP($A1677,DICO_Complet!A:R,15,FALSE))</f>
        <v/>
      </c>
      <c r="R1677" s="3" t="str">
        <f>IF(VLOOKUP($A1677,DICO_Complet!A:R,16,FALSE)=0,"",VLOOKUP($A1677,DICO_Complet!A:R,16,FALSE))</f>
        <v/>
      </c>
      <c r="S1677" s="3" t="str">
        <f>IF(VLOOKUP($A1677,DICO_Complet!A:R,17,FALSE)=0,"",VLOOKUP($A1677,DICO_Complet!A:R,17,FALSE))</f>
        <v/>
      </c>
      <c r="T1677" s="3" t="str">
        <f>IF(VLOOKUP($A1677,DICO_Complet!A:R,18,FALSE)=0,"",VLOOKUP($A1677,DICO_Complet!A:R,18,FALSE))</f>
        <v/>
      </c>
    </row>
    <row r="1678" spans="1:20">
      <c r="A1678" s="29">
        <v>250414113902</v>
      </c>
      <c r="B1678" s="30" t="str">
        <f>IF(ISNA(VLOOKUP(Tableau161920[[#This Row],[Référence]],MON_MSG!A:B,2,FALSE)),"N",IF($I1678="Obsolete","N","O"))</f>
        <v>O</v>
      </c>
      <c r="C1678" s="3" t="str">
        <f>VLOOKUP($A1678,DICO_Complet!A:R,3,FALSE)</f>
        <v>Transaction</v>
      </c>
      <c r="D1678" s="3" t="str">
        <f>VLOOKUP($A1678,DICO_Complet!A:R,4,FALSE)</f>
        <v>transactionDetails</v>
      </c>
      <c r="E1678" s="3" t="str">
        <f>VLOOKUP($A1678,DICO_Complet!A:R,5,FALSE)</f>
        <v>counterValueAmount</v>
      </c>
      <c r="F1678" s="3" t="str">
        <f>VLOOKUP($A1678,DICO_Complet!A:R,6,FALSE)</f>
        <v>AmountType</v>
      </c>
      <c r="G1678" s="31" t="str">
        <f>VLOOKUP($A1678,DICO_Complet!A:R,7,FALSE)</f>
        <v>DNS</v>
      </c>
      <c r="H1678" s="31">
        <f>VLOOKUP($A1678,DICO_Complet!A:R,8,FALSE)</f>
        <v>0</v>
      </c>
      <c r="I1678" s="3" t="str">
        <f>IF(VLOOKUP($A1678,DICO_Complet!A:R,9,FALSE)&lt;&gt;0,VLOOKUP($A1678,DICO_Complet!A:R,9,FALSE),"")</f>
        <v/>
      </c>
      <c r="J1678" s="3" t="str">
        <f>VLOOKUP($A1678,DICO_Complet!A:R,10,FALSE)</f>
        <v>Counter-value amount of a transaction</v>
      </c>
      <c r="K1678" s="3" t="str">
        <f>IF(OR(ISNA(VLOOKUP(Tableau161920[[#This Row],[Référence]],MON_MSG!A:H,7,FALSE)),ISBLANK(VLOOKUP(Tableau161920[[#This Row],[Référence]],MON_MSG!A:H,7,FALSE))),"",VLOOKUP(Tableau161920[[#This Row],[Référence]],MON_MSG!A:H,7,FALSE))</f>
        <v/>
      </c>
      <c r="L1678" s="3" t="str">
        <f>IF(OR(ISNA(VLOOKUP(Tableau161920[[#This Row],[Référence]],MON_MSG!A:I,8,FALSE)),ISBLANK(VLOOKUP(Tableau161920[[#This Row],[Référence]],MON_MSG!A:I,8,FALSE))),"",VLOOKUP(Tableau161920[[#This Row],[Référence]],MON_MSG!A:I,8,FALSE))</f>
        <v/>
      </c>
      <c r="M1678" s="3" t="str">
        <f>IF(OR(ISNA(VLOOKUP(Tableau161920[[#This Row],[Référence]],MON_MSG!A:J,9,FALSE)),ISBLANK(VLOOKUP(Tableau161920[[#This Row],[Référence]],MON_MSG!A:J,9,FALSE))),"",VLOOKUP(Tableau161920[[#This Row],[Référence]],MON_MSG!A:J,9,FALSE))</f>
        <v/>
      </c>
      <c r="N1678" s="3" t="str">
        <f>IF(VLOOKUP($A1678,DICO_Complet!A:R,12,FALSE)=0,"",VLOOKUP($A1678,DICO_Complet!A:R,12,FALSE))</f>
        <v/>
      </c>
      <c r="O1678" s="3" t="str">
        <f>IF(VLOOKUP($A1678,DICO_Complet!A:R,13,FALSE)=0,"",VLOOKUP($A1678,DICO_Complet!A:R,13,FALSE))</f>
        <v/>
      </c>
      <c r="P1678" s="3" t="str">
        <f>IF(VLOOKUP($A1678,DICO_Complet!A:R,14,FALSE)=0,"",VLOOKUP($A1678,DICO_Complet!A:R,14,FALSE))</f>
        <v>054-53</v>
      </c>
      <c r="Q1678" s="3" t="str">
        <f>IF(VLOOKUP($A1678,DICO_Complet!A:R,15,FALSE)=0,"",VLOOKUP($A1678,DICO_Complet!A:R,15,FALSE))</f>
        <v/>
      </c>
      <c r="R1678" s="3" t="str">
        <f>IF(VLOOKUP($A1678,DICO_Complet!A:R,16,FALSE)=0,"",VLOOKUP($A1678,DICO_Complet!A:R,16,FALSE))</f>
        <v/>
      </c>
      <c r="S1678" s="3" t="str">
        <f>IF(VLOOKUP($A1678,DICO_Complet!A:R,17,FALSE)=0,"",VLOOKUP($A1678,DICO_Complet!A:R,17,FALSE))</f>
        <v/>
      </c>
      <c r="T1678" s="3" t="str">
        <f>IF(VLOOKUP($A1678,DICO_Complet!A:R,18,FALSE)=0,"",VLOOKUP($A1678,DICO_Complet!A:R,18,FALSE))</f>
        <v/>
      </c>
    </row>
    <row r="1679" spans="1:20">
      <c r="A1679" s="29">
        <v>250408142401</v>
      </c>
      <c r="B1679" s="30" t="str">
        <f>IF(ISNA(VLOOKUP(Tableau161920[[#This Row],[Référence]],MON_MSG!A:B,2,FALSE)),"N",IF($I1679="Obsolete","N","O"))</f>
        <v>O</v>
      </c>
      <c r="C1679" s="3" t="str">
        <f>VLOOKUP($A1679,DICO_Complet!A:R,3,FALSE)</f>
        <v>Transaction</v>
      </c>
      <c r="D1679" s="3" t="str">
        <f>VLOOKUP($A1679,DICO_Complet!A:R,4,FALSE)</f>
        <v>transactionDetails</v>
      </c>
      <c r="E1679" s="3" t="str">
        <f>VLOOKUP($A1679,DICO_Complet!A:R,5,FALSE)</f>
        <v>cumulativeTotalAuthorisedAmount</v>
      </c>
      <c r="F1679" s="3" t="str">
        <f>VLOOKUP($A1679,DICO_Complet!A:R,6,FALSE)</f>
        <v>AmountType</v>
      </c>
      <c r="G1679" s="31" t="str">
        <f>VLOOKUP($A1679,DICO_Complet!A:R,7,FALSE)</f>
        <v>DNS</v>
      </c>
      <c r="H1679" s="31">
        <f>VLOOKUP($A1679,DICO_Complet!A:R,8,FALSE)</f>
        <v>0</v>
      </c>
      <c r="I1679" s="3" t="str">
        <f>IF(VLOOKUP($A1679,DICO_Complet!A:R,9,FALSE)&lt;&gt;0,VLOOKUP($A1679,DICO_Complet!A:R,9,FALSE),"")</f>
        <v/>
      </c>
      <c r="J1679" s="3" t="str">
        <f>VLOOKUP($A1679,DICO_Complet!A:R,10,FALSE)</f>
        <v>Total Amount cumulative authorised</v>
      </c>
      <c r="K1679" s="3" t="str">
        <f>IF(OR(ISNA(VLOOKUP(Tableau161920[[#This Row],[Référence]],MON_MSG!A:H,7,FALSE)),ISBLANK(VLOOKUP(Tableau161920[[#This Row],[Référence]],MON_MSG!A:H,7,FALSE))),"",VLOOKUP(Tableau161920[[#This Row],[Référence]],MON_MSG!A:H,7,FALSE))</f>
        <v/>
      </c>
      <c r="L1679" s="3" t="str">
        <f>IF(OR(ISNA(VLOOKUP(Tableau161920[[#This Row],[Référence]],MON_MSG!A:I,8,FALSE)),ISBLANK(VLOOKUP(Tableau161920[[#This Row],[Référence]],MON_MSG!A:I,8,FALSE))),"",VLOOKUP(Tableau161920[[#This Row],[Référence]],MON_MSG!A:I,8,FALSE))</f>
        <v/>
      </c>
      <c r="M1679" s="3" t="str">
        <f>IF(OR(ISNA(VLOOKUP(Tableau161920[[#This Row],[Référence]],MON_MSG!A:J,9,FALSE)),ISBLANK(VLOOKUP(Tableau161920[[#This Row],[Référence]],MON_MSG!A:J,9,FALSE))),"",VLOOKUP(Tableau161920[[#This Row],[Référence]],MON_MSG!A:J,9,FALSE))</f>
        <v/>
      </c>
      <c r="N1679" s="3" t="str">
        <f>IF(VLOOKUP($A1679,DICO_Complet!A:R,12,FALSE)=0,"",VLOOKUP($A1679,DICO_Complet!A:R,12,FALSE))</f>
        <v/>
      </c>
      <c r="O1679" s="3" t="str">
        <f>IF(VLOOKUP($A1679,DICO_Complet!A:R,13,FALSE)=0,"",VLOOKUP($A1679,DICO_Complet!A:R,13,FALSE))</f>
        <v>054-43</v>
      </c>
      <c r="P1679" s="3" t="str">
        <f>IF(VLOOKUP($A1679,DICO_Complet!A:R,14,FALSE)=0,"",VLOOKUP($A1679,DICO_Complet!A:R,14,FALSE))</f>
        <v>054-43</v>
      </c>
      <c r="Q1679" s="3" t="str">
        <f>IF(VLOOKUP($A1679,DICO_Complet!A:R,15,FALSE)=0,"",VLOOKUP($A1679,DICO_Complet!A:R,15,FALSE))</f>
        <v>054-43</v>
      </c>
      <c r="R1679" s="3" t="str">
        <f>IF(VLOOKUP($A1679,DICO_Complet!A:R,16,FALSE)=0,"",VLOOKUP($A1679,DICO_Complet!A:R,16,FALSE))</f>
        <v/>
      </c>
      <c r="S1679" s="3" t="str">
        <f>IF(VLOOKUP($A1679,DICO_Complet!A:R,17,FALSE)=0,"",VLOOKUP($A1679,DICO_Complet!A:R,17,FALSE))</f>
        <v/>
      </c>
      <c r="T1679" s="3" t="str">
        <f>IF(VLOOKUP($A1679,DICO_Complet!A:R,18,FALSE)=0,"",VLOOKUP($A1679,DICO_Complet!A:R,18,FALSE))</f>
        <v/>
      </c>
    </row>
    <row r="1680" spans="1:20">
      <c r="A1680" s="29">
        <v>251125100008</v>
      </c>
      <c r="B1680" s="30" t="str">
        <f>IF(ISNA(VLOOKUP(Tableau161920[[#This Row],[Référence]],MON_MSG!A:B,2,FALSE)),"N",IF($I1680="Obsolete","N","O"))</f>
        <v>N</v>
      </c>
      <c r="C1680" s="3" t="str">
        <f>VLOOKUP($A1680,DICO_Complet!A:R,3,FALSE)</f>
        <v>Transaction</v>
      </c>
      <c r="D1680" s="3" t="str">
        <f>VLOOKUP($A1680,DICO_Complet!A:R,4,FALSE)</f>
        <v>transactionDetails</v>
      </c>
      <c r="E1680" s="3" t="str">
        <f>VLOOKUP($A1680,DICO_Complet!A:R,5,FALSE)</f>
        <v>currencyConversionRateNomenclature</v>
      </c>
      <c r="F1680" s="3" t="str">
        <f>VLOOKUP($A1680,DICO_Complet!A:R,6,FALSE)</f>
        <v>Exact1Text</v>
      </c>
      <c r="G1680" s="31" t="str">
        <f>VLOOKUP($A1680,DICO_Complet!A:R,7,FALSE)</f>
        <v>DNS</v>
      </c>
      <c r="H1680" s="31">
        <f>VLOOKUP($A1680,DICO_Complet!A:R,8,FALSE)</f>
        <v>0</v>
      </c>
      <c r="I1680" s="3" t="str">
        <f>IF(VLOOKUP($A1680,DICO_Complet!A:R,9,FALSE)&lt;&gt;0,VLOOKUP($A1680,DICO_Complet!A:R,9,FALSE),"")</f>
        <v>Obsolete</v>
      </c>
      <c r="J1680" s="3" t="str">
        <f>VLOOKUP($A1680,DICO_Complet!A:R,10,FALSE)</f>
        <v>Currency conversion rate nomenclature</v>
      </c>
      <c r="K1680" s="3" t="str">
        <f>IF(OR(ISNA(VLOOKUP(Tableau161920[[#This Row],[Référence]],MON_MSG!A:H,7,FALSE)),ISBLANK(VLOOKUP(Tableau161920[[#This Row],[Référence]],MON_MSG!A:H,7,FALSE))),"",VLOOKUP(Tableau161920[[#This Row],[Référence]],MON_MSG!A:H,7,FALSE))</f>
        <v/>
      </c>
      <c r="L1680" s="3" t="str">
        <f>IF(OR(ISNA(VLOOKUP(Tableau161920[[#This Row],[Référence]],MON_MSG!A:I,8,FALSE)),ISBLANK(VLOOKUP(Tableau161920[[#This Row],[Référence]],MON_MSG!A:I,8,FALSE))),"",VLOOKUP(Tableau161920[[#This Row],[Référence]],MON_MSG!A:I,8,FALSE))</f>
        <v/>
      </c>
      <c r="M1680" s="3" t="str">
        <f>IF(OR(ISNA(VLOOKUP(Tableau161920[[#This Row],[Référence]],MON_MSG!A:J,9,FALSE)),ISBLANK(VLOOKUP(Tableau161920[[#This Row],[Référence]],MON_MSG!A:J,9,FALSE))),"",VLOOKUP(Tableau161920[[#This Row],[Référence]],MON_MSG!A:J,9,FALSE))</f>
        <v/>
      </c>
      <c r="N1680" s="3" t="str">
        <f>IF(VLOOKUP($A1680,DICO_Complet!A:R,12,FALSE)=0,"",VLOOKUP($A1680,DICO_Complet!A:R,12,FALSE))</f>
        <v/>
      </c>
      <c r="O1680" s="3" t="str">
        <f>IF(VLOOKUP($A1680,DICO_Complet!A:R,13,FALSE)=0,"",VLOOKUP($A1680,DICO_Complet!A:R,13,FALSE))</f>
        <v>114-33 -p1</v>
      </c>
      <c r="P1680" s="3" t="str">
        <f>IF(VLOOKUP($A1680,DICO_Complet!A:R,14,FALSE)=0,"",VLOOKUP($A1680,DICO_Complet!A:R,14,FALSE))</f>
        <v/>
      </c>
      <c r="Q1680" s="3" t="str">
        <f>IF(VLOOKUP($A1680,DICO_Complet!A:R,15,FALSE)=0,"",VLOOKUP($A1680,DICO_Complet!A:R,15,FALSE))</f>
        <v/>
      </c>
      <c r="R1680" s="3" t="str">
        <f>IF(VLOOKUP($A1680,DICO_Complet!A:R,16,FALSE)=0,"",VLOOKUP($A1680,DICO_Complet!A:R,16,FALSE))</f>
        <v/>
      </c>
      <c r="S1680" s="3" t="str">
        <f>IF(VLOOKUP($A1680,DICO_Complet!A:R,17,FALSE)=0,"",VLOOKUP($A1680,DICO_Complet!A:R,17,FALSE))</f>
        <v/>
      </c>
      <c r="T1680" s="3" t="str">
        <f>IF(VLOOKUP($A1680,DICO_Complet!A:R,18,FALSE)=0,"",VLOOKUP($A1680,DICO_Complet!A:R,18,FALSE))</f>
        <v/>
      </c>
    </row>
    <row r="1681" spans="1:20">
      <c r="A1681" s="29">
        <v>250317176906</v>
      </c>
      <c r="B1681" s="30" t="str">
        <f>IF(ISNA(VLOOKUP(Tableau161920[[#This Row],[Référence]],MON_MSG!A:B,2,FALSE)),"N",IF($I1681="Obsolete","N","O"))</f>
        <v>O</v>
      </c>
      <c r="C1681" s="3" t="str">
        <f>VLOOKUP($A1681,DICO_Complet!A:R,3,FALSE)</f>
        <v>Transaction</v>
      </c>
      <c r="D1681" s="3" t="str">
        <f>VLOOKUP($A1681,DICO_Complet!A:R,4,FALSE)</f>
        <v>transactionDetails</v>
      </c>
      <c r="E1681" s="3" t="str">
        <f>VLOOKUP($A1681,DICO_Complet!A:R,5,FALSE)</f>
        <v>disputeAuditTrailTransactionEligibilityIndicator</v>
      </c>
      <c r="F1681" s="3" t="str">
        <f>VLOOKUP($A1681,DICO_Complet!A:R,6,FALSE)</f>
        <v>TrueFalseIndicator</v>
      </c>
      <c r="G1681" s="31" t="str">
        <f>VLOOKUP($A1681,DICO_Complet!A:R,7,FALSE)</f>
        <v>DNS</v>
      </c>
      <c r="H1681" s="31">
        <f>VLOOKUP($A1681,DICO_Complet!A:R,8,FALSE)</f>
        <v>0</v>
      </c>
      <c r="I1681" s="3" t="str">
        <f>IF(VLOOKUP($A1681,DICO_Complet!A:R,9,FALSE)&lt;&gt;0,VLOOKUP($A1681,DICO_Complet!A:R,9,FALSE),"")</f>
        <v/>
      </c>
      <c r="J1681" s="3" t="str">
        <f>VLOOKUP($A1681,DICO_Complet!A:R,10,FALSE)</f>
        <v>Dispute audit trail transaction eligibility indicator</v>
      </c>
      <c r="K1681" s="3" t="str">
        <f>IF(OR(ISNA(VLOOKUP(Tableau161920[[#This Row],[Référence]],MON_MSG!A:H,7,FALSE)),ISBLANK(VLOOKUP(Tableau161920[[#This Row],[Référence]],MON_MSG!A:H,7,FALSE))),"",VLOOKUP(Tableau161920[[#This Row],[Référence]],MON_MSG!A:H,7,FALSE))</f>
        <v/>
      </c>
      <c r="L1681" s="3" t="str">
        <f>IF(OR(ISNA(VLOOKUP(Tableau161920[[#This Row],[Référence]],MON_MSG!A:I,8,FALSE)),ISBLANK(VLOOKUP(Tableau161920[[#This Row],[Référence]],MON_MSG!A:I,8,FALSE))),"",VLOOKUP(Tableau161920[[#This Row],[Référence]],MON_MSG!A:I,8,FALSE))</f>
        <v/>
      </c>
      <c r="M1681" s="3" t="str">
        <f>IF(OR(ISNA(VLOOKUP(Tableau161920[[#This Row],[Référence]],MON_MSG!A:J,9,FALSE)),ISBLANK(VLOOKUP(Tableau161920[[#This Row],[Référence]],MON_MSG!A:J,9,FALSE))),"",VLOOKUP(Tableau161920[[#This Row],[Référence]],MON_MSG!A:J,9,FALSE))</f>
        <v/>
      </c>
      <c r="N1681" s="3" t="str">
        <f>IF(VLOOKUP($A1681,DICO_Complet!A:R,12,FALSE)=0,"",VLOOKUP($A1681,DICO_Complet!A:R,12,FALSE))</f>
        <v/>
      </c>
      <c r="O1681" s="3" t="str">
        <f>IF(VLOOKUP($A1681,DICO_Complet!A:R,13,FALSE)=0,"",VLOOKUP($A1681,DICO_Complet!A:R,13,FALSE))</f>
        <v/>
      </c>
      <c r="P1681" s="3" t="str">
        <f>IF(VLOOKUP($A1681,DICO_Complet!A:R,14,FALSE)=0,"",VLOOKUP($A1681,DICO_Complet!A:R,14,FALSE))</f>
        <v/>
      </c>
      <c r="Q1681" s="3" t="str">
        <f>IF(VLOOKUP($A1681,DICO_Complet!A:R,15,FALSE)=0,"",VLOOKUP($A1681,DICO_Complet!A:R,15,FALSE))</f>
        <v/>
      </c>
      <c r="R1681" s="3" t="str">
        <f>IF(VLOOKUP($A1681,DICO_Complet!A:R,16,FALSE)=0,"",VLOOKUP($A1681,DICO_Complet!A:R,16,FALSE))</f>
        <v/>
      </c>
      <c r="S1681" s="3" t="str">
        <f>IF(VLOOKUP($A1681,DICO_Complet!A:R,17,FALSE)=0,"",VLOOKUP($A1681,DICO_Complet!A:R,17,FALSE))</f>
        <v/>
      </c>
      <c r="T1681" s="3" t="str">
        <f>IF(VLOOKUP($A1681,DICO_Complet!A:R,18,FALSE)=0,"",VLOOKUP($A1681,DICO_Complet!A:R,18,FALSE))</f>
        <v/>
      </c>
    </row>
    <row r="1682" spans="1:20">
      <c r="A1682" s="29">
        <v>250317176905</v>
      </c>
      <c r="B1682" s="30" t="str">
        <f>IF(ISNA(VLOOKUP(Tableau161920[[#This Row],[Référence]],MON_MSG!A:B,2,FALSE)),"N",IF($I1682="Obsolete","N","O"))</f>
        <v>O</v>
      </c>
      <c r="C1682" s="3" t="str">
        <f>VLOOKUP($A1682,DICO_Complet!A:R,3,FALSE)</f>
        <v>Transaction</v>
      </c>
      <c r="D1682" s="3" t="str">
        <f>VLOOKUP($A1682,DICO_Complet!A:R,4,FALSE)</f>
        <v>transactionDetails</v>
      </c>
      <c r="E1682" s="3" t="str">
        <f>VLOOKUP($A1682,DICO_Complet!A:R,5,FALSE)</f>
        <v>disputeTechnicalInternalId</v>
      </c>
      <c r="F1682" s="3" t="str">
        <f>VLOOKUP($A1682,DICO_Complet!A:R,6,FALSE)</f>
        <v>Max19NumericText</v>
      </c>
      <c r="G1682" s="31" t="str">
        <f>VLOOKUP($A1682,DICO_Complet!A:R,7,FALSE)</f>
        <v>DNS</v>
      </c>
      <c r="H1682" s="31">
        <f>VLOOKUP($A1682,DICO_Complet!A:R,8,FALSE)</f>
        <v>0</v>
      </c>
      <c r="I1682" s="3" t="str">
        <f>IF(VLOOKUP($A1682,DICO_Complet!A:R,9,FALSE)&lt;&gt;0,VLOOKUP($A1682,DICO_Complet!A:R,9,FALSE),"")</f>
        <v/>
      </c>
      <c r="J1682" s="3" t="str">
        <f>VLOOKUP($A1682,DICO_Complet!A:R,10,FALSE)</f>
        <v>Dispute technical internal reference</v>
      </c>
      <c r="K1682" s="3" t="str">
        <f>IF(OR(ISNA(VLOOKUP(Tableau161920[[#This Row],[Référence]],MON_MSG!A:H,7,FALSE)),ISBLANK(VLOOKUP(Tableau161920[[#This Row],[Référence]],MON_MSG!A:H,7,FALSE))),"",VLOOKUP(Tableau161920[[#This Row],[Référence]],MON_MSG!A:H,7,FALSE))</f>
        <v/>
      </c>
      <c r="L1682" s="3" t="str">
        <f>IF(OR(ISNA(VLOOKUP(Tableau161920[[#This Row],[Référence]],MON_MSG!A:I,8,FALSE)),ISBLANK(VLOOKUP(Tableau161920[[#This Row],[Référence]],MON_MSG!A:I,8,FALSE))),"",VLOOKUP(Tableau161920[[#This Row],[Référence]],MON_MSG!A:I,8,FALSE))</f>
        <v/>
      </c>
      <c r="M1682" s="3" t="str">
        <f>IF(OR(ISNA(VLOOKUP(Tableau161920[[#This Row],[Référence]],MON_MSG!A:J,9,FALSE)),ISBLANK(VLOOKUP(Tableau161920[[#This Row],[Référence]],MON_MSG!A:J,9,FALSE))),"",VLOOKUP(Tableau161920[[#This Row],[Référence]],MON_MSG!A:J,9,FALSE))</f>
        <v/>
      </c>
      <c r="N1682" s="3" t="str">
        <f>IF(VLOOKUP($A1682,DICO_Complet!A:R,12,FALSE)=0,"",VLOOKUP($A1682,DICO_Complet!A:R,12,FALSE))</f>
        <v/>
      </c>
      <c r="O1682" s="3" t="str">
        <f>IF(VLOOKUP($A1682,DICO_Complet!A:R,13,FALSE)=0,"",VLOOKUP($A1682,DICO_Complet!A:R,13,FALSE))</f>
        <v/>
      </c>
      <c r="P1682" s="3" t="str">
        <f>IF(VLOOKUP($A1682,DICO_Complet!A:R,14,FALSE)=0,"",VLOOKUP($A1682,DICO_Complet!A:R,14,FALSE))</f>
        <v/>
      </c>
      <c r="Q1682" s="3" t="str">
        <f>IF(VLOOKUP($A1682,DICO_Complet!A:R,15,FALSE)=0,"",VLOOKUP($A1682,DICO_Complet!A:R,15,FALSE))</f>
        <v/>
      </c>
      <c r="R1682" s="3" t="str">
        <f>IF(VLOOKUP($A1682,DICO_Complet!A:R,16,FALSE)=0,"",VLOOKUP($A1682,DICO_Complet!A:R,16,FALSE))</f>
        <v/>
      </c>
      <c r="S1682" s="3" t="str">
        <f>IF(VLOOKUP($A1682,DICO_Complet!A:R,17,FALSE)=0,"",VLOOKUP($A1682,DICO_Complet!A:R,17,FALSE))</f>
        <v/>
      </c>
      <c r="T1682" s="3" t="str">
        <f>IF(VLOOKUP($A1682,DICO_Complet!A:R,18,FALSE)=0,"",VLOOKUP($A1682,DICO_Complet!A:R,18,FALSE))</f>
        <v/>
      </c>
    </row>
    <row r="1683" spans="1:20">
      <c r="A1683" s="29">
        <v>250414114701</v>
      </c>
      <c r="B1683" s="30" t="str">
        <f>IF(ISNA(VLOOKUP(Tableau161920[[#This Row],[Référence]],MON_MSG!A:B,2,FALSE)),"N",IF($I1683="Obsolete","N","O"))</f>
        <v>O</v>
      </c>
      <c r="C1683" s="3" t="str">
        <f>VLOOKUP($A1683,DICO_Complet!A:R,3,FALSE)</f>
        <v>Transaction</v>
      </c>
      <c r="D1683" s="3" t="str">
        <f>VLOOKUP($A1683,DICO_Complet!A:R,4,FALSE)</f>
        <v>transactionDetails</v>
      </c>
      <c r="E1683" s="3" t="str">
        <f>VLOOKUP($A1683,DICO_Complet!A:R,5,FALSE)</f>
        <v>donationAmount</v>
      </c>
      <c r="F1683" s="3" t="str">
        <f>VLOOKUP($A1683,DICO_Complet!A:R,6,FALSE)</f>
        <v>AmountType</v>
      </c>
      <c r="G1683" s="31" t="str">
        <f>VLOOKUP($A1683,DICO_Complet!A:R,7,FALSE)</f>
        <v>DNS</v>
      </c>
      <c r="H1683" s="31">
        <f>VLOOKUP($A1683,DICO_Complet!A:R,8,FALSE)</f>
        <v>0</v>
      </c>
      <c r="I1683" s="3" t="str">
        <f>IF(VLOOKUP($A1683,DICO_Complet!A:R,9,FALSE)&lt;&gt;0,VLOOKUP($A1683,DICO_Complet!A:R,9,FALSE),"")</f>
        <v/>
      </c>
      <c r="J1683" s="3" t="str">
        <f>VLOOKUP($A1683,DICO_Complet!A:R,10,FALSE)</f>
        <v>Donation amount</v>
      </c>
      <c r="K1683" s="3" t="str">
        <f>IF(OR(ISNA(VLOOKUP(Tableau161920[[#This Row],[Référence]],MON_MSG!A:H,7,FALSE)),ISBLANK(VLOOKUP(Tableau161920[[#This Row],[Référence]],MON_MSG!A:H,7,FALSE))),"",VLOOKUP(Tableau161920[[#This Row],[Référence]],MON_MSG!A:H,7,FALSE))</f>
        <v/>
      </c>
      <c r="L1683" s="3" t="str">
        <f>IF(OR(ISNA(VLOOKUP(Tableau161920[[#This Row],[Référence]],MON_MSG!A:I,8,FALSE)),ISBLANK(VLOOKUP(Tableau161920[[#This Row],[Référence]],MON_MSG!A:I,8,FALSE))),"",VLOOKUP(Tableau161920[[#This Row],[Référence]],MON_MSG!A:I,8,FALSE))</f>
        <v/>
      </c>
      <c r="M1683" s="3" t="str">
        <f>IF(OR(ISNA(VLOOKUP(Tableau161920[[#This Row],[Référence]],MON_MSG!A:J,9,FALSE)),ISBLANK(VLOOKUP(Tableau161920[[#This Row],[Référence]],MON_MSG!A:J,9,FALSE))),"",VLOOKUP(Tableau161920[[#This Row],[Référence]],MON_MSG!A:J,9,FALSE))</f>
        <v/>
      </c>
      <c r="N1683" s="3" t="str">
        <f>IF(VLOOKUP($A1683,DICO_Complet!A:R,12,FALSE)=0,"",VLOOKUP($A1683,DICO_Complet!A:R,12,FALSE))</f>
        <v/>
      </c>
      <c r="O1683" s="3" t="str">
        <f>IF(VLOOKUP($A1683,DICO_Complet!A:R,13,FALSE)=0,"",VLOOKUP($A1683,DICO_Complet!A:R,13,FALSE))</f>
        <v/>
      </c>
      <c r="P1683" s="3" t="str">
        <f>IF(VLOOKUP($A1683,DICO_Complet!A:R,14,FALSE)=0,"",VLOOKUP($A1683,DICO_Complet!A:R,14,FALSE))</f>
        <v>054-45</v>
      </c>
      <c r="Q1683" s="3" t="str">
        <f>IF(VLOOKUP($A1683,DICO_Complet!A:R,15,FALSE)=0,"",VLOOKUP($A1683,DICO_Complet!A:R,15,FALSE))</f>
        <v/>
      </c>
      <c r="R1683" s="3" t="str">
        <f>IF(VLOOKUP($A1683,DICO_Complet!A:R,16,FALSE)=0,"",VLOOKUP($A1683,DICO_Complet!A:R,16,FALSE))</f>
        <v/>
      </c>
      <c r="S1683" s="3" t="str">
        <f>IF(VLOOKUP($A1683,DICO_Complet!A:R,17,FALSE)=0,"",VLOOKUP($A1683,DICO_Complet!A:R,17,FALSE))</f>
        <v/>
      </c>
      <c r="T1683" s="3" t="str">
        <f>IF(VLOOKUP($A1683,DICO_Complet!A:R,18,FALSE)=0,"",VLOOKUP($A1683,DICO_Complet!A:R,18,FALSE))</f>
        <v/>
      </c>
    </row>
    <row r="1684" spans="1:20">
      <c r="A1684" s="29">
        <v>260304135100</v>
      </c>
      <c r="B1684" s="30" t="str">
        <f>IF(ISNA(VLOOKUP(Tableau161920[[#This Row],[Référence]],MON_MSG!A:B,2,FALSE)),"N",IF($I1684="Obsolete","N","O"))</f>
        <v>O</v>
      </c>
      <c r="C1684" s="3" t="str">
        <f>VLOOKUP($A1684,DICO_Complet!A:R,3,FALSE)</f>
        <v>Transaction</v>
      </c>
      <c r="D1684" s="3" t="str">
        <f>VLOOKUP($A1684,DICO_Complet!A:R,4,FALSE)</f>
        <v>transactionDetails</v>
      </c>
      <c r="E1684" s="3" t="str">
        <f>VLOOKUP($A1684,DICO_Complet!A:R,5,FALSE)</f>
        <v>downgradeReason</v>
      </c>
      <c r="F1684" s="3" t="str">
        <f>VLOOKUP($A1684,DICO_Complet!A:R,6,FALSE)</f>
        <v>Exact1NumericText</v>
      </c>
      <c r="G1684" s="31" t="str">
        <f>VLOOKUP($A1684,DICO_Complet!A:R,7,FALSE)</f>
        <v>DNS</v>
      </c>
      <c r="H1684" s="31">
        <f>VLOOKUP($A1684,DICO_Complet!A:R,8,FALSE)</f>
        <v>0</v>
      </c>
      <c r="I1684" s="3" t="str">
        <f>IF(VLOOKUP($A1684,DICO_Complet!A:R,9,FALSE)&lt;&gt;0,VLOOKUP($A1684,DICO_Complet!A:R,9,FALSE),"")</f>
        <v/>
      </c>
      <c r="J1684" s="3" t="str">
        <f>VLOOKUP($A1684,DICO_Complet!A:R,10,FALSE)</f>
        <v>Transaction declassification reason</v>
      </c>
      <c r="K1684" s="3" t="str">
        <f>IF(OR(ISNA(VLOOKUP(Tableau161920[[#This Row],[Référence]],MON_MSG!A:H,7,FALSE)),ISBLANK(VLOOKUP(Tableau161920[[#This Row],[Référence]],MON_MSG!A:H,7,FALSE))),"",VLOOKUP(Tableau161920[[#This Row],[Référence]],MON_MSG!A:H,7,FALSE))</f>
        <v/>
      </c>
      <c r="L1684" s="3" t="str">
        <f>IF(OR(ISNA(VLOOKUP(Tableau161920[[#This Row],[Référence]],MON_MSG!A:I,8,FALSE)),ISBLANK(VLOOKUP(Tableau161920[[#This Row],[Référence]],MON_MSG!A:I,8,FALSE))),"",VLOOKUP(Tableau161920[[#This Row],[Référence]],MON_MSG!A:I,8,FALSE))</f>
        <v/>
      </c>
      <c r="M1684" s="3" t="str">
        <f>IF(OR(ISNA(VLOOKUP(Tableau161920[[#This Row],[Référence]],MON_MSG!A:J,9,FALSE)),ISBLANK(VLOOKUP(Tableau161920[[#This Row],[Référence]],MON_MSG!A:J,9,FALSE))),"",VLOOKUP(Tableau161920[[#This Row],[Référence]],MON_MSG!A:J,9,FALSE))</f>
        <v/>
      </c>
      <c r="N1684" s="3" t="str">
        <f>IF(VLOOKUP($A1684,DICO_Complet!A:R,12,FALSE)=0,"",VLOOKUP($A1684,DICO_Complet!A:R,12,FALSE))</f>
        <v/>
      </c>
      <c r="O1684" s="3" t="str">
        <f>IF(VLOOKUP($A1684,DICO_Complet!A:R,13,FALSE)=0,"",VLOOKUP($A1684,DICO_Complet!A:R,13,FALSE))</f>
        <v>57_21</v>
      </c>
      <c r="P1684" s="3" t="str">
        <f>IF(VLOOKUP($A1684,DICO_Complet!A:R,14,FALSE)=0,"",VLOOKUP($A1684,DICO_Complet!A:R,14,FALSE))</f>
        <v/>
      </c>
      <c r="Q1684" s="3" t="str">
        <f>IF(VLOOKUP($A1684,DICO_Complet!A:R,15,FALSE)=0,"",VLOOKUP($A1684,DICO_Complet!A:R,15,FALSE))</f>
        <v/>
      </c>
      <c r="R1684" s="3" t="str">
        <f>IF(VLOOKUP($A1684,DICO_Complet!A:R,16,FALSE)=0,"",VLOOKUP($A1684,DICO_Complet!A:R,16,FALSE))</f>
        <v/>
      </c>
      <c r="S1684" s="3" t="str">
        <f>IF(VLOOKUP($A1684,DICO_Complet!A:R,17,FALSE)=0,"",VLOOKUP($A1684,DICO_Complet!A:R,17,FALSE))</f>
        <v/>
      </c>
      <c r="T1684" s="3" t="str">
        <f>IF(VLOOKUP($A1684,DICO_Complet!A:R,18,FALSE)=0,"",VLOOKUP($A1684,DICO_Complet!A:R,18,FALSE))</f>
        <v/>
      </c>
    </row>
    <row r="1685" spans="1:20">
      <c r="A1685" s="29">
        <v>250901001204</v>
      </c>
      <c r="B1685" s="30" t="str">
        <f>IF(ISNA(VLOOKUP(Tableau161920[[#This Row],[Référence]],MON_MSG!A:B,2,FALSE)),"N",IF($I1685="Obsolete","N","O"))</f>
        <v>O</v>
      </c>
      <c r="C1685" s="3" t="str">
        <f>VLOOKUP($A1685,DICO_Complet!A:R,3,FALSE)</f>
        <v>Transaction</v>
      </c>
      <c r="D1685" s="3" t="str">
        <f>VLOOKUP($A1685,DICO_Complet!A:R,4,FALSE)</f>
        <v>transactionDetails</v>
      </c>
      <c r="E1685" s="3" t="str">
        <f>VLOOKUP($A1685,DICO_Complet!A:R,5,FALSE)</f>
        <v>emvAquisitionMode</v>
      </c>
      <c r="F1685" s="3" t="str">
        <f>VLOOKUP($A1685,DICO_Complet!A:R,6,FALSE)</f>
        <v>Max2AlphaNumericText</v>
      </c>
      <c r="G1685" s="31" t="str">
        <f>VLOOKUP($A1685,DICO_Complet!A:R,7,FALSE)</f>
        <v>DNS</v>
      </c>
      <c r="H1685" s="31">
        <f>VLOOKUP($A1685,DICO_Complet!A:R,8,FALSE)</f>
        <v>0</v>
      </c>
      <c r="I1685" s="3" t="str">
        <f>IF(VLOOKUP($A1685,DICO_Complet!A:R,9,FALSE)&lt;&gt;0,VLOOKUP($A1685,DICO_Complet!A:R,9,FALSE),"")</f>
        <v/>
      </c>
      <c r="J1685" s="3" t="str">
        <f>VLOOKUP($A1685,DICO_Complet!A:R,10,FALSE)</f>
        <v>EMV aquisition mode</v>
      </c>
      <c r="K1685" s="3" t="str">
        <f>IF(OR(ISNA(VLOOKUP(Tableau161920[[#This Row],[Référence]],MON_MSG!A:H,7,FALSE)),ISBLANK(VLOOKUP(Tableau161920[[#This Row],[Référence]],MON_MSG!A:H,7,FALSE))),"",VLOOKUP(Tableau161920[[#This Row],[Référence]],MON_MSG!A:H,7,FALSE))</f>
        <v/>
      </c>
      <c r="L1685" s="3" t="str">
        <f>IF(OR(ISNA(VLOOKUP(Tableau161920[[#This Row],[Référence]],MON_MSG!A:I,8,FALSE)),ISBLANK(VLOOKUP(Tableau161920[[#This Row],[Référence]],MON_MSG!A:I,8,FALSE))),"",VLOOKUP(Tableau161920[[#This Row],[Référence]],MON_MSG!A:I,8,FALSE))</f>
        <v/>
      </c>
      <c r="M1685" s="3" t="str">
        <f>IF(OR(ISNA(VLOOKUP(Tableau161920[[#This Row],[Référence]],MON_MSG!A:J,9,FALSE)),ISBLANK(VLOOKUP(Tableau161920[[#This Row],[Référence]],MON_MSG!A:J,9,FALSE))),"",VLOOKUP(Tableau161920[[#This Row],[Référence]],MON_MSG!A:J,9,FALSE))</f>
        <v/>
      </c>
      <c r="N1685" s="3" t="str">
        <f>IF(VLOOKUP($A1685,DICO_Complet!A:R,12,FALSE)=0,"",VLOOKUP($A1685,DICO_Complet!A:R,12,FALSE))</f>
        <v>RSB55_DFC0</v>
      </c>
      <c r="O1685" s="3" t="str">
        <f>IF(VLOOKUP($A1685,DICO_Complet!A:R,13,FALSE)=0,"",VLOOKUP($A1685,DICO_Complet!A:R,13,FALSE))</f>
        <v>055-DFC0</v>
      </c>
      <c r="P1685" s="3" t="str">
        <f>IF(VLOOKUP($A1685,DICO_Complet!A:R,14,FALSE)=0,"",VLOOKUP($A1685,DICO_Complet!A:R,14,FALSE))</f>
        <v/>
      </c>
      <c r="Q1685" s="3" t="str">
        <f>IF(VLOOKUP($A1685,DICO_Complet!A:R,15,FALSE)=0,"",VLOOKUP($A1685,DICO_Complet!A:R,15,FALSE))</f>
        <v/>
      </c>
      <c r="R1685" s="3" t="str">
        <f>IF(VLOOKUP($A1685,DICO_Complet!A:R,16,FALSE)=0,"",VLOOKUP($A1685,DICO_Complet!A:R,16,FALSE))</f>
        <v/>
      </c>
      <c r="S1685" s="3" t="str">
        <f>IF(VLOOKUP($A1685,DICO_Complet!A:R,17,FALSE)=0,"",VLOOKUP($A1685,DICO_Complet!A:R,17,FALSE))</f>
        <v/>
      </c>
      <c r="T1685" s="3" t="str">
        <f>IF(VLOOKUP($A1685,DICO_Complet!A:R,18,FALSE)=0,"",VLOOKUP($A1685,DICO_Complet!A:R,18,FALSE))</f>
        <v/>
      </c>
    </row>
    <row r="1686" spans="1:20">
      <c r="A1686" s="29">
        <v>250901001002</v>
      </c>
      <c r="B1686" s="30" t="str">
        <f>IF(ISNA(VLOOKUP(Tableau161920[[#This Row],[Référence]],MON_MSG!A:B,2,FALSE)),"N",IF($I1686="Obsolete","N","O"))</f>
        <v>O</v>
      </c>
      <c r="C1686" s="3" t="str">
        <f>VLOOKUP($A1686,DICO_Complet!A:R,3,FALSE)</f>
        <v>Transaction</v>
      </c>
      <c r="D1686" s="3" t="str">
        <f>VLOOKUP($A1686,DICO_Complet!A:R,4,FALSE)</f>
        <v>transactionDetails</v>
      </c>
      <c r="E1686" s="3" t="str">
        <f>VLOOKUP($A1686,DICO_Complet!A:R,5,FALSE)</f>
        <v>encryptedCardData</v>
      </c>
      <c r="F1686" s="3" t="str">
        <f>VLOOKUP($A1686,DICO_Complet!A:R,6,FALSE)</f>
        <v>Max500Text</v>
      </c>
      <c r="G1686" s="31" t="str">
        <f>VLOOKUP($A1686,DICO_Complet!A:R,7,FALSE)</f>
        <v>DSI</v>
      </c>
      <c r="H1686" s="31">
        <f>VLOOKUP($A1686,DICO_Complet!A:R,8,FALSE)</f>
        <v>0</v>
      </c>
      <c r="I1686" s="3" t="str">
        <f>IF(VLOOKUP($A1686,DICO_Complet!A:R,9,FALSE)&lt;&gt;0,VLOOKUP($A1686,DICO_Complet!A:R,9,FALSE),"")</f>
        <v/>
      </c>
      <c r="J1686" s="3" t="str">
        <f>VLOOKUP($A1686,DICO_Complet!A:R,10,FALSE)</f>
        <v>Field used to transmit the encrypted card data</v>
      </c>
      <c r="K1686" s="3" t="str">
        <f>IF(OR(ISNA(VLOOKUP(Tableau161920[[#This Row],[Référence]],MON_MSG!A:H,7,FALSE)),ISBLANK(VLOOKUP(Tableau161920[[#This Row],[Référence]],MON_MSG!A:H,7,FALSE))),"",VLOOKUP(Tableau161920[[#This Row],[Référence]],MON_MSG!A:H,7,FALSE))</f>
        <v/>
      </c>
      <c r="L1686" s="3" t="str">
        <f>IF(OR(ISNA(VLOOKUP(Tableau161920[[#This Row],[Référence]],MON_MSG!A:I,8,FALSE)),ISBLANK(VLOOKUP(Tableau161920[[#This Row],[Référence]],MON_MSG!A:I,8,FALSE))),"",VLOOKUP(Tableau161920[[#This Row],[Référence]],MON_MSG!A:I,8,FALSE))</f>
        <v/>
      </c>
      <c r="M1686" s="3" t="str">
        <f>IF(OR(ISNA(VLOOKUP(Tableau161920[[#This Row],[Référence]],MON_MSG!A:J,9,FALSE)),ISBLANK(VLOOKUP(Tableau161920[[#This Row],[Référence]],MON_MSG!A:J,9,FALSE))),"",VLOOKUP(Tableau161920[[#This Row],[Référence]],MON_MSG!A:J,9,FALSE))</f>
        <v/>
      </c>
      <c r="N1686" s="3" t="str">
        <f>IF(VLOOKUP($A1686,DICO_Complet!A:R,12,FALSE)=0,"",VLOOKUP($A1686,DICO_Complet!A:R,12,FALSE))</f>
        <v/>
      </c>
      <c r="O1686" s="3" t="str">
        <f>IF(VLOOKUP($A1686,DICO_Complet!A:R,13,FALSE)=0,"",VLOOKUP($A1686,DICO_Complet!A:R,13,FALSE))</f>
        <v/>
      </c>
      <c r="P1686" s="3" t="str">
        <f>IF(VLOOKUP($A1686,DICO_Complet!A:R,14,FALSE)=0,"",VLOOKUP($A1686,DICO_Complet!A:R,14,FALSE))</f>
        <v/>
      </c>
      <c r="Q1686" s="3" t="str">
        <f>IF(VLOOKUP($A1686,DICO_Complet!A:R,15,FALSE)=0,"",VLOOKUP($A1686,DICO_Complet!A:R,15,FALSE))</f>
        <v/>
      </c>
      <c r="R1686" s="3" t="str">
        <f>IF(VLOOKUP($A1686,DICO_Complet!A:R,16,FALSE)=0,"",VLOOKUP($A1686,DICO_Complet!A:R,16,FALSE))</f>
        <v/>
      </c>
      <c r="S1686" s="3" t="str">
        <f>IF(VLOOKUP($A1686,DICO_Complet!A:R,17,FALSE)=0,"",VLOOKUP($A1686,DICO_Complet!A:R,17,FALSE))</f>
        <v/>
      </c>
      <c r="T1686" s="3" t="str">
        <f>IF(VLOOKUP($A1686,DICO_Complet!A:R,18,FALSE)=0,"",VLOOKUP($A1686,DICO_Complet!A:R,18,FALSE))</f>
        <v/>
      </c>
    </row>
    <row r="1687" spans="1:20">
      <c r="A1687" s="29">
        <v>250901001001</v>
      </c>
      <c r="B1687" s="30" t="str">
        <f>IF(ISNA(VLOOKUP(Tableau161920[[#This Row],[Référence]],MON_MSG!A:B,2,FALSE)),"N",IF($I1687="Obsolete","N","O"))</f>
        <v>O</v>
      </c>
      <c r="C1687" s="3" t="str">
        <f>VLOOKUP($A1687,DICO_Complet!A:R,3,FALSE)</f>
        <v>Transaction</v>
      </c>
      <c r="D1687" s="3" t="str">
        <f>VLOOKUP($A1687,DICO_Complet!A:R,4,FALSE)</f>
        <v>transactionDetails</v>
      </c>
      <c r="E1687" s="3" t="str">
        <f>VLOOKUP($A1687,DICO_Complet!A:R,5,FALSE)</f>
        <v>encryptedCardSecurityCode</v>
      </c>
      <c r="F1687" s="3" t="str">
        <f>VLOOKUP($A1687,DICO_Complet!A:R,6,FALSE)</f>
        <v>JWECompact</v>
      </c>
      <c r="G1687" s="31" t="str">
        <f>VLOOKUP($A1687,DICO_Complet!A:R,7,FALSE)</f>
        <v>DSI</v>
      </c>
      <c r="H1687" s="31">
        <f>VLOOKUP($A1687,DICO_Complet!A:R,8,FALSE)</f>
        <v>0</v>
      </c>
      <c r="I1687" s="3" t="str">
        <f>IF(VLOOKUP($A1687,DICO_Complet!A:R,9,FALSE)&lt;&gt;0,VLOOKUP($A1687,DICO_Complet!A:R,9,FALSE),"")</f>
        <v/>
      </c>
      <c r="J1687" s="3" t="str">
        <f>VLOOKUP($A1687,DICO_Complet!A:R,10,FALSE)</f>
        <v>Field used to transmit the encrypted card security code (CVx)</v>
      </c>
      <c r="K1687" s="3" t="str">
        <f>IF(OR(ISNA(VLOOKUP(Tableau161920[[#This Row],[Référence]],MON_MSG!A:H,7,FALSE)),ISBLANK(VLOOKUP(Tableau161920[[#This Row],[Référence]],MON_MSG!A:H,7,FALSE))),"",VLOOKUP(Tableau161920[[#This Row],[Référence]],MON_MSG!A:H,7,FALSE))</f>
        <v/>
      </c>
      <c r="L1687" s="3" t="str">
        <f>IF(OR(ISNA(VLOOKUP(Tableau161920[[#This Row],[Référence]],MON_MSG!A:I,8,FALSE)),ISBLANK(VLOOKUP(Tableau161920[[#This Row],[Référence]],MON_MSG!A:I,8,FALSE))),"",VLOOKUP(Tableau161920[[#This Row],[Référence]],MON_MSG!A:I,8,FALSE))</f>
        <v/>
      </c>
      <c r="M1687" s="3" t="str">
        <f>IF(OR(ISNA(VLOOKUP(Tableau161920[[#This Row],[Référence]],MON_MSG!A:J,9,FALSE)),ISBLANK(VLOOKUP(Tableau161920[[#This Row],[Référence]],MON_MSG!A:J,9,FALSE))),"",VLOOKUP(Tableau161920[[#This Row],[Référence]],MON_MSG!A:J,9,FALSE))</f>
        <v/>
      </c>
      <c r="N1687" s="3" t="str">
        <f>IF(VLOOKUP($A1687,DICO_Complet!A:R,12,FALSE)=0,"",VLOOKUP($A1687,DICO_Complet!A:R,12,FALSE))</f>
        <v/>
      </c>
      <c r="O1687" s="3" t="str">
        <f>IF(VLOOKUP($A1687,DICO_Complet!A:R,13,FALSE)=0,"",VLOOKUP($A1687,DICO_Complet!A:R,13,FALSE))</f>
        <v/>
      </c>
      <c r="P1687" s="3" t="str">
        <f>IF(VLOOKUP($A1687,DICO_Complet!A:R,14,FALSE)=0,"",VLOOKUP($A1687,DICO_Complet!A:R,14,FALSE))</f>
        <v/>
      </c>
      <c r="Q1687" s="3" t="str">
        <f>IF(VLOOKUP($A1687,DICO_Complet!A:R,15,FALSE)=0,"",VLOOKUP($A1687,DICO_Complet!A:R,15,FALSE))</f>
        <v/>
      </c>
      <c r="R1687" s="3" t="str">
        <f>IF(VLOOKUP($A1687,DICO_Complet!A:R,16,FALSE)=0,"",VLOOKUP($A1687,DICO_Complet!A:R,16,FALSE))</f>
        <v/>
      </c>
      <c r="S1687" s="3" t="str">
        <f>IF(VLOOKUP($A1687,DICO_Complet!A:R,17,FALSE)=0,"",VLOOKUP($A1687,DICO_Complet!A:R,17,FALSE))</f>
        <v/>
      </c>
      <c r="T1687" s="3" t="str">
        <f>IF(VLOOKUP($A1687,DICO_Complet!A:R,18,FALSE)=0,"",VLOOKUP($A1687,DICO_Complet!A:R,18,FALSE))</f>
        <v/>
      </c>
    </row>
    <row r="1688" spans="1:20">
      <c r="A1688" s="29">
        <v>241112000205</v>
      </c>
      <c r="B1688" s="30" t="str">
        <f>IF(ISNA(VLOOKUP(Tableau161920[[#This Row],[Référence]],MON_MSG!A:B,2,FALSE)),"N",IF($I1688="Obsolete","N","O"))</f>
        <v>O</v>
      </c>
      <c r="C1688" s="3" t="str">
        <f>VLOOKUP($A1688,DICO_Complet!A:R,3,FALSE)</f>
        <v>Transaction</v>
      </c>
      <c r="D1688" s="3" t="str">
        <f>VLOOKUP($A1688,DICO_Complet!A:R,4,FALSE)</f>
        <v>transactionDetails</v>
      </c>
      <c r="E1688" s="3" t="str">
        <f>VLOOKUP($A1688,DICO_Complet!A:R,5,FALSE)</f>
        <v>encryptedPinBlock</v>
      </c>
      <c r="F1688" s="3" t="str">
        <f>VLOOKUP($A1688,DICO_Complet!A:R,6,FALSE)</f>
        <v>Min8Max16HexBinaryText</v>
      </c>
      <c r="G1688" s="31" t="str">
        <f>VLOOKUP($A1688,DICO_Complet!A:R,7,FALSE)</f>
        <v>DSI</v>
      </c>
      <c r="H1688" s="31">
        <f>VLOOKUP($A1688,DICO_Complet!A:R,8,FALSE)</f>
        <v>0</v>
      </c>
      <c r="I1688" s="3" t="str">
        <f>IF(VLOOKUP($A1688,DICO_Complet!A:R,9,FALSE)&lt;&gt;0,VLOOKUP($A1688,DICO_Complet!A:R,9,FALSE),"")</f>
        <v/>
      </c>
      <c r="J1688" s="3" t="str">
        <f>VLOOKUP($A1688,DICO_Complet!A:R,10,FALSE)</f>
        <v>Encrypted Data</v>
      </c>
      <c r="K1688" s="3" t="str">
        <f>IF(OR(ISNA(VLOOKUP(Tableau161920[[#This Row],[Référence]],MON_MSG!A:H,7,FALSE)),ISBLANK(VLOOKUP(Tableau161920[[#This Row],[Référence]],MON_MSG!A:H,7,FALSE))),"",VLOOKUP(Tableau161920[[#This Row],[Référence]],MON_MSG!A:H,7,FALSE))</f>
        <v/>
      </c>
      <c r="L1688" s="3" t="str">
        <f>IF(OR(ISNA(VLOOKUP(Tableau161920[[#This Row],[Référence]],MON_MSG!A:I,8,FALSE)),ISBLANK(VLOOKUP(Tableau161920[[#This Row],[Référence]],MON_MSG!A:I,8,FALSE))),"",VLOOKUP(Tableau161920[[#This Row],[Référence]],MON_MSG!A:I,8,FALSE))</f>
        <v/>
      </c>
      <c r="M1688" s="3" t="str">
        <f>IF(OR(ISNA(VLOOKUP(Tableau161920[[#This Row],[Référence]],MON_MSG!A:J,9,FALSE)),ISBLANK(VLOOKUP(Tableau161920[[#This Row],[Référence]],MON_MSG!A:J,9,FALSE))),"",VLOOKUP(Tableau161920[[#This Row],[Référence]],MON_MSG!A:J,9,FALSE))</f>
        <v/>
      </c>
      <c r="N1688" s="3" t="str">
        <f>IF(VLOOKUP($A1688,DICO_Complet!A:R,12,FALSE)=0,"",VLOOKUP($A1688,DICO_Complet!A:R,12,FALSE))</f>
        <v>ISO52</v>
      </c>
      <c r="O1688" s="3" t="str">
        <f>IF(VLOOKUP($A1688,DICO_Complet!A:R,13,FALSE)=0,"",VLOOKUP($A1688,DICO_Complet!A:R,13,FALSE))</f>
        <v>052</v>
      </c>
      <c r="P1688" s="3" t="str">
        <f>IF(VLOOKUP($A1688,DICO_Complet!A:R,14,FALSE)=0,"",VLOOKUP($A1688,DICO_Complet!A:R,14,FALSE))</f>
        <v/>
      </c>
      <c r="Q1688" s="3" t="str">
        <f>IF(VLOOKUP($A1688,DICO_Complet!A:R,15,FALSE)=0,"",VLOOKUP($A1688,DICO_Complet!A:R,15,FALSE))</f>
        <v/>
      </c>
      <c r="R1688" s="3" t="str">
        <f>IF(VLOOKUP($A1688,DICO_Complet!A:R,16,FALSE)=0,"",VLOOKUP($A1688,DICO_Complet!A:R,16,FALSE))</f>
        <v/>
      </c>
      <c r="S1688" s="3" t="str">
        <f>IF(VLOOKUP($A1688,DICO_Complet!A:R,17,FALSE)=0,"",VLOOKUP($A1688,DICO_Complet!A:R,17,FALSE))</f>
        <v/>
      </c>
      <c r="T1688" s="3" t="str">
        <f>IF(VLOOKUP($A1688,DICO_Complet!A:R,18,FALSE)=0,"",VLOOKUP($A1688,DICO_Complet!A:R,18,FALSE))</f>
        <v/>
      </c>
    </row>
    <row r="1689" spans="1:20">
      <c r="A1689" s="29">
        <v>250703160400</v>
      </c>
      <c r="B1689" s="30" t="str">
        <f>IF(ISNA(VLOOKUP(Tableau161920[[#This Row],[Référence]],MON_MSG!A:B,2,FALSE)),"N",IF($I1689="Obsolete","N","O"))</f>
        <v>O</v>
      </c>
      <c r="C1689" s="3" t="str">
        <f>VLOOKUP($A1689,DICO_Complet!A:R,3,FALSE)</f>
        <v>Transaction</v>
      </c>
      <c r="D1689" s="3" t="str">
        <f>VLOOKUP($A1689,DICO_Complet!A:R,4,FALSE)</f>
        <v>transactionDetails</v>
      </c>
      <c r="E1689" s="3" t="str">
        <f>VLOOKUP($A1689,DICO_Complet!A:R,5,FALSE)</f>
        <v>errorIndication</v>
      </c>
      <c r="F1689" s="3" t="str">
        <f>VLOOKUP($A1689,DICO_Complet!A:R,6,FALSE)</f>
        <v>Exact3HexBinaryText</v>
      </c>
      <c r="G1689" s="31" t="str">
        <f>VLOOKUP($A1689,DICO_Complet!A:R,7,FALSE)</f>
        <v>DNS</v>
      </c>
      <c r="H1689" s="31">
        <f>VLOOKUP($A1689,DICO_Complet!A:R,8,FALSE)</f>
        <v>0</v>
      </c>
      <c r="I1689" s="3" t="str">
        <f>IF(VLOOKUP($A1689,DICO_Complet!A:R,9,FALSE)&lt;&gt;0,VLOOKUP($A1689,DICO_Complet!A:R,9,FALSE),"")</f>
        <v/>
      </c>
      <c r="J1689" s="3" t="str">
        <f>VLOOKUP($A1689,DICO_Complet!A:R,10,FALSE)</f>
        <v>Error Indication</v>
      </c>
      <c r="K1689" s="3" t="str">
        <f>IF(OR(ISNA(VLOOKUP(Tableau161920[[#This Row],[Référence]],MON_MSG!A:H,7,FALSE)),ISBLANK(VLOOKUP(Tableau161920[[#This Row],[Référence]],MON_MSG!A:H,7,FALSE))),"",VLOOKUP(Tableau161920[[#This Row],[Référence]],MON_MSG!A:H,7,FALSE))</f>
        <v/>
      </c>
      <c r="L1689" s="3" t="str">
        <f>IF(OR(ISNA(VLOOKUP(Tableau161920[[#This Row],[Référence]],MON_MSG!A:I,8,FALSE)),ISBLANK(VLOOKUP(Tableau161920[[#This Row],[Référence]],MON_MSG!A:I,8,FALSE))),"",VLOOKUP(Tableau161920[[#This Row],[Référence]],MON_MSG!A:I,8,FALSE))</f>
        <v/>
      </c>
      <c r="M1689" s="3" t="str">
        <f>IF(OR(ISNA(VLOOKUP(Tableau161920[[#This Row],[Référence]],MON_MSG!A:J,9,FALSE)),ISBLANK(VLOOKUP(Tableau161920[[#This Row],[Référence]],MON_MSG!A:J,9,FALSE))),"",VLOOKUP(Tableau161920[[#This Row],[Référence]],MON_MSG!A:J,9,FALSE))</f>
        <v/>
      </c>
      <c r="N1689" s="3" t="str">
        <f>IF(VLOOKUP($A1689,DICO_Complet!A:R,12,FALSE)=0,"",VLOOKUP($A1689,DICO_Complet!A:R,12,FALSE))</f>
        <v/>
      </c>
      <c r="O1689" s="3" t="str">
        <f>IF(VLOOKUP($A1689,DICO_Complet!A:R,13,FALSE)=0,"",VLOOKUP($A1689,DICO_Complet!A:R,13,FALSE))</f>
        <v/>
      </c>
      <c r="P1689" s="3" t="str">
        <f>IF(VLOOKUP($A1689,DICO_Complet!A:R,14,FALSE)=0,"",VLOOKUP($A1689,DICO_Complet!A:R,14,FALSE))</f>
        <v>058-FF81</v>
      </c>
      <c r="Q1689" s="3" t="str">
        <f>IF(VLOOKUP($A1689,DICO_Complet!A:R,15,FALSE)=0,"",VLOOKUP($A1689,DICO_Complet!A:R,15,FALSE))</f>
        <v/>
      </c>
      <c r="R1689" s="3" t="str">
        <f>IF(VLOOKUP($A1689,DICO_Complet!A:R,16,FALSE)=0,"",VLOOKUP($A1689,DICO_Complet!A:R,16,FALSE))</f>
        <v/>
      </c>
      <c r="S1689" s="3" t="str">
        <f>IF(VLOOKUP($A1689,DICO_Complet!A:R,17,FALSE)=0,"",VLOOKUP($A1689,DICO_Complet!A:R,17,FALSE))</f>
        <v/>
      </c>
      <c r="T1689" s="3" t="str">
        <f>IF(VLOOKUP($A1689,DICO_Complet!A:R,18,FALSE)=0,"",VLOOKUP($A1689,DICO_Complet!A:R,18,FALSE))</f>
        <v/>
      </c>
    </row>
    <row r="1690" spans="1:20">
      <c r="A1690" s="29">
        <v>250414113900</v>
      </c>
      <c r="B1690" s="30" t="str">
        <f>IF(ISNA(VLOOKUP(Tableau161920[[#This Row],[Référence]],MON_MSG!A:B,2,FALSE)),"N",IF($I1690="Obsolete","N","O"))</f>
        <v>O</v>
      </c>
      <c r="C1690" s="3" t="str">
        <f>VLOOKUP($A1690,DICO_Complet!A:R,3,FALSE)</f>
        <v>Transaction</v>
      </c>
      <c r="D1690" s="3" t="str">
        <f>VLOOKUP($A1690,DICO_Complet!A:R,4,FALSE)</f>
        <v>transactionDetails</v>
      </c>
      <c r="E1690" s="3" t="str">
        <f>VLOOKUP($A1690,DICO_Complet!A:R,5,FALSE)</f>
        <v>estimatedAmount</v>
      </c>
      <c r="F1690" s="3" t="str">
        <f>VLOOKUP($A1690,DICO_Complet!A:R,6,FALSE)</f>
        <v>AmountType</v>
      </c>
      <c r="G1690" s="31" t="str">
        <f>VLOOKUP($A1690,DICO_Complet!A:R,7,FALSE)</f>
        <v>DNS</v>
      </c>
      <c r="H1690" s="31">
        <f>VLOOKUP($A1690,DICO_Complet!A:R,8,FALSE)</f>
        <v>0</v>
      </c>
      <c r="I1690" s="3" t="str">
        <f>IF(VLOOKUP($A1690,DICO_Complet!A:R,9,FALSE)&lt;&gt;0,VLOOKUP($A1690,DICO_Complet!A:R,9,FALSE),"")</f>
        <v/>
      </c>
      <c r="J1690" s="3" t="str">
        <f>VLOOKUP($A1690,DICO_Complet!A:R,10,FALSE)</f>
        <v>Estimated Amount</v>
      </c>
      <c r="K1690" s="3" t="str">
        <f>IF(OR(ISNA(VLOOKUP(Tableau161920[[#This Row],[Référence]],MON_MSG!A:H,7,FALSE)),ISBLANK(VLOOKUP(Tableau161920[[#This Row],[Référence]],MON_MSG!A:H,7,FALSE))),"",VLOOKUP(Tableau161920[[#This Row],[Référence]],MON_MSG!A:H,7,FALSE))</f>
        <v/>
      </c>
      <c r="L1690" s="3" t="str">
        <f>IF(OR(ISNA(VLOOKUP(Tableau161920[[#This Row],[Référence]],MON_MSG!A:I,8,FALSE)),ISBLANK(VLOOKUP(Tableau161920[[#This Row],[Référence]],MON_MSG!A:I,8,FALSE))),"",VLOOKUP(Tableau161920[[#This Row],[Référence]],MON_MSG!A:I,8,FALSE))</f>
        <v/>
      </c>
      <c r="M1690" s="3" t="str">
        <f>IF(OR(ISNA(VLOOKUP(Tableau161920[[#This Row],[Référence]],MON_MSG!A:J,9,FALSE)),ISBLANK(VLOOKUP(Tableau161920[[#This Row],[Référence]],MON_MSG!A:J,9,FALSE))),"",VLOOKUP(Tableau161920[[#This Row],[Référence]],MON_MSG!A:J,9,FALSE))</f>
        <v/>
      </c>
      <c r="N1690" s="3" t="str">
        <f>IF(VLOOKUP($A1690,DICO_Complet!A:R,12,FALSE)=0,"",VLOOKUP($A1690,DICO_Complet!A:R,12,FALSE))</f>
        <v/>
      </c>
      <c r="O1690" s="3" t="str">
        <f>IF(VLOOKUP($A1690,DICO_Complet!A:R,13,FALSE)=0,"",VLOOKUP($A1690,DICO_Complet!A:R,13,FALSE))</f>
        <v/>
      </c>
      <c r="P1690" s="3" t="str">
        <f>IF(VLOOKUP($A1690,DICO_Complet!A:R,14,FALSE)=0,"",VLOOKUP($A1690,DICO_Complet!A:R,14,FALSE))</f>
        <v>054-51</v>
      </c>
      <c r="Q1690" s="3" t="str">
        <f>IF(VLOOKUP($A1690,DICO_Complet!A:R,15,FALSE)=0,"",VLOOKUP($A1690,DICO_Complet!A:R,15,FALSE))</f>
        <v/>
      </c>
      <c r="R1690" s="3" t="str">
        <f>IF(VLOOKUP($A1690,DICO_Complet!A:R,16,FALSE)=0,"",VLOOKUP($A1690,DICO_Complet!A:R,16,FALSE))</f>
        <v/>
      </c>
      <c r="S1690" s="3" t="str">
        <f>IF(VLOOKUP($A1690,DICO_Complet!A:R,17,FALSE)=0,"",VLOOKUP($A1690,DICO_Complet!A:R,17,FALSE))</f>
        <v/>
      </c>
      <c r="T1690" s="3" t="str">
        <f>IF(VLOOKUP($A1690,DICO_Complet!A:R,18,FALSE)=0,"",VLOOKUP($A1690,DICO_Complet!A:R,18,FALSE))</f>
        <v/>
      </c>
    </row>
    <row r="1691" spans="1:20">
      <c r="A1691" s="29">
        <v>260223172100</v>
      </c>
      <c r="B1691" s="30" t="str">
        <f>IF(ISNA(VLOOKUP(Tableau161920[[#This Row],[Référence]],MON_MSG!A:B,2,FALSE)),"N",IF($I1691="Obsolete","N","O"))</f>
        <v>O</v>
      </c>
      <c r="C1691" s="3" t="str">
        <f>VLOOKUP($A1691,DICO_Complet!A:R,3,FALSE)</f>
        <v>Transaction</v>
      </c>
      <c r="D1691" s="3" t="str">
        <f>VLOOKUP($A1691,DICO_Complet!A:R,4,FALSE)</f>
        <v>transactionDetails</v>
      </c>
      <c r="E1691" s="3" t="str">
        <f>VLOOKUP($A1691,DICO_Complet!A:R,5,FALSE)</f>
        <v>exchangeRateInformation</v>
      </c>
      <c r="F1691" s="3" t="str">
        <f>VLOOKUP($A1691,DICO_Complet!A:R,6,FALSE)</f>
        <v>ExchangeRateInformationType</v>
      </c>
      <c r="G1691" s="31" t="str">
        <f>VLOOKUP($A1691,DICO_Complet!A:R,7,FALSE)</f>
        <v>DNS</v>
      </c>
      <c r="H1691" s="31">
        <f>VLOOKUP($A1691,DICO_Complet!A:R,8,FALSE)</f>
        <v>0</v>
      </c>
      <c r="I1691" s="3" t="str">
        <f>IF(VLOOKUP($A1691,DICO_Complet!A:R,9,FALSE)&lt;&gt;0,VLOOKUP($A1691,DICO_Complet!A:R,9,FALSE),"")</f>
        <v/>
      </c>
      <c r="J1691" s="3" t="str">
        <f>VLOOKUP($A1691,DICO_Complet!A:R,10,FALSE)</f>
        <v>Exchange rate information</v>
      </c>
      <c r="K1691" s="3" t="str">
        <f>IF(OR(ISNA(VLOOKUP(Tableau161920[[#This Row],[Référence]],MON_MSG!A:H,7,FALSE)),ISBLANK(VLOOKUP(Tableau161920[[#This Row],[Référence]],MON_MSG!A:H,7,FALSE))),"",VLOOKUP(Tableau161920[[#This Row],[Référence]],MON_MSG!A:H,7,FALSE))</f>
        <v/>
      </c>
      <c r="L1691" s="3" t="str">
        <f>IF(OR(ISNA(VLOOKUP(Tableau161920[[#This Row],[Référence]],MON_MSG!A:I,8,FALSE)),ISBLANK(VLOOKUP(Tableau161920[[#This Row],[Référence]],MON_MSG!A:I,8,FALSE))),"",VLOOKUP(Tableau161920[[#This Row],[Référence]],MON_MSG!A:I,8,FALSE))</f>
        <v/>
      </c>
      <c r="M1691" s="3" t="str">
        <f>IF(OR(ISNA(VLOOKUP(Tableau161920[[#This Row],[Référence]],MON_MSG!A:J,9,FALSE)),ISBLANK(VLOOKUP(Tableau161920[[#This Row],[Référence]],MON_MSG!A:J,9,FALSE))),"",VLOOKUP(Tableau161920[[#This Row],[Référence]],MON_MSG!A:J,9,FALSE))</f>
        <v/>
      </c>
      <c r="N1691" s="3" t="str">
        <f>IF(VLOOKUP($A1691,DICO_Complet!A:R,12,FALSE)=0,"",VLOOKUP($A1691,DICO_Complet!A:R,12,FALSE))</f>
        <v>RSB114_33</v>
      </c>
      <c r="O1691" s="3" t="str">
        <f>IF(VLOOKUP($A1691,DICO_Complet!A:R,13,FALSE)=0,"",VLOOKUP($A1691,DICO_Complet!A:R,13,FALSE))</f>
        <v>114-33</v>
      </c>
      <c r="P1691" s="3" t="str">
        <f>IF(VLOOKUP($A1691,DICO_Complet!A:R,14,FALSE)=0,"",VLOOKUP($A1691,DICO_Complet!A:R,14,FALSE))</f>
        <v/>
      </c>
      <c r="Q1691" s="3" t="str">
        <f>IF(VLOOKUP($A1691,DICO_Complet!A:R,15,FALSE)=0,"",VLOOKUP($A1691,DICO_Complet!A:R,15,FALSE))</f>
        <v/>
      </c>
      <c r="R1691" s="3" t="str">
        <f>IF(VLOOKUP($A1691,DICO_Complet!A:R,16,FALSE)=0,"",VLOOKUP($A1691,DICO_Complet!A:R,16,FALSE))</f>
        <v>111.01.80/81/82/8E</v>
      </c>
      <c r="S1691" s="3" t="str">
        <f>IF(VLOOKUP($A1691,DICO_Complet!A:R,17,FALSE)=0,"",VLOOKUP($A1691,DICO_Complet!A:R,17,FALSE))</f>
        <v>DE 48 SE60 SF01/02/03</v>
      </c>
      <c r="T1691" s="3" t="str">
        <f>IF(VLOOKUP($A1691,DICO_Complet!A:R,18,FALSE)=0,"",VLOOKUP($A1691,DICO_Complet!A:R,18,FALSE))</f>
        <v/>
      </c>
    </row>
    <row r="1692" spans="1:20">
      <c r="A1692" s="29">
        <v>260304141000</v>
      </c>
      <c r="B1692" s="30" t="str">
        <f>IF(ISNA(VLOOKUP(Tableau161920[[#This Row],[Référence]],MON_MSG!A:B,2,FALSE)),"N",IF($I1692="Obsolete","N","O"))</f>
        <v>O</v>
      </c>
      <c r="C1692" s="3" t="str">
        <f>VLOOKUP($A1692,DICO_Complet!A:R,3,FALSE)</f>
        <v>Transaction</v>
      </c>
      <c r="D1692" s="3" t="str">
        <f>VLOOKUP($A1692,DICO_Complet!A:R,4,FALSE)</f>
        <v>transactionDetails</v>
      </c>
      <c r="E1692" s="3" t="str">
        <f>VLOOKUP($A1692,DICO_Complet!A:R,5,FALSE)</f>
        <v>extendedAuthorisationIndicator</v>
      </c>
      <c r="F1692" s="3" t="str">
        <f>VLOOKUP($A1692,DICO_Complet!A:R,6,FALSE)</f>
        <v>Exact1AlphaNumericText</v>
      </c>
      <c r="G1692" s="31" t="str">
        <f>VLOOKUP($A1692,DICO_Complet!A:R,7,FALSE)</f>
        <v>DNS</v>
      </c>
      <c r="H1692" s="31">
        <f>VLOOKUP($A1692,DICO_Complet!A:R,8,FALSE)</f>
        <v>0</v>
      </c>
      <c r="I1692" s="3" t="str">
        <f>IF(VLOOKUP($A1692,DICO_Complet!A:R,9,FALSE)&lt;&gt;0,VLOOKUP($A1692,DICO_Complet!A:R,9,FALSE),"")</f>
        <v/>
      </c>
      <c r="J1692" s="3" t="str">
        <f>VLOOKUP($A1692,DICO_Complet!A:R,10,FALSE)</f>
        <v>Indicator “Extended Authorization”</v>
      </c>
      <c r="K1692" s="3" t="str">
        <f>IF(OR(ISNA(VLOOKUP(Tableau161920[[#This Row],[Référence]],MON_MSG!A:H,7,FALSE)),ISBLANK(VLOOKUP(Tableau161920[[#This Row],[Référence]],MON_MSG!A:H,7,FALSE))),"",VLOOKUP(Tableau161920[[#This Row],[Référence]],MON_MSG!A:H,7,FALSE))</f>
        <v/>
      </c>
      <c r="L1692" s="3" t="str">
        <f>IF(OR(ISNA(VLOOKUP(Tableau161920[[#This Row],[Référence]],MON_MSG!A:I,8,FALSE)),ISBLANK(VLOOKUP(Tableau161920[[#This Row],[Référence]],MON_MSG!A:I,8,FALSE))),"",VLOOKUP(Tableau161920[[#This Row],[Référence]],MON_MSG!A:I,8,FALSE))</f>
        <v/>
      </c>
      <c r="M1692" s="3" t="str">
        <f>IF(OR(ISNA(VLOOKUP(Tableau161920[[#This Row],[Référence]],MON_MSG!A:J,9,FALSE)),ISBLANK(VLOOKUP(Tableau161920[[#This Row],[Référence]],MON_MSG!A:J,9,FALSE))),"",VLOOKUP(Tableau161920[[#This Row],[Référence]],MON_MSG!A:J,9,FALSE))</f>
        <v/>
      </c>
      <c r="N1692" s="3" t="str">
        <f>IF(VLOOKUP($A1692,DICO_Complet!A:R,12,FALSE)=0,"",VLOOKUP($A1692,DICO_Complet!A:R,12,FALSE))</f>
        <v/>
      </c>
      <c r="O1692" s="3" t="str">
        <f>IF(VLOOKUP($A1692,DICO_Complet!A:R,13,FALSE)=0,"",VLOOKUP($A1692,DICO_Complet!A:R,13,FALSE))</f>
        <v>112_0082</v>
      </c>
      <c r="P1692" s="3" t="str">
        <f>IF(VLOOKUP($A1692,DICO_Complet!A:R,14,FALSE)=0,"",VLOOKUP($A1692,DICO_Complet!A:R,14,FALSE))</f>
        <v/>
      </c>
      <c r="Q1692" s="3" t="str">
        <f>IF(VLOOKUP($A1692,DICO_Complet!A:R,15,FALSE)=0,"",VLOOKUP($A1692,DICO_Complet!A:R,15,FALSE))</f>
        <v/>
      </c>
      <c r="R1692" s="3" t="str">
        <f>IF(VLOOKUP($A1692,DICO_Complet!A:R,16,FALSE)=0,"",VLOOKUP($A1692,DICO_Complet!A:R,16,FALSE))</f>
        <v/>
      </c>
      <c r="S1692" s="3" t="str">
        <f>IF(VLOOKUP($A1692,DICO_Complet!A:R,17,FALSE)=0,"",VLOOKUP($A1692,DICO_Complet!A:R,17,FALSE))</f>
        <v/>
      </c>
      <c r="T1692" s="3" t="str">
        <f>IF(VLOOKUP($A1692,DICO_Complet!A:R,18,FALSE)=0,"",VLOOKUP($A1692,DICO_Complet!A:R,18,FALSE))</f>
        <v/>
      </c>
    </row>
    <row r="1693" spans="1:20">
      <c r="A1693" s="29">
        <v>251217184220</v>
      </c>
      <c r="B1693" s="30" t="str">
        <f>IF(ISNA(VLOOKUP(Tableau161920[[#This Row],[Référence]],MON_MSG!A:B,2,FALSE)),"N",IF($I1693="Obsolete","N","O"))</f>
        <v>O</v>
      </c>
      <c r="C1693" s="3" t="str">
        <f>VLOOKUP($A1693,DICO_Complet!A:R,3,FALSE)</f>
        <v>Transaction</v>
      </c>
      <c r="D1693" s="3" t="str">
        <f>VLOOKUP($A1693,DICO_Complet!A:R,4,FALSE)</f>
        <v>transactionDetails</v>
      </c>
      <c r="E1693" s="3" t="str">
        <f>VLOOKUP($A1693,DICO_Complet!A:R,5,FALSE)</f>
        <v>feesAdditionnalPercentage</v>
      </c>
      <c r="F1693" s="3" t="str">
        <f>VLOOKUP($A1693,DICO_Complet!A:R,6,FALSE)</f>
        <v>PercentageRate</v>
      </c>
      <c r="G1693" s="31" t="str">
        <f>VLOOKUP($A1693,DICO_Complet!A:R,7,FALSE)</f>
        <v>DNS</v>
      </c>
      <c r="H1693" s="31">
        <f>VLOOKUP($A1693,DICO_Complet!A:R,8,FALSE)</f>
        <v>0</v>
      </c>
      <c r="I1693" s="3" t="str">
        <f>IF(VLOOKUP($A1693,DICO_Complet!A:R,9,FALSE)&lt;&gt;0,VLOOKUP($A1693,DICO_Complet!A:R,9,FALSE),"")</f>
        <v/>
      </c>
      <c r="J1693" s="3" t="str">
        <f>VLOOKUP($A1693,DICO_Complet!A:R,10,FALSE)</f>
        <v>Fees additionnal percentage</v>
      </c>
      <c r="K1693" s="3" t="str">
        <f>IF(OR(ISNA(VLOOKUP(Tableau161920[[#This Row],[Référence]],MON_MSG!A:H,7,FALSE)),ISBLANK(VLOOKUP(Tableau161920[[#This Row],[Référence]],MON_MSG!A:H,7,FALSE))),"",VLOOKUP(Tableau161920[[#This Row],[Référence]],MON_MSG!A:H,7,FALSE))</f>
        <v/>
      </c>
      <c r="L1693" s="3" t="str">
        <f>IF(OR(ISNA(VLOOKUP(Tableau161920[[#This Row],[Référence]],MON_MSG!A:I,8,FALSE)),ISBLANK(VLOOKUP(Tableau161920[[#This Row],[Référence]],MON_MSG!A:I,8,FALSE))),"",VLOOKUP(Tableau161920[[#This Row],[Référence]],MON_MSG!A:I,8,FALSE))</f>
        <v/>
      </c>
      <c r="M1693" s="3" t="str">
        <f>IF(OR(ISNA(VLOOKUP(Tableau161920[[#This Row],[Référence]],MON_MSG!A:J,9,FALSE)),ISBLANK(VLOOKUP(Tableau161920[[#This Row],[Référence]],MON_MSG!A:J,9,FALSE))),"",VLOOKUP(Tableau161920[[#This Row],[Référence]],MON_MSG!A:J,9,FALSE))</f>
        <v/>
      </c>
      <c r="N1693" s="3" t="str">
        <f>IF(VLOOKUP($A1693,DICO_Complet!A:R,12,FALSE)=0,"",VLOOKUP($A1693,DICO_Complet!A:R,12,FALSE))</f>
        <v/>
      </c>
      <c r="O1693" s="3" t="str">
        <f>IF(VLOOKUP($A1693,DICO_Complet!A:R,13,FALSE)=0,"",VLOOKUP($A1693,DICO_Complet!A:R,13,FALSE))</f>
        <v/>
      </c>
      <c r="P1693" s="3" t="str">
        <f>IF(VLOOKUP($A1693,DICO_Complet!A:R,14,FALSE)=0,"",VLOOKUP($A1693,DICO_Complet!A:R,14,FALSE))</f>
        <v/>
      </c>
      <c r="Q1693" s="3" t="str">
        <f>IF(VLOOKUP($A1693,DICO_Complet!A:R,15,FALSE)=0,"",VLOOKUP($A1693,DICO_Complet!A:R,15,FALSE))</f>
        <v/>
      </c>
      <c r="R1693" s="3" t="str">
        <f>IF(VLOOKUP($A1693,DICO_Complet!A:R,16,FALSE)=0,"",VLOOKUP($A1693,DICO_Complet!A:R,16,FALSE))</f>
        <v/>
      </c>
      <c r="S1693" s="3" t="str">
        <f>IF(VLOOKUP($A1693,DICO_Complet!A:R,17,FALSE)=0,"",VLOOKUP($A1693,DICO_Complet!A:R,17,FALSE))</f>
        <v/>
      </c>
      <c r="T1693" s="3" t="str">
        <f>IF(VLOOKUP($A1693,DICO_Complet!A:R,18,FALSE)=0,"",VLOOKUP($A1693,DICO_Complet!A:R,18,FALSE))</f>
        <v/>
      </c>
    </row>
    <row r="1694" spans="1:20">
      <c r="A1694" s="29">
        <v>250212174206</v>
      </c>
      <c r="B1694" s="30" t="str">
        <f>IF(ISNA(VLOOKUP(Tableau161920[[#This Row],[Référence]],MON_MSG!A:B,2,FALSE)),"N",IF($I1694="Obsolete","N","O"))</f>
        <v>O</v>
      </c>
      <c r="C1694" s="3" t="str">
        <f>VLOOKUP($A1694,DICO_Complet!A:R,3,FALSE)</f>
        <v>Transaction</v>
      </c>
      <c r="D1694" s="3" t="str">
        <f>VLOOKUP($A1694,DICO_Complet!A:R,4,FALSE)</f>
        <v>transactionDetails</v>
      </c>
      <c r="E1694" s="3" t="str">
        <f>VLOOKUP($A1694,DICO_Complet!A:R,5,FALSE)</f>
        <v>feesAmount</v>
      </c>
      <c r="F1694" s="3" t="str">
        <f>VLOOKUP($A1694,DICO_Complet!A:R,6,FALSE)</f>
        <v>FeesType</v>
      </c>
      <c r="G1694" s="31" t="str">
        <f>VLOOKUP($A1694,DICO_Complet!A:R,7,FALSE)</f>
        <v>DNS</v>
      </c>
      <c r="H1694" s="31">
        <f>VLOOKUP($A1694,DICO_Complet!A:R,8,FALSE)</f>
        <v>0</v>
      </c>
      <c r="I1694" s="3" t="str">
        <f>IF(VLOOKUP($A1694,DICO_Complet!A:R,9,FALSE)&lt;&gt;0,VLOOKUP($A1694,DICO_Complet!A:R,9,FALSE),"")</f>
        <v/>
      </c>
      <c r="J1694" s="3" t="str">
        <f>VLOOKUP($A1694,DICO_Complet!A:R,10,FALSE)</f>
        <v>Fees Amount</v>
      </c>
      <c r="K1694" s="3" t="str">
        <f>IF(OR(ISNA(VLOOKUP(Tableau161920[[#This Row],[Référence]],MON_MSG!A:H,7,FALSE)),ISBLANK(VLOOKUP(Tableau161920[[#This Row],[Référence]],MON_MSG!A:H,7,FALSE))),"",VLOOKUP(Tableau161920[[#This Row],[Référence]],MON_MSG!A:H,7,FALSE))</f>
        <v/>
      </c>
      <c r="L1694" s="3" t="str">
        <f>IF(OR(ISNA(VLOOKUP(Tableau161920[[#This Row],[Référence]],MON_MSG!A:I,8,FALSE)),ISBLANK(VLOOKUP(Tableau161920[[#This Row],[Référence]],MON_MSG!A:I,8,FALSE))),"",VLOOKUP(Tableau161920[[#This Row],[Référence]],MON_MSG!A:I,8,FALSE))</f>
        <v/>
      </c>
      <c r="M1694" s="3" t="str">
        <f>IF(OR(ISNA(VLOOKUP(Tableau161920[[#This Row],[Référence]],MON_MSG!A:J,9,FALSE)),ISBLANK(VLOOKUP(Tableau161920[[#This Row],[Référence]],MON_MSG!A:J,9,FALSE))),"",VLOOKUP(Tableau161920[[#This Row],[Référence]],MON_MSG!A:J,9,FALSE))</f>
        <v/>
      </c>
      <c r="N1694" s="3" t="str">
        <f>IF(VLOOKUP($A1694,DICO_Complet!A:R,12,FALSE)=0,"",VLOOKUP($A1694,DICO_Complet!A:R,12,FALSE))</f>
        <v>RSB119_0010</v>
      </c>
      <c r="O1694" s="3" t="str">
        <f>IF(VLOOKUP($A1694,DICO_Complet!A:R,13,FALSE)=0,"",VLOOKUP($A1694,DICO_Complet!A:R,13,FALSE))</f>
        <v>119-0010</v>
      </c>
      <c r="P1694" s="3" t="str">
        <f>IF(VLOOKUP($A1694,DICO_Complet!A:R,14,FALSE)=0,"",VLOOKUP($A1694,DICO_Complet!A:R,14,FALSE))</f>
        <v/>
      </c>
      <c r="Q1694" s="3" t="str">
        <f>IF(VLOOKUP($A1694,DICO_Complet!A:R,15,FALSE)=0,"",VLOOKUP($A1694,DICO_Complet!A:R,15,FALSE))</f>
        <v/>
      </c>
      <c r="R1694" s="3" t="str">
        <f>IF(VLOOKUP($A1694,DICO_Complet!A:R,16,FALSE)=0,"",VLOOKUP($A1694,DICO_Complet!A:R,16,FALSE))</f>
        <v>046</v>
      </c>
      <c r="S1694" s="3" t="str">
        <f>IF(VLOOKUP($A1694,DICO_Complet!A:R,17,FALSE)=0,"",VLOOKUP($A1694,DICO_Complet!A:R,17,FALSE))</f>
        <v/>
      </c>
      <c r="T1694" s="3" t="str">
        <f>IF(VLOOKUP($A1694,DICO_Complet!A:R,18,FALSE)=0,"",VLOOKUP($A1694,DICO_Complet!A:R,18,FALSE))</f>
        <v/>
      </c>
    </row>
    <row r="1695" spans="1:20">
      <c r="A1695" s="29">
        <v>241112000206</v>
      </c>
      <c r="B1695" s="30" t="str">
        <f>IF(ISNA(VLOOKUP(Tableau161920[[#This Row],[Référence]],MON_MSG!A:B,2,FALSE)),"N",IF($I1695="Obsolete","N","O"))</f>
        <v>O</v>
      </c>
      <c r="C1695" s="3" t="str">
        <f>VLOOKUP($A1695,DICO_Complet!A:R,3,FALSE)</f>
        <v>Transaction</v>
      </c>
      <c r="D1695" s="3" t="str">
        <f>VLOOKUP($A1695,DICO_Complet!A:R,4,FALSE)</f>
        <v>transactionDetails</v>
      </c>
      <c r="E1695" s="3" t="str">
        <f>VLOOKUP($A1695,DICO_Complet!A:R,5,FALSE)</f>
        <v>fileNumber</v>
      </c>
      <c r="F1695" s="3" t="str">
        <f>VLOOKUP($A1695,DICO_Complet!A:R,6,FALSE)</f>
        <v>Max12Text</v>
      </c>
      <c r="G1695" s="31" t="str">
        <f>VLOOKUP($A1695,DICO_Complet!A:R,7,FALSE)</f>
        <v>DNS</v>
      </c>
      <c r="H1695" s="31">
        <f>VLOOKUP($A1695,DICO_Complet!A:R,8,FALSE)</f>
        <v>0</v>
      </c>
      <c r="I1695" s="3" t="str">
        <f>IF(VLOOKUP($A1695,DICO_Complet!A:R,9,FALSE)&lt;&gt;0,VLOOKUP($A1695,DICO_Complet!A:R,9,FALSE),"")</f>
        <v/>
      </c>
      <c r="J1695" s="3" t="str">
        <f>VLOOKUP($A1695,DICO_Complet!A:R,10,FALSE)</f>
        <v>File number</v>
      </c>
      <c r="K1695" s="3" t="str">
        <f>IF(OR(ISNA(VLOOKUP(Tableau161920[[#This Row],[Référence]],MON_MSG!A:H,7,FALSE)),ISBLANK(VLOOKUP(Tableau161920[[#This Row],[Référence]],MON_MSG!A:H,7,FALSE))),"",VLOOKUP(Tableau161920[[#This Row],[Référence]],MON_MSG!A:H,7,FALSE))</f>
        <v/>
      </c>
      <c r="L1695" s="3" t="str">
        <f>IF(OR(ISNA(VLOOKUP(Tableau161920[[#This Row],[Référence]],MON_MSG!A:I,8,FALSE)),ISBLANK(VLOOKUP(Tableau161920[[#This Row],[Référence]],MON_MSG!A:I,8,FALSE))),"",VLOOKUP(Tableau161920[[#This Row],[Référence]],MON_MSG!A:I,8,FALSE))</f>
        <v/>
      </c>
      <c r="M1695" s="3" t="str">
        <f>IF(OR(ISNA(VLOOKUP(Tableau161920[[#This Row],[Référence]],MON_MSG!A:J,9,FALSE)),ISBLANK(VLOOKUP(Tableau161920[[#This Row],[Référence]],MON_MSG!A:J,9,FALSE))),"",VLOOKUP(Tableau161920[[#This Row],[Référence]],MON_MSG!A:J,9,FALSE))</f>
        <v/>
      </c>
      <c r="N1695" s="3" t="str">
        <f>IF(VLOOKUP($A1695,DICO_Complet!A:R,12,FALSE)=0,"",VLOOKUP($A1695,DICO_Complet!A:R,12,FALSE))</f>
        <v>RSB47_24</v>
      </c>
      <c r="O1695" s="3" t="str">
        <f>IF(VLOOKUP($A1695,DICO_Complet!A:R,13,FALSE)=0,"",VLOOKUP($A1695,DICO_Complet!A:R,13,FALSE))</f>
        <v>047-24</v>
      </c>
      <c r="P1695" s="3" t="str">
        <f>IF(VLOOKUP($A1695,DICO_Complet!A:R,14,FALSE)=0,"",VLOOKUP($A1695,DICO_Complet!A:R,14,FALSE))</f>
        <v>047-24</v>
      </c>
      <c r="Q1695" s="3" t="str">
        <f>IF(VLOOKUP($A1695,DICO_Complet!A:R,15,FALSE)=0,"",VLOOKUP($A1695,DICO_Complet!A:R,15,FALSE))</f>
        <v>047-24</v>
      </c>
      <c r="R1695" s="3" t="str">
        <f>IF(VLOOKUP($A1695,DICO_Complet!A:R,16,FALSE)=0,"",VLOOKUP($A1695,DICO_Complet!A:R,16,FALSE))</f>
        <v/>
      </c>
      <c r="S1695" s="3" t="str">
        <f>IF(VLOOKUP($A1695,DICO_Complet!A:R,17,FALSE)=0,"",VLOOKUP($A1695,DICO_Complet!A:R,17,FALSE))</f>
        <v>DE 112 SE 096</v>
      </c>
      <c r="T1695" s="3" t="str">
        <f>IF(VLOOKUP($A1695,DICO_Complet!A:R,18,FALSE)=0,"",VLOOKUP($A1695,DICO_Complet!A:R,18,FALSE))</f>
        <v/>
      </c>
    </row>
    <row r="1696" spans="1:20">
      <c r="A1696" s="29">
        <v>260313125600</v>
      </c>
      <c r="B1696" s="30" t="str">
        <f>IF(ISNA(VLOOKUP(Tableau161920[[#This Row],[Référence]],MON_MSG!A:B,2,FALSE)),"N",IF($I1696="Obsolete","N","O"))</f>
        <v>O</v>
      </c>
      <c r="C1696" s="3" t="str">
        <f>VLOOKUP($A1696,DICO_Complet!A:R,3,FALSE)</f>
        <v>Transaction</v>
      </c>
      <c r="D1696" s="3" t="str">
        <f>VLOOKUP($A1696,DICO_Complet!A:R,4,FALSE)</f>
        <v>transactionDetails</v>
      </c>
      <c r="E1696" s="3" t="str">
        <f>VLOOKUP($A1696,DICO_Complet!A:R,5,FALSE)</f>
        <v>fileUpdateCode</v>
      </c>
      <c r="F1696" s="3" t="str">
        <f>VLOOKUP($A1696,DICO_Complet!A:R,6,FALSE)</f>
        <v>Exact1AlphaNumericText</v>
      </c>
      <c r="G1696" s="31" t="str">
        <f>VLOOKUP($A1696,DICO_Complet!A:R,7,FALSE)</f>
        <v>DNS</v>
      </c>
      <c r="H1696" s="31">
        <f>VLOOKUP($A1696,DICO_Complet!A:R,8,FALSE)</f>
        <v>0</v>
      </c>
      <c r="I1696" s="3" t="str">
        <f>IF(VLOOKUP($A1696,DICO_Complet!A:R,9,FALSE)&lt;&gt;0,VLOOKUP($A1696,DICO_Complet!A:R,9,FALSE),"")</f>
        <v/>
      </c>
      <c r="J1696" s="3" t="str">
        <f>VLOOKUP($A1696,DICO_Complet!A:R,10,FALSE)</f>
        <v>File update code</v>
      </c>
      <c r="K1696" s="3" t="str">
        <f>IF(OR(ISNA(VLOOKUP(Tableau161920[[#This Row],[Référence]],MON_MSG!A:H,7,FALSE)),ISBLANK(VLOOKUP(Tableau161920[[#This Row],[Référence]],MON_MSG!A:H,7,FALSE))),"",VLOOKUP(Tableau161920[[#This Row],[Référence]],MON_MSG!A:H,7,FALSE))</f>
        <v/>
      </c>
      <c r="L1696" s="3" t="str">
        <f>IF(OR(ISNA(VLOOKUP(Tableau161920[[#This Row],[Référence]],MON_MSG!A:I,8,FALSE)),ISBLANK(VLOOKUP(Tableau161920[[#This Row],[Référence]],MON_MSG!A:I,8,FALSE))),"",VLOOKUP(Tableau161920[[#This Row],[Référence]],MON_MSG!A:I,8,FALSE))</f>
        <v/>
      </c>
      <c r="M1696" s="3" t="str">
        <f>IF(OR(ISNA(VLOOKUP(Tableau161920[[#This Row],[Référence]],MON_MSG!A:J,9,FALSE)),ISBLANK(VLOOKUP(Tableau161920[[#This Row],[Référence]],MON_MSG!A:J,9,FALSE))),"",VLOOKUP(Tableau161920[[#This Row],[Référence]],MON_MSG!A:J,9,FALSE))</f>
        <v/>
      </c>
      <c r="N1696" s="3" t="str">
        <f>IF(VLOOKUP($A1696,DICO_Complet!A:R,12,FALSE)=0,"",VLOOKUP($A1696,DICO_Complet!A:R,12,FALSE))</f>
        <v/>
      </c>
      <c r="O1696" s="3" t="str">
        <f>IF(VLOOKUP($A1696,DICO_Complet!A:R,13,FALSE)=0,"",VLOOKUP($A1696,DICO_Complet!A:R,13,FALSE))</f>
        <v>091</v>
      </c>
      <c r="P1696" s="3" t="str">
        <f>IF(VLOOKUP($A1696,DICO_Complet!A:R,14,FALSE)=0,"",VLOOKUP($A1696,DICO_Complet!A:R,14,FALSE))</f>
        <v/>
      </c>
      <c r="Q1696" s="3" t="str">
        <f>IF(VLOOKUP($A1696,DICO_Complet!A:R,15,FALSE)=0,"",VLOOKUP($A1696,DICO_Complet!A:R,15,FALSE))</f>
        <v/>
      </c>
      <c r="R1696" s="3" t="str">
        <f>IF(VLOOKUP($A1696,DICO_Complet!A:R,16,FALSE)=0,"",VLOOKUP($A1696,DICO_Complet!A:R,16,FALSE))</f>
        <v/>
      </c>
      <c r="S1696" s="3" t="str">
        <f>IF(VLOOKUP($A1696,DICO_Complet!A:R,17,FALSE)=0,"",VLOOKUP($A1696,DICO_Complet!A:R,17,FALSE))</f>
        <v/>
      </c>
      <c r="T1696" s="3" t="str">
        <f>IF(VLOOKUP($A1696,DICO_Complet!A:R,18,FALSE)=0,"",VLOOKUP($A1696,DICO_Complet!A:R,18,FALSE))</f>
        <v/>
      </c>
    </row>
    <row r="1697" spans="1:20">
      <c r="A1697" s="29">
        <v>250702181100</v>
      </c>
      <c r="B1697" s="30" t="str">
        <f>IF(ISNA(VLOOKUP(Tableau161920[[#This Row],[Référence]],MON_MSG!A:B,2,FALSE)),"N",IF($I1697="Obsolete","N","O"))</f>
        <v>O</v>
      </c>
      <c r="C1697" s="3" t="str">
        <f>VLOOKUP($A1697,DICO_Complet!A:R,3,FALSE)</f>
        <v>Transaction</v>
      </c>
      <c r="D1697" s="3" t="str">
        <f>VLOOKUP($A1697,DICO_Complet!A:R,4,FALSE)</f>
        <v>transactionDetails</v>
      </c>
      <c r="E1697" s="3" t="str">
        <f>VLOOKUP($A1697,DICO_Complet!A:R,5,FALSE)</f>
        <v>firstSubmittingProcess</v>
      </c>
      <c r="F1697" s="3" t="str">
        <f>VLOOKUP($A1697,DICO_Complet!A:R,6,FALSE)</f>
        <v>FirstSubmittingProcessCodeset</v>
      </c>
      <c r="G1697" s="31" t="str">
        <f>VLOOKUP($A1697,DICO_Complet!A:R,7,FALSE)</f>
        <v>DNS</v>
      </c>
      <c r="H1697" s="31">
        <f>VLOOKUP($A1697,DICO_Complet!A:R,8,FALSE)</f>
        <v>0</v>
      </c>
      <c r="I1697" s="3" t="str">
        <f>IF(VLOOKUP($A1697,DICO_Complet!A:R,9,FALSE)&lt;&gt;0,VLOOKUP($A1697,DICO_Complet!A:R,9,FALSE),"")</f>
        <v/>
      </c>
      <c r="J1697" s="3" t="str">
        <f>VLOOKUP($A1697,DICO_Complet!A:R,10,FALSE)</f>
        <v>first submitting processor</v>
      </c>
      <c r="K1697" s="3" t="str">
        <f>IF(OR(ISNA(VLOOKUP(Tableau161920[[#This Row],[Référence]],MON_MSG!A:H,7,FALSE)),ISBLANK(VLOOKUP(Tableau161920[[#This Row],[Référence]],MON_MSG!A:H,7,FALSE))),"",VLOOKUP(Tableau161920[[#This Row],[Référence]],MON_MSG!A:H,7,FALSE))</f>
        <v/>
      </c>
      <c r="L1697" s="3" t="str">
        <f>IF(OR(ISNA(VLOOKUP(Tableau161920[[#This Row],[Référence]],MON_MSG!A:I,8,FALSE)),ISBLANK(VLOOKUP(Tableau161920[[#This Row],[Référence]],MON_MSG!A:I,8,FALSE))),"",VLOOKUP(Tableau161920[[#This Row],[Référence]],MON_MSG!A:I,8,FALSE))</f>
        <v/>
      </c>
      <c r="M1697" s="3" t="str">
        <f>IF(OR(ISNA(VLOOKUP(Tableau161920[[#This Row],[Référence]],MON_MSG!A:J,9,FALSE)),ISBLANK(VLOOKUP(Tableau161920[[#This Row],[Référence]],MON_MSG!A:J,9,FALSE))),"",VLOOKUP(Tableau161920[[#This Row],[Référence]],MON_MSG!A:J,9,FALSE))</f>
        <v/>
      </c>
      <c r="N1697" s="3" t="str">
        <f>IF(VLOOKUP($A1697,DICO_Complet!A:R,12,FALSE)=0,"",VLOOKUP($A1697,DICO_Complet!A:R,12,FALSE))</f>
        <v/>
      </c>
      <c r="O1697" s="3" t="str">
        <f>IF(VLOOKUP($A1697,DICO_Complet!A:R,13,FALSE)=0,"",VLOOKUP($A1697,DICO_Complet!A:R,13,FALSE))</f>
        <v/>
      </c>
      <c r="P1697" s="3" t="str">
        <f>IF(VLOOKUP($A1697,DICO_Complet!A:R,14,FALSE)=0,"",VLOOKUP($A1697,DICO_Complet!A:R,14,FALSE))</f>
        <v/>
      </c>
      <c r="Q1697" s="3" t="str">
        <f>IF(VLOOKUP($A1697,DICO_Complet!A:R,15,FALSE)=0,"",VLOOKUP($A1697,DICO_Complet!A:R,15,FALSE))</f>
        <v/>
      </c>
      <c r="R1697" s="3" t="str">
        <f>IF(VLOOKUP($A1697,DICO_Complet!A:R,16,FALSE)=0,"",VLOOKUP($A1697,DICO_Complet!A:R,16,FALSE))</f>
        <v/>
      </c>
      <c r="S1697" s="3" t="str">
        <f>IF(VLOOKUP($A1697,DICO_Complet!A:R,17,FALSE)=0,"",VLOOKUP($A1697,DICO_Complet!A:R,17,FALSE))</f>
        <v/>
      </c>
      <c r="T1697" s="3" t="str">
        <f>IF(VLOOKUP($A1697,DICO_Complet!A:R,18,FALSE)=0,"",VLOOKUP($A1697,DICO_Complet!A:R,18,FALSE))</f>
        <v/>
      </c>
    </row>
    <row r="1698" spans="1:20">
      <c r="A1698" s="29">
        <v>250527100029</v>
      </c>
      <c r="B1698" s="30" t="str">
        <f>IF(ISNA(VLOOKUP(Tableau161920[[#This Row],[Référence]],MON_MSG!A:B,2,FALSE)),"N",IF($I1698="Obsolete","N","O"))</f>
        <v>O</v>
      </c>
      <c r="C1698" s="3" t="str">
        <f>VLOOKUP($A1698,DICO_Complet!A:R,3,FALSE)</f>
        <v>Transaction</v>
      </c>
      <c r="D1698" s="3" t="str">
        <f>VLOOKUP($A1698,DICO_Complet!A:R,4,FALSE)</f>
        <v>transactionDetails</v>
      </c>
      <c r="E1698" s="3" t="str">
        <f>VLOOKUP($A1698,DICO_Complet!A:R,5,FALSE)</f>
        <v>fundsTransferIdentifier</v>
      </c>
      <c r="F1698" s="3" t="str">
        <f>VLOOKUP($A1698,DICO_Complet!A:R,6,FALSE)</f>
        <v>Max35Text</v>
      </c>
      <c r="G1698" s="31" t="str">
        <f>VLOOKUP($A1698,DICO_Complet!A:R,7,FALSE)</f>
        <v>DNS</v>
      </c>
      <c r="H1698" s="31">
        <f>VLOOKUP($A1698,DICO_Complet!A:R,8,FALSE)</f>
        <v>0</v>
      </c>
      <c r="I1698" s="3" t="str">
        <f>IF(VLOOKUP($A1698,DICO_Complet!A:R,9,FALSE)&lt;&gt;0,VLOOKUP($A1698,DICO_Complet!A:R,9,FALSE),"")</f>
        <v/>
      </c>
      <c r="J1698" s="3" t="str">
        <f>VLOOKUP($A1698,DICO_Complet!A:R,10,FALSE)</f>
        <v>Unique funds transfer reference</v>
      </c>
      <c r="K1698" s="3" t="str">
        <f>IF(OR(ISNA(VLOOKUP(Tableau161920[[#This Row],[Référence]],MON_MSG!A:H,7,FALSE)),ISBLANK(VLOOKUP(Tableau161920[[#This Row],[Référence]],MON_MSG!A:H,7,FALSE))),"",VLOOKUP(Tableau161920[[#This Row],[Référence]],MON_MSG!A:H,7,FALSE))</f>
        <v/>
      </c>
      <c r="L1698" s="3" t="str">
        <f>IF(OR(ISNA(VLOOKUP(Tableau161920[[#This Row],[Référence]],MON_MSG!A:I,8,FALSE)),ISBLANK(VLOOKUP(Tableau161920[[#This Row],[Référence]],MON_MSG!A:I,8,FALSE))),"",VLOOKUP(Tableau161920[[#This Row],[Référence]],MON_MSG!A:I,8,FALSE))</f>
        <v/>
      </c>
      <c r="M1698" s="3" t="str">
        <f>IF(OR(ISNA(VLOOKUP(Tableau161920[[#This Row],[Référence]],MON_MSG!A:J,9,FALSE)),ISBLANK(VLOOKUP(Tableau161920[[#This Row],[Référence]],MON_MSG!A:J,9,FALSE))),"",VLOOKUP(Tableau161920[[#This Row],[Référence]],MON_MSG!A:J,9,FALSE))</f>
        <v/>
      </c>
      <c r="N1698" s="3" t="str">
        <f>IF(VLOOKUP($A1698,DICO_Complet!A:R,12,FALSE)=0,"",VLOOKUP($A1698,DICO_Complet!A:R,12,FALSE))</f>
        <v/>
      </c>
      <c r="O1698" s="3" t="str">
        <f>IF(VLOOKUP($A1698,DICO_Complet!A:R,13,FALSE)=0,"",VLOOKUP($A1698,DICO_Complet!A:R,13,FALSE))</f>
        <v/>
      </c>
      <c r="P1698" s="3" t="str">
        <f>IF(VLOOKUP($A1698,DICO_Complet!A:R,14,FALSE)=0,"",VLOOKUP($A1698,DICO_Complet!A:R,14,FALSE))</f>
        <v/>
      </c>
      <c r="Q1698" s="3" t="str">
        <f>IF(VLOOKUP($A1698,DICO_Complet!A:R,15,FALSE)=0,"",VLOOKUP($A1698,DICO_Complet!A:R,15,FALSE))</f>
        <v/>
      </c>
      <c r="R1698" s="3" t="str">
        <f>IF(VLOOKUP($A1698,DICO_Complet!A:R,16,FALSE)=0,"",VLOOKUP($A1698,DICO_Complet!A:R,16,FALSE))</f>
        <v/>
      </c>
      <c r="S1698" s="3" t="str">
        <f>IF(VLOOKUP($A1698,DICO_Complet!A:R,17,FALSE)=0,"",VLOOKUP($A1698,DICO_Complet!A:R,17,FALSE))</f>
        <v/>
      </c>
      <c r="T1698" s="3" t="str">
        <f>IF(VLOOKUP($A1698,DICO_Complet!A:R,18,FALSE)=0,"",VLOOKUP($A1698,DICO_Complet!A:R,18,FALSE))</f>
        <v/>
      </c>
    </row>
    <row r="1699" spans="1:20">
      <c r="A1699" s="29">
        <v>250625180500</v>
      </c>
      <c r="B1699" s="30" t="str">
        <f>IF(ISNA(VLOOKUP(Tableau161920[[#This Row],[Référence]],MON_MSG!A:B,2,FALSE)),"N",IF($I1699="Obsolete","N","O"))</f>
        <v>O</v>
      </c>
      <c r="C1699" s="3" t="str">
        <f>VLOOKUP($A1699,DICO_Complet!A:R,3,FALSE)</f>
        <v>Transaction</v>
      </c>
      <c r="D1699" s="3" t="str">
        <f>VLOOKUP($A1699,DICO_Complet!A:R,4,FALSE)</f>
        <v>transactionDetails</v>
      </c>
      <c r="E1699" s="3" t="str">
        <f>VLOOKUP($A1699,DICO_Complet!A:R,5,FALSE)</f>
        <v>grossAmount</v>
      </c>
      <c r="F1699" s="3" t="str">
        <f>VLOOKUP($A1699,DICO_Complet!A:R,6,FALSE)</f>
        <v>AmountType</v>
      </c>
      <c r="G1699" s="31" t="str">
        <f>VLOOKUP($A1699,DICO_Complet!A:R,7,FALSE)</f>
        <v>DNS</v>
      </c>
      <c r="H1699" s="31">
        <f>VLOOKUP($A1699,DICO_Complet!A:R,8,FALSE)</f>
        <v>0</v>
      </c>
      <c r="I1699" s="3" t="str">
        <f>IF(VLOOKUP($A1699,DICO_Complet!A:R,9,FALSE)&lt;&gt;0,VLOOKUP($A1699,DICO_Complet!A:R,9,FALSE),"")</f>
        <v/>
      </c>
      <c r="J1699" s="3" t="str">
        <f>VLOOKUP($A1699,DICO_Complet!A:R,10,FALSE)</f>
        <v>(Brut) amount of the transaction</v>
      </c>
      <c r="K1699" s="3" t="str">
        <f>IF(OR(ISNA(VLOOKUP(Tableau161920[[#This Row],[Référence]],MON_MSG!A:H,7,FALSE)),ISBLANK(VLOOKUP(Tableau161920[[#This Row],[Référence]],MON_MSG!A:H,7,FALSE))),"",VLOOKUP(Tableau161920[[#This Row],[Référence]],MON_MSG!A:H,7,FALSE))</f>
        <v/>
      </c>
      <c r="L1699" s="3" t="str">
        <f>IF(OR(ISNA(VLOOKUP(Tableau161920[[#This Row],[Référence]],MON_MSG!A:I,8,FALSE)),ISBLANK(VLOOKUP(Tableau161920[[#This Row],[Référence]],MON_MSG!A:I,8,FALSE))),"",VLOOKUP(Tableau161920[[#This Row],[Référence]],MON_MSG!A:I,8,FALSE))</f>
        <v/>
      </c>
      <c r="M1699" s="3" t="str">
        <f>IF(OR(ISNA(VLOOKUP(Tableau161920[[#This Row],[Référence]],MON_MSG!A:J,9,FALSE)),ISBLANK(VLOOKUP(Tableau161920[[#This Row],[Référence]],MON_MSG!A:J,9,FALSE))),"",VLOOKUP(Tableau161920[[#This Row],[Référence]],MON_MSG!A:J,9,FALSE))</f>
        <v/>
      </c>
      <c r="N1699" s="3" t="str">
        <f>IF(VLOOKUP($A1699,DICO_Complet!A:R,12,FALSE)=0,"",VLOOKUP($A1699,DICO_Complet!A:R,12,FALSE))</f>
        <v/>
      </c>
      <c r="O1699" s="3" t="str">
        <f>IF(VLOOKUP($A1699,DICO_Complet!A:R,13,FALSE)=0,"",VLOOKUP($A1699,DICO_Complet!A:R,13,FALSE))</f>
        <v/>
      </c>
      <c r="P1699" s="3" t="str">
        <f>IF(VLOOKUP($A1699,DICO_Complet!A:R,14,FALSE)=0,"",VLOOKUP($A1699,DICO_Complet!A:R,14,FALSE))</f>
        <v/>
      </c>
      <c r="Q1699" s="3" t="str">
        <f>IF(VLOOKUP($A1699,DICO_Complet!A:R,15,FALSE)=0,"",VLOOKUP($A1699,DICO_Complet!A:R,15,FALSE))</f>
        <v/>
      </c>
      <c r="R1699" s="3" t="str">
        <f>IF(VLOOKUP($A1699,DICO_Complet!A:R,16,FALSE)=0,"",VLOOKUP($A1699,DICO_Complet!A:R,16,FALSE))</f>
        <v/>
      </c>
      <c r="S1699" s="3" t="str">
        <f>IF(VLOOKUP($A1699,DICO_Complet!A:R,17,FALSE)=0,"",VLOOKUP($A1699,DICO_Complet!A:R,17,FALSE))</f>
        <v/>
      </c>
      <c r="T1699" s="3" t="str">
        <f>IF(VLOOKUP($A1699,DICO_Complet!A:R,18,FALSE)=0,"",VLOOKUP($A1699,DICO_Complet!A:R,18,FALSE))</f>
        <v/>
      </c>
    </row>
    <row r="1700" spans="1:20">
      <c r="A1700" s="29">
        <v>251125100006</v>
      </c>
      <c r="B1700" s="30" t="str">
        <f>IF(ISNA(VLOOKUP(Tableau161920[[#This Row],[Référence]],MON_MSG!A:B,2,FALSE)),"N",IF($I1700="Obsolete","N","O"))</f>
        <v>O</v>
      </c>
      <c r="C1700" s="3" t="str">
        <f>VLOOKUP($A1700,DICO_Complet!A:R,3,FALSE)</f>
        <v>Transaction</v>
      </c>
      <c r="D1700" s="3" t="str">
        <f>VLOOKUP($A1700,DICO_Complet!A:R,4,FALSE)</f>
        <v>transactionDetails</v>
      </c>
      <c r="E1700" s="3" t="str">
        <f>VLOOKUP($A1700,DICO_Complet!A:R,5,FALSE)</f>
        <v>iccTransactionCcy</v>
      </c>
      <c r="F1700" s="3" t="str">
        <f>VLOOKUP($A1700,DICO_Complet!A:R,6,FALSE)</f>
        <v>ISO3NumericCurrencyCode</v>
      </c>
      <c r="G1700" s="31" t="str">
        <f>VLOOKUP($A1700,DICO_Complet!A:R,7,FALSE)</f>
        <v>DNS</v>
      </c>
      <c r="H1700" s="31">
        <f>VLOOKUP($A1700,DICO_Complet!A:R,8,FALSE)</f>
        <v>0</v>
      </c>
      <c r="I1700" s="3" t="str">
        <f>IF(VLOOKUP($A1700,DICO_Complet!A:R,9,FALSE)&lt;&gt;0,VLOOKUP($A1700,DICO_Complet!A:R,9,FALSE),"")</f>
        <v/>
      </c>
      <c r="J1700" s="3" t="str">
        <f>VLOOKUP($A1700,DICO_Complet!A:R,10,FALSE)</f>
        <v>Transaction currency in ICC data</v>
      </c>
      <c r="K1700" s="3" t="str">
        <f>IF(OR(ISNA(VLOOKUP(Tableau161920[[#This Row],[Référence]],MON_MSG!A:H,7,FALSE)),ISBLANK(VLOOKUP(Tableau161920[[#This Row],[Référence]],MON_MSG!A:H,7,FALSE))),"",VLOOKUP(Tableau161920[[#This Row],[Référence]],MON_MSG!A:H,7,FALSE))</f>
        <v/>
      </c>
      <c r="L1700" s="3" t="str">
        <f>IF(OR(ISNA(VLOOKUP(Tableau161920[[#This Row],[Référence]],MON_MSG!A:I,8,FALSE)),ISBLANK(VLOOKUP(Tableau161920[[#This Row],[Référence]],MON_MSG!A:I,8,FALSE))),"",VLOOKUP(Tableau161920[[#This Row],[Référence]],MON_MSG!A:I,8,FALSE))</f>
        <v/>
      </c>
      <c r="M1700" s="3" t="str">
        <f>IF(OR(ISNA(VLOOKUP(Tableau161920[[#This Row],[Référence]],MON_MSG!A:J,9,FALSE)),ISBLANK(VLOOKUP(Tableau161920[[#This Row],[Référence]],MON_MSG!A:J,9,FALSE))),"",VLOOKUP(Tableau161920[[#This Row],[Référence]],MON_MSG!A:J,9,FALSE))</f>
        <v/>
      </c>
      <c r="N1700" s="3" t="str">
        <f>IF(VLOOKUP($A1700,DICO_Complet!A:R,12,FALSE)=0,"",VLOOKUP($A1700,DICO_Complet!A:R,12,FALSE))</f>
        <v/>
      </c>
      <c r="O1700" s="3" t="str">
        <f>IF(VLOOKUP($A1700,DICO_Complet!A:R,13,FALSE)=0,"",VLOOKUP($A1700,DICO_Complet!A:R,13,FALSE))</f>
        <v xml:space="preserve">055-5F2A </v>
      </c>
      <c r="P1700" s="3" t="str">
        <f>IF(VLOOKUP($A1700,DICO_Complet!A:R,14,FALSE)=0,"",VLOOKUP($A1700,DICO_Complet!A:R,14,FALSE))</f>
        <v/>
      </c>
      <c r="Q1700" s="3" t="str">
        <f>IF(VLOOKUP($A1700,DICO_Complet!A:R,15,FALSE)=0,"",VLOOKUP($A1700,DICO_Complet!A:R,15,FALSE))</f>
        <v/>
      </c>
      <c r="R1700" s="3" t="str">
        <f>IF(VLOOKUP($A1700,DICO_Complet!A:R,16,FALSE)=0,"",VLOOKUP($A1700,DICO_Complet!A:R,16,FALSE))</f>
        <v/>
      </c>
      <c r="S1700" s="3" t="str">
        <f>IF(VLOOKUP($A1700,DICO_Complet!A:R,17,FALSE)=0,"",VLOOKUP($A1700,DICO_Complet!A:R,17,FALSE))</f>
        <v/>
      </c>
      <c r="T1700" s="3" t="str">
        <f>IF(VLOOKUP($A1700,DICO_Complet!A:R,18,FALSE)=0,"",VLOOKUP($A1700,DICO_Complet!A:R,18,FALSE))</f>
        <v/>
      </c>
    </row>
    <row r="1701" spans="1:20">
      <c r="A1701" s="29">
        <v>250331151800</v>
      </c>
      <c r="B1701" s="30" t="str">
        <f>IF(ISNA(VLOOKUP(Tableau161920[[#This Row],[Référence]],MON_MSG!A:B,2,FALSE)),"N",IF($I1701="Obsolete","N","O"))</f>
        <v>O</v>
      </c>
      <c r="C1701" s="3" t="str">
        <f>VLOOKUP($A1701,DICO_Complet!A:R,3,FALSE)</f>
        <v>Transaction</v>
      </c>
      <c r="D1701" s="3" t="str">
        <f>VLOOKUP($A1701,DICO_Complet!A:R,4,FALSE)</f>
        <v>transactionDetails</v>
      </c>
      <c r="E1701" s="3" t="str">
        <f>VLOOKUP($A1701,DICO_Complet!A:R,5,FALSE)</f>
        <v>immediateAction</v>
      </c>
      <c r="F1701" s="3" t="str">
        <f>VLOOKUP($A1701,DICO_Complet!A:R,6,FALSE)</f>
        <v>ImmediateActionCodeset</v>
      </c>
      <c r="G1701" s="31" t="str">
        <f>VLOOKUP($A1701,DICO_Complet!A:R,7,FALSE)</f>
        <v>DNS</v>
      </c>
      <c r="H1701" s="31">
        <f>VLOOKUP($A1701,DICO_Complet!A:R,8,FALSE)</f>
        <v>0</v>
      </c>
      <c r="I1701" s="3" t="str">
        <f>IF(VLOOKUP($A1701,DICO_Complet!A:R,9,FALSE)&lt;&gt;0,VLOOKUP($A1701,DICO_Complet!A:R,9,FALSE),"")</f>
        <v/>
      </c>
      <c r="J1701" s="3" t="str">
        <f>VLOOKUP($A1701,DICO_Complet!A:R,10,FALSE)</f>
        <v>Immediate action</v>
      </c>
      <c r="K1701" s="3" t="str">
        <f>IF(OR(ISNA(VLOOKUP(Tableau161920[[#This Row],[Référence]],MON_MSG!A:H,7,FALSE)),ISBLANK(VLOOKUP(Tableau161920[[#This Row],[Référence]],MON_MSG!A:H,7,FALSE))),"",VLOOKUP(Tableau161920[[#This Row],[Référence]],MON_MSG!A:H,7,FALSE))</f>
        <v/>
      </c>
      <c r="L1701" s="3" t="str">
        <f>IF(OR(ISNA(VLOOKUP(Tableau161920[[#This Row],[Référence]],MON_MSG!A:I,8,FALSE)),ISBLANK(VLOOKUP(Tableau161920[[#This Row],[Référence]],MON_MSG!A:I,8,FALSE))),"",VLOOKUP(Tableau161920[[#This Row],[Référence]],MON_MSG!A:I,8,FALSE))</f>
        <v/>
      </c>
      <c r="M1701" s="3" t="str">
        <f>IF(OR(ISNA(VLOOKUP(Tableau161920[[#This Row],[Référence]],MON_MSG!A:J,9,FALSE)),ISBLANK(VLOOKUP(Tableau161920[[#This Row],[Référence]],MON_MSG!A:J,9,FALSE))),"",VLOOKUP(Tableau161920[[#This Row],[Référence]],MON_MSG!A:J,9,FALSE))</f>
        <v/>
      </c>
      <c r="N1701" s="3" t="str">
        <f>IF(VLOOKUP($A1701,DICO_Complet!A:R,12,FALSE)=0,"",VLOOKUP($A1701,DICO_Complet!A:R,12,FALSE))</f>
        <v/>
      </c>
      <c r="O1701" s="3" t="str">
        <f>IF(VLOOKUP($A1701,DICO_Complet!A:R,13,FALSE)=0,"",VLOOKUP($A1701,DICO_Complet!A:R,13,FALSE))</f>
        <v/>
      </c>
      <c r="P1701" s="3" t="str">
        <f>IF(VLOOKUP($A1701,DICO_Complet!A:R,14,FALSE)=0,"",VLOOKUP($A1701,DICO_Complet!A:R,14,FALSE))</f>
        <v>039-p1</v>
      </c>
      <c r="Q1701" s="3" t="str">
        <f>IF(VLOOKUP($A1701,DICO_Complet!A:R,15,FALSE)=0,"",VLOOKUP($A1701,DICO_Complet!A:R,15,FALSE))</f>
        <v/>
      </c>
      <c r="R1701" s="3" t="str">
        <f>IF(VLOOKUP($A1701,DICO_Complet!A:R,16,FALSE)=0,"",VLOOKUP($A1701,DICO_Complet!A:R,16,FALSE))</f>
        <v/>
      </c>
      <c r="S1701" s="3" t="str">
        <f>IF(VLOOKUP($A1701,DICO_Complet!A:R,17,FALSE)=0,"",VLOOKUP($A1701,DICO_Complet!A:R,17,FALSE))</f>
        <v/>
      </c>
      <c r="T1701" s="3" t="str">
        <f>IF(VLOOKUP($A1701,DICO_Complet!A:R,18,FALSE)=0,"",VLOOKUP($A1701,DICO_Complet!A:R,18,FALSE))</f>
        <v/>
      </c>
    </row>
    <row r="1702" spans="1:20">
      <c r="A1702" s="29">
        <v>251125100002</v>
      </c>
      <c r="B1702" s="30" t="str">
        <f>IF(ISNA(VLOOKUP(Tableau161920[[#This Row],[Référence]],MON_MSG!A:B,2,FALSE)),"N",IF($I1702="Obsolete","N","O"))</f>
        <v>O</v>
      </c>
      <c r="C1702" s="3" t="str">
        <f>VLOOKUP($A1702,DICO_Complet!A:R,3,FALSE)</f>
        <v>Transaction</v>
      </c>
      <c r="D1702" s="3" t="str">
        <f>VLOOKUP($A1702,DICO_Complet!A:R,4,FALSE)</f>
        <v>transactionDetails</v>
      </c>
      <c r="E1702" s="3" t="str">
        <f>VLOOKUP($A1702,DICO_Complet!A:R,5,FALSE)</f>
        <v>inboundResponseCode</v>
      </c>
      <c r="F1702" s="3" t="str">
        <f>VLOOKUP($A1702,DICO_Complet!A:R,6,FALSE)</f>
        <v>Max6AlphaNumericText</v>
      </c>
      <c r="G1702" s="31" t="str">
        <f>VLOOKUP($A1702,DICO_Complet!A:R,7,FALSE)</f>
        <v>DNS</v>
      </c>
      <c r="H1702" s="31">
        <f>VLOOKUP($A1702,DICO_Complet!A:R,8,FALSE)</f>
        <v>0</v>
      </c>
      <c r="I1702" s="3" t="str">
        <f>IF(VLOOKUP($A1702,DICO_Complet!A:R,9,FALSE)&lt;&gt;0,VLOOKUP($A1702,DICO_Complet!A:R,9,FALSE),"")</f>
        <v/>
      </c>
      <c r="J1702" s="3" t="str">
        <f>VLOOKUP($A1702,DICO_Complet!A:R,10,FALSE)</f>
        <v>Reponse code received in advice message 0120</v>
      </c>
      <c r="K1702" s="3" t="str">
        <f>IF(OR(ISNA(VLOOKUP(Tableau161920[[#This Row],[Référence]],MON_MSG!A:H,7,FALSE)),ISBLANK(VLOOKUP(Tableau161920[[#This Row],[Référence]],MON_MSG!A:H,7,FALSE))),"",VLOOKUP(Tableau161920[[#This Row],[Référence]],MON_MSG!A:H,7,FALSE))</f>
        <v/>
      </c>
      <c r="L1702" s="3" t="str">
        <f>IF(OR(ISNA(VLOOKUP(Tableau161920[[#This Row],[Référence]],MON_MSG!A:I,8,FALSE)),ISBLANK(VLOOKUP(Tableau161920[[#This Row],[Référence]],MON_MSG!A:I,8,FALSE))),"",VLOOKUP(Tableau161920[[#This Row],[Référence]],MON_MSG!A:I,8,FALSE))</f>
        <v/>
      </c>
      <c r="M1702" s="3" t="str">
        <f>IF(OR(ISNA(VLOOKUP(Tableau161920[[#This Row],[Référence]],MON_MSG!A:J,9,FALSE)),ISBLANK(VLOOKUP(Tableau161920[[#This Row],[Référence]],MON_MSG!A:J,9,FALSE))),"",VLOOKUP(Tableau161920[[#This Row],[Référence]],MON_MSG!A:J,9,FALSE))</f>
        <v/>
      </c>
      <c r="N1702" s="3" t="str">
        <f>IF(VLOOKUP($A1702,DICO_Complet!A:R,12,FALSE)=0,"",VLOOKUP($A1702,DICO_Complet!A:R,12,FALSE))</f>
        <v/>
      </c>
      <c r="O1702" s="3" t="str">
        <f>IF(VLOOKUP($A1702,DICO_Complet!A:R,13,FALSE)=0,"",VLOOKUP($A1702,DICO_Complet!A:R,13,FALSE))</f>
        <v/>
      </c>
      <c r="P1702" s="3" t="str">
        <f>IF(VLOOKUP($A1702,DICO_Complet!A:R,14,FALSE)=0,"",VLOOKUP($A1702,DICO_Complet!A:R,14,FALSE))</f>
        <v/>
      </c>
      <c r="Q1702" s="3" t="str">
        <f>IF(VLOOKUP($A1702,DICO_Complet!A:R,15,FALSE)=0,"",VLOOKUP($A1702,DICO_Complet!A:R,15,FALSE))</f>
        <v/>
      </c>
      <c r="R1702" s="3" t="str">
        <f>IF(VLOOKUP($A1702,DICO_Complet!A:R,16,FALSE)=0,"",VLOOKUP($A1702,DICO_Complet!A:R,16,FALSE))</f>
        <v/>
      </c>
      <c r="S1702" s="3" t="str">
        <f>IF(VLOOKUP($A1702,DICO_Complet!A:R,17,FALSE)=0,"",VLOOKUP($A1702,DICO_Complet!A:R,17,FALSE))</f>
        <v/>
      </c>
      <c r="T1702" s="3" t="str">
        <f>IF(VLOOKUP($A1702,DICO_Complet!A:R,18,FALSE)=0,"",VLOOKUP($A1702,DICO_Complet!A:R,18,FALSE))</f>
        <v/>
      </c>
    </row>
    <row r="1703" spans="1:20">
      <c r="A1703" s="29">
        <v>251125100003</v>
      </c>
      <c r="B1703" s="30" t="str">
        <f>IF(ISNA(VLOOKUP(Tableau161920[[#This Row],[Référence]],MON_MSG!A:B,2,FALSE)),"N",IF($I1703="Obsolete","N","O"))</f>
        <v>O</v>
      </c>
      <c r="C1703" s="3" t="str">
        <f>VLOOKUP($A1703,DICO_Complet!A:R,3,FALSE)</f>
        <v>Transaction</v>
      </c>
      <c r="D1703" s="3" t="str">
        <f>VLOOKUP($A1703,DICO_Complet!A:R,4,FALSE)</f>
        <v>transactionDetails</v>
      </c>
      <c r="E1703" s="3" t="str">
        <f>VLOOKUP($A1703,DICO_Complet!A:R,5,FALSE)</f>
        <v>inboundReversalReason</v>
      </c>
      <c r="F1703" s="3" t="str">
        <f>VLOOKUP($A1703,DICO_Complet!A:R,6,FALSE)</f>
        <v>Max6AlphaNumericText</v>
      </c>
      <c r="G1703" s="31" t="str">
        <f>VLOOKUP($A1703,DICO_Complet!A:R,7,FALSE)</f>
        <v>DNS</v>
      </c>
      <c r="H1703" s="31">
        <f>VLOOKUP($A1703,DICO_Complet!A:R,8,FALSE)</f>
        <v>0</v>
      </c>
      <c r="I1703" s="3" t="str">
        <f>IF(VLOOKUP($A1703,DICO_Complet!A:R,9,FALSE)&lt;&gt;0,VLOOKUP($A1703,DICO_Complet!A:R,9,FALSE),"")</f>
        <v/>
      </c>
      <c r="J1703" s="3" t="str">
        <f>VLOOKUP($A1703,DICO_Complet!A:R,10,FALSE)</f>
        <v>Reason code contained in a reversal message (0400)</v>
      </c>
      <c r="K1703" s="3" t="str">
        <f>IF(OR(ISNA(VLOOKUP(Tableau161920[[#This Row],[Référence]],MON_MSG!A:H,7,FALSE)),ISBLANK(VLOOKUP(Tableau161920[[#This Row],[Référence]],MON_MSG!A:H,7,FALSE))),"",VLOOKUP(Tableau161920[[#This Row],[Référence]],MON_MSG!A:H,7,FALSE))</f>
        <v/>
      </c>
      <c r="L1703" s="3" t="str">
        <f>IF(OR(ISNA(VLOOKUP(Tableau161920[[#This Row],[Référence]],MON_MSG!A:I,8,FALSE)),ISBLANK(VLOOKUP(Tableau161920[[#This Row],[Référence]],MON_MSG!A:I,8,FALSE))),"",VLOOKUP(Tableau161920[[#This Row],[Référence]],MON_MSG!A:I,8,FALSE))</f>
        <v/>
      </c>
      <c r="M1703" s="3" t="str">
        <f>IF(OR(ISNA(VLOOKUP(Tableau161920[[#This Row],[Référence]],MON_MSG!A:J,9,FALSE)),ISBLANK(VLOOKUP(Tableau161920[[#This Row],[Référence]],MON_MSG!A:J,9,FALSE))),"",VLOOKUP(Tableau161920[[#This Row],[Référence]],MON_MSG!A:J,9,FALSE))</f>
        <v/>
      </c>
      <c r="N1703" s="3" t="str">
        <f>IF(VLOOKUP($A1703,DICO_Complet!A:R,12,FALSE)=0,"",VLOOKUP($A1703,DICO_Complet!A:R,12,FALSE))</f>
        <v/>
      </c>
      <c r="O1703" s="3" t="str">
        <f>IF(VLOOKUP($A1703,DICO_Complet!A:R,13,FALSE)=0,"",VLOOKUP($A1703,DICO_Complet!A:R,13,FALSE))</f>
        <v/>
      </c>
      <c r="P1703" s="3" t="str">
        <f>IF(VLOOKUP($A1703,DICO_Complet!A:R,14,FALSE)=0,"",VLOOKUP($A1703,DICO_Complet!A:R,14,FALSE))</f>
        <v/>
      </c>
      <c r="Q1703" s="3" t="str">
        <f>IF(VLOOKUP($A1703,DICO_Complet!A:R,15,FALSE)=0,"",VLOOKUP($A1703,DICO_Complet!A:R,15,FALSE))</f>
        <v/>
      </c>
      <c r="R1703" s="3" t="str">
        <f>IF(VLOOKUP($A1703,DICO_Complet!A:R,16,FALSE)=0,"",VLOOKUP($A1703,DICO_Complet!A:R,16,FALSE))</f>
        <v/>
      </c>
      <c r="S1703" s="3" t="str">
        <f>IF(VLOOKUP($A1703,DICO_Complet!A:R,17,FALSE)=0,"",VLOOKUP($A1703,DICO_Complet!A:R,17,FALSE))</f>
        <v/>
      </c>
      <c r="T1703" s="3" t="str">
        <f>IF(VLOOKUP($A1703,DICO_Complet!A:R,18,FALSE)=0,"",VLOOKUP($A1703,DICO_Complet!A:R,18,FALSE))</f>
        <v/>
      </c>
    </row>
    <row r="1704" spans="1:20">
      <c r="A1704" s="29">
        <v>250414121300</v>
      </c>
      <c r="B1704" s="30" t="str">
        <f>IF(ISNA(VLOOKUP(Tableau161920[[#This Row],[Référence]],MON_MSG!A:B,2,FALSE)),"N",IF($I1704="Obsolete","N","O"))</f>
        <v>O</v>
      </c>
      <c r="C1704" s="3" t="str">
        <f>VLOOKUP($A1704,DICO_Complet!A:R,3,FALSE)</f>
        <v>Transaction</v>
      </c>
      <c r="D1704" s="3" t="str">
        <f>VLOOKUP($A1704,DICO_Complet!A:R,4,FALSE)</f>
        <v>transactionDetails</v>
      </c>
      <c r="E1704" s="3" t="str">
        <f>VLOOKUP($A1704,DICO_Complet!A:R,5,FALSE)</f>
        <v>informationForCardholder1</v>
      </c>
      <c r="F1704" s="3" t="str">
        <f>VLOOKUP($A1704,DICO_Complet!A:R,6,FALSE)</f>
        <v>Max32AlphaNumericText</v>
      </c>
      <c r="G1704" s="31" t="str">
        <f>VLOOKUP($A1704,DICO_Complet!A:R,7,FALSE)</f>
        <v>DNS</v>
      </c>
      <c r="H1704" s="31">
        <f>VLOOKUP($A1704,DICO_Complet!A:R,8,FALSE)</f>
        <v>0</v>
      </c>
      <c r="I1704" s="3" t="str">
        <f>IF(VLOOKUP($A1704,DICO_Complet!A:R,9,FALSE)&lt;&gt;0,VLOOKUP($A1704,DICO_Complet!A:R,9,FALSE),"")</f>
        <v/>
      </c>
      <c r="J1704" s="3" t="str">
        <f>VLOOKUP($A1704,DICO_Complet!A:R,10,FALSE)</f>
        <v>Merchant Location</v>
      </c>
      <c r="K1704" s="3" t="str">
        <f>IF(OR(ISNA(VLOOKUP(Tableau161920[[#This Row],[Référence]],MON_MSG!A:H,7,FALSE)),ISBLANK(VLOOKUP(Tableau161920[[#This Row],[Référence]],MON_MSG!A:H,7,FALSE))),"",VLOOKUP(Tableau161920[[#This Row],[Référence]],MON_MSG!A:H,7,FALSE))</f>
        <v/>
      </c>
      <c r="L1704" s="3" t="str">
        <f>IF(OR(ISNA(VLOOKUP(Tableau161920[[#This Row],[Référence]],MON_MSG!A:I,8,FALSE)),ISBLANK(VLOOKUP(Tableau161920[[#This Row],[Référence]],MON_MSG!A:I,8,FALSE))),"",VLOOKUP(Tableau161920[[#This Row],[Référence]],MON_MSG!A:I,8,FALSE))</f>
        <v/>
      </c>
      <c r="M1704" s="3" t="str">
        <f>IF(OR(ISNA(VLOOKUP(Tableau161920[[#This Row],[Référence]],MON_MSG!A:J,9,FALSE)),ISBLANK(VLOOKUP(Tableau161920[[#This Row],[Référence]],MON_MSG!A:J,9,FALSE))),"",VLOOKUP(Tableau161920[[#This Row],[Référence]],MON_MSG!A:J,9,FALSE))</f>
        <v/>
      </c>
      <c r="N1704" s="3" t="str">
        <f>IF(VLOOKUP($A1704,DICO_Complet!A:R,12,FALSE)=0,"",VLOOKUP($A1704,DICO_Complet!A:R,12,FALSE))</f>
        <v/>
      </c>
      <c r="O1704" s="3" t="str">
        <f>IF(VLOOKUP($A1704,DICO_Complet!A:R,13,FALSE)=0,"",VLOOKUP($A1704,DICO_Complet!A:R,13,FALSE))</f>
        <v/>
      </c>
      <c r="P1704" s="3" t="str">
        <f>IF(VLOOKUP($A1704,DICO_Complet!A:R,14,FALSE)=0,"",VLOOKUP($A1704,DICO_Complet!A:R,14,FALSE))</f>
        <v>057-FF01</v>
      </c>
      <c r="Q1704" s="3" t="str">
        <f>IF(VLOOKUP($A1704,DICO_Complet!A:R,15,FALSE)=0,"",VLOOKUP($A1704,DICO_Complet!A:R,15,FALSE))</f>
        <v/>
      </c>
      <c r="R1704" s="3" t="str">
        <f>IF(VLOOKUP($A1704,DICO_Complet!A:R,16,FALSE)=0,"",VLOOKUP($A1704,DICO_Complet!A:R,16,FALSE))</f>
        <v/>
      </c>
      <c r="S1704" s="3" t="str">
        <f>IF(VLOOKUP($A1704,DICO_Complet!A:R,17,FALSE)=0,"",VLOOKUP($A1704,DICO_Complet!A:R,17,FALSE))</f>
        <v/>
      </c>
      <c r="T1704" s="3" t="str">
        <f>IF(VLOOKUP($A1704,DICO_Complet!A:R,18,FALSE)=0,"",VLOOKUP($A1704,DICO_Complet!A:R,18,FALSE))</f>
        <v/>
      </c>
    </row>
    <row r="1705" spans="1:20">
      <c r="A1705" s="29">
        <v>250414121302</v>
      </c>
      <c r="B1705" s="30" t="str">
        <f>IF(ISNA(VLOOKUP(Tableau161920[[#This Row],[Référence]],MON_MSG!A:B,2,FALSE)),"N",IF($I1705="Obsolete","N","O"))</f>
        <v>O</v>
      </c>
      <c r="C1705" s="3" t="str">
        <f>VLOOKUP($A1705,DICO_Complet!A:R,3,FALSE)</f>
        <v>Transaction</v>
      </c>
      <c r="D1705" s="3" t="str">
        <f>VLOOKUP($A1705,DICO_Complet!A:R,4,FALSE)</f>
        <v>transactionDetails</v>
      </c>
      <c r="E1705" s="3" t="str">
        <f>VLOOKUP($A1705,DICO_Complet!A:R,5,FALSE)</f>
        <v>informationForCardholder2</v>
      </c>
      <c r="F1705" s="3" t="str">
        <f>VLOOKUP($A1705,DICO_Complet!A:R,6,FALSE)</f>
        <v>Max32AlphaNumericText</v>
      </c>
      <c r="G1705" s="31" t="str">
        <f>VLOOKUP($A1705,DICO_Complet!A:R,7,FALSE)</f>
        <v>DNS</v>
      </c>
      <c r="H1705" s="31">
        <f>VLOOKUP($A1705,DICO_Complet!A:R,8,FALSE)</f>
        <v>0</v>
      </c>
      <c r="I1705" s="3" t="str">
        <f>IF(VLOOKUP($A1705,DICO_Complet!A:R,9,FALSE)&lt;&gt;0,VLOOKUP($A1705,DICO_Complet!A:R,9,FALSE),"")</f>
        <v/>
      </c>
      <c r="J1705" s="3" t="str">
        <f>VLOOKUP($A1705,DICO_Complet!A:R,10,FALSE)</f>
        <v>Name and location of the card acceptor</v>
      </c>
      <c r="K1705" s="3" t="str">
        <f>IF(OR(ISNA(VLOOKUP(Tableau161920[[#This Row],[Référence]],MON_MSG!A:H,7,FALSE)),ISBLANK(VLOOKUP(Tableau161920[[#This Row],[Référence]],MON_MSG!A:H,7,FALSE))),"",VLOOKUP(Tableau161920[[#This Row],[Référence]],MON_MSG!A:H,7,FALSE))</f>
        <v/>
      </c>
      <c r="L1705" s="3" t="str">
        <f>IF(OR(ISNA(VLOOKUP(Tableau161920[[#This Row],[Référence]],MON_MSG!A:I,8,FALSE)),ISBLANK(VLOOKUP(Tableau161920[[#This Row],[Référence]],MON_MSG!A:I,8,FALSE))),"",VLOOKUP(Tableau161920[[#This Row],[Référence]],MON_MSG!A:I,8,FALSE))</f>
        <v/>
      </c>
      <c r="M1705" s="3" t="str">
        <f>IF(OR(ISNA(VLOOKUP(Tableau161920[[#This Row],[Référence]],MON_MSG!A:J,9,FALSE)),ISBLANK(VLOOKUP(Tableau161920[[#This Row],[Référence]],MON_MSG!A:J,9,FALSE))),"",VLOOKUP(Tableau161920[[#This Row],[Référence]],MON_MSG!A:J,9,FALSE))</f>
        <v/>
      </c>
      <c r="N1705" s="3" t="str">
        <f>IF(VLOOKUP($A1705,DICO_Complet!A:R,12,FALSE)=0,"",VLOOKUP($A1705,DICO_Complet!A:R,12,FALSE))</f>
        <v/>
      </c>
      <c r="O1705" s="3" t="str">
        <f>IF(VLOOKUP($A1705,DICO_Complet!A:R,13,FALSE)=0,"",VLOOKUP($A1705,DICO_Complet!A:R,13,FALSE))</f>
        <v/>
      </c>
      <c r="P1705" s="3" t="str">
        <f>IF(VLOOKUP($A1705,DICO_Complet!A:R,14,FALSE)=0,"",VLOOKUP($A1705,DICO_Complet!A:R,14,FALSE))</f>
        <v>057-FF02</v>
      </c>
      <c r="Q1705" s="3" t="str">
        <f>IF(VLOOKUP($A1705,DICO_Complet!A:R,15,FALSE)=0,"",VLOOKUP($A1705,DICO_Complet!A:R,15,FALSE))</f>
        <v/>
      </c>
      <c r="R1705" s="3" t="str">
        <f>IF(VLOOKUP($A1705,DICO_Complet!A:R,16,FALSE)=0,"",VLOOKUP($A1705,DICO_Complet!A:R,16,FALSE))</f>
        <v/>
      </c>
      <c r="S1705" s="3" t="str">
        <f>IF(VLOOKUP($A1705,DICO_Complet!A:R,17,FALSE)=0,"",VLOOKUP($A1705,DICO_Complet!A:R,17,FALSE))</f>
        <v/>
      </c>
      <c r="T1705" s="3" t="str">
        <f>IF(VLOOKUP($A1705,DICO_Complet!A:R,18,FALSE)=0,"",VLOOKUP($A1705,DICO_Complet!A:R,18,FALSE))</f>
        <v/>
      </c>
    </row>
    <row r="1706" spans="1:20">
      <c r="A1706" s="29">
        <v>241112000207</v>
      </c>
      <c r="B1706" s="30" t="str">
        <f>IF(ISNA(VLOOKUP(Tableau161920[[#This Row],[Référence]],MON_MSG!A:B,2,FALSE)),"N",IF($I1706="Obsolete","N","O"))</f>
        <v>O</v>
      </c>
      <c r="C1706" s="3" t="str">
        <f>VLOOKUP($A1706,DICO_Complet!A:R,3,FALSE)</f>
        <v>Transaction</v>
      </c>
      <c r="D1706" s="3" t="str">
        <f>VLOOKUP($A1706,DICO_Complet!A:R,4,FALSE)</f>
        <v>transactionDetails</v>
      </c>
      <c r="E1706" s="3" t="str">
        <f>VLOOKUP($A1706,DICO_Complet!A:R,5,FALSE)</f>
        <v>initialGmtDateTime</v>
      </c>
      <c r="F1706" s="3" t="str">
        <f>VLOOKUP($A1706,DICO_Complet!A:R,6,FALSE)</f>
        <v>ISODateTime</v>
      </c>
      <c r="G1706" s="31" t="str">
        <f>VLOOKUP($A1706,DICO_Complet!A:R,7,FALSE)</f>
        <v>DNS</v>
      </c>
      <c r="H1706" s="31">
        <f>VLOOKUP($A1706,DICO_Complet!A:R,8,FALSE)</f>
        <v>0</v>
      </c>
      <c r="I1706" s="3" t="str">
        <f>IF(VLOOKUP($A1706,DICO_Complet!A:R,9,FALSE)&lt;&gt;0,VLOOKUP($A1706,DICO_Complet!A:R,9,FALSE),"")</f>
        <v/>
      </c>
      <c r="J1706" s="3" t="str">
        <f>VLOOKUP($A1706,DICO_Complet!A:R,10,FALSE)</f>
        <v xml:space="preserve">Initial GMT date and time </v>
      </c>
      <c r="K1706" s="3" t="str">
        <f>IF(OR(ISNA(VLOOKUP(Tableau161920[[#This Row],[Référence]],MON_MSG!A:H,7,FALSE)),ISBLANK(VLOOKUP(Tableau161920[[#This Row],[Référence]],MON_MSG!A:H,7,FALSE))),"",VLOOKUP(Tableau161920[[#This Row],[Référence]],MON_MSG!A:H,7,FALSE))</f>
        <v/>
      </c>
      <c r="L1706" s="3" t="str">
        <f>IF(OR(ISNA(VLOOKUP(Tableau161920[[#This Row],[Référence]],MON_MSG!A:I,8,FALSE)),ISBLANK(VLOOKUP(Tableau161920[[#This Row],[Référence]],MON_MSG!A:I,8,FALSE))),"",VLOOKUP(Tableau161920[[#This Row],[Référence]],MON_MSG!A:I,8,FALSE))</f>
        <v/>
      </c>
      <c r="M1706" s="3" t="str">
        <f>IF(OR(ISNA(VLOOKUP(Tableau161920[[#This Row],[Référence]],MON_MSG!A:J,9,FALSE)),ISBLANK(VLOOKUP(Tableau161920[[#This Row],[Référence]],MON_MSG!A:J,9,FALSE))),"",VLOOKUP(Tableau161920[[#This Row],[Référence]],MON_MSG!A:J,9,FALSE))</f>
        <v/>
      </c>
      <c r="N1706" s="3" t="str">
        <f>IF(VLOOKUP($A1706,DICO_Complet!A:R,12,FALSE)=0,"",VLOOKUP($A1706,DICO_Complet!A:R,12,FALSE))</f>
        <v>AUT60</v>
      </c>
      <c r="O1706" s="3" t="str">
        <f>IF(VLOOKUP($A1706,DICO_Complet!A:R,13,FALSE)=0,"",VLOOKUP($A1706,DICO_Complet!A:R,13,FALSE))</f>
        <v/>
      </c>
      <c r="P1706" s="3" t="str">
        <f>IF(VLOOKUP($A1706,DICO_Complet!A:R,14,FALSE)=0,"",VLOOKUP($A1706,DICO_Complet!A:R,14,FALSE))</f>
        <v/>
      </c>
      <c r="Q1706" s="3" t="str">
        <f>IF(VLOOKUP($A1706,DICO_Complet!A:R,15,FALSE)=0,"",VLOOKUP($A1706,DICO_Complet!A:R,15,FALSE))</f>
        <v/>
      </c>
      <c r="R1706" s="3" t="str">
        <f>IF(VLOOKUP($A1706,DICO_Complet!A:R,16,FALSE)=0,"",VLOOKUP($A1706,DICO_Complet!A:R,16,FALSE))</f>
        <v/>
      </c>
      <c r="S1706" s="3" t="str">
        <f>IF(VLOOKUP($A1706,DICO_Complet!A:R,17,FALSE)=0,"",VLOOKUP($A1706,DICO_Complet!A:R,17,FALSE))</f>
        <v/>
      </c>
      <c r="T1706" s="3" t="str">
        <f>IF(VLOOKUP($A1706,DICO_Complet!A:R,18,FALSE)=0,"",VLOOKUP($A1706,DICO_Complet!A:R,18,FALSE))</f>
        <v/>
      </c>
    </row>
    <row r="1707" spans="1:20">
      <c r="A1707" s="29">
        <v>250212174207</v>
      </c>
      <c r="B1707" s="30" t="str">
        <f>IF(ISNA(VLOOKUP(Tableau161920[[#This Row],[Référence]],MON_MSG!A:B,2,FALSE)),"N",IF($I1707="Obsolete","N","O"))</f>
        <v>O</v>
      </c>
      <c r="C1707" s="3" t="str">
        <f>VLOOKUP($A1707,DICO_Complet!A:R,3,FALSE)</f>
        <v>Transaction</v>
      </c>
      <c r="D1707" s="3" t="str">
        <f>VLOOKUP($A1707,DICO_Complet!A:R,4,FALSE)</f>
        <v>transactionDetails</v>
      </c>
      <c r="E1707" s="3" t="str">
        <f>VLOOKUP($A1707,DICO_Complet!A:R,5,FALSE)</f>
        <v>internalPricing</v>
      </c>
      <c r="F1707" s="3" t="str">
        <f>VLOOKUP($A1707,DICO_Complet!A:R,6,FALSE)</f>
        <v>PercentageRate</v>
      </c>
      <c r="G1707" s="31" t="str">
        <f>VLOOKUP($A1707,DICO_Complet!A:R,7,FALSE)</f>
        <v>DNS</v>
      </c>
      <c r="H1707" s="31">
        <f>VLOOKUP($A1707,DICO_Complet!A:R,8,FALSE)</f>
        <v>0</v>
      </c>
      <c r="I1707" s="3" t="str">
        <f>IF(VLOOKUP($A1707,DICO_Complet!A:R,9,FALSE)&lt;&gt;0,VLOOKUP($A1707,DICO_Complet!A:R,9,FALSE),"")</f>
        <v/>
      </c>
      <c r="J1707" s="3" t="str">
        <f>VLOOKUP($A1707,DICO_Complet!A:R,10,FALSE)</f>
        <v>Internal Transfer Pricing</v>
      </c>
      <c r="K1707" s="3" t="str">
        <f>IF(OR(ISNA(VLOOKUP(Tableau161920[[#This Row],[Référence]],MON_MSG!A:H,7,FALSE)),ISBLANK(VLOOKUP(Tableau161920[[#This Row],[Référence]],MON_MSG!A:H,7,FALSE))),"",VLOOKUP(Tableau161920[[#This Row],[Référence]],MON_MSG!A:H,7,FALSE))</f>
        <v/>
      </c>
      <c r="L1707" s="3" t="str">
        <f>IF(OR(ISNA(VLOOKUP(Tableau161920[[#This Row],[Référence]],MON_MSG!A:I,8,FALSE)),ISBLANK(VLOOKUP(Tableau161920[[#This Row],[Référence]],MON_MSG!A:I,8,FALSE))),"",VLOOKUP(Tableau161920[[#This Row],[Référence]],MON_MSG!A:I,8,FALSE))</f>
        <v/>
      </c>
      <c r="M1707" s="3" t="str">
        <f>IF(OR(ISNA(VLOOKUP(Tableau161920[[#This Row],[Référence]],MON_MSG!A:J,9,FALSE)),ISBLANK(VLOOKUP(Tableau161920[[#This Row],[Référence]],MON_MSG!A:J,9,FALSE))),"",VLOOKUP(Tableau161920[[#This Row],[Référence]],MON_MSG!A:J,9,FALSE))</f>
        <v/>
      </c>
      <c r="N1707" s="3" t="str">
        <f>IF(VLOOKUP($A1707,DICO_Complet!A:R,12,FALSE)=0,"",VLOOKUP($A1707,DICO_Complet!A:R,12,FALSE))</f>
        <v>RSB119_0011</v>
      </c>
      <c r="O1707" s="3" t="str">
        <f>IF(VLOOKUP($A1707,DICO_Complet!A:R,13,FALSE)=0,"",VLOOKUP($A1707,DICO_Complet!A:R,13,FALSE))</f>
        <v>119-0011</v>
      </c>
      <c r="P1707" s="3" t="str">
        <f>IF(VLOOKUP($A1707,DICO_Complet!A:R,14,FALSE)=0,"",VLOOKUP($A1707,DICO_Complet!A:R,14,FALSE))</f>
        <v/>
      </c>
      <c r="Q1707" s="3" t="str">
        <f>IF(VLOOKUP($A1707,DICO_Complet!A:R,15,FALSE)=0,"",VLOOKUP($A1707,DICO_Complet!A:R,15,FALSE))</f>
        <v/>
      </c>
      <c r="R1707" s="3" t="str">
        <f>IF(VLOOKUP($A1707,DICO_Complet!A:R,16,FALSE)=0,"",VLOOKUP($A1707,DICO_Complet!A:R,16,FALSE))</f>
        <v>125-2-69-80</v>
      </c>
      <c r="S1707" s="3" t="str">
        <f>IF(VLOOKUP($A1707,DICO_Complet!A:R,17,FALSE)=0,"",VLOOKUP($A1707,DICO_Complet!A:R,17,FALSE))</f>
        <v/>
      </c>
      <c r="T1707" s="3" t="str">
        <f>IF(VLOOKUP($A1707,DICO_Complet!A:R,18,FALSE)=0,"",VLOOKUP($A1707,DICO_Complet!A:R,18,FALSE))</f>
        <v/>
      </c>
    </row>
    <row r="1708" spans="1:20">
      <c r="A1708" s="29">
        <v>250625170800</v>
      </c>
      <c r="B1708" s="30" t="str">
        <f>IF(ISNA(VLOOKUP(Tableau161920[[#This Row],[Référence]],MON_MSG!A:B,2,FALSE)),"N",IF($I1708="Obsolete","N","O"))</f>
        <v>N</v>
      </c>
      <c r="C1708" s="3" t="str">
        <f>VLOOKUP($A1708,DICO_Complet!A:R,3,FALSE)</f>
        <v>Transaction</v>
      </c>
      <c r="D1708" s="3" t="str">
        <f>VLOOKUP($A1708,DICO_Complet!A:R,4,FALSE)</f>
        <v>transactionDetails</v>
      </c>
      <c r="E1708" s="3" t="str">
        <f>VLOOKUP($A1708,DICO_Complet!A:R,5,FALSE)</f>
        <v>issuerAuthorisationTransactionReference</v>
      </c>
      <c r="F1708" s="3" t="str">
        <f>VLOOKUP($A1708,DICO_Complet!A:R,6,FALSE)</f>
        <v>Max50Text</v>
      </c>
      <c r="G1708" s="31" t="str">
        <f>VLOOKUP($A1708,DICO_Complet!A:R,7,FALSE)</f>
        <v>DNS</v>
      </c>
      <c r="H1708" s="31">
        <f>VLOOKUP($A1708,DICO_Complet!A:R,8,FALSE)</f>
        <v>0</v>
      </c>
      <c r="I1708" s="3" t="str">
        <f>IF(VLOOKUP($A1708,DICO_Complet!A:R,9,FALSE)&lt;&gt;0,VLOOKUP($A1708,DICO_Complet!A:R,9,FALSE),"")</f>
        <v>Obsolete</v>
      </c>
      <c r="J1708" s="3" t="str">
        <f>VLOOKUP($A1708,DICO_Complet!A:R,10,FALSE)</f>
        <v>Unique Transaction Reference</v>
      </c>
      <c r="K1708" s="3" t="str">
        <f>IF(OR(ISNA(VLOOKUP(Tableau161920[[#This Row],[Référence]],MON_MSG!A:H,7,FALSE)),ISBLANK(VLOOKUP(Tableau161920[[#This Row],[Référence]],MON_MSG!A:H,7,FALSE))),"",VLOOKUP(Tableau161920[[#This Row],[Référence]],MON_MSG!A:H,7,FALSE))</f>
        <v/>
      </c>
      <c r="L1708" s="3" t="str">
        <f>IF(OR(ISNA(VLOOKUP(Tableau161920[[#This Row],[Référence]],MON_MSG!A:I,8,FALSE)),ISBLANK(VLOOKUP(Tableau161920[[#This Row],[Référence]],MON_MSG!A:I,8,FALSE))),"",VLOOKUP(Tableau161920[[#This Row],[Référence]],MON_MSG!A:I,8,FALSE))</f>
        <v/>
      </c>
      <c r="M1708" s="3" t="str">
        <f>IF(OR(ISNA(VLOOKUP(Tableau161920[[#This Row],[Référence]],MON_MSG!A:J,9,FALSE)),ISBLANK(VLOOKUP(Tableau161920[[#This Row],[Référence]],MON_MSG!A:J,9,FALSE))),"",VLOOKUP(Tableau161920[[#This Row],[Référence]],MON_MSG!A:J,9,FALSE))</f>
        <v/>
      </c>
      <c r="N1708" s="3" t="str">
        <f>IF(VLOOKUP($A1708,DICO_Complet!A:R,12,FALSE)=0,"",VLOOKUP($A1708,DICO_Complet!A:R,12,FALSE))</f>
        <v/>
      </c>
      <c r="O1708" s="3" t="str">
        <f>IF(VLOOKUP($A1708,DICO_Complet!A:R,13,FALSE)=0,"",VLOOKUP($A1708,DICO_Complet!A:R,13,FALSE))</f>
        <v/>
      </c>
      <c r="P1708" s="3" t="str">
        <f>IF(VLOOKUP($A1708,DICO_Complet!A:R,14,FALSE)=0,"",VLOOKUP($A1708,DICO_Complet!A:R,14,FALSE))</f>
        <v>047-95</v>
      </c>
      <c r="Q1708" s="3" t="str">
        <f>IF(VLOOKUP($A1708,DICO_Complet!A:R,15,FALSE)=0,"",VLOOKUP($A1708,DICO_Complet!A:R,15,FALSE))</f>
        <v>047-95</v>
      </c>
      <c r="R1708" s="3" t="str">
        <f>IF(VLOOKUP($A1708,DICO_Complet!A:R,16,FALSE)=0,"",VLOOKUP($A1708,DICO_Complet!A:R,16,FALSE))</f>
        <v/>
      </c>
      <c r="S1708" s="3" t="str">
        <f>IF(VLOOKUP($A1708,DICO_Complet!A:R,17,FALSE)=0,"",VLOOKUP($A1708,DICO_Complet!A:R,17,FALSE))</f>
        <v/>
      </c>
      <c r="T1708" s="3" t="str">
        <f>IF(VLOOKUP($A1708,DICO_Complet!A:R,18,FALSE)=0,"",VLOOKUP($A1708,DICO_Complet!A:R,18,FALSE))</f>
        <v/>
      </c>
    </row>
    <row r="1709" spans="1:20">
      <c r="A1709" s="29">
        <v>241112000208</v>
      </c>
      <c r="B1709" s="30" t="str">
        <f>IF(ISNA(VLOOKUP(Tableau161920[[#This Row],[Référence]],MON_MSG!A:B,2,FALSE)),"N",IF($I1709="Obsolete","N","O"))</f>
        <v>O</v>
      </c>
      <c r="C1709" s="3" t="str">
        <f>VLOOKUP($A1709,DICO_Complet!A:R,3,FALSE)</f>
        <v>Transaction</v>
      </c>
      <c r="D1709" s="3" t="str">
        <f>VLOOKUP($A1709,DICO_Complet!A:R,4,FALSE)</f>
        <v>transactionDetails</v>
      </c>
      <c r="E1709" s="3" t="str">
        <f>VLOOKUP($A1709,DICO_Complet!A:R,5,FALSE)</f>
        <v>issuerProprietaryData</v>
      </c>
      <c r="F1709" s="3" t="str">
        <f>VLOOKUP($A1709,DICO_Complet!A:R,6,FALSE)</f>
        <v>Max32HexBinaryText</v>
      </c>
      <c r="G1709" s="31" t="str">
        <f>VLOOKUP($A1709,DICO_Complet!A:R,7,FALSE)</f>
        <v>DNS</v>
      </c>
      <c r="H1709" s="31">
        <f>VLOOKUP($A1709,DICO_Complet!A:R,8,FALSE)</f>
        <v>0</v>
      </c>
      <c r="I1709" s="3" t="str">
        <f>IF(VLOOKUP($A1709,DICO_Complet!A:R,9,FALSE)&lt;&gt;0,VLOOKUP($A1709,DICO_Complet!A:R,9,FALSE),"")</f>
        <v/>
      </c>
      <c r="J1709" s="3" t="str">
        <f>VLOOKUP($A1709,DICO_Complet!A:R,10,FALSE)</f>
        <v>Contains data to be transmitted to the issuer</v>
      </c>
      <c r="K1709" s="3" t="str">
        <f>IF(OR(ISNA(VLOOKUP(Tableau161920[[#This Row],[Référence]],MON_MSG!A:H,7,FALSE)),ISBLANK(VLOOKUP(Tableau161920[[#This Row],[Référence]],MON_MSG!A:H,7,FALSE))),"",VLOOKUP(Tableau161920[[#This Row],[Référence]],MON_MSG!A:H,7,FALSE))</f>
        <v/>
      </c>
      <c r="L1709" s="3" t="str">
        <f>IF(OR(ISNA(VLOOKUP(Tableau161920[[#This Row],[Référence]],MON_MSG!A:I,8,FALSE)),ISBLANK(VLOOKUP(Tableau161920[[#This Row],[Référence]],MON_MSG!A:I,8,FALSE))),"",VLOOKUP(Tableau161920[[#This Row],[Référence]],MON_MSG!A:I,8,FALSE))</f>
        <v/>
      </c>
      <c r="M1709" s="3" t="str">
        <f>IF(OR(ISNA(VLOOKUP(Tableau161920[[#This Row],[Référence]],MON_MSG!A:J,9,FALSE)),ISBLANK(VLOOKUP(Tableau161920[[#This Row],[Référence]],MON_MSG!A:J,9,FALSE))),"",VLOOKUP(Tableau161920[[#This Row],[Référence]],MON_MSG!A:J,9,FALSE))</f>
        <v/>
      </c>
      <c r="N1709" s="3" t="str">
        <f>IF(VLOOKUP($A1709,DICO_Complet!A:R,12,FALSE)=0,"",VLOOKUP($A1709,DICO_Complet!A:R,12,FALSE))</f>
        <v>RSB55_9F7C</v>
      </c>
      <c r="O1709" s="3" t="str">
        <f>IF(VLOOKUP($A1709,DICO_Complet!A:R,13,FALSE)=0,"",VLOOKUP($A1709,DICO_Complet!A:R,13,FALSE))</f>
        <v>055-9F7C</v>
      </c>
      <c r="P1709" s="3" t="str">
        <f>IF(VLOOKUP($A1709,DICO_Complet!A:R,14,FALSE)=0,"",VLOOKUP($A1709,DICO_Complet!A:R,14,FALSE))</f>
        <v>055-9F7C</v>
      </c>
      <c r="Q1709" s="3" t="str">
        <f>IF(VLOOKUP($A1709,DICO_Complet!A:R,15,FALSE)=0,"",VLOOKUP($A1709,DICO_Complet!A:R,15,FALSE))</f>
        <v>055-9F7C</v>
      </c>
      <c r="R1709" s="3" t="str">
        <f>IF(VLOOKUP($A1709,DICO_Complet!A:R,16,FALSE)=0,"",VLOOKUP($A1709,DICO_Complet!A:R,16,FALSE))</f>
        <v/>
      </c>
      <c r="S1709" s="3" t="str">
        <f>IF(VLOOKUP($A1709,DICO_Complet!A:R,17,FALSE)=0,"",VLOOKUP($A1709,DICO_Complet!A:R,17,FALSE))</f>
        <v/>
      </c>
      <c r="T1709" s="3" t="str">
        <f>IF(VLOOKUP($A1709,DICO_Complet!A:R,18,FALSE)=0,"",VLOOKUP($A1709,DICO_Complet!A:R,18,FALSE))</f>
        <v/>
      </c>
    </row>
    <row r="1710" spans="1:20">
      <c r="A1710" s="29">
        <v>250702182000</v>
      </c>
      <c r="B1710" s="30" t="str">
        <f>IF(ISNA(VLOOKUP(Tableau161920[[#This Row],[Référence]],MON_MSG!A:B,2,FALSE)),"N",IF($I1710="Obsolete","N","O"))</f>
        <v>O</v>
      </c>
      <c r="C1710" s="3" t="str">
        <f>VLOOKUP($A1710,DICO_Complet!A:R,3,FALSE)</f>
        <v>Transaction</v>
      </c>
      <c r="D1710" s="3" t="str">
        <f>VLOOKUP($A1710,DICO_Complet!A:R,4,FALSE)</f>
        <v>transactionDetails</v>
      </c>
      <c r="E1710" s="3" t="str">
        <f>VLOOKUP($A1710,DICO_Complet!A:R,5,FALSE)</f>
        <v>lastSubmittingProcess</v>
      </c>
      <c r="F1710" s="3" t="str">
        <f>VLOOKUP($A1710,DICO_Complet!A:R,6,FALSE)</f>
        <v>LastSubmittingProcessCodeset</v>
      </c>
      <c r="G1710" s="31" t="str">
        <f>VLOOKUP($A1710,DICO_Complet!A:R,7,FALSE)</f>
        <v>DNS</v>
      </c>
      <c r="H1710" s="31">
        <f>VLOOKUP($A1710,DICO_Complet!A:R,8,FALSE)</f>
        <v>0</v>
      </c>
      <c r="I1710" s="3" t="str">
        <f>IF(VLOOKUP($A1710,DICO_Complet!A:R,9,FALSE)&lt;&gt;0,VLOOKUP($A1710,DICO_Complet!A:R,9,FALSE),"")</f>
        <v/>
      </c>
      <c r="J1710" s="3" t="str">
        <f>VLOOKUP($A1710,DICO_Complet!A:R,10,FALSE)</f>
        <v>Last submitting processor</v>
      </c>
      <c r="K1710" s="3" t="str">
        <f>IF(OR(ISNA(VLOOKUP(Tableau161920[[#This Row],[Référence]],MON_MSG!A:H,7,FALSE)),ISBLANK(VLOOKUP(Tableau161920[[#This Row],[Référence]],MON_MSG!A:H,7,FALSE))),"",VLOOKUP(Tableau161920[[#This Row],[Référence]],MON_MSG!A:H,7,FALSE))</f>
        <v/>
      </c>
      <c r="L1710" s="3" t="str">
        <f>IF(OR(ISNA(VLOOKUP(Tableau161920[[#This Row],[Référence]],MON_MSG!A:I,8,FALSE)),ISBLANK(VLOOKUP(Tableau161920[[#This Row],[Référence]],MON_MSG!A:I,8,FALSE))),"",VLOOKUP(Tableau161920[[#This Row],[Référence]],MON_MSG!A:I,8,FALSE))</f>
        <v/>
      </c>
      <c r="M1710" s="3" t="str">
        <f>IF(OR(ISNA(VLOOKUP(Tableau161920[[#This Row],[Référence]],MON_MSG!A:J,9,FALSE)),ISBLANK(VLOOKUP(Tableau161920[[#This Row],[Référence]],MON_MSG!A:J,9,FALSE))),"",VLOOKUP(Tableau161920[[#This Row],[Référence]],MON_MSG!A:J,9,FALSE))</f>
        <v/>
      </c>
      <c r="N1710" s="3" t="str">
        <f>IF(VLOOKUP($A1710,DICO_Complet!A:R,12,FALSE)=0,"",VLOOKUP($A1710,DICO_Complet!A:R,12,FALSE))</f>
        <v/>
      </c>
      <c r="O1710" s="3" t="str">
        <f>IF(VLOOKUP($A1710,DICO_Complet!A:R,13,FALSE)=0,"",VLOOKUP($A1710,DICO_Complet!A:R,13,FALSE))</f>
        <v/>
      </c>
      <c r="P1710" s="3" t="str">
        <f>IF(VLOOKUP($A1710,DICO_Complet!A:R,14,FALSE)=0,"",VLOOKUP($A1710,DICO_Complet!A:R,14,FALSE))</f>
        <v/>
      </c>
      <c r="Q1710" s="3" t="str">
        <f>IF(VLOOKUP($A1710,DICO_Complet!A:R,15,FALSE)=0,"",VLOOKUP($A1710,DICO_Complet!A:R,15,FALSE))</f>
        <v/>
      </c>
      <c r="R1710" s="3" t="str">
        <f>IF(VLOOKUP($A1710,DICO_Complet!A:R,16,FALSE)=0,"",VLOOKUP($A1710,DICO_Complet!A:R,16,FALSE))</f>
        <v/>
      </c>
      <c r="S1710" s="3" t="str">
        <f>IF(VLOOKUP($A1710,DICO_Complet!A:R,17,FALSE)=0,"",VLOOKUP($A1710,DICO_Complet!A:R,17,FALSE))</f>
        <v/>
      </c>
      <c r="T1710" s="3" t="str">
        <f>IF(VLOOKUP($A1710,DICO_Complet!A:R,18,FALSE)=0,"",VLOOKUP($A1710,DICO_Complet!A:R,18,FALSE))</f>
        <v/>
      </c>
    </row>
    <row r="1711" spans="1:20">
      <c r="A1711" s="29">
        <v>250602161100</v>
      </c>
      <c r="B1711" s="30" t="str">
        <f>IF(ISNA(VLOOKUP(Tableau161920[[#This Row],[Référence]],MON_MSG!A:B,2,FALSE)),"N",IF($I1711="Obsolete","N","O"))</f>
        <v>O</v>
      </c>
      <c r="C1711" s="3" t="str">
        <f>VLOOKUP($A1711,DICO_Complet!A:R,3,FALSE)</f>
        <v>Transaction</v>
      </c>
      <c r="D1711" s="3" t="str">
        <f>VLOOKUP($A1711,DICO_Complet!A:R,4,FALSE)</f>
        <v>transactionDetails</v>
      </c>
      <c r="E1711" s="3" t="str">
        <f>VLOOKUP($A1711,DICO_Complet!A:R,5,FALSE)</f>
        <v>locationCategoryCode</v>
      </c>
      <c r="F1711" s="3" t="str">
        <f>VLOOKUP($A1711,DICO_Complet!A:R,6,FALSE)</f>
        <v>Max8Text</v>
      </c>
      <c r="G1711" s="31" t="str">
        <f>VLOOKUP($A1711,DICO_Complet!A:R,7,FALSE)</f>
        <v>DNS</v>
      </c>
      <c r="H1711" s="31">
        <f>VLOOKUP($A1711,DICO_Complet!A:R,8,FALSE)</f>
        <v>0</v>
      </c>
      <c r="I1711" s="3" t="str">
        <f>IF(VLOOKUP($A1711,DICO_Complet!A:R,9,FALSE)&lt;&gt;0,VLOOKUP($A1711,DICO_Complet!A:R,9,FALSE),"")</f>
        <v/>
      </c>
      <c r="J1711" s="3" t="str">
        <f>VLOOKUP($A1711,DICO_Complet!A:R,10,FALSE)</f>
        <v xml:space="preserve">Location Category Code </v>
      </c>
      <c r="K1711" s="3" t="str">
        <f>IF(OR(ISNA(VLOOKUP(Tableau161920[[#This Row],[Référence]],MON_MSG!A:H,7,FALSE)),ISBLANK(VLOOKUP(Tableau161920[[#This Row],[Référence]],MON_MSG!A:H,7,FALSE))),"",VLOOKUP(Tableau161920[[#This Row],[Référence]],MON_MSG!A:H,7,FALSE))</f>
        <v/>
      </c>
      <c r="L1711" s="3" t="str">
        <f>IF(OR(ISNA(VLOOKUP(Tableau161920[[#This Row],[Référence]],MON_MSG!A:I,8,FALSE)),ISBLANK(VLOOKUP(Tableau161920[[#This Row],[Référence]],MON_MSG!A:I,8,FALSE))),"",VLOOKUP(Tableau161920[[#This Row],[Référence]],MON_MSG!A:I,8,FALSE))</f>
        <v/>
      </c>
      <c r="M1711" s="3" t="str">
        <f>IF(OR(ISNA(VLOOKUP(Tableau161920[[#This Row],[Référence]],MON_MSG!A:J,9,FALSE)),ISBLANK(VLOOKUP(Tableau161920[[#This Row],[Référence]],MON_MSG!A:J,9,FALSE))),"",VLOOKUP(Tableau161920[[#This Row],[Référence]],MON_MSG!A:J,9,FALSE))</f>
        <v/>
      </c>
      <c r="N1711" s="3" t="str">
        <f>IF(VLOOKUP($A1711,DICO_Complet!A:R,12,FALSE)=0,"",VLOOKUP($A1711,DICO_Complet!A:R,12,FALSE))</f>
        <v/>
      </c>
      <c r="O1711" s="3" t="str">
        <f>IF(VLOOKUP($A1711,DICO_Complet!A:R,13,FALSE)=0,"",VLOOKUP($A1711,DICO_Complet!A:R,13,FALSE))</f>
        <v>047-08</v>
      </c>
      <c r="P1711" s="3" t="str">
        <f>IF(VLOOKUP($A1711,DICO_Complet!A:R,14,FALSE)=0,"",VLOOKUP($A1711,DICO_Complet!A:R,14,FALSE))</f>
        <v>047-06</v>
      </c>
      <c r="Q1711" s="3" t="str">
        <f>IF(VLOOKUP($A1711,DICO_Complet!A:R,15,FALSE)=0,"",VLOOKUP($A1711,DICO_Complet!A:R,15,FALSE))</f>
        <v/>
      </c>
      <c r="R1711" s="3" t="str">
        <f>IF(VLOOKUP($A1711,DICO_Complet!A:R,16,FALSE)=0,"",VLOOKUP($A1711,DICO_Complet!A:R,16,FALSE))</f>
        <v/>
      </c>
      <c r="S1711" s="3" t="str">
        <f>IF(VLOOKUP($A1711,DICO_Complet!A:R,17,FALSE)=0,"",VLOOKUP($A1711,DICO_Complet!A:R,17,FALSE))</f>
        <v/>
      </c>
      <c r="T1711" s="3" t="str">
        <f>IF(VLOOKUP($A1711,DICO_Complet!A:R,18,FALSE)=0,"",VLOOKUP($A1711,DICO_Complet!A:R,18,FALSE))</f>
        <v/>
      </c>
    </row>
    <row r="1712" spans="1:20">
      <c r="A1712" s="29">
        <v>241112000209</v>
      </c>
      <c r="B1712" s="30" t="str">
        <f>IF(ISNA(VLOOKUP(Tableau161920[[#This Row],[Référence]],MON_MSG!A:B,2,FALSE)),"N",IF($I1712="Obsolete","N","O"))</f>
        <v>O</v>
      </c>
      <c r="C1712" s="3" t="str">
        <f>VLOOKUP($A1712,DICO_Complet!A:R,3,FALSE)</f>
        <v>Transaction</v>
      </c>
      <c r="D1712" s="3" t="str">
        <f>VLOOKUP($A1712,DICO_Complet!A:R,4,FALSE)</f>
        <v>transactionDetails</v>
      </c>
      <c r="E1712" s="3" t="str">
        <f>VLOOKUP($A1712,DICO_Complet!A:R,5,FALSE)</f>
        <v>lowValueExemptionIndicator</v>
      </c>
      <c r="F1712" s="3" t="str">
        <f>VLOOKUP($A1712,DICO_Complet!A:R,6,FALSE)</f>
        <v>Exact1AlphaNumericText</v>
      </c>
      <c r="G1712" s="31" t="str">
        <f>VLOOKUP($A1712,DICO_Complet!A:R,7,FALSE)</f>
        <v>DNS</v>
      </c>
      <c r="H1712" s="31">
        <f>VLOOKUP($A1712,DICO_Complet!A:R,8,FALSE)</f>
        <v>0</v>
      </c>
      <c r="I1712" s="3" t="str">
        <f>IF(VLOOKUP($A1712,DICO_Complet!A:R,9,FALSE)&lt;&gt;0,VLOOKUP($A1712,DICO_Complet!A:R,9,FALSE),"")</f>
        <v/>
      </c>
      <c r="J1712" s="3" t="str">
        <f>VLOOKUP($A1712,DICO_Complet!A:R,10,FALSE)</f>
        <v>Low value exemption indicator</v>
      </c>
      <c r="K1712" s="3" t="str">
        <f>IF(OR(ISNA(VLOOKUP(Tableau161920[[#This Row],[Référence]],MON_MSG!A:H,7,FALSE)),ISBLANK(VLOOKUP(Tableau161920[[#This Row],[Référence]],MON_MSG!A:H,7,FALSE))),"",VLOOKUP(Tableau161920[[#This Row],[Référence]],MON_MSG!A:H,7,FALSE))</f>
        <v/>
      </c>
      <c r="L1712" s="3" t="str">
        <f>IF(OR(ISNA(VLOOKUP(Tableau161920[[#This Row],[Référence]],MON_MSG!A:I,8,FALSE)),ISBLANK(VLOOKUP(Tableau161920[[#This Row],[Référence]],MON_MSG!A:I,8,FALSE))),"",VLOOKUP(Tableau161920[[#This Row],[Référence]],MON_MSG!A:I,8,FALSE))</f>
        <v/>
      </c>
      <c r="M1712" s="3" t="str">
        <f>IF(OR(ISNA(VLOOKUP(Tableau161920[[#This Row],[Référence]],MON_MSG!A:J,9,FALSE)),ISBLANK(VLOOKUP(Tableau161920[[#This Row],[Référence]],MON_MSG!A:J,9,FALSE))),"",VLOOKUP(Tableau161920[[#This Row],[Référence]],MON_MSG!A:J,9,FALSE))</f>
        <v/>
      </c>
      <c r="N1712" s="3" t="str">
        <f>IF(VLOOKUP($A1712,DICO_Complet!A:R,12,FALSE)=0,"",VLOOKUP($A1712,DICO_Complet!A:R,12,FALSE))</f>
        <v>RSB119_0029</v>
      </c>
      <c r="O1712" s="3" t="str">
        <f>IF(VLOOKUP($A1712,DICO_Complet!A:R,13,FALSE)=0,"",VLOOKUP($A1712,DICO_Complet!A:R,13,FALSE))</f>
        <v>119-0029</v>
      </c>
      <c r="P1712" s="3" t="str">
        <f>IF(VLOOKUP($A1712,DICO_Complet!A:R,14,FALSE)=0,"",VLOOKUP($A1712,DICO_Complet!A:R,14,FALSE))</f>
        <v/>
      </c>
      <c r="Q1712" s="3" t="str">
        <f>IF(VLOOKUP($A1712,DICO_Complet!A:R,15,FALSE)=0,"",VLOOKUP($A1712,DICO_Complet!A:R,15,FALSE))</f>
        <v/>
      </c>
      <c r="R1712" s="3" t="str">
        <f>IF(VLOOKUP($A1712,DICO_Complet!A:R,16,FALSE)=0,"",VLOOKUP($A1712,DICO_Complet!A:R,16,FALSE))</f>
        <v/>
      </c>
      <c r="S1712" s="3" t="str">
        <f>IF(VLOOKUP($A1712,DICO_Complet!A:R,17,FALSE)=0,"",VLOOKUP($A1712,DICO_Complet!A:R,17,FALSE))</f>
        <v/>
      </c>
      <c r="T1712" s="3" t="str">
        <f>IF(VLOOKUP($A1712,DICO_Complet!A:R,18,FALSE)=0,"",VLOOKUP($A1712,DICO_Complet!A:R,18,FALSE))</f>
        <v/>
      </c>
    </row>
    <row r="1713" spans="1:20">
      <c r="A1713" s="29">
        <v>251125100016</v>
      </c>
      <c r="B1713" s="30" t="str">
        <f>IF(ISNA(VLOOKUP(Tableau161920[[#This Row],[Référence]],MON_MSG!A:B,2,FALSE)),"N",IF($I1713="Obsolete","N","O"))</f>
        <v>N</v>
      </c>
      <c r="C1713" s="3" t="str">
        <f>VLOOKUP($A1713,DICO_Complet!A:R,3,FALSE)</f>
        <v>Transaction</v>
      </c>
      <c r="D1713" s="3" t="str">
        <f>VLOOKUP($A1713,DICO_Complet!A:R,4,FALSE)</f>
        <v>transactionDetails</v>
      </c>
      <c r="E1713" s="3" t="str">
        <f>VLOOKUP($A1713,DICO_Complet!A:R,5,FALSE)</f>
        <v>mastercardCurrencyConversionRateData</v>
      </c>
      <c r="F1713" s="3" t="str">
        <f>VLOOKUP($A1713,DICO_Complet!A:R,6,FALSE)</f>
        <v>Max15AlphaNumericText</v>
      </c>
      <c r="G1713" s="31" t="str">
        <f>VLOOKUP($A1713,DICO_Complet!A:R,7,FALSE)</f>
        <v>DNS</v>
      </c>
      <c r="H1713" s="31">
        <f>VLOOKUP($A1713,DICO_Complet!A:R,8,FALSE)</f>
        <v>0</v>
      </c>
      <c r="I1713" s="3" t="str">
        <f>IF(VLOOKUP($A1713,DICO_Complet!A:R,9,FALSE)&lt;&gt;0,VLOOKUP($A1713,DICO_Complet!A:R,9,FALSE),"")</f>
        <v>Obsolete</v>
      </c>
      <c r="J1713" s="3" t="str">
        <f>VLOOKUP($A1713,DICO_Complet!A:R,10,FALSE)</f>
        <v>Currency conversion rate data (Mastercard)</v>
      </c>
      <c r="K1713" s="3" t="str">
        <f>IF(OR(ISNA(VLOOKUP(Tableau161920[[#This Row],[Référence]],MON_MSG!A:H,7,FALSE)),ISBLANK(VLOOKUP(Tableau161920[[#This Row],[Référence]],MON_MSG!A:H,7,FALSE))),"",VLOOKUP(Tableau161920[[#This Row],[Référence]],MON_MSG!A:H,7,FALSE))</f>
        <v/>
      </c>
      <c r="L1713" s="3" t="str">
        <f>IF(OR(ISNA(VLOOKUP(Tableau161920[[#This Row],[Référence]],MON_MSG!A:I,8,FALSE)),ISBLANK(VLOOKUP(Tableau161920[[#This Row],[Référence]],MON_MSG!A:I,8,FALSE))),"",VLOOKUP(Tableau161920[[#This Row],[Référence]],MON_MSG!A:I,8,FALSE))</f>
        <v/>
      </c>
      <c r="M1713" s="3" t="str">
        <f>IF(OR(ISNA(VLOOKUP(Tableau161920[[#This Row],[Référence]],MON_MSG!A:J,9,FALSE)),ISBLANK(VLOOKUP(Tableau161920[[#This Row],[Référence]],MON_MSG!A:J,9,FALSE))),"",VLOOKUP(Tableau161920[[#This Row],[Référence]],MON_MSG!A:J,9,FALSE))</f>
        <v/>
      </c>
      <c r="N1713" s="3" t="str">
        <f>IF(VLOOKUP($A1713,DICO_Complet!A:R,12,FALSE)=0,"",VLOOKUP($A1713,DICO_Complet!A:R,12,FALSE))</f>
        <v/>
      </c>
      <c r="O1713" s="3" t="str">
        <f>IF(VLOOKUP($A1713,DICO_Complet!A:R,13,FALSE)=0,"",VLOOKUP($A1713,DICO_Complet!A:R,13,FALSE))</f>
        <v>114-33 -p2</v>
      </c>
      <c r="P1713" s="3" t="str">
        <f>IF(VLOOKUP($A1713,DICO_Complet!A:R,14,FALSE)=0,"",VLOOKUP($A1713,DICO_Complet!A:R,14,FALSE))</f>
        <v/>
      </c>
      <c r="Q1713" s="3" t="str">
        <f>IF(VLOOKUP($A1713,DICO_Complet!A:R,15,FALSE)=0,"",VLOOKUP($A1713,DICO_Complet!A:R,15,FALSE))</f>
        <v/>
      </c>
      <c r="R1713" s="3" t="str">
        <f>IF(VLOOKUP($A1713,DICO_Complet!A:R,16,FALSE)=0,"",VLOOKUP($A1713,DICO_Complet!A:R,16,FALSE))</f>
        <v/>
      </c>
      <c r="S1713" s="3" t="str">
        <f>IF(VLOOKUP($A1713,DICO_Complet!A:R,17,FALSE)=0,"",VLOOKUP($A1713,DICO_Complet!A:R,17,FALSE))</f>
        <v/>
      </c>
      <c r="T1713" s="3" t="str">
        <f>IF(VLOOKUP($A1713,DICO_Complet!A:R,18,FALSE)=0,"",VLOOKUP($A1713,DICO_Complet!A:R,18,FALSE))</f>
        <v/>
      </c>
    </row>
    <row r="1714" spans="1:20">
      <c r="A1714" s="29">
        <v>250901001202</v>
      </c>
      <c r="B1714" s="30" t="str">
        <f>IF(ISNA(VLOOKUP(Tableau161920[[#This Row],[Référence]],MON_MSG!A:B,2,FALSE)),"N",IF($I1714="Obsolete","N","O"))</f>
        <v>O</v>
      </c>
      <c r="C1714" s="3" t="str">
        <f>VLOOKUP($A1714,DICO_Complet!A:R,3,FALSE)</f>
        <v>Transaction</v>
      </c>
      <c r="D1714" s="3" t="str">
        <f>VLOOKUP($A1714,DICO_Complet!A:R,4,FALSE)</f>
        <v>transactionDetails</v>
      </c>
      <c r="E1714" s="3" t="str">
        <f>VLOOKUP($A1714,DICO_Complet!A:R,5,FALSE)</f>
        <v>mastercardPointOfServiceChangeStatusCode</v>
      </c>
      <c r="F1714" s="3" t="str">
        <f>VLOOKUP($A1714,DICO_Complet!A:R,6,FALSE)</f>
        <v>Exact1AlphaNumericText</v>
      </c>
      <c r="G1714" s="31" t="str">
        <f>VLOOKUP($A1714,DICO_Complet!A:R,7,FALSE)</f>
        <v>DNS</v>
      </c>
      <c r="H1714" s="31">
        <f>VLOOKUP($A1714,DICO_Complet!A:R,8,FALSE)</f>
        <v>0</v>
      </c>
      <c r="I1714" s="3" t="str">
        <f>IF(VLOOKUP($A1714,DICO_Complet!A:R,9,FALSE)&lt;&gt;0,VLOOKUP($A1714,DICO_Complet!A:R,9,FALSE),"")</f>
        <v/>
      </c>
      <c r="J1714" s="3" t="str">
        <f>VLOOKUP($A1714,DICO_Complet!A:R,10,FALSE)</f>
        <v>Mastercard POS change status code</v>
      </c>
      <c r="K1714" s="3" t="str">
        <f>IF(OR(ISNA(VLOOKUP(Tableau161920[[#This Row],[Référence]],MON_MSG!A:H,7,FALSE)),ISBLANK(VLOOKUP(Tableau161920[[#This Row],[Référence]],MON_MSG!A:H,7,FALSE))),"",VLOOKUP(Tableau161920[[#This Row],[Référence]],MON_MSG!A:H,7,FALSE))</f>
        <v/>
      </c>
      <c r="L1714" s="3" t="str">
        <f>IF(OR(ISNA(VLOOKUP(Tableau161920[[#This Row],[Référence]],MON_MSG!A:I,8,FALSE)),ISBLANK(VLOOKUP(Tableau161920[[#This Row],[Référence]],MON_MSG!A:I,8,FALSE))),"",VLOOKUP(Tableau161920[[#This Row],[Référence]],MON_MSG!A:I,8,FALSE))</f>
        <v/>
      </c>
      <c r="M1714" s="3" t="str">
        <f>IF(OR(ISNA(VLOOKUP(Tableau161920[[#This Row],[Référence]],MON_MSG!A:J,9,FALSE)),ISBLANK(VLOOKUP(Tableau161920[[#This Row],[Référence]],MON_MSG!A:J,9,FALSE))),"",VLOOKUP(Tableau161920[[#This Row],[Référence]],MON_MSG!A:J,9,FALSE))</f>
        <v/>
      </c>
      <c r="N1714" s="3" t="str">
        <f>IF(VLOOKUP($A1714,DICO_Complet!A:R,12,FALSE)=0,"",VLOOKUP($A1714,DICO_Complet!A:R,12,FALSE))</f>
        <v>RSB47_71</v>
      </c>
      <c r="O1714" s="3" t="str">
        <f>IF(VLOOKUP($A1714,DICO_Complet!A:R,13,FALSE)=0,"",VLOOKUP($A1714,DICO_Complet!A:R,13,FALSE))</f>
        <v>047-71</v>
      </c>
      <c r="P1714" s="3" t="str">
        <f>IF(VLOOKUP($A1714,DICO_Complet!A:R,14,FALSE)=0,"",VLOOKUP($A1714,DICO_Complet!A:R,14,FALSE))</f>
        <v/>
      </c>
      <c r="Q1714" s="3" t="str">
        <f>IF(VLOOKUP($A1714,DICO_Complet!A:R,15,FALSE)=0,"",VLOOKUP($A1714,DICO_Complet!A:R,15,FALSE))</f>
        <v/>
      </c>
      <c r="R1714" s="3" t="str">
        <f>IF(VLOOKUP($A1714,DICO_Complet!A:R,16,FALSE)=0,"",VLOOKUP($A1714,DICO_Complet!A:R,16,FALSE))</f>
        <v/>
      </c>
      <c r="S1714" s="3" t="str">
        <f>IF(VLOOKUP($A1714,DICO_Complet!A:R,17,FALSE)=0,"",VLOOKUP($A1714,DICO_Complet!A:R,17,FALSE))</f>
        <v/>
      </c>
      <c r="T1714" s="3" t="str">
        <f>IF(VLOOKUP($A1714,DICO_Complet!A:R,18,FALSE)=0,"",VLOOKUP($A1714,DICO_Complet!A:R,18,FALSE))</f>
        <v/>
      </c>
    </row>
    <row r="1715" spans="1:20">
      <c r="A1715" s="29">
        <v>260304141700</v>
      </c>
      <c r="B1715" s="30" t="str">
        <f>IF(ISNA(VLOOKUP(Tableau161920[[#This Row],[Référence]],MON_MSG!A:B,2,FALSE)),"N",IF($I1715="Obsolete","N","O"))</f>
        <v>O</v>
      </c>
      <c r="C1715" s="3" t="str">
        <f>VLOOKUP($A1715,DICO_Complet!A:R,3,FALSE)</f>
        <v>Transaction</v>
      </c>
      <c r="D1715" s="3" t="str">
        <f>VLOOKUP($A1715,DICO_Complet!A:R,4,FALSE)</f>
        <v>transactionDetails</v>
      </c>
      <c r="E1715" s="3" t="str">
        <f>VLOOKUP($A1715,DICO_Complet!A:R,5,FALSE)</f>
        <v>maximumClearingDate</v>
      </c>
      <c r="F1715" s="3" t="str">
        <f>VLOOKUP($A1715,DICO_Complet!A:R,6,FALSE)</f>
        <v>Exact4NumericText</v>
      </c>
      <c r="G1715" s="31" t="str">
        <f>VLOOKUP($A1715,DICO_Complet!A:R,7,FALSE)</f>
        <v>DNS</v>
      </c>
      <c r="H1715" s="31">
        <f>VLOOKUP($A1715,DICO_Complet!A:R,8,FALSE)</f>
        <v>0</v>
      </c>
      <c r="I1715" s="3" t="str">
        <f>IF(VLOOKUP($A1715,DICO_Complet!A:R,9,FALSE)&lt;&gt;0,VLOOKUP($A1715,DICO_Complet!A:R,9,FALSE),"")</f>
        <v/>
      </c>
      <c r="J1715" s="3" t="str">
        <f>VLOOKUP($A1715,DICO_Complet!A:R,10,FALSE)</f>
        <v>Clearing deadline</v>
      </c>
      <c r="K1715" s="3" t="str">
        <f>IF(OR(ISNA(VLOOKUP(Tableau161920[[#This Row],[Référence]],MON_MSG!A:H,7,FALSE)),ISBLANK(VLOOKUP(Tableau161920[[#This Row],[Référence]],MON_MSG!A:H,7,FALSE))),"",VLOOKUP(Tableau161920[[#This Row],[Référence]],MON_MSG!A:H,7,FALSE))</f>
        <v/>
      </c>
      <c r="L1715" s="3" t="str">
        <f>IF(OR(ISNA(VLOOKUP(Tableau161920[[#This Row],[Référence]],MON_MSG!A:I,8,FALSE)),ISBLANK(VLOOKUP(Tableau161920[[#This Row],[Référence]],MON_MSG!A:I,8,FALSE))),"",VLOOKUP(Tableau161920[[#This Row],[Référence]],MON_MSG!A:I,8,FALSE))</f>
        <v/>
      </c>
      <c r="M1715" s="3" t="str">
        <f>IF(OR(ISNA(VLOOKUP(Tableau161920[[#This Row],[Référence]],MON_MSG!A:J,9,FALSE)),ISBLANK(VLOOKUP(Tableau161920[[#This Row],[Référence]],MON_MSG!A:J,9,FALSE))),"",VLOOKUP(Tableau161920[[#This Row],[Référence]],MON_MSG!A:J,9,FALSE))</f>
        <v/>
      </c>
      <c r="N1715" s="3" t="str">
        <f>IF(VLOOKUP($A1715,DICO_Complet!A:R,12,FALSE)=0,"",VLOOKUP($A1715,DICO_Complet!A:R,12,FALSE))</f>
        <v/>
      </c>
      <c r="O1715" s="3" t="str">
        <f>IF(VLOOKUP($A1715,DICO_Complet!A:R,13,FALSE)=0,"",VLOOKUP($A1715,DICO_Complet!A:R,13,FALSE))</f>
        <v>112_0083</v>
      </c>
      <c r="P1715" s="3" t="str">
        <f>IF(VLOOKUP($A1715,DICO_Complet!A:R,14,FALSE)=0,"",VLOOKUP($A1715,DICO_Complet!A:R,14,FALSE))</f>
        <v/>
      </c>
      <c r="Q1715" s="3" t="str">
        <f>IF(VLOOKUP($A1715,DICO_Complet!A:R,15,FALSE)=0,"",VLOOKUP($A1715,DICO_Complet!A:R,15,FALSE))</f>
        <v/>
      </c>
      <c r="R1715" s="3" t="str">
        <f>IF(VLOOKUP($A1715,DICO_Complet!A:R,16,FALSE)=0,"",VLOOKUP($A1715,DICO_Complet!A:R,16,FALSE))</f>
        <v/>
      </c>
      <c r="S1715" s="3" t="str">
        <f>IF(VLOOKUP($A1715,DICO_Complet!A:R,17,FALSE)=0,"",VLOOKUP($A1715,DICO_Complet!A:R,17,FALSE))</f>
        <v/>
      </c>
      <c r="T1715" s="3" t="str">
        <f>IF(VLOOKUP($A1715,DICO_Complet!A:R,18,FALSE)=0,"",VLOOKUP($A1715,DICO_Complet!A:R,18,FALSE))</f>
        <v/>
      </c>
    </row>
    <row r="1716" spans="1:20">
      <c r="A1716" s="29">
        <v>250901001232</v>
      </c>
      <c r="B1716" s="30" t="str">
        <f>IF(ISNA(VLOOKUP(Tableau161920[[#This Row],[Référence]],MON_MSG!A:B,2,FALSE)),"N",IF($I1716="Obsolete","N","O"))</f>
        <v>O</v>
      </c>
      <c r="C1716" s="3" t="str">
        <f>VLOOKUP($A1716,DICO_Complet!A:R,3,FALSE)</f>
        <v>Transaction</v>
      </c>
      <c r="D1716" s="3" t="str">
        <f>VLOOKUP($A1716,DICO_Complet!A:R,4,FALSE)</f>
        <v>transactionDetails</v>
      </c>
      <c r="E1716" s="3" t="str">
        <f>VLOOKUP($A1716,DICO_Complet!A:R,5,FALSE)</f>
        <v>merchantProgram</v>
      </c>
      <c r="F1716" s="3" t="str">
        <f>VLOOKUP($A1716,DICO_Complet!A:R,6,FALSE)</f>
        <v>Max10AlphaNumericText</v>
      </c>
      <c r="G1716" s="31" t="str">
        <f>VLOOKUP($A1716,DICO_Complet!A:R,7,FALSE)</f>
        <v>DNS</v>
      </c>
      <c r="H1716" s="31">
        <f>VLOOKUP($A1716,DICO_Complet!A:R,8,FALSE)</f>
        <v>0</v>
      </c>
      <c r="I1716" s="3" t="str">
        <f>IF(VLOOKUP($A1716,DICO_Complet!A:R,9,FALSE)&lt;&gt;0,VLOOKUP($A1716,DICO_Complet!A:R,9,FALSE),"")</f>
        <v/>
      </c>
      <c r="J1716" s="3" t="str">
        <f>VLOOKUP($A1716,DICO_Complet!A:R,10,FALSE)</f>
        <v>Merchan program</v>
      </c>
      <c r="K1716" s="3" t="str">
        <f>IF(OR(ISNA(VLOOKUP(Tableau161920[[#This Row],[Référence]],MON_MSG!A:H,7,FALSE)),ISBLANK(VLOOKUP(Tableau161920[[#This Row],[Référence]],MON_MSG!A:H,7,FALSE))),"",VLOOKUP(Tableau161920[[#This Row],[Référence]],MON_MSG!A:H,7,FALSE))</f>
        <v/>
      </c>
      <c r="L1716" s="3" t="str">
        <f>IF(OR(ISNA(VLOOKUP(Tableau161920[[#This Row],[Référence]],MON_MSG!A:I,8,FALSE)),ISBLANK(VLOOKUP(Tableau161920[[#This Row],[Référence]],MON_MSG!A:I,8,FALSE))),"",VLOOKUP(Tableau161920[[#This Row],[Référence]],MON_MSG!A:I,8,FALSE))</f>
        <v/>
      </c>
      <c r="M1716" s="3" t="str">
        <f>IF(OR(ISNA(VLOOKUP(Tableau161920[[#This Row],[Référence]],MON_MSG!A:J,9,FALSE)),ISBLANK(VLOOKUP(Tableau161920[[#This Row],[Référence]],MON_MSG!A:J,9,FALSE))),"",VLOOKUP(Tableau161920[[#This Row],[Référence]],MON_MSG!A:J,9,FALSE))</f>
        <v/>
      </c>
      <c r="N1716" s="3" t="str">
        <f>IF(VLOOKUP($A1716,DICO_Complet!A:R,12,FALSE)=0,"",VLOOKUP($A1716,DICO_Complet!A:R,12,FALSE))</f>
        <v>RSB114_30-0</v>
      </c>
      <c r="O1716" s="3" t="str">
        <f>IF(VLOOKUP($A1716,DICO_Complet!A:R,13,FALSE)=0,"",VLOOKUP($A1716,DICO_Complet!A:R,13,FALSE))</f>
        <v>114-30-0</v>
      </c>
      <c r="P1716" s="3" t="str">
        <f>IF(VLOOKUP($A1716,DICO_Complet!A:R,14,FALSE)=0,"",VLOOKUP($A1716,DICO_Complet!A:R,14,FALSE))</f>
        <v/>
      </c>
      <c r="Q1716" s="3" t="str">
        <f>IF(VLOOKUP($A1716,DICO_Complet!A:R,15,FALSE)=0,"",VLOOKUP($A1716,DICO_Complet!A:R,15,FALSE))</f>
        <v/>
      </c>
      <c r="R1716" s="3" t="str">
        <f>IF(VLOOKUP($A1716,DICO_Complet!A:R,16,FALSE)=0,"",VLOOKUP($A1716,DICO_Complet!A:R,16,FALSE))</f>
        <v/>
      </c>
      <c r="S1716" s="3" t="str">
        <f>IF(VLOOKUP($A1716,DICO_Complet!A:R,17,FALSE)=0,"",VLOOKUP($A1716,DICO_Complet!A:R,17,FALSE))</f>
        <v/>
      </c>
      <c r="T1716" s="3" t="str">
        <f>IF(VLOOKUP($A1716,DICO_Complet!A:R,18,FALSE)=0,"",VLOOKUP($A1716,DICO_Complet!A:R,18,FALSE))</f>
        <v/>
      </c>
    </row>
    <row r="1717" spans="1:20">
      <c r="A1717" s="29">
        <v>241112000210</v>
      </c>
      <c r="B1717" s="30" t="str">
        <f>IF(ISNA(VLOOKUP(Tableau161920[[#This Row],[Référence]],MON_MSG!A:B,2,FALSE)),"N",IF($I1717="Obsolete","N","O"))</f>
        <v>O</v>
      </c>
      <c r="C1717" s="3" t="str">
        <f>VLOOKUP($A1717,DICO_Complet!A:R,3,FALSE)</f>
        <v>Transaction</v>
      </c>
      <c r="D1717" s="3" t="str">
        <f>VLOOKUP($A1717,DICO_Complet!A:R,4,FALSE)</f>
        <v>transactionDetails</v>
      </c>
      <c r="E1717" s="3" t="str">
        <f>VLOOKUP($A1717,DICO_Complet!A:R,5,FALSE)</f>
        <v>microchipProcessingResult</v>
      </c>
      <c r="F1717" s="3" t="str">
        <f>VLOOKUP($A1717,DICO_Complet!A:R,6,FALSE)</f>
        <v>Exact2NumericText</v>
      </c>
      <c r="G1717" s="31" t="str">
        <f>VLOOKUP($A1717,DICO_Complet!A:R,7,FALSE)</f>
        <v>DNS</v>
      </c>
      <c r="H1717" s="31">
        <f>VLOOKUP($A1717,DICO_Complet!A:R,8,FALSE)</f>
        <v>0</v>
      </c>
      <c r="I1717" s="3" t="str">
        <f>IF(VLOOKUP($A1717,DICO_Complet!A:R,9,FALSE)&lt;&gt;0,VLOOKUP($A1717,DICO_Complet!A:R,9,FALSE),"")</f>
        <v/>
      </c>
      <c r="J1717" s="3" t="str">
        <f>VLOOKUP($A1717,DICO_Complet!A:R,10,FALSE)</f>
        <v>Microchip Processing Result</v>
      </c>
      <c r="K1717" s="3" t="str">
        <f>IF(OR(ISNA(VLOOKUP(Tableau161920[[#This Row],[Référence]],MON_MSG!A:H,7,FALSE)),ISBLANK(VLOOKUP(Tableau161920[[#This Row],[Référence]],MON_MSG!A:H,7,FALSE))),"",VLOOKUP(Tableau161920[[#This Row],[Référence]],MON_MSG!A:H,7,FALSE))</f>
        <v/>
      </c>
      <c r="L1717" s="3" t="str">
        <f>IF(OR(ISNA(VLOOKUP(Tableau161920[[#This Row],[Référence]],MON_MSG!A:I,8,FALSE)),ISBLANK(VLOOKUP(Tableau161920[[#This Row],[Référence]],MON_MSG!A:I,8,FALSE))),"",VLOOKUP(Tableau161920[[#This Row],[Référence]],MON_MSG!A:I,8,FALSE))</f>
        <v/>
      </c>
      <c r="M1717" s="3" t="str">
        <f>IF(OR(ISNA(VLOOKUP(Tableau161920[[#This Row],[Référence]],MON_MSG!A:J,9,FALSE)),ISBLANK(VLOOKUP(Tableau161920[[#This Row],[Référence]],MON_MSG!A:J,9,FALSE))),"",VLOOKUP(Tableau161920[[#This Row],[Référence]],MON_MSG!A:J,9,FALSE))</f>
        <v/>
      </c>
      <c r="N1717" s="3" t="str">
        <f>IF(VLOOKUP($A1717,DICO_Complet!A:R,12,FALSE)=0,"",VLOOKUP($A1717,DICO_Complet!A:R,12,FALSE))</f>
        <v>RSB55_DF80</v>
      </c>
      <c r="O1717" s="3" t="str">
        <f>IF(VLOOKUP($A1717,DICO_Complet!A:R,13,FALSE)=0,"",VLOOKUP($A1717,DICO_Complet!A:R,13,FALSE))</f>
        <v>055-DF80</v>
      </c>
      <c r="P1717" s="3" t="str">
        <f>IF(VLOOKUP($A1717,DICO_Complet!A:R,14,FALSE)=0,"",VLOOKUP($A1717,DICO_Complet!A:R,14,FALSE))</f>
        <v/>
      </c>
      <c r="Q1717" s="3" t="str">
        <f>IF(VLOOKUP($A1717,DICO_Complet!A:R,15,FALSE)=0,"",VLOOKUP($A1717,DICO_Complet!A:R,15,FALSE))</f>
        <v>055-DF80</v>
      </c>
      <c r="R1717" s="3" t="str">
        <f>IF(VLOOKUP($A1717,DICO_Complet!A:R,16,FALSE)=0,"",VLOOKUP($A1717,DICO_Complet!A:R,16,FALSE))</f>
        <v/>
      </c>
      <c r="S1717" s="3" t="str">
        <f>IF(VLOOKUP($A1717,DICO_Complet!A:R,17,FALSE)=0,"",VLOOKUP($A1717,DICO_Complet!A:R,17,FALSE))</f>
        <v>N/A</v>
      </c>
      <c r="T1717" s="3" t="str">
        <f>IF(VLOOKUP($A1717,DICO_Complet!A:R,18,FALSE)=0,"",VLOOKUP($A1717,DICO_Complet!A:R,18,FALSE))</f>
        <v/>
      </c>
    </row>
    <row r="1718" spans="1:20">
      <c r="A1718" s="29">
        <v>260324180000</v>
      </c>
      <c r="B1718" s="30" t="str">
        <f>IF(ISNA(VLOOKUP(Tableau161920[[#This Row],[Référence]],MON_MSG!A:B,2,FALSE)),"N",IF($I1718="Obsolete","N","O"))</f>
        <v>O</v>
      </c>
      <c r="C1718" s="3" t="str">
        <f>VLOOKUP($A1718,DICO_Complet!A:R,3,FALSE)</f>
        <v>Transaction</v>
      </c>
      <c r="D1718" s="3" t="str">
        <f>VLOOKUP($A1718,DICO_Complet!A:R,4,FALSE)</f>
        <v>transactionDetails</v>
      </c>
      <c r="E1718" s="3" t="str">
        <f>VLOOKUP($A1718,DICO_Complet!A:R,5,FALSE)</f>
        <v>msgReceivedDateTime</v>
      </c>
      <c r="F1718" s="3" t="str">
        <f>VLOOKUP($A1718,DICO_Complet!A:R,6,FALSE)</f>
        <v>ISODateTime</v>
      </c>
      <c r="G1718" s="31" t="str">
        <f>VLOOKUP($A1718,DICO_Complet!A:R,7,FALSE)</f>
        <v>DNS</v>
      </c>
      <c r="H1718" s="31">
        <f>VLOOKUP($A1718,DICO_Complet!A:R,8,FALSE)</f>
        <v>0</v>
      </c>
      <c r="I1718" s="3" t="str">
        <f>IF(VLOOKUP($A1718,DICO_Complet!A:R,9,FALSE)&lt;&gt;0,VLOOKUP($A1718,DICO_Complet!A:R,9,FALSE),"")</f>
        <v/>
      </c>
      <c r="J1718" s="3" t="str">
        <f>VLOOKUP($A1718,DICO_Complet!A:R,10,FALSE)</f>
        <v>Date Time the processor has received a question</v>
      </c>
      <c r="K1718" s="3" t="str">
        <f>IF(OR(ISNA(VLOOKUP(Tableau161920[[#This Row],[Référence]],MON_MSG!A:H,7,FALSE)),ISBLANK(VLOOKUP(Tableau161920[[#This Row],[Référence]],MON_MSG!A:H,7,FALSE))),"",VLOOKUP(Tableau161920[[#This Row],[Référence]],MON_MSG!A:H,7,FALSE))</f>
        <v/>
      </c>
      <c r="L1718" s="3" t="str">
        <f>IF(OR(ISNA(VLOOKUP(Tableau161920[[#This Row],[Référence]],MON_MSG!A:I,8,FALSE)),ISBLANK(VLOOKUP(Tableau161920[[#This Row],[Référence]],MON_MSG!A:I,8,FALSE))),"",VLOOKUP(Tableau161920[[#This Row],[Référence]],MON_MSG!A:I,8,FALSE))</f>
        <v/>
      </c>
      <c r="M1718" s="3" t="str">
        <f>IF(OR(ISNA(VLOOKUP(Tableau161920[[#This Row],[Référence]],MON_MSG!A:J,9,FALSE)),ISBLANK(VLOOKUP(Tableau161920[[#This Row],[Référence]],MON_MSG!A:J,9,FALSE))),"",VLOOKUP(Tableau161920[[#This Row],[Référence]],MON_MSG!A:J,9,FALSE))</f>
        <v/>
      </c>
      <c r="N1718" s="3" t="str">
        <f>IF(VLOOKUP($A1718,DICO_Complet!A:R,12,FALSE)=0,"",VLOOKUP($A1718,DICO_Complet!A:R,12,FALSE))</f>
        <v/>
      </c>
      <c r="O1718" s="3" t="str">
        <f>IF(VLOOKUP($A1718,DICO_Complet!A:R,13,FALSE)=0,"",VLOOKUP($A1718,DICO_Complet!A:R,13,FALSE))</f>
        <v/>
      </c>
      <c r="P1718" s="3" t="str">
        <f>IF(VLOOKUP($A1718,DICO_Complet!A:R,14,FALSE)=0,"",VLOOKUP($A1718,DICO_Complet!A:R,14,FALSE))</f>
        <v/>
      </c>
      <c r="Q1718" s="3" t="str">
        <f>IF(VLOOKUP($A1718,DICO_Complet!A:R,15,FALSE)=0,"",VLOOKUP($A1718,DICO_Complet!A:R,15,FALSE))</f>
        <v/>
      </c>
      <c r="R1718" s="3" t="str">
        <f>IF(VLOOKUP($A1718,DICO_Complet!A:R,16,FALSE)=0,"",VLOOKUP($A1718,DICO_Complet!A:R,16,FALSE))</f>
        <v/>
      </c>
      <c r="S1718" s="3" t="str">
        <f>IF(VLOOKUP($A1718,DICO_Complet!A:R,17,FALSE)=0,"",VLOOKUP($A1718,DICO_Complet!A:R,17,FALSE))</f>
        <v/>
      </c>
      <c r="T1718" s="3" t="str">
        <f>IF(VLOOKUP($A1718,DICO_Complet!A:R,18,FALSE)=0,"",VLOOKUP($A1718,DICO_Complet!A:R,18,FALSE))</f>
        <v/>
      </c>
    </row>
    <row r="1719" spans="1:20">
      <c r="A1719" s="29">
        <v>260324180300</v>
      </c>
      <c r="B1719" s="30" t="str">
        <f>IF(ISNA(VLOOKUP(Tableau161920[[#This Row],[Référence]],MON_MSG!A:B,2,FALSE)),"N",IF($I1719="Obsolete","N","O"))</f>
        <v>O</v>
      </c>
      <c r="C1719" s="3" t="str">
        <f>VLOOKUP($A1719,DICO_Complet!A:R,3,FALSE)</f>
        <v>Transaction</v>
      </c>
      <c r="D1719" s="3" t="str">
        <f>VLOOKUP($A1719,DICO_Complet!A:R,4,FALSE)</f>
        <v>transactionDetails</v>
      </c>
      <c r="E1719" s="3" t="str">
        <f>VLOOKUP($A1719,DICO_Complet!A:R,5,FALSE)</f>
        <v>msgReceivedFromIssuerDateTime</v>
      </c>
      <c r="F1719" s="3" t="str">
        <f>VLOOKUP($A1719,DICO_Complet!A:R,6,FALSE)</f>
        <v>ISODateTime</v>
      </c>
      <c r="G1719" s="31" t="str">
        <f>VLOOKUP($A1719,DICO_Complet!A:R,7,FALSE)</f>
        <v>DNS</v>
      </c>
      <c r="H1719" s="31">
        <f>VLOOKUP($A1719,DICO_Complet!A:R,8,FALSE)</f>
        <v>0</v>
      </c>
      <c r="I1719" s="3" t="str">
        <f>IF(VLOOKUP($A1719,DICO_Complet!A:R,9,FALSE)&lt;&gt;0,VLOOKUP($A1719,DICO_Complet!A:R,9,FALSE),"")</f>
        <v/>
      </c>
      <c r="J1719" s="3" t="str">
        <f>VLOOKUP($A1719,DICO_Complet!A:R,10,FALSE)</f>
        <v>Date Time the processor has received a response from Issuer</v>
      </c>
      <c r="K1719" s="3" t="str">
        <f>IF(OR(ISNA(VLOOKUP(Tableau161920[[#This Row],[Référence]],MON_MSG!A:H,7,FALSE)),ISBLANK(VLOOKUP(Tableau161920[[#This Row],[Référence]],MON_MSG!A:H,7,FALSE))),"",VLOOKUP(Tableau161920[[#This Row],[Référence]],MON_MSG!A:H,7,FALSE))</f>
        <v/>
      </c>
      <c r="L1719" s="3" t="str">
        <f>IF(OR(ISNA(VLOOKUP(Tableau161920[[#This Row],[Référence]],MON_MSG!A:I,8,FALSE)),ISBLANK(VLOOKUP(Tableau161920[[#This Row],[Référence]],MON_MSG!A:I,8,FALSE))),"",VLOOKUP(Tableau161920[[#This Row],[Référence]],MON_MSG!A:I,8,FALSE))</f>
        <v/>
      </c>
      <c r="M1719" s="3" t="str">
        <f>IF(OR(ISNA(VLOOKUP(Tableau161920[[#This Row],[Référence]],MON_MSG!A:J,9,FALSE)),ISBLANK(VLOOKUP(Tableau161920[[#This Row],[Référence]],MON_MSG!A:J,9,FALSE))),"",VLOOKUP(Tableau161920[[#This Row],[Référence]],MON_MSG!A:J,9,FALSE))</f>
        <v/>
      </c>
      <c r="N1719" s="3" t="str">
        <f>IF(VLOOKUP($A1719,DICO_Complet!A:R,12,FALSE)=0,"",VLOOKUP($A1719,DICO_Complet!A:R,12,FALSE))</f>
        <v/>
      </c>
      <c r="O1719" s="3" t="str">
        <f>IF(VLOOKUP($A1719,DICO_Complet!A:R,13,FALSE)=0,"",VLOOKUP($A1719,DICO_Complet!A:R,13,FALSE))</f>
        <v/>
      </c>
      <c r="P1719" s="3" t="str">
        <f>IF(VLOOKUP($A1719,DICO_Complet!A:R,14,FALSE)=0,"",VLOOKUP($A1719,DICO_Complet!A:R,14,FALSE))</f>
        <v/>
      </c>
      <c r="Q1719" s="3" t="str">
        <f>IF(VLOOKUP($A1719,DICO_Complet!A:R,15,FALSE)=0,"",VLOOKUP($A1719,DICO_Complet!A:R,15,FALSE))</f>
        <v/>
      </c>
      <c r="R1719" s="3" t="str">
        <f>IF(VLOOKUP($A1719,DICO_Complet!A:R,16,FALSE)=0,"",VLOOKUP($A1719,DICO_Complet!A:R,16,FALSE))</f>
        <v/>
      </c>
      <c r="S1719" s="3" t="str">
        <f>IF(VLOOKUP($A1719,DICO_Complet!A:R,17,FALSE)=0,"",VLOOKUP($A1719,DICO_Complet!A:R,17,FALSE))</f>
        <v/>
      </c>
      <c r="T1719" s="3" t="str">
        <f>IF(VLOOKUP($A1719,DICO_Complet!A:R,18,FALSE)=0,"",VLOOKUP($A1719,DICO_Complet!A:R,18,FALSE))</f>
        <v/>
      </c>
    </row>
    <row r="1720" spans="1:20">
      <c r="A1720" s="29">
        <v>260324180100</v>
      </c>
      <c r="B1720" s="30" t="str">
        <f>IF(ISNA(VLOOKUP(Tableau161920[[#This Row],[Référence]],MON_MSG!A:B,2,FALSE)),"N",IF($I1720="Obsolete","N","O"))</f>
        <v>O</v>
      </c>
      <c r="C1720" s="3" t="str">
        <f>VLOOKUP($A1720,DICO_Complet!A:R,3,FALSE)</f>
        <v>Transaction</v>
      </c>
      <c r="D1720" s="3" t="str">
        <f>VLOOKUP($A1720,DICO_Complet!A:R,4,FALSE)</f>
        <v>transactionDetails</v>
      </c>
      <c r="E1720" s="3" t="str">
        <f>VLOOKUP($A1720,DICO_Complet!A:R,5,FALSE)</f>
        <v>msgSentDateTime</v>
      </c>
      <c r="F1720" s="3" t="str">
        <f>VLOOKUP($A1720,DICO_Complet!A:R,6,FALSE)</f>
        <v>ISODateTime</v>
      </c>
      <c r="G1720" s="31" t="str">
        <f>VLOOKUP($A1720,DICO_Complet!A:R,7,FALSE)</f>
        <v>DNS</v>
      </c>
      <c r="H1720" s="31">
        <f>VLOOKUP($A1720,DICO_Complet!A:R,8,FALSE)</f>
        <v>0</v>
      </c>
      <c r="I1720" s="3" t="str">
        <f>IF(VLOOKUP($A1720,DICO_Complet!A:R,9,FALSE)&lt;&gt;0,VLOOKUP($A1720,DICO_Complet!A:R,9,FALSE),"")</f>
        <v/>
      </c>
      <c r="J1720" s="3" t="str">
        <f>VLOOKUP($A1720,DICO_Complet!A:R,10,FALSE)</f>
        <v>Date Time the processor has sent a response</v>
      </c>
      <c r="K1720" s="3" t="str">
        <f>IF(OR(ISNA(VLOOKUP(Tableau161920[[#This Row],[Référence]],MON_MSG!A:H,7,FALSE)),ISBLANK(VLOOKUP(Tableau161920[[#This Row],[Référence]],MON_MSG!A:H,7,FALSE))),"",VLOOKUP(Tableau161920[[#This Row],[Référence]],MON_MSG!A:H,7,FALSE))</f>
        <v/>
      </c>
      <c r="L1720" s="3" t="str">
        <f>IF(OR(ISNA(VLOOKUP(Tableau161920[[#This Row],[Référence]],MON_MSG!A:I,8,FALSE)),ISBLANK(VLOOKUP(Tableau161920[[#This Row],[Référence]],MON_MSG!A:I,8,FALSE))),"",VLOOKUP(Tableau161920[[#This Row],[Référence]],MON_MSG!A:I,8,FALSE))</f>
        <v/>
      </c>
      <c r="M1720" s="3" t="str">
        <f>IF(OR(ISNA(VLOOKUP(Tableau161920[[#This Row],[Référence]],MON_MSG!A:J,9,FALSE)),ISBLANK(VLOOKUP(Tableau161920[[#This Row],[Référence]],MON_MSG!A:J,9,FALSE))),"",VLOOKUP(Tableau161920[[#This Row],[Référence]],MON_MSG!A:J,9,FALSE))</f>
        <v/>
      </c>
      <c r="N1720" s="3" t="str">
        <f>IF(VLOOKUP($A1720,DICO_Complet!A:R,12,FALSE)=0,"",VLOOKUP($A1720,DICO_Complet!A:R,12,FALSE))</f>
        <v/>
      </c>
      <c r="O1720" s="3" t="str">
        <f>IF(VLOOKUP($A1720,DICO_Complet!A:R,13,FALSE)=0,"",VLOOKUP($A1720,DICO_Complet!A:R,13,FALSE))</f>
        <v/>
      </c>
      <c r="P1720" s="3" t="str">
        <f>IF(VLOOKUP($A1720,DICO_Complet!A:R,14,FALSE)=0,"",VLOOKUP($A1720,DICO_Complet!A:R,14,FALSE))</f>
        <v/>
      </c>
      <c r="Q1720" s="3" t="str">
        <f>IF(VLOOKUP($A1720,DICO_Complet!A:R,15,FALSE)=0,"",VLOOKUP($A1720,DICO_Complet!A:R,15,FALSE))</f>
        <v/>
      </c>
      <c r="R1720" s="3" t="str">
        <f>IF(VLOOKUP($A1720,DICO_Complet!A:R,16,FALSE)=0,"",VLOOKUP($A1720,DICO_Complet!A:R,16,FALSE))</f>
        <v/>
      </c>
      <c r="S1720" s="3" t="str">
        <f>IF(VLOOKUP($A1720,DICO_Complet!A:R,17,FALSE)=0,"",VLOOKUP($A1720,DICO_Complet!A:R,17,FALSE))</f>
        <v/>
      </c>
      <c r="T1720" s="3" t="str">
        <f>IF(VLOOKUP($A1720,DICO_Complet!A:R,18,FALSE)=0,"",VLOOKUP($A1720,DICO_Complet!A:R,18,FALSE))</f>
        <v/>
      </c>
    </row>
    <row r="1721" spans="1:20">
      <c r="A1721" s="29">
        <v>260324180400</v>
      </c>
      <c r="B1721" s="30" t="str">
        <f>IF(ISNA(VLOOKUP(Tableau161920[[#This Row],[Référence]],MON_MSG!A:B,2,FALSE)),"N",IF($I1721="Obsolete","N","O"))</f>
        <v>O</v>
      </c>
      <c r="C1721" s="3" t="str">
        <f>VLOOKUP($A1721,DICO_Complet!A:R,3,FALSE)</f>
        <v>Transaction</v>
      </c>
      <c r="D1721" s="3" t="str">
        <f>VLOOKUP($A1721,DICO_Complet!A:R,4,FALSE)</f>
        <v>transactionDetails</v>
      </c>
      <c r="E1721" s="3" t="str">
        <f>VLOOKUP($A1721,DICO_Complet!A:R,5,FALSE)</f>
        <v>msgSentToIssuerDateTime</v>
      </c>
      <c r="F1721" s="3" t="str">
        <f>VLOOKUP($A1721,DICO_Complet!A:R,6,FALSE)</f>
        <v>ISODateTime</v>
      </c>
      <c r="G1721" s="31" t="str">
        <f>VLOOKUP($A1721,DICO_Complet!A:R,7,FALSE)</f>
        <v>DNS</v>
      </c>
      <c r="H1721" s="31">
        <f>VLOOKUP($A1721,DICO_Complet!A:R,8,FALSE)</f>
        <v>0</v>
      </c>
      <c r="I1721" s="3" t="str">
        <f>IF(VLOOKUP($A1721,DICO_Complet!A:R,9,FALSE)&lt;&gt;0,VLOOKUP($A1721,DICO_Complet!A:R,9,FALSE),"")</f>
        <v/>
      </c>
      <c r="J1721" s="3" t="str">
        <f>VLOOKUP($A1721,DICO_Complet!A:R,10,FALSE)</f>
        <v>Date Time the processor has sent a question to Issuer</v>
      </c>
      <c r="K1721" s="3" t="str">
        <f>IF(OR(ISNA(VLOOKUP(Tableau161920[[#This Row],[Référence]],MON_MSG!A:H,7,FALSE)),ISBLANK(VLOOKUP(Tableau161920[[#This Row],[Référence]],MON_MSG!A:H,7,FALSE))),"",VLOOKUP(Tableau161920[[#This Row],[Référence]],MON_MSG!A:H,7,FALSE))</f>
        <v/>
      </c>
      <c r="L1721" s="3" t="str">
        <f>IF(OR(ISNA(VLOOKUP(Tableau161920[[#This Row],[Référence]],MON_MSG!A:I,8,FALSE)),ISBLANK(VLOOKUP(Tableau161920[[#This Row],[Référence]],MON_MSG!A:I,8,FALSE))),"",VLOOKUP(Tableau161920[[#This Row],[Référence]],MON_MSG!A:I,8,FALSE))</f>
        <v/>
      </c>
      <c r="M1721" s="3" t="str">
        <f>IF(OR(ISNA(VLOOKUP(Tableau161920[[#This Row],[Référence]],MON_MSG!A:J,9,FALSE)),ISBLANK(VLOOKUP(Tableau161920[[#This Row],[Référence]],MON_MSG!A:J,9,FALSE))),"",VLOOKUP(Tableau161920[[#This Row],[Référence]],MON_MSG!A:J,9,FALSE))</f>
        <v/>
      </c>
      <c r="N1721" s="3" t="str">
        <f>IF(VLOOKUP($A1721,DICO_Complet!A:R,12,FALSE)=0,"",VLOOKUP($A1721,DICO_Complet!A:R,12,FALSE))</f>
        <v/>
      </c>
      <c r="O1721" s="3" t="str">
        <f>IF(VLOOKUP($A1721,DICO_Complet!A:R,13,FALSE)=0,"",VLOOKUP($A1721,DICO_Complet!A:R,13,FALSE))</f>
        <v/>
      </c>
      <c r="P1721" s="3" t="str">
        <f>IF(VLOOKUP($A1721,DICO_Complet!A:R,14,FALSE)=0,"",VLOOKUP($A1721,DICO_Complet!A:R,14,FALSE))</f>
        <v/>
      </c>
      <c r="Q1721" s="3" t="str">
        <f>IF(VLOOKUP($A1721,DICO_Complet!A:R,15,FALSE)=0,"",VLOOKUP($A1721,DICO_Complet!A:R,15,FALSE))</f>
        <v/>
      </c>
      <c r="R1721" s="3" t="str">
        <f>IF(VLOOKUP($A1721,DICO_Complet!A:R,16,FALSE)=0,"",VLOOKUP($A1721,DICO_Complet!A:R,16,FALSE))</f>
        <v/>
      </c>
      <c r="S1721" s="3" t="str">
        <f>IF(VLOOKUP($A1721,DICO_Complet!A:R,17,FALSE)=0,"",VLOOKUP($A1721,DICO_Complet!A:R,17,FALSE))</f>
        <v/>
      </c>
      <c r="T1721" s="3" t="str">
        <f>IF(VLOOKUP($A1721,DICO_Complet!A:R,18,FALSE)=0,"",VLOOKUP($A1721,DICO_Complet!A:R,18,FALSE))</f>
        <v/>
      </c>
    </row>
    <row r="1722" spans="1:20">
      <c r="A1722" s="29">
        <v>241112000211</v>
      </c>
      <c r="B1722" s="30" t="str">
        <f>IF(ISNA(VLOOKUP(Tableau161920[[#This Row],[Référence]],MON_MSG!A:B,2,FALSE)),"N",IF($I1722="Obsolete","N","O"))</f>
        <v>O</v>
      </c>
      <c r="C1722" s="3" t="str">
        <f>VLOOKUP($A1722,DICO_Complet!A:R,3,FALSE)</f>
        <v>Transaction</v>
      </c>
      <c r="D1722" s="3" t="str">
        <f>VLOOKUP($A1722,DICO_Complet!A:R,4,FALSE)</f>
        <v>transactionDetails</v>
      </c>
      <c r="E1722" s="3" t="str">
        <f>VLOOKUP($A1722,DICO_Complet!A:R,5,FALSE)</f>
        <v>multiplePaymentValidityDate</v>
      </c>
      <c r="F1722" s="3" t="str">
        <f>VLOOKUP($A1722,DICO_Complet!A:R,6,FALSE)</f>
        <v>ISODate</v>
      </c>
      <c r="G1722" s="31" t="str">
        <f>VLOOKUP($A1722,DICO_Complet!A:R,7,FALSE)</f>
        <v>DNS</v>
      </c>
      <c r="H1722" s="31">
        <f>VLOOKUP($A1722,DICO_Complet!A:R,8,FALSE)</f>
        <v>0</v>
      </c>
      <c r="I1722" s="3" t="str">
        <f>IF(VLOOKUP($A1722,DICO_Complet!A:R,9,FALSE)&lt;&gt;0,VLOOKUP($A1722,DICO_Complet!A:R,9,FALSE),"")</f>
        <v/>
      </c>
      <c r="J1722" s="3" t="str">
        <f>VLOOKUP($A1722,DICO_Complet!A:R,10,FALSE)</f>
        <v>Validity date for a multiple payment</v>
      </c>
      <c r="K1722" s="3" t="str">
        <f>IF(OR(ISNA(VLOOKUP(Tableau161920[[#This Row],[Référence]],MON_MSG!A:H,7,FALSE)),ISBLANK(VLOOKUP(Tableau161920[[#This Row],[Référence]],MON_MSG!A:H,7,FALSE))),"",VLOOKUP(Tableau161920[[#This Row],[Référence]],MON_MSG!A:H,7,FALSE))</f>
        <v/>
      </c>
      <c r="L1722" s="3" t="str">
        <f>IF(OR(ISNA(VLOOKUP(Tableau161920[[#This Row],[Référence]],MON_MSG!A:I,8,FALSE)),ISBLANK(VLOOKUP(Tableau161920[[#This Row],[Référence]],MON_MSG!A:I,8,FALSE))),"",VLOOKUP(Tableau161920[[#This Row],[Référence]],MON_MSG!A:I,8,FALSE))</f>
        <v/>
      </c>
      <c r="M1722" s="3" t="str">
        <f>IF(OR(ISNA(VLOOKUP(Tableau161920[[#This Row],[Référence]],MON_MSG!A:J,9,FALSE)),ISBLANK(VLOOKUP(Tableau161920[[#This Row],[Référence]],MON_MSG!A:J,9,FALSE))),"",VLOOKUP(Tableau161920[[#This Row],[Référence]],MON_MSG!A:J,9,FALSE))</f>
        <v/>
      </c>
      <c r="N1722" s="3" t="str">
        <f>IF(VLOOKUP($A1722,DICO_Complet!A:R,12,FALSE)=0,"",VLOOKUP($A1722,DICO_Complet!A:R,12,FALSE))</f>
        <v>RSB57_45</v>
      </c>
      <c r="O1722" s="3" t="str">
        <f>IF(VLOOKUP($A1722,DICO_Complet!A:R,13,FALSE)=0,"",VLOOKUP($A1722,DICO_Complet!A:R,13,FALSE))</f>
        <v>057-0045</v>
      </c>
      <c r="P1722" s="3" t="str">
        <f>IF(VLOOKUP($A1722,DICO_Complet!A:R,14,FALSE)=0,"",VLOOKUP($A1722,DICO_Complet!A:R,14,FALSE))</f>
        <v/>
      </c>
      <c r="Q1722" s="3" t="str">
        <f>IF(VLOOKUP($A1722,DICO_Complet!A:R,15,FALSE)=0,"",VLOOKUP($A1722,DICO_Complet!A:R,15,FALSE))</f>
        <v>056-0045</v>
      </c>
      <c r="R1722" s="3" t="str">
        <f>IF(VLOOKUP($A1722,DICO_Complet!A:R,16,FALSE)=0,"",VLOOKUP($A1722,DICO_Complet!A:R,16,FALSE))</f>
        <v/>
      </c>
      <c r="S1722" s="3" t="str">
        <f>IF(VLOOKUP($A1722,DICO_Complet!A:R,17,FALSE)=0,"",VLOOKUP($A1722,DICO_Complet!A:R,17,FALSE))</f>
        <v/>
      </c>
      <c r="T1722" s="3" t="str">
        <f>IF(VLOOKUP($A1722,DICO_Complet!A:R,18,FALSE)=0,"",VLOOKUP($A1722,DICO_Complet!A:R,18,FALSE))</f>
        <v/>
      </c>
    </row>
    <row r="1723" spans="1:20">
      <c r="A1723" s="29">
        <v>250331151801</v>
      </c>
      <c r="B1723" s="30" t="str">
        <f>IF(ISNA(VLOOKUP(Tableau161920[[#This Row],[Référence]],MON_MSG!A:B,2,FALSE)),"N",IF($I1723="Obsolete","N","O"))</f>
        <v>O</v>
      </c>
      <c r="C1723" s="3" t="str">
        <f>VLOOKUP($A1723,DICO_Complet!A:R,3,FALSE)</f>
        <v>Transaction</v>
      </c>
      <c r="D1723" s="3" t="str">
        <f>VLOOKUP($A1723,DICO_Complet!A:R,4,FALSE)</f>
        <v>transactionDetails</v>
      </c>
      <c r="E1723" s="3" t="str">
        <f>VLOOKUP($A1723,DICO_Complet!A:R,5,FALSE)</f>
        <v>nextAction</v>
      </c>
      <c r="F1723" s="3" t="str">
        <f>VLOOKUP($A1723,DICO_Complet!A:R,6,FALSE)</f>
        <v>NextActionCodeset</v>
      </c>
      <c r="G1723" s="31" t="str">
        <f>VLOOKUP($A1723,DICO_Complet!A:R,7,FALSE)</f>
        <v>DNS</v>
      </c>
      <c r="H1723" s="31">
        <f>VLOOKUP($A1723,DICO_Complet!A:R,8,FALSE)</f>
        <v>0</v>
      </c>
      <c r="I1723" s="3" t="str">
        <f>IF(VLOOKUP($A1723,DICO_Complet!A:R,9,FALSE)&lt;&gt;0,VLOOKUP($A1723,DICO_Complet!A:R,9,FALSE),"")</f>
        <v/>
      </c>
      <c r="J1723" s="3" t="str">
        <f>VLOOKUP($A1723,DICO_Complet!A:R,10,FALSE)</f>
        <v>Next action</v>
      </c>
      <c r="K1723" s="3" t="str">
        <f>IF(OR(ISNA(VLOOKUP(Tableau161920[[#This Row],[Référence]],MON_MSG!A:H,7,FALSE)),ISBLANK(VLOOKUP(Tableau161920[[#This Row],[Référence]],MON_MSG!A:H,7,FALSE))),"",VLOOKUP(Tableau161920[[#This Row],[Référence]],MON_MSG!A:H,7,FALSE))</f>
        <v/>
      </c>
      <c r="L1723" s="3" t="str">
        <f>IF(OR(ISNA(VLOOKUP(Tableau161920[[#This Row],[Référence]],MON_MSG!A:I,8,FALSE)),ISBLANK(VLOOKUP(Tableau161920[[#This Row],[Référence]],MON_MSG!A:I,8,FALSE))),"",VLOOKUP(Tableau161920[[#This Row],[Référence]],MON_MSG!A:I,8,FALSE))</f>
        <v/>
      </c>
      <c r="M1723" s="3" t="str">
        <f>IF(OR(ISNA(VLOOKUP(Tableau161920[[#This Row],[Référence]],MON_MSG!A:J,9,FALSE)),ISBLANK(VLOOKUP(Tableau161920[[#This Row],[Référence]],MON_MSG!A:J,9,FALSE))),"",VLOOKUP(Tableau161920[[#This Row],[Référence]],MON_MSG!A:J,9,FALSE))</f>
        <v/>
      </c>
      <c r="N1723" s="3" t="str">
        <f>IF(VLOOKUP($A1723,DICO_Complet!A:R,12,FALSE)=0,"",VLOOKUP($A1723,DICO_Complet!A:R,12,FALSE))</f>
        <v/>
      </c>
      <c r="O1723" s="3" t="str">
        <f>IF(VLOOKUP($A1723,DICO_Complet!A:R,13,FALSE)=0,"",VLOOKUP($A1723,DICO_Complet!A:R,13,FALSE))</f>
        <v/>
      </c>
      <c r="P1723" s="3" t="str">
        <f>IF(VLOOKUP($A1723,DICO_Complet!A:R,14,FALSE)=0,"",VLOOKUP($A1723,DICO_Complet!A:R,14,FALSE))</f>
        <v>039-p2</v>
      </c>
      <c r="Q1723" s="3" t="str">
        <f>IF(VLOOKUP($A1723,DICO_Complet!A:R,15,FALSE)=0,"",VLOOKUP($A1723,DICO_Complet!A:R,15,FALSE))</f>
        <v/>
      </c>
      <c r="R1723" s="3" t="str">
        <f>IF(VLOOKUP($A1723,DICO_Complet!A:R,16,FALSE)=0,"",VLOOKUP($A1723,DICO_Complet!A:R,16,FALSE))</f>
        <v/>
      </c>
      <c r="S1723" s="3" t="str">
        <f>IF(VLOOKUP($A1723,DICO_Complet!A:R,17,FALSE)=0,"",VLOOKUP($A1723,DICO_Complet!A:R,17,FALSE))</f>
        <v/>
      </c>
      <c r="T1723" s="3" t="str">
        <f>IF(VLOOKUP($A1723,DICO_Complet!A:R,18,FALSE)=0,"",VLOOKUP($A1723,DICO_Complet!A:R,18,FALSE))</f>
        <v/>
      </c>
    </row>
    <row r="1724" spans="1:20">
      <c r="A1724" s="29">
        <v>250627182400</v>
      </c>
      <c r="B1724" s="30" t="str">
        <f>IF(ISNA(VLOOKUP(Tableau161920[[#This Row],[Référence]],MON_MSG!A:B,2,FALSE)),"N",IF($I1724="Obsolete","N","O"))</f>
        <v>O</v>
      </c>
      <c r="C1724" s="3" t="str">
        <f>VLOOKUP($A1724,DICO_Complet!A:R,3,FALSE)</f>
        <v>Transaction</v>
      </c>
      <c r="D1724" s="3" t="str">
        <f>VLOOKUP($A1724,DICO_Complet!A:R,4,FALSE)</f>
        <v>transactionDetails</v>
      </c>
      <c r="E1724" s="3" t="str">
        <f>VLOOKUP($A1724,DICO_Complet!A:R,5,FALSE)</f>
        <v>nonCompletedTransactionReason</v>
      </c>
      <c r="F1724" s="3" t="str">
        <f>VLOOKUP($A1724,DICO_Complet!A:R,6,FALSE)</f>
        <v>NonCompletedTransactionReasonCodeset</v>
      </c>
      <c r="G1724" s="31" t="str">
        <f>VLOOKUP($A1724,DICO_Complet!A:R,7,FALSE)</f>
        <v>DNS</v>
      </c>
      <c r="H1724" s="31">
        <f>VLOOKUP($A1724,DICO_Complet!A:R,8,FALSE)</f>
        <v>0</v>
      </c>
      <c r="I1724" s="3" t="str">
        <f>IF(VLOOKUP($A1724,DICO_Complet!A:R,9,FALSE)&lt;&gt;0,VLOOKUP($A1724,DICO_Complet!A:R,9,FALSE),"")</f>
        <v/>
      </c>
      <c r="J1724" s="3" t="str">
        <f>VLOOKUP($A1724,DICO_Complet!A:R,10,FALSE)</f>
        <v xml:space="preserve">Reason for non completed transaction </v>
      </c>
      <c r="K1724" s="3" t="str">
        <f>IF(OR(ISNA(VLOOKUP(Tableau161920[[#This Row],[Référence]],MON_MSG!A:H,7,FALSE)),ISBLANK(VLOOKUP(Tableau161920[[#This Row],[Référence]],MON_MSG!A:H,7,FALSE))),"",VLOOKUP(Tableau161920[[#This Row],[Référence]],MON_MSG!A:H,7,FALSE))</f>
        <v/>
      </c>
      <c r="L1724" s="3" t="str">
        <f>IF(OR(ISNA(VLOOKUP(Tableau161920[[#This Row],[Référence]],MON_MSG!A:I,8,FALSE)),ISBLANK(VLOOKUP(Tableau161920[[#This Row],[Référence]],MON_MSG!A:I,8,FALSE))),"",VLOOKUP(Tableau161920[[#This Row],[Référence]],MON_MSG!A:I,8,FALSE))</f>
        <v/>
      </c>
      <c r="M1724" s="3" t="str">
        <f>IF(OR(ISNA(VLOOKUP(Tableau161920[[#This Row],[Référence]],MON_MSG!A:J,9,FALSE)),ISBLANK(VLOOKUP(Tableau161920[[#This Row],[Référence]],MON_MSG!A:J,9,FALSE))),"",VLOOKUP(Tableau161920[[#This Row],[Référence]],MON_MSG!A:J,9,FALSE))</f>
        <v/>
      </c>
      <c r="N1724" s="3" t="str">
        <f>IF(VLOOKUP($A1724,DICO_Complet!A:R,12,FALSE)=0,"",VLOOKUP($A1724,DICO_Complet!A:R,12,FALSE))</f>
        <v/>
      </c>
      <c r="O1724" s="3" t="str">
        <f>IF(VLOOKUP($A1724,DICO_Complet!A:R,13,FALSE)=0,"",VLOOKUP($A1724,DICO_Complet!A:R,13,FALSE))</f>
        <v/>
      </c>
      <c r="P1724" s="3" t="str">
        <f>IF(VLOOKUP($A1724,DICO_Complet!A:R,14,FALSE)=0,"",VLOOKUP($A1724,DICO_Complet!A:R,14,FALSE))</f>
        <v>058-FF50</v>
      </c>
      <c r="Q1724" s="3" t="str">
        <f>IF(VLOOKUP($A1724,DICO_Complet!A:R,15,FALSE)=0,"",VLOOKUP($A1724,DICO_Complet!A:R,15,FALSE))</f>
        <v/>
      </c>
      <c r="R1724" s="3" t="str">
        <f>IF(VLOOKUP($A1724,DICO_Complet!A:R,16,FALSE)=0,"",VLOOKUP($A1724,DICO_Complet!A:R,16,FALSE))</f>
        <v/>
      </c>
      <c r="S1724" s="3" t="str">
        <f>IF(VLOOKUP($A1724,DICO_Complet!A:R,17,FALSE)=0,"",VLOOKUP($A1724,DICO_Complet!A:R,17,FALSE))</f>
        <v/>
      </c>
      <c r="T1724" s="3" t="str">
        <f>IF(VLOOKUP($A1724,DICO_Complet!A:R,18,FALSE)=0,"",VLOOKUP($A1724,DICO_Complet!A:R,18,FALSE))</f>
        <v/>
      </c>
    </row>
    <row r="1725" spans="1:20">
      <c r="A1725" s="29">
        <v>251202143406</v>
      </c>
      <c r="B1725" s="30" t="str">
        <f>IF(ISNA(VLOOKUP(Tableau161920[[#This Row],[Référence]],MON_MSG!A:B,2,FALSE)),"N",IF($I1725="Obsolete","N","O"))</f>
        <v>O</v>
      </c>
      <c r="C1725" s="3" t="str">
        <f>VLOOKUP($A1725,DICO_Complet!A:R,3,FALSE)</f>
        <v>Transaction</v>
      </c>
      <c r="D1725" s="3" t="str">
        <f>VLOOKUP($A1725,DICO_Complet!A:R,4,FALSE)</f>
        <v>transactionDetails</v>
      </c>
      <c r="E1725" s="3" t="str">
        <f>VLOOKUP($A1725,DICO_Complet!A:R,5,FALSE)</f>
        <v>nonrefundReasonCode</v>
      </c>
      <c r="F1725" s="3" t="str">
        <f>VLOOKUP($A1725,DICO_Complet!A:R,6,FALSE)</f>
        <v>Exact3AlphaNumericText</v>
      </c>
      <c r="G1725" s="31" t="str">
        <f>VLOOKUP($A1725,DICO_Complet!A:R,7,FALSE)</f>
        <v>DNS</v>
      </c>
      <c r="H1725" s="31">
        <f>VLOOKUP($A1725,DICO_Complet!A:R,8,FALSE)</f>
        <v>0</v>
      </c>
      <c r="I1725" s="3" t="str">
        <f>IF(VLOOKUP($A1725,DICO_Complet!A:R,9,FALSE)&lt;&gt;0,VLOOKUP($A1725,DICO_Complet!A:R,9,FALSE),"")</f>
        <v/>
      </c>
      <c r="J1725" s="3" t="str">
        <f>VLOOKUP($A1725,DICO_Complet!A:R,10,FALSE)</f>
        <v>Code reason of the nonrefund of the dispute</v>
      </c>
      <c r="K1725" s="3" t="str">
        <f>IF(OR(ISNA(VLOOKUP(Tableau161920[[#This Row],[Référence]],MON_MSG!A:H,7,FALSE)),ISBLANK(VLOOKUP(Tableau161920[[#This Row],[Référence]],MON_MSG!A:H,7,FALSE))),"",VLOOKUP(Tableau161920[[#This Row],[Référence]],MON_MSG!A:H,7,FALSE))</f>
        <v/>
      </c>
      <c r="L1725" s="3" t="str">
        <f>IF(OR(ISNA(VLOOKUP(Tableau161920[[#This Row],[Référence]],MON_MSG!A:I,8,FALSE)),ISBLANK(VLOOKUP(Tableau161920[[#This Row],[Référence]],MON_MSG!A:I,8,FALSE))),"",VLOOKUP(Tableau161920[[#This Row],[Référence]],MON_MSG!A:I,8,FALSE))</f>
        <v/>
      </c>
      <c r="M1725" s="3" t="str">
        <f>IF(OR(ISNA(VLOOKUP(Tableau161920[[#This Row],[Référence]],MON_MSG!A:J,9,FALSE)),ISBLANK(VLOOKUP(Tableau161920[[#This Row],[Référence]],MON_MSG!A:J,9,FALSE))),"",VLOOKUP(Tableau161920[[#This Row],[Référence]],MON_MSG!A:J,9,FALSE))</f>
        <v/>
      </c>
      <c r="N1725" s="3" t="str">
        <f>IF(VLOOKUP($A1725,DICO_Complet!A:R,12,FALSE)=0,"",VLOOKUP($A1725,DICO_Complet!A:R,12,FALSE))</f>
        <v/>
      </c>
      <c r="O1725" s="3" t="str">
        <f>IF(VLOOKUP($A1725,DICO_Complet!A:R,13,FALSE)=0,"",VLOOKUP($A1725,DICO_Complet!A:R,13,FALSE))</f>
        <v/>
      </c>
      <c r="P1725" s="3" t="str">
        <f>IF(VLOOKUP($A1725,DICO_Complet!A:R,14,FALSE)=0,"",VLOOKUP($A1725,DICO_Complet!A:R,14,FALSE))</f>
        <v/>
      </c>
      <c r="Q1725" s="3" t="str">
        <f>IF(VLOOKUP($A1725,DICO_Complet!A:R,15,FALSE)=0,"",VLOOKUP($A1725,DICO_Complet!A:R,15,FALSE))</f>
        <v/>
      </c>
      <c r="R1725" s="3" t="str">
        <f>IF(VLOOKUP($A1725,DICO_Complet!A:R,16,FALSE)=0,"",VLOOKUP($A1725,DICO_Complet!A:R,16,FALSE))</f>
        <v/>
      </c>
      <c r="S1725" s="3" t="str">
        <f>IF(VLOOKUP($A1725,DICO_Complet!A:R,17,FALSE)=0,"",VLOOKUP($A1725,DICO_Complet!A:R,17,FALSE))</f>
        <v/>
      </c>
      <c r="T1725" s="3" t="str">
        <f>IF(VLOOKUP($A1725,DICO_Complet!A:R,18,FALSE)=0,"",VLOOKUP($A1725,DICO_Complet!A:R,18,FALSE))</f>
        <v/>
      </c>
    </row>
    <row r="1726" spans="1:20">
      <c r="A1726" s="29">
        <v>250324131111</v>
      </c>
      <c r="B1726" s="30" t="str">
        <f>IF(ISNA(VLOOKUP(Tableau161920[[#This Row],[Référence]],MON_MSG!A:B,2,FALSE)),"N",IF($I1726="Obsolete","N","O"))</f>
        <v>O</v>
      </c>
      <c r="C1726" s="3" t="str">
        <f>VLOOKUP($A1726,DICO_Complet!A:R,3,FALSE)</f>
        <v>Transaction</v>
      </c>
      <c r="D1726" s="3" t="str">
        <f>VLOOKUP($A1726,DICO_Complet!A:R,4,FALSE)</f>
        <v>transactionDetails</v>
      </c>
      <c r="E1726" s="3" t="str">
        <f>VLOOKUP($A1726,DICO_Complet!A:R,5,FALSE)</f>
        <v>nonrefundReasonLabel</v>
      </c>
      <c r="F1726" s="3" t="str">
        <f>VLOOKUP($A1726,DICO_Complet!A:R,6,FALSE)</f>
        <v>Max255Text</v>
      </c>
      <c r="G1726" s="31" t="str">
        <f>VLOOKUP($A1726,DICO_Complet!A:R,7,FALSE)</f>
        <v>DNS</v>
      </c>
      <c r="H1726" s="31">
        <f>VLOOKUP($A1726,DICO_Complet!A:R,8,FALSE)</f>
        <v>0</v>
      </c>
      <c r="I1726" s="3" t="str">
        <f>IF(VLOOKUP($A1726,DICO_Complet!A:R,9,FALSE)&lt;&gt;0,VLOOKUP($A1726,DICO_Complet!A:R,9,FALSE),"")</f>
        <v/>
      </c>
      <c r="J1726" s="3" t="str">
        <f>VLOOKUP($A1726,DICO_Complet!A:R,10,FALSE)</f>
        <v>Resaon of the nonrefund of the dispute</v>
      </c>
      <c r="K1726" s="3" t="str">
        <f>IF(OR(ISNA(VLOOKUP(Tableau161920[[#This Row],[Référence]],MON_MSG!A:H,7,FALSE)),ISBLANK(VLOOKUP(Tableau161920[[#This Row],[Référence]],MON_MSG!A:H,7,FALSE))),"",VLOOKUP(Tableau161920[[#This Row],[Référence]],MON_MSG!A:H,7,FALSE))</f>
        <v/>
      </c>
      <c r="L1726" s="3" t="str">
        <f>IF(OR(ISNA(VLOOKUP(Tableau161920[[#This Row],[Référence]],MON_MSG!A:I,8,FALSE)),ISBLANK(VLOOKUP(Tableau161920[[#This Row],[Référence]],MON_MSG!A:I,8,FALSE))),"",VLOOKUP(Tableau161920[[#This Row],[Référence]],MON_MSG!A:I,8,FALSE))</f>
        <v/>
      </c>
      <c r="M1726" s="3" t="str">
        <f>IF(OR(ISNA(VLOOKUP(Tableau161920[[#This Row],[Référence]],MON_MSG!A:J,9,FALSE)),ISBLANK(VLOOKUP(Tableau161920[[#This Row],[Référence]],MON_MSG!A:J,9,FALSE))),"",VLOOKUP(Tableau161920[[#This Row],[Référence]],MON_MSG!A:J,9,FALSE))</f>
        <v/>
      </c>
      <c r="N1726" s="3" t="str">
        <f>IF(VLOOKUP($A1726,DICO_Complet!A:R,12,FALSE)=0,"",VLOOKUP($A1726,DICO_Complet!A:R,12,FALSE))</f>
        <v/>
      </c>
      <c r="O1726" s="3" t="str">
        <f>IF(VLOOKUP($A1726,DICO_Complet!A:R,13,FALSE)=0,"",VLOOKUP($A1726,DICO_Complet!A:R,13,FALSE))</f>
        <v/>
      </c>
      <c r="P1726" s="3" t="str">
        <f>IF(VLOOKUP($A1726,DICO_Complet!A:R,14,FALSE)=0,"",VLOOKUP($A1726,DICO_Complet!A:R,14,FALSE))</f>
        <v/>
      </c>
      <c r="Q1726" s="3" t="str">
        <f>IF(VLOOKUP($A1726,DICO_Complet!A:R,15,FALSE)=0,"",VLOOKUP($A1726,DICO_Complet!A:R,15,FALSE))</f>
        <v/>
      </c>
      <c r="R1726" s="3" t="str">
        <f>IF(VLOOKUP($A1726,DICO_Complet!A:R,16,FALSE)=0,"",VLOOKUP($A1726,DICO_Complet!A:R,16,FALSE))</f>
        <v/>
      </c>
      <c r="S1726" s="3" t="str">
        <f>IF(VLOOKUP($A1726,DICO_Complet!A:R,17,FALSE)=0,"",VLOOKUP($A1726,DICO_Complet!A:R,17,FALSE))</f>
        <v/>
      </c>
      <c r="T1726" s="3" t="str">
        <f>IF(VLOOKUP($A1726,DICO_Complet!A:R,18,FALSE)=0,"",VLOOKUP($A1726,DICO_Complet!A:R,18,FALSE))</f>
        <v/>
      </c>
    </row>
    <row r="1727" spans="1:20">
      <c r="A1727" s="29">
        <v>260205111500</v>
      </c>
      <c r="B1727" s="30" t="str">
        <f>IF(ISNA(VLOOKUP(Tableau161920[[#This Row],[Référence]],MON_MSG!A:B,2,FALSE)),"N",IF($I1727="Obsolete","N","O"))</f>
        <v>O</v>
      </c>
      <c r="C1727" s="3" t="str">
        <f>VLOOKUP($A1727,DICO_Complet!A:R,3,FALSE)</f>
        <v>Transaction</v>
      </c>
      <c r="D1727" s="3" t="str">
        <f>VLOOKUP($A1727,DICO_Complet!A:R,4,FALSE)</f>
        <v>transactionDetails</v>
      </c>
      <c r="E1727" s="3" t="str">
        <f>VLOOKUP($A1727,DICO_Complet!A:R,5,FALSE)</f>
        <v>nonrefundReasonTechnicalInternalId</v>
      </c>
      <c r="F1727" s="3" t="str">
        <f>VLOOKUP($A1727,DICO_Complet!A:R,6,FALSE)</f>
        <v>Max19NumericText</v>
      </c>
      <c r="G1727" s="31" t="str">
        <f>VLOOKUP($A1727,DICO_Complet!A:R,7,FALSE)</f>
        <v>DNS</v>
      </c>
      <c r="H1727" s="31">
        <f>VLOOKUP($A1727,DICO_Complet!A:R,8,FALSE)</f>
        <v>0</v>
      </c>
      <c r="I1727" s="3" t="str">
        <f>IF(VLOOKUP($A1727,DICO_Complet!A:R,9,FALSE)&lt;&gt;0,VLOOKUP($A1727,DICO_Complet!A:R,9,FALSE),"")</f>
        <v/>
      </c>
      <c r="J1727" s="3" t="str">
        <f>VLOOKUP($A1727,DICO_Complet!A:R,10,FALSE)</f>
        <v>Technical internal reference of the nonrefund of the dispute</v>
      </c>
      <c r="K1727" s="3" t="str">
        <f>IF(OR(ISNA(VLOOKUP(Tableau161920[[#This Row],[Référence]],MON_MSG!A:H,7,FALSE)),ISBLANK(VLOOKUP(Tableau161920[[#This Row],[Référence]],MON_MSG!A:H,7,FALSE))),"",VLOOKUP(Tableau161920[[#This Row],[Référence]],MON_MSG!A:H,7,FALSE))</f>
        <v/>
      </c>
      <c r="L1727" s="3" t="str">
        <f>IF(OR(ISNA(VLOOKUP(Tableau161920[[#This Row],[Référence]],MON_MSG!A:I,8,FALSE)),ISBLANK(VLOOKUP(Tableau161920[[#This Row],[Référence]],MON_MSG!A:I,8,FALSE))),"",VLOOKUP(Tableau161920[[#This Row],[Référence]],MON_MSG!A:I,8,FALSE))</f>
        <v/>
      </c>
      <c r="M1727" s="3" t="str">
        <f>IF(OR(ISNA(VLOOKUP(Tableau161920[[#This Row],[Référence]],MON_MSG!A:J,9,FALSE)),ISBLANK(VLOOKUP(Tableau161920[[#This Row],[Référence]],MON_MSG!A:J,9,FALSE))),"",VLOOKUP(Tableau161920[[#This Row],[Référence]],MON_MSG!A:J,9,FALSE))</f>
        <v/>
      </c>
      <c r="N1727" s="3" t="str">
        <f>IF(VLOOKUP($A1727,DICO_Complet!A:R,12,FALSE)=0,"",VLOOKUP($A1727,DICO_Complet!A:R,12,FALSE))</f>
        <v/>
      </c>
      <c r="O1727" s="3" t="str">
        <f>IF(VLOOKUP($A1727,DICO_Complet!A:R,13,FALSE)=0,"",VLOOKUP($A1727,DICO_Complet!A:R,13,FALSE))</f>
        <v/>
      </c>
      <c r="P1727" s="3" t="str">
        <f>IF(VLOOKUP($A1727,DICO_Complet!A:R,14,FALSE)=0,"",VLOOKUP($A1727,DICO_Complet!A:R,14,FALSE))</f>
        <v/>
      </c>
      <c r="Q1727" s="3" t="str">
        <f>IF(VLOOKUP($A1727,DICO_Complet!A:R,15,FALSE)=0,"",VLOOKUP($A1727,DICO_Complet!A:R,15,FALSE))</f>
        <v/>
      </c>
      <c r="R1727" s="3" t="str">
        <f>IF(VLOOKUP($A1727,DICO_Complet!A:R,16,FALSE)=0,"",VLOOKUP($A1727,DICO_Complet!A:R,16,FALSE))</f>
        <v/>
      </c>
      <c r="S1727" s="3" t="str">
        <f>IF(VLOOKUP($A1727,DICO_Complet!A:R,17,FALSE)=0,"",VLOOKUP($A1727,DICO_Complet!A:R,17,FALSE))</f>
        <v/>
      </c>
      <c r="T1727" s="3" t="str">
        <f>IF(VLOOKUP($A1727,DICO_Complet!A:R,18,FALSE)=0,"",VLOOKUP($A1727,DICO_Complet!A:R,18,FALSE))</f>
        <v/>
      </c>
    </row>
    <row r="1728" spans="1:20">
      <c r="A1728" s="29">
        <v>251110163202</v>
      </c>
      <c r="B1728" s="30" t="str">
        <f>IF(ISNA(VLOOKUP(Tableau161920[[#This Row],[Référence]],MON_MSG!A:B,2,FALSE)),"N",IF($I1728="Obsolete","N","O"))</f>
        <v>O</v>
      </c>
      <c r="C1728" s="3" t="str">
        <f>VLOOKUP($A1728,DICO_Complet!A:R,3,FALSE)</f>
        <v>Transaction</v>
      </c>
      <c r="D1728" s="3" t="str">
        <f>VLOOKUP($A1728,DICO_Complet!A:R,4,FALSE)</f>
        <v>transactionDetails</v>
      </c>
      <c r="E1728" s="3" t="str">
        <f>VLOOKUP($A1728,DICO_Complet!A:R,5,FALSE)</f>
        <v>originalUniqueIdNetwork</v>
      </c>
      <c r="F1728" s="3" t="str">
        <f>VLOOKUP($A1728,DICO_Complet!A:R,6,FALSE)</f>
        <v>NetworkCodeset</v>
      </c>
      <c r="G1728" s="31" t="str">
        <f>VLOOKUP($A1728,DICO_Complet!A:R,7,FALSE)</f>
        <v>DNS</v>
      </c>
      <c r="H1728" s="31">
        <f>VLOOKUP($A1728,DICO_Complet!A:R,8,FALSE)</f>
        <v>0</v>
      </c>
      <c r="I1728" s="3" t="str">
        <f>IF(VLOOKUP($A1728,DICO_Complet!A:R,9,FALSE)&lt;&gt;0,VLOOKUP($A1728,DICO_Complet!A:R,9,FALSE),"")</f>
        <v/>
      </c>
      <c r="J1728" s="3" t="str">
        <f>VLOOKUP($A1728,DICO_Complet!A:R,10,FALSE)</f>
        <v>Original unique transaction identifier Network</v>
      </c>
      <c r="K1728" s="3" t="str">
        <f>IF(OR(ISNA(VLOOKUP(Tableau161920[[#This Row],[Référence]],MON_MSG!A:H,7,FALSE)),ISBLANK(VLOOKUP(Tableau161920[[#This Row],[Référence]],MON_MSG!A:H,7,FALSE))),"",VLOOKUP(Tableau161920[[#This Row],[Référence]],MON_MSG!A:H,7,FALSE))</f>
        <v/>
      </c>
      <c r="L1728" s="3" t="str">
        <f>IF(OR(ISNA(VLOOKUP(Tableau161920[[#This Row],[Référence]],MON_MSG!A:I,8,FALSE)),ISBLANK(VLOOKUP(Tableau161920[[#This Row],[Référence]],MON_MSG!A:I,8,FALSE))),"",VLOOKUP(Tableau161920[[#This Row],[Référence]],MON_MSG!A:I,8,FALSE))</f>
        <v/>
      </c>
      <c r="M1728" s="3" t="str">
        <f>IF(OR(ISNA(VLOOKUP(Tableau161920[[#This Row],[Référence]],MON_MSG!A:J,9,FALSE)),ISBLANK(VLOOKUP(Tableau161920[[#This Row],[Référence]],MON_MSG!A:J,9,FALSE))),"",VLOOKUP(Tableau161920[[#This Row],[Référence]],MON_MSG!A:J,9,FALSE))</f>
        <v/>
      </c>
      <c r="N1728" s="3" t="str">
        <f>IF(VLOOKUP($A1728,DICO_Complet!A:R,12,FALSE)=0,"",VLOOKUP($A1728,DICO_Complet!A:R,12,FALSE))</f>
        <v>RSB47-99_p1</v>
      </c>
      <c r="O1728" s="3" t="str">
        <f>IF(VLOOKUP($A1728,DICO_Complet!A:R,13,FALSE)=0,"",VLOOKUP($A1728,DICO_Complet!A:R,13,FALSE))</f>
        <v>047-99_p1</v>
      </c>
      <c r="P1728" s="3" t="str">
        <f>IF(VLOOKUP($A1728,DICO_Complet!A:R,14,FALSE)=0,"",VLOOKUP($A1728,DICO_Complet!A:R,14,FALSE))</f>
        <v>047-99-p1</v>
      </c>
      <c r="Q1728" s="3" t="str">
        <f>IF(VLOOKUP($A1728,DICO_Complet!A:R,15,FALSE)=0,"",VLOOKUP($A1728,DICO_Complet!A:R,15,FALSE))</f>
        <v>047-99-p1</v>
      </c>
      <c r="R1728" s="3" t="str">
        <f>IF(VLOOKUP($A1728,DICO_Complet!A:R,16,FALSE)=0,"",VLOOKUP($A1728,DICO_Complet!A:R,16,FALSE))</f>
        <v>field 125, Usage 2, Dataset ID 03, tag 03</v>
      </c>
      <c r="S1728" s="3" t="str">
        <f>IF(VLOOKUP($A1728,DICO_Complet!A:R,17,FALSE)=0,"",VLOOKUP($A1728,DICO_Complet!A:R,17,FALSE))</f>
        <v>DE 048 SE63, DE 0105 SE 001</v>
      </c>
      <c r="T1728" s="3" t="str">
        <f>IF(VLOOKUP($A1728,DICO_Complet!A:R,18,FALSE)=0,"",VLOOKUP($A1728,DICO_Complet!A:R,18,FALSE))</f>
        <v/>
      </c>
    </row>
    <row r="1729" spans="1:20">
      <c r="A1729" s="29">
        <v>251110163203</v>
      </c>
      <c r="B1729" s="30" t="str">
        <f>IF(ISNA(VLOOKUP(Tableau161920[[#This Row],[Référence]],MON_MSG!A:B,2,FALSE)),"N",IF($I1729="Obsolete","N","O"))</f>
        <v>O</v>
      </c>
      <c r="C1729" s="3" t="str">
        <f>VLOOKUP($A1729,DICO_Complet!A:R,3,FALSE)</f>
        <v>Transaction</v>
      </c>
      <c r="D1729" s="3" t="str">
        <f>VLOOKUP($A1729,DICO_Complet!A:R,4,FALSE)</f>
        <v>transactionDetails</v>
      </c>
      <c r="E1729" s="3" t="str">
        <f>VLOOKUP($A1729,DICO_Complet!A:R,5,FALSE)</f>
        <v>originalUniqueIdValue</v>
      </c>
      <c r="F1729" s="3" t="str">
        <f>VLOOKUP($A1729,DICO_Complet!A:R,6,FALSE)</f>
        <v>Max49Text</v>
      </c>
      <c r="G1729" s="31" t="str">
        <f>VLOOKUP($A1729,DICO_Complet!A:R,7,FALSE)</f>
        <v>DNS</v>
      </c>
      <c r="H1729" s="31">
        <f>VLOOKUP($A1729,DICO_Complet!A:R,8,FALSE)</f>
        <v>0</v>
      </c>
      <c r="I1729" s="3" t="str">
        <f>IF(VLOOKUP($A1729,DICO_Complet!A:R,9,FALSE)&lt;&gt;0,VLOOKUP($A1729,DICO_Complet!A:R,9,FALSE),"")</f>
        <v/>
      </c>
      <c r="J1729" s="3" t="str">
        <f>VLOOKUP($A1729,DICO_Complet!A:R,10,FALSE)</f>
        <v>Original unique transaction identifier Value</v>
      </c>
      <c r="K1729" s="3" t="str">
        <f>IF(OR(ISNA(VLOOKUP(Tableau161920[[#This Row],[Référence]],MON_MSG!A:H,7,FALSE)),ISBLANK(VLOOKUP(Tableau161920[[#This Row],[Référence]],MON_MSG!A:H,7,FALSE))),"",VLOOKUP(Tableau161920[[#This Row],[Référence]],MON_MSG!A:H,7,FALSE))</f>
        <v/>
      </c>
      <c r="L1729" s="3" t="str">
        <f>IF(OR(ISNA(VLOOKUP(Tableau161920[[#This Row],[Référence]],MON_MSG!A:I,8,FALSE)),ISBLANK(VLOOKUP(Tableau161920[[#This Row],[Référence]],MON_MSG!A:I,8,FALSE))),"",VLOOKUP(Tableau161920[[#This Row],[Référence]],MON_MSG!A:I,8,FALSE))</f>
        <v/>
      </c>
      <c r="M1729" s="3" t="str">
        <f>IF(OR(ISNA(VLOOKUP(Tableau161920[[#This Row],[Référence]],MON_MSG!A:J,9,FALSE)),ISBLANK(VLOOKUP(Tableau161920[[#This Row],[Référence]],MON_MSG!A:J,9,FALSE))),"",VLOOKUP(Tableau161920[[#This Row],[Référence]],MON_MSG!A:J,9,FALSE))</f>
        <v/>
      </c>
      <c r="N1729" s="3" t="str">
        <f>IF(VLOOKUP($A1729,DICO_Complet!A:R,12,FALSE)=0,"",VLOOKUP($A1729,DICO_Complet!A:R,12,FALSE))</f>
        <v>RSB47-99_p2</v>
      </c>
      <c r="O1729" s="3" t="str">
        <f>IF(VLOOKUP($A1729,DICO_Complet!A:R,13,FALSE)=0,"",VLOOKUP($A1729,DICO_Complet!A:R,13,FALSE))</f>
        <v>047-99_p2</v>
      </c>
      <c r="P1729" s="3" t="str">
        <f>IF(VLOOKUP($A1729,DICO_Complet!A:R,14,FALSE)=0,"",VLOOKUP($A1729,DICO_Complet!A:R,14,FALSE))</f>
        <v>047-99-p2</v>
      </c>
      <c r="Q1729" s="3" t="str">
        <f>IF(VLOOKUP($A1729,DICO_Complet!A:R,15,FALSE)=0,"",VLOOKUP($A1729,DICO_Complet!A:R,15,FALSE))</f>
        <v>047-99-p2</v>
      </c>
      <c r="R1729" s="3" t="str">
        <f>IF(VLOOKUP($A1729,DICO_Complet!A:R,16,FALSE)=0,"",VLOOKUP($A1729,DICO_Complet!A:R,16,FALSE))</f>
        <v>field 125, Usage 2, Dataset ID 03, tag 03</v>
      </c>
      <c r="S1729" s="3" t="str">
        <f>IF(VLOOKUP($A1729,DICO_Complet!A:R,17,FALSE)=0,"",VLOOKUP($A1729,DICO_Complet!A:R,17,FALSE))</f>
        <v>DE 048 SE63, DE 0105 SE 001</v>
      </c>
      <c r="T1729" s="3" t="str">
        <f>IF(VLOOKUP($A1729,DICO_Complet!A:R,18,FALSE)=0,"",VLOOKUP($A1729,DICO_Complet!A:R,18,FALSE))</f>
        <v/>
      </c>
    </row>
    <row r="1730" spans="1:20">
      <c r="A1730" s="29">
        <v>250414115102</v>
      </c>
      <c r="B1730" s="30" t="str">
        <f>IF(ISNA(VLOOKUP(Tableau161920[[#This Row],[Référence]],MON_MSG!A:B,2,FALSE)),"N",IF($I1730="Obsolete","N","O"))</f>
        <v>O</v>
      </c>
      <c r="C1730" s="3" t="str">
        <f>VLOOKUP($A1730,DICO_Complet!A:R,3,FALSE)</f>
        <v>Transaction</v>
      </c>
      <c r="D1730" s="3" t="str">
        <f>VLOOKUP($A1730,DICO_Complet!A:R,4,FALSE)</f>
        <v>transactionDetails</v>
      </c>
      <c r="E1730" s="3" t="str">
        <f>VLOOKUP($A1730,DICO_Complet!A:R,5,FALSE)</f>
        <v>partialAuthorisedAmount</v>
      </c>
      <c r="F1730" s="3" t="str">
        <f>VLOOKUP($A1730,DICO_Complet!A:R,6,FALSE)</f>
        <v>AmountType</v>
      </c>
      <c r="G1730" s="31" t="str">
        <f>VLOOKUP($A1730,DICO_Complet!A:R,7,FALSE)</f>
        <v>DNS</v>
      </c>
      <c r="H1730" s="31">
        <f>VLOOKUP($A1730,DICO_Complet!A:R,8,FALSE)</f>
        <v>0</v>
      </c>
      <c r="I1730" s="3" t="str">
        <f>IF(VLOOKUP($A1730,DICO_Complet!A:R,9,FALSE)&lt;&gt;0,VLOOKUP($A1730,DICO_Complet!A:R,9,FALSE),"")</f>
        <v/>
      </c>
      <c r="J1730" s="3" t="str">
        <f>VLOOKUP($A1730,DICO_Complet!A:R,10,FALSE)</f>
        <v>Authorised amount (partial authorisation)</v>
      </c>
      <c r="K1730" s="3" t="str">
        <f>IF(OR(ISNA(VLOOKUP(Tableau161920[[#This Row],[Référence]],MON_MSG!A:H,7,FALSE)),ISBLANK(VLOOKUP(Tableau161920[[#This Row],[Référence]],MON_MSG!A:H,7,FALSE))),"",VLOOKUP(Tableau161920[[#This Row],[Référence]],MON_MSG!A:H,7,FALSE))</f>
        <v/>
      </c>
      <c r="L1730" s="3" t="str">
        <f>IF(OR(ISNA(VLOOKUP(Tableau161920[[#This Row],[Référence]],MON_MSG!A:I,8,FALSE)),ISBLANK(VLOOKUP(Tableau161920[[#This Row],[Référence]],MON_MSG!A:I,8,FALSE))),"",VLOOKUP(Tableau161920[[#This Row],[Référence]],MON_MSG!A:I,8,FALSE))</f>
        <v/>
      </c>
      <c r="M1730" s="3" t="str">
        <f>IF(OR(ISNA(VLOOKUP(Tableau161920[[#This Row],[Référence]],MON_MSG!A:J,9,FALSE)),ISBLANK(VLOOKUP(Tableau161920[[#This Row],[Référence]],MON_MSG!A:J,9,FALSE))),"",VLOOKUP(Tableau161920[[#This Row],[Référence]],MON_MSG!A:J,9,FALSE))</f>
        <v/>
      </c>
      <c r="N1730" s="3" t="str">
        <f>IF(VLOOKUP($A1730,DICO_Complet!A:R,12,FALSE)=0,"",VLOOKUP($A1730,DICO_Complet!A:R,12,FALSE))</f>
        <v/>
      </c>
      <c r="O1730" s="3" t="str">
        <f>IF(VLOOKUP($A1730,DICO_Complet!A:R,13,FALSE)=0,"",VLOOKUP($A1730,DICO_Complet!A:R,13,FALSE))</f>
        <v/>
      </c>
      <c r="P1730" s="3" t="str">
        <f>IF(VLOOKUP($A1730,DICO_Complet!A:R,14,FALSE)=0,"",VLOOKUP($A1730,DICO_Complet!A:R,14,FALSE))</f>
        <v>054-59</v>
      </c>
      <c r="Q1730" s="3" t="str">
        <f>IF(VLOOKUP($A1730,DICO_Complet!A:R,15,FALSE)=0,"",VLOOKUP($A1730,DICO_Complet!A:R,15,FALSE))</f>
        <v/>
      </c>
      <c r="R1730" s="3" t="str">
        <f>IF(VLOOKUP($A1730,DICO_Complet!A:R,16,FALSE)=0,"",VLOOKUP($A1730,DICO_Complet!A:R,16,FALSE))</f>
        <v/>
      </c>
      <c r="S1730" s="3" t="str">
        <f>IF(VLOOKUP($A1730,DICO_Complet!A:R,17,FALSE)=0,"",VLOOKUP($A1730,DICO_Complet!A:R,17,FALSE))</f>
        <v/>
      </c>
      <c r="T1730" s="3" t="str">
        <f>IF(VLOOKUP($A1730,DICO_Complet!A:R,18,FALSE)=0,"",VLOOKUP($A1730,DICO_Complet!A:R,18,FALSE))</f>
        <v/>
      </c>
    </row>
    <row r="1731" spans="1:20">
      <c r="A1731" s="29">
        <v>250414115100</v>
      </c>
      <c r="B1731" s="30" t="str">
        <f>IF(ISNA(VLOOKUP(Tableau161920[[#This Row],[Référence]],MON_MSG!A:B,2,FALSE)),"N",IF($I1731="Obsolete","N","O"))</f>
        <v>O</v>
      </c>
      <c r="C1731" s="3" t="str">
        <f>VLOOKUP($A1731,DICO_Complet!A:R,3,FALSE)</f>
        <v>Transaction</v>
      </c>
      <c r="D1731" s="3" t="str">
        <f>VLOOKUP($A1731,DICO_Complet!A:R,4,FALSE)</f>
        <v>transactionDetails</v>
      </c>
      <c r="E1731" s="3" t="str">
        <f>VLOOKUP($A1731,DICO_Complet!A:R,5,FALSE)</f>
        <v>partialAuthorisedOriginalAmount</v>
      </c>
      <c r="F1731" s="3" t="str">
        <f>VLOOKUP($A1731,DICO_Complet!A:R,6,FALSE)</f>
        <v>AmountType</v>
      </c>
      <c r="G1731" s="31" t="str">
        <f>VLOOKUP($A1731,DICO_Complet!A:R,7,FALSE)</f>
        <v>DNS</v>
      </c>
      <c r="H1731" s="31">
        <f>VLOOKUP($A1731,DICO_Complet!A:R,8,FALSE)</f>
        <v>0</v>
      </c>
      <c r="I1731" s="3" t="str">
        <f>IF(VLOOKUP($A1731,DICO_Complet!A:R,9,FALSE)&lt;&gt;0,VLOOKUP($A1731,DICO_Complet!A:R,9,FALSE),"")</f>
        <v/>
      </c>
      <c r="J1731" s="3" t="str">
        <f>VLOOKUP($A1731,DICO_Complet!A:R,10,FALSE)</f>
        <v>Original amount (partial authorisation)</v>
      </c>
      <c r="K1731" s="3" t="str">
        <f>IF(OR(ISNA(VLOOKUP(Tableau161920[[#This Row],[Référence]],MON_MSG!A:H,7,FALSE)),ISBLANK(VLOOKUP(Tableau161920[[#This Row],[Référence]],MON_MSG!A:H,7,FALSE))),"",VLOOKUP(Tableau161920[[#This Row],[Référence]],MON_MSG!A:H,7,FALSE))</f>
        <v/>
      </c>
      <c r="L1731" s="3" t="str">
        <f>IF(OR(ISNA(VLOOKUP(Tableau161920[[#This Row],[Référence]],MON_MSG!A:I,8,FALSE)),ISBLANK(VLOOKUP(Tableau161920[[#This Row],[Référence]],MON_MSG!A:I,8,FALSE))),"",VLOOKUP(Tableau161920[[#This Row],[Référence]],MON_MSG!A:I,8,FALSE))</f>
        <v/>
      </c>
      <c r="M1731" s="3" t="str">
        <f>IF(OR(ISNA(VLOOKUP(Tableau161920[[#This Row],[Référence]],MON_MSG!A:J,9,FALSE)),ISBLANK(VLOOKUP(Tableau161920[[#This Row],[Référence]],MON_MSG!A:J,9,FALSE))),"",VLOOKUP(Tableau161920[[#This Row],[Référence]],MON_MSG!A:J,9,FALSE))</f>
        <v/>
      </c>
      <c r="N1731" s="3" t="str">
        <f>IF(VLOOKUP($A1731,DICO_Complet!A:R,12,FALSE)=0,"",VLOOKUP($A1731,DICO_Complet!A:R,12,FALSE))</f>
        <v/>
      </c>
      <c r="O1731" s="3" t="str">
        <f>IF(VLOOKUP($A1731,DICO_Complet!A:R,13,FALSE)=0,"",VLOOKUP($A1731,DICO_Complet!A:R,13,FALSE))</f>
        <v/>
      </c>
      <c r="P1731" s="3" t="str">
        <f>IF(VLOOKUP($A1731,DICO_Complet!A:R,14,FALSE)=0,"",VLOOKUP($A1731,DICO_Complet!A:R,14,FALSE))</f>
        <v>054-57</v>
      </c>
      <c r="Q1731" s="3" t="str">
        <f>IF(VLOOKUP($A1731,DICO_Complet!A:R,15,FALSE)=0,"",VLOOKUP($A1731,DICO_Complet!A:R,15,FALSE))</f>
        <v/>
      </c>
      <c r="R1731" s="3" t="str">
        <f>IF(VLOOKUP($A1731,DICO_Complet!A:R,16,FALSE)=0,"",VLOOKUP($A1731,DICO_Complet!A:R,16,FALSE))</f>
        <v/>
      </c>
      <c r="S1731" s="3" t="str">
        <f>IF(VLOOKUP($A1731,DICO_Complet!A:R,17,FALSE)=0,"",VLOOKUP($A1731,DICO_Complet!A:R,17,FALSE))</f>
        <v/>
      </c>
      <c r="T1731" s="3" t="str">
        <f>IF(VLOOKUP($A1731,DICO_Complet!A:R,18,FALSE)=0,"",VLOOKUP($A1731,DICO_Complet!A:R,18,FALSE))</f>
        <v/>
      </c>
    </row>
    <row r="1732" spans="1:20">
      <c r="A1732" s="29">
        <v>250528140504</v>
      </c>
      <c r="B1732" s="30" t="str">
        <f>IF(ISNA(VLOOKUP(Tableau161920[[#This Row],[Référence]],MON_MSG!A:B,2,FALSE)),"N",IF($I1732="Obsolete","N","O"))</f>
        <v>O</v>
      </c>
      <c r="C1732" s="3" t="str">
        <f>VLOOKUP($A1732,DICO_Complet!A:R,3,FALSE)</f>
        <v>Transaction</v>
      </c>
      <c r="D1732" s="3" t="str">
        <f>VLOOKUP($A1732,DICO_Complet!A:R,4,FALSE)</f>
        <v>transactionDetails</v>
      </c>
      <c r="E1732" s="3" t="str">
        <f>VLOOKUP($A1732,DICO_Complet!A:R,5,FALSE)</f>
        <v>payableFeeAmount</v>
      </c>
      <c r="F1732" s="3" t="str">
        <f>VLOOKUP($A1732,DICO_Complet!A:R,6,FALSE)</f>
        <v>FeeAmountType</v>
      </c>
      <c r="G1732" s="31" t="str">
        <f>VLOOKUP($A1732,DICO_Complet!A:R,7,FALSE)</f>
        <v>DNS</v>
      </c>
      <c r="H1732" s="31">
        <f>VLOOKUP($A1732,DICO_Complet!A:R,8,FALSE)</f>
        <v>0</v>
      </c>
      <c r="I1732" s="3" t="str">
        <f>IF(VLOOKUP($A1732,DICO_Complet!A:R,9,FALSE)&lt;&gt;0,VLOOKUP($A1732,DICO_Complet!A:R,9,FALSE),"")</f>
        <v/>
      </c>
      <c r="J1732" s="3" t="str">
        <f>VLOOKUP($A1732,DICO_Complet!A:R,10,FALSE)</f>
        <v>Payable fee amount</v>
      </c>
      <c r="K1732" s="3" t="str">
        <f>IF(OR(ISNA(VLOOKUP(Tableau161920[[#This Row],[Référence]],MON_MSG!A:H,7,FALSE)),ISBLANK(VLOOKUP(Tableau161920[[#This Row],[Référence]],MON_MSG!A:H,7,FALSE))),"",VLOOKUP(Tableau161920[[#This Row],[Référence]],MON_MSG!A:H,7,FALSE))</f>
        <v/>
      </c>
      <c r="L1732" s="3" t="str">
        <f>IF(OR(ISNA(VLOOKUP(Tableau161920[[#This Row],[Référence]],MON_MSG!A:I,8,FALSE)),ISBLANK(VLOOKUP(Tableau161920[[#This Row],[Référence]],MON_MSG!A:I,8,FALSE))),"",VLOOKUP(Tableau161920[[#This Row],[Référence]],MON_MSG!A:I,8,FALSE))</f>
        <v/>
      </c>
      <c r="M1732" s="3" t="str">
        <f>IF(OR(ISNA(VLOOKUP(Tableau161920[[#This Row],[Référence]],MON_MSG!A:J,9,FALSE)),ISBLANK(VLOOKUP(Tableau161920[[#This Row],[Référence]],MON_MSG!A:J,9,FALSE))),"",VLOOKUP(Tableau161920[[#This Row],[Référence]],MON_MSG!A:J,9,FALSE))</f>
        <v/>
      </c>
      <c r="N1732" s="3" t="str">
        <f>IF(VLOOKUP($A1732,DICO_Complet!A:R,12,FALSE)=0,"",VLOOKUP($A1732,DICO_Complet!A:R,12,FALSE))</f>
        <v/>
      </c>
      <c r="O1732" s="3" t="str">
        <f>IF(VLOOKUP($A1732,DICO_Complet!A:R,13,FALSE)=0,"",VLOOKUP($A1732,DICO_Complet!A:R,13,FALSE))</f>
        <v/>
      </c>
      <c r="P1732" s="3" t="str">
        <f>IF(VLOOKUP($A1732,DICO_Complet!A:R,14,FALSE)=0,"",VLOOKUP($A1732,DICO_Complet!A:R,14,FALSE))</f>
        <v/>
      </c>
      <c r="Q1732" s="3" t="str">
        <f>IF(VLOOKUP($A1732,DICO_Complet!A:R,15,FALSE)=0,"",VLOOKUP($A1732,DICO_Complet!A:R,15,FALSE))</f>
        <v/>
      </c>
      <c r="R1732" s="3" t="str">
        <f>IF(VLOOKUP($A1732,DICO_Complet!A:R,16,FALSE)=0,"",VLOOKUP($A1732,DICO_Complet!A:R,16,FALSE))</f>
        <v/>
      </c>
      <c r="S1732" s="3" t="str">
        <f>IF(VLOOKUP($A1732,DICO_Complet!A:R,17,FALSE)=0,"",VLOOKUP($A1732,DICO_Complet!A:R,17,FALSE))</f>
        <v/>
      </c>
      <c r="T1732" s="3" t="str">
        <f>IF(VLOOKUP($A1732,DICO_Complet!A:R,18,FALSE)=0,"",VLOOKUP($A1732,DICO_Complet!A:R,18,FALSE))</f>
        <v/>
      </c>
    </row>
    <row r="1733" spans="1:20">
      <c r="A1733" s="29">
        <v>260309122000</v>
      </c>
      <c r="B1733" s="30" t="str">
        <f>IF(ISNA(VLOOKUP(Tableau161920[[#This Row],[Référence]],MON_MSG!A:B,2,FALSE)),"N",IF($I1733="Obsolete","N","O"))</f>
        <v>O</v>
      </c>
      <c r="C1733" s="3" t="str">
        <f>VLOOKUP($A1733,DICO_Complet!A:R,3,FALSE)</f>
        <v>Transaction</v>
      </c>
      <c r="D1733" s="3" t="str">
        <f>VLOOKUP($A1733,DICO_Complet!A:R,4,FALSE)</f>
        <v>transactionDetails</v>
      </c>
      <c r="E1733" s="3" t="str">
        <f>VLOOKUP($A1733,DICO_Complet!A:R,5,FALSE)</f>
        <v>paymentByLinkIndicator</v>
      </c>
      <c r="F1733" s="3" t="str">
        <f>VLOOKUP($A1733,DICO_Complet!A:R,6,FALSE)</f>
        <v>Exact1AlphaNumericText</v>
      </c>
      <c r="G1733" s="31" t="str">
        <f>VLOOKUP($A1733,DICO_Complet!A:R,7,FALSE)</f>
        <v>DNS</v>
      </c>
      <c r="H1733" s="31">
        <f>VLOOKUP($A1733,DICO_Complet!A:R,8,FALSE)</f>
        <v>0</v>
      </c>
      <c r="I1733" s="3" t="str">
        <f>IF(VLOOKUP($A1733,DICO_Complet!A:R,9,FALSE)&lt;&gt;0,VLOOKUP($A1733,DICO_Complet!A:R,9,FALSE),"")</f>
        <v/>
      </c>
      <c r="J1733" s="3" t="str">
        <f>VLOOKUP($A1733,DICO_Complet!A:R,10,FALSE)</f>
        <v>Indicateur “Payment by Link”</v>
      </c>
      <c r="K1733" s="3" t="str">
        <f>IF(OR(ISNA(VLOOKUP(Tableau161920[[#This Row],[Référence]],MON_MSG!A:H,7,FALSE)),ISBLANK(VLOOKUP(Tableau161920[[#This Row],[Référence]],MON_MSG!A:H,7,FALSE))),"",VLOOKUP(Tableau161920[[#This Row],[Référence]],MON_MSG!A:H,7,FALSE))</f>
        <v/>
      </c>
      <c r="L1733" s="3" t="str">
        <f>IF(OR(ISNA(VLOOKUP(Tableau161920[[#This Row],[Référence]],MON_MSG!A:I,8,FALSE)),ISBLANK(VLOOKUP(Tableau161920[[#This Row],[Référence]],MON_MSG!A:I,8,FALSE))),"",VLOOKUP(Tableau161920[[#This Row],[Référence]],MON_MSG!A:I,8,FALSE))</f>
        <v/>
      </c>
      <c r="M1733" s="3" t="str">
        <f>IF(OR(ISNA(VLOOKUP(Tableau161920[[#This Row],[Référence]],MON_MSG!A:J,9,FALSE)),ISBLANK(VLOOKUP(Tableau161920[[#This Row],[Référence]],MON_MSG!A:J,9,FALSE))),"",VLOOKUP(Tableau161920[[#This Row],[Référence]],MON_MSG!A:J,9,FALSE))</f>
        <v/>
      </c>
      <c r="N1733" s="3" t="str">
        <f>IF(VLOOKUP($A1733,DICO_Complet!A:R,12,FALSE)=0,"",VLOOKUP($A1733,DICO_Complet!A:R,12,FALSE))</f>
        <v/>
      </c>
      <c r="O1733" s="3" t="str">
        <f>IF(VLOOKUP($A1733,DICO_Complet!A:R,13,FALSE)=0,"",VLOOKUP($A1733,DICO_Complet!A:R,13,FALSE))</f>
        <v>112_50</v>
      </c>
      <c r="P1733" s="3" t="str">
        <f>IF(VLOOKUP($A1733,DICO_Complet!A:R,14,FALSE)=0,"",VLOOKUP($A1733,DICO_Complet!A:R,14,FALSE))</f>
        <v/>
      </c>
      <c r="Q1733" s="3" t="str">
        <f>IF(VLOOKUP($A1733,DICO_Complet!A:R,15,FALSE)=0,"",VLOOKUP($A1733,DICO_Complet!A:R,15,FALSE))</f>
        <v/>
      </c>
      <c r="R1733" s="3" t="str">
        <f>IF(VLOOKUP($A1733,DICO_Complet!A:R,16,FALSE)=0,"",VLOOKUP($A1733,DICO_Complet!A:R,16,FALSE))</f>
        <v/>
      </c>
      <c r="S1733" s="3" t="str">
        <f>IF(VLOOKUP($A1733,DICO_Complet!A:R,17,FALSE)=0,"",VLOOKUP($A1733,DICO_Complet!A:R,17,FALSE))</f>
        <v/>
      </c>
      <c r="T1733" s="3" t="str">
        <f>IF(VLOOKUP($A1733,DICO_Complet!A:R,18,FALSE)=0,"",VLOOKUP($A1733,DICO_Complet!A:R,18,FALSE))</f>
        <v/>
      </c>
    </row>
    <row r="1734" spans="1:20">
      <c r="A1734" s="29">
        <v>250422133703</v>
      </c>
      <c r="B1734" s="30" t="str">
        <f>IF(ISNA(VLOOKUP(Tableau161920[[#This Row],[Référence]],MON_MSG!A:B,2,FALSE)),"N",IF($I1734="Obsolete","N","O"))</f>
        <v>O</v>
      </c>
      <c r="C1734" s="3" t="str">
        <f>VLOOKUP($A1734,DICO_Complet!A:R,3,FALSE)</f>
        <v>Transaction</v>
      </c>
      <c r="D1734" s="3" t="str">
        <f>VLOOKUP($A1734,DICO_Complet!A:R,4,FALSE)</f>
        <v>transactionDetails</v>
      </c>
      <c r="E1734" s="3" t="str">
        <f>VLOOKUP($A1734,DICO_Complet!A:R,5,FALSE)</f>
        <v>paymentNumber</v>
      </c>
      <c r="F1734" s="3" t="str">
        <f>VLOOKUP($A1734,DICO_Complet!A:R,6,FALSE)</f>
        <v>Exact4NumericText</v>
      </c>
      <c r="G1734" s="31" t="str">
        <f>VLOOKUP($A1734,DICO_Complet!A:R,7,FALSE)</f>
        <v>DNS</v>
      </c>
      <c r="H1734" s="31">
        <f>VLOOKUP($A1734,DICO_Complet!A:R,8,FALSE)</f>
        <v>0</v>
      </c>
      <c r="I1734" s="3" t="str">
        <f>IF(VLOOKUP($A1734,DICO_Complet!A:R,9,FALSE)&lt;&gt;0,VLOOKUP($A1734,DICO_Complet!A:R,9,FALSE),"")</f>
        <v/>
      </c>
      <c r="J1734" s="3" t="str">
        <f>VLOOKUP($A1734,DICO_Complet!A:R,10,FALSE)</f>
        <v>Payment number</v>
      </c>
      <c r="K1734" s="3" t="str">
        <f>IF(OR(ISNA(VLOOKUP(Tableau161920[[#This Row],[Référence]],MON_MSG!A:H,7,FALSE)),ISBLANK(VLOOKUP(Tableau161920[[#This Row],[Référence]],MON_MSG!A:H,7,FALSE))),"",VLOOKUP(Tableau161920[[#This Row],[Référence]],MON_MSG!A:H,7,FALSE))</f>
        <v/>
      </c>
      <c r="L1734" s="3" t="str">
        <f>IF(OR(ISNA(VLOOKUP(Tableau161920[[#This Row],[Référence]],MON_MSG!A:I,8,FALSE)),ISBLANK(VLOOKUP(Tableau161920[[#This Row],[Référence]],MON_MSG!A:I,8,FALSE))),"",VLOOKUP(Tableau161920[[#This Row],[Référence]],MON_MSG!A:I,8,FALSE))</f>
        <v/>
      </c>
      <c r="M1734" s="3" t="str">
        <f>IF(OR(ISNA(VLOOKUP(Tableau161920[[#This Row],[Référence]],MON_MSG!A:J,9,FALSE)),ISBLANK(VLOOKUP(Tableau161920[[#This Row],[Référence]],MON_MSG!A:J,9,FALSE))),"",VLOOKUP(Tableau161920[[#This Row],[Référence]],MON_MSG!A:J,9,FALSE))</f>
        <v/>
      </c>
      <c r="N1734" s="3" t="str">
        <f>IF(VLOOKUP($A1734,DICO_Complet!A:R,12,FALSE)=0,"",VLOOKUP($A1734,DICO_Complet!A:R,12,FALSE))</f>
        <v/>
      </c>
      <c r="O1734" s="3" t="str">
        <f>IF(VLOOKUP($A1734,DICO_Complet!A:R,13,FALSE)=0,"",VLOOKUP($A1734,DICO_Complet!A:R,13,FALSE))</f>
        <v/>
      </c>
      <c r="P1734" s="3" t="str">
        <f>IF(VLOOKUP($A1734,DICO_Complet!A:R,14,FALSE)=0,"",VLOOKUP($A1734,DICO_Complet!A:R,14,FALSE))</f>
        <v>059-0043</v>
      </c>
      <c r="Q1734" s="3" t="str">
        <f>IF(VLOOKUP($A1734,DICO_Complet!A:R,15,FALSE)=0,"",VLOOKUP($A1734,DICO_Complet!A:R,15,FALSE))</f>
        <v/>
      </c>
      <c r="R1734" s="3" t="str">
        <f>IF(VLOOKUP($A1734,DICO_Complet!A:R,16,FALSE)=0,"",VLOOKUP($A1734,DICO_Complet!A:R,16,FALSE))</f>
        <v/>
      </c>
      <c r="S1734" s="3" t="str">
        <f>IF(VLOOKUP($A1734,DICO_Complet!A:R,17,FALSE)=0,"",VLOOKUP($A1734,DICO_Complet!A:R,17,FALSE))</f>
        <v/>
      </c>
      <c r="T1734" s="3" t="str">
        <f>IF(VLOOKUP($A1734,DICO_Complet!A:R,18,FALSE)=0,"",VLOOKUP($A1734,DICO_Complet!A:R,18,FALSE))</f>
        <v/>
      </c>
    </row>
    <row r="1735" spans="1:20">
      <c r="A1735" s="29">
        <v>250414115101</v>
      </c>
      <c r="B1735" s="30" t="str">
        <f>IF(ISNA(VLOOKUP(Tableau161920[[#This Row],[Référence]],MON_MSG!A:B,2,FALSE)),"N",IF($I1735="Obsolete","N","O"))</f>
        <v>O</v>
      </c>
      <c r="C1735" s="3" t="str">
        <f>VLOOKUP($A1735,DICO_Complet!A:R,3,FALSE)</f>
        <v>Transaction</v>
      </c>
      <c r="D1735" s="3" t="str">
        <f>VLOOKUP($A1735,DICO_Complet!A:R,4,FALSE)</f>
        <v>transactionDetails</v>
      </c>
      <c r="E1735" s="3" t="str">
        <f>VLOOKUP($A1735,DICO_Complet!A:R,5,FALSE)</f>
        <v>poiAmount</v>
      </c>
      <c r="F1735" s="3" t="str">
        <f>VLOOKUP($A1735,DICO_Complet!A:R,6,FALSE)</f>
        <v>AmountType</v>
      </c>
      <c r="G1735" s="31" t="str">
        <f>VLOOKUP($A1735,DICO_Complet!A:R,7,FALSE)</f>
        <v>DNS</v>
      </c>
      <c r="H1735" s="31">
        <f>VLOOKUP($A1735,DICO_Complet!A:R,8,FALSE)</f>
        <v>0</v>
      </c>
      <c r="I1735" s="3" t="str">
        <f>IF(VLOOKUP($A1735,DICO_Complet!A:R,9,FALSE)&lt;&gt;0,VLOOKUP($A1735,DICO_Complet!A:R,9,FALSE),"")</f>
        <v/>
      </c>
      <c r="J1735" s="3" t="str">
        <f>VLOOKUP($A1735,DICO_Complet!A:R,10,FALSE)</f>
        <v>POI Amount before DCC conversion</v>
      </c>
      <c r="K1735" s="3" t="str">
        <f>IF(OR(ISNA(VLOOKUP(Tableau161920[[#This Row],[Référence]],MON_MSG!A:H,7,FALSE)),ISBLANK(VLOOKUP(Tableau161920[[#This Row],[Référence]],MON_MSG!A:H,7,FALSE))),"",VLOOKUP(Tableau161920[[#This Row],[Référence]],MON_MSG!A:H,7,FALSE))</f>
        <v/>
      </c>
      <c r="L1735" s="3" t="str">
        <f>IF(OR(ISNA(VLOOKUP(Tableau161920[[#This Row],[Référence]],MON_MSG!A:I,8,FALSE)),ISBLANK(VLOOKUP(Tableau161920[[#This Row],[Référence]],MON_MSG!A:I,8,FALSE))),"",VLOOKUP(Tableau161920[[#This Row],[Référence]],MON_MSG!A:I,8,FALSE))</f>
        <v/>
      </c>
      <c r="M1735" s="3" t="str">
        <f>IF(OR(ISNA(VLOOKUP(Tableau161920[[#This Row],[Référence]],MON_MSG!A:J,9,FALSE)),ISBLANK(VLOOKUP(Tableau161920[[#This Row],[Référence]],MON_MSG!A:J,9,FALSE))),"",VLOOKUP(Tableau161920[[#This Row],[Référence]],MON_MSG!A:J,9,FALSE))</f>
        <v/>
      </c>
      <c r="N1735" s="3" t="str">
        <f>IF(VLOOKUP($A1735,DICO_Complet!A:R,12,FALSE)=0,"",VLOOKUP($A1735,DICO_Complet!A:R,12,FALSE))</f>
        <v/>
      </c>
      <c r="O1735" s="3" t="str">
        <f>IF(VLOOKUP($A1735,DICO_Complet!A:R,13,FALSE)=0,"",VLOOKUP($A1735,DICO_Complet!A:R,13,FALSE))</f>
        <v/>
      </c>
      <c r="P1735" s="3" t="str">
        <f>IF(VLOOKUP($A1735,DICO_Complet!A:R,14,FALSE)=0,"",VLOOKUP($A1735,DICO_Complet!A:R,14,FALSE))</f>
        <v>054-60</v>
      </c>
      <c r="Q1735" s="3" t="str">
        <f>IF(VLOOKUP($A1735,DICO_Complet!A:R,15,FALSE)=0,"",VLOOKUP($A1735,DICO_Complet!A:R,15,FALSE))</f>
        <v/>
      </c>
      <c r="R1735" s="3" t="str">
        <f>IF(VLOOKUP($A1735,DICO_Complet!A:R,16,FALSE)=0,"",VLOOKUP($A1735,DICO_Complet!A:R,16,FALSE))</f>
        <v/>
      </c>
      <c r="S1735" s="3" t="str">
        <f>IF(VLOOKUP($A1735,DICO_Complet!A:R,17,FALSE)=0,"",VLOOKUP($A1735,DICO_Complet!A:R,17,FALSE))</f>
        <v/>
      </c>
      <c r="T1735" s="3" t="str">
        <f>IF(VLOOKUP($A1735,DICO_Complet!A:R,18,FALSE)=0,"",VLOOKUP($A1735,DICO_Complet!A:R,18,FALSE))</f>
        <v/>
      </c>
    </row>
    <row r="1736" spans="1:20">
      <c r="A1736" s="29">
        <v>250327121303</v>
      </c>
      <c r="B1736" s="30" t="str">
        <f>IF(ISNA(VLOOKUP(Tableau161920[[#This Row],[Référence]],MON_MSG!A:B,2,FALSE)),"N",IF($I1736="Obsolete","N","O"))</f>
        <v>O</v>
      </c>
      <c r="C1736" s="3" t="str">
        <f>VLOOKUP($A1736,DICO_Complet!A:R,3,FALSE)</f>
        <v>Transaction</v>
      </c>
      <c r="D1736" s="3" t="str">
        <f>VLOOKUP($A1736,DICO_Complet!A:R,4,FALSE)</f>
        <v>transactionDetails</v>
      </c>
      <c r="E1736" s="3" t="str">
        <f>VLOOKUP($A1736,DICO_Complet!A:R,5,FALSE)</f>
        <v>preauthorisationTimeLimit</v>
      </c>
      <c r="F1736" s="3" t="str">
        <f>VLOOKUP($A1736,DICO_Complet!A:R,6,FALSE)</f>
        <v>Max6NumericText</v>
      </c>
      <c r="G1736" s="31" t="str">
        <f>VLOOKUP($A1736,DICO_Complet!A:R,7,FALSE)</f>
        <v>DNS</v>
      </c>
      <c r="H1736" s="31">
        <f>VLOOKUP($A1736,DICO_Complet!A:R,8,FALSE)</f>
        <v>0</v>
      </c>
      <c r="I1736" s="3" t="str">
        <f>IF(VLOOKUP($A1736,DICO_Complet!A:R,9,FALSE)&lt;&gt;0,VLOOKUP($A1736,DICO_Complet!A:R,9,FALSE),"")</f>
        <v/>
      </c>
      <c r="J1736" s="3" t="str">
        <f>VLOOKUP($A1736,DICO_Complet!A:R,10,FALSE)</f>
        <v>how many minutes the pre authorisation take to be valid</v>
      </c>
      <c r="K1736" s="3" t="str">
        <f>IF(OR(ISNA(VLOOKUP(Tableau161920[[#This Row],[Référence]],MON_MSG!A:H,7,FALSE)),ISBLANK(VLOOKUP(Tableau161920[[#This Row],[Référence]],MON_MSG!A:H,7,FALSE))),"",VLOOKUP(Tableau161920[[#This Row],[Référence]],MON_MSG!A:H,7,FALSE))</f>
        <v/>
      </c>
      <c r="L1736" s="3" t="str">
        <f>IF(OR(ISNA(VLOOKUP(Tableau161920[[#This Row],[Référence]],MON_MSG!A:I,8,FALSE)),ISBLANK(VLOOKUP(Tableau161920[[#This Row],[Référence]],MON_MSG!A:I,8,FALSE))),"",VLOOKUP(Tableau161920[[#This Row],[Référence]],MON_MSG!A:I,8,FALSE))</f>
        <v/>
      </c>
      <c r="M1736" s="3" t="str">
        <f>IF(OR(ISNA(VLOOKUP(Tableau161920[[#This Row],[Référence]],MON_MSG!A:J,9,FALSE)),ISBLANK(VLOOKUP(Tableau161920[[#This Row],[Référence]],MON_MSG!A:J,9,FALSE))),"",VLOOKUP(Tableau161920[[#This Row],[Référence]],MON_MSG!A:J,9,FALSE))</f>
        <v/>
      </c>
      <c r="N1736" s="3" t="str">
        <f>IF(VLOOKUP($A1736,DICO_Complet!A:R,12,FALSE)=0,"",VLOOKUP($A1736,DICO_Complet!A:R,12,FALSE))</f>
        <v/>
      </c>
      <c r="O1736" s="3" t="str">
        <f>IF(VLOOKUP($A1736,DICO_Complet!A:R,13,FALSE)=0,"",VLOOKUP($A1736,DICO_Complet!A:R,13,FALSE))</f>
        <v/>
      </c>
      <c r="P1736" s="3" t="str">
        <f>IF(VLOOKUP($A1736,DICO_Complet!A:R,14,FALSE)=0,"",VLOOKUP($A1736,DICO_Complet!A:R,14,FALSE))</f>
        <v/>
      </c>
      <c r="Q1736" s="3" t="str">
        <f>IF(VLOOKUP($A1736,DICO_Complet!A:R,15,FALSE)=0,"",VLOOKUP($A1736,DICO_Complet!A:R,15,FALSE))</f>
        <v>119-0208</v>
      </c>
      <c r="R1736" s="3" t="str">
        <f>IF(VLOOKUP($A1736,DICO_Complet!A:R,16,FALSE)=0,"",VLOOKUP($A1736,DICO_Complet!A:R,16,FALSE))</f>
        <v/>
      </c>
      <c r="S1736" s="3" t="str">
        <f>IF(VLOOKUP($A1736,DICO_Complet!A:R,17,FALSE)=0,"",VLOOKUP($A1736,DICO_Complet!A:R,17,FALSE))</f>
        <v/>
      </c>
      <c r="T1736" s="3" t="str">
        <f>IF(VLOOKUP($A1736,DICO_Complet!A:R,18,FALSE)=0,"",VLOOKUP($A1736,DICO_Complet!A:R,18,FALSE))</f>
        <v/>
      </c>
    </row>
    <row r="1737" spans="1:20">
      <c r="A1737" s="29">
        <v>250425100308</v>
      </c>
      <c r="B1737" s="30" t="str">
        <f>IF(ISNA(VLOOKUP(Tableau161920[[#This Row],[Référence]],MON_MSG!A:B,2,FALSE)),"N",IF($I1737="Obsolete","N","O"))</f>
        <v>O</v>
      </c>
      <c r="C1737" s="3" t="str">
        <f>VLOOKUP($A1737,DICO_Complet!A:R,3,FALSE)</f>
        <v>Transaction</v>
      </c>
      <c r="D1737" s="3" t="str">
        <f>VLOOKUP($A1737,DICO_Complet!A:R,4,FALSE)</f>
        <v>transactionDetails</v>
      </c>
      <c r="E1737" s="3" t="str">
        <f>VLOOKUP($A1737,DICO_Complet!A:R,5,FALSE)</f>
        <v>preauthorisedAmount</v>
      </c>
      <c r="F1737" s="3" t="str">
        <f>VLOOKUP($A1737,DICO_Complet!A:R,6,FALSE)</f>
        <v>AmountType</v>
      </c>
      <c r="G1737" s="31" t="str">
        <f>VLOOKUP($A1737,DICO_Complet!A:R,7,FALSE)</f>
        <v>DNS</v>
      </c>
      <c r="H1737" s="31">
        <f>VLOOKUP($A1737,DICO_Complet!A:R,8,FALSE)</f>
        <v>0</v>
      </c>
      <c r="I1737" s="3" t="str">
        <f>IF(VLOOKUP($A1737,DICO_Complet!A:R,9,FALSE)&lt;&gt;0,VLOOKUP($A1737,DICO_Complet!A:R,9,FALSE),"")</f>
        <v/>
      </c>
      <c r="J1737" s="3" t="str">
        <f>VLOOKUP($A1737,DICO_Complet!A:R,10,FALSE)</f>
        <v>Authorised amount (pre-authorisation or fuel dispenser)</v>
      </c>
      <c r="K1737" s="3" t="str">
        <f>IF(OR(ISNA(VLOOKUP(Tableau161920[[#This Row],[Référence]],MON_MSG!A:H,7,FALSE)),ISBLANK(VLOOKUP(Tableau161920[[#This Row],[Référence]],MON_MSG!A:H,7,FALSE))),"",VLOOKUP(Tableau161920[[#This Row],[Référence]],MON_MSG!A:H,7,FALSE))</f>
        <v/>
      </c>
      <c r="L1737" s="3" t="str">
        <f>IF(OR(ISNA(VLOOKUP(Tableau161920[[#This Row],[Référence]],MON_MSG!A:I,8,FALSE)),ISBLANK(VLOOKUP(Tableau161920[[#This Row],[Référence]],MON_MSG!A:I,8,FALSE))),"",VLOOKUP(Tableau161920[[#This Row],[Référence]],MON_MSG!A:I,8,FALSE))</f>
        <v/>
      </c>
      <c r="M1737" s="3" t="str">
        <f>IF(OR(ISNA(VLOOKUP(Tableau161920[[#This Row],[Référence]],MON_MSG!A:J,9,FALSE)),ISBLANK(VLOOKUP(Tableau161920[[#This Row],[Référence]],MON_MSG!A:J,9,FALSE))),"",VLOOKUP(Tableau161920[[#This Row],[Référence]],MON_MSG!A:J,9,FALSE))</f>
        <v/>
      </c>
      <c r="N1737" s="3" t="str">
        <f>IF(VLOOKUP($A1737,DICO_Complet!A:R,12,FALSE)=0,"",VLOOKUP($A1737,DICO_Complet!A:R,12,FALSE))</f>
        <v/>
      </c>
      <c r="O1737" s="3" t="str">
        <f>IF(VLOOKUP($A1737,DICO_Complet!A:R,13,FALSE)=0,"",VLOOKUP($A1737,DICO_Complet!A:R,13,FALSE))</f>
        <v/>
      </c>
      <c r="P1737" s="3" t="str">
        <f>IF(VLOOKUP($A1737,DICO_Complet!A:R,14,FALSE)=0,"",VLOOKUP($A1737,DICO_Complet!A:R,14,FALSE))</f>
        <v>054-54</v>
      </c>
      <c r="Q1737" s="3" t="str">
        <f>IF(VLOOKUP($A1737,DICO_Complet!A:R,15,FALSE)=0,"",VLOOKUP($A1737,DICO_Complet!A:R,15,FALSE))</f>
        <v/>
      </c>
      <c r="R1737" s="3" t="str">
        <f>IF(VLOOKUP($A1737,DICO_Complet!A:R,16,FALSE)=0,"",VLOOKUP($A1737,DICO_Complet!A:R,16,FALSE))</f>
        <v/>
      </c>
      <c r="S1737" s="3" t="str">
        <f>IF(VLOOKUP($A1737,DICO_Complet!A:R,17,FALSE)=0,"",VLOOKUP($A1737,DICO_Complet!A:R,17,FALSE))</f>
        <v/>
      </c>
      <c r="T1737" s="3" t="str">
        <f>IF(VLOOKUP($A1737,DICO_Complet!A:R,18,FALSE)=0,"",VLOOKUP($A1737,DICO_Complet!A:R,18,FALSE))</f>
        <v/>
      </c>
    </row>
    <row r="1738" spans="1:20">
      <c r="A1738" s="29">
        <v>241112000216</v>
      </c>
      <c r="B1738" s="30" t="str">
        <f>IF(ISNA(VLOOKUP(Tableau161920[[#This Row],[Référence]],MON_MSG!A:B,2,FALSE)),"N",IF($I1738="Obsolete","N","O"))</f>
        <v>O</v>
      </c>
      <c r="C1738" s="3" t="str">
        <f>VLOOKUP($A1738,DICO_Complet!A:R,3,FALSE)</f>
        <v>Transaction</v>
      </c>
      <c r="D1738" s="3" t="str">
        <f>VLOOKUP($A1738,DICO_Complet!A:R,4,FALSE)</f>
        <v>transactionDetails</v>
      </c>
      <c r="E1738" s="3" t="str">
        <f>VLOOKUP($A1738,DICO_Complet!A:R,5,FALSE)</f>
        <v>productQuantity</v>
      </c>
      <c r="F1738" s="3" t="str">
        <f>VLOOKUP($A1738,DICO_Complet!A:R,6,FALSE)</f>
        <v>Exact2NumericText</v>
      </c>
      <c r="G1738" s="31" t="str">
        <f>VLOOKUP($A1738,DICO_Complet!A:R,7,FALSE)</f>
        <v>DNS</v>
      </c>
      <c r="H1738" s="31">
        <f>VLOOKUP($A1738,DICO_Complet!A:R,8,FALSE)</f>
        <v>0</v>
      </c>
      <c r="I1738" s="3" t="str">
        <f>IF(VLOOKUP($A1738,DICO_Complet!A:R,9,FALSE)&lt;&gt;0,VLOOKUP($A1738,DICO_Complet!A:R,9,FALSE),"")</f>
        <v/>
      </c>
      <c r="J1738" s="3" t="str">
        <f>VLOOKUP($A1738,DICO_Complet!A:R,10,FALSE)</f>
        <v>Number of product</v>
      </c>
      <c r="K1738" s="3" t="str">
        <f>IF(OR(ISNA(VLOOKUP(Tableau161920[[#This Row],[Référence]],MON_MSG!A:H,7,FALSE)),ISBLANK(VLOOKUP(Tableau161920[[#This Row],[Référence]],MON_MSG!A:H,7,FALSE))),"",VLOOKUP(Tableau161920[[#This Row],[Référence]],MON_MSG!A:H,7,FALSE))</f>
        <v/>
      </c>
      <c r="L1738" s="3" t="str">
        <f>IF(OR(ISNA(VLOOKUP(Tableau161920[[#This Row],[Référence]],MON_MSG!A:I,8,FALSE)),ISBLANK(VLOOKUP(Tableau161920[[#This Row],[Référence]],MON_MSG!A:I,8,FALSE))),"",VLOOKUP(Tableau161920[[#This Row],[Référence]],MON_MSG!A:I,8,FALSE))</f>
        <v/>
      </c>
      <c r="M1738" s="3" t="str">
        <f>IF(OR(ISNA(VLOOKUP(Tableau161920[[#This Row],[Référence]],MON_MSG!A:J,9,FALSE)),ISBLANK(VLOOKUP(Tableau161920[[#This Row],[Référence]],MON_MSG!A:J,9,FALSE))),"",VLOOKUP(Tableau161920[[#This Row],[Référence]],MON_MSG!A:J,9,FALSE))</f>
        <v/>
      </c>
      <c r="N1738" s="3" t="str">
        <f>IF(VLOOKUP($A1738,DICO_Complet!A:R,12,FALSE)=0,"",VLOOKUP($A1738,DICO_Complet!A:R,12,FALSE))</f>
        <v>RSB57_11</v>
      </c>
      <c r="O1738" s="3" t="str">
        <f>IF(VLOOKUP($A1738,DICO_Complet!A:R,13,FALSE)=0,"",VLOOKUP($A1738,DICO_Complet!A:R,13,FALSE))</f>
        <v>057-0011</v>
      </c>
      <c r="P1738" s="3" t="str">
        <f>IF(VLOOKUP($A1738,DICO_Complet!A:R,14,FALSE)=0,"",VLOOKUP($A1738,DICO_Complet!A:R,14,FALSE))</f>
        <v/>
      </c>
      <c r="Q1738" s="3" t="str">
        <f>IF(VLOOKUP($A1738,DICO_Complet!A:R,15,FALSE)=0,"",VLOOKUP($A1738,DICO_Complet!A:R,15,FALSE))</f>
        <v/>
      </c>
      <c r="R1738" s="3" t="str">
        <f>IF(VLOOKUP($A1738,DICO_Complet!A:R,16,FALSE)=0,"",VLOOKUP($A1738,DICO_Complet!A:R,16,FALSE))</f>
        <v/>
      </c>
      <c r="S1738" s="3" t="str">
        <f>IF(VLOOKUP($A1738,DICO_Complet!A:R,17,FALSE)=0,"",VLOOKUP($A1738,DICO_Complet!A:R,17,FALSE))</f>
        <v/>
      </c>
      <c r="T1738" s="3" t="str">
        <f>IF(VLOOKUP($A1738,DICO_Complet!A:R,18,FALSE)=0,"",VLOOKUP($A1738,DICO_Complet!A:R,18,FALSE))</f>
        <v/>
      </c>
    </row>
    <row r="1739" spans="1:20">
      <c r="A1739" s="29">
        <v>260428104900</v>
      </c>
      <c r="B1739" s="30" t="str">
        <f>IF(ISNA(VLOOKUP(Tableau161920[[#This Row],[Référence]],MON_MSG!A:B,2,FALSE)),"N",IF($I1739="Obsolete","N","O"))</f>
        <v>O</v>
      </c>
      <c r="C1739" s="3" t="str">
        <f>VLOOKUP($A1739,DICO_Complet!A:R,3,FALSE)</f>
        <v>Transaction</v>
      </c>
      <c r="D1739" s="3" t="str">
        <f>VLOOKUP($A1739,DICO_Complet!A:R,4,FALSE)</f>
        <v>transactionDetails</v>
      </c>
      <c r="E1739" s="3" t="str">
        <f>VLOOKUP($A1739,DICO_Complet!A:R,5,FALSE)</f>
        <v>qualifCardBrand</v>
      </c>
      <c r="F1739" s="3" t="str">
        <f>VLOOKUP($A1739,DICO_Complet!A:R,6,FALSE)</f>
        <v>QualificationBrandCodeset</v>
      </c>
      <c r="G1739" s="31" t="str">
        <f>VLOOKUP($A1739,DICO_Complet!A:R,7,FALSE)</f>
        <v>DNS</v>
      </c>
      <c r="H1739" s="31" t="str">
        <f>VLOOKUP($A1739,DICO_Complet!A:R,8,FALSE)</f>
        <v>Brand selected by the cardholder</v>
      </c>
      <c r="I1739" s="3" t="str">
        <f>IF(VLOOKUP($A1739,DICO_Complet!A:R,9,FALSE)&lt;&gt;0,VLOOKUP($A1739,DICO_Complet!A:R,9,FALSE),"")</f>
        <v/>
      </c>
      <c r="J1739" s="3" t="str">
        <f>VLOOKUP($A1739,DICO_Complet!A:R,10,FALSE)</f>
        <v>Brand defined by qualification.</v>
      </c>
      <c r="K1739" s="3" t="str">
        <f>IF(OR(ISNA(VLOOKUP(Tableau161920[[#This Row],[Référence]],MON_MSG!A:H,7,FALSE)),ISBLANK(VLOOKUP(Tableau161920[[#This Row],[Référence]],MON_MSG!A:H,7,FALSE))),"",VLOOKUP(Tableau161920[[#This Row],[Référence]],MON_MSG!A:H,7,FALSE))</f>
        <v/>
      </c>
      <c r="L1739" s="3" t="str">
        <f>IF(OR(ISNA(VLOOKUP(Tableau161920[[#This Row],[Référence]],MON_MSG!A:I,8,FALSE)),ISBLANK(VLOOKUP(Tableau161920[[#This Row],[Référence]],MON_MSG!A:I,8,FALSE))),"",VLOOKUP(Tableau161920[[#This Row],[Référence]],MON_MSG!A:I,8,FALSE))</f>
        <v/>
      </c>
      <c r="M1739" s="3" t="str">
        <f>IF(OR(ISNA(VLOOKUP(Tableau161920[[#This Row],[Référence]],MON_MSG!A:J,9,FALSE)),ISBLANK(VLOOKUP(Tableau161920[[#This Row],[Référence]],MON_MSG!A:J,9,FALSE))),"",VLOOKUP(Tableau161920[[#This Row],[Référence]],MON_MSG!A:J,9,FALSE))</f>
        <v/>
      </c>
      <c r="N1739" s="3" t="str">
        <f>IF(VLOOKUP($A1739,DICO_Complet!A:R,12,FALSE)=0,"",VLOOKUP($A1739,DICO_Complet!A:R,12,FALSE))</f>
        <v/>
      </c>
      <c r="O1739" s="3" t="str">
        <f>IF(VLOOKUP($A1739,DICO_Complet!A:R,13,FALSE)=0,"",VLOOKUP($A1739,DICO_Complet!A:R,13,FALSE))</f>
        <v/>
      </c>
      <c r="P1739" s="3" t="str">
        <f>IF(VLOOKUP($A1739,DICO_Complet!A:R,14,FALSE)=0,"",VLOOKUP($A1739,DICO_Complet!A:R,14,FALSE))</f>
        <v/>
      </c>
      <c r="Q1739" s="3" t="str">
        <f>IF(VLOOKUP($A1739,DICO_Complet!A:R,15,FALSE)=0,"",VLOOKUP($A1739,DICO_Complet!A:R,15,FALSE))</f>
        <v/>
      </c>
      <c r="R1739" s="3" t="str">
        <f>IF(VLOOKUP($A1739,DICO_Complet!A:R,16,FALSE)=0,"",VLOOKUP($A1739,DICO_Complet!A:R,16,FALSE))</f>
        <v/>
      </c>
      <c r="S1739" s="3" t="str">
        <f>IF(VLOOKUP($A1739,DICO_Complet!A:R,17,FALSE)=0,"",VLOOKUP($A1739,DICO_Complet!A:R,17,FALSE))</f>
        <v/>
      </c>
      <c r="T1739" s="3" t="str">
        <f>IF(VLOOKUP($A1739,DICO_Complet!A:R,18,FALSE)=0,"",VLOOKUP($A1739,DICO_Complet!A:R,18,FALSE))</f>
        <v/>
      </c>
    </row>
    <row r="1740" spans="1:20">
      <c r="A1740" s="29">
        <v>250425200902</v>
      </c>
      <c r="B1740" s="30" t="str">
        <f>IF(ISNA(VLOOKUP(Tableau161920[[#This Row],[Référence]],MON_MSG!A:B,2,FALSE)),"N",IF($I1740="Obsolete","N","O"))</f>
        <v>O</v>
      </c>
      <c r="C1740" s="3" t="str">
        <f>VLOOKUP($A1740,DICO_Complet!A:R,3,FALSE)</f>
        <v>Transaction</v>
      </c>
      <c r="D1740" s="3" t="str">
        <f>VLOOKUP($A1740,DICO_Complet!A:R,4,FALSE)</f>
        <v>transactionDetails</v>
      </c>
      <c r="E1740" s="3" t="str">
        <f>VLOOKUP($A1740,DICO_Complet!A:R,5,FALSE)</f>
        <v>rate</v>
      </c>
      <c r="F1740" s="3" t="str">
        <f>VLOOKUP($A1740,DICO_Complet!A:R,6,FALSE)</f>
        <v>Base25OneRate</v>
      </c>
      <c r="G1740" s="31" t="str">
        <f>VLOOKUP($A1740,DICO_Complet!A:R,7,FALSE)</f>
        <v>DNS</v>
      </c>
      <c r="H1740" s="31">
        <f>VLOOKUP($A1740,DICO_Complet!A:R,8,FALSE)</f>
        <v>0</v>
      </c>
      <c r="I1740" s="3" t="str">
        <f>IF(VLOOKUP($A1740,DICO_Complet!A:R,9,FALSE)&lt;&gt;0,VLOOKUP($A1740,DICO_Complet!A:R,9,FALSE),"")</f>
        <v/>
      </c>
      <c r="J1740" s="3" t="str">
        <f>VLOOKUP($A1740,DICO_Complet!A:R,10,FALSE)</f>
        <v>Rate received in transaction file</v>
      </c>
      <c r="K1740" s="3" t="str">
        <f>IF(OR(ISNA(VLOOKUP(Tableau161920[[#This Row],[Référence]],MON_MSG!A:H,7,FALSE)),ISBLANK(VLOOKUP(Tableau161920[[#This Row],[Référence]],MON_MSG!A:H,7,FALSE))),"",VLOOKUP(Tableau161920[[#This Row],[Référence]],MON_MSG!A:H,7,FALSE))</f>
        <v/>
      </c>
      <c r="L1740" s="3" t="str">
        <f>IF(OR(ISNA(VLOOKUP(Tableau161920[[#This Row],[Référence]],MON_MSG!A:I,8,FALSE)),ISBLANK(VLOOKUP(Tableau161920[[#This Row],[Référence]],MON_MSG!A:I,8,FALSE))),"",VLOOKUP(Tableau161920[[#This Row],[Référence]],MON_MSG!A:I,8,FALSE))</f>
        <v/>
      </c>
      <c r="M1740" s="3" t="str">
        <f>IF(OR(ISNA(VLOOKUP(Tableau161920[[#This Row],[Référence]],MON_MSG!A:J,9,FALSE)),ISBLANK(VLOOKUP(Tableau161920[[#This Row],[Référence]],MON_MSG!A:J,9,FALSE))),"",VLOOKUP(Tableau161920[[#This Row],[Référence]],MON_MSG!A:J,9,FALSE))</f>
        <v/>
      </c>
      <c r="N1740" s="3" t="str">
        <f>IF(VLOOKUP($A1740,DICO_Complet!A:R,12,FALSE)=0,"",VLOOKUP($A1740,DICO_Complet!A:R,12,FALSE))</f>
        <v/>
      </c>
      <c r="O1740" s="3" t="str">
        <f>IF(VLOOKUP($A1740,DICO_Complet!A:R,13,FALSE)=0,"",VLOOKUP($A1740,DICO_Complet!A:R,13,FALSE))</f>
        <v/>
      </c>
      <c r="P1740" s="3" t="str">
        <f>IF(VLOOKUP($A1740,DICO_Complet!A:R,14,FALSE)=0,"",VLOOKUP($A1740,DICO_Complet!A:R,14,FALSE))</f>
        <v>072-DF01-p6 /58-FF31 P 1</v>
      </c>
      <c r="Q1740" s="3" t="str">
        <f>IF(VLOOKUP($A1740,DICO_Complet!A:R,15,FALSE)=0,"",VLOOKUP($A1740,DICO_Complet!A:R,15,FALSE))</f>
        <v/>
      </c>
      <c r="R1740" s="3" t="str">
        <f>IF(VLOOKUP($A1740,DICO_Complet!A:R,16,FALSE)=0,"",VLOOKUP($A1740,DICO_Complet!A:R,16,FALSE))</f>
        <v/>
      </c>
      <c r="S1740" s="3" t="str">
        <f>IF(VLOOKUP($A1740,DICO_Complet!A:R,17,FALSE)=0,"",VLOOKUP($A1740,DICO_Complet!A:R,17,FALSE))</f>
        <v/>
      </c>
      <c r="T1740" s="3" t="str">
        <f>IF(VLOOKUP($A1740,DICO_Complet!A:R,18,FALSE)=0,"",VLOOKUP($A1740,DICO_Complet!A:R,18,FALSE))</f>
        <v/>
      </c>
    </row>
    <row r="1741" spans="1:20">
      <c r="A1741" s="29">
        <v>250708105300</v>
      </c>
      <c r="B1741" s="30" t="str">
        <f>IF(ISNA(VLOOKUP(Tableau161920[[#This Row],[Référence]],MON_MSG!A:B,2,FALSE)),"N",IF($I1741="Obsolete","N","O"))</f>
        <v>O</v>
      </c>
      <c r="C1741" s="3" t="str">
        <f>VLOOKUP($A1741,DICO_Complet!A:R,3,FALSE)</f>
        <v>Transaction</v>
      </c>
      <c r="D1741" s="3" t="str">
        <f>VLOOKUP($A1741,DICO_Complet!A:R,4,FALSE)</f>
        <v>transactionDetails</v>
      </c>
      <c r="E1741" s="3" t="str">
        <f>VLOOKUP($A1741,DICO_Complet!A:R,5,FALSE)</f>
        <v>readingMode</v>
      </c>
      <c r="F1741" s="3" t="str">
        <f>VLOOKUP($A1741,DICO_Complet!A:R,6,FALSE)</f>
        <v>ReadingModeCodeset</v>
      </c>
      <c r="G1741" s="31" t="str">
        <f>VLOOKUP($A1741,DICO_Complet!A:R,7,FALSE)</f>
        <v>DNS</v>
      </c>
      <c r="H1741" s="31">
        <f>VLOOKUP($A1741,DICO_Complet!A:R,8,FALSE)</f>
        <v>0</v>
      </c>
      <c r="I1741" s="3" t="str">
        <f>IF(VLOOKUP($A1741,DICO_Complet!A:R,9,FALSE)&lt;&gt;0,VLOOKUP($A1741,DICO_Complet!A:R,9,FALSE),"")</f>
        <v/>
      </c>
      <c r="J1741" s="3" t="str">
        <f>VLOOKUP($A1741,DICO_Complet!A:R,10,FALSE)</f>
        <v>Payment Reading Mode</v>
      </c>
      <c r="K1741" s="3" t="str">
        <f>IF(OR(ISNA(VLOOKUP(Tableau161920[[#This Row],[Référence]],MON_MSG!A:H,7,FALSE)),ISBLANK(VLOOKUP(Tableau161920[[#This Row],[Référence]],MON_MSG!A:H,7,FALSE))),"",VLOOKUP(Tableau161920[[#This Row],[Référence]],MON_MSG!A:H,7,FALSE))</f>
        <v/>
      </c>
      <c r="L1741" s="3" t="str">
        <f>IF(OR(ISNA(VLOOKUP(Tableau161920[[#This Row],[Référence]],MON_MSG!A:I,8,FALSE)),ISBLANK(VLOOKUP(Tableau161920[[#This Row],[Référence]],MON_MSG!A:I,8,FALSE))),"",VLOOKUP(Tableau161920[[#This Row],[Référence]],MON_MSG!A:I,8,FALSE))</f>
        <v/>
      </c>
      <c r="M1741" s="3" t="str">
        <f>IF(OR(ISNA(VLOOKUP(Tableau161920[[#This Row],[Référence]],MON_MSG!A:J,9,FALSE)),ISBLANK(VLOOKUP(Tableau161920[[#This Row],[Référence]],MON_MSG!A:J,9,FALSE))),"",VLOOKUP(Tableau161920[[#This Row],[Référence]],MON_MSG!A:J,9,FALSE))</f>
        <v/>
      </c>
      <c r="N1741" s="3" t="str">
        <f>IF(VLOOKUP($A1741,DICO_Complet!A:R,12,FALSE)=0,"",VLOOKUP($A1741,DICO_Complet!A:R,12,FALSE))</f>
        <v/>
      </c>
      <c r="O1741" s="3" t="str">
        <f>IF(VLOOKUP($A1741,DICO_Complet!A:R,13,FALSE)=0,"",VLOOKUP($A1741,DICO_Complet!A:R,13,FALSE))</f>
        <v/>
      </c>
      <c r="P1741" s="3" t="str">
        <f>IF(VLOOKUP($A1741,DICO_Complet!A:R,14,FALSE)=0,"",VLOOKUP($A1741,DICO_Complet!A:R,14,FALSE))</f>
        <v/>
      </c>
      <c r="Q1741" s="3" t="str">
        <f>IF(VLOOKUP($A1741,DICO_Complet!A:R,15,FALSE)=0,"",VLOOKUP($A1741,DICO_Complet!A:R,15,FALSE))</f>
        <v/>
      </c>
      <c r="R1741" s="3" t="str">
        <f>IF(VLOOKUP($A1741,DICO_Complet!A:R,16,FALSE)=0,"",VLOOKUP($A1741,DICO_Complet!A:R,16,FALSE))</f>
        <v/>
      </c>
      <c r="S1741" s="3" t="str">
        <f>IF(VLOOKUP($A1741,DICO_Complet!A:R,17,FALSE)=0,"",VLOOKUP($A1741,DICO_Complet!A:R,17,FALSE))</f>
        <v/>
      </c>
      <c r="T1741" s="3" t="str">
        <f>IF(VLOOKUP($A1741,DICO_Complet!A:R,18,FALSE)=0,"",VLOOKUP($A1741,DICO_Complet!A:R,18,FALSE))</f>
        <v/>
      </c>
    </row>
    <row r="1742" spans="1:20">
      <c r="A1742" s="29">
        <v>250213171805</v>
      </c>
      <c r="B1742" s="30" t="str">
        <f>IF(ISNA(VLOOKUP(Tableau161920[[#This Row],[Référence]],MON_MSG!A:B,2,FALSE)),"N",IF($I1742="Obsolete","N","O"))</f>
        <v>O</v>
      </c>
      <c r="C1742" s="3" t="str">
        <f>VLOOKUP($A1742,DICO_Complet!A:R,3,FALSE)</f>
        <v>Transaction</v>
      </c>
      <c r="D1742" s="3" t="str">
        <f>VLOOKUP($A1742,DICO_Complet!A:R,4,FALSE)</f>
        <v>transactionDetails</v>
      </c>
      <c r="E1742" s="3" t="str">
        <f>VLOOKUP($A1742,DICO_Complet!A:R,5,FALSE)</f>
        <v>receivingId</v>
      </c>
      <c r="F1742" s="3" t="str">
        <f>VLOOKUP($A1742,DICO_Complet!A:R,6,FALSE)</f>
        <v>Max11NumericText</v>
      </c>
      <c r="G1742" s="31" t="str">
        <f>VLOOKUP($A1742,DICO_Complet!A:R,7,FALSE)</f>
        <v>DNS</v>
      </c>
      <c r="H1742" s="31">
        <f>VLOOKUP($A1742,DICO_Complet!A:R,8,FALSE)</f>
        <v>0</v>
      </c>
      <c r="I1742" s="3" t="str">
        <f>IF(VLOOKUP($A1742,DICO_Complet!A:R,9,FALSE)&lt;&gt;0,VLOOKUP($A1742,DICO_Complet!A:R,9,FALSE),"")</f>
        <v/>
      </c>
      <c r="J1742" s="3" t="str">
        <f>VLOOKUP($A1742,DICO_Complet!A:R,10,FALSE)</f>
        <v>Receiver organism SMRSB</v>
      </c>
      <c r="K1742" s="3" t="str">
        <f>IF(OR(ISNA(VLOOKUP(Tableau161920[[#This Row],[Référence]],MON_MSG!A:H,7,FALSE)),ISBLANK(VLOOKUP(Tableau161920[[#This Row],[Référence]],MON_MSG!A:H,7,FALSE))),"",VLOOKUP(Tableau161920[[#This Row],[Référence]],MON_MSG!A:H,7,FALSE))</f>
        <v/>
      </c>
      <c r="L1742" s="3" t="str">
        <f>IF(OR(ISNA(VLOOKUP(Tableau161920[[#This Row],[Référence]],MON_MSG!A:I,8,FALSE)),ISBLANK(VLOOKUP(Tableau161920[[#This Row],[Référence]],MON_MSG!A:I,8,FALSE))),"",VLOOKUP(Tableau161920[[#This Row],[Référence]],MON_MSG!A:I,8,FALSE))</f>
        <v/>
      </c>
      <c r="M1742" s="3" t="str">
        <f>IF(OR(ISNA(VLOOKUP(Tableau161920[[#This Row],[Référence]],MON_MSG!A:J,9,FALSE)),ISBLANK(VLOOKUP(Tableau161920[[#This Row],[Référence]],MON_MSG!A:J,9,FALSE))),"",VLOOKUP(Tableau161920[[#This Row],[Référence]],MON_MSG!A:J,9,FALSE))</f>
        <v/>
      </c>
      <c r="N1742" s="3" t="str">
        <f>IF(VLOOKUP($A1742,DICO_Complet!A:R,12,FALSE)=0,"",VLOOKUP($A1742,DICO_Complet!A:R,12,FALSE))</f>
        <v>MFO17</v>
      </c>
      <c r="O1742" s="3" t="str">
        <f>IF(VLOOKUP($A1742,DICO_Complet!A:R,13,FALSE)=0,"",VLOOKUP($A1742,DICO_Complet!A:R,13,FALSE))</f>
        <v/>
      </c>
      <c r="P1742" s="3" t="str">
        <f>IF(VLOOKUP($A1742,DICO_Complet!A:R,14,FALSE)=0,"",VLOOKUP($A1742,DICO_Complet!A:R,14,FALSE))</f>
        <v/>
      </c>
      <c r="Q1742" s="3" t="str">
        <f>IF(VLOOKUP($A1742,DICO_Complet!A:R,15,FALSE)=0,"",VLOOKUP($A1742,DICO_Complet!A:R,15,FALSE))</f>
        <v/>
      </c>
      <c r="R1742" s="3" t="str">
        <f>IF(VLOOKUP($A1742,DICO_Complet!A:R,16,FALSE)=0,"",VLOOKUP($A1742,DICO_Complet!A:R,16,FALSE))</f>
        <v/>
      </c>
      <c r="S1742" s="3" t="str">
        <f>IF(VLOOKUP($A1742,DICO_Complet!A:R,17,FALSE)=0,"",VLOOKUP($A1742,DICO_Complet!A:R,17,FALSE))</f>
        <v/>
      </c>
      <c r="T1742" s="3" t="str">
        <f>IF(VLOOKUP($A1742,DICO_Complet!A:R,18,FALSE)=0,"",VLOOKUP($A1742,DICO_Complet!A:R,18,FALSE))</f>
        <v/>
      </c>
    </row>
    <row r="1743" spans="1:20">
      <c r="A1743" s="29">
        <v>250324131112</v>
      </c>
      <c r="B1743" s="30" t="str">
        <f>IF(ISNA(VLOOKUP(Tableau161920[[#This Row],[Référence]],MON_MSG!A:B,2,FALSE)),"N",IF($I1743="Obsolete","N","O"))</f>
        <v>O</v>
      </c>
      <c r="C1743" s="3" t="str">
        <f>VLOOKUP($A1743,DICO_Complet!A:R,3,FALSE)</f>
        <v>Transaction</v>
      </c>
      <c r="D1743" s="3" t="str">
        <f>VLOOKUP($A1743,DICO_Complet!A:R,4,FALSE)</f>
        <v>transactionDetails</v>
      </c>
      <c r="E1743" s="3" t="str">
        <f>VLOOKUP($A1743,DICO_Complet!A:R,5,FALSE)</f>
        <v>recoveryMode</v>
      </c>
      <c r="F1743" s="3" t="str">
        <f>VLOOKUP($A1743,DICO_Complet!A:R,6,FALSE)</f>
        <v>RecoveryModeCodeset</v>
      </c>
      <c r="G1743" s="31" t="str">
        <f>VLOOKUP($A1743,DICO_Complet!A:R,7,FALSE)</f>
        <v>DNS</v>
      </c>
      <c r="H1743" s="31">
        <f>VLOOKUP($A1743,DICO_Complet!A:R,8,FALSE)</f>
        <v>0</v>
      </c>
      <c r="I1743" s="3" t="str">
        <f>IF(VLOOKUP($A1743,DICO_Complet!A:R,9,FALSE)&lt;&gt;0,VLOOKUP($A1743,DICO_Complet!A:R,9,FALSE),"")</f>
        <v/>
      </c>
      <c r="J1743" s="3" t="str">
        <f>VLOOKUP($A1743,DICO_Complet!A:R,10,FALSE)</f>
        <v>Recovey mode of the dispute</v>
      </c>
      <c r="K1743" s="3" t="str">
        <f>IF(OR(ISNA(VLOOKUP(Tableau161920[[#This Row],[Référence]],MON_MSG!A:H,7,FALSE)),ISBLANK(VLOOKUP(Tableau161920[[#This Row],[Référence]],MON_MSG!A:H,7,FALSE))),"",VLOOKUP(Tableau161920[[#This Row],[Référence]],MON_MSG!A:H,7,FALSE))</f>
        <v/>
      </c>
      <c r="L1743" s="3" t="str">
        <f>IF(OR(ISNA(VLOOKUP(Tableau161920[[#This Row],[Référence]],MON_MSG!A:I,8,FALSE)),ISBLANK(VLOOKUP(Tableau161920[[#This Row],[Référence]],MON_MSG!A:I,8,FALSE))),"",VLOOKUP(Tableau161920[[#This Row],[Référence]],MON_MSG!A:I,8,FALSE))</f>
        <v/>
      </c>
      <c r="M1743" s="3" t="str">
        <f>IF(OR(ISNA(VLOOKUP(Tableau161920[[#This Row],[Référence]],MON_MSG!A:J,9,FALSE)),ISBLANK(VLOOKUP(Tableau161920[[#This Row],[Référence]],MON_MSG!A:J,9,FALSE))),"",VLOOKUP(Tableau161920[[#This Row],[Référence]],MON_MSG!A:J,9,FALSE))</f>
        <v/>
      </c>
      <c r="N1743" s="3" t="str">
        <f>IF(VLOOKUP($A1743,DICO_Complet!A:R,12,FALSE)=0,"",VLOOKUP($A1743,DICO_Complet!A:R,12,FALSE))</f>
        <v/>
      </c>
      <c r="O1743" s="3" t="str">
        <f>IF(VLOOKUP($A1743,DICO_Complet!A:R,13,FALSE)=0,"",VLOOKUP($A1743,DICO_Complet!A:R,13,FALSE))</f>
        <v/>
      </c>
      <c r="P1743" s="3" t="str">
        <f>IF(VLOOKUP($A1743,DICO_Complet!A:R,14,FALSE)=0,"",VLOOKUP($A1743,DICO_Complet!A:R,14,FALSE))</f>
        <v/>
      </c>
      <c r="Q1743" s="3" t="str">
        <f>IF(VLOOKUP($A1743,DICO_Complet!A:R,15,FALSE)=0,"",VLOOKUP($A1743,DICO_Complet!A:R,15,FALSE))</f>
        <v/>
      </c>
      <c r="R1743" s="3" t="str">
        <f>IF(VLOOKUP($A1743,DICO_Complet!A:R,16,FALSE)=0,"",VLOOKUP($A1743,DICO_Complet!A:R,16,FALSE))</f>
        <v/>
      </c>
      <c r="S1743" s="3" t="str">
        <f>IF(VLOOKUP($A1743,DICO_Complet!A:R,17,FALSE)=0,"",VLOOKUP($A1743,DICO_Complet!A:R,17,FALSE))</f>
        <v/>
      </c>
      <c r="T1743" s="3" t="str">
        <f>IF(VLOOKUP($A1743,DICO_Complet!A:R,18,FALSE)=0,"",VLOOKUP($A1743,DICO_Complet!A:R,18,FALSE))</f>
        <v/>
      </c>
    </row>
    <row r="1744" spans="1:20">
      <c r="A1744" s="29">
        <v>250324131110</v>
      </c>
      <c r="B1744" s="30" t="str">
        <f>IF(ISNA(VLOOKUP(Tableau161920[[#This Row],[Référence]],MON_MSG!A:B,2,FALSE)),"N",IF($I1744="Obsolete","N","O"))</f>
        <v>O</v>
      </c>
      <c r="C1744" s="3" t="str">
        <f>VLOOKUP($A1744,DICO_Complet!A:R,3,FALSE)</f>
        <v>Transaction</v>
      </c>
      <c r="D1744" s="3" t="str">
        <f>VLOOKUP($A1744,DICO_Complet!A:R,4,FALSE)</f>
        <v>transactionDetails</v>
      </c>
      <c r="E1744" s="3" t="str">
        <f>VLOOKUP($A1744,DICO_Complet!A:R,5,FALSE)</f>
        <v>refundIndicator</v>
      </c>
      <c r="F1744" s="3" t="str">
        <f>VLOOKUP($A1744,DICO_Complet!A:R,6,FALSE)</f>
        <v>TrueFalseIndicator</v>
      </c>
      <c r="G1744" s="31" t="str">
        <f>VLOOKUP($A1744,DICO_Complet!A:R,7,FALSE)</f>
        <v>DNS</v>
      </c>
      <c r="H1744" s="31">
        <f>VLOOKUP($A1744,DICO_Complet!A:R,8,FALSE)</f>
        <v>0</v>
      </c>
      <c r="I1744" s="3" t="str">
        <f>IF(VLOOKUP($A1744,DICO_Complet!A:R,9,FALSE)&lt;&gt;0,VLOOKUP($A1744,DICO_Complet!A:R,9,FALSE),"")</f>
        <v/>
      </c>
      <c r="J1744" s="3" t="str">
        <f>VLOOKUP($A1744,DICO_Complet!A:R,10,FALSE)</f>
        <v>Refund indicator</v>
      </c>
      <c r="K1744" s="3" t="str">
        <f>IF(OR(ISNA(VLOOKUP(Tableau161920[[#This Row],[Référence]],MON_MSG!A:H,7,FALSE)),ISBLANK(VLOOKUP(Tableau161920[[#This Row],[Référence]],MON_MSG!A:H,7,FALSE))),"",VLOOKUP(Tableau161920[[#This Row],[Référence]],MON_MSG!A:H,7,FALSE))</f>
        <v/>
      </c>
      <c r="L1744" s="3" t="str">
        <f>IF(OR(ISNA(VLOOKUP(Tableau161920[[#This Row],[Référence]],MON_MSG!A:I,8,FALSE)),ISBLANK(VLOOKUP(Tableau161920[[#This Row],[Référence]],MON_MSG!A:I,8,FALSE))),"",VLOOKUP(Tableau161920[[#This Row],[Référence]],MON_MSG!A:I,8,FALSE))</f>
        <v/>
      </c>
      <c r="M1744" s="3" t="str">
        <f>IF(OR(ISNA(VLOOKUP(Tableau161920[[#This Row],[Référence]],MON_MSG!A:J,9,FALSE)),ISBLANK(VLOOKUP(Tableau161920[[#This Row],[Référence]],MON_MSG!A:J,9,FALSE))),"",VLOOKUP(Tableau161920[[#This Row],[Référence]],MON_MSG!A:J,9,FALSE))</f>
        <v/>
      </c>
      <c r="N1744" s="3" t="str">
        <f>IF(VLOOKUP($A1744,DICO_Complet!A:R,12,FALSE)=0,"",VLOOKUP($A1744,DICO_Complet!A:R,12,FALSE))</f>
        <v/>
      </c>
      <c r="O1744" s="3" t="str">
        <f>IF(VLOOKUP($A1744,DICO_Complet!A:R,13,FALSE)=0,"",VLOOKUP($A1744,DICO_Complet!A:R,13,FALSE))</f>
        <v/>
      </c>
      <c r="P1744" s="3" t="str">
        <f>IF(VLOOKUP($A1744,DICO_Complet!A:R,14,FALSE)=0,"",VLOOKUP($A1744,DICO_Complet!A:R,14,FALSE))</f>
        <v/>
      </c>
      <c r="Q1744" s="3" t="str">
        <f>IF(VLOOKUP($A1744,DICO_Complet!A:R,15,FALSE)=0,"",VLOOKUP($A1744,DICO_Complet!A:R,15,FALSE))</f>
        <v/>
      </c>
      <c r="R1744" s="3" t="str">
        <f>IF(VLOOKUP($A1744,DICO_Complet!A:R,16,FALSE)=0,"",VLOOKUP($A1744,DICO_Complet!A:R,16,FALSE))</f>
        <v/>
      </c>
      <c r="S1744" s="3" t="str">
        <f>IF(VLOOKUP($A1744,DICO_Complet!A:R,17,FALSE)=0,"",VLOOKUP($A1744,DICO_Complet!A:R,17,FALSE))</f>
        <v/>
      </c>
      <c r="T1744" s="3" t="str">
        <f>IF(VLOOKUP($A1744,DICO_Complet!A:R,18,FALSE)=0,"",VLOOKUP($A1744,DICO_Complet!A:R,18,FALSE))</f>
        <v/>
      </c>
    </row>
    <row r="1745" spans="1:20">
      <c r="A1745" s="29">
        <v>250324131115</v>
      </c>
      <c r="B1745" s="30" t="str">
        <f>IF(ISNA(VLOOKUP(Tableau161920[[#This Row],[Référence]],MON_MSG!A:B,2,FALSE)),"N",IF($I1745="Obsolete","N","O"))</f>
        <v>O</v>
      </c>
      <c r="C1745" s="3" t="str">
        <f>VLOOKUP($A1745,DICO_Complet!A:R,3,FALSE)</f>
        <v>Transaction</v>
      </c>
      <c r="D1745" s="3" t="str">
        <f>VLOOKUP($A1745,DICO_Complet!A:R,4,FALSE)</f>
        <v>transactionDetails</v>
      </c>
      <c r="E1745" s="3" t="str">
        <f>VLOOKUP($A1745,DICO_Complet!A:R,5,FALSE)</f>
        <v>refundNature</v>
      </c>
      <c r="F1745" s="3" t="str">
        <f>VLOOKUP($A1745,DICO_Complet!A:R,6,FALSE)</f>
        <v>RefundNatureCodeset</v>
      </c>
      <c r="G1745" s="31" t="str">
        <f>VLOOKUP($A1745,DICO_Complet!A:R,7,FALSE)</f>
        <v>DNS</v>
      </c>
      <c r="H1745" s="31">
        <f>VLOOKUP($A1745,DICO_Complet!A:R,8,FALSE)</f>
        <v>0</v>
      </c>
      <c r="I1745" s="3" t="str">
        <f>IF(VLOOKUP($A1745,DICO_Complet!A:R,9,FALSE)&lt;&gt;0,VLOOKUP($A1745,DICO_Complet!A:R,9,FALSE),"")</f>
        <v/>
      </c>
      <c r="J1745" s="3" t="str">
        <f>VLOOKUP($A1745,DICO_Complet!A:R,10,FALSE)</f>
        <v>Refund nature of the dispute</v>
      </c>
      <c r="K1745" s="3" t="str">
        <f>IF(OR(ISNA(VLOOKUP(Tableau161920[[#This Row],[Référence]],MON_MSG!A:H,7,FALSE)),ISBLANK(VLOOKUP(Tableau161920[[#This Row],[Référence]],MON_MSG!A:H,7,FALSE))),"",VLOOKUP(Tableau161920[[#This Row],[Référence]],MON_MSG!A:H,7,FALSE))</f>
        <v/>
      </c>
      <c r="L1745" s="3" t="str">
        <f>IF(OR(ISNA(VLOOKUP(Tableau161920[[#This Row],[Référence]],MON_MSG!A:I,8,FALSE)),ISBLANK(VLOOKUP(Tableau161920[[#This Row],[Référence]],MON_MSG!A:I,8,FALSE))),"",VLOOKUP(Tableau161920[[#This Row],[Référence]],MON_MSG!A:I,8,FALSE))</f>
        <v/>
      </c>
      <c r="M1745" s="3" t="str">
        <f>IF(OR(ISNA(VLOOKUP(Tableau161920[[#This Row],[Référence]],MON_MSG!A:J,9,FALSE)),ISBLANK(VLOOKUP(Tableau161920[[#This Row],[Référence]],MON_MSG!A:J,9,FALSE))),"",VLOOKUP(Tableau161920[[#This Row],[Référence]],MON_MSG!A:J,9,FALSE))</f>
        <v/>
      </c>
      <c r="N1745" s="3" t="str">
        <f>IF(VLOOKUP($A1745,DICO_Complet!A:R,12,FALSE)=0,"",VLOOKUP($A1745,DICO_Complet!A:R,12,FALSE))</f>
        <v/>
      </c>
      <c r="O1745" s="3" t="str">
        <f>IF(VLOOKUP($A1745,DICO_Complet!A:R,13,FALSE)=0,"",VLOOKUP($A1745,DICO_Complet!A:R,13,FALSE))</f>
        <v/>
      </c>
      <c r="P1745" s="3" t="str">
        <f>IF(VLOOKUP($A1745,DICO_Complet!A:R,14,FALSE)=0,"",VLOOKUP($A1745,DICO_Complet!A:R,14,FALSE))</f>
        <v/>
      </c>
      <c r="Q1745" s="3" t="str">
        <f>IF(VLOOKUP($A1745,DICO_Complet!A:R,15,FALSE)=0,"",VLOOKUP($A1745,DICO_Complet!A:R,15,FALSE))</f>
        <v/>
      </c>
      <c r="R1745" s="3" t="str">
        <f>IF(VLOOKUP($A1745,DICO_Complet!A:R,16,FALSE)=0,"",VLOOKUP($A1745,DICO_Complet!A:R,16,FALSE))</f>
        <v/>
      </c>
      <c r="S1745" s="3" t="str">
        <f>IF(VLOOKUP($A1745,DICO_Complet!A:R,17,FALSE)=0,"",VLOOKUP($A1745,DICO_Complet!A:R,17,FALSE))</f>
        <v/>
      </c>
      <c r="T1745" s="3" t="str">
        <f>IF(VLOOKUP($A1745,DICO_Complet!A:R,18,FALSE)=0,"",VLOOKUP($A1745,DICO_Complet!A:R,18,FALSE))</f>
        <v/>
      </c>
    </row>
    <row r="1746" spans="1:20">
      <c r="A1746" s="29">
        <v>250408142400</v>
      </c>
      <c r="B1746" s="30" t="str">
        <f>IF(ISNA(VLOOKUP(Tableau161920[[#This Row],[Référence]],MON_MSG!A:B,2,FALSE)),"N",IF($I1746="Obsolete","N","O"))</f>
        <v>O</v>
      </c>
      <c r="C1746" s="3" t="str">
        <f>VLOOKUP($A1746,DICO_Complet!A:R,3,FALSE)</f>
        <v>Transaction</v>
      </c>
      <c r="D1746" s="3" t="str">
        <f>VLOOKUP($A1746,DICO_Complet!A:R,4,FALSE)</f>
        <v>transactionDetails</v>
      </c>
      <c r="E1746" s="3" t="str">
        <f>VLOOKUP($A1746,DICO_Complet!A:R,5,FALSE)</f>
        <v>replacementAmount</v>
      </c>
      <c r="F1746" s="3" t="str">
        <f>VLOOKUP($A1746,DICO_Complet!A:R,6,FALSE)</f>
        <v>AmountType</v>
      </c>
      <c r="G1746" s="31" t="str">
        <f>VLOOKUP($A1746,DICO_Complet!A:R,7,FALSE)</f>
        <v>DNS</v>
      </c>
      <c r="H1746" s="31">
        <f>VLOOKUP($A1746,DICO_Complet!A:R,8,FALSE)</f>
        <v>0</v>
      </c>
      <c r="I1746" s="3" t="str">
        <f>IF(VLOOKUP($A1746,DICO_Complet!A:R,9,FALSE)&lt;&gt;0,VLOOKUP($A1746,DICO_Complet!A:R,9,FALSE),"")</f>
        <v/>
      </c>
      <c r="J1746" s="3" t="str">
        <f>VLOOKUP($A1746,DICO_Complet!A:R,10,FALSE)</f>
        <v>Replacement amount</v>
      </c>
      <c r="K1746" s="3" t="str">
        <f>IF(OR(ISNA(VLOOKUP(Tableau161920[[#This Row],[Référence]],MON_MSG!A:H,7,FALSE)),ISBLANK(VLOOKUP(Tableau161920[[#This Row],[Référence]],MON_MSG!A:H,7,FALSE))),"",VLOOKUP(Tableau161920[[#This Row],[Référence]],MON_MSG!A:H,7,FALSE))</f>
        <v/>
      </c>
      <c r="L1746" s="3" t="str">
        <f>IF(OR(ISNA(VLOOKUP(Tableau161920[[#This Row],[Référence]],MON_MSG!A:I,8,FALSE)),ISBLANK(VLOOKUP(Tableau161920[[#This Row],[Référence]],MON_MSG!A:I,8,FALSE))),"",VLOOKUP(Tableau161920[[#This Row],[Référence]],MON_MSG!A:I,8,FALSE))</f>
        <v/>
      </c>
      <c r="M1746" s="3" t="str">
        <f>IF(OR(ISNA(VLOOKUP(Tableau161920[[#This Row],[Référence]],MON_MSG!A:J,9,FALSE)),ISBLANK(VLOOKUP(Tableau161920[[#This Row],[Référence]],MON_MSG!A:J,9,FALSE))),"",VLOOKUP(Tableau161920[[#This Row],[Référence]],MON_MSG!A:J,9,FALSE))</f>
        <v/>
      </c>
      <c r="N1746" s="3" t="str">
        <f>IF(VLOOKUP($A1746,DICO_Complet!A:R,12,FALSE)=0,"",VLOOKUP($A1746,DICO_Complet!A:R,12,FALSE))</f>
        <v>ISO95</v>
      </c>
      <c r="O1746" s="3" t="str">
        <f>IF(VLOOKUP($A1746,DICO_Complet!A:R,13,FALSE)=0,"",VLOOKUP($A1746,DICO_Complet!A:R,13,FALSE))</f>
        <v>095</v>
      </c>
      <c r="P1746" s="3" t="str">
        <f>IF(VLOOKUP($A1746,DICO_Complet!A:R,14,FALSE)=0,"",VLOOKUP($A1746,DICO_Complet!A:R,14,FALSE))</f>
        <v/>
      </c>
      <c r="Q1746" s="3" t="str">
        <f>IF(VLOOKUP($A1746,DICO_Complet!A:R,15,FALSE)=0,"",VLOOKUP($A1746,DICO_Complet!A:R,15,FALSE))</f>
        <v>095</v>
      </c>
      <c r="R1746" s="3" t="str">
        <f>IF(VLOOKUP($A1746,DICO_Complet!A:R,16,FALSE)=0,"",VLOOKUP($A1746,DICO_Complet!A:R,16,FALSE))</f>
        <v>field 95.1</v>
      </c>
      <c r="S1746" s="3" t="str">
        <f>IF(VLOOKUP($A1746,DICO_Complet!A:R,17,FALSE)=0,"",VLOOKUP($A1746,DICO_Complet!A:R,17,FALSE))</f>
        <v>DE 095</v>
      </c>
      <c r="T1746" s="3" t="str">
        <f>IF(VLOOKUP($A1746,DICO_Complet!A:R,18,FALSE)=0,"",VLOOKUP($A1746,DICO_Complet!A:R,18,FALSE))</f>
        <v/>
      </c>
    </row>
    <row r="1747" spans="1:20">
      <c r="A1747" s="29">
        <v>250604103000</v>
      </c>
      <c r="B1747" s="30" t="str">
        <f>IF(ISNA(VLOOKUP(Tableau161920[[#This Row],[Référence]],MON_MSG!A:B,2,FALSE)),"N",IF($I1747="Obsolete","N","O"))</f>
        <v>O</v>
      </c>
      <c r="C1747" s="3" t="str">
        <f>VLOOKUP($A1747,DICO_Complet!A:R,3,FALSE)</f>
        <v>Transaction</v>
      </c>
      <c r="D1747" s="3" t="str">
        <f>VLOOKUP($A1747,DICO_Complet!A:R,4,FALSE)</f>
        <v>transactionDetails</v>
      </c>
      <c r="E1747" s="3" t="str">
        <f>VLOOKUP($A1747,DICO_Complet!A:R,5,FALSE)</f>
        <v>replacementBillingAmount</v>
      </c>
      <c r="F1747" s="3" t="str">
        <f>VLOOKUP($A1747,DICO_Complet!A:R,6,FALSE)</f>
        <v>AmountType</v>
      </c>
      <c r="G1747" s="31" t="str">
        <f>VLOOKUP($A1747,DICO_Complet!A:R,7,FALSE)</f>
        <v>DNS</v>
      </c>
      <c r="H1747" s="31">
        <f>VLOOKUP($A1747,DICO_Complet!A:R,8,FALSE)</f>
        <v>0</v>
      </c>
      <c r="I1747" s="3" t="str">
        <f>IF(VLOOKUP($A1747,DICO_Complet!A:R,9,FALSE)&lt;&gt;0,VLOOKUP($A1747,DICO_Complet!A:R,9,FALSE),"")</f>
        <v/>
      </c>
      <c r="J1747" s="3" t="str">
        <f>VLOOKUP($A1747,DICO_Complet!A:R,10,FALSE)</f>
        <v>New amount, cardholder billing</v>
      </c>
      <c r="K1747" s="3" t="str">
        <f>IF(OR(ISNA(VLOOKUP(Tableau161920[[#This Row],[Référence]],MON_MSG!A:H,7,FALSE)),ISBLANK(VLOOKUP(Tableau161920[[#This Row],[Référence]],MON_MSG!A:H,7,FALSE))),"",VLOOKUP(Tableau161920[[#This Row],[Référence]],MON_MSG!A:H,7,FALSE))</f>
        <v/>
      </c>
      <c r="L1747" s="3" t="str">
        <f>IF(OR(ISNA(VLOOKUP(Tableau161920[[#This Row],[Référence]],MON_MSG!A:I,8,FALSE)),ISBLANK(VLOOKUP(Tableau161920[[#This Row],[Référence]],MON_MSG!A:I,8,FALSE))),"",VLOOKUP(Tableau161920[[#This Row],[Référence]],MON_MSG!A:I,8,FALSE))</f>
        <v/>
      </c>
      <c r="M1747" s="3" t="str">
        <f>IF(OR(ISNA(VLOOKUP(Tableau161920[[#This Row],[Référence]],MON_MSG!A:J,9,FALSE)),ISBLANK(VLOOKUP(Tableau161920[[#This Row],[Référence]],MON_MSG!A:J,9,FALSE))),"",VLOOKUP(Tableau161920[[#This Row],[Référence]],MON_MSG!A:J,9,FALSE))</f>
        <v/>
      </c>
      <c r="N1747" s="3" t="str">
        <f>IF(VLOOKUP($A1747,DICO_Complet!A:R,12,FALSE)=0,"",VLOOKUP($A1747,DICO_Complet!A:R,12,FALSE))</f>
        <v/>
      </c>
      <c r="O1747" s="3" t="str">
        <f>IF(VLOOKUP($A1747,DICO_Complet!A:R,13,FALSE)=0,"",VLOOKUP($A1747,DICO_Complet!A:R,13,FALSE))</f>
        <v>095-03</v>
      </c>
      <c r="P1747" s="3" t="str">
        <f>IF(VLOOKUP($A1747,DICO_Complet!A:R,14,FALSE)=0,"",VLOOKUP($A1747,DICO_Complet!A:R,14,FALSE))</f>
        <v/>
      </c>
      <c r="Q1747" s="3" t="str">
        <f>IF(VLOOKUP($A1747,DICO_Complet!A:R,15,FALSE)=0,"",VLOOKUP($A1747,DICO_Complet!A:R,15,FALSE))</f>
        <v/>
      </c>
      <c r="R1747" s="3" t="str">
        <f>IF(VLOOKUP($A1747,DICO_Complet!A:R,16,FALSE)=0,"",VLOOKUP($A1747,DICO_Complet!A:R,16,FALSE))</f>
        <v/>
      </c>
      <c r="S1747" s="3" t="str">
        <f>IF(VLOOKUP($A1747,DICO_Complet!A:R,17,FALSE)=0,"",VLOOKUP($A1747,DICO_Complet!A:R,17,FALSE))</f>
        <v/>
      </c>
      <c r="T1747" s="3" t="str">
        <f>IF(VLOOKUP($A1747,DICO_Complet!A:R,18,FALSE)=0,"",VLOOKUP($A1747,DICO_Complet!A:R,18,FALSE))</f>
        <v/>
      </c>
    </row>
    <row r="1748" spans="1:20">
      <c r="A1748" s="29">
        <v>260608100200</v>
      </c>
      <c r="B1748" s="30" t="str">
        <f>IF(ISNA(VLOOKUP(Tableau161920[[#This Row],[Référence]],MON_MSG!A:B,2,FALSE)),"N",IF($I1748="Obsolete","N","O"))</f>
        <v>O</v>
      </c>
      <c r="C1748" s="3" t="str">
        <f>VLOOKUP($A1748,DICO_Complet!A:R,3,FALSE)</f>
        <v>Transaction</v>
      </c>
      <c r="D1748" s="3" t="str">
        <f>VLOOKUP($A1748,DICO_Complet!A:R,4,FALSE)</f>
        <v>transactionDetails</v>
      </c>
      <c r="E1748" s="3" t="str">
        <f>VLOOKUP($A1748,DICO_Complet!A:R,5,FALSE)</f>
        <v>reservedUseData</v>
      </c>
      <c r="F1748" s="3" t="str">
        <f>VLOOKUP($A1748,DICO_Complet!A:R,6,FALSE)</f>
        <v>ReservedUseDataType</v>
      </c>
      <c r="G1748" s="31" t="str">
        <f>VLOOKUP($A1748,DICO_Complet!A:R,7,FALSE)</f>
        <v>DNS</v>
      </c>
      <c r="H1748" s="31">
        <f>VLOOKUP($A1748,DICO_Complet!A:R,8,FALSE)</f>
        <v>0</v>
      </c>
      <c r="I1748" s="3" t="str">
        <f>IF(VLOOKUP($A1748,DICO_Complet!A:R,9,FALSE)&lt;&gt;0,VLOOKUP($A1748,DICO_Complet!A:R,9,FALSE),"")</f>
        <v/>
      </c>
      <c r="J1748" s="3" t="str">
        <f>VLOOKUP($A1748,DICO_Complet!A:R,10,FALSE)</f>
        <v>Data and structure usable for reserved field</v>
      </c>
      <c r="K1748" s="3" t="str">
        <f>IF(OR(ISNA(VLOOKUP(Tableau161920[[#This Row],[Référence]],MON_MSG!A:H,7,FALSE)),ISBLANK(VLOOKUP(Tableau161920[[#This Row],[Référence]],MON_MSG!A:H,7,FALSE))),"",VLOOKUP(Tableau161920[[#This Row],[Référence]],MON_MSG!A:H,7,FALSE))</f>
        <v/>
      </c>
      <c r="L1748" s="3" t="str">
        <f>IF(OR(ISNA(VLOOKUP(Tableau161920[[#This Row],[Référence]],MON_MSG!A:I,8,FALSE)),ISBLANK(VLOOKUP(Tableau161920[[#This Row],[Référence]],MON_MSG!A:I,8,FALSE))),"",VLOOKUP(Tableau161920[[#This Row],[Référence]],MON_MSG!A:I,8,FALSE))</f>
        <v/>
      </c>
      <c r="M1748" s="3" t="str">
        <f>IF(OR(ISNA(VLOOKUP(Tableau161920[[#This Row],[Référence]],MON_MSG!A:J,9,FALSE)),ISBLANK(VLOOKUP(Tableau161920[[#This Row],[Référence]],MON_MSG!A:J,9,FALSE))),"",VLOOKUP(Tableau161920[[#This Row],[Référence]],MON_MSG!A:J,9,FALSE))</f>
        <v/>
      </c>
      <c r="N1748" s="3" t="str">
        <f>IF(VLOOKUP($A1748,DICO_Complet!A:R,12,FALSE)=0,"",VLOOKUP($A1748,DICO_Complet!A:R,12,FALSE))</f>
        <v/>
      </c>
      <c r="O1748" s="3" t="str">
        <f>IF(VLOOKUP($A1748,DICO_Complet!A:R,13,FALSE)=0,"",VLOOKUP($A1748,DICO_Complet!A:R,13,FALSE))</f>
        <v/>
      </c>
      <c r="P1748" s="3" t="str">
        <f>IF(VLOOKUP($A1748,DICO_Complet!A:R,14,FALSE)=0,"",VLOOKUP($A1748,DICO_Complet!A:R,14,FALSE))</f>
        <v/>
      </c>
      <c r="Q1748" s="3" t="str">
        <f>IF(VLOOKUP($A1748,DICO_Complet!A:R,15,FALSE)=0,"",VLOOKUP($A1748,DICO_Complet!A:R,15,FALSE))</f>
        <v/>
      </c>
      <c r="R1748" s="3" t="str">
        <f>IF(VLOOKUP($A1748,DICO_Complet!A:R,16,FALSE)=0,"",VLOOKUP($A1748,DICO_Complet!A:R,16,FALSE))</f>
        <v/>
      </c>
      <c r="S1748" s="3" t="str">
        <f>IF(VLOOKUP($A1748,DICO_Complet!A:R,17,FALSE)=0,"",VLOOKUP($A1748,DICO_Complet!A:R,17,FALSE))</f>
        <v/>
      </c>
      <c r="T1748" s="3" t="str">
        <f>IF(VLOOKUP($A1748,DICO_Complet!A:R,18,FALSE)=0,"",VLOOKUP($A1748,DICO_Complet!A:R,18,FALSE))</f>
        <v/>
      </c>
    </row>
    <row r="1749" spans="1:20">
      <c r="A1749" s="29">
        <v>241112000263</v>
      </c>
      <c r="B1749" s="30" t="str">
        <f>IF(ISNA(VLOOKUP(Tableau161920[[#This Row],[Référence]],MON_MSG!A:B,2,FALSE)),"N",IF($I1749="Obsolete","N","O"))</f>
        <v>O</v>
      </c>
      <c r="C1749" s="3" t="str">
        <f>VLOOKUP($A1749,DICO_Complet!A:R,3,FALSE)</f>
        <v>Transaction</v>
      </c>
      <c r="D1749" s="3" t="str">
        <f>VLOOKUP($A1749,DICO_Complet!A:R,4,FALSE)</f>
        <v>transactionDetails</v>
      </c>
      <c r="E1749" s="3" t="str">
        <f>VLOOKUP($A1749,DICO_Complet!A:R,5,FALSE)</f>
        <v>reversalReason</v>
      </c>
      <c r="F1749" s="3" t="str">
        <f>VLOOKUP($A1749,DICO_Complet!A:R,6,FALSE)</f>
        <v>Max5AlphaNumericText</v>
      </c>
      <c r="G1749" s="31" t="str">
        <f>VLOOKUP($A1749,DICO_Complet!A:R,7,FALSE)</f>
        <v>DNS</v>
      </c>
      <c r="H1749" s="31">
        <f>VLOOKUP($A1749,DICO_Complet!A:R,8,FALSE)</f>
        <v>0</v>
      </c>
      <c r="I1749" s="3" t="str">
        <f>IF(VLOOKUP($A1749,DICO_Complet!A:R,9,FALSE)&lt;&gt;0,VLOOKUP($A1749,DICO_Complet!A:R,9,FALSE),"")</f>
        <v/>
      </c>
      <c r="J1749" s="3" t="str">
        <f>VLOOKUP($A1749,DICO_Complet!A:R,10,FALSE)</f>
        <v>Reason of reversal transported</v>
      </c>
      <c r="K1749" s="3" t="str">
        <f>IF(OR(ISNA(VLOOKUP(Tableau161920[[#This Row],[Référence]],MON_MSG!A:H,7,FALSE)),ISBLANK(VLOOKUP(Tableau161920[[#This Row],[Référence]],MON_MSG!A:H,7,FALSE))),"",VLOOKUP(Tableau161920[[#This Row],[Référence]],MON_MSG!A:H,7,FALSE))</f>
        <v/>
      </c>
      <c r="L1749" s="3" t="str">
        <f>IF(OR(ISNA(VLOOKUP(Tableau161920[[#This Row],[Référence]],MON_MSG!A:I,8,FALSE)),ISBLANK(VLOOKUP(Tableau161920[[#This Row],[Référence]],MON_MSG!A:I,8,FALSE))),"",VLOOKUP(Tableau161920[[#This Row],[Référence]],MON_MSG!A:I,8,FALSE))</f>
        <v/>
      </c>
      <c r="M1749" s="3" t="str">
        <f>IF(OR(ISNA(VLOOKUP(Tableau161920[[#This Row],[Référence]],MON_MSG!A:J,9,FALSE)),ISBLANK(VLOOKUP(Tableau161920[[#This Row],[Référence]],MON_MSG!A:J,9,FALSE))),"",VLOOKUP(Tableau161920[[#This Row],[Référence]],MON_MSG!A:J,9,FALSE))</f>
        <v/>
      </c>
      <c r="N1749" s="3" t="str">
        <f>IF(VLOOKUP($A1749,DICO_Complet!A:R,12,FALSE)=0,"",VLOOKUP($A1749,DICO_Complet!A:R,12,FALSE))</f>
        <v>ISO39</v>
      </c>
      <c r="O1749" s="3" t="str">
        <f>IF(VLOOKUP($A1749,DICO_Complet!A:R,13,FALSE)=0,"",VLOOKUP($A1749,DICO_Complet!A:R,13,FALSE))</f>
        <v>039</v>
      </c>
      <c r="P1749" s="3" t="str">
        <f>IF(VLOOKUP($A1749,DICO_Complet!A:R,14,FALSE)=0,"",VLOOKUP($A1749,DICO_Complet!A:R,14,FALSE))</f>
        <v/>
      </c>
      <c r="Q1749" s="3" t="str">
        <f>IF(VLOOKUP($A1749,DICO_Complet!A:R,15,FALSE)=0,"",VLOOKUP($A1749,DICO_Complet!A:R,15,FALSE))</f>
        <v>039</v>
      </c>
      <c r="R1749" s="3" t="str">
        <f>IF(VLOOKUP($A1749,DICO_Complet!A:R,16,FALSE)=0,"",VLOOKUP($A1749,DICO_Complet!A:R,16,FALSE))</f>
        <v>field 39</v>
      </c>
      <c r="S1749" s="3" t="str">
        <f>IF(VLOOKUP($A1749,DICO_Complet!A:R,17,FALSE)=0,"",VLOOKUP($A1749,DICO_Complet!A:R,17,FALSE))</f>
        <v/>
      </c>
      <c r="T1749" s="3" t="str">
        <f>IF(VLOOKUP($A1749,DICO_Complet!A:R,18,FALSE)=0,"",VLOOKUP($A1749,DICO_Complet!A:R,18,FALSE))</f>
        <v/>
      </c>
    </row>
    <row r="1750" spans="1:20">
      <c r="A1750" s="29">
        <v>241112000217</v>
      </c>
      <c r="B1750" s="30" t="str">
        <f>IF(ISNA(VLOOKUP(Tableau161920[[#This Row],[Référence]],MON_MSG!A:B,2,FALSE)),"N",IF($I1750="Obsolete","N","O"))</f>
        <v>O</v>
      </c>
      <c r="C1750" s="3" t="str">
        <f>VLOOKUP($A1750,DICO_Complet!A:R,3,FALSE)</f>
        <v>Transaction</v>
      </c>
      <c r="D1750" s="3" t="str">
        <f>VLOOKUP($A1750,DICO_Complet!A:R,4,FALSE)</f>
        <v>transactionDetails</v>
      </c>
      <c r="E1750" s="3" t="str">
        <f>VLOOKUP($A1750,DICO_Complet!A:R,5,FALSE)</f>
        <v>saleReference</v>
      </c>
      <c r="F1750" s="3" t="str">
        <f>VLOOKUP($A1750,DICO_Complet!A:R,6,FALSE)</f>
        <v>Max35Text</v>
      </c>
      <c r="G1750" s="31" t="str">
        <f>VLOOKUP($A1750,DICO_Complet!A:R,7,FALSE)</f>
        <v>DNS</v>
      </c>
      <c r="H1750" s="31">
        <f>VLOOKUP($A1750,DICO_Complet!A:R,8,FALSE)</f>
        <v>0</v>
      </c>
      <c r="I1750" s="3" t="str">
        <f>IF(VLOOKUP($A1750,DICO_Complet!A:R,9,FALSE)&lt;&gt;0,VLOOKUP($A1750,DICO_Complet!A:R,9,FALSE),"")</f>
        <v/>
      </c>
      <c r="J1750" s="3" t="str">
        <f>VLOOKUP($A1750,DICO_Complet!A:R,10,FALSE)</f>
        <v>Sale Reference Number</v>
      </c>
      <c r="K1750" s="3" t="str">
        <f>IF(OR(ISNA(VLOOKUP(Tableau161920[[#This Row],[Référence]],MON_MSG!A:H,7,FALSE)),ISBLANK(VLOOKUP(Tableau161920[[#This Row],[Référence]],MON_MSG!A:H,7,FALSE))),"",VLOOKUP(Tableau161920[[#This Row],[Référence]],MON_MSG!A:H,7,FALSE))</f>
        <v/>
      </c>
      <c r="L1750" s="3" t="str">
        <f>IF(OR(ISNA(VLOOKUP(Tableau161920[[#This Row],[Référence]],MON_MSG!A:I,8,FALSE)),ISBLANK(VLOOKUP(Tableau161920[[#This Row],[Référence]],MON_MSG!A:I,8,FALSE))),"",VLOOKUP(Tableau161920[[#This Row],[Référence]],MON_MSG!A:I,8,FALSE))</f>
        <v/>
      </c>
      <c r="M1750" s="3" t="str">
        <f>IF(OR(ISNA(VLOOKUP(Tableau161920[[#This Row],[Référence]],MON_MSG!A:J,9,FALSE)),ISBLANK(VLOOKUP(Tableau161920[[#This Row],[Référence]],MON_MSG!A:J,9,FALSE))),"",VLOOKUP(Tableau161920[[#This Row],[Référence]],MON_MSG!A:J,9,FALSE))</f>
        <v/>
      </c>
      <c r="N1750" s="3" t="str">
        <f>IF(VLOOKUP($A1750,DICO_Complet!A:R,12,FALSE)=0,"",VLOOKUP($A1750,DICO_Complet!A:R,12,FALSE))</f>
        <v>ISO37</v>
      </c>
      <c r="O1750" s="3" t="str">
        <f>IF(VLOOKUP($A1750,DICO_Complet!A:R,13,FALSE)=0,"",VLOOKUP($A1750,DICO_Complet!A:R,13,FALSE))</f>
        <v>037</v>
      </c>
      <c r="P1750" s="3" t="str">
        <f>IF(VLOOKUP($A1750,DICO_Complet!A:R,14,FALSE)=0,"",VLOOKUP($A1750,DICO_Complet!A:R,14,FALSE))</f>
        <v>037</v>
      </c>
      <c r="Q1750" s="3" t="str">
        <f>IF(VLOOKUP($A1750,DICO_Complet!A:R,15,FALSE)=0,"",VLOOKUP($A1750,DICO_Complet!A:R,15,FALSE))</f>
        <v>037</v>
      </c>
      <c r="R1750" s="3" t="str">
        <f>IF(VLOOKUP($A1750,DICO_Complet!A:R,16,FALSE)=0,"",VLOOKUP($A1750,DICO_Complet!A:R,16,FALSE))</f>
        <v/>
      </c>
      <c r="S1750" s="3" t="str">
        <f>IF(VLOOKUP($A1750,DICO_Complet!A:R,17,FALSE)=0,"",VLOOKUP($A1750,DICO_Complet!A:R,17,FALSE))</f>
        <v>DE 037</v>
      </c>
      <c r="T1750" s="3" t="str">
        <f>IF(VLOOKUP($A1750,DICO_Complet!A:R,18,FALSE)=0,"",VLOOKUP($A1750,DICO_Complet!A:R,18,FALSE))</f>
        <v/>
      </c>
    </row>
    <row r="1751" spans="1:20">
      <c r="A1751" s="29">
        <v>250716143800</v>
      </c>
      <c r="B1751" s="30" t="str">
        <f>IF(ISNA(VLOOKUP(Tableau161920[[#This Row],[Référence]],MON_MSG!A:B,2,FALSE)),"N",IF($I1751="Obsolete","N","O"))</f>
        <v>O</v>
      </c>
      <c r="C1751" s="3" t="str">
        <f>VLOOKUP($A1751,DICO_Complet!A:R,3,FALSE)</f>
        <v>Transaction</v>
      </c>
      <c r="D1751" s="3" t="str">
        <f>VLOOKUP($A1751,DICO_Complet!A:R,4,FALSE)</f>
        <v>transactionDetails</v>
      </c>
      <c r="E1751" s="3" t="str">
        <f>VLOOKUP($A1751,DICO_Complet!A:R,5,FALSE)</f>
        <v>schemeProductIdentifier</v>
      </c>
      <c r="F1751" s="3" t="str">
        <f>VLOOKUP($A1751,DICO_Complet!A:R,6,FALSE)</f>
        <v>Max5AlphaNumericText</v>
      </c>
      <c r="G1751" s="31" t="str">
        <f>VLOOKUP($A1751,DICO_Complet!A:R,7,FALSE)</f>
        <v>DNS</v>
      </c>
      <c r="H1751" s="31">
        <f>VLOOKUP($A1751,DICO_Complet!A:R,8,FALSE)</f>
        <v>0</v>
      </c>
      <c r="I1751" s="3" t="str">
        <f>IF(VLOOKUP($A1751,DICO_Complet!A:R,9,FALSE)&lt;&gt;0,VLOOKUP($A1751,DICO_Complet!A:R,9,FALSE),"")</f>
        <v/>
      </c>
      <c r="J1751" s="3" t="str">
        <f>VLOOKUP($A1751,DICO_Complet!A:R,10,FALSE)</f>
        <v>Visa or Mastercard Product Identifier</v>
      </c>
      <c r="K1751" s="3" t="str">
        <f>IF(OR(ISNA(VLOOKUP(Tableau161920[[#This Row],[Référence]],MON_MSG!A:H,7,FALSE)),ISBLANK(VLOOKUP(Tableau161920[[#This Row],[Référence]],MON_MSG!A:H,7,FALSE))),"",VLOOKUP(Tableau161920[[#This Row],[Référence]],MON_MSG!A:H,7,FALSE))</f>
        <v/>
      </c>
      <c r="L1751" s="3" t="str">
        <f>IF(OR(ISNA(VLOOKUP(Tableau161920[[#This Row],[Référence]],MON_MSG!A:I,8,FALSE)),ISBLANK(VLOOKUP(Tableau161920[[#This Row],[Référence]],MON_MSG!A:I,8,FALSE))),"",VLOOKUP(Tableau161920[[#This Row],[Référence]],MON_MSG!A:I,8,FALSE))</f>
        <v/>
      </c>
      <c r="M1751" s="3" t="str">
        <f>IF(OR(ISNA(VLOOKUP(Tableau161920[[#This Row],[Référence]],MON_MSG!A:J,9,FALSE)),ISBLANK(VLOOKUP(Tableau161920[[#This Row],[Référence]],MON_MSG!A:J,9,FALSE))),"",VLOOKUP(Tableau161920[[#This Row],[Référence]],MON_MSG!A:J,9,FALSE))</f>
        <v/>
      </c>
      <c r="N1751" s="3" t="str">
        <f>IF(VLOOKUP($A1751,DICO_Complet!A:R,12,FALSE)=0,"",VLOOKUP($A1751,DICO_Complet!A:R,12,FALSE))</f>
        <v/>
      </c>
      <c r="O1751" s="3" t="str">
        <f>IF(VLOOKUP($A1751,DICO_Complet!A:R,13,FALSE)=0,"",VLOOKUP($A1751,DICO_Complet!A:R,13,FALSE))</f>
        <v/>
      </c>
      <c r="P1751" s="3" t="str">
        <f>IF(VLOOKUP($A1751,DICO_Complet!A:R,14,FALSE)=0,"",VLOOKUP($A1751,DICO_Complet!A:R,14,FALSE))</f>
        <v/>
      </c>
      <c r="Q1751" s="3" t="str">
        <f>IF(VLOOKUP($A1751,DICO_Complet!A:R,15,FALSE)=0,"",VLOOKUP($A1751,DICO_Complet!A:R,15,FALSE))</f>
        <v/>
      </c>
      <c r="R1751" s="3" t="str">
        <f>IF(VLOOKUP($A1751,DICO_Complet!A:R,16,FALSE)=0,"",VLOOKUP($A1751,DICO_Complet!A:R,16,FALSE))</f>
        <v/>
      </c>
      <c r="S1751" s="3" t="str">
        <f>IF(VLOOKUP($A1751,DICO_Complet!A:R,17,FALSE)=0,"",VLOOKUP($A1751,DICO_Complet!A:R,17,FALSE))</f>
        <v/>
      </c>
      <c r="T1751" s="3" t="str">
        <f>IF(VLOOKUP($A1751,DICO_Complet!A:R,18,FALSE)=0,"",VLOOKUP($A1751,DICO_Complet!A:R,18,FALSE))</f>
        <v/>
      </c>
    </row>
    <row r="1752" spans="1:20">
      <c r="A1752" s="29">
        <v>250924182001</v>
      </c>
      <c r="B1752" s="30" t="str">
        <f>IF(ISNA(VLOOKUP(Tableau161920[[#This Row],[Référence]],MON_MSG!A:B,2,FALSE)),"N",IF($I1752="Obsolete","N","O"))</f>
        <v>O</v>
      </c>
      <c r="C1752" s="3" t="str">
        <f>VLOOKUP($A1752,DICO_Complet!A:R,3,FALSE)</f>
        <v>Transaction</v>
      </c>
      <c r="D1752" s="3" t="str">
        <f>VLOOKUP($A1752,DICO_Complet!A:R,4,FALSE)</f>
        <v>transactionDetails</v>
      </c>
      <c r="E1752" s="3" t="str">
        <f>VLOOKUP($A1752,DICO_Complet!A:R,5,FALSE)</f>
        <v>selectedCardBrand</v>
      </c>
      <c r="F1752" s="3" t="str">
        <f>VLOOKUP($A1752,DICO_Complet!A:R,6,FALSE)</f>
        <v>Exact2NumericText</v>
      </c>
      <c r="G1752" s="31" t="str">
        <f>VLOOKUP($A1752,DICO_Complet!A:R,7,FALSE)</f>
        <v>DNS</v>
      </c>
      <c r="H1752" s="31">
        <f>VLOOKUP($A1752,DICO_Complet!A:R,8,FALSE)</f>
        <v>0</v>
      </c>
      <c r="I1752" s="3" t="str">
        <f>IF(VLOOKUP($A1752,DICO_Complet!A:R,9,FALSE)&lt;&gt;0,VLOOKUP($A1752,DICO_Complet!A:R,9,FALSE),"")</f>
        <v/>
      </c>
      <c r="J1752" s="3" t="str">
        <f>VLOOKUP($A1752,DICO_Complet!A:R,10,FALSE)</f>
        <v>Brand selected by the cardholder</v>
      </c>
      <c r="K1752" s="3" t="str">
        <f>IF(OR(ISNA(VLOOKUP(Tableau161920[[#This Row],[Référence]],MON_MSG!A:H,7,FALSE)),ISBLANK(VLOOKUP(Tableau161920[[#This Row],[Référence]],MON_MSG!A:H,7,FALSE))),"",VLOOKUP(Tableau161920[[#This Row],[Référence]],MON_MSG!A:H,7,FALSE))</f>
        <v/>
      </c>
      <c r="L1752" s="3" t="str">
        <f>IF(OR(ISNA(VLOOKUP(Tableau161920[[#This Row],[Référence]],MON_MSG!A:I,8,FALSE)),ISBLANK(VLOOKUP(Tableau161920[[#This Row],[Référence]],MON_MSG!A:I,8,FALSE))),"",VLOOKUP(Tableau161920[[#This Row],[Référence]],MON_MSG!A:I,8,FALSE))</f>
        <v/>
      </c>
      <c r="M1752" s="3" t="str">
        <f>IF(OR(ISNA(VLOOKUP(Tableau161920[[#This Row],[Référence]],MON_MSG!A:J,9,FALSE)),ISBLANK(VLOOKUP(Tableau161920[[#This Row],[Référence]],MON_MSG!A:J,9,FALSE))),"",VLOOKUP(Tableau161920[[#This Row],[Référence]],MON_MSG!A:J,9,FALSE))</f>
        <v/>
      </c>
      <c r="N1752" s="3" t="str">
        <f>IF(VLOOKUP($A1752,DICO_Complet!A:R,12,FALSE)=0,"",VLOOKUP($A1752,DICO_Complet!A:R,12,FALSE))</f>
        <v>RSB57_3</v>
      </c>
      <c r="O1752" s="3" t="str">
        <f>IF(VLOOKUP($A1752,DICO_Complet!A:R,13,FALSE)=0,"",VLOOKUP($A1752,DICO_Complet!A:R,13,FALSE))</f>
        <v>057-0003</v>
      </c>
      <c r="P1752" s="3" t="str">
        <f>IF(VLOOKUP($A1752,DICO_Complet!A:R,14,FALSE)=0,"",VLOOKUP($A1752,DICO_Complet!A:R,14,FALSE))</f>
        <v>059-0003</v>
      </c>
      <c r="Q1752" s="3" t="str">
        <f>IF(VLOOKUP($A1752,DICO_Complet!A:R,15,FALSE)=0,"",VLOOKUP($A1752,DICO_Complet!A:R,15,FALSE))</f>
        <v>056-0003</v>
      </c>
      <c r="R1752" s="3" t="str">
        <f>IF(VLOOKUP($A1752,DICO_Complet!A:R,16,FALSE)=0,"",VLOOKUP($A1752,DICO_Complet!A:R,16,FALSE))</f>
        <v>field 104 Dataset ID 57 Tag 84</v>
      </c>
      <c r="S1752" s="3" t="str">
        <f>IF(VLOOKUP($A1752,DICO_Complet!A:R,17,FALSE)=0,"",VLOOKUP($A1752,DICO_Complet!A:R,17,FALSE))</f>
        <v xml:space="preserve"> DE 112 SE 098</v>
      </c>
      <c r="T1752" s="3" t="str">
        <f>IF(VLOOKUP($A1752,DICO_Complet!A:R,18,FALSE)=0,"",VLOOKUP($A1752,DICO_Complet!A:R,18,FALSE))</f>
        <v/>
      </c>
    </row>
    <row r="1753" spans="1:20">
      <c r="A1753" s="29">
        <v>250418220181</v>
      </c>
      <c r="B1753" s="30" t="str">
        <f>IF(ISNA(VLOOKUP(Tableau161920[[#This Row],[Référence]],MON_MSG!A:B,2,FALSE)),"N",IF($I1753="Obsolete","N","O"))</f>
        <v>O</v>
      </c>
      <c r="C1753" s="3" t="str">
        <f>VLOOKUP($A1753,DICO_Complet!A:R,3,FALSE)</f>
        <v>Transaction</v>
      </c>
      <c r="D1753" s="3" t="str">
        <f>VLOOKUP($A1753,DICO_Complet!A:R,4,FALSE)</f>
        <v>transactionDetails</v>
      </c>
      <c r="E1753" s="3" t="str">
        <f>VLOOKUP($A1753,DICO_Complet!A:R,5,FALSE)</f>
        <v>sequentialNumber</v>
      </c>
      <c r="F1753" s="3" t="str">
        <f>VLOOKUP($A1753,DICO_Complet!A:R,6,FALSE)</f>
        <v>UUIDType</v>
      </c>
      <c r="G1753" s="31" t="str">
        <f>VLOOKUP($A1753,DICO_Complet!A:R,7,FALSE)</f>
        <v>DNS</v>
      </c>
      <c r="H1753" s="31">
        <f>VLOOKUP($A1753,DICO_Complet!A:R,8,FALSE)</f>
        <v>0</v>
      </c>
      <c r="I1753" s="3" t="str">
        <f>IF(VLOOKUP($A1753,DICO_Complet!A:R,9,FALSE)&lt;&gt;0,VLOOKUP($A1753,DICO_Complet!A:R,9,FALSE),"")</f>
        <v/>
      </c>
      <c r="J1753" s="3" t="str">
        <f>VLOOKUP($A1753,DICO_Complet!A:R,10,FALSE)</f>
        <v>Transaction ID when registered in the suspense database</v>
      </c>
      <c r="K1753" s="3" t="str">
        <f>IF(OR(ISNA(VLOOKUP(Tableau161920[[#This Row],[Référence]],MON_MSG!A:H,7,FALSE)),ISBLANK(VLOOKUP(Tableau161920[[#This Row],[Référence]],MON_MSG!A:H,7,FALSE))),"",VLOOKUP(Tableau161920[[#This Row],[Référence]],MON_MSG!A:H,7,FALSE))</f>
        <v/>
      </c>
      <c r="L1753" s="3" t="str">
        <f>IF(OR(ISNA(VLOOKUP(Tableau161920[[#This Row],[Référence]],MON_MSG!A:I,8,FALSE)),ISBLANK(VLOOKUP(Tableau161920[[#This Row],[Référence]],MON_MSG!A:I,8,FALSE))),"",VLOOKUP(Tableau161920[[#This Row],[Référence]],MON_MSG!A:I,8,FALSE))</f>
        <v/>
      </c>
      <c r="M1753" s="3" t="str">
        <f>IF(OR(ISNA(VLOOKUP(Tableau161920[[#This Row],[Référence]],MON_MSG!A:J,9,FALSE)),ISBLANK(VLOOKUP(Tableau161920[[#This Row],[Référence]],MON_MSG!A:J,9,FALSE))),"",VLOOKUP(Tableau161920[[#This Row],[Référence]],MON_MSG!A:J,9,FALSE))</f>
        <v/>
      </c>
      <c r="N1753" s="3" t="str">
        <f>IF(VLOOKUP($A1753,DICO_Complet!A:R,12,FALSE)=0,"",VLOOKUP($A1753,DICO_Complet!A:R,12,FALSE))</f>
        <v/>
      </c>
      <c r="O1753" s="3" t="str">
        <f>IF(VLOOKUP($A1753,DICO_Complet!A:R,13,FALSE)=0,"",VLOOKUP($A1753,DICO_Complet!A:R,13,FALSE))</f>
        <v/>
      </c>
      <c r="P1753" s="3" t="str">
        <f>IF(VLOOKUP($A1753,DICO_Complet!A:R,14,FALSE)=0,"",VLOOKUP($A1753,DICO_Complet!A:R,14,FALSE))</f>
        <v/>
      </c>
      <c r="Q1753" s="3" t="str">
        <f>IF(VLOOKUP($A1753,DICO_Complet!A:R,15,FALSE)=0,"",VLOOKUP($A1753,DICO_Complet!A:R,15,FALSE))</f>
        <v/>
      </c>
      <c r="R1753" s="3" t="str">
        <f>IF(VLOOKUP($A1753,DICO_Complet!A:R,16,FALSE)=0,"",VLOOKUP($A1753,DICO_Complet!A:R,16,FALSE))</f>
        <v/>
      </c>
      <c r="S1753" s="3" t="str">
        <f>IF(VLOOKUP($A1753,DICO_Complet!A:R,17,FALSE)=0,"",VLOOKUP($A1753,DICO_Complet!A:R,17,FALSE))</f>
        <v/>
      </c>
      <c r="T1753" s="3" t="str">
        <f>IF(VLOOKUP($A1753,DICO_Complet!A:R,18,FALSE)=0,"",VLOOKUP($A1753,DICO_Complet!A:R,18,FALSE))</f>
        <v>COSQOP</v>
      </c>
    </row>
    <row r="1754" spans="1:20">
      <c r="A1754" s="29">
        <v>250901001238</v>
      </c>
      <c r="B1754" s="30" t="str">
        <f>IF(ISNA(VLOOKUP(Tableau161920[[#This Row],[Référence]],MON_MSG!A:B,2,FALSE)),"N",IF($I1754="Obsolete","N","O"))</f>
        <v>O</v>
      </c>
      <c r="C1754" s="3" t="str">
        <f>VLOOKUP($A1754,DICO_Complet!A:R,3,FALSE)</f>
        <v>Transaction</v>
      </c>
      <c r="D1754" s="3" t="str">
        <f>VLOOKUP($A1754,DICO_Complet!A:R,4,FALSE)</f>
        <v>transactionDetails</v>
      </c>
      <c r="E1754" s="3" t="str">
        <f>VLOOKUP($A1754,DICO_Complet!A:R,5,FALSE)</f>
        <v>sessionId</v>
      </c>
      <c r="F1754" s="3" t="str">
        <f>VLOOKUP($A1754,DICO_Complet!A:R,6,FALSE)</f>
        <v>Max32AlphaNumericText</v>
      </c>
      <c r="G1754" s="31" t="str">
        <f>VLOOKUP($A1754,DICO_Complet!A:R,7,FALSE)</f>
        <v>DNS</v>
      </c>
      <c r="H1754" s="31">
        <f>VLOOKUP($A1754,DICO_Complet!A:R,8,FALSE)</f>
        <v>0</v>
      </c>
      <c r="I1754" s="3" t="str">
        <f>IF(VLOOKUP($A1754,DICO_Complet!A:R,9,FALSE)&lt;&gt;0,VLOOKUP($A1754,DICO_Complet!A:R,9,FALSE),"")</f>
        <v/>
      </c>
      <c r="J1754" s="3" t="str">
        <f>VLOOKUP($A1754,DICO_Complet!A:R,10,FALSE)</f>
        <v>Session ID</v>
      </c>
      <c r="K1754" s="3" t="str">
        <f>IF(OR(ISNA(VLOOKUP(Tableau161920[[#This Row],[Référence]],MON_MSG!A:H,7,FALSE)),ISBLANK(VLOOKUP(Tableau161920[[#This Row],[Référence]],MON_MSG!A:H,7,FALSE))),"",VLOOKUP(Tableau161920[[#This Row],[Référence]],MON_MSG!A:H,7,FALSE))</f>
        <v/>
      </c>
      <c r="L1754" s="3" t="str">
        <f>IF(OR(ISNA(VLOOKUP(Tableau161920[[#This Row],[Référence]],MON_MSG!A:I,8,FALSE)),ISBLANK(VLOOKUP(Tableau161920[[#This Row],[Référence]],MON_MSG!A:I,8,FALSE))),"",VLOOKUP(Tableau161920[[#This Row],[Référence]],MON_MSG!A:I,8,FALSE))</f>
        <v/>
      </c>
      <c r="M1754" s="3" t="str">
        <f>IF(OR(ISNA(VLOOKUP(Tableau161920[[#This Row],[Référence]],MON_MSG!A:J,9,FALSE)),ISBLANK(VLOOKUP(Tableau161920[[#This Row],[Référence]],MON_MSG!A:J,9,FALSE))),"",VLOOKUP(Tableau161920[[#This Row],[Référence]],MON_MSG!A:J,9,FALSE))</f>
        <v/>
      </c>
      <c r="N1754" s="3" t="str">
        <f>IF(VLOOKUP($A1754,DICO_Complet!A:R,12,FALSE)=0,"",VLOOKUP($A1754,DICO_Complet!A:R,12,FALSE))</f>
        <v>RSB119_0006</v>
      </c>
      <c r="O1754" s="3" t="str">
        <f>IF(VLOOKUP($A1754,DICO_Complet!A:R,13,FALSE)=0,"",VLOOKUP($A1754,DICO_Complet!A:R,13,FALSE))</f>
        <v>119-0006</v>
      </c>
      <c r="P1754" s="3" t="str">
        <f>IF(VLOOKUP($A1754,DICO_Complet!A:R,14,FALSE)=0,"",VLOOKUP($A1754,DICO_Complet!A:R,14,FALSE))</f>
        <v/>
      </c>
      <c r="Q1754" s="3" t="str">
        <f>IF(VLOOKUP($A1754,DICO_Complet!A:R,15,FALSE)=0,"",VLOOKUP($A1754,DICO_Complet!A:R,15,FALSE))</f>
        <v/>
      </c>
      <c r="R1754" s="3" t="str">
        <f>IF(VLOOKUP($A1754,DICO_Complet!A:R,16,FALSE)=0,"",VLOOKUP($A1754,DICO_Complet!A:R,16,FALSE))</f>
        <v/>
      </c>
      <c r="S1754" s="3" t="str">
        <f>IF(VLOOKUP($A1754,DICO_Complet!A:R,17,FALSE)=0,"",VLOOKUP($A1754,DICO_Complet!A:R,17,FALSE))</f>
        <v/>
      </c>
      <c r="T1754" s="3" t="str">
        <f>IF(VLOOKUP($A1754,DICO_Complet!A:R,18,FALSE)=0,"",VLOOKUP($A1754,DICO_Complet!A:R,18,FALSE))</f>
        <v/>
      </c>
    </row>
    <row r="1755" spans="1:20">
      <c r="A1755" s="29">
        <v>241112000218</v>
      </c>
      <c r="B1755" s="30" t="str">
        <f>IF(ISNA(VLOOKUP(Tableau161920[[#This Row],[Référence]],MON_MSG!A:B,2,FALSE)),"N",IF($I1755="Obsolete","N","O"))</f>
        <v>O</v>
      </c>
      <c r="C1755" s="3" t="str">
        <f>VLOOKUP($A1755,DICO_Complet!A:R,3,FALSE)</f>
        <v>Transaction</v>
      </c>
      <c r="D1755" s="3" t="str">
        <f>VLOOKUP($A1755,DICO_Complet!A:R,4,FALSE)</f>
        <v>transactionDetails</v>
      </c>
      <c r="E1755" s="3" t="str">
        <f>VLOOKUP($A1755,DICO_Complet!A:R,5,FALSE)</f>
        <v>settlementDate</v>
      </c>
      <c r="F1755" s="3" t="str">
        <f>VLOOKUP($A1755,DICO_Complet!A:R,6,FALSE)</f>
        <v>ISODate</v>
      </c>
      <c r="G1755" s="31" t="str">
        <f>VLOOKUP($A1755,DICO_Complet!A:R,7,FALSE)</f>
        <v>DNS</v>
      </c>
      <c r="H1755" s="31">
        <f>VLOOKUP($A1755,DICO_Complet!A:R,8,FALSE)</f>
        <v>0</v>
      </c>
      <c r="I1755" s="3" t="str">
        <f>IF(VLOOKUP($A1755,DICO_Complet!A:R,9,FALSE)&lt;&gt;0,VLOOKUP($A1755,DICO_Complet!A:R,9,FALSE),"")</f>
        <v/>
      </c>
      <c r="J1755" s="3" t="str">
        <f>VLOOKUP($A1755,DICO_Complet!A:R,10,FALSE)</f>
        <v>Settlement Date</v>
      </c>
      <c r="K1755" s="3" t="str">
        <f>IF(OR(ISNA(VLOOKUP(Tableau161920[[#This Row],[Référence]],MON_MSG!A:H,7,FALSE)),ISBLANK(VLOOKUP(Tableau161920[[#This Row],[Référence]],MON_MSG!A:H,7,FALSE))),"",VLOOKUP(Tableau161920[[#This Row],[Référence]],MON_MSG!A:H,7,FALSE))</f>
        <v/>
      </c>
      <c r="L1755" s="3" t="str">
        <f>IF(OR(ISNA(VLOOKUP(Tableau161920[[#This Row],[Référence]],MON_MSG!A:I,8,FALSE)),ISBLANK(VLOOKUP(Tableau161920[[#This Row],[Référence]],MON_MSG!A:I,8,FALSE))),"",VLOOKUP(Tableau161920[[#This Row],[Référence]],MON_MSG!A:I,8,FALSE))</f>
        <v/>
      </c>
      <c r="M1755" s="3" t="str">
        <f>IF(OR(ISNA(VLOOKUP(Tableau161920[[#This Row],[Référence]],MON_MSG!A:J,9,FALSE)),ISBLANK(VLOOKUP(Tableau161920[[#This Row],[Référence]],MON_MSG!A:J,9,FALSE))),"",VLOOKUP(Tableau161920[[#This Row],[Référence]],MON_MSG!A:J,9,FALSE))</f>
        <v/>
      </c>
      <c r="N1755" s="3" t="str">
        <f>IF(VLOOKUP($A1755,DICO_Complet!A:R,12,FALSE)=0,"",VLOOKUP($A1755,DICO_Complet!A:R,12,FALSE))</f>
        <v>ISO15</v>
      </c>
      <c r="O1755" s="3" t="str">
        <f>IF(VLOOKUP($A1755,DICO_Complet!A:R,13,FALSE)=0,"",VLOOKUP($A1755,DICO_Complet!A:R,13,FALSE))</f>
        <v>015</v>
      </c>
      <c r="P1755" s="3" t="str">
        <f>IF(VLOOKUP($A1755,DICO_Complet!A:R,14,FALSE)=0,"",VLOOKUP($A1755,DICO_Complet!A:R,14,FALSE))</f>
        <v/>
      </c>
      <c r="Q1755" s="3" t="str">
        <f>IF(VLOOKUP($A1755,DICO_Complet!A:R,15,FALSE)=0,"",VLOOKUP($A1755,DICO_Complet!A:R,15,FALSE))</f>
        <v>N/A</v>
      </c>
      <c r="R1755" s="3" t="str">
        <f>IF(VLOOKUP($A1755,DICO_Complet!A:R,16,FALSE)=0,"",VLOOKUP($A1755,DICO_Complet!A:R,16,FALSE))</f>
        <v/>
      </c>
      <c r="S1755" s="3" t="str">
        <f>IF(VLOOKUP($A1755,DICO_Complet!A:R,17,FALSE)=0,"",VLOOKUP($A1755,DICO_Complet!A:R,17,FALSE))</f>
        <v>DE 015</v>
      </c>
      <c r="T1755" s="3" t="str">
        <f>IF(VLOOKUP($A1755,DICO_Complet!A:R,18,FALSE)=0,"",VLOOKUP($A1755,DICO_Complet!A:R,18,FALSE))</f>
        <v/>
      </c>
    </row>
    <row r="1756" spans="1:20">
      <c r="A1756" s="29">
        <v>250324131113</v>
      </c>
      <c r="B1756" s="30" t="str">
        <f>IF(ISNA(VLOOKUP(Tableau161920[[#This Row],[Référence]],MON_MSG!A:B,2,FALSE)),"N",IF($I1756="Obsolete","N","O"))</f>
        <v>O</v>
      </c>
      <c r="C1756" s="3" t="str">
        <f>VLOOKUP($A1756,DICO_Complet!A:R,3,FALSE)</f>
        <v>Transaction</v>
      </c>
      <c r="D1756" s="3" t="str">
        <f>VLOOKUP($A1756,DICO_Complet!A:R,4,FALSE)</f>
        <v>transactionDetails</v>
      </c>
      <c r="E1756" s="3" t="str">
        <f>VLOOKUP($A1756,DICO_Complet!A:R,5,FALSE)</f>
        <v>settlementStatusCode</v>
      </c>
      <c r="F1756" s="3" t="str">
        <f>VLOOKUP($A1756,DICO_Complet!A:R,6,FALSE)</f>
        <v>SettlementStatusCodeCodeset</v>
      </c>
      <c r="G1756" s="31" t="str">
        <f>VLOOKUP($A1756,DICO_Complet!A:R,7,FALSE)</f>
        <v>DNS</v>
      </c>
      <c r="H1756" s="31">
        <f>VLOOKUP($A1756,DICO_Complet!A:R,8,FALSE)</f>
        <v>0</v>
      </c>
      <c r="I1756" s="3" t="str">
        <f>IF(VLOOKUP($A1756,DICO_Complet!A:R,9,FALSE)&lt;&gt;0,VLOOKUP($A1756,DICO_Complet!A:R,9,FALSE),"")</f>
        <v/>
      </c>
      <c r="J1756" s="3" t="str">
        <f>VLOOKUP($A1756,DICO_Complet!A:R,10,FALSE)</f>
        <v>Settlement Status code</v>
      </c>
      <c r="K1756" s="3" t="str">
        <f>IF(OR(ISNA(VLOOKUP(Tableau161920[[#This Row],[Référence]],MON_MSG!A:H,7,FALSE)),ISBLANK(VLOOKUP(Tableau161920[[#This Row],[Référence]],MON_MSG!A:H,7,FALSE))),"",VLOOKUP(Tableau161920[[#This Row],[Référence]],MON_MSG!A:H,7,FALSE))</f>
        <v/>
      </c>
      <c r="L1756" s="3" t="str">
        <f>IF(OR(ISNA(VLOOKUP(Tableau161920[[#This Row],[Référence]],MON_MSG!A:I,8,FALSE)),ISBLANK(VLOOKUP(Tableau161920[[#This Row],[Référence]],MON_MSG!A:I,8,FALSE))),"",VLOOKUP(Tableau161920[[#This Row],[Référence]],MON_MSG!A:I,8,FALSE))</f>
        <v/>
      </c>
      <c r="M1756" s="3" t="str">
        <f>IF(OR(ISNA(VLOOKUP(Tableau161920[[#This Row],[Référence]],MON_MSG!A:J,9,FALSE)),ISBLANK(VLOOKUP(Tableau161920[[#This Row],[Référence]],MON_MSG!A:J,9,FALSE))),"",VLOOKUP(Tableau161920[[#This Row],[Référence]],MON_MSG!A:J,9,FALSE))</f>
        <v/>
      </c>
      <c r="N1756" s="3" t="str">
        <f>IF(VLOOKUP($A1756,DICO_Complet!A:R,12,FALSE)=0,"",VLOOKUP($A1756,DICO_Complet!A:R,12,FALSE))</f>
        <v/>
      </c>
      <c r="O1756" s="3" t="str">
        <f>IF(VLOOKUP($A1756,DICO_Complet!A:R,13,FALSE)=0,"",VLOOKUP($A1756,DICO_Complet!A:R,13,FALSE))</f>
        <v/>
      </c>
      <c r="P1756" s="3" t="str">
        <f>IF(VLOOKUP($A1756,DICO_Complet!A:R,14,FALSE)=0,"",VLOOKUP($A1756,DICO_Complet!A:R,14,FALSE))</f>
        <v/>
      </c>
      <c r="Q1756" s="3" t="str">
        <f>IF(VLOOKUP($A1756,DICO_Complet!A:R,15,FALSE)=0,"",VLOOKUP($A1756,DICO_Complet!A:R,15,FALSE))</f>
        <v/>
      </c>
      <c r="R1756" s="3" t="str">
        <f>IF(VLOOKUP($A1756,DICO_Complet!A:R,16,FALSE)=0,"",VLOOKUP($A1756,DICO_Complet!A:R,16,FALSE))</f>
        <v/>
      </c>
      <c r="S1756" s="3" t="str">
        <f>IF(VLOOKUP($A1756,DICO_Complet!A:R,17,FALSE)=0,"",VLOOKUP($A1756,DICO_Complet!A:R,17,FALSE))</f>
        <v/>
      </c>
      <c r="T1756" s="3" t="str">
        <f>IF(VLOOKUP($A1756,DICO_Complet!A:R,18,FALSE)=0,"",VLOOKUP($A1756,DICO_Complet!A:R,18,FALSE))</f>
        <v/>
      </c>
    </row>
    <row r="1757" spans="1:20">
      <c r="A1757" s="29">
        <v>250324131114</v>
      </c>
      <c r="B1757" s="30" t="str">
        <f>IF(ISNA(VLOOKUP(Tableau161920[[#This Row],[Référence]],MON_MSG!A:B,2,FALSE)),"N",IF($I1757="Obsolete","N","O"))</f>
        <v>O</v>
      </c>
      <c r="C1757" s="3" t="str">
        <f>VLOOKUP($A1757,DICO_Complet!A:R,3,FALSE)</f>
        <v>Transaction</v>
      </c>
      <c r="D1757" s="3" t="str">
        <f>VLOOKUP($A1757,DICO_Complet!A:R,4,FALSE)</f>
        <v>transactionDetails</v>
      </c>
      <c r="E1757" s="3" t="str">
        <f>VLOOKUP($A1757,DICO_Complet!A:R,5,FALSE)</f>
        <v>settlementStatusLabel</v>
      </c>
      <c r="F1757" s="3" t="str">
        <f>VLOOKUP($A1757,DICO_Complet!A:R,6,FALSE)</f>
        <v>Max255Text</v>
      </c>
      <c r="G1757" s="31" t="str">
        <f>VLOOKUP($A1757,DICO_Complet!A:R,7,FALSE)</f>
        <v>DNS</v>
      </c>
      <c r="H1757" s="31">
        <f>VLOOKUP($A1757,DICO_Complet!A:R,8,FALSE)</f>
        <v>0</v>
      </c>
      <c r="I1757" s="3" t="str">
        <f>IF(VLOOKUP($A1757,DICO_Complet!A:R,9,FALSE)&lt;&gt;0,VLOOKUP($A1757,DICO_Complet!A:R,9,FALSE),"")</f>
        <v/>
      </c>
      <c r="J1757" s="3" t="str">
        <f>VLOOKUP($A1757,DICO_Complet!A:R,10,FALSE)</f>
        <v>Label of the settlement status</v>
      </c>
      <c r="K1757" s="3" t="str">
        <f>IF(OR(ISNA(VLOOKUP(Tableau161920[[#This Row],[Référence]],MON_MSG!A:H,7,FALSE)),ISBLANK(VLOOKUP(Tableau161920[[#This Row],[Référence]],MON_MSG!A:H,7,FALSE))),"",VLOOKUP(Tableau161920[[#This Row],[Référence]],MON_MSG!A:H,7,FALSE))</f>
        <v/>
      </c>
      <c r="L1757" s="3" t="str">
        <f>IF(OR(ISNA(VLOOKUP(Tableau161920[[#This Row],[Référence]],MON_MSG!A:I,8,FALSE)),ISBLANK(VLOOKUP(Tableau161920[[#This Row],[Référence]],MON_MSG!A:I,8,FALSE))),"",VLOOKUP(Tableau161920[[#This Row],[Référence]],MON_MSG!A:I,8,FALSE))</f>
        <v/>
      </c>
      <c r="M1757" s="3" t="str">
        <f>IF(OR(ISNA(VLOOKUP(Tableau161920[[#This Row],[Référence]],MON_MSG!A:J,9,FALSE)),ISBLANK(VLOOKUP(Tableau161920[[#This Row],[Référence]],MON_MSG!A:J,9,FALSE))),"",VLOOKUP(Tableau161920[[#This Row],[Référence]],MON_MSG!A:J,9,FALSE))</f>
        <v/>
      </c>
      <c r="N1757" s="3" t="str">
        <f>IF(VLOOKUP($A1757,DICO_Complet!A:R,12,FALSE)=0,"",VLOOKUP($A1757,DICO_Complet!A:R,12,FALSE))</f>
        <v/>
      </c>
      <c r="O1757" s="3" t="str">
        <f>IF(VLOOKUP($A1757,DICO_Complet!A:R,13,FALSE)=0,"",VLOOKUP($A1757,DICO_Complet!A:R,13,FALSE))</f>
        <v/>
      </c>
      <c r="P1757" s="3" t="str">
        <f>IF(VLOOKUP($A1757,DICO_Complet!A:R,14,FALSE)=0,"",VLOOKUP($A1757,DICO_Complet!A:R,14,FALSE))</f>
        <v/>
      </c>
      <c r="Q1757" s="3" t="str">
        <f>IF(VLOOKUP($A1757,DICO_Complet!A:R,15,FALSE)=0,"",VLOOKUP($A1757,DICO_Complet!A:R,15,FALSE))</f>
        <v/>
      </c>
      <c r="R1757" s="3" t="str">
        <f>IF(VLOOKUP($A1757,DICO_Complet!A:R,16,FALSE)=0,"",VLOOKUP($A1757,DICO_Complet!A:R,16,FALSE))</f>
        <v/>
      </c>
      <c r="S1757" s="3" t="str">
        <f>IF(VLOOKUP($A1757,DICO_Complet!A:R,17,FALSE)=0,"",VLOOKUP($A1757,DICO_Complet!A:R,17,FALSE))</f>
        <v/>
      </c>
      <c r="T1757" s="3" t="str">
        <f>IF(VLOOKUP($A1757,DICO_Complet!A:R,18,FALSE)=0,"",VLOOKUP($A1757,DICO_Complet!A:R,18,FALSE))</f>
        <v/>
      </c>
    </row>
    <row r="1758" spans="1:20">
      <c r="A1758" s="29">
        <v>250425084000</v>
      </c>
      <c r="B1758" s="30" t="str">
        <f>IF(ISNA(VLOOKUP(Tableau161920[[#This Row],[Référence]],MON_MSG!A:B,2,FALSE)),"N",IF($I1758="Obsolete","N","O"))</f>
        <v>O</v>
      </c>
      <c r="C1758" s="3" t="str">
        <f>VLOOKUP($A1758,DICO_Complet!A:R,3,FALSE)</f>
        <v>Transaction</v>
      </c>
      <c r="D1758" s="3" t="str">
        <f>VLOOKUP($A1758,DICO_Complet!A:R,4,FALSE)</f>
        <v>transactionDetails</v>
      </c>
      <c r="E1758" s="3" t="str">
        <f>VLOOKUP($A1758,DICO_Complet!A:R,5,FALSE)</f>
        <v>settlementTotalAmount</v>
      </c>
      <c r="F1758" s="3" t="str">
        <f>VLOOKUP($A1758,DICO_Complet!A:R,6,FALSE)</f>
        <v>AmountType</v>
      </c>
      <c r="G1758" s="31" t="str">
        <f>VLOOKUP($A1758,DICO_Complet!A:R,7,FALSE)</f>
        <v>DNS</v>
      </c>
      <c r="H1758" s="31">
        <f>VLOOKUP($A1758,DICO_Complet!A:R,8,FALSE)</f>
        <v>0</v>
      </c>
      <c r="I1758" s="3" t="str">
        <f>IF(VLOOKUP($A1758,DICO_Complet!A:R,9,FALSE)&lt;&gt;0,VLOOKUP($A1758,DICO_Complet!A:R,9,FALSE),"")</f>
        <v/>
      </c>
      <c r="J1758" s="3" t="str">
        <f>VLOOKUP($A1758,DICO_Complet!A:R,10,FALSE)</f>
        <v>Settlement Total Amount</v>
      </c>
      <c r="K1758" s="3" t="str">
        <f>IF(OR(ISNA(VLOOKUP(Tableau161920[[#This Row],[Référence]],MON_MSG!A:H,7,FALSE)),ISBLANK(VLOOKUP(Tableau161920[[#This Row],[Référence]],MON_MSG!A:H,7,FALSE))),"",VLOOKUP(Tableau161920[[#This Row],[Référence]],MON_MSG!A:H,7,FALSE))</f>
        <v/>
      </c>
      <c r="L1758" s="3" t="str">
        <f>IF(OR(ISNA(VLOOKUP(Tableau161920[[#This Row],[Référence]],MON_MSG!A:I,8,FALSE)),ISBLANK(VLOOKUP(Tableau161920[[#This Row],[Référence]],MON_MSG!A:I,8,FALSE))),"",VLOOKUP(Tableau161920[[#This Row],[Référence]],MON_MSG!A:I,8,FALSE))</f>
        <v/>
      </c>
      <c r="M1758" s="3" t="str">
        <f>IF(OR(ISNA(VLOOKUP(Tableau161920[[#This Row],[Référence]],MON_MSG!A:J,9,FALSE)),ISBLANK(VLOOKUP(Tableau161920[[#This Row],[Référence]],MON_MSG!A:J,9,FALSE))),"",VLOOKUP(Tableau161920[[#This Row],[Référence]],MON_MSG!A:J,9,FALSE))</f>
        <v/>
      </c>
      <c r="N1758" s="3" t="str">
        <f>IF(VLOOKUP($A1758,DICO_Complet!A:R,12,FALSE)=0,"",VLOOKUP($A1758,DICO_Complet!A:R,12,FALSE))</f>
        <v/>
      </c>
      <c r="O1758" s="3" t="str">
        <f>IF(VLOOKUP($A1758,DICO_Complet!A:R,13,FALSE)=0,"",VLOOKUP($A1758,DICO_Complet!A:R,13,FALSE))</f>
        <v/>
      </c>
      <c r="P1758" s="3" t="str">
        <f>IF(VLOOKUP($A1758,DICO_Complet!A:R,14,FALSE)=0,"",VLOOKUP($A1758,DICO_Complet!A:R,14,FALSE))</f>
        <v/>
      </c>
      <c r="Q1758" s="3" t="str">
        <f>IF(VLOOKUP($A1758,DICO_Complet!A:R,15,FALSE)=0,"",VLOOKUP($A1758,DICO_Complet!A:R,15,FALSE))</f>
        <v/>
      </c>
      <c r="R1758" s="3" t="str">
        <f>IF(VLOOKUP($A1758,DICO_Complet!A:R,16,FALSE)=0,"",VLOOKUP($A1758,DICO_Complet!A:R,16,FALSE))</f>
        <v/>
      </c>
      <c r="S1758" s="3" t="str">
        <f>IF(VLOOKUP($A1758,DICO_Complet!A:R,17,FALSE)=0,"",VLOOKUP($A1758,DICO_Complet!A:R,17,FALSE))</f>
        <v/>
      </c>
      <c r="T1758" s="3" t="str">
        <f>IF(VLOOKUP($A1758,DICO_Complet!A:R,18,FALSE)=0,"",VLOOKUP($A1758,DICO_Complet!A:R,18,FALSE))</f>
        <v/>
      </c>
    </row>
    <row r="1759" spans="1:20">
      <c r="A1759" s="29">
        <v>250901001233</v>
      </c>
      <c r="B1759" s="30" t="str">
        <f>IF(ISNA(VLOOKUP(Tableau161920[[#This Row],[Référence]],MON_MSG!A:B,2,FALSE)),"N",IF($I1759="Obsolete","N","O"))</f>
        <v>O</v>
      </c>
      <c r="C1759" s="3" t="str">
        <f>VLOOKUP($A1759,DICO_Complet!A:R,3,FALSE)</f>
        <v>Transaction</v>
      </c>
      <c r="D1759" s="3" t="str">
        <f>VLOOKUP($A1759,DICO_Complet!A:R,4,FALSE)</f>
        <v>transactionDetails</v>
      </c>
      <c r="E1759" s="3" t="str">
        <f>VLOOKUP($A1759,DICO_Complet!A:R,5,FALSE)</f>
        <v>sicbMovementIndicator</v>
      </c>
      <c r="F1759" s="3" t="str">
        <f>VLOOKUP($A1759,DICO_Complet!A:R,6,FALSE)</f>
        <v>Max5AlphaNumericText</v>
      </c>
      <c r="G1759" s="31" t="str">
        <f>VLOOKUP($A1759,DICO_Complet!A:R,7,FALSE)</f>
        <v>DNS</v>
      </c>
      <c r="H1759" s="31">
        <f>VLOOKUP($A1759,DICO_Complet!A:R,8,FALSE)</f>
        <v>0</v>
      </c>
      <c r="I1759" s="3" t="str">
        <f>IF(VLOOKUP($A1759,DICO_Complet!A:R,9,FALSE)&lt;&gt;0,VLOOKUP($A1759,DICO_Complet!A:R,9,FALSE),"")</f>
        <v/>
      </c>
      <c r="J1759" s="3" t="str">
        <f>VLOOKUP($A1759,DICO_Complet!A:R,10,FALSE)</f>
        <v>SICB movement indicator</v>
      </c>
      <c r="K1759" s="3" t="str">
        <f>IF(OR(ISNA(VLOOKUP(Tableau161920[[#This Row],[Référence]],MON_MSG!A:H,7,FALSE)),ISBLANK(VLOOKUP(Tableau161920[[#This Row],[Référence]],MON_MSG!A:H,7,FALSE))),"",VLOOKUP(Tableau161920[[#This Row],[Référence]],MON_MSG!A:H,7,FALSE))</f>
        <v/>
      </c>
      <c r="L1759" s="3" t="str">
        <f>IF(OR(ISNA(VLOOKUP(Tableau161920[[#This Row],[Référence]],MON_MSG!A:I,8,FALSE)),ISBLANK(VLOOKUP(Tableau161920[[#This Row],[Référence]],MON_MSG!A:I,8,FALSE))),"",VLOOKUP(Tableau161920[[#This Row],[Référence]],MON_MSG!A:I,8,FALSE))</f>
        <v/>
      </c>
      <c r="M1759" s="3" t="str">
        <f>IF(OR(ISNA(VLOOKUP(Tableau161920[[#This Row],[Référence]],MON_MSG!A:J,9,FALSE)),ISBLANK(VLOOKUP(Tableau161920[[#This Row],[Référence]],MON_MSG!A:J,9,FALSE))),"",VLOOKUP(Tableau161920[[#This Row],[Référence]],MON_MSG!A:J,9,FALSE))</f>
        <v/>
      </c>
      <c r="N1759" s="3" t="str">
        <f>IF(VLOOKUP($A1759,DICO_Complet!A:R,12,FALSE)=0,"",VLOOKUP($A1759,DICO_Complet!A:R,12,FALSE))</f>
        <v>RSB116_1</v>
      </c>
      <c r="O1759" s="3" t="str">
        <f>IF(VLOOKUP($A1759,DICO_Complet!A:R,13,FALSE)=0,"",VLOOKUP($A1759,DICO_Complet!A:R,13,FALSE))</f>
        <v>116-1</v>
      </c>
      <c r="P1759" s="3" t="str">
        <f>IF(VLOOKUP($A1759,DICO_Complet!A:R,14,FALSE)=0,"",VLOOKUP($A1759,DICO_Complet!A:R,14,FALSE))</f>
        <v/>
      </c>
      <c r="Q1759" s="3" t="str">
        <f>IF(VLOOKUP($A1759,DICO_Complet!A:R,15,FALSE)=0,"",VLOOKUP($A1759,DICO_Complet!A:R,15,FALSE))</f>
        <v/>
      </c>
      <c r="R1759" s="3" t="str">
        <f>IF(VLOOKUP($A1759,DICO_Complet!A:R,16,FALSE)=0,"",VLOOKUP($A1759,DICO_Complet!A:R,16,FALSE))</f>
        <v/>
      </c>
      <c r="S1759" s="3" t="str">
        <f>IF(VLOOKUP($A1759,DICO_Complet!A:R,17,FALSE)=0,"",VLOOKUP($A1759,DICO_Complet!A:R,17,FALSE))</f>
        <v/>
      </c>
      <c r="T1759" s="3" t="str">
        <f>IF(VLOOKUP($A1759,DICO_Complet!A:R,18,FALSE)=0,"",VLOOKUP($A1759,DICO_Complet!A:R,18,FALSE))</f>
        <v/>
      </c>
    </row>
    <row r="1760" spans="1:20">
      <c r="A1760" s="29">
        <v>241112000219</v>
      </c>
      <c r="B1760" s="30" t="str">
        <f>IF(ISNA(VLOOKUP(Tableau161920[[#This Row],[Référence]],MON_MSG!A:B,2,FALSE)),"N",IF($I1760="Obsolete","N","O"))</f>
        <v>O</v>
      </c>
      <c r="C1760" s="3" t="str">
        <f>VLOOKUP($A1760,DICO_Complet!A:R,3,FALSE)</f>
        <v>Transaction</v>
      </c>
      <c r="D1760" s="3" t="str">
        <f>VLOOKUP($A1760,DICO_Complet!A:R,4,FALSE)</f>
        <v>transactionDetails</v>
      </c>
      <c r="E1760" s="3" t="str">
        <f>VLOOKUP($A1760,DICO_Complet!A:R,5,FALSE)</f>
        <v>splitPaymentNumber</v>
      </c>
      <c r="F1760" s="3" t="str">
        <f>VLOOKUP($A1760,DICO_Complet!A:R,6,FALSE)</f>
        <v>Exact2NumericText</v>
      </c>
      <c r="G1760" s="31" t="str">
        <f>VLOOKUP($A1760,DICO_Complet!A:R,7,FALSE)</f>
        <v>DNS</v>
      </c>
      <c r="H1760" s="31">
        <f>VLOOKUP($A1760,DICO_Complet!A:R,8,FALSE)</f>
        <v>0</v>
      </c>
      <c r="I1760" s="3" t="str">
        <f>IF(VLOOKUP($A1760,DICO_Complet!A:R,9,FALSE)&lt;&gt;0,VLOOKUP($A1760,DICO_Complet!A:R,9,FALSE),"")</f>
        <v/>
      </c>
      <c r="J1760" s="3" t="str">
        <f>VLOOKUP($A1760,DICO_Complet!A:R,10,FALSE)</f>
        <v xml:space="preserve">Split Payment Number </v>
      </c>
      <c r="K1760" s="3" t="str">
        <f>IF(OR(ISNA(VLOOKUP(Tableau161920[[#This Row],[Référence]],MON_MSG!A:H,7,FALSE)),ISBLANK(VLOOKUP(Tableau161920[[#This Row],[Référence]],MON_MSG!A:H,7,FALSE))),"",VLOOKUP(Tableau161920[[#This Row],[Référence]],MON_MSG!A:H,7,FALSE))</f>
        <v/>
      </c>
      <c r="L1760" s="3" t="str">
        <f>IF(OR(ISNA(VLOOKUP(Tableau161920[[#This Row],[Référence]],MON_MSG!A:I,8,FALSE)),ISBLANK(VLOOKUP(Tableau161920[[#This Row],[Référence]],MON_MSG!A:I,8,FALSE))),"",VLOOKUP(Tableau161920[[#This Row],[Référence]],MON_MSG!A:I,8,FALSE))</f>
        <v/>
      </c>
      <c r="M1760" s="3" t="str">
        <f>IF(OR(ISNA(VLOOKUP(Tableau161920[[#This Row],[Référence]],MON_MSG!A:J,9,FALSE)),ISBLANK(VLOOKUP(Tableau161920[[#This Row],[Référence]],MON_MSG!A:J,9,FALSE))),"",VLOOKUP(Tableau161920[[#This Row],[Référence]],MON_MSG!A:J,9,FALSE))</f>
        <v/>
      </c>
      <c r="N1760" s="3" t="str">
        <f>IF(VLOOKUP($A1760,DICO_Complet!A:R,12,FALSE)=0,"",VLOOKUP($A1760,DICO_Complet!A:R,12,FALSE))</f>
        <v>RSB57_31</v>
      </c>
      <c r="O1760" s="3" t="str">
        <f>IF(VLOOKUP($A1760,DICO_Complet!A:R,13,FALSE)=0,"",VLOOKUP($A1760,DICO_Complet!A:R,13,FALSE))</f>
        <v>057-0031</v>
      </c>
      <c r="P1760" s="3" t="str">
        <f>IF(VLOOKUP($A1760,DICO_Complet!A:R,14,FALSE)=0,"",VLOOKUP($A1760,DICO_Complet!A:R,14,FALSE))</f>
        <v/>
      </c>
      <c r="Q1760" s="3" t="str">
        <f>IF(VLOOKUP($A1760,DICO_Complet!A:R,15,FALSE)=0,"",VLOOKUP($A1760,DICO_Complet!A:R,15,FALSE))</f>
        <v>056-0031</v>
      </c>
      <c r="R1760" s="3" t="str">
        <f>IF(VLOOKUP($A1760,DICO_Complet!A:R,16,FALSE)=0,"",VLOOKUP($A1760,DICO_Complet!A:R,16,FALSE))</f>
        <v/>
      </c>
      <c r="S1760" s="3" t="str">
        <f>IF(VLOOKUP($A1760,DICO_Complet!A:R,17,FALSE)=0,"",VLOOKUP($A1760,DICO_Complet!A:R,17,FALSE))</f>
        <v/>
      </c>
      <c r="T1760" s="3" t="str">
        <f>IF(VLOOKUP($A1760,DICO_Complet!A:R,18,FALSE)=0,"",VLOOKUP($A1760,DICO_Complet!A:R,18,FALSE))</f>
        <v/>
      </c>
    </row>
    <row r="1761" spans="1:20">
      <c r="A1761" s="29">
        <v>241112000220</v>
      </c>
      <c r="B1761" s="30" t="str">
        <f>IF(ISNA(VLOOKUP(Tableau161920[[#This Row],[Référence]],MON_MSG!A:B,2,FALSE)),"N",IF($I1761="Obsolete","N","O"))</f>
        <v>O</v>
      </c>
      <c r="C1761" s="3" t="str">
        <f>VLOOKUP($A1761,DICO_Complet!A:R,3,FALSE)</f>
        <v>Transaction</v>
      </c>
      <c r="D1761" s="3" t="str">
        <f>VLOOKUP($A1761,DICO_Complet!A:R,4,FALSE)</f>
        <v>transactionDetails</v>
      </c>
      <c r="E1761" s="3" t="str">
        <f>VLOOKUP($A1761,DICO_Complet!A:R,5,FALSE)</f>
        <v>splitPaymentTotalNumber</v>
      </c>
      <c r="F1761" s="3" t="str">
        <f>VLOOKUP($A1761,DICO_Complet!A:R,6,FALSE)</f>
        <v>Exact2NumericText</v>
      </c>
      <c r="G1761" s="31" t="str">
        <f>VLOOKUP($A1761,DICO_Complet!A:R,7,FALSE)</f>
        <v>DNS</v>
      </c>
      <c r="H1761" s="31">
        <f>VLOOKUP($A1761,DICO_Complet!A:R,8,FALSE)</f>
        <v>0</v>
      </c>
      <c r="I1761" s="3" t="str">
        <f>IF(VLOOKUP($A1761,DICO_Complet!A:R,9,FALSE)&lt;&gt;0,VLOOKUP($A1761,DICO_Complet!A:R,9,FALSE),"")</f>
        <v/>
      </c>
      <c r="J1761" s="3" t="str">
        <f>VLOOKUP($A1761,DICO_Complet!A:R,10,FALSE)</f>
        <v>Split Total Payment Number</v>
      </c>
      <c r="K1761" s="3" t="str">
        <f>IF(OR(ISNA(VLOOKUP(Tableau161920[[#This Row],[Référence]],MON_MSG!A:H,7,FALSE)),ISBLANK(VLOOKUP(Tableau161920[[#This Row],[Référence]],MON_MSG!A:H,7,FALSE))),"",VLOOKUP(Tableau161920[[#This Row],[Référence]],MON_MSG!A:H,7,FALSE))</f>
        <v/>
      </c>
      <c r="L1761" s="3" t="str">
        <f>IF(OR(ISNA(VLOOKUP(Tableau161920[[#This Row],[Référence]],MON_MSG!A:I,8,FALSE)),ISBLANK(VLOOKUP(Tableau161920[[#This Row],[Référence]],MON_MSG!A:I,8,FALSE))),"",VLOOKUP(Tableau161920[[#This Row],[Référence]],MON_MSG!A:I,8,FALSE))</f>
        <v/>
      </c>
      <c r="M1761" s="3" t="str">
        <f>IF(OR(ISNA(VLOOKUP(Tableau161920[[#This Row],[Référence]],MON_MSG!A:J,9,FALSE)),ISBLANK(VLOOKUP(Tableau161920[[#This Row],[Référence]],MON_MSG!A:J,9,FALSE))),"",VLOOKUP(Tableau161920[[#This Row],[Référence]],MON_MSG!A:J,9,FALSE))</f>
        <v/>
      </c>
      <c r="N1761" s="3" t="str">
        <f>IF(VLOOKUP($A1761,DICO_Complet!A:R,12,FALSE)=0,"",VLOOKUP($A1761,DICO_Complet!A:R,12,FALSE))</f>
        <v>RSB57_32</v>
      </c>
      <c r="O1761" s="3" t="str">
        <f>IF(VLOOKUP($A1761,DICO_Complet!A:R,13,FALSE)=0,"",VLOOKUP($A1761,DICO_Complet!A:R,13,FALSE))</f>
        <v>057-0032</v>
      </c>
      <c r="P1761" s="3" t="str">
        <f>IF(VLOOKUP($A1761,DICO_Complet!A:R,14,FALSE)=0,"",VLOOKUP($A1761,DICO_Complet!A:R,14,FALSE))</f>
        <v/>
      </c>
      <c r="Q1761" s="3" t="str">
        <f>IF(VLOOKUP($A1761,DICO_Complet!A:R,15,FALSE)=0,"",VLOOKUP($A1761,DICO_Complet!A:R,15,FALSE))</f>
        <v>056-0032</v>
      </c>
      <c r="R1761" s="3" t="str">
        <f>IF(VLOOKUP($A1761,DICO_Complet!A:R,16,FALSE)=0,"",VLOOKUP($A1761,DICO_Complet!A:R,16,FALSE))</f>
        <v>Field 104 usage 2 Dataset ID 18 Tag 82</v>
      </c>
      <c r="S1761" s="3" t="str">
        <f>IF(VLOOKUP($A1761,DICO_Complet!A:R,17,FALSE)=0,"",VLOOKUP($A1761,DICO_Complet!A:R,17,FALSE))</f>
        <v/>
      </c>
      <c r="T1761" s="3" t="str">
        <f>IF(VLOOKUP($A1761,DICO_Complet!A:R,18,FALSE)=0,"",VLOOKUP($A1761,DICO_Complet!A:R,18,FALSE))</f>
        <v/>
      </c>
    </row>
    <row r="1762" spans="1:20">
      <c r="A1762" s="29">
        <v>250317124401</v>
      </c>
      <c r="B1762" s="30" t="str">
        <f>IF(ISNA(VLOOKUP(Tableau161920[[#This Row],[Référence]],MON_MSG!A:B,2,FALSE)),"N",IF($I1762="Obsolete","N","O"))</f>
        <v>O</v>
      </c>
      <c r="C1762" s="3" t="str">
        <f>VLOOKUP($A1762,DICO_Complet!A:R,3,FALSE)</f>
        <v>Transaction</v>
      </c>
      <c r="D1762" s="3" t="str">
        <f>VLOOKUP($A1762,DICO_Complet!A:R,4,FALSE)</f>
        <v>transactionDetails</v>
      </c>
      <c r="E1762" s="3" t="str">
        <f>VLOOKUP($A1762,DICO_Complet!A:R,5,FALSE)</f>
        <v>storedData</v>
      </c>
      <c r="F1762" s="3" t="str">
        <f>VLOOKUP($A1762,DICO_Complet!A:R,6,FALSE)</f>
        <v>Max8000Text</v>
      </c>
      <c r="G1762" s="31" t="str">
        <f>VLOOKUP($A1762,DICO_Complet!A:R,7,FALSE)</f>
        <v>DNS</v>
      </c>
      <c r="H1762" s="31">
        <f>VLOOKUP($A1762,DICO_Complet!A:R,8,FALSE)</f>
        <v>0</v>
      </c>
      <c r="I1762" s="3" t="str">
        <f>IF(VLOOKUP($A1762,DICO_Complet!A:R,9,FALSE)&lt;&gt;0,VLOOKUP($A1762,DICO_Complet!A:R,9,FALSE),"")</f>
        <v/>
      </c>
      <c r="J1762" s="3" t="str">
        <f>VLOOKUP($A1762,DICO_Complet!A:R,10,FALSE)</f>
        <v>Data to store</v>
      </c>
      <c r="K1762" s="3" t="str">
        <f>IF(OR(ISNA(VLOOKUP(Tableau161920[[#This Row],[Référence]],MON_MSG!A:H,7,FALSE)),ISBLANK(VLOOKUP(Tableau161920[[#This Row],[Référence]],MON_MSG!A:H,7,FALSE))),"",VLOOKUP(Tableau161920[[#This Row],[Référence]],MON_MSG!A:H,7,FALSE))</f>
        <v/>
      </c>
      <c r="L1762" s="3" t="str">
        <f>IF(OR(ISNA(VLOOKUP(Tableau161920[[#This Row],[Référence]],MON_MSG!A:I,8,FALSE)),ISBLANK(VLOOKUP(Tableau161920[[#This Row],[Référence]],MON_MSG!A:I,8,FALSE))),"",VLOOKUP(Tableau161920[[#This Row],[Référence]],MON_MSG!A:I,8,FALSE))</f>
        <v/>
      </c>
      <c r="M1762" s="3" t="str">
        <f>IF(OR(ISNA(VLOOKUP(Tableau161920[[#This Row],[Référence]],MON_MSG!A:J,9,FALSE)),ISBLANK(VLOOKUP(Tableau161920[[#This Row],[Référence]],MON_MSG!A:J,9,FALSE))),"",VLOOKUP(Tableau161920[[#This Row],[Référence]],MON_MSG!A:J,9,FALSE))</f>
        <v/>
      </c>
      <c r="N1762" s="3" t="str">
        <f>IF(VLOOKUP($A1762,DICO_Complet!A:R,12,FALSE)=0,"",VLOOKUP($A1762,DICO_Complet!A:R,12,FALSE))</f>
        <v/>
      </c>
      <c r="O1762" s="3" t="str">
        <f>IF(VLOOKUP($A1762,DICO_Complet!A:R,13,FALSE)=0,"",VLOOKUP($A1762,DICO_Complet!A:R,13,FALSE))</f>
        <v/>
      </c>
      <c r="P1762" s="3" t="str">
        <f>IF(VLOOKUP($A1762,DICO_Complet!A:R,14,FALSE)=0,"",VLOOKUP($A1762,DICO_Complet!A:R,14,FALSE))</f>
        <v/>
      </c>
      <c r="Q1762" s="3" t="str">
        <f>IF(VLOOKUP($A1762,DICO_Complet!A:R,15,FALSE)=0,"",VLOOKUP($A1762,DICO_Complet!A:R,15,FALSE))</f>
        <v/>
      </c>
      <c r="R1762" s="3" t="str">
        <f>IF(VLOOKUP($A1762,DICO_Complet!A:R,16,FALSE)=0,"",VLOOKUP($A1762,DICO_Complet!A:R,16,FALSE))</f>
        <v/>
      </c>
      <c r="S1762" s="3" t="str">
        <f>IF(VLOOKUP($A1762,DICO_Complet!A:R,17,FALSE)=0,"",VLOOKUP($A1762,DICO_Complet!A:R,17,FALSE))</f>
        <v/>
      </c>
      <c r="T1762" s="3" t="str">
        <f>IF(VLOOKUP($A1762,DICO_Complet!A:R,18,FALSE)=0,"",VLOOKUP($A1762,DICO_Complet!A:R,18,FALSE))</f>
        <v/>
      </c>
    </row>
    <row r="1763" spans="1:20">
      <c r="A1763" s="29">
        <v>250425200811</v>
      </c>
      <c r="B1763" s="30" t="str">
        <f>IF(ISNA(VLOOKUP(Tableau161920[[#This Row],[Référence]],MON_MSG!A:B,2,FALSE)),"N",IF($I1763="Obsolete","N","O"))</f>
        <v>O</v>
      </c>
      <c r="C1763" s="3" t="str">
        <f>VLOOKUP($A1763,DICO_Complet!A:R,3,FALSE)</f>
        <v>Transaction</v>
      </c>
      <c r="D1763" s="3" t="str">
        <f>VLOOKUP($A1763,DICO_Complet!A:R,4,FALSE)</f>
        <v>transactionDetails</v>
      </c>
      <c r="E1763" s="3" t="str">
        <f>VLOOKUP($A1763,DICO_Complet!A:R,5,FALSE)</f>
        <v>temp_acceptanceLevelCodeAssociatedWithaRange</v>
      </c>
      <c r="F1763" s="3" t="str">
        <f>VLOOKUP($A1763,DICO_Complet!A:R,6,FALSE)</f>
        <v>Exact1NumericText</v>
      </c>
      <c r="G1763" s="31" t="str">
        <f>VLOOKUP($A1763,DICO_Complet!A:R,7,FALSE)</f>
        <v>DNS</v>
      </c>
      <c r="H1763" s="31">
        <f>VLOOKUP($A1763,DICO_Complet!A:R,8,FALSE)</f>
        <v>0</v>
      </c>
      <c r="I1763" s="3" t="str">
        <f>IF(VLOOKUP($A1763,DICO_Complet!A:R,9,FALSE)&lt;&gt;0,VLOOKUP($A1763,DICO_Complet!A:R,9,FALSE),"")</f>
        <v/>
      </c>
      <c r="J1763" s="3" t="str">
        <f>VLOOKUP($A1763,DICO_Complet!A:R,10,FALSE)</f>
        <v>Acceptance level code associated with a range _</v>
      </c>
      <c r="K1763" s="3" t="str">
        <f>IF(OR(ISNA(VLOOKUP(Tableau161920[[#This Row],[Référence]],MON_MSG!A:H,7,FALSE)),ISBLANK(VLOOKUP(Tableau161920[[#This Row],[Référence]],MON_MSG!A:H,7,FALSE))),"",VLOOKUP(Tableau161920[[#This Row],[Référence]],MON_MSG!A:H,7,FALSE))</f>
        <v/>
      </c>
      <c r="L1763" s="3" t="str">
        <f>IF(OR(ISNA(VLOOKUP(Tableau161920[[#This Row],[Référence]],MON_MSG!A:I,8,FALSE)),ISBLANK(VLOOKUP(Tableau161920[[#This Row],[Référence]],MON_MSG!A:I,8,FALSE))),"",VLOOKUP(Tableau161920[[#This Row],[Référence]],MON_MSG!A:I,8,FALSE))</f>
        <v/>
      </c>
      <c r="M1763" s="3" t="str">
        <f>IF(OR(ISNA(VLOOKUP(Tableau161920[[#This Row],[Référence]],MON_MSG!A:J,9,FALSE)),ISBLANK(VLOOKUP(Tableau161920[[#This Row],[Référence]],MON_MSG!A:J,9,FALSE))),"",VLOOKUP(Tableau161920[[#This Row],[Référence]],MON_MSG!A:J,9,FALSE))</f>
        <v/>
      </c>
      <c r="N1763" s="3" t="str">
        <f>IF(VLOOKUP($A1763,DICO_Complet!A:R,12,FALSE)=0,"",VLOOKUP($A1763,DICO_Complet!A:R,12,FALSE))</f>
        <v/>
      </c>
      <c r="O1763" s="3" t="str">
        <f>IF(VLOOKUP($A1763,DICO_Complet!A:R,13,FALSE)=0,"",VLOOKUP($A1763,DICO_Complet!A:R,13,FALSE))</f>
        <v/>
      </c>
      <c r="P1763" s="3" t="str">
        <f>IF(VLOOKUP($A1763,DICO_Complet!A:R,14,FALSE)=0,"",VLOOKUP($A1763,DICO_Complet!A:R,14,FALSE))</f>
        <v>072-DF1E-p5</v>
      </c>
      <c r="Q1763" s="3" t="str">
        <f>IF(VLOOKUP($A1763,DICO_Complet!A:R,15,FALSE)=0,"",VLOOKUP($A1763,DICO_Complet!A:R,15,FALSE))</f>
        <v/>
      </c>
      <c r="R1763" s="3" t="str">
        <f>IF(VLOOKUP($A1763,DICO_Complet!A:R,16,FALSE)=0,"",VLOOKUP($A1763,DICO_Complet!A:R,16,FALSE))</f>
        <v/>
      </c>
      <c r="S1763" s="3" t="str">
        <f>IF(VLOOKUP($A1763,DICO_Complet!A:R,17,FALSE)=0,"",VLOOKUP($A1763,DICO_Complet!A:R,17,FALSE))</f>
        <v/>
      </c>
      <c r="T1763" s="3" t="str">
        <f>IF(VLOOKUP($A1763,DICO_Complet!A:R,18,FALSE)=0,"",VLOOKUP($A1763,DICO_Complet!A:R,18,FALSE))</f>
        <v/>
      </c>
    </row>
    <row r="1764" spans="1:20">
      <c r="A1764" s="29">
        <v>250423100402</v>
      </c>
      <c r="B1764" s="30" t="str">
        <f>IF(ISNA(VLOOKUP(Tableau161920[[#This Row],[Référence]],MON_MSG!A:B,2,FALSE)),"N",IF($I1764="Obsolete","N","O"))</f>
        <v>O</v>
      </c>
      <c r="C1764" s="3" t="str">
        <f>VLOOKUP($A1764,DICO_Complet!A:R,3,FALSE)</f>
        <v>Transaction</v>
      </c>
      <c r="D1764" s="3" t="str">
        <f>VLOOKUP($A1764,DICO_Complet!A:R,4,FALSE)</f>
        <v>transactionDetails</v>
      </c>
      <c r="E1764" s="3" t="str">
        <f>VLOOKUP($A1764,DICO_Complet!A:R,5,FALSE)</f>
        <v>temp_aidLength</v>
      </c>
      <c r="F1764" s="3" t="str">
        <f>VLOOKUP($A1764,DICO_Complet!A:R,6,FALSE)</f>
        <v>Exact2NumericText</v>
      </c>
      <c r="G1764" s="31" t="str">
        <f>VLOOKUP($A1764,DICO_Complet!A:R,7,FALSE)</f>
        <v>DNS</v>
      </c>
      <c r="H1764" s="31">
        <f>VLOOKUP($A1764,DICO_Complet!A:R,8,FALSE)</f>
        <v>0</v>
      </c>
      <c r="I1764" s="3" t="str">
        <f>IF(VLOOKUP($A1764,DICO_Complet!A:R,9,FALSE)&lt;&gt;0,VLOOKUP($A1764,DICO_Complet!A:R,9,FALSE),"")</f>
        <v/>
      </c>
      <c r="J1764" s="3" t="str">
        <f>VLOOKUP($A1764,DICO_Complet!A:R,10,FALSE)</f>
        <v>AID length (RID+PIX)</v>
      </c>
      <c r="K1764" s="3" t="str">
        <f>IF(OR(ISNA(VLOOKUP(Tableau161920[[#This Row],[Référence]],MON_MSG!A:H,7,FALSE)),ISBLANK(VLOOKUP(Tableau161920[[#This Row],[Référence]],MON_MSG!A:H,7,FALSE))),"",VLOOKUP(Tableau161920[[#This Row],[Référence]],MON_MSG!A:H,7,FALSE))</f>
        <v/>
      </c>
      <c r="L1764" s="3" t="str">
        <f>IF(OR(ISNA(VLOOKUP(Tableau161920[[#This Row],[Référence]],MON_MSG!A:I,8,FALSE)),ISBLANK(VLOOKUP(Tableau161920[[#This Row],[Référence]],MON_MSG!A:I,8,FALSE))),"",VLOOKUP(Tableau161920[[#This Row],[Référence]],MON_MSG!A:I,8,FALSE))</f>
        <v/>
      </c>
      <c r="M1764" s="3" t="str">
        <f>IF(OR(ISNA(VLOOKUP(Tableau161920[[#This Row],[Référence]],MON_MSG!A:J,9,FALSE)),ISBLANK(VLOOKUP(Tableau161920[[#This Row],[Référence]],MON_MSG!A:J,9,FALSE))),"",VLOOKUP(Tableau161920[[#This Row],[Référence]],MON_MSG!A:J,9,FALSE))</f>
        <v/>
      </c>
      <c r="N1764" s="3" t="str">
        <f>IF(VLOOKUP($A1764,DICO_Complet!A:R,12,FALSE)=0,"",VLOOKUP($A1764,DICO_Complet!A:R,12,FALSE))</f>
        <v/>
      </c>
      <c r="O1764" s="3" t="str">
        <f>IF(VLOOKUP($A1764,DICO_Complet!A:R,13,FALSE)=0,"",VLOOKUP($A1764,DICO_Complet!A:R,13,FALSE))</f>
        <v/>
      </c>
      <c r="P1764" s="3" t="str">
        <f>IF(VLOOKUP($A1764,DICO_Complet!A:R,14,FALSE)=0,"",VLOOKUP($A1764,DICO_Complet!A:R,14,FALSE))</f>
        <v>072-DF17</v>
      </c>
      <c r="Q1764" s="3" t="str">
        <f>IF(VLOOKUP($A1764,DICO_Complet!A:R,15,FALSE)=0,"",VLOOKUP($A1764,DICO_Complet!A:R,15,FALSE))</f>
        <v/>
      </c>
      <c r="R1764" s="3" t="str">
        <f>IF(VLOOKUP($A1764,DICO_Complet!A:R,16,FALSE)=0,"",VLOOKUP($A1764,DICO_Complet!A:R,16,FALSE))</f>
        <v/>
      </c>
      <c r="S1764" s="3" t="str">
        <f>IF(VLOOKUP($A1764,DICO_Complet!A:R,17,FALSE)=0,"",VLOOKUP($A1764,DICO_Complet!A:R,17,FALSE))</f>
        <v/>
      </c>
      <c r="T1764" s="3" t="str">
        <f>IF(VLOOKUP($A1764,DICO_Complet!A:R,18,FALSE)=0,"",VLOOKUP($A1764,DICO_Complet!A:R,18,FALSE))</f>
        <v/>
      </c>
    </row>
    <row r="1765" spans="1:20">
      <c r="A1765" s="29">
        <v>250425200802</v>
      </c>
      <c r="B1765" s="30" t="str">
        <f>IF(ISNA(VLOOKUP(Tableau161920[[#This Row],[Référence]],MON_MSG!A:B,2,FALSE)),"N",IF($I1765="Obsolete","N","O"))</f>
        <v>O</v>
      </c>
      <c r="C1765" s="3" t="str">
        <f>VLOOKUP($A1765,DICO_Complet!A:R,3,FALSE)</f>
        <v>Transaction</v>
      </c>
      <c r="D1765" s="3" t="str">
        <f>VLOOKUP($A1765,DICO_Complet!A:R,4,FALSE)</f>
        <v>transactionDetails</v>
      </c>
      <c r="E1765" s="3" t="str">
        <f>VLOOKUP($A1765,DICO_Complet!A:R,5,FALSE)</f>
        <v>temp_callFloorLimitForRandomSelection</v>
      </c>
      <c r="F1765" s="3" t="str">
        <f>VLOOKUP($A1765,DICO_Complet!A:R,6,FALSE)</f>
        <v>Exact12NumericText</v>
      </c>
      <c r="G1765" s="31" t="str">
        <f>VLOOKUP($A1765,DICO_Complet!A:R,7,FALSE)</f>
        <v>DNS</v>
      </c>
      <c r="H1765" s="31">
        <f>VLOOKUP($A1765,DICO_Complet!A:R,8,FALSE)</f>
        <v>0</v>
      </c>
      <c r="I1765" s="3" t="str">
        <f>IF(VLOOKUP($A1765,DICO_Complet!A:R,9,FALSE)&lt;&gt;0,VLOOKUP($A1765,DICO_Complet!A:R,9,FALSE),"")</f>
        <v/>
      </c>
      <c r="J1765" s="3" t="str">
        <f>VLOOKUP($A1765,DICO_Complet!A:R,10,FALSE)</f>
        <v>Call floor limit for random selection</v>
      </c>
      <c r="K1765" s="3" t="str">
        <f>IF(OR(ISNA(VLOOKUP(Tableau161920[[#This Row],[Référence]],MON_MSG!A:H,7,FALSE)),ISBLANK(VLOOKUP(Tableau161920[[#This Row],[Référence]],MON_MSG!A:H,7,FALSE))),"",VLOOKUP(Tableau161920[[#This Row],[Référence]],MON_MSG!A:H,7,FALSE))</f>
        <v/>
      </c>
      <c r="L1765" s="3" t="str">
        <f>IF(OR(ISNA(VLOOKUP(Tableau161920[[#This Row],[Référence]],MON_MSG!A:I,8,FALSE)),ISBLANK(VLOOKUP(Tableau161920[[#This Row],[Référence]],MON_MSG!A:I,8,FALSE))),"",VLOOKUP(Tableau161920[[#This Row],[Référence]],MON_MSG!A:I,8,FALSE))</f>
        <v/>
      </c>
      <c r="M1765" s="3" t="str">
        <f>IF(OR(ISNA(VLOOKUP(Tableau161920[[#This Row],[Référence]],MON_MSG!A:J,9,FALSE)),ISBLANK(VLOOKUP(Tableau161920[[#This Row],[Référence]],MON_MSG!A:J,9,FALSE))),"",VLOOKUP(Tableau161920[[#This Row],[Référence]],MON_MSG!A:J,9,FALSE))</f>
        <v/>
      </c>
      <c r="N1765" s="3" t="str">
        <f>IF(VLOOKUP($A1765,DICO_Complet!A:R,12,FALSE)=0,"",VLOOKUP($A1765,DICO_Complet!A:R,12,FALSE))</f>
        <v/>
      </c>
      <c r="O1765" s="3" t="str">
        <f>IF(VLOOKUP($A1765,DICO_Complet!A:R,13,FALSE)=0,"",VLOOKUP($A1765,DICO_Complet!A:R,13,FALSE))</f>
        <v/>
      </c>
      <c r="P1765" s="3" t="str">
        <f>IF(VLOOKUP($A1765,DICO_Complet!A:R,14,FALSE)=0,"",VLOOKUP($A1765,DICO_Complet!A:R,14,FALSE))</f>
        <v>072-DF1B-p4</v>
      </c>
      <c r="Q1765" s="3" t="str">
        <f>IF(VLOOKUP($A1765,DICO_Complet!A:R,15,FALSE)=0,"",VLOOKUP($A1765,DICO_Complet!A:R,15,FALSE))</f>
        <v/>
      </c>
      <c r="R1765" s="3" t="str">
        <f>IF(VLOOKUP($A1765,DICO_Complet!A:R,16,FALSE)=0,"",VLOOKUP($A1765,DICO_Complet!A:R,16,FALSE))</f>
        <v/>
      </c>
      <c r="S1765" s="3" t="str">
        <f>IF(VLOOKUP($A1765,DICO_Complet!A:R,17,FALSE)=0,"",VLOOKUP($A1765,DICO_Complet!A:R,17,FALSE))</f>
        <v/>
      </c>
      <c r="T1765" s="3" t="str">
        <f>IF(VLOOKUP($A1765,DICO_Complet!A:R,18,FALSE)=0,"",VLOOKUP($A1765,DICO_Complet!A:R,18,FALSE))</f>
        <v/>
      </c>
    </row>
    <row r="1766" spans="1:20">
      <c r="A1766" s="29">
        <v>250425200804</v>
      </c>
      <c r="B1766" s="30" t="str">
        <f>IF(ISNA(VLOOKUP(Tableau161920[[#This Row],[Référence]],MON_MSG!A:B,2,FALSE)),"N",IF($I1766="Obsolete","N","O"))</f>
        <v>O</v>
      </c>
      <c r="C1766" s="3" t="str">
        <f>VLOOKUP($A1766,DICO_Complet!A:R,3,FALSE)</f>
        <v>Transaction</v>
      </c>
      <c r="D1766" s="3" t="str">
        <f>VLOOKUP($A1766,DICO_Complet!A:R,4,FALSE)</f>
        <v>transactionDetails</v>
      </c>
      <c r="E1766" s="3" t="str">
        <f>VLOOKUP($A1766,DICO_Complet!A:R,5,FALSE)</f>
        <v>temp_cardholderAcceptanceLevel</v>
      </c>
      <c r="F1766" s="3" t="str">
        <f>VLOOKUP($A1766,DICO_Complet!A:R,6,FALSE)</f>
        <v>Exact1NumericText</v>
      </c>
      <c r="G1766" s="31" t="str">
        <f>VLOOKUP($A1766,DICO_Complet!A:R,7,FALSE)</f>
        <v>DNS</v>
      </c>
      <c r="H1766" s="31">
        <f>VLOOKUP($A1766,DICO_Complet!A:R,8,FALSE)</f>
        <v>0</v>
      </c>
      <c r="I1766" s="3" t="str">
        <f>IF(VLOOKUP($A1766,DICO_Complet!A:R,9,FALSE)&lt;&gt;0,VLOOKUP($A1766,DICO_Complet!A:R,9,FALSE),"")</f>
        <v/>
      </c>
      <c r="J1766" s="3" t="str">
        <f>VLOOKUP($A1766,DICO_Complet!A:R,10,FALSE)</f>
        <v>Cardholder acceptance level</v>
      </c>
      <c r="K1766" s="3" t="str">
        <f>IF(OR(ISNA(VLOOKUP(Tableau161920[[#This Row],[Référence]],MON_MSG!A:H,7,FALSE)),ISBLANK(VLOOKUP(Tableau161920[[#This Row],[Référence]],MON_MSG!A:H,7,FALSE))),"",VLOOKUP(Tableau161920[[#This Row],[Référence]],MON_MSG!A:H,7,FALSE))</f>
        <v/>
      </c>
      <c r="L1766" s="3" t="str">
        <f>IF(OR(ISNA(VLOOKUP(Tableau161920[[#This Row],[Référence]],MON_MSG!A:I,8,FALSE)),ISBLANK(VLOOKUP(Tableau161920[[#This Row],[Référence]],MON_MSG!A:I,8,FALSE))),"",VLOOKUP(Tableau161920[[#This Row],[Référence]],MON_MSG!A:I,8,FALSE))</f>
        <v/>
      </c>
      <c r="M1766" s="3" t="str">
        <f>IF(OR(ISNA(VLOOKUP(Tableau161920[[#This Row],[Référence]],MON_MSG!A:J,9,FALSE)),ISBLANK(VLOOKUP(Tableau161920[[#This Row],[Référence]],MON_MSG!A:J,9,FALSE))),"",VLOOKUP(Tableau161920[[#This Row],[Référence]],MON_MSG!A:J,9,FALSE))</f>
        <v/>
      </c>
      <c r="N1766" s="3" t="str">
        <f>IF(VLOOKUP($A1766,DICO_Complet!A:R,12,FALSE)=0,"",VLOOKUP($A1766,DICO_Complet!A:R,12,FALSE))</f>
        <v/>
      </c>
      <c r="O1766" s="3" t="str">
        <f>IF(VLOOKUP($A1766,DICO_Complet!A:R,13,FALSE)=0,"",VLOOKUP($A1766,DICO_Complet!A:R,13,FALSE))</f>
        <v/>
      </c>
      <c r="P1766" s="3" t="str">
        <f>IF(VLOOKUP($A1766,DICO_Complet!A:R,14,FALSE)=0,"",VLOOKUP($A1766,DICO_Complet!A:R,14,FALSE))</f>
        <v>072-DF1D-p3</v>
      </c>
      <c r="Q1766" s="3" t="str">
        <f>IF(VLOOKUP($A1766,DICO_Complet!A:R,15,FALSE)=0,"",VLOOKUP($A1766,DICO_Complet!A:R,15,FALSE))</f>
        <v/>
      </c>
      <c r="R1766" s="3" t="str">
        <f>IF(VLOOKUP($A1766,DICO_Complet!A:R,16,FALSE)=0,"",VLOOKUP($A1766,DICO_Complet!A:R,16,FALSE))</f>
        <v/>
      </c>
      <c r="S1766" s="3" t="str">
        <f>IF(VLOOKUP($A1766,DICO_Complet!A:R,17,FALSE)=0,"",VLOOKUP($A1766,DICO_Complet!A:R,17,FALSE))</f>
        <v/>
      </c>
      <c r="T1766" s="3" t="str">
        <f>IF(VLOOKUP($A1766,DICO_Complet!A:R,18,FALSE)=0,"",VLOOKUP($A1766,DICO_Complet!A:R,18,FALSE))</f>
        <v/>
      </c>
    </row>
    <row r="1767" spans="1:20">
      <c r="A1767" s="29">
        <v>250425200801</v>
      </c>
      <c r="B1767" s="30" t="str">
        <f>IF(ISNA(VLOOKUP(Tableau161920[[#This Row],[Référence]],MON_MSG!A:B,2,FALSE)),"N",IF($I1767="Obsolete","N","O"))</f>
        <v>O</v>
      </c>
      <c r="C1767" s="3" t="str">
        <f>VLOOKUP($A1767,DICO_Complet!A:R,3,FALSE)</f>
        <v>Transaction</v>
      </c>
      <c r="D1767" s="3" t="str">
        <f>VLOOKUP($A1767,DICO_Complet!A:R,4,FALSE)</f>
        <v>transactionDetails</v>
      </c>
      <c r="E1767" s="3" t="str">
        <f>VLOOKUP($A1767,DICO_Complet!A:R,5,FALSE)</f>
        <v>temp_coefficientAssociatedWithTheRandomSelectionAlgorithm</v>
      </c>
      <c r="F1767" s="3" t="str">
        <f>VLOOKUP($A1767,DICO_Complet!A:R,6,FALSE)</f>
        <v>Exact2NumericText</v>
      </c>
      <c r="G1767" s="31" t="str">
        <f>VLOOKUP($A1767,DICO_Complet!A:R,7,FALSE)</f>
        <v>DNS</v>
      </c>
      <c r="H1767" s="31">
        <f>VLOOKUP($A1767,DICO_Complet!A:R,8,FALSE)</f>
        <v>0</v>
      </c>
      <c r="I1767" s="3" t="str">
        <f>IF(VLOOKUP($A1767,DICO_Complet!A:R,9,FALSE)&lt;&gt;0,VLOOKUP($A1767,DICO_Complet!A:R,9,FALSE),"")</f>
        <v/>
      </c>
      <c r="J1767" s="3" t="str">
        <f>VLOOKUP($A1767,DICO_Complet!A:R,10,FALSE)</f>
        <v>Coefficient associated with the random selection algorithm</v>
      </c>
      <c r="K1767" s="3" t="str">
        <f>IF(OR(ISNA(VLOOKUP(Tableau161920[[#This Row],[Référence]],MON_MSG!A:H,7,FALSE)),ISBLANK(VLOOKUP(Tableau161920[[#This Row],[Référence]],MON_MSG!A:H,7,FALSE))),"",VLOOKUP(Tableau161920[[#This Row],[Référence]],MON_MSG!A:H,7,FALSE))</f>
        <v/>
      </c>
      <c r="L1767" s="3" t="str">
        <f>IF(OR(ISNA(VLOOKUP(Tableau161920[[#This Row],[Référence]],MON_MSG!A:I,8,FALSE)),ISBLANK(VLOOKUP(Tableau161920[[#This Row],[Référence]],MON_MSG!A:I,8,FALSE))),"",VLOOKUP(Tableau161920[[#This Row],[Référence]],MON_MSG!A:I,8,FALSE))</f>
        <v/>
      </c>
      <c r="M1767" s="3" t="str">
        <f>IF(OR(ISNA(VLOOKUP(Tableau161920[[#This Row],[Référence]],MON_MSG!A:J,9,FALSE)),ISBLANK(VLOOKUP(Tableau161920[[#This Row],[Référence]],MON_MSG!A:J,9,FALSE))),"",VLOOKUP(Tableau161920[[#This Row],[Référence]],MON_MSG!A:J,9,FALSE))</f>
        <v/>
      </c>
      <c r="N1767" s="3" t="str">
        <f>IF(VLOOKUP($A1767,DICO_Complet!A:R,12,FALSE)=0,"",VLOOKUP($A1767,DICO_Complet!A:R,12,FALSE))</f>
        <v/>
      </c>
      <c r="O1767" s="3" t="str">
        <f>IF(VLOOKUP($A1767,DICO_Complet!A:R,13,FALSE)=0,"",VLOOKUP($A1767,DICO_Complet!A:R,13,FALSE))</f>
        <v/>
      </c>
      <c r="P1767" s="3" t="str">
        <f>IF(VLOOKUP($A1767,DICO_Complet!A:R,14,FALSE)=0,"",VLOOKUP($A1767,DICO_Complet!A:R,14,FALSE))</f>
        <v>072-DF1B-p5</v>
      </c>
      <c r="Q1767" s="3" t="str">
        <f>IF(VLOOKUP($A1767,DICO_Complet!A:R,15,FALSE)=0,"",VLOOKUP($A1767,DICO_Complet!A:R,15,FALSE))</f>
        <v/>
      </c>
      <c r="R1767" s="3" t="str">
        <f>IF(VLOOKUP($A1767,DICO_Complet!A:R,16,FALSE)=0,"",VLOOKUP($A1767,DICO_Complet!A:R,16,FALSE))</f>
        <v/>
      </c>
      <c r="S1767" s="3" t="str">
        <f>IF(VLOOKUP($A1767,DICO_Complet!A:R,17,FALSE)=0,"",VLOOKUP($A1767,DICO_Complet!A:R,17,FALSE))</f>
        <v/>
      </c>
      <c r="T1767" s="3" t="str">
        <f>IF(VLOOKUP($A1767,DICO_Complet!A:R,18,FALSE)=0,"",VLOOKUP($A1767,DICO_Complet!A:R,18,FALSE))</f>
        <v/>
      </c>
    </row>
    <row r="1768" spans="1:20">
      <c r="A1768" s="29">
        <v>250423110203</v>
      </c>
      <c r="B1768" s="30" t="str">
        <f>IF(ISNA(VLOOKUP(Tableau161920[[#This Row],[Référence]],MON_MSG!A:B,2,FALSE)),"N",IF($I1768="Obsolete","N","O"))</f>
        <v>O</v>
      </c>
      <c r="C1768" s="3" t="str">
        <f>VLOOKUP($A1768,DICO_Complet!A:R,3,FALSE)</f>
        <v>Transaction</v>
      </c>
      <c r="D1768" s="3" t="str">
        <f>VLOOKUP($A1768,DICO_Complet!A:R,4,FALSE)</f>
        <v>transactionDetails</v>
      </c>
      <c r="E1768" s="3" t="str">
        <f>VLOOKUP($A1768,DICO_Complet!A:R,5,FALSE)</f>
        <v>temp_dataEnvelope</v>
      </c>
      <c r="F1768" s="3" t="str">
        <f>VLOOKUP($A1768,DICO_Complet!A:R,6,FALSE)</f>
        <v>Max255HexBinaryText</v>
      </c>
      <c r="G1768" s="31" t="str">
        <f>VLOOKUP($A1768,DICO_Complet!A:R,7,FALSE)</f>
        <v>DNS</v>
      </c>
      <c r="H1768" s="31">
        <f>VLOOKUP($A1768,DICO_Complet!A:R,8,FALSE)</f>
        <v>0</v>
      </c>
      <c r="I1768" s="3" t="str">
        <f>IF(VLOOKUP($A1768,DICO_Complet!A:R,9,FALSE)&lt;&gt;0,VLOOKUP($A1768,DICO_Complet!A:R,9,FALSE),"")</f>
        <v/>
      </c>
      <c r="J1768" s="3" t="str">
        <f>VLOOKUP($A1768,DICO_Complet!A:R,10,FALSE)</f>
        <v>Data envelope</v>
      </c>
      <c r="K1768" s="3" t="str">
        <f>IF(OR(ISNA(VLOOKUP(Tableau161920[[#This Row],[Référence]],MON_MSG!A:H,7,FALSE)),ISBLANK(VLOOKUP(Tableau161920[[#This Row],[Référence]],MON_MSG!A:H,7,FALSE))),"",VLOOKUP(Tableau161920[[#This Row],[Référence]],MON_MSG!A:H,7,FALSE))</f>
        <v/>
      </c>
      <c r="L1768" s="3" t="str">
        <f>IF(OR(ISNA(VLOOKUP(Tableau161920[[#This Row],[Référence]],MON_MSG!A:I,8,FALSE)),ISBLANK(VLOOKUP(Tableau161920[[#This Row],[Référence]],MON_MSG!A:I,8,FALSE))),"",VLOOKUP(Tableau161920[[#This Row],[Référence]],MON_MSG!A:I,8,FALSE))</f>
        <v/>
      </c>
      <c r="M1768" s="3" t="str">
        <f>IF(OR(ISNA(VLOOKUP(Tableau161920[[#This Row],[Référence]],MON_MSG!A:J,9,FALSE)),ISBLANK(VLOOKUP(Tableau161920[[#This Row],[Référence]],MON_MSG!A:J,9,FALSE))),"",VLOOKUP(Tableau161920[[#This Row],[Référence]],MON_MSG!A:J,9,FALSE))</f>
        <v/>
      </c>
      <c r="N1768" s="3" t="str">
        <f>IF(VLOOKUP($A1768,DICO_Complet!A:R,12,FALSE)=0,"",VLOOKUP($A1768,DICO_Complet!A:R,12,FALSE))</f>
        <v/>
      </c>
      <c r="O1768" s="3" t="str">
        <f>IF(VLOOKUP($A1768,DICO_Complet!A:R,13,FALSE)=0,"",VLOOKUP($A1768,DICO_Complet!A:R,13,FALSE))</f>
        <v/>
      </c>
      <c r="P1768" s="3" t="str">
        <f>IF(VLOOKUP($A1768,DICO_Complet!A:R,14,FALSE)=0,"",VLOOKUP($A1768,DICO_Complet!A:R,14,FALSE))</f>
        <v>072-DF19</v>
      </c>
      <c r="Q1768" s="3" t="str">
        <f>IF(VLOOKUP($A1768,DICO_Complet!A:R,15,FALSE)=0,"",VLOOKUP($A1768,DICO_Complet!A:R,15,FALSE))</f>
        <v/>
      </c>
      <c r="R1768" s="3" t="str">
        <f>IF(VLOOKUP($A1768,DICO_Complet!A:R,16,FALSE)=0,"",VLOOKUP($A1768,DICO_Complet!A:R,16,FALSE))</f>
        <v/>
      </c>
      <c r="S1768" s="3" t="str">
        <f>IF(VLOOKUP($A1768,DICO_Complet!A:R,17,FALSE)=0,"",VLOOKUP($A1768,DICO_Complet!A:R,17,FALSE))</f>
        <v/>
      </c>
      <c r="T1768" s="3" t="str">
        <f>IF(VLOOKUP($A1768,DICO_Complet!A:R,18,FALSE)=0,"",VLOOKUP($A1768,DICO_Complet!A:R,18,FALSE))</f>
        <v/>
      </c>
    </row>
    <row r="1769" spans="1:20">
      <c r="A1769" s="29">
        <v>250425201610</v>
      </c>
      <c r="B1769" s="30" t="str">
        <f>IF(ISNA(VLOOKUP(Tableau161920[[#This Row],[Référence]],MON_MSG!A:B,2,FALSE)),"N",IF($I1769="Obsolete","N","O"))</f>
        <v>O</v>
      </c>
      <c r="C1769" s="3" t="str">
        <f>VLOOKUP($A1769,DICO_Complet!A:R,3,FALSE)</f>
        <v>Transaction</v>
      </c>
      <c r="D1769" s="3" t="str">
        <f>VLOOKUP($A1769,DICO_Complet!A:R,4,FALSE)</f>
        <v>transactionDetails</v>
      </c>
      <c r="E1769" s="3" t="str">
        <f>VLOOKUP($A1769,DICO_Complet!A:R,5,FALSE)</f>
        <v>temp_dataLengh</v>
      </c>
      <c r="F1769" s="3" t="str">
        <f>VLOOKUP($A1769,DICO_Complet!A:R,6,FALSE)</f>
        <v>Exact3AlphaNumericText</v>
      </c>
      <c r="G1769" s="31" t="str">
        <f>VLOOKUP($A1769,DICO_Complet!A:R,7,FALSE)</f>
        <v>DNS</v>
      </c>
      <c r="H1769" s="31">
        <f>VLOOKUP($A1769,DICO_Complet!A:R,8,FALSE)</f>
        <v>0</v>
      </c>
      <c r="I1769" s="3" t="str">
        <f>IF(VLOOKUP($A1769,DICO_Complet!A:R,9,FALSE)&lt;&gt;0,VLOOKUP($A1769,DICO_Complet!A:R,9,FALSE),"")</f>
        <v/>
      </c>
      <c r="J1769" s="3" t="str">
        <f>VLOOKUP($A1769,DICO_Complet!A:R,10,FALSE)</f>
        <v>Data length</v>
      </c>
      <c r="K1769" s="3" t="str">
        <f>IF(OR(ISNA(VLOOKUP(Tableau161920[[#This Row],[Référence]],MON_MSG!A:H,7,FALSE)),ISBLANK(VLOOKUP(Tableau161920[[#This Row],[Référence]],MON_MSG!A:H,7,FALSE))),"",VLOOKUP(Tableau161920[[#This Row],[Référence]],MON_MSG!A:H,7,FALSE))</f>
        <v/>
      </c>
      <c r="L1769" s="3" t="str">
        <f>IF(OR(ISNA(VLOOKUP(Tableau161920[[#This Row],[Référence]],MON_MSG!A:I,8,FALSE)),ISBLANK(VLOOKUP(Tableau161920[[#This Row],[Référence]],MON_MSG!A:I,8,FALSE))),"",VLOOKUP(Tableau161920[[#This Row],[Référence]],MON_MSG!A:I,8,FALSE))</f>
        <v/>
      </c>
      <c r="M1769" s="3" t="str">
        <f>IF(OR(ISNA(VLOOKUP(Tableau161920[[#This Row],[Référence]],MON_MSG!A:J,9,FALSE)),ISBLANK(VLOOKUP(Tableau161920[[#This Row],[Référence]],MON_MSG!A:J,9,FALSE))),"",VLOOKUP(Tableau161920[[#This Row],[Référence]],MON_MSG!A:J,9,FALSE))</f>
        <v/>
      </c>
      <c r="N1769" s="3" t="str">
        <f>IF(VLOOKUP($A1769,DICO_Complet!A:R,12,FALSE)=0,"",VLOOKUP($A1769,DICO_Complet!A:R,12,FALSE))</f>
        <v/>
      </c>
      <c r="O1769" s="3" t="str">
        <f>IF(VLOOKUP($A1769,DICO_Complet!A:R,13,FALSE)=0,"",VLOOKUP($A1769,DICO_Complet!A:R,13,FALSE))</f>
        <v/>
      </c>
      <c r="P1769" s="3" t="str">
        <f>IF(VLOOKUP($A1769,DICO_Complet!A:R,14,FALSE)=0,"",VLOOKUP($A1769,DICO_Complet!A:R,14,FALSE))</f>
        <v>814_44-p2</v>
      </c>
      <c r="Q1769" s="3" t="str">
        <f>IF(VLOOKUP($A1769,DICO_Complet!A:R,15,FALSE)=0,"",VLOOKUP($A1769,DICO_Complet!A:R,15,FALSE))</f>
        <v/>
      </c>
      <c r="R1769" s="3" t="str">
        <f>IF(VLOOKUP($A1769,DICO_Complet!A:R,16,FALSE)=0,"",VLOOKUP($A1769,DICO_Complet!A:R,16,FALSE))</f>
        <v/>
      </c>
      <c r="S1769" s="3" t="str">
        <f>IF(VLOOKUP($A1769,DICO_Complet!A:R,17,FALSE)=0,"",VLOOKUP($A1769,DICO_Complet!A:R,17,FALSE))</f>
        <v/>
      </c>
      <c r="T1769" s="3" t="str">
        <f>IF(VLOOKUP($A1769,DICO_Complet!A:R,18,FALSE)=0,"",VLOOKUP($A1769,DICO_Complet!A:R,18,FALSE))</f>
        <v/>
      </c>
    </row>
    <row r="1770" spans="1:20">
      <c r="A1770" s="29">
        <v>250425201605</v>
      </c>
      <c r="B1770" s="30" t="str">
        <f>IF(ISNA(VLOOKUP(Tableau161920[[#This Row],[Référence]],MON_MSG!A:B,2,FALSE)),"N",IF($I1770="Obsolete","N","O"))</f>
        <v>O</v>
      </c>
      <c r="C1770" s="3" t="str">
        <f>VLOOKUP($A1770,DICO_Complet!A:R,3,FALSE)</f>
        <v>Transaction</v>
      </c>
      <c r="D1770" s="3" t="str">
        <f>VLOOKUP($A1770,DICO_Complet!A:R,4,FALSE)</f>
        <v>transactionDetails</v>
      </c>
      <c r="E1770" s="3" t="str">
        <f>VLOOKUP($A1770,DICO_Complet!A:R,5,FALSE)</f>
        <v>temp_debtRecoveryPeriod</v>
      </c>
      <c r="F1770" s="3" t="str">
        <f>VLOOKUP($A1770,DICO_Complet!A:R,6,FALSE)</f>
        <v>Exact3NumericText</v>
      </c>
      <c r="G1770" s="31" t="str">
        <f>VLOOKUP($A1770,DICO_Complet!A:R,7,FALSE)</f>
        <v>DNS</v>
      </c>
      <c r="H1770" s="31">
        <f>VLOOKUP($A1770,DICO_Complet!A:R,8,FALSE)</f>
        <v>0</v>
      </c>
      <c r="I1770" s="3" t="str">
        <f>IF(VLOOKUP($A1770,DICO_Complet!A:R,9,FALSE)&lt;&gt;0,VLOOKUP($A1770,DICO_Complet!A:R,9,FALSE),"")</f>
        <v/>
      </c>
      <c r="J1770" s="3" t="str">
        <f>VLOOKUP($A1770,DICO_Complet!A:R,10,FALSE)</f>
        <v>Debt recovery period</v>
      </c>
      <c r="K1770" s="3" t="str">
        <f>IF(OR(ISNA(VLOOKUP(Tableau161920[[#This Row],[Référence]],MON_MSG!A:H,7,FALSE)),ISBLANK(VLOOKUP(Tableau161920[[#This Row],[Référence]],MON_MSG!A:H,7,FALSE))),"",VLOOKUP(Tableau161920[[#This Row],[Référence]],MON_MSG!A:H,7,FALSE))</f>
        <v/>
      </c>
      <c r="L1770" s="3" t="str">
        <f>IF(OR(ISNA(VLOOKUP(Tableau161920[[#This Row],[Référence]],MON_MSG!A:I,8,FALSE)),ISBLANK(VLOOKUP(Tableau161920[[#This Row],[Référence]],MON_MSG!A:I,8,FALSE))),"",VLOOKUP(Tableau161920[[#This Row],[Référence]],MON_MSG!A:I,8,FALSE))</f>
        <v/>
      </c>
      <c r="M1770" s="3" t="str">
        <f>IF(OR(ISNA(VLOOKUP(Tableau161920[[#This Row],[Référence]],MON_MSG!A:J,9,FALSE)),ISBLANK(VLOOKUP(Tableau161920[[#This Row],[Référence]],MON_MSG!A:J,9,FALSE))),"",VLOOKUP(Tableau161920[[#This Row],[Référence]],MON_MSG!A:J,9,FALSE))</f>
        <v/>
      </c>
      <c r="N1770" s="3" t="str">
        <f>IF(VLOOKUP($A1770,DICO_Complet!A:R,12,FALSE)=0,"",VLOOKUP($A1770,DICO_Complet!A:R,12,FALSE))</f>
        <v/>
      </c>
      <c r="O1770" s="3" t="str">
        <f>IF(VLOOKUP($A1770,DICO_Complet!A:R,13,FALSE)=0,"",VLOOKUP($A1770,DICO_Complet!A:R,13,FALSE))</f>
        <v/>
      </c>
      <c r="P1770" s="3" t="str">
        <f>IF(VLOOKUP($A1770,DICO_Complet!A:R,14,FALSE)=0,"",VLOOKUP($A1770,DICO_Complet!A:R,14,FALSE))</f>
        <v>072-DFAE-p14</v>
      </c>
      <c r="Q1770" s="3" t="str">
        <f>IF(VLOOKUP($A1770,DICO_Complet!A:R,15,FALSE)=0,"",VLOOKUP($A1770,DICO_Complet!A:R,15,FALSE))</f>
        <v/>
      </c>
      <c r="R1770" s="3" t="str">
        <f>IF(VLOOKUP($A1770,DICO_Complet!A:R,16,FALSE)=0,"",VLOOKUP($A1770,DICO_Complet!A:R,16,FALSE))</f>
        <v/>
      </c>
      <c r="S1770" s="3" t="str">
        <f>IF(VLOOKUP($A1770,DICO_Complet!A:R,17,FALSE)=0,"",VLOOKUP($A1770,DICO_Complet!A:R,17,FALSE))</f>
        <v/>
      </c>
      <c r="T1770" s="3" t="str">
        <f>IF(VLOOKUP($A1770,DICO_Complet!A:R,18,FALSE)=0,"",VLOOKUP($A1770,DICO_Complet!A:R,18,FALSE))</f>
        <v/>
      </c>
    </row>
    <row r="1771" spans="1:20">
      <c r="A1771" s="29">
        <v>250425201603</v>
      </c>
      <c r="B1771" s="30" t="str">
        <f>IF(ISNA(VLOOKUP(Tableau161920[[#This Row],[Référence]],MON_MSG!A:B,2,FALSE)),"N",IF($I1771="Obsolete","N","O"))</f>
        <v>O</v>
      </c>
      <c r="C1771" s="3" t="str">
        <f>VLOOKUP($A1771,DICO_Complet!A:R,3,FALSE)</f>
        <v>Transaction</v>
      </c>
      <c r="D1771" s="3" t="str">
        <f>VLOOKUP($A1771,DICO_Complet!A:R,4,FALSE)</f>
        <v>transactionDetails</v>
      </c>
      <c r="E1771" s="3" t="str">
        <f>VLOOKUP($A1771,DICO_Complet!A:R,5,FALSE)</f>
        <v>temp_debtRecoveryType</v>
      </c>
      <c r="F1771" s="3" t="str">
        <f>VLOOKUP($A1771,DICO_Complet!A:R,6,FALSE)</f>
        <v>Exact1AlphaNumericText</v>
      </c>
      <c r="G1771" s="31" t="str">
        <f>VLOOKUP($A1771,DICO_Complet!A:R,7,FALSE)</f>
        <v>DNS</v>
      </c>
      <c r="H1771" s="31">
        <f>VLOOKUP($A1771,DICO_Complet!A:R,8,FALSE)</f>
        <v>0</v>
      </c>
      <c r="I1771" s="3" t="str">
        <f>IF(VLOOKUP($A1771,DICO_Complet!A:R,9,FALSE)&lt;&gt;0,VLOOKUP($A1771,DICO_Complet!A:R,9,FALSE),"")</f>
        <v/>
      </c>
      <c r="J1771" s="3" t="str">
        <f>VLOOKUP($A1771,DICO_Complet!A:R,10,FALSE)</f>
        <v>Debt recovery type</v>
      </c>
      <c r="K1771" s="3" t="str">
        <f>IF(OR(ISNA(VLOOKUP(Tableau161920[[#This Row],[Référence]],MON_MSG!A:H,7,FALSE)),ISBLANK(VLOOKUP(Tableau161920[[#This Row],[Référence]],MON_MSG!A:H,7,FALSE))),"",VLOOKUP(Tableau161920[[#This Row],[Référence]],MON_MSG!A:H,7,FALSE))</f>
        <v/>
      </c>
      <c r="L1771" s="3" t="str">
        <f>IF(OR(ISNA(VLOOKUP(Tableau161920[[#This Row],[Référence]],MON_MSG!A:I,8,FALSE)),ISBLANK(VLOOKUP(Tableau161920[[#This Row],[Référence]],MON_MSG!A:I,8,FALSE))),"",VLOOKUP(Tableau161920[[#This Row],[Référence]],MON_MSG!A:I,8,FALSE))</f>
        <v/>
      </c>
      <c r="M1771" s="3" t="str">
        <f>IF(OR(ISNA(VLOOKUP(Tableau161920[[#This Row],[Référence]],MON_MSG!A:J,9,FALSE)),ISBLANK(VLOOKUP(Tableau161920[[#This Row],[Référence]],MON_MSG!A:J,9,FALSE))),"",VLOOKUP(Tableau161920[[#This Row],[Référence]],MON_MSG!A:J,9,FALSE))</f>
        <v/>
      </c>
      <c r="N1771" s="3" t="str">
        <f>IF(VLOOKUP($A1771,DICO_Complet!A:R,12,FALSE)=0,"",VLOOKUP($A1771,DICO_Complet!A:R,12,FALSE))</f>
        <v/>
      </c>
      <c r="O1771" s="3" t="str">
        <f>IF(VLOOKUP($A1771,DICO_Complet!A:R,13,FALSE)=0,"",VLOOKUP($A1771,DICO_Complet!A:R,13,FALSE))</f>
        <v/>
      </c>
      <c r="P1771" s="3" t="str">
        <f>IF(VLOOKUP($A1771,DICO_Complet!A:R,14,FALSE)=0,"",VLOOKUP($A1771,DICO_Complet!A:R,14,FALSE))</f>
        <v>072-DFAE-p12</v>
      </c>
      <c r="Q1771" s="3" t="str">
        <f>IF(VLOOKUP($A1771,DICO_Complet!A:R,15,FALSE)=0,"",VLOOKUP($A1771,DICO_Complet!A:R,15,FALSE))</f>
        <v/>
      </c>
      <c r="R1771" s="3" t="str">
        <f>IF(VLOOKUP($A1771,DICO_Complet!A:R,16,FALSE)=0,"",VLOOKUP($A1771,DICO_Complet!A:R,16,FALSE))</f>
        <v/>
      </c>
      <c r="S1771" s="3" t="str">
        <f>IF(VLOOKUP($A1771,DICO_Complet!A:R,17,FALSE)=0,"",VLOOKUP($A1771,DICO_Complet!A:R,17,FALSE))</f>
        <v/>
      </c>
      <c r="T1771" s="3" t="str">
        <f>IF(VLOOKUP($A1771,DICO_Complet!A:R,18,FALSE)=0,"",VLOOKUP($A1771,DICO_Complet!A:R,18,FALSE))</f>
        <v/>
      </c>
    </row>
    <row r="1772" spans="1:20">
      <c r="A1772" s="29">
        <v>250425201524</v>
      </c>
      <c r="B1772" s="30" t="str">
        <f>IF(ISNA(VLOOKUP(Tableau161920[[#This Row],[Référence]],MON_MSG!A:B,2,FALSE)),"N",IF($I1772="Obsolete","N","O"))</f>
        <v>O</v>
      </c>
      <c r="C1772" s="3" t="str">
        <f>VLOOKUP($A1772,DICO_Complet!A:R,3,FALSE)</f>
        <v>Transaction</v>
      </c>
      <c r="D1772" s="3" t="str">
        <f>VLOOKUP($A1772,DICO_Complet!A:R,4,FALSE)</f>
        <v>transactionDetails</v>
      </c>
      <c r="E1772" s="3" t="str">
        <f>VLOOKUP($A1772,DICO_Complet!A:R,5,FALSE)</f>
        <v>temp_durationOfAcceptorOffer</v>
      </c>
      <c r="F1772" s="3" t="str">
        <f>VLOOKUP($A1772,DICO_Complet!A:R,6,FALSE)</f>
        <v>Exact3NumericText</v>
      </c>
      <c r="G1772" s="31" t="str">
        <f>VLOOKUP($A1772,DICO_Complet!A:R,7,FALSE)</f>
        <v>DNS</v>
      </c>
      <c r="H1772" s="31">
        <f>VLOOKUP($A1772,DICO_Complet!A:R,8,FALSE)</f>
        <v>0</v>
      </c>
      <c r="I1772" s="3" t="str">
        <f>IF(VLOOKUP($A1772,DICO_Complet!A:R,9,FALSE)&lt;&gt;0,VLOOKUP($A1772,DICO_Complet!A:R,9,FALSE),"")</f>
        <v/>
      </c>
      <c r="J1772" s="3" t="str">
        <f>VLOOKUP($A1772,DICO_Complet!A:R,10,FALSE)</f>
        <v>Duration of the acceptor offer</v>
      </c>
      <c r="K1772" s="3" t="str">
        <f>IF(OR(ISNA(VLOOKUP(Tableau161920[[#This Row],[Référence]],MON_MSG!A:H,7,FALSE)),ISBLANK(VLOOKUP(Tableau161920[[#This Row],[Référence]],MON_MSG!A:H,7,FALSE))),"",VLOOKUP(Tableau161920[[#This Row],[Référence]],MON_MSG!A:H,7,FALSE))</f>
        <v/>
      </c>
      <c r="L1772" s="3" t="str">
        <f>IF(OR(ISNA(VLOOKUP(Tableau161920[[#This Row],[Référence]],MON_MSG!A:I,8,FALSE)),ISBLANK(VLOOKUP(Tableau161920[[#This Row],[Référence]],MON_MSG!A:I,8,FALSE))),"",VLOOKUP(Tableau161920[[#This Row],[Référence]],MON_MSG!A:I,8,FALSE))</f>
        <v/>
      </c>
      <c r="M1772" s="3" t="str">
        <f>IF(OR(ISNA(VLOOKUP(Tableau161920[[#This Row],[Référence]],MON_MSG!A:J,9,FALSE)),ISBLANK(VLOOKUP(Tableau161920[[#This Row],[Référence]],MON_MSG!A:J,9,FALSE))),"",VLOOKUP(Tableau161920[[#This Row],[Référence]],MON_MSG!A:J,9,FALSE))</f>
        <v/>
      </c>
      <c r="N1772" s="3" t="str">
        <f>IF(VLOOKUP($A1772,DICO_Complet!A:R,12,FALSE)=0,"",VLOOKUP($A1772,DICO_Complet!A:R,12,FALSE))</f>
        <v/>
      </c>
      <c r="O1772" s="3" t="str">
        <f>IF(VLOOKUP($A1772,DICO_Complet!A:R,13,FALSE)=0,"",VLOOKUP($A1772,DICO_Complet!A:R,13,FALSE))</f>
        <v/>
      </c>
      <c r="P1772" s="3" t="str">
        <f>IF(VLOOKUP($A1772,DICO_Complet!A:R,14,FALSE)=0,"",VLOOKUP($A1772,DICO_Complet!A:R,14,FALSE))</f>
        <v>072-DFAE-p1</v>
      </c>
      <c r="Q1772" s="3" t="str">
        <f>IF(VLOOKUP($A1772,DICO_Complet!A:R,15,FALSE)=0,"",VLOOKUP($A1772,DICO_Complet!A:R,15,FALSE))</f>
        <v/>
      </c>
      <c r="R1772" s="3" t="str">
        <f>IF(VLOOKUP($A1772,DICO_Complet!A:R,16,FALSE)=0,"",VLOOKUP($A1772,DICO_Complet!A:R,16,FALSE))</f>
        <v/>
      </c>
      <c r="S1772" s="3" t="str">
        <f>IF(VLOOKUP($A1772,DICO_Complet!A:R,17,FALSE)=0,"",VLOOKUP($A1772,DICO_Complet!A:R,17,FALSE))</f>
        <v/>
      </c>
      <c r="T1772" s="3" t="str">
        <f>IF(VLOOKUP($A1772,DICO_Complet!A:R,18,FALSE)=0,"",VLOOKUP($A1772,DICO_Complet!A:R,18,FALSE))</f>
        <v/>
      </c>
    </row>
    <row r="1773" spans="1:20">
      <c r="A1773" s="29">
        <v>250425200810</v>
      </c>
      <c r="B1773" s="30" t="str">
        <f>IF(ISNA(VLOOKUP(Tableau161920[[#This Row],[Référence]],MON_MSG!A:B,2,FALSE)),"N",IF($I1773="Obsolete","N","O"))</f>
        <v>O</v>
      </c>
      <c r="C1773" s="3" t="str">
        <f>VLOOKUP($A1773,DICO_Complet!A:R,3,FALSE)</f>
        <v>Transaction</v>
      </c>
      <c r="D1773" s="3" t="str">
        <f>VLOOKUP($A1773,DICO_Complet!A:R,4,FALSE)</f>
        <v>transactionDetails</v>
      </c>
      <c r="E1773" s="3" t="str">
        <f>VLOOKUP($A1773,DICO_Complet!A:R,5,FALSE)</f>
        <v>temp_endOfBINRange</v>
      </c>
      <c r="F1773" s="3" t="str">
        <f>VLOOKUP($A1773,DICO_Complet!A:R,6,FALSE)</f>
        <v>Min1Max19NumericText</v>
      </c>
      <c r="G1773" s="31" t="str">
        <f>VLOOKUP($A1773,DICO_Complet!A:R,7,FALSE)</f>
        <v>DNS</v>
      </c>
      <c r="H1773" s="31">
        <f>VLOOKUP($A1773,DICO_Complet!A:R,8,FALSE)</f>
        <v>0</v>
      </c>
      <c r="I1773" s="3" t="str">
        <f>IF(VLOOKUP($A1773,DICO_Complet!A:R,9,FALSE)&lt;&gt;0,VLOOKUP($A1773,DICO_Complet!A:R,9,FALSE),"")</f>
        <v/>
      </c>
      <c r="J1773" s="3" t="str">
        <f>VLOOKUP($A1773,DICO_Complet!A:R,10,FALSE)</f>
        <v>End of BIN range</v>
      </c>
      <c r="K1773" s="3" t="str">
        <f>IF(OR(ISNA(VLOOKUP(Tableau161920[[#This Row],[Référence]],MON_MSG!A:H,7,FALSE)),ISBLANK(VLOOKUP(Tableau161920[[#This Row],[Référence]],MON_MSG!A:H,7,FALSE))),"",VLOOKUP(Tableau161920[[#This Row],[Référence]],MON_MSG!A:H,7,FALSE))</f>
        <v/>
      </c>
      <c r="L1773" s="3" t="str">
        <f>IF(OR(ISNA(VLOOKUP(Tableau161920[[#This Row],[Référence]],MON_MSG!A:I,8,FALSE)),ISBLANK(VLOOKUP(Tableau161920[[#This Row],[Référence]],MON_MSG!A:I,8,FALSE))),"",VLOOKUP(Tableau161920[[#This Row],[Référence]],MON_MSG!A:I,8,FALSE))</f>
        <v/>
      </c>
      <c r="M1773" s="3" t="str">
        <f>IF(OR(ISNA(VLOOKUP(Tableau161920[[#This Row],[Référence]],MON_MSG!A:J,9,FALSE)),ISBLANK(VLOOKUP(Tableau161920[[#This Row],[Référence]],MON_MSG!A:J,9,FALSE))),"",VLOOKUP(Tableau161920[[#This Row],[Référence]],MON_MSG!A:J,9,FALSE))</f>
        <v/>
      </c>
      <c r="N1773" s="3" t="str">
        <f>IF(VLOOKUP($A1773,DICO_Complet!A:R,12,FALSE)=0,"",VLOOKUP($A1773,DICO_Complet!A:R,12,FALSE))</f>
        <v/>
      </c>
      <c r="O1773" s="3" t="str">
        <f>IF(VLOOKUP($A1773,DICO_Complet!A:R,13,FALSE)=0,"",VLOOKUP($A1773,DICO_Complet!A:R,13,FALSE))</f>
        <v/>
      </c>
      <c r="P1773" s="3" t="str">
        <f>IF(VLOOKUP($A1773,DICO_Complet!A:R,14,FALSE)=0,"",VLOOKUP($A1773,DICO_Complet!A:R,14,FALSE))</f>
        <v>072-DF1E-p4</v>
      </c>
      <c r="Q1773" s="3" t="str">
        <f>IF(VLOOKUP($A1773,DICO_Complet!A:R,15,FALSE)=0,"",VLOOKUP($A1773,DICO_Complet!A:R,15,FALSE))</f>
        <v/>
      </c>
      <c r="R1773" s="3" t="str">
        <f>IF(VLOOKUP($A1773,DICO_Complet!A:R,16,FALSE)=0,"",VLOOKUP($A1773,DICO_Complet!A:R,16,FALSE))</f>
        <v/>
      </c>
      <c r="S1773" s="3" t="str">
        <f>IF(VLOOKUP($A1773,DICO_Complet!A:R,17,FALSE)=0,"",VLOOKUP($A1773,DICO_Complet!A:R,17,FALSE))</f>
        <v/>
      </c>
      <c r="T1773" s="3" t="str">
        <f>IF(VLOOKUP($A1773,DICO_Complet!A:R,18,FALSE)=0,"",VLOOKUP($A1773,DICO_Complet!A:R,18,FALSE))</f>
        <v/>
      </c>
    </row>
    <row r="1774" spans="1:20">
      <c r="A1774" s="29">
        <v>250425201006</v>
      </c>
      <c r="B1774" s="30" t="str">
        <f>IF(ISNA(VLOOKUP(Tableau161920[[#This Row],[Référence]],MON_MSG!A:B,2,FALSE)),"N",IF($I1774="Obsolete","N","O"))</f>
        <v>O</v>
      </c>
      <c r="C1774" s="3" t="str">
        <f>VLOOKUP($A1774,DICO_Complet!A:R,3,FALSE)</f>
        <v>Transaction</v>
      </c>
      <c r="D1774" s="3" t="str">
        <f>VLOOKUP($A1774,DICO_Complet!A:R,4,FALSE)</f>
        <v>transactionDetails</v>
      </c>
      <c r="E1774" s="3" t="str">
        <f>VLOOKUP($A1774,DICO_Complet!A:R,5,FALSE)</f>
        <v>temp_evelope1DownloadReferenceOfSoftwareToDownload</v>
      </c>
      <c r="F1774" s="3" t="str">
        <f>VLOOKUP($A1774,DICO_Complet!A:R,6,FALSE)</f>
        <v>Max30Text</v>
      </c>
      <c r="G1774" s="31" t="str">
        <f>VLOOKUP($A1774,DICO_Complet!A:R,7,FALSE)</f>
        <v>DNS</v>
      </c>
      <c r="H1774" s="31">
        <f>VLOOKUP($A1774,DICO_Complet!A:R,8,FALSE)</f>
        <v>0</v>
      </c>
      <c r="I1774" s="3" t="str">
        <f>IF(VLOOKUP($A1774,DICO_Complet!A:R,9,FALSE)&lt;&gt;0,VLOOKUP($A1774,DICO_Complet!A:R,9,FALSE),"")</f>
        <v/>
      </c>
      <c r="J1774" s="3" t="str">
        <f>VLOOKUP($A1774,DICO_Complet!A:R,10,FALSE)</f>
        <v xml:space="preserve">Envelope 1 download/reference of software to download </v>
      </c>
      <c r="K1774" s="3" t="str">
        <f>IF(OR(ISNA(VLOOKUP(Tableau161920[[#This Row],[Référence]],MON_MSG!A:H,7,FALSE)),ISBLANK(VLOOKUP(Tableau161920[[#This Row],[Référence]],MON_MSG!A:H,7,FALSE))),"",VLOOKUP(Tableau161920[[#This Row],[Référence]],MON_MSG!A:H,7,FALSE))</f>
        <v/>
      </c>
      <c r="L1774" s="3" t="str">
        <f>IF(OR(ISNA(VLOOKUP(Tableau161920[[#This Row],[Référence]],MON_MSG!A:I,8,FALSE)),ISBLANK(VLOOKUP(Tableau161920[[#This Row],[Référence]],MON_MSG!A:I,8,FALSE))),"",VLOOKUP(Tableau161920[[#This Row],[Référence]],MON_MSG!A:I,8,FALSE))</f>
        <v/>
      </c>
      <c r="M1774" s="3" t="str">
        <f>IF(OR(ISNA(VLOOKUP(Tableau161920[[#This Row],[Référence]],MON_MSG!A:J,9,FALSE)),ISBLANK(VLOOKUP(Tableau161920[[#This Row],[Référence]],MON_MSG!A:J,9,FALSE))),"",VLOOKUP(Tableau161920[[#This Row],[Référence]],MON_MSG!A:J,9,FALSE))</f>
        <v/>
      </c>
      <c r="N1774" s="3" t="str">
        <f>IF(VLOOKUP($A1774,DICO_Complet!A:R,12,FALSE)=0,"",VLOOKUP($A1774,DICO_Complet!A:R,12,FALSE))</f>
        <v/>
      </c>
      <c r="O1774" s="3" t="str">
        <f>IF(VLOOKUP($A1774,DICO_Complet!A:R,13,FALSE)=0,"",VLOOKUP($A1774,DICO_Complet!A:R,13,FALSE))</f>
        <v/>
      </c>
      <c r="P1774" s="3" t="str">
        <f>IF(VLOOKUP($A1774,DICO_Complet!A:R,14,FALSE)=0,"",VLOOKUP($A1774,DICO_Complet!A:R,14,FALSE))</f>
        <v>072-DF2D</v>
      </c>
      <c r="Q1774" s="3" t="str">
        <f>IF(VLOOKUP($A1774,DICO_Complet!A:R,15,FALSE)=0,"",VLOOKUP($A1774,DICO_Complet!A:R,15,FALSE))</f>
        <v/>
      </c>
      <c r="R1774" s="3" t="str">
        <f>IF(VLOOKUP($A1774,DICO_Complet!A:R,16,FALSE)=0,"",VLOOKUP($A1774,DICO_Complet!A:R,16,FALSE))</f>
        <v/>
      </c>
      <c r="S1774" s="3" t="str">
        <f>IF(VLOOKUP($A1774,DICO_Complet!A:R,17,FALSE)=0,"",VLOOKUP($A1774,DICO_Complet!A:R,17,FALSE))</f>
        <v/>
      </c>
      <c r="T1774" s="3" t="str">
        <f>IF(VLOOKUP($A1774,DICO_Complet!A:R,18,FALSE)=0,"",VLOOKUP($A1774,DICO_Complet!A:R,18,FALSE))</f>
        <v/>
      </c>
    </row>
    <row r="1775" spans="1:20">
      <c r="A1775" s="29">
        <v>250423100400</v>
      </c>
      <c r="B1775" s="30" t="str">
        <f>IF(ISNA(VLOOKUP(Tableau161920[[#This Row],[Référence]],MON_MSG!A:B,2,FALSE)),"N",IF($I1775="Obsolete","N","O"))</f>
        <v>O</v>
      </c>
      <c r="C1775" s="3" t="str">
        <f>VLOOKUP($A1775,DICO_Complet!A:R,3,FALSE)</f>
        <v>Transaction</v>
      </c>
      <c r="D1775" s="3" t="str">
        <f>VLOOKUP($A1775,DICO_Complet!A:R,4,FALSE)</f>
        <v>transactionDetails</v>
      </c>
      <c r="E1775" s="3" t="str">
        <f>VLOOKUP($A1775,DICO_Complet!A:R,5,FALSE)</f>
        <v>temp_exponentOfTheRSAPublickey</v>
      </c>
      <c r="F1775" s="3" t="str">
        <f>VLOOKUP($A1775,DICO_Complet!A:R,6,FALSE)</f>
        <v>Exact3HexBinaryText</v>
      </c>
      <c r="G1775" s="31" t="str">
        <f>VLOOKUP($A1775,DICO_Complet!A:R,7,FALSE)</f>
        <v>DNS</v>
      </c>
      <c r="H1775" s="31">
        <f>VLOOKUP($A1775,DICO_Complet!A:R,8,FALSE)</f>
        <v>0</v>
      </c>
      <c r="I1775" s="3" t="str">
        <f>IF(VLOOKUP($A1775,DICO_Complet!A:R,9,FALSE)&lt;&gt;0,VLOOKUP($A1775,DICO_Complet!A:R,9,FALSE),"")</f>
        <v/>
      </c>
      <c r="J1775" s="3" t="str">
        <f>VLOOKUP($A1775,DICO_Complet!A:R,10,FALSE)</f>
        <v>Exponent of the RSA public key</v>
      </c>
      <c r="K1775" s="3" t="str">
        <f>IF(OR(ISNA(VLOOKUP(Tableau161920[[#This Row],[Référence]],MON_MSG!A:H,7,FALSE)),ISBLANK(VLOOKUP(Tableau161920[[#This Row],[Référence]],MON_MSG!A:H,7,FALSE))),"",VLOOKUP(Tableau161920[[#This Row],[Référence]],MON_MSG!A:H,7,FALSE))</f>
        <v/>
      </c>
      <c r="L1775" s="3" t="str">
        <f>IF(OR(ISNA(VLOOKUP(Tableau161920[[#This Row],[Référence]],MON_MSG!A:I,8,FALSE)),ISBLANK(VLOOKUP(Tableau161920[[#This Row],[Référence]],MON_MSG!A:I,8,FALSE))),"",VLOOKUP(Tableau161920[[#This Row],[Référence]],MON_MSG!A:I,8,FALSE))</f>
        <v/>
      </c>
      <c r="M1775" s="3" t="str">
        <f>IF(OR(ISNA(VLOOKUP(Tableau161920[[#This Row],[Référence]],MON_MSG!A:J,9,FALSE)),ISBLANK(VLOOKUP(Tableau161920[[#This Row],[Référence]],MON_MSG!A:J,9,FALSE))),"",VLOOKUP(Tableau161920[[#This Row],[Référence]],MON_MSG!A:J,9,FALSE))</f>
        <v/>
      </c>
      <c r="N1775" s="3" t="str">
        <f>IF(VLOOKUP($A1775,DICO_Complet!A:R,12,FALSE)=0,"",VLOOKUP($A1775,DICO_Complet!A:R,12,FALSE))</f>
        <v/>
      </c>
      <c r="O1775" s="3" t="str">
        <f>IF(VLOOKUP($A1775,DICO_Complet!A:R,13,FALSE)=0,"",VLOOKUP($A1775,DICO_Complet!A:R,13,FALSE))</f>
        <v/>
      </c>
      <c r="P1775" s="3" t="str">
        <f>IF(VLOOKUP($A1775,DICO_Complet!A:R,14,FALSE)=0,"",VLOOKUP($A1775,DICO_Complet!A:R,14,FALSE))</f>
        <v>072-DF16</v>
      </c>
      <c r="Q1775" s="3" t="str">
        <f>IF(VLOOKUP($A1775,DICO_Complet!A:R,15,FALSE)=0,"",VLOOKUP($A1775,DICO_Complet!A:R,15,FALSE))</f>
        <v/>
      </c>
      <c r="R1775" s="3" t="str">
        <f>IF(VLOOKUP($A1775,DICO_Complet!A:R,16,FALSE)=0,"",VLOOKUP($A1775,DICO_Complet!A:R,16,FALSE))</f>
        <v/>
      </c>
      <c r="S1775" s="3" t="str">
        <f>IF(VLOOKUP($A1775,DICO_Complet!A:R,17,FALSE)=0,"",VLOOKUP($A1775,DICO_Complet!A:R,17,FALSE))</f>
        <v/>
      </c>
      <c r="T1775" s="3" t="str">
        <f>IF(VLOOKUP($A1775,DICO_Complet!A:R,18,FALSE)=0,"",VLOOKUP($A1775,DICO_Complet!A:R,18,FALSE))</f>
        <v/>
      </c>
    </row>
    <row r="1776" spans="1:20">
      <c r="A1776" s="29">
        <v>250425201516</v>
      </c>
      <c r="B1776" s="30" t="str">
        <f>IF(ISNA(VLOOKUP(Tableau161920[[#This Row],[Référence]],MON_MSG!A:B,2,FALSE)),"N",IF($I1776="Obsolete","N","O"))</f>
        <v>O</v>
      </c>
      <c r="C1776" s="3" t="str">
        <f>VLOOKUP($A1776,DICO_Complet!A:R,3,FALSE)</f>
        <v>Transaction</v>
      </c>
      <c r="D1776" s="3" t="str">
        <f>VLOOKUP($A1776,DICO_Complet!A:R,4,FALSE)</f>
        <v>transactionDetails</v>
      </c>
      <c r="E1776" s="3" t="str">
        <f>VLOOKUP($A1776,DICO_Complet!A:R,5,FALSE)</f>
        <v>temp_floorLimitForReversal</v>
      </c>
      <c r="F1776" s="3" t="str">
        <f>VLOOKUP($A1776,DICO_Complet!A:R,6,FALSE)</f>
        <v>Exact12AlphaNumericText</v>
      </c>
      <c r="G1776" s="31" t="str">
        <f>VLOOKUP($A1776,DICO_Complet!A:R,7,FALSE)</f>
        <v>DNS</v>
      </c>
      <c r="H1776" s="31">
        <f>VLOOKUP($A1776,DICO_Complet!A:R,8,FALSE)</f>
        <v>0</v>
      </c>
      <c r="I1776" s="3" t="str">
        <f>IF(VLOOKUP($A1776,DICO_Complet!A:R,9,FALSE)&lt;&gt;0,VLOOKUP($A1776,DICO_Complet!A:R,9,FALSE),"")</f>
        <v/>
      </c>
      <c r="J1776" s="3" t="str">
        <f>VLOOKUP($A1776,DICO_Complet!A:R,10,FALSE)</f>
        <v>Floor limit</v>
      </c>
      <c r="K1776" s="3" t="str">
        <f>IF(OR(ISNA(VLOOKUP(Tableau161920[[#This Row],[Référence]],MON_MSG!A:H,7,FALSE)),ISBLANK(VLOOKUP(Tableau161920[[#This Row],[Référence]],MON_MSG!A:H,7,FALSE))),"",VLOOKUP(Tableau161920[[#This Row],[Référence]],MON_MSG!A:H,7,FALSE))</f>
        <v/>
      </c>
      <c r="L1776" s="3" t="str">
        <f>IF(OR(ISNA(VLOOKUP(Tableau161920[[#This Row],[Référence]],MON_MSG!A:I,8,FALSE)),ISBLANK(VLOOKUP(Tableau161920[[#This Row],[Référence]],MON_MSG!A:I,8,FALSE))),"",VLOOKUP(Tableau161920[[#This Row],[Référence]],MON_MSG!A:I,8,FALSE))</f>
        <v/>
      </c>
      <c r="M1776" s="3" t="str">
        <f>IF(OR(ISNA(VLOOKUP(Tableau161920[[#This Row],[Référence]],MON_MSG!A:J,9,FALSE)),ISBLANK(VLOOKUP(Tableau161920[[#This Row],[Référence]],MON_MSG!A:J,9,FALSE))),"",VLOOKUP(Tableau161920[[#This Row],[Référence]],MON_MSG!A:J,9,FALSE))</f>
        <v/>
      </c>
      <c r="N1776" s="3" t="str">
        <f>IF(VLOOKUP($A1776,DICO_Complet!A:R,12,FALSE)=0,"",VLOOKUP($A1776,DICO_Complet!A:R,12,FALSE))</f>
        <v/>
      </c>
      <c r="O1776" s="3" t="str">
        <f>IF(VLOOKUP($A1776,DICO_Complet!A:R,13,FALSE)=0,"",VLOOKUP($A1776,DICO_Complet!A:R,13,FALSE))</f>
        <v/>
      </c>
      <c r="P1776" s="3" t="str">
        <f>IF(VLOOKUP($A1776,DICO_Complet!A:R,14,FALSE)=0,"",VLOOKUP($A1776,DICO_Complet!A:R,14,FALSE))</f>
        <v>072-DFA2</v>
      </c>
      <c r="Q1776" s="3" t="str">
        <f>IF(VLOOKUP($A1776,DICO_Complet!A:R,15,FALSE)=0,"",VLOOKUP($A1776,DICO_Complet!A:R,15,FALSE))</f>
        <v/>
      </c>
      <c r="R1776" s="3" t="str">
        <f>IF(VLOOKUP($A1776,DICO_Complet!A:R,16,FALSE)=0,"",VLOOKUP($A1776,DICO_Complet!A:R,16,FALSE))</f>
        <v/>
      </c>
      <c r="S1776" s="3" t="str">
        <f>IF(VLOOKUP($A1776,DICO_Complet!A:R,17,FALSE)=0,"",VLOOKUP($A1776,DICO_Complet!A:R,17,FALSE))</f>
        <v/>
      </c>
      <c r="T1776" s="3" t="str">
        <f>IF(VLOOKUP($A1776,DICO_Complet!A:R,18,FALSE)=0,"",VLOOKUP($A1776,DICO_Complet!A:R,18,FALSE))</f>
        <v/>
      </c>
    </row>
    <row r="1777" spans="1:20">
      <c r="A1777" s="29">
        <v>250423104500</v>
      </c>
      <c r="B1777" s="30" t="str">
        <f>IF(ISNA(VLOOKUP(Tableau161920[[#This Row],[Référence]],MON_MSG!A:B,2,FALSE)),"N",IF($I1777="Obsolete","N","O"))</f>
        <v>O</v>
      </c>
      <c r="C1777" s="3" t="str">
        <f>VLOOKUP($A1777,DICO_Complet!A:R,3,FALSE)</f>
        <v>Transaction</v>
      </c>
      <c r="D1777" s="3" t="str">
        <f>VLOOKUP($A1777,DICO_Complet!A:R,4,FALSE)</f>
        <v>transactionDetails</v>
      </c>
      <c r="E1777" s="3" t="str">
        <f>VLOOKUP($A1777,DICO_Complet!A:R,5,FALSE)</f>
        <v>temp_forcedAuthorisationIndicator</v>
      </c>
      <c r="F1777" s="3" t="str">
        <f>VLOOKUP($A1777,DICO_Complet!A:R,6,FALSE)</f>
        <v>ForcedAuthorisationIndicatorCodeset</v>
      </c>
      <c r="G1777" s="31" t="str">
        <f>VLOOKUP($A1777,DICO_Complet!A:R,7,FALSE)</f>
        <v>DNS</v>
      </c>
      <c r="H1777" s="31">
        <f>VLOOKUP($A1777,DICO_Complet!A:R,8,FALSE)</f>
        <v>0</v>
      </c>
      <c r="I1777" s="3" t="str">
        <f>IF(VLOOKUP($A1777,DICO_Complet!A:R,9,FALSE)&lt;&gt;0,VLOOKUP($A1777,DICO_Complet!A:R,9,FALSE),"")</f>
        <v/>
      </c>
      <c r="J1777" s="3" t="str">
        <f>VLOOKUP($A1777,DICO_Complet!A:R,10,FALSE)</f>
        <v>Forced authorisation indicator</v>
      </c>
      <c r="K1777" s="3" t="str">
        <f>IF(OR(ISNA(VLOOKUP(Tableau161920[[#This Row],[Référence]],MON_MSG!A:H,7,FALSE)),ISBLANK(VLOOKUP(Tableau161920[[#This Row],[Référence]],MON_MSG!A:H,7,FALSE))),"",VLOOKUP(Tableau161920[[#This Row],[Référence]],MON_MSG!A:H,7,FALSE))</f>
        <v/>
      </c>
      <c r="L1777" s="3" t="str">
        <f>IF(OR(ISNA(VLOOKUP(Tableau161920[[#This Row],[Référence]],MON_MSG!A:I,8,FALSE)),ISBLANK(VLOOKUP(Tableau161920[[#This Row],[Référence]],MON_MSG!A:I,8,FALSE))),"",VLOOKUP(Tableau161920[[#This Row],[Référence]],MON_MSG!A:I,8,FALSE))</f>
        <v/>
      </c>
      <c r="M1777" s="3" t="str">
        <f>IF(OR(ISNA(VLOOKUP(Tableau161920[[#This Row],[Référence]],MON_MSG!A:J,9,FALSE)),ISBLANK(VLOOKUP(Tableau161920[[#This Row],[Référence]],MON_MSG!A:J,9,FALSE))),"",VLOOKUP(Tableau161920[[#This Row],[Référence]],MON_MSG!A:J,9,FALSE))</f>
        <v/>
      </c>
      <c r="N1777" s="3" t="str">
        <f>IF(VLOOKUP($A1777,DICO_Complet!A:R,12,FALSE)=0,"",VLOOKUP($A1777,DICO_Complet!A:R,12,FALSE))</f>
        <v/>
      </c>
      <c r="O1777" s="3" t="str">
        <f>IF(VLOOKUP($A1777,DICO_Complet!A:R,13,FALSE)=0,"",VLOOKUP($A1777,DICO_Complet!A:R,13,FALSE))</f>
        <v/>
      </c>
      <c r="P1777" s="3" t="str">
        <f>IF(VLOOKUP($A1777,DICO_Complet!A:R,14,FALSE)=0,"",VLOOKUP($A1777,DICO_Complet!A:R,14,FALSE))</f>
        <v>072-DF17</v>
      </c>
      <c r="Q1777" s="3" t="str">
        <f>IF(VLOOKUP($A1777,DICO_Complet!A:R,15,FALSE)=0,"",VLOOKUP($A1777,DICO_Complet!A:R,15,FALSE))</f>
        <v/>
      </c>
      <c r="R1777" s="3" t="str">
        <f>IF(VLOOKUP($A1777,DICO_Complet!A:R,16,FALSE)=0,"",VLOOKUP($A1777,DICO_Complet!A:R,16,FALSE))</f>
        <v/>
      </c>
      <c r="S1777" s="3" t="str">
        <f>IF(VLOOKUP($A1777,DICO_Complet!A:R,17,FALSE)=0,"",VLOOKUP($A1777,DICO_Complet!A:R,17,FALSE))</f>
        <v/>
      </c>
      <c r="T1777" s="3" t="str">
        <f>IF(VLOOKUP($A1777,DICO_Complet!A:R,18,FALSE)=0,"",VLOOKUP($A1777,DICO_Complet!A:R,18,FALSE))</f>
        <v/>
      </c>
    </row>
    <row r="1778" spans="1:20">
      <c r="A1778" s="29">
        <v>250423093005</v>
      </c>
      <c r="B1778" s="30" t="str">
        <f>IF(ISNA(VLOOKUP(Tableau161920[[#This Row],[Référence]],MON_MSG!A:B,2,FALSE)),"N",IF($I1778="Obsolete","N","O"))</f>
        <v>O</v>
      </c>
      <c r="C1778" s="3" t="str">
        <f>VLOOKUP($A1778,DICO_Complet!A:R,3,FALSE)</f>
        <v>Transaction</v>
      </c>
      <c r="D1778" s="3" t="str">
        <f>VLOOKUP($A1778,DICO_Complet!A:R,4,FALSE)</f>
        <v>transactionDetails</v>
      </c>
      <c r="E1778" s="3" t="str">
        <f>VLOOKUP($A1778,DICO_Complet!A:R,5,FALSE)</f>
        <v>temp_indexOfTheAuthenticationkey</v>
      </c>
      <c r="F1778" s="3" t="str">
        <f>VLOOKUP($A1778,DICO_Complet!A:R,6,FALSE)</f>
        <v>Exact2HexBinaryText</v>
      </c>
      <c r="G1778" s="31" t="str">
        <f>VLOOKUP($A1778,DICO_Complet!A:R,7,FALSE)</f>
        <v>DNS</v>
      </c>
      <c r="H1778" s="31">
        <f>VLOOKUP($A1778,DICO_Complet!A:R,8,FALSE)</f>
        <v>0</v>
      </c>
      <c r="I1778" s="3" t="str">
        <f>IF(VLOOKUP($A1778,DICO_Complet!A:R,9,FALSE)&lt;&gt;0,VLOOKUP($A1778,DICO_Complet!A:R,9,FALSE),"")</f>
        <v/>
      </c>
      <c r="J1778" s="3" t="str">
        <f>VLOOKUP($A1778,DICO_Complet!A:R,10,FALSE)</f>
        <v>Index of the authentication key</v>
      </c>
      <c r="K1778" s="3" t="str">
        <f>IF(OR(ISNA(VLOOKUP(Tableau161920[[#This Row],[Référence]],MON_MSG!A:H,7,FALSE)),ISBLANK(VLOOKUP(Tableau161920[[#This Row],[Référence]],MON_MSG!A:H,7,FALSE))),"",VLOOKUP(Tableau161920[[#This Row],[Référence]],MON_MSG!A:H,7,FALSE))</f>
        <v/>
      </c>
      <c r="L1778" s="3" t="str">
        <f>IF(OR(ISNA(VLOOKUP(Tableau161920[[#This Row],[Référence]],MON_MSG!A:I,8,FALSE)),ISBLANK(VLOOKUP(Tableau161920[[#This Row],[Référence]],MON_MSG!A:I,8,FALSE))),"",VLOOKUP(Tableau161920[[#This Row],[Référence]],MON_MSG!A:I,8,FALSE))</f>
        <v/>
      </c>
      <c r="M1778" s="3" t="str">
        <f>IF(OR(ISNA(VLOOKUP(Tableau161920[[#This Row],[Référence]],MON_MSG!A:J,9,FALSE)),ISBLANK(VLOOKUP(Tableau161920[[#This Row],[Référence]],MON_MSG!A:J,9,FALSE))),"",VLOOKUP(Tableau161920[[#This Row],[Référence]],MON_MSG!A:J,9,FALSE))</f>
        <v/>
      </c>
      <c r="N1778" s="3" t="str">
        <f>IF(VLOOKUP($A1778,DICO_Complet!A:R,12,FALSE)=0,"",VLOOKUP($A1778,DICO_Complet!A:R,12,FALSE))</f>
        <v/>
      </c>
      <c r="O1778" s="3" t="str">
        <f>IF(VLOOKUP($A1778,DICO_Complet!A:R,13,FALSE)=0,"",VLOOKUP($A1778,DICO_Complet!A:R,13,FALSE))</f>
        <v/>
      </c>
      <c r="P1778" s="3" t="str">
        <f>IF(VLOOKUP($A1778,DICO_Complet!A:R,14,FALSE)=0,"",VLOOKUP($A1778,DICO_Complet!A:R,14,FALSE))</f>
        <v>072-DF16</v>
      </c>
      <c r="Q1778" s="3" t="str">
        <f>IF(VLOOKUP($A1778,DICO_Complet!A:R,15,FALSE)=0,"",VLOOKUP($A1778,DICO_Complet!A:R,15,FALSE))</f>
        <v/>
      </c>
      <c r="R1778" s="3" t="str">
        <f>IF(VLOOKUP($A1778,DICO_Complet!A:R,16,FALSE)=0,"",VLOOKUP($A1778,DICO_Complet!A:R,16,FALSE))</f>
        <v/>
      </c>
      <c r="S1778" s="3" t="str">
        <f>IF(VLOOKUP($A1778,DICO_Complet!A:R,17,FALSE)=0,"",VLOOKUP($A1778,DICO_Complet!A:R,17,FALSE))</f>
        <v/>
      </c>
      <c r="T1778" s="3" t="str">
        <f>IF(VLOOKUP($A1778,DICO_Complet!A:R,18,FALSE)=0,"",VLOOKUP($A1778,DICO_Complet!A:R,18,FALSE))</f>
        <v/>
      </c>
    </row>
    <row r="1779" spans="1:20">
      <c r="A1779" s="29">
        <v>250418220169</v>
      </c>
      <c r="B1779" s="30" t="str">
        <f>IF(ISNA(VLOOKUP(Tableau161920[[#This Row],[Référence]],MON_MSG!A:B,2,FALSE)),"N",IF($I1779="Obsolete","N","O"))</f>
        <v>O</v>
      </c>
      <c r="C1779" s="3" t="str">
        <f>VLOOKUP($A1779,DICO_Complet!A:R,3,FALSE)</f>
        <v>Transaction</v>
      </c>
      <c r="D1779" s="3" t="str">
        <f>VLOOKUP($A1779,DICO_Complet!A:R,4,FALSE)</f>
        <v>transactionDetails</v>
      </c>
      <c r="E1779" s="3" t="str">
        <f>VLOOKUP($A1779,DICO_Complet!A:R,5,FALSE)</f>
        <v>temp_interchangeCorrelationId</v>
      </c>
      <c r="F1779" s="3" t="str">
        <f>VLOOKUP($A1779,DICO_Complet!A:R,6,FALSE)</f>
        <v>UUIDType</v>
      </c>
      <c r="G1779" s="31" t="str">
        <f>VLOOKUP($A1779,DICO_Complet!A:R,7,FALSE)</f>
        <v>DNS</v>
      </c>
      <c r="H1779" s="31">
        <f>VLOOKUP($A1779,DICO_Complet!A:R,8,FALSE)</f>
        <v>0</v>
      </c>
      <c r="I1779" s="3" t="str">
        <f>IF(VLOOKUP($A1779,DICO_Complet!A:R,9,FALSE)&lt;&gt;0,VLOOKUP($A1779,DICO_Complet!A:R,9,FALSE),"")</f>
        <v/>
      </c>
      <c r="J1779" s="3" t="str">
        <f>VLOOKUP($A1779,DICO_Complet!A:R,10,FALSE)</f>
        <v>identification traçabilite CIP (corelation Id ?)</v>
      </c>
      <c r="K1779" s="3" t="str">
        <f>IF(OR(ISNA(VLOOKUP(Tableau161920[[#This Row],[Référence]],MON_MSG!A:H,7,FALSE)),ISBLANK(VLOOKUP(Tableau161920[[#This Row],[Référence]],MON_MSG!A:H,7,FALSE))),"",VLOOKUP(Tableau161920[[#This Row],[Référence]],MON_MSG!A:H,7,FALSE))</f>
        <v/>
      </c>
      <c r="L1779" s="3" t="str">
        <f>IF(OR(ISNA(VLOOKUP(Tableau161920[[#This Row],[Référence]],MON_MSG!A:I,8,FALSE)),ISBLANK(VLOOKUP(Tableau161920[[#This Row],[Référence]],MON_MSG!A:I,8,FALSE))),"",VLOOKUP(Tableau161920[[#This Row],[Référence]],MON_MSG!A:I,8,FALSE))</f>
        <v/>
      </c>
      <c r="M1779" s="3" t="str">
        <f>IF(OR(ISNA(VLOOKUP(Tableau161920[[#This Row],[Référence]],MON_MSG!A:J,9,FALSE)),ISBLANK(VLOOKUP(Tableau161920[[#This Row],[Référence]],MON_MSG!A:J,9,FALSE))),"",VLOOKUP(Tableau161920[[#This Row],[Référence]],MON_MSG!A:J,9,FALSE))</f>
        <v/>
      </c>
      <c r="N1779" s="3" t="str">
        <f>IF(VLOOKUP($A1779,DICO_Complet!A:R,12,FALSE)=0,"",VLOOKUP($A1779,DICO_Complet!A:R,12,FALSE))</f>
        <v/>
      </c>
      <c r="O1779" s="3" t="str">
        <f>IF(VLOOKUP($A1779,DICO_Complet!A:R,13,FALSE)=0,"",VLOOKUP($A1779,DICO_Complet!A:R,13,FALSE))</f>
        <v/>
      </c>
      <c r="P1779" s="3" t="str">
        <f>IF(VLOOKUP($A1779,DICO_Complet!A:R,14,FALSE)=0,"",VLOOKUP($A1779,DICO_Complet!A:R,14,FALSE))</f>
        <v/>
      </c>
      <c r="Q1779" s="3" t="str">
        <f>IF(VLOOKUP($A1779,DICO_Complet!A:R,15,FALSE)=0,"",VLOOKUP($A1779,DICO_Complet!A:R,15,FALSE))</f>
        <v/>
      </c>
      <c r="R1779" s="3" t="str">
        <f>IF(VLOOKUP($A1779,DICO_Complet!A:R,16,FALSE)=0,"",VLOOKUP($A1779,DICO_Complet!A:R,16,FALSE))</f>
        <v/>
      </c>
      <c r="S1779" s="3" t="str">
        <f>IF(VLOOKUP($A1779,DICO_Complet!A:R,17,FALSE)=0,"",VLOOKUP($A1779,DICO_Complet!A:R,17,FALSE))</f>
        <v/>
      </c>
      <c r="T1779" s="3" t="str">
        <f>IF(VLOOKUP($A1779,DICO_Complet!A:R,18,FALSE)=0,"",VLOOKUP($A1779,DICO_Complet!A:R,18,FALSE))</f>
        <v>ZZZZZZ</v>
      </c>
    </row>
    <row r="1780" spans="1:20">
      <c r="A1780" s="29">
        <v>250425200809</v>
      </c>
      <c r="B1780" s="30" t="str">
        <f>IF(ISNA(VLOOKUP(Tableau161920[[#This Row],[Référence]],MON_MSG!A:B,2,FALSE)),"N",IF($I1780="Obsolete","N","O"))</f>
        <v>O</v>
      </c>
      <c r="C1780" s="3" t="str">
        <f>VLOOKUP($A1780,DICO_Complet!A:R,3,FALSE)</f>
        <v>Transaction</v>
      </c>
      <c r="D1780" s="3" t="str">
        <f>VLOOKUP($A1780,DICO_Complet!A:R,4,FALSE)</f>
        <v>transactionDetails</v>
      </c>
      <c r="E1780" s="3" t="str">
        <f>VLOOKUP($A1780,DICO_Complet!A:R,5,FALSE)</f>
        <v>temp_lengthOfDataElementEndOfBINRange</v>
      </c>
      <c r="F1780" s="3" t="str">
        <f>VLOOKUP($A1780,DICO_Complet!A:R,6,FALSE)</f>
        <v>Exact2NumericText</v>
      </c>
      <c r="G1780" s="31" t="str">
        <f>VLOOKUP($A1780,DICO_Complet!A:R,7,FALSE)</f>
        <v>DNS</v>
      </c>
      <c r="H1780" s="31">
        <f>VLOOKUP($A1780,DICO_Complet!A:R,8,FALSE)</f>
        <v>0</v>
      </c>
      <c r="I1780" s="3" t="str">
        <f>IF(VLOOKUP($A1780,DICO_Complet!A:R,9,FALSE)&lt;&gt;0,VLOOKUP($A1780,DICO_Complet!A:R,9,FALSE),"")</f>
        <v/>
      </c>
      <c r="J1780" s="3" t="str">
        <f>VLOOKUP($A1780,DICO_Complet!A:R,10,FALSE)</f>
        <v>Length of data element: 'End of BIN range'</v>
      </c>
      <c r="K1780" s="3" t="str">
        <f>IF(OR(ISNA(VLOOKUP(Tableau161920[[#This Row],[Référence]],MON_MSG!A:H,7,FALSE)),ISBLANK(VLOOKUP(Tableau161920[[#This Row],[Référence]],MON_MSG!A:H,7,FALSE))),"",VLOOKUP(Tableau161920[[#This Row],[Référence]],MON_MSG!A:H,7,FALSE))</f>
        <v/>
      </c>
      <c r="L1780" s="3" t="str">
        <f>IF(OR(ISNA(VLOOKUP(Tableau161920[[#This Row],[Référence]],MON_MSG!A:I,8,FALSE)),ISBLANK(VLOOKUP(Tableau161920[[#This Row],[Référence]],MON_MSG!A:I,8,FALSE))),"",VLOOKUP(Tableau161920[[#This Row],[Référence]],MON_MSG!A:I,8,FALSE))</f>
        <v/>
      </c>
      <c r="M1780" s="3" t="str">
        <f>IF(OR(ISNA(VLOOKUP(Tableau161920[[#This Row],[Référence]],MON_MSG!A:J,9,FALSE)),ISBLANK(VLOOKUP(Tableau161920[[#This Row],[Référence]],MON_MSG!A:J,9,FALSE))),"",VLOOKUP(Tableau161920[[#This Row],[Référence]],MON_MSG!A:J,9,FALSE))</f>
        <v/>
      </c>
      <c r="N1780" s="3" t="str">
        <f>IF(VLOOKUP($A1780,DICO_Complet!A:R,12,FALSE)=0,"",VLOOKUP($A1780,DICO_Complet!A:R,12,FALSE))</f>
        <v/>
      </c>
      <c r="O1780" s="3" t="str">
        <f>IF(VLOOKUP($A1780,DICO_Complet!A:R,13,FALSE)=0,"",VLOOKUP($A1780,DICO_Complet!A:R,13,FALSE))</f>
        <v/>
      </c>
      <c r="P1780" s="3" t="str">
        <f>IF(VLOOKUP($A1780,DICO_Complet!A:R,14,FALSE)=0,"",VLOOKUP($A1780,DICO_Complet!A:R,14,FALSE))</f>
        <v>072-DF1E-p3</v>
      </c>
      <c r="Q1780" s="3" t="str">
        <f>IF(VLOOKUP($A1780,DICO_Complet!A:R,15,FALSE)=0,"",VLOOKUP($A1780,DICO_Complet!A:R,15,FALSE))</f>
        <v/>
      </c>
      <c r="R1780" s="3" t="str">
        <f>IF(VLOOKUP($A1780,DICO_Complet!A:R,16,FALSE)=0,"",VLOOKUP($A1780,DICO_Complet!A:R,16,FALSE))</f>
        <v/>
      </c>
      <c r="S1780" s="3" t="str">
        <f>IF(VLOOKUP($A1780,DICO_Complet!A:R,17,FALSE)=0,"",VLOOKUP($A1780,DICO_Complet!A:R,17,FALSE))</f>
        <v/>
      </c>
      <c r="T1780" s="3" t="str">
        <f>IF(VLOOKUP($A1780,DICO_Complet!A:R,18,FALSE)=0,"",VLOOKUP($A1780,DICO_Complet!A:R,18,FALSE))</f>
        <v/>
      </c>
    </row>
    <row r="1781" spans="1:20">
      <c r="A1781" s="29">
        <v>250425200807</v>
      </c>
      <c r="B1781" s="30" t="str">
        <f>IF(ISNA(VLOOKUP(Tableau161920[[#This Row],[Référence]],MON_MSG!A:B,2,FALSE)),"N",IF($I1781="Obsolete","N","O"))</f>
        <v>O</v>
      </c>
      <c r="C1781" s="3" t="str">
        <f>VLOOKUP($A1781,DICO_Complet!A:R,3,FALSE)</f>
        <v>Transaction</v>
      </c>
      <c r="D1781" s="3" t="str">
        <f>VLOOKUP($A1781,DICO_Complet!A:R,4,FALSE)</f>
        <v>transactionDetails</v>
      </c>
      <c r="E1781" s="3" t="str">
        <f>VLOOKUP($A1781,DICO_Complet!A:R,5,FALSE)</f>
        <v>temp_lengthOfDataElementStartOfBINRange</v>
      </c>
      <c r="F1781" s="3" t="str">
        <f>VLOOKUP($A1781,DICO_Complet!A:R,6,FALSE)</f>
        <v>Exact2NumericText</v>
      </c>
      <c r="G1781" s="31" t="str">
        <f>VLOOKUP($A1781,DICO_Complet!A:R,7,FALSE)</f>
        <v>DNS</v>
      </c>
      <c r="H1781" s="31">
        <f>VLOOKUP($A1781,DICO_Complet!A:R,8,FALSE)</f>
        <v>0</v>
      </c>
      <c r="I1781" s="3" t="str">
        <f>IF(VLOOKUP($A1781,DICO_Complet!A:R,9,FALSE)&lt;&gt;0,VLOOKUP($A1781,DICO_Complet!A:R,9,FALSE),"")</f>
        <v/>
      </c>
      <c r="J1781" s="3" t="str">
        <f>VLOOKUP($A1781,DICO_Complet!A:R,10,FALSE)</f>
        <v>Length of data element: 'Start of BIN range'</v>
      </c>
      <c r="K1781" s="3" t="str">
        <f>IF(OR(ISNA(VLOOKUP(Tableau161920[[#This Row],[Référence]],MON_MSG!A:H,7,FALSE)),ISBLANK(VLOOKUP(Tableau161920[[#This Row],[Référence]],MON_MSG!A:H,7,FALSE))),"",VLOOKUP(Tableau161920[[#This Row],[Référence]],MON_MSG!A:H,7,FALSE))</f>
        <v/>
      </c>
      <c r="L1781" s="3" t="str">
        <f>IF(OR(ISNA(VLOOKUP(Tableau161920[[#This Row],[Référence]],MON_MSG!A:I,8,FALSE)),ISBLANK(VLOOKUP(Tableau161920[[#This Row],[Référence]],MON_MSG!A:I,8,FALSE))),"",VLOOKUP(Tableau161920[[#This Row],[Référence]],MON_MSG!A:I,8,FALSE))</f>
        <v/>
      </c>
      <c r="M1781" s="3" t="str">
        <f>IF(OR(ISNA(VLOOKUP(Tableau161920[[#This Row],[Référence]],MON_MSG!A:J,9,FALSE)),ISBLANK(VLOOKUP(Tableau161920[[#This Row],[Référence]],MON_MSG!A:J,9,FALSE))),"",VLOOKUP(Tableau161920[[#This Row],[Référence]],MON_MSG!A:J,9,FALSE))</f>
        <v/>
      </c>
      <c r="N1781" s="3" t="str">
        <f>IF(VLOOKUP($A1781,DICO_Complet!A:R,12,FALSE)=0,"",VLOOKUP($A1781,DICO_Complet!A:R,12,FALSE))</f>
        <v/>
      </c>
      <c r="O1781" s="3" t="str">
        <f>IF(VLOOKUP($A1781,DICO_Complet!A:R,13,FALSE)=0,"",VLOOKUP($A1781,DICO_Complet!A:R,13,FALSE))</f>
        <v/>
      </c>
      <c r="P1781" s="3" t="str">
        <f>IF(VLOOKUP($A1781,DICO_Complet!A:R,14,FALSE)=0,"",VLOOKUP($A1781,DICO_Complet!A:R,14,FALSE))</f>
        <v>072-DF1E-p1</v>
      </c>
      <c r="Q1781" s="3" t="str">
        <f>IF(VLOOKUP($A1781,DICO_Complet!A:R,15,FALSE)=0,"",VLOOKUP($A1781,DICO_Complet!A:R,15,FALSE))</f>
        <v/>
      </c>
      <c r="R1781" s="3" t="str">
        <f>IF(VLOOKUP($A1781,DICO_Complet!A:R,16,FALSE)=0,"",VLOOKUP($A1781,DICO_Complet!A:R,16,FALSE))</f>
        <v/>
      </c>
      <c r="S1781" s="3" t="str">
        <f>IF(VLOOKUP($A1781,DICO_Complet!A:R,17,FALSE)=0,"",VLOOKUP($A1781,DICO_Complet!A:R,17,FALSE))</f>
        <v/>
      </c>
      <c r="T1781" s="3" t="str">
        <f>IF(VLOOKUP($A1781,DICO_Complet!A:R,18,FALSE)=0,"",VLOOKUP($A1781,DICO_Complet!A:R,18,FALSE))</f>
        <v/>
      </c>
    </row>
    <row r="1782" spans="1:20">
      <c r="A1782" s="29">
        <v>250423100401</v>
      </c>
      <c r="B1782" s="30" t="str">
        <f>IF(ISNA(VLOOKUP(Tableau161920[[#This Row],[Référence]],MON_MSG!A:B,2,FALSE)),"N",IF($I1782="Obsolete","N","O"))</f>
        <v>O</v>
      </c>
      <c r="C1782" s="3" t="str">
        <f>VLOOKUP($A1782,DICO_Complet!A:R,3,FALSE)</f>
        <v>Transaction</v>
      </c>
      <c r="D1782" s="3" t="str">
        <f>VLOOKUP($A1782,DICO_Complet!A:R,4,FALSE)</f>
        <v>transactionDetails</v>
      </c>
      <c r="E1782" s="3" t="str">
        <f>VLOOKUP($A1782,DICO_Complet!A:R,5,FALSE)</f>
        <v>temp_lengthOfTheRSAPublickeyModulus</v>
      </c>
      <c r="F1782" s="3" t="str">
        <f>VLOOKUP($A1782,DICO_Complet!A:R,6,FALSE)</f>
        <v>Exact2HexBinaryText</v>
      </c>
      <c r="G1782" s="31" t="str">
        <f>VLOOKUP($A1782,DICO_Complet!A:R,7,FALSE)</f>
        <v>DNS</v>
      </c>
      <c r="H1782" s="31">
        <f>VLOOKUP($A1782,DICO_Complet!A:R,8,FALSE)</f>
        <v>0</v>
      </c>
      <c r="I1782" s="3" t="str">
        <f>IF(VLOOKUP($A1782,DICO_Complet!A:R,9,FALSE)&lt;&gt;0,VLOOKUP($A1782,DICO_Complet!A:R,9,FALSE),"")</f>
        <v/>
      </c>
      <c r="J1782" s="3" t="str">
        <f>VLOOKUP($A1782,DICO_Complet!A:R,10,FALSE)</f>
        <v>Length of the RSA public key modulus</v>
      </c>
      <c r="K1782" s="3" t="str">
        <f>IF(OR(ISNA(VLOOKUP(Tableau161920[[#This Row],[Référence]],MON_MSG!A:H,7,FALSE)),ISBLANK(VLOOKUP(Tableau161920[[#This Row],[Référence]],MON_MSG!A:H,7,FALSE))),"",VLOOKUP(Tableau161920[[#This Row],[Référence]],MON_MSG!A:H,7,FALSE))</f>
        <v/>
      </c>
      <c r="L1782" s="3" t="str">
        <f>IF(OR(ISNA(VLOOKUP(Tableau161920[[#This Row],[Référence]],MON_MSG!A:I,8,FALSE)),ISBLANK(VLOOKUP(Tableau161920[[#This Row],[Référence]],MON_MSG!A:I,8,FALSE))),"",VLOOKUP(Tableau161920[[#This Row],[Référence]],MON_MSG!A:I,8,FALSE))</f>
        <v/>
      </c>
      <c r="M1782" s="3" t="str">
        <f>IF(OR(ISNA(VLOOKUP(Tableau161920[[#This Row],[Référence]],MON_MSG!A:J,9,FALSE)),ISBLANK(VLOOKUP(Tableau161920[[#This Row],[Référence]],MON_MSG!A:J,9,FALSE))),"",VLOOKUP(Tableau161920[[#This Row],[Référence]],MON_MSG!A:J,9,FALSE))</f>
        <v/>
      </c>
      <c r="N1782" s="3" t="str">
        <f>IF(VLOOKUP($A1782,DICO_Complet!A:R,12,FALSE)=0,"",VLOOKUP($A1782,DICO_Complet!A:R,12,FALSE))</f>
        <v/>
      </c>
      <c r="O1782" s="3" t="str">
        <f>IF(VLOOKUP($A1782,DICO_Complet!A:R,13,FALSE)=0,"",VLOOKUP($A1782,DICO_Complet!A:R,13,FALSE))</f>
        <v/>
      </c>
      <c r="P1782" s="3" t="str">
        <f>IF(VLOOKUP($A1782,DICO_Complet!A:R,14,FALSE)=0,"",VLOOKUP($A1782,DICO_Complet!A:R,14,FALSE))</f>
        <v>072-DF16</v>
      </c>
      <c r="Q1782" s="3" t="str">
        <f>IF(VLOOKUP($A1782,DICO_Complet!A:R,15,FALSE)=0,"",VLOOKUP($A1782,DICO_Complet!A:R,15,FALSE))</f>
        <v/>
      </c>
      <c r="R1782" s="3" t="str">
        <f>IF(VLOOKUP($A1782,DICO_Complet!A:R,16,FALSE)=0,"",VLOOKUP($A1782,DICO_Complet!A:R,16,FALSE))</f>
        <v/>
      </c>
      <c r="S1782" s="3" t="str">
        <f>IF(VLOOKUP($A1782,DICO_Complet!A:R,17,FALSE)=0,"",VLOOKUP($A1782,DICO_Complet!A:R,17,FALSE))</f>
        <v/>
      </c>
      <c r="T1782" s="3" t="str">
        <f>IF(VLOOKUP($A1782,DICO_Complet!A:R,18,FALSE)=0,"",VLOOKUP($A1782,DICO_Complet!A:R,18,FALSE))</f>
        <v/>
      </c>
    </row>
    <row r="1783" spans="1:20">
      <c r="A1783" s="29">
        <v>250425201005</v>
      </c>
      <c r="B1783" s="30" t="str">
        <f>IF(ISNA(VLOOKUP(Tableau161920[[#This Row],[Référence]],MON_MSG!A:B,2,FALSE)),"N",IF($I1783="Obsolete","N","O"))</f>
        <v>O</v>
      </c>
      <c r="C1783" s="3" t="str">
        <f>VLOOKUP($A1783,DICO_Complet!A:R,3,FALSE)</f>
        <v>Transaction</v>
      </c>
      <c r="D1783" s="3" t="str">
        <f>VLOOKUP($A1783,DICO_Complet!A:R,4,FALSE)</f>
        <v>transactionDetails</v>
      </c>
      <c r="E1783" s="3" t="str">
        <f>VLOOKUP($A1783,DICO_Complet!A:R,5,FALSE)</f>
        <v>temp_limitsForContactlessPayment</v>
      </c>
      <c r="F1783" s="3" t="str">
        <f>VLOOKUP($A1783,DICO_Complet!A:R,6,FALSE)</f>
        <v>Max30Text</v>
      </c>
      <c r="G1783" s="31" t="str">
        <f>VLOOKUP($A1783,DICO_Complet!A:R,7,FALSE)</f>
        <v>DNS</v>
      </c>
      <c r="H1783" s="31">
        <f>VLOOKUP($A1783,DICO_Complet!A:R,8,FALSE)</f>
        <v>0</v>
      </c>
      <c r="I1783" s="3" t="str">
        <f>IF(VLOOKUP($A1783,DICO_Complet!A:R,9,FALSE)&lt;&gt;0,VLOOKUP($A1783,DICO_Complet!A:R,9,FALSE),"")</f>
        <v/>
      </c>
      <c r="J1783" s="3" t="str">
        <f>VLOOKUP($A1783,DICO_Complet!A:R,10,FALSE)</f>
        <v xml:space="preserve">Dynamic Reader Limits for contactless payment </v>
      </c>
      <c r="K1783" s="3" t="str">
        <f>IF(OR(ISNA(VLOOKUP(Tableau161920[[#This Row],[Référence]],MON_MSG!A:H,7,FALSE)),ISBLANK(VLOOKUP(Tableau161920[[#This Row],[Référence]],MON_MSG!A:H,7,FALSE))),"",VLOOKUP(Tableau161920[[#This Row],[Référence]],MON_MSG!A:H,7,FALSE))</f>
        <v/>
      </c>
      <c r="L1783" s="3" t="str">
        <f>IF(OR(ISNA(VLOOKUP(Tableau161920[[#This Row],[Référence]],MON_MSG!A:I,8,FALSE)),ISBLANK(VLOOKUP(Tableau161920[[#This Row],[Référence]],MON_MSG!A:I,8,FALSE))),"",VLOOKUP(Tableau161920[[#This Row],[Référence]],MON_MSG!A:I,8,FALSE))</f>
        <v/>
      </c>
      <c r="M1783" s="3" t="str">
        <f>IF(OR(ISNA(VLOOKUP(Tableau161920[[#This Row],[Référence]],MON_MSG!A:J,9,FALSE)),ISBLANK(VLOOKUP(Tableau161920[[#This Row],[Référence]],MON_MSG!A:J,9,FALSE))),"",VLOOKUP(Tableau161920[[#This Row],[Référence]],MON_MSG!A:J,9,FALSE))</f>
        <v/>
      </c>
      <c r="N1783" s="3" t="str">
        <f>IF(VLOOKUP($A1783,DICO_Complet!A:R,12,FALSE)=0,"",VLOOKUP($A1783,DICO_Complet!A:R,12,FALSE))</f>
        <v/>
      </c>
      <c r="O1783" s="3" t="str">
        <f>IF(VLOOKUP($A1783,DICO_Complet!A:R,13,FALSE)=0,"",VLOOKUP($A1783,DICO_Complet!A:R,13,FALSE))</f>
        <v/>
      </c>
      <c r="P1783" s="3" t="str">
        <f>IF(VLOOKUP($A1783,DICO_Complet!A:R,14,FALSE)=0,"",VLOOKUP($A1783,DICO_Complet!A:R,14,FALSE))</f>
        <v>072-DF2C</v>
      </c>
      <c r="Q1783" s="3" t="str">
        <f>IF(VLOOKUP($A1783,DICO_Complet!A:R,15,FALSE)=0,"",VLOOKUP($A1783,DICO_Complet!A:R,15,FALSE))</f>
        <v/>
      </c>
      <c r="R1783" s="3" t="str">
        <f>IF(VLOOKUP($A1783,DICO_Complet!A:R,16,FALSE)=0,"",VLOOKUP($A1783,DICO_Complet!A:R,16,FALSE))</f>
        <v/>
      </c>
      <c r="S1783" s="3" t="str">
        <f>IF(VLOOKUP($A1783,DICO_Complet!A:R,17,FALSE)=0,"",VLOOKUP($A1783,DICO_Complet!A:R,17,FALSE))</f>
        <v/>
      </c>
      <c r="T1783" s="3" t="str">
        <f>IF(VLOOKUP($A1783,DICO_Complet!A:R,18,FALSE)=0,"",VLOOKUP($A1783,DICO_Complet!A:R,18,FALSE))</f>
        <v/>
      </c>
    </row>
    <row r="1784" spans="1:20">
      <c r="A1784" s="29">
        <v>250425201007</v>
      </c>
      <c r="B1784" s="30" t="str">
        <f>IF(ISNA(VLOOKUP(Tableau161920[[#This Row],[Référence]],MON_MSG!A:B,2,FALSE)),"N",IF($I1784="Obsolete","N","O"))</f>
        <v>O</v>
      </c>
      <c r="C1784" s="3" t="str">
        <f>VLOOKUP($A1784,DICO_Complet!A:R,3,FALSE)</f>
        <v>Transaction</v>
      </c>
      <c r="D1784" s="3" t="str">
        <f>VLOOKUP($A1784,DICO_Complet!A:R,4,FALSE)</f>
        <v>transactionDetails</v>
      </c>
      <c r="E1784" s="3" t="str">
        <f>VLOOKUP($A1784,DICO_Complet!A:R,5,FALSE)</f>
        <v>temp_listEMVPublicAuthenticationKEYSRSAKeyModulus</v>
      </c>
      <c r="F1784" s="3" t="str">
        <f>VLOOKUP($A1784,DICO_Complet!A:R,6,FALSE)</f>
        <v>Max248HexBinaryText</v>
      </c>
      <c r="G1784" s="31" t="str">
        <f>VLOOKUP($A1784,DICO_Complet!A:R,7,FALSE)</f>
        <v>DNS</v>
      </c>
      <c r="H1784" s="31">
        <f>VLOOKUP($A1784,DICO_Complet!A:R,8,FALSE)</f>
        <v>0</v>
      </c>
      <c r="I1784" s="3" t="str">
        <f>IF(VLOOKUP($A1784,DICO_Complet!A:R,9,FALSE)&lt;&gt;0,VLOOKUP($A1784,DICO_Complet!A:R,9,FALSE),"")</f>
        <v/>
      </c>
      <c r="J1784" s="3" t="str">
        <f>VLOOKUP($A1784,DICO_Complet!A:R,10,FALSE)</f>
        <v>List oF EMV Public Authentication KEYS/RSA Key Modulus</v>
      </c>
      <c r="K1784" s="3" t="str">
        <f>IF(OR(ISNA(VLOOKUP(Tableau161920[[#This Row],[Référence]],MON_MSG!A:H,7,FALSE)),ISBLANK(VLOOKUP(Tableau161920[[#This Row],[Référence]],MON_MSG!A:H,7,FALSE))),"",VLOOKUP(Tableau161920[[#This Row],[Référence]],MON_MSG!A:H,7,FALSE))</f>
        <v/>
      </c>
      <c r="L1784" s="3" t="str">
        <f>IF(OR(ISNA(VLOOKUP(Tableau161920[[#This Row],[Référence]],MON_MSG!A:I,8,FALSE)),ISBLANK(VLOOKUP(Tableau161920[[#This Row],[Référence]],MON_MSG!A:I,8,FALSE))),"",VLOOKUP(Tableau161920[[#This Row],[Référence]],MON_MSG!A:I,8,FALSE))</f>
        <v/>
      </c>
      <c r="M1784" s="3" t="str">
        <f>IF(OR(ISNA(VLOOKUP(Tableau161920[[#This Row],[Référence]],MON_MSG!A:J,9,FALSE)),ISBLANK(VLOOKUP(Tableau161920[[#This Row],[Référence]],MON_MSG!A:J,9,FALSE))),"",VLOOKUP(Tableau161920[[#This Row],[Référence]],MON_MSG!A:J,9,FALSE))</f>
        <v/>
      </c>
      <c r="N1784" s="3" t="str">
        <f>IF(VLOOKUP($A1784,DICO_Complet!A:R,12,FALSE)=0,"",VLOOKUP($A1784,DICO_Complet!A:R,12,FALSE))</f>
        <v/>
      </c>
      <c r="O1784" s="3" t="str">
        <f>IF(VLOOKUP($A1784,DICO_Complet!A:R,13,FALSE)=0,"",VLOOKUP($A1784,DICO_Complet!A:R,13,FALSE))</f>
        <v/>
      </c>
      <c r="P1784" s="3" t="str">
        <f>IF(VLOOKUP($A1784,DICO_Complet!A:R,14,FALSE)=0,"",VLOOKUP($A1784,DICO_Complet!A:R,14,FALSE))</f>
        <v>072-DF2F</v>
      </c>
      <c r="Q1784" s="3" t="str">
        <f>IF(VLOOKUP($A1784,DICO_Complet!A:R,15,FALSE)=0,"",VLOOKUP($A1784,DICO_Complet!A:R,15,FALSE))</f>
        <v/>
      </c>
      <c r="R1784" s="3" t="str">
        <f>IF(VLOOKUP($A1784,DICO_Complet!A:R,16,FALSE)=0,"",VLOOKUP($A1784,DICO_Complet!A:R,16,FALSE))</f>
        <v/>
      </c>
      <c r="S1784" s="3" t="str">
        <f>IF(VLOOKUP($A1784,DICO_Complet!A:R,17,FALSE)=0,"",VLOOKUP($A1784,DICO_Complet!A:R,17,FALSE))</f>
        <v/>
      </c>
      <c r="T1784" s="3" t="str">
        <f>IF(VLOOKUP($A1784,DICO_Complet!A:R,18,FALSE)=0,"",VLOOKUP($A1784,DICO_Complet!A:R,18,FALSE))</f>
        <v/>
      </c>
    </row>
    <row r="1785" spans="1:20">
      <c r="A1785" s="29">
        <v>250425200813</v>
      </c>
      <c r="B1785" s="30" t="str">
        <f>IF(ISNA(VLOOKUP(Tableau161920[[#This Row],[Référence]],MON_MSG!A:B,2,FALSE)),"N",IF($I1785="Obsolete","N","O"))</f>
        <v>O</v>
      </c>
      <c r="C1785" s="3" t="str">
        <f>VLOOKUP($A1785,DICO_Complet!A:R,3,FALSE)</f>
        <v>Transaction</v>
      </c>
      <c r="D1785" s="3" t="str">
        <f>VLOOKUP($A1785,DICO_Complet!A:R,4,FALSE)</f>
        <v>transactionDetails</v>
      </c>
      <c r="E1785" s="3" t="str">
        <f>VLOOKUP($A1785,DICO_Complet!A:R,5,FALSE)</f>
        <v>temp_listOfAdditionalTagsCalledParty0CallingParty</v>
      </c>
      <c r="F1785" s="3" t="str">
        <f>VLOOKUP($A1785,DICO_Complet!A:R,6,FALSE)</f>
        <v>Max255HexBinaryText</v>
      </c>
      <c r="G1785" s="31" t="str">
        <f>VLOOKUP($A1785,DICO_Complet!A:R,7,FALSE)</f>
        <v>DNS</v>
      </c>
      <c r="H1785" s="31">
        <f>VLOOKUP($A1785,DICO_Complet!A:R,8,FALSE)</f>
        <v>0</v>
      </c>
      <c r="I1785" s="3" t="str">
        <f>IF(VLOOKUP($A1785,DICO_Complet!A:R,9,FALSE)&lt;&gt;0,VLOOKUP($A1785,DICO_Complet!A:R,9,FALSE),"")</f>
        <v/>
      </c>
      <c r="J1785" s="3" t="str">
        <f>VLOOKUP($A1785,DICO_Complet!A:R,10,FALSE)</f>
        <v>List of additional tags : Called party (0) / Calling party</v>
      </c>
      <c r="K1785" s="3" t="str">
        <f>IF(OR(ISNA(VLOOKUP(Tableau161920[[#This Row],[Référence]],MON_MSG!A:H,7,FALSE)),ISBLANK(VLOOKUP(Tableau161920[[#This Row],[Référence]],MON_MSG!A:H,7,FALSE))),"",VLOOKUP(Tableau161920[[#This Row],[Référence]],MON_MSG!A:H,7,FALSE))</f>
        <v/>
      </c>
      <c r="L1785" s="3" t="str">
        <f>IF(OR(ISNA(VLOOKUP(Tableau161920[[#This Row],[Référence]],MON_MSG!A:I,8,FALSE)),ISBLANK(VLOOKUP(Tableau161920[[#This Row],[Référence]],MON_MSG!A:I,8,FALSE))),"",VLOOKUP(Tableau161920[[#This Row],[Référence]],MON_MSG!A:I,8,FALSE))</f>
        <v/>
      </c>
      <c r="M1785" s="3" t="str">
        <f>IF(OR(ISNA(VLOOKUP(Tableau161920[[#This Row],[Référence]],MON_MSG!A:J,9,FALSE)),ISBLANK(VLOOKUP(Tableau161920[[#This Row],[Référence]],MON_MSG!A:J,9,FALSE))),"",VLOOKUP(Tableau161920[[#This Row],[Référence]],MON_MSG!A:J,9,FALSE))</f>
        <v/>
      </c>
      <c r="N1785" s="3" t="str">
        <f>IF(VLOOKUP($A1785,DICO_Complet!A:R,12,FALSE)=0,"",VLOOKUP($A1785,DICO_Complet!A:R,12,FALSE))</f>
        <v/>
      </c>
      <c r="O1785" s="3" t="str">
        <f>IF(VLOOKUP($A1785,DICO_Complet!A:R,13,FALSE)=0,"",VLOOKUP($A1785,DICO_Complet!A:R,13,FALSE))</f>
        <v/>
      </c>
      <c r="P1785" s="3" t="str">
        <f>IF(VLOOKUP($A1785,DICO_Complet!A:R,14,FALSE)=0,"",VLOOKUP($A1785,DICO_Complet!A:R,14,FALSE))</f>
        <v>072-DF1F</v>
      </c>
      <c r="Q1785" s="3" t="str">
        <f>IF(VLOOKUP($A1785,DICO_Complet!A:R,15,FALSE)=0,"",VLOOKUP($A1785,DICO_Complet!A:R,15,FALSE))</f>
        <v/>
      </c>
      <c r="R1785" s="3" t="str">
        <f>IF(VLOOKUP($A1785,DICO_Complet!A:R,16,FALSE)=0,"",VLOOKUP($A1785,DICO_Complet!A:R,16,FALSE))</f>
        <v/>
      </c>
      <c r="S1785" s="3" t="str">
        <f>IF(VLOOKUP($A1785,DICO_Complet!A:R,17,FALSE)=0,"",VLOOKUP($A1785,DICO_Complet!A:R,17,FALSE))</f>
        <v/>
      </c>
      <c r="T1785" s="3" t="str">
        <f>IF(VLOOKUP($A1785,DICO_Complet!A:R,18,FALSE)=0,"",VLOOKUP($A1785,DICO_Complet!A:R,18,FALSE))</f>
        <v/>
      </c>
    </row>
    <row r="1786" spans="1:20">
      <c r="A1786" s="29">
        <v>250425200710</v>
      </c>
      <c r="B1786" s="30" t="str">
        <f>IF(ISNA(VLOOKUP(Tableau161920[[#This Row],[Référence]],MON_MSG!A:B,2,FALSE)),"N",IF($I1786="Obsolete","N","O"))</f>
        <v>O</v>
      </c>
      <c r="C1786" s="3" t="str">
        <f>VLOOKUP($A1786,DICO_Complet!A:R,3,FALSE)</f>
        <v>Transaction</v>
      </c>
      <c r="D1786" s="3" t="str">
        <f>VLOOKUP($A1786,DICO_Complet!A:R,4,FALSE)</f>
        <v>transactionDetails</v>
      </c>
      <c r="E1786" s="3" t="str">
        <f>VLOOKUP($A1786,DICO_Complet!A:R,5,FALSE)</f>
        <v>temp_listOfDataElements</v>
      </c>
      <c r="F1786" s="3" t="str">
        <f>VLOOKUP($A1786,DICO_Complet!A:R,6,FALSE)</f>
        <v>Exact252HexBinaryText</v>
      </c>
      <c r="G1786" s="31" t="str">
        <f>VLOOKUP($A1786,DICO_Complet!A:R,7,FALSE)</f>
        <v>DNS</v>
      </c>
      <c r="H1786" s="31">
        <f>VLOOKUP($A1786,DICO_Complet!A:R,8,FALSE)</f>
        <v>0</v>
      </c>
      <c r="I1786" s="3" t="str">
        <f>IF(VLOOKUP($A1786,DICO_Complet!A:R,9,FALSE)&lt;&gt;0,VLOOKUP($A1786,DICO_Complet!A:R,9,FALSE),"")</f>
        <v/>
      </c>
      <c r="J1786" s="3" t="str">
        <f>VLOOKUP($A1786,DICO_Complet!A:R,10,FALSE)</f>
        <v>List of data elements</v>
      </c>
      <c r="K1786" s="3" t="str">
        <f>IF(OR(ISNA(VLOOKUP(Tableau161920[[#This Row],[Référence]],MON_MSG!A:H,7,FALSE)),ISBLANK(VLOOKUP(Tableau161920[[#This Row],[Référence]],MON_MSG!A:H,7,FALSE))),"",VLOOKUP(Tableau161920[[#This Row],[Référence]],MON_MSG!A:H,7,FALSE))</f>
        <v/>
      </c>
      <c r="L1786" s="3" t="str">
        <f>IF(OR(ISNA(VLOOKUP(Tableau161920[[#This Row],[Référence]],MON_MSG!A:I,8,FALSE)),ISBLANK(VLOOKUP(Tableau161920[[#This Row],[Référence]],MON_MSG!A:I,8,FALSE))),"",VLOOKUP(Tableau161920[[#This Row],[Référence]],MON_MSG!A:I,8,FALSE))</f>
        <v/>
      </c>
      <c r="M1786" s="3" t="str">
        <f>IF(OR(ISNA(VLOOKUP(Tableau161920[[#This Row],[Référence]],MON_MSG!A:J,9,FALSE)),ISBLANK(VLOOKUP(Tableau161920[[#This Row],[Référence]],MON_MSG!A:J,9,FALSE))),"",VLOOKUP(Tableau161920[[#This Row],[Référence]],MON_MSG!A:J,9,FALSE))</f>
        <v/>
      </c>
      <c r="N1786" s="3" t="str">
        <f>IF(VLOOKUP($A1786,DICO_Complet!A:R,12,FALSE)=0,"",VLOOKUP($A1786,DICO_Complet!A:R,12,FALSE))</f>
        <v/>
      </c>
      <c r="O1786" s="3" t="str">
        <f>IF(VLOOKUP($A1786,DICO_Complet!A:R,13,FALSE)=0,"",VLOOKUP($A1786,DICO_Complet!A:R,13,FALSE))</f>
        <v/>
      </c>
      <c r="P1786" s="3" t="str">
        <f>IF(VLOOKUP($A1786,DICO_Complet!A:R,14,FALSE)=0,"",VLOOKUP($A1786,DICO_Complet!A:R,14,FALSE))</f>
        <v>072-DF1A-p4</v>
      </c>
      <c r="Q1786" s="3" t="str">
        <f>IF(VLOOKUP($A1786,DICO_Complet!A:R,15,FALSE)=0,"",VLOOKUP($A1786,DICO_Complet!A:R,15,FALSE))</f>
        <v/>
      </c>
      <c r="R1786" s="3" t="str">
        <f>IF(VLOOKUP($A1786,DICO_Complet!A:R,16,FALSE)=0,"",VLOOKUP($A1786,DICO_Complet!A:R,16,FALSE))</f>
        <v/>
      </c>
      <c r="S1786" s="3" t="str">
        <f>IF(VLOOKUP($A1786,DICO_Complet!A:R,17,FALSE)=0,"",VLOOKUP($A1786,DICO_Complet!A:R,17,FALSE))</f>
        <v/>
      </c>
      <c r="T1786" s="3" t="str">
        <f>IF(VLOOKUP($A1786,DICO_Complet!A:R,18,FALSE)=0,"",VLOOKUP($A1786,DICO_Complet!A:R,18,FALSE))</f>
        <v/>
      </c>
    </row>
    <row r="1787" spans="1:20">
      <c r="A1787" s="29">
        <v>250425201008</v>
      </c>
      <c r="B1787" s="30" t="str">
        <f>IF(ISNA(VLOOKUP(Tableau161920[[#This Row],[Référence]],MON_MSG!A:B,2,FALSE)),"N",IF($I1787="Obsolete","N","O"))</f>
        <v>O</v>
      </c>
      <c r="C1787" s="3" t="str">
        <f>VLOOKUP($A1787,DICO_Complet!A:R,3,FALSE)</f>
        <v>Transaction</v>
      </c>
      <c r="D1787" s="3" t="str">
        <f>VLOOKUP($A1787,DICO_Complet!A:R,4,FALSE)</f>
        <v>transactionDetails</v>
      </c>
      <c r="E1787" s="3" t="str">
        <f>VLOOKUP($A1787,DICO_Complet!A:R,5,FALSE)</f>
        <v>temp_maximumAcceptedAmountForForeignCard</v>
      </c>
      <c r="F1787" s="3" t="str">
        <f>VLOOKUP($A1787,DICO_Complet!A:R,6,FALSE)</f>
        <v>Exact12AlphaNumericText</v>
      </c>
      <c r="G1787" s="31" t="str">
        <f>VLOOKUP($A1787,DICO_Complet!A:R,7,FALSE)</f>
        <v>DNS</v>
      </c>
      <c r="H1787" s="31">
        <f>VLOOKUP($A1787,DICO_Complet!A:R,8,FALSE)</f>
        <v>0</v>
      </c>
      <c r="I1787" s="3" t="str">
        <f>IF(VLOOKUP($A1787,DICO_Complet!A:R,9,FALSE)&lt;&gt;0,VLOOKUP($A1787,DICO_Complet!A:R,9,FALSE),"")</f>
        <v/>
      </c>
      <c r="J1787" s="3" t="str">
        <f>VLOOKUP($A1787,DICO_Complet!A:R,10,FALSE)</f>
        <v xml:space="preserve">maximum accepted amount for a foreign card in an unattended terminal </v>
      </c>
      <c r="K1787" s="3" t="str">
        <f>IF(OR(ISNA(VLOOKUP(Tableau161920[[#This Row],[Référence]],MON_MSG!A:H,7,FALSE)),ISBLANK(VLOOKUP(Tableau161920[[#This Row],[Référence]],MON_MSG!A:H,7,FALSE))),"",VLOOKUP(Tableau161920[[#This Row],[Référence]],MON_MSG!A:H,7,FALSE))</f>
        <v/>
      </c>
      <c r="L1787" s="3" t="str">
        <f>IF(OR(ISNA(VLOOKUP(Tableau161920[[#This Row],[Référence]],MON_MSG!A:I,8,FALSE)),ISBLANK(VLOOKUP(Tableau161920[[#This Row],[Référence]],MON_MSG!A:I,8,FALSE))),"",VLOOKUP(Tableau161920[[#This Row],[Référence]],MON_MSG!A:I,8,FALSE))</f>
        <v/>
      </c>
      <c r="M1787" s="3" t="str">
        <f>IF(OR(ISNA(VLOOKUP(Tableau161920[[#This Row],[Référence]],MON_MSG!A:J,9,FALSE)),ISBLANK(VLOOKUP(Tableau161920[[#This Row],[Référence]],MON_MSG!A:J,9,FALSE))),"",VLOOKUP(Tableau161920[[#This Row],[Référence]],MON_MSG!A:J,9,FALSE))</f>
        <v/>
      </c>
      <c r="N1787" s="3" t="str">
        <f>IF(VLOOKUP($A1787,DICO_Complet!A:R,12,FALSE)=0,"",VLOOKUP($A1787,DICO_Complet!A:R,12,FALSE))</f>
        <v/>
      </c>
      <c r="O1787" s="3" t="str">
        <f>IF(VLOOKUP($A1787,DICO_Complet!A:R,13,FALSE)=0,"",VLOOKUP($A1787,DICO_Complet!A:R,13,FALSE))</f>
        <v/>
      </c>
      <c r="P1787" s="3" t="str">
        <f>IF(VLOOKUP($A1787,DICO_Complet!A:R,14,FALSE)=0,"",VLOOKUP($A1787,DICO_Complet!A:R,14,FALSE))</f>
        <v>072-DF3A</v>
      </c>
      <c r="Q1787" s="3" t="str">
        <f>IF(VLOOKUP($A1787,DICO_Complet!A:R,15,FALSE)=0,"",VLOOKUP($A1787,DICO_Complet!A:R,15,FALSE))</f>
        <v/>
      </c>
      <c r="R1787" s="3" t="str">
        <f>IF(VLOOKUP($A1787,DICO_Complet!A:R,16,FALSE)=0,"",VLOOKUP($A1787,DICO_Complet!A:R,16,FALSE))</f>
        <v/>
      </c>
      <c r="S1787" s="3" t="str">
        <f>IF(VLOOKUP($A1787,DICO_Complet!A:R,17,FALSE)=0,"",VLOOKUP($A1787,DICO_Complet!A:R,17,FALSE))</f>
        <v/>
      </c>
      <c r="T1787" s="3" t="str">
        <f>IF(VLOOKUP($A1787,DICO_Complet!A:R,18,FALSE)=0,"",VLOOKUP($A1787,DICO_Complet!A:R,18,FALSE))</f>
        <v/>
      </c>
    </row>
    <row r="1788" spans="1:20">
      <c r="A1788" s="29">
        <v>250425201601</v>
      </c>
      <c r="B1788" s="30" t="str">
        <f>IF(ISNA(VLOOKUP(Tableau161920[[#This Row],[Référence]],MON_MSG!A:B,2,FALSE)),"N",IF($I1788="Obsolete","N","O"))</f>
        <v>O</v>
      </c>
      <c r="C1788" s="3" t="str">
        <f>VLOOKUP($A1788,DICO_Complet!A:R,3,FALSE)</f>
        <v>Transaction</v>
      </c>
      <c r="D1788" s="3" t="str">
        <f>VLOOKUP($A1788,DICO_Complet!A:R,4,FALSE)</f>
        <v>transactionDetails</v>
      </c>
      <c r="E1788" s="3" t="str">
        <f>VLOOKUP($A1788,DICO_Complet!A:R,5,FALSE)</f>
        <v>temp_maximumAmountForGuaranteeRequesForFrenchCards</v>
      </c>
      <c r="F1788" s="3" t="str">
        <f>VLOOKUP($A1788,DICO_Complet!A:R,6,FALSE)</f>
        <v>AmountType</v>
      </c>
      <c r="G1788" s="31" t="str">
        <f>VLOOKUP($A1788,DICO_Complet!A:R,7,FALSE)</f>
        <v>DNS</v>
      </c>
      <c r="H1788" s="31">
        <f>VLOOKUP($A1788,DICO_Complet!A:R,8,FALSE)</f>
        <v>0</v>
      </c>
      <c r="I1788" s="3" t="str">
        <f>IF(VLOOKUP($A1788,DICO_Complet!A:R,9,FALSE)&lt;&gt;0,VLOOKUP($A1788,DICO_Complet!A:R,9,FALSE),"")</f>
        <v/>
      </c>
      <c r="J1788" s="3" t="str">
        <f>VLOOKUP($A1788,DICO_Complet!A:R,10,FALSE)</f>
        <v>Maximum amount for guarantee request for French cards</v>
      </c>
      <c r="K1788" s="3" t="str">
        <f>IF(OR(ISNA(VLOOKUP(Tableau161920[[#This Row],[Référence]],MON_MSG!A:H,7,FALSE)),ISBLANK(VLOOKUP(Tableau161920[[#This Row],[Référence]],MON_MSG!A:H,7,FALSE))),"",VLOOKUP(Tableau161920[[#This Row],[Référence]],MON_MSG!A:H,7,FALSE))</f>
        <v/>
      </c>
      <c r="L1788" s="3" t="str">
        <f>IF(OR(ISNA(VLOOKUP(Tableau161920[[#This Row],[Référence]],MON_MSG!A:I,8,FALSE)),ISBLANK(VLOOKUP(Tableau161920[[#This Row],[Référence]],MON_MSG!A:I,8,FALSE))),"",VLOOKUP(Tableau161920[[#This Row],[Référence]],MON_MSG!A:I,8,FALSE))</f>
        <v/>
      </c>
      <c r="M1788" s="3" t="str">
        <f>IF(OR(ISNA(VLOOKUP(Tableau161920[[#This Row],[Référence]],MON_MSG!A:J,9,FALSE)),ISBLANK(VLOOKUP(Tableau161920[[#This Row],[Référence]],MON_MSG!A:J,9,FALSE))),"",VLOOKUP(Tableau161920[[#This Row],[Référence]],MON_MSG!A:J,9,FALSE))</f>
        <v/>
      </c>
      <c r="N1788" s="3" t="str">
        <f>IF(VLOOKUP($A1788,DICO_Complet!A:R,12,FALSE)=0,"",VLOOKUP($A1788,DICO_Complet!A:R,12,FALSE))</f>
        <v/>
      </c>
      <c r="O1788" s="3" t="str">
        <f>IF(VLOOKUP($A1788,DICO_Complet!A:R,13,FALSE)=0,"",VLOOKUP($A1788,DICO_Complet!A:R,13,FALSE))</f>
        <v/>
      </c>
      <c r="P1788" s="3" t="str">
        <f>IF(VLOOKUP($A1788,DICO_Complet!A:R,14,FALSE)=0,"",VLOOKUP($A1788,DICO_Complet!A:R,14,FALSE))</f>
        <v>072-DFAE-p10</v>
      </c>
      <c r="Q1788" s="3" t="str">
        <f>IF(VLOOKUP($A1788,DICO_Complet!A:R,15,FALSE)=0,"",VLOOKUP($A1788,DICO_Complet!A:R,15,FALSE))</f>
        <v/>
      </c>
      <c r="R1788" s="3" t="str">
        <f>IF(VLOOKUP($A1788,DICO_Complet!A:R,16,FALSE)=0,"",VLOOKUP($A1788,DICO_Complet!A:R,16,FALSE))</f>
        <v/>
      </c>
      <c r="S1788" s="3" t="str">
        <f>IF(VLOOKUP($A1788,DICO_Complet!A:R,17,FALSE)=0,"",VLOOKUP($A1788,DICO_Complet!A:R,17,FALSE))</f>
        <v/>
      </c>
      <c r="T1788" s="3" t="str">
        <f>IF(VLOOKUP($A1788,DICO_Complet!A:R,18,FALSE)=0,"",VLOOKUP($A1788,DICO_Complet!A:R,18,FALSE))</f>
        <v/>
      </c>
    </row>
    <row r="1789" spans="1:20">
      <c r="A1789" s="29">
        <v>250425201602</v>
      </c>
      <c r="B1789" s="30" t="str">
        <f>IF(ISNA(VLOOKUP(Tableau161920[[#This Row],[Référence]],MON_MSG!A:B,2,FALSE)),"N",IF($I1789="Obsolete","N","O"))</f>
        <v>O</v>
      </c>
      <c r="C1789" s="3" t="str">
        <f>VLOOKUP($A1789,DICO_Complet!A:R,3,FALSE)</f>
        <v>Transaction</v>
      </c>
      <c r="D1789" s="3" t="str">
        <f>VLOOKUP($A1789,DICO_Complet!A:R,4,FALSE)</f>
        <v>transactionDetails</v>
      </c>
      <c r="E1789" s="3" t="str">
        <f>VLOOKUP($A1789,DICO_Complet!A:R,5,FALSE)</f>
        <v>temp_maximumAmountForGuaranteeRequestForForeignCards</v>
      </c>
      <c r="F1789" s="3" t="str">
        <f>VLOOKUP($A1789,DICO_Complet!A:R,6,FALSE)</f>
        <v>AmountType</v>
      </c>
      <c r="G1789" s="31" t="str">
        <f>VLOOKUP($A1789,DICO_Complet!A:R,7,FALSE)</f>
        <v>DNS</v>
      </c>
      <c r="H1789" s="31">
        <f>VLOOKUP($A1789,DICO_Complet!A:R,8,FALSE)</f>
        <v>0</v>
      </c>
      <c r="I1789" s="3" t="str">
        <f>IF(VLOOKUP($A1789,DICO_Complet!A:R,9,FALSE)&lt;&gt;0,VLOOKUP($A1789,DICO_Complet!A:R,9,FALSE),"")</f>
        <v/>
      </c>
      <c r="J1789" s="3" t="str">
        <f>VLOOKUP($A1789,DICO_Complet!A:R,10,FALSE)</f>
        <v>Maximum amount for guarantee request for foreign cards</v>
      </c>
      <c r="K1789" s="3" t="str">
        <f>IF(OR(ISNA(VLOOKUP(Tableau161920[[#This Row],[Référence]],MON_MSG!A:H,7,FALSE)),ISBLANK(VLOOKUP(Tableau161920[[#This Row],[Référence]],MON_MSG!A:H,7,FALSE))),"",VLOOKUP(Tableau161920[[#This Row],[Référence]],MON_MSG!A:H,7,FALSE))</f>
        <v/>
      </c>
      <c r="L1789" s="3" t="str">
        <f>IF(OR(ISNA(VLOOKUP(Tableau161920[[#This Row],[Référence]],MON_MSG!A:I,8,FALSE)),ISBLANK(VLOOKUP(Tableau161920[[#This Row],[Référence]],MON_MSG!A:I,8,FALSE))),"",VLOOKUP(Tableau161920[[#This Row],[Référence]],MON_MSG!A:I,8,FALSE))</f>
        <v/>
      </c>
      <c r="M1789" s="3" t="str">
        <f>IF(OR(ISNA(VLOOKUP(Tableau161920[[#This Row],[Référence]],MON_MSG!A:J,9,FALSE)),ISBLANK(VLOOKUP(Tableau161920[[#This Row],[Référence]],MON_MSG!A:J,9,FALSE))),"",VLOOKUP(Tableau161920[[#This Row],[Référence]],MON_MSG!A:J,9,FALSE))</f>
        <v/>
      </c>
      <c r="N1789" s="3" t="str">
        <f>IF(VLOOKUP($A1789,DICO_Complet!A:R,12,FALSE)=0,"",VLOOKUP($A1789,DICO_Complet!A:R,12,FALSE))</f>
        <v/>
      </c>
      <c r="O1789" s="3" t="str">
        <f>IF(VLOOKUP($A1789,DICO_Complet!A:R,13,FALSE)=0,"",VLOOKUP($A1789,DICO_Complet!A:R,13,FALSE))</f>
        <v/>
      </c>
      <c r="P1789" s="3" t="str">
        <f>IF(VLOOKUP($A1789,DICO_Complet!A:R,14,FALSE)=0,"",VLOOKUP($A1789,DICO_Complet!A:R,14,FALSE))</f>
        <v>072-DFAE-p11</v>
      </c>
      <c r="Q1789" s="3" t="str">
        <f>IF(VLOOKUP($A1789,DICO_Complet!A:R,15,FALSE)=0,"",VLOOKUP($A1789,DICO_Complet!A:R,15,FALSE))</f>
        <v/>
      </c>
      <c r="R1789" s="3" t="str">
        <f>IF(VLOOKUP($A1789,DICO_Complet!A:R,16,FALSE)=0,"",VLOOKUP($A1789,DICO_Complet!A:R,16,FALSE))</f>
        <v/>
      </c>
      <c r="S1789" s="3" t="str">
        <f>IF(VLOOKUP($A1789,DICO_Complet!A:R,17,FALSE)=0,"",VLOOKUP($A1789,DICO_Complet!A:R,17,FALSE))</f>
        <v/>
      </c>
      <c r="T1789" s="3" t="str">
        <f>IF(VLOOKUP($A1789,DICO_Complet!A:R,18,FALSE)=0,"",VLOOKUP($A1789,DICO_Complet!A:R,18,FALSE))</f>
        <v/>
      </c>
    </row>
    <row r="1790" spans="1:20">
      <c r="A1790" s="29">
        <v>250425200803</v>
      </c>
      <c r="B1790" s="30" t="str">
        <f>IF(ISNA(VLOOKUP(Tableau161920[[#This Row],[Référence]],MON_MSG!A:B,2,FALSE)),"N",IF($I1790="Obsolete","N","O"))</f>
        <v>O</v>
      </c>
      <c r="C1790" s="3" t="str">
        <f>VLOOKUP($A1790,DICO_Complet!A:R,3,FALSE)</f>
        <v>Transaction</v>
      </c>
      <c r="D1790" s="3" t="str">
        <f>VLOOKUP($A1790,DICO_Complet!A:R,4,FALSE)</f>
        <v>transactionDetails</v>
      </c>
      <c r="E1790" s="3" t="str">
        <f>VLOOKUP($A1790,DICO_Complet!A:R,5,FALSE)</f>
        <v>temp_maximumCoefficientAssociatedWithTheRandomSelection</v>
      </c>
      <c r="F1790" s="3" t="str">
        <f>VLOOKUP($A1790,DICO_Complet!A:R,6,FALSE)</f>
        <v>Exact2NumericText</v>
      </c>
      <c r="G1790" s="31" t="str">
        <f>VLOOKUP($A1790,DICO_Complet!A:R,7,FALSE)</f>
        <v>DNS</v>
      </c>
      <c r="H1790" s="31">
        <f>VLOOKUP($A1790,DICO_Complet!A:R,8,FALSE)</f>
        <v>0</v>
      </c>
      <c r="I1790" s="3" t="str">
        <f>IF(VLOOKUP($A1790,DICO_Complet!A:R,9,FALSE)&lt;&gt;0,VLOOKUP($A1790,DICO_Complet!A:R,9,FALSE),"")</f>
        <v/>
      </c>
      <c r="J1790" s="3" t="str">
        <f>VLOOKUP($A1790,DICO_Complet!A:R,10,FALSE)</f>
        <v>Maximum coefficient associated with the random selection _</v>
      </c>
      <c r="K1790" s="3" t="str">
        <f>IF(OR(ISNA(VLOOKUP(Tableau161920[[#This Row],[Référence]],MON_MSG!A:H,7,FALSE)),ISBLANK(VLOOKUP(Tableau161920[[#This Row],[Référence]],MON_MSG!A:H,7,FALSE))),"",VLOOKUP(Tableau161920[[#This Row],[Référence]],MON_MSG!A:H,7,FALSE))</f>
        <v/>
      </c>
      <c r="L1790" s="3" t="str">
        <f>IF(OR(ISNA(VLOOKUP(Tableau161920[[#This Row],[Référence]],MON_MSG!A:I,8,FALSE)),ISBLANK(VLOOKUP(Tableau161920[[#This Row],[Référence]],MON_MSG!A:I,8,FALSE))),"",VLOOKUP(Tableau161920[[#This Row],[Référence]],MON_MSG!A:I,8,FALSE))</f>
        <v/>
      </c>
      <c r="M1790" s="3" t="str">
        <f>IF(OR(ISNA(VLOOKUP(Tableau161920[[#This Row],[Référence]],MON_MSG!A:J,9,FALSE)),ISBLANK(VLOOKUP(Tableau161920[[#This Row],[Référence]],MON_MSG!A:J,9,FALSE))),"",VLOOKUP(Tableau161920[[#This Row],[Référence]],MON_MSG!A:J,9,FALSE))</f>
        <v/>
      </c>
      <c r="N1790" s="3" t="str">
        <f>IF(VLOOKUP($A1790,DICO_Complet!A:R,12,FALSE)=0,"",VLOOKUP($A1790,DICO_Complet!A:R,12,FALSE))</f>
        <v/>
      </c>
      <c r="O1790" s="3" t="str">
        <f>IF(VLOOKUP($A1790,DICO_Complet!A:R,13,FALSE)=0,"",VLOOKUP($A1790,DICO_Complet!A:R,13,FALSE))</f>
        <v/>
      </c>
      <c r="P1790" s="3" t="str">
        <f>IF(VLOOKUP($A1790,DICO_Complet!A:R,14,FALSE)=0,"",VLOOKUP($A1790,DICO_Complet!A:R,14,FALSE))</f>
        <v>072-DF1B-p6</v>
      </c>
      <c r="Q1790" s="3" t="str">
        <f>IF(VLOOKUP($A1790,DICO_Complet!A:R,15,FALSE)=0,"",VLOOKUP($A1790,DICO_Complet!A:R,15,FALSE))</f>
        <v/>
      </c>
      <c r="R1790" s="3" t="str">
        <f>IF(VLOOKUP($A1790,DICO_Complet!A:R,16,FALSE)=0,"",VLOOKUP($A1790,DICO_Complet!A:R,16,FALSE))</f>
        <v/>
      </c>
      <c r="S1790" s="3" t="str">
        <f>IF(VLOOKUP($A1790,DICO_Complet!A:R,17,FALSE)=0,"",VLOOKUP($A1790,DICO_Complet!A:R,17,FALSE))</f>
        <v/>
      </c>
      <c r="T1790" s="3" t="str">
        <f>IF(VLOOKUP($A1790,DICO_Complet!A:R,18,FALSE)=0,"",VLOOKUP($A1790,DICO_Complet!A:R,18,FALSE))</f>
        <v/>
      </c>
    </row>
    <row r="1791" spans="1:20">
      <c r="A1791" s="29">
        <v>250425201525</v>
      </c>
      <c r="B1791" s="30" t="str">
        <f>IF(ISNA(VLOOKUP(Tableau161920[[#This Row],[Référence]],MON_MSG!A:B,2,FALSE)),"N",IF($I1791="Obsolete","N","O"))</f>
        <v>O</v>
      </c>
      <c r="C1791" s="3" t="str">
        <f>VLOOKUP($A1791,DICO_Complet!A:R,3,FALSE)</f>
        <v>Transaction</v>
      </c>
      <c r="D1791" s="3" t="str">
        <f>VLOOKUP($A1791,DICO_Complet!A:R,4,FALSE)</f>
        <v>transactionDetails</v>
      </c>
      <c r="E1791" s="3" t="str">
        <f>VLOOKUP($A1791,DICO_Complet!A:R,5,FALSE)</f>
        <v>temp_maximumCumulativeAmount</v>
      </c>
      <c r="F1791" s="3" t="str">
        <f>VLOOKUP($A1791,DICO_Complet!A:R,6,FALSE)</f>
        <v>AmountType</v>
      </c>
      <c r="G1791" s="31" t="str">
        <f>VLOOKUP($A1791,DICO_Complet!A:R,7,FALSE)</f>
        <v>DNS</v>
      </c>
      <c r="H1791" s="31">
        <f>VLOOKUP($A1791,DICO_Complet!A:R,8,FALSE)</f>
        <v>0</v>
      </c>
      <c r="I1791" s="3" t="str">
        <f>IF(VLOOKUP($A1791,DICO_Complet!A:R,9,FALSE)&lt;&gt;0,VLOOKUP($A1791,DICO_Complet!A:R,9,FALSE),"")</f>
        <v/>
      </c>
      <c r="J1791" s="3" t="str">
        <f>VLOOKUP($A1791,DICO_Complet!A:R,10,FALSE)</f>
        <v>Maximum cumulative amount</v>
      </c>
      <c r="K1791" s="3" t="str">
        <f>IF(OR(ISNA(VLOOKUP(Tableau161920[[#This Row],[Référence]],MON_MSG!A:H,7,FALSE)),ISBLANK(VLOOKUP(Tableau161920[[#This Row],[Référence]],MON_MSG!A:H,7,FALSE))),"",VLOOKUP(Tableau161920[[#This Row],[Référence]],MON_MSG!A:H,7,FALSE))</f>
        <v/>
      </c>
      <c r="L1791" s="3" t="str">
        <f>IF(OR(ISNA(VLOOKUP(Tableau161920[[#This Row],[Référence]],MON_MSG!A:I,8,FALSE)),ISBLANK(VLOOKUP(Tableau161920[[#This Row],[Référence]],MON_MSG!A:I,8,FALSE))),"",VLOOKUP(Tableau161920[[#This Row],[Référence]],MON_MSG!A:I,8,FALSE))</f>
        <v/>
      </c>
      <c r="M1791" s="3" t="str">
        <f>IF(OR(ISNA(VLOOKUP(Tableau161920[[#This Row],[Référence]],MON_MSG!A:J,9,FALSE)),ISBLANK(VLOOKUP(Tableau161920[[#This Row],[Référence]],MON_MSG!A:J,9,FALSE))),"",VLOOKUP(Tableau161920[[#This Row],[Référence]],MON_MSG!A:J,9,FALSE))</f>
        <v/>
      </c>
      <c r="N1791" s="3" t="str">
        <f>IF(VLOOKUP($A1791,DICO_Complet!A:R,12,FALSE)=0,"",VLOOKUP($A1791,DICO_Complet!A:R,12,FALSE))</f>
        <v/>
      </c>
      <c r="O1791" s="3" t="str">
        <f>IF(VLOOKUP($A1791,DICO_Complet!A:R,13,FALSE)=0,"",VLOOKUP($A1791,DICO_Complet!A:R,13,FALSE))</f>
        <v/>
      </c>
      <c r="P1791" s="3" t="str">
        <f>IF(VLOOKUP($A1791,DICO_Complet!A:R,14,FALSE)=0,"",VLOOKUP($A1791,DICO_Complet!A:R,14,FALSE))</f>
        <v>072-DFAE-p3</v>
      </c>
      <c r="Q1791" s="3" t="str">
        <f>IF(VLOOKUP($A1791,DICO_Complet!A:R,15,FALSE)=0,"",VLOOKUP($A1791,DICO_Complet!A:R,15,FALSE))</f>
        <v/>
      </c>
      <c r="R1791" s="3" t="str">
        <f>IF(VLOOKUP($A1791,DICO_Complet!A:R,16,FALSE)=0,"",VLOOKUP($A1791,DICO_Complet!A:R,16,FALSE))</f>
        <v/>
      </c>
      <c r="S1791" s="3" t="str">
        <f>IF(VLOOKUP($A1791,DICO_Complet!A:R,17,FALSE)=0,"",VLOOKUP($A1791,DICO_Complet!A:R,17,FALSE))</f>
        <v/>
      </c>
      <c r="T1791" s="3" t="str">
        <f>IF(VLOOKUP($A1791,DICO_Complet!A:R,18,FALSE)=0,"",VLOOKUP($A1791,DICO_Complet!A:R,18,FALSE))</f>
        <v/>
      </c>
    </row>
    <row r="1792" spans="1:20">
      <c r="A1792" s="29">
        <v>250425201606</v>
      </c>
      <c r="B1792" s="30" t="str">
        <f>IF(ISNA(VLOOKUP(Tableau161920[[#This Row],[Référence]],MON_MSG!A:B,2,FALSE)),"N",IF($I1792="Obsolete","N","O"))</f>
        <v>O</v>
      </c>
      <c r="C1792" s="3" t="str">
        <f>VLOOKUP($A1792,DICO_Complet!A:R,3,FALSE)</f>
        <v>Transaction</v>
      </c>
      <c r="D1792" s="3" t="str">
        <f>VLOOKUP($A1792,DICO_Complet!A:R,4,FALSE)</f>
        <v>transactionDetails</v>
      </c>
      <c r="E1792" s="3" t="str">
        <f>VLOOKUP($A1792,DICO_Complet!A:R,5,FALSE)</f>
        <v>temp_maximumNumberOfRetries</v>
      </c>
      <c r="F1792" s="3" t="str">
        <f>VLOOKUP($A1792,DICO_Complet!A:R,6,FALSE)</f>
        <v>Exact3NumericText</v>
      </c>
      <c r="G1792" s="31" t="str">
        <f>VLOOKUP($A1792,DICO_Complet!A:R,7,FALSE)</f>
        <v>DNS</v>
      </c>
      <c r="H1792" s="31">
        <f>VLOOKUP($A1792,DICO_Complet!A:R,8,FALSE)</f>
        <v>0</v>
      </c>
      <c r="I1792" s="3" t="str">
        <f>IF(VLOOKUP($A1792,DICO_Complet!A:R,9,FALSE)&lt;&gt;0,VLOOKUP($A1792,DICO_Complet!A:R,9,FALSE),"")</f>
        <v/>
      </c>
      <c r="J1792" s="3" t="str">
        <f>VLOOKUP($A1792,DICO_Complet!A:R,10,FALSE)</f>
        <v>Maximum number of retries</v>
      </c>
      <c r="K1792" s="3" t="str">
        <f>IF(OR(ISNA(VLOOKUP(Tableau161920[[#This Row],[Référence]],MON_MSG!A:H,7,FALSE)),ISBLANK(VLOOKUP(Tableau161920[[#This Row],[Référence]],MON_MSG!A:H,7,FALSE))),"",VLOOKUP(Tableau161920[[#This Row],[Référence]],MON_MSG!A:H,7,FALSE))</f>
        <v/>
      </c>
      <c r="L1792" s="3" t="str">
        <f>IF(OR(ISNA(VLOOKUP(Tableau161920[[#This Row],[Référence]],MON_MSG!A:I,8,FALSE)),ISBLANK(VLOOKUP(Tableau161920[[#This Row],[Référence]],MON_MSG!A:I,8,FALSE))),"",VLOOKUP(Tableau161920[[#This Row],[Référence]],MON_MSG!A:I,8,FALSE))</f>
        <v/>
      </c>
      <c r="M1792" s="3" t="str">
        <f>IF(OR(ISNA(VLOOKUP(Tableau161920[[#This Row],[Référence]],MON_MSG!A:J,9,FALSE)),ISBLANK(VLOOKUP(Tableau161920[[#This Row],[Référence]],MON_MSG!A:J,9,FALSE))),"",VLOOKUP(Tableau161920[[#This Row],[Référence]],MON_MSG!A:J,9,FALSE))</f>
        <v/>
      </c>
      <c r="N1792" s="3" t="str">
        <f>IF(VLOOKUP($A1792,DICO_Complet!A:R,12,FALSE)=0,"",VLOOKUP($A1792,DICO_Complet!A:R,12,FALSE))</f>
        <v/>
      </c>
      <c r="O1792" s="3" t="str">
        <f>IF(VLOOKUP($A1792,DICO_Complet!A:R,13,FALSE)=0,"",VLOOKUP($A1792,DICO_Complet!A:R,13,FALSE))</f>
        <v/>
      </c>
      <c r="P1792" s="3" t="str">
        <f>IF(VLOOKUP($A1792,DICO_Complet!A:R,14,FALSE)=0,"",VLOOKUP($A1792,DICO_Complet!A:R,14,FALSE))</f>
        <v>072-DFAE-p15</v>
      </c>
      <c r="Q1792" s="3" t="str">
        <f>IF(VLOOKUP($A1792,DICO_Complet!A:R,15,FALSE)=0,"",VLOOKUP($A1792,DICO_Complet!A:R,15,FALSE))</f>
        <v/>
      </c>
      <c r="R1792" s="3" t="str">
        <f>IF(VLOOKUP($A1792,DICO_Complet!A:R,16,FALSE)=0,"",VLOOKUP($A1792,DICO_Complet!A:R,16,FALSE))</f>
        <v/>
      </c>
      <c r="S1792" s="3" t="str">
        <f>IF(VLOOKUP($A1792,DICO_Complet!A:R,17,FALSE)=0,"",VLOOKUP($A1792,DICO_Complet!A:R,17,FALSE))</f>
        <v/>
      </c>
      <c r="T1792" s="3" t="str">
        <f>IF(VLOOKUP($A1792,DICO_Complet!A:R,18,FALSE)=0,"",VLOOKUP($A1792,DICO_Complet!A:R,18,FALSE))</f>
        <v/>
      </c>
    </row>
    <row r="1793" spans="1:20">
      <c r="A1793" s="29">
        <v>250425201600</v>
      </c>
      <c r="B1793" s="30" t="str">
        <f>IF(ISNA(VLOOKUP(Tableau161920[[#This Row],[Référence]],MON_MSG!A:B,2,FALSE)),"N",IF($I1793="Obsolete","N","O"))</f>
        <v>O</v>
      </c>
      <c r="C1793" s="3" t="str">
        <f>VLOOKUP($A1793,DICO_Complet!A:R,3,FALSE)</f>
        <v>Transaction</v>
      </c>
      <c r="D1793" s="3" t="str">
        <f>VLOOKUP($A1793,DICO_Complet!A:R,4,FALSE)</f>
        <v>transactionDetails</v>
      </c>
      <c r="E1793" s="3" t="str">
        <f>VLOOKUP($A1793,DICO_Complet!A:R,5,FALSE)</f>
        <v>temp_maximumOfferAmount</v>
      </c>
      <c r="F1793" s="3" t="str">
        <f>VLOOKUP($A1793,DICO_Complet!A:R,6,FALSE)</f>
        <v>AmountType</v>
      </c>
      <c r="G1793" s="31" t="str">
        <f>VLOOKUP($A1793,DICO_Complet!A:R,7,FALSE)</f>
        <v>DNS</v>
      </c>
      <c r="H1793" s="31">
        <f>VLOOKUP($A1793,DICO_Complet!A:R,8,FALSE)</f>
        <v>0</v>
      </c>
      <c r="I1793" s="3" t="str">
        <f>IF(VLOOKUP($A1793,DICO_Complet!A:R,9,FALSE)&lt;&gt;0,VLOOKUP($A1793,DICO_Complet!A:R,9,FALSE),"")</f>
        <v/>
      </c>
      <c r="J1793" s="3" t="str">
        <f>VLOOKUP($A1793,DICO_Complet!A:R,10,FALSE)</f>
        <v>Maximum Offer Amount</v>
      </c>
      <c r="K1793" s="3" t="str">
        <f>IF(OR(ISNA(VLOOKUP(Tableau161920[[#This Row],[Référence]],MON_MSG!A:H,7,FALSE)),ISBLANK(VLOOKUP(Tableau161920[[#This Row],[Référence]],MON_MSG!A:H,7,FALSE))),"",VLOOKUP(Tableau161920[[#This Row],[Référence]],MON_MSG!A:H,7,FALSE))</f>
        <v/>
      </c>
      <c r="L1793" s="3" t="str">
        <f>IF(OR(ISNA(VLOOKUP(Tableau161920[[#This Row],[Référence]],MON_MSG!A:I,8,FALSE)),ISBLANK(VLOOKUP(Tableau161920[[#This Row],[Référence]],MON_MSG!A:I,8,FALSE))),"",VLOOKUP(Tableau161920[[#This Row],[Référence]],MON_MSG!A:I,8,FALSE))</f>
        <v/>
      </c>
      <c r="M1793" s="3" t="str">
        <f>IF(OR(ISNA(VLOOKUP(Tableau161920[[#This Row],[Référence]],MON_MSG!A:J,9,FALSE)),ISBLANK(VLOOKUP(Tableau161920[[#This Row],[Référence]],MON_MSG!A:J,9,FALSE))),"",VLOOKUP(Tableau161920[[#This Row],[Référence]],MON_MSG!A:J,9,FALSE))</f>
        <v/>
      </c>
      <c r="N1793" s="3" t="str">
        <f>IF(VLOOKUP($A1793,DICO_Complet!A:R,12,FALSE)=0,"",VLOOKUP($A1793,DICO_Complet!A:R,12,FALSE))</f>
        <v/>
      </c>
      <c r="O1793" s="3" t="str">
        <f>IF(VLOOKUP($A1793,DICO_Complet!A:R,13,FALSE)=0,"",VLOOKUP($A1793,DICO_Complet!A:R,13,FALSE))</f>
        <v/>
      </c>
      <c r="P1793" s="3" t="str">
        <f>IF(VLOOKUP($A1793,DICO_Complet!A:R,14,FALSE)=0,"",VLOOKUP($A1793,DICO_Complet!A:R,14,FALSE))</f>
        <v>072-DFAE-p9</v>
      </c>
      <c r="Q1793" s="3" t="str">
        <f>IF(VLOOKUP($A1793,DICO_Complet!A:R,15,FALSE)=0,"",VLOOKUP($A1793,DICO_Complet!A:R,15,FALSE))</f>
        <v/>
      </c>
      <c r="R1793" s="3" t="str">
        <f>IF(VLOOKUP($A1793,DICO_Complet!A:R,16,FALSE)=0,"",VLOOKUP($A1793,DICO_Complet!A:R,16,FALSE))</f>
        <v/>
      </c>
      <c r="S1793" s="3" t="str">
        <f>IF(VLOOKUP($A1793,DICO_Complet!A:R,17,FALSE)=0,"",VLOOKUP($A1793,DICO_Complet!A:R,17,FALSE))</f>
        <v/>
      </c>
      <c r="T1793" s="3" t="str">
        <f>IF(VLOOKUP($A1793,DICO_Complet!A:R,18,FALSE)=0,"",VLOOKUP($A1793,DICO_Complet!A:R,18,FALSE))</f>
        <v/>
      </c>
    </row>
    <row r="1794" spans="1:20">
      <c r="A1794" s="29">
        <v>250425201004</v>
      </c>
      <c r="B1794" s="30" t="str">
        <f>IF(ISNA(VLOOKUP(Tableau161920[[#This Row],[Référence]],MON_MSG!A:B,2,FALSE)),"N",IF($I1794="Obsolete","N","O"))</f>
        <v>O</v>
      </c>
      <c r="C1794" s="3" t="str">
        <f>VLOOKUP($A1794,DICO_Complet!A:R,3,FALSE)</f>
        <v>Transaction</v>
      </c>
      <c r="D1794" s="3" t="str">
        <f>VLOOKUP($A1794,DICO_Complet!A:R,4,FALSE)</f>
        <v>transactionDetails</v>
      </c>
      <c r="E1794" s="3" t="str">
        <f>VLOOKUP($A1794,DICO_Complet!A:R,5,FALSE)</f>
        <v>temp_minimumAcceptedAmount</v>
      </c>
      <c r="F1794" s="3" t="str">
        <f>VLOOKUP($A1794,DICO_Complet!A:R,6,FALSE)</f>
        <v>Exact12AlphaNumericText</v>
      </c>
      <c r="G1794" s="31" t="str">
        <f>VLOOKUP($A1794,DICO_Complet!A:R,7,FALSE)</f>
        <v>DNS</v>
      </c>
      <c r="H1794" s="31">
        <f>VLOOKUP($A1794,DICO_Complet!A:R,8,FALSE)</f>
        <v>0</v>
      </c>
      <c r="I1794" s="3" t="str">
        <f>IF(VLOOKUP($A1794,DICO_Complet!A:R,9,FALSE)&lt;&gt;0,VLOOKUP($A1794,DICO_Complet!A:R,9,FALSE),"")</f>
        <v/>
      </c>
      <c r="J1794" s="3" t="str">
        <f>VLOOKUP($A1794,DICO_Complet!A:R,10,FALSE)</f>
        <v>minimum accepted amount for a transaction</v>
      </c>
      <c r="K1794" s="3" t="str">
        <f>IF(OR(ISNA(VLOOKUP(Tableau161920[[#This Row],[Référence]],MON_MSG!A:H,7,FALSE)),ISBLANK(VLOOKUP(Tableau161920[[#This Row],[Référence]],MON_MSG!A:H,7,FALSE))),"",VLOOKUP(Tableau161920[[#This Row],[Référence]],MON_MSG!A:H,7,FALSE))</f>
        <v/>
      </c>
      <c r="L1794" s="3" t="str">
        <f>IF(OR(ISNA(VLOOKUP(Tableau161920[[#This Row],[Référence]],MON_MSG!A:I,8,FALSE)),ISBLANK(VLOOKUP(Tableau161920[[#This Row],[Référence]],MON_MSG!A:I,8,FALSE))),"",VLOOKUP(Tableau161920[[#This Row],[Référence]],MON_MSG!A:I,8,FALSE))</f>
        <v/>
      </c>
      <c r="M1794" s="3" t="str">
        <f>IF(OR(ISNA(VLOOKUP(Tableau161920[[#This Row],[Référence]],MON_MSG!A:J,9,FALSE)),ISBLANK(VLOOKUP(Tableau161920[[#This Row],[Référence]],MON_MSG!A:J,9,FALSE))),"",VLOOKUP(Tableau161920[[#This Row],[Référence]],MON_MSG!A:J,9,FALSE))</f>
        <v/>
      </c>
      <c r="N1794" s="3" t="str">
        <f>IF(VLOOKUP($A1794,DICO_Complet!A:R,12,FALSE)=0,"",VLOOKUP($A1794,DICO_Complet!A:R,12,FALSE))</f>
        <v/>
      </c>
      <c r="O1794" s="3" t="str">
        <f>IF(VLOOKUP($A1794,DICO_Complet!A:R,13,FALSE)=0,"",VLOOKUP($A1794,DICO_Complet!A:R,13,FALSE))</f>
        <v/>
      </c>
      <c r="P1794" s="3" t="str">
        <f>IF(VLOOKUP($A1794,DICO_Complet!A:R,14,FALSE)=0,"",VLOOKUP($A1794,DICO_Complet!A:R,14,FALSE))</f>
        <v>072-DF2A</v>
      </c>
      <c r="Q1794" s="3" t="str">
        <f>IF(VLOOKUP($A1794,DICO_Complet!A:R,15,FALSE)=0,"",VLOOKUP($A1794,DICO_Complet!A:R,15,FALSE))</f>
        <v/>
      </c>
      <c r="R1794" s="3" t="str">
        <f>IF(VLOOKUP($A1794,DICO_Complet!A:R,16,FALSE)=0,"",VLOOKUP($A1794,DICO_Complet!A:R,16,FALSE))</f>
        <v/>
      </c>
      <c r="S1794" s="3" t="str">
        <f>IF(VLOOKUP($A1794,DICO_Complet!A:R,17,FALSE)=0,"",VLOOKUP($A1794,DICO_Complet!A:R,17,FALSE))</f>
        <v/>
      </c>
      <c r="T1794" s="3" t="str">
        <f>IF(VLOOKUP($A1794,DICO_Complet!A:R,18,FALSE)=0,"",VLOOKUP($A1794,DICO_Complet!A:R,18,FALSE))</f>
        <v/>
      </c>
    </row>
    <row r="1795" spans="1:20">
      <c r="A1795" s="29">
        <v>250423093003</v>
      </c>
      <c r="B1795" s="30" t="str">
        <f>IF(ISNA(VLOOKUP(Tableau161920[[#This Row],[Référence]],MON_MSG!A:B,2,FALSE)),"N",IF($I1795="Obsolete","N","O"))</f>
        <v>O</v>
      </c>
      <c r="C1795" s="3" t="str">
        <f>VLOOKUP($A1795,DICO_Complet!A:R,3,FALSE)</f>
        <v>Transaction</v>
      </c>
      <c r="D1795" s="3" t="str">
        <f>VLOOKUP($A1795,DICO_Complet!A:R,4,FALSE)</f>
        <v>transactionDetails</v>
      </c>
      <c r="E1795" s="3" t="str">
        <f>VLOOKUP($A1795,DICO_Complet!A:R,5,FALSE)</f>
        <v>temp_minimumValueOfCommercialService</v>
      </c>
      <c r="F1795" s="3" t="str">
        <f>VLOOKUP($A1795,DICO_Complet!A:R,6,FALSE)</f>
        <v>Exact12AlphaNumericText</v>
      </c>
      <c r="G1795" s="31" t="str">
        <f>VLOOKUP($A1795,DICO_Complet!A:R,7,FALSE)</f>
        <v>DNS</v>
      </c>
      <c r="H1795" s="31">
        <f>VLOOKUP($A1795,DICO_Complet!A:R,8,FALSE)</f>
        <v>0</v>
      </c>
      <c r="I1795" s="3" t="str">
        <f>IF(VLOOKUP($A1795,DICO_Complet!A:R,9,FALSE)&lt;&gt;0,VLOOKUP($A1795,DICO_Complet!A:R,9,FALSE),"")</f>
        <v/>
      </c>
      <c r="J1795" s="3" t="str">
        <f>VLOOKUP($A1795,DICO_Complet!A:R,10,FALSE)</f>
        <v>Minimum value, of commercial service</v>
      </c>
      <c r="K1795" s="3" t="str">
        <f>IF(OR(ISNA(VLOOKUP(Tableau161920[[#This Row],[Référence]],MON_MSG!A:H,7,FALSE)),ISBLANK(VLOOKUP(Tableau161920[[#This Row],[Référence]],MON_MSG!A:H,7,FALSE))),"",VLOOKUP(Tableau161920[[#This Row],[Référence]],MON_MSG!A:H,7,FALSE))</f>
        <v/>
      </c>
      <c r="L1795" s="3" t="str">
        <f>IF(OR(ISNA(VLOOKUP(Tableau161920[[#This Row],[Référence]],MON_MSG!A:I,8,FALSE)),ISBLANK(VLOOKUP(Tableau161920[[#This Row],[Référence]],MON_MSG!A:I,8,FALSE))),"",VLOOKUP(Tableau161920[[#This Row],[Référence]],MON_MSG!A:I,8,FALSE))</f>
        <v/>
      </c>
      <c r="M1795" s="3" t="str">
        <f>IF(OR(ISNA(VLOOKUP(Tableau161920[[#This Row],[Référence]],MON_MSG!A:J,9,FALSE)),ISBLANK(VLOOKUP(Tableau161920[[#This Row],[Référence]],MON_MSG!A:J,9,FALSE))),"",VLOOKUP(Tableau161920[[#This Row],[Référence]],MON_MSG!A:J,9,FALSE))</f>
        <v/>
      </c>
      <c r="N1795" s="3" t="str">
        <f>IF(VLOOKUP($A1795,DICO_Complet!A:R,12,FALSE)=0,"",VLOOKUP($A1795,DICO_Complet!A:R,12,FALSE))</f>
        <v/>
      </c>
      <c r="O1795" s="3" t="str">
        <f>IF(VLOOKUP($A1795,DICO_Complet!A:R,13,FALSE)=0,"",VLOOKUP($A1795,DICO_Complet!A:R,13,FALSE))</f>
        <v/>
      </c>
      <c r="P1795" s="3" t="str">
        <f>IF(VLOOKUP($A1795,DICO_Complet!A:R,14,FALSE)=0,"",VLOOKUP($A1795,DICO_Complet!A:R,14,FALSE))</f>
        <v>072-DF0C</v>
      </c>
      <c r="Q1795" s="3" t="str">
        <f>IF(VLOOKUP($A1795,DICO_Complet!A:R,15,FALSE)=0,"",VLOOKUP($A1795,DICO_Complet!A:R,15,FALSE))</f>
        <v/>
      </c>
      <c r="R1795" s="3" t="str">
        <f>IF(VLOOKUP($A1795,DICO_Complet!A:R,16,FALSE)=0,"",VLOOKUP($A1795,DICO_Complet!A:R,16,FALSE))</f>
        <v/>
      </c>
      <c r="S1795" s="3" t="str">
        <f>IF(VLOOKUP($A1795,DICO_Complet!A:R,17,FALSE)=0,"",VLOOKUP($A1795,DICO_Complet!A:R,17,FALSE))</f>
        <v/>
      </c>
      <c r="T1795" s="3" t="str">
        <f>IF(VLOOKUP($A1795,DICO_Complet!A:R,18,FALSE)=0,"",VLOOKUP($A1795,DICO_Complet!A:R,18,FALSE))</f>
        <v/>
      </c>
    </row>
    <row r="1796" spans="1:20">
      <c r="A1796" s="29">
        <v>250425200806</v>
      </c>
      <c r="B1796" s="30" t="str">
        <f>IF(ISNA(VLOOKUP(Tableau161920[[#This Row],[Référence]],MON_MSG!A:B,2,FALSE)),"N",IF($I1796="Obsolete","N","O"))</f>
        <v>O</v>
      </c>
      <c r="C1796" s="3" t="str">
        <f>VLOOKUP($A1796,DICO_Complet!A:R,3,FALSE)</f>
        <v>Transaction</v>
      </c>
      <c r="D1796" s="3" t="str">
        <f>VLOOKUP($A1796,DICO_Complet!A:R,4,FALSE)</f>
        <v>transactionDetails</v>
      </c>
      <c r="E1796" s="3" t="str">
        <f>VLOOKUP($A1796,DICO_Complet!A:R,5,FALSE)</f>
        <v>temp_panInExceptionFile</v>
      </c>
      <c r="F1796" s="3" t="str">
        <f>VLOOKUP($A1796,DICO_Complet!A:R,6,FALSE)</f>
        <v>Min1Max19NumericText</v>
      </c>
      <c r="G1796" s="31" t="str">
        <f>VLOOKUP($A1796,DICO_Complet!A:R,7,FALSE)</f>
        <v>DTI</v>
      </c>
      <c r="H1796" s="31">
        <f>VLOOKUP($A1796,DICO_Complet!A:R,8,FALSE)</f>
        <v>0</v>
      </c>
      <c r="I1796" s="3" t="str">
        <f>IF(VLOOKUP($A1796,DICO_Complet!A:R,9,FALSE)&lt;&gt;0,VLOOKUP($A1796,DICO_Complet!A:R,9,FALSE),"")</f>
        <v/>
      </c>
      <c r="J1796" s="3" t="str">
        <f>VLOOKUP($A1796,DICO_Complet!A:R,10,FALSE)</f>
        <v>PAN in exception file</v>
      </c>
      <c r="K1796" s="3" t="str">
        <f>IF(OR(ISNA(VLOOKUP(Tableau161920[[#This Row],[Référence]],MON_MSG!A:H,7,FALSE)),ISBLANK(VLOOKUP(Tableau161920[[#This Row],[Référence]],MON_MSG!A:H,7,FALSE))),"",VLOOKUP(Tableau161920[[#This Row],[Référence]],MON_MSG!A:H,7,FALSE))</f>
        <v/>
      </c>
      <c r="L1796" s="3" t="str">
        <f>IF(OR(ISNA(VLOOKUP(Tableau161920[[#This Row],[Référence]],MON_MSG!A:I,8,FALSE)),ISBLANK(VLOOKUP(Tableau161920[[#This Row],[Référence]],MON_MSG!A:I,8,FALSE))),"",VLOOKUP(Tableau161920[[#This Row],[Référence]],MON_MSG!A:I,8,FALSE))</f>
        <v/>
      </c>
      <c r="M1796" s="3" t="str">
        <f>IF(OR(ISNA(VLOOKUP(Tableau161920[[#This Row],[Référence]],MON_MSG!A:J,9,FALSE)),ISBLANK(VLOOKUP(Tableau161920[[#This Row],[Référence]],MON_MSG!A:J,9,FALSE))),"",VLOOKUP(Tableau161920[[#This Row],[Référence]],MON_MSG!A:J,9,FALSE))</f>
        <v/>
      </c>
      <c r="N1796" s="3" t="str">
        <f>IF(VLOOKUP($A1796,DICO_Complet!A:R,12,FALSE)=0,"",VLOOKUP($A1796,DICO_Complet!A:R,12,FALSE))</f>
        <v/>
      </c>
      <c r="O1796" s="3" t="str">
        <f>IF(VLOOKUP($A1796,DICO_Complet!A:R,13,FALSE)=0,"",VLOOKUP($A1796,DICO_Complet!A:R,13,FALSE))</f>
        <v/>
      </c>
      <c r="P1796" s="3" t="str">
        <f>IF(VLOOKUP($A1796,DICO_Complet!A:R,14,FALSE)=0,"",VLOOKUP($A1796,DICO_Complet!A:R,14,FALSE))</f>
        <v>072-DF1D-p2</v>
      </c>
      <c r="Q1796" s="3" t="str">
        <f>IF(VLOOKUP($A1796,DICO_Complet!A:R,15,FALSE)=0,"",VLOOKUP($A1796,DICO_Complet!A:R,15,FALSE))</f>
        <v/>
      </c>
      <c r="R1796" s="3" t="str">
        <f>IF(VLOOKUP($A1796,DICO_Complet!A:R,16,FALSE)=0,"",VLOOKUP($A1796,DICO_Complet!A:R,16,FALSE))</f>
        <v/>
      </c>
      <c r="S1796" s="3" t="str">
        <f>IF(VLOOKUP($A1796,DICO_Complet!A:R,17,FALSE)=0,"",VLOOKUP($A1796,DICO_Complet!A:R,17,FALSE))</f>
        <v/>
      </c>
      <c r="T1796" s="3" t="str">
        <f>IF(VLOOKUP($A1796,DICO_Complet!A:R,18,FALSE)=0,"",VLOOKUP($A1796,DICO_Complet!A:R,18,FALSE))</f>
        <v/>
      </c>
    </row>
    <row r="1797" spans="1:20">
      <c r="A1797" s="29">
        <v>250425200805</v>
      </c>
      <c r="B1797" s="30" t="str">
        <f>IF(ISNA(VLOOKUP(Tableau161920[[#This Row],[Référence]],MON_MSG!A:B,2,FALSE)),"N",IF($I1797="Obsolete","N","O"))</f>
        <v>O</v>
      </c>
      <c r="C1797" s="3" t="str">
        <f>VLOOKUP($A1797,DICO_Complet!A:R,3,FALSE)</f>
        <v>Transaction</v>
      </c>
      <c r="D1797" s="3" t="str">
        <f>VLOOKUP($A1797,DICO_Complet!A:R,4,FALSE)</f>
        <v>transactionDetails</v>
      </c>
      <c r="E1797" s="3" t="str">
        <f>VLOOKUP($A1797,DICO_Complet!A:R,5,FALSE)</f>
        <v>temp_panLengthInExceptionFile</v>
      </c>
      <c r="F1797" s="3" t="str">
        <f>VLOOKUP($A1797,DICO_Complet!A:R,6,FALSE)</f>
        <v>Exact2NumericText</v>
      </c>
      <c r="G1797" s="31" t="str">
        <f>VLOOKUP($A1797,DICO_Complet!A:R,7,FALSE)</f>
        <v>DNS</v>
      </c>
      <c r="H1797" s="31">
        <f>VLOOKUP($A1797,DICO_Complet!A:R,8,FALSE)</f>
        <v>0</v>
      </c>
      <c r="I1797" s="3" t="str">
        <f>IF(VLOOKUP($A1797,DICO_Complet!A:R,9,FALSE)&lt;&gt;0,VLOOKUP($A1797,DICO_Complet!A:R,9,FALSE),"")</f>
        <v/>
      </c>
      <c r="J1797" s="3" t="str">
        <f>VLOOKUP($A1797,DICO_Complet!A:R,10,FALSE)</f>
        <v>PAN length in exception file</v>
      </c>
      <c r="K1797" s="3" t="str">
        <f>IF(OR(ISNA(VLOOKUP(Tableau161920[[#This Row],[Référence]],MON_MSG!A:H,7,FALSE)),ISBLANK(VLOOKUP(Tableau161920[[#This Row],[Référence]],MON_MSG!A:H,7,FALSE))),"",VLOOKUP(Tableau161920[[#This Row],[Référence]],MON_MSG!A:H,7,FALSE))</f>
        <v/>
      </c>
      <c r="L1797" s="3" t="str">
        <f>IF(OR(ISNA(VLOOKUP(Tableau161920[[#This Row],[Référence]],MON_MSG!A:I,8,FALSE)),ISBLANK(VLOOKUP(Tableau161920[[#This Row],[Référence]],MON_MSG!A:I,8,FALSE))),"",VLOOKUP(Tableau161920[[#This Row],[Référence]],MON_MSG!A:I,8,FALSE))</f>
        <v/>
      </c>
      <c r="M1797" s="3" t="str">
        <f>IF(OR(ISNA(VLOOKUP(Tableau161920[[#This Row],[Référence]],MON_MSG!A:J,9,FALSE)),ISBLANK(VLOOKUP(Tableau161920[[#This Row],[Référence]],MON_MSG!A:J,9,FALSE))),"",VLOOKUP(Tableau161920[[#This Row],[Référence]],MON_MSG!A:J,9,FALSE))</f>
        <v/>
      </c>
      <c r="N1797" s="3" t="str">
        <f>IF(VLOOKUP($A1797,DICO_Complet!A:R,12,FALSE)=0,"",VLOOKUP($A1797,DICO_Complet!A:R,12,FALSE))</f>
        <v/>
      </c>
      <c r="O1797" s="3" t="str">
        <f>IF(VLOOKUP($A1797,DICO_Complet!A:R,13,FALSE)=0,"",VLOOKUP($A1797,DICO_Complet!A:R,13,FALSE))</f>
        <v/>
      </c>
      <c r="P1797" s="3" t="str">
        <f>IF(VLOOKUP($A1797,DICO_Complet!A:R,14,FALSE)=0,"",VLOOKUP($A1797,DICO_Complet!A:R,14,FALSE))</f>
        <v>072-DF1D-p1</v>
      </c>
      <c r="Q1797" s="3" t="str">
        <f>IF(VLOOKUP($A1797,DICO_Complet!A:R,15,FALSE)=0,"",VLOOKUP($A1797,DICO_Complet!A:R,15,FALSE))</f>
        <v/>
      </c>
      <c r="R1797" s="3" t="str">
        <f>IF(VLOOKUP($A1797,DICO_Complet!A:R,16,FALSE)=0,"",VLOOKUP($A1797,DICO_Complet!A:R,16,FALSE))</f>
        <v/>
      </c>
      <c r="S1797" s="3" t="str">
        <f>IF(VLOOKUP($A1797,DICO_Complet!A:R,17,FALSE)=0,"",VLOOKUP($A1797,DICO_Complet!A:R,17,FALSE))</f>
        <v/>
      </c>
      <c r="T1797" s="3" t="str">
        <f>IF(VLOOKUP($A1797,DICO_Complet!A:R,18,FALSE)=0,"",VLOOKUP($A1797,DICO_Complet!A:R,18,FALSE))</f>
        <v/>
      </c>
    </row>
    <row r="1798" spans="1:20">
      <c r="A1798" s="29">
        <v>250423104501</v>
      </c>
      <c r="B1798" s="30" t="str">
        <f>IF(ISNA(VLOOKUP(Tableau161920[[#This Row],[Référence]],MON_MSG!A:B,2,FALSE)),"N",IF($I1798="Obsolete","N","O"))</f>
        <v>O</v>
      </c>
      <c r="C1798" s="3" t="str">
        <f>VLOOKUP($A1798,DICO_Complet!A:R,3,FALSE)</f>
        <v>Transaction</v>
      </c>
      <c r="D1798" s="3" t="str">
        <f>VLOOKUP($A1798,DICO_Complet!A:R,4,FALSE)</f>
        <v>transactionDetails</v>
      </c>
      <c r="E1798" s="3" t="str">
        <f>VLOOKUP($A1798,DICO_Complet!A:R,5,FALSE)</f>
        <v>temp_priorityLevel</v>
      </c>
      <c r="F1798" s="3" t="str">
        <f>VLOOKUP($A1798,DICO_Complet!A:R,6,FALSE)</f>
        <v>Exact1HexBinaryText</v>
      </c>
      <c r="G1798" s="31" t="str">
        <f>VLOOKUP($A1798,DICO_Complet!A:R,7,FALSE)</f>
        <v>DNS</v>
      </c>
      <c r="H1798" s="31">
        <f>VLOOKUP($A1798,DICO_Complet!A:R,8,FALSE)</f>
        <v>0</v>
      </c>
      <c r="I1798" s="3" t="str">
        <f>IF(VLOOKUP($A1798,DICO_Complet!A:R,9,FALSE)&lt;&gt;0,VLOOKUP($A1798,DICO_Complet!A:R,9,FALSE),"")</f>
        <v/>
      </c>
      <c r="J1798" s="3" t="str">
        <f>VLOOKUP($A1798,DICO_Complet!A:R,10,FALSE)</f>
        <v>Priority level</v>
      </c>
      <c r="K1798" s="3" t="str">
        <f>IF(OR(ISNA(VLOOKUP(Tableau161920[[#This Row],[Référence]],MON_MSG!A:H,7,FALSE)),ISBLANK(VLOOKUP(Tableau161920[[#This Row],[Référence]],MON_MSG!A:H,7,FALSE))),"",VLOOKUP(Tableau161920[[#This Row],[Référence]],MON_MSG!A:H,7,FALSE))</f>
        <v/>
      </c>
      <c r="L1798" s="3" t="str">
        <f>IF(OR(ISNA(VLOOKUP(Tableau161920[[#This Row],[Référence]],MON_MSG!A:I,8,FALSE)),ISBLANK(VLOOKUP(Tableau161920[[#This Row],[Référence]],MON_MSG!A:I,8,FALSE))),"",VLOOKUP(Tableau161920[[#This Row],[Référence]],MON_MSG!A:I,8,FALSE))</f>
        <v/>
      </c>
      <c r="M1798" s="3" t="str">
        <f>IF(OR(ISNA(VLOOKUP(Tableau161920[[#This Row],[Référence]],MON_MSG!A:J,9,FALSE)),ISBLANK(VLOOKUP(Tableau161920[[#This Row],[Référence]],MON_MSG!A:J,9,FALSE))),"",VLOOKUP(Tableau161920[[#This Row],[Référence]],MON_MSG!A:J,9,FALSE))</f>
        <v/>
      </c>
      <c r="N1798" s="3" t="str">
        <f>IF(VLOOKUP($A1798,DICO_Complet!A:R,12,FALSE)=0,"",VLOOKUP($A1798,DICO_Complet!A:R,12,FALSE))</f>
        <v/>
      </c>
      <c r="O1798" s="3" t="str">
        <f>IF(VLOOKUP($A1798,DICO_Complet!A:R,13,FALSE)=0,"",VLOOKUP($A1798,DICO_Complet!A:R,13,FALSE))</f>
        <v/>
      </c>
      <c r="P1798" s="3" t="str">
        <f>IF(VLOOKUP($A1798,DICO_Complet!A:R,14,FALSE)=0,"",VLOOKUP($A1798,DICO_Complet!A:R,14,FALSE))</f>
        <v>072-DF17</v>
      </c>
      <c r="Q1798" s="3" t="str">
        <f>IF(VLOOKUP($A1798,DICO_Complet!A:R,15,FALSE)=0,"",VLOOKUP($A1798,DICO_Complet!A:R,15,FALSE))</f>
        <v/>
      </c>
      <c r="R1798" s="3" t="str">
        <f>IF(VLOOKUP($A1798,DICO_Complet!A:R,16,FALSE)=0,"",VLOOKUP($A1798,DICO_Complet!A:R,16,FALSE))</f>
        <v/>
      </c>
      <c r="S1798" s="3" t="str">
        <f>IF(VLOOKUP($A1798,DICO_Complet!A:R,17,FALSE)=0,"",VLOOKUP($A1798,DICO_Complet!A:R,17,FALSE))</f>
        <v/>
      </c>
      <c r="T1798" s="3" t="str">
        <f>IF(VLOOKUP($A1798,DICO_Complet!A:R,18,FALSE)=0,"",VLOOKUP($A1798,DICO_Complet!A:R,18,FALSE))</f>
        <v/>
      </c>
    </row>
    <row r="1799" spans="1:20">
      <c r="A1799" s="29">
        <v>250425200812</v>
      </c>
      <c r="B1799" s="30" t="str">
        <f>IF(ISNA(VLOOKUP(Tableau161920[[#This Row],[Référence]],MON_MSG!A:B,2,FALSE)),"N",IF($I1799="Obsolete","N","O"))</f>
        <v>O</v>
      </c>
      <c r="C1799" s="3" t="str">
        <f>VLOOKUP($A1799,DICO_Complet!A:R,3,FALSE)</f>
        <v>Transaction</v>
      </c>
      <c r="D1799" s="3" t="str">
        <f>VLOOKUP($A1799,DICO_Complet!A:R,4,FALSE)</f>
        <v>transactionDetails</v>
      </c>
      <c r="E1799" s="3" t="str">
        <f>VLOOKUP($A1799,DICO_Complet!A:R,5,FALSE)</f>
        <v>temp_specialProcessingCodes</v>
      </c>
      <c r="F1799" s="3" t="str">
        <f>VLOOKUP($A1799,DICO_Complet!A:R,6,FALSE)</f>
        <v>Exact2NumericText</v>
      </c>
      <c r="G1799" s="31" t="str">
        <f>VLOOKUP($A1799,DICO_Complet!A:R,7,FALSE)</f>
        <v>DNS</v>
      </c>
      <c r="H1799" s="31">
        <f>VLOOKUP($A1799,DICO_Complet!A:R,8,FALSE)</f>
        <v>0</v>
      </c>
      <c r="I1799" s="3" t="str">
        <f>IF(VLOOKUP($A1799,DICO_Complet!A:R,9,FALSE)&lt;&gt;0,VLOOKUP($A1799,DICO_Complet!A:R,9,FALSE),"")</f>
        <v/>
      </c>
      <c r="J1799" s="3" t="str">
        <f>VLOOKUP($A1799,DICO_Complet!A:R,10,FALSE)</f>
        <v>Special processing codes _</v>
      </c>
      <c r="K1799" s="3" t="str">
        <f>IF(OR(ISNA(VLOOKUP(Tableau161920[[#This Row],[Référence]],MON_MSG!A:H,7,FALSE)),ISBLANK(VLOOKUP(Tableau161920[[#This Row],[Référence]],MON_MSG!A:H,7,FALSE))),"",VLOOKUP(Tableau161920[[#This Row],[Référence]],MON_MSG!A:H,7,FALSE))</f>
        <v/>
      </c>
      <c r="L1799" s="3" t="str">
        <f>IF(OR(ISNA(VLOOKUP(Tableau161920[[#This Row],[Référence]],MON_MSG!A:I,8,FALSE)),ISBLANK(VLOOKUP(Tableau161920[[#This Row],[Référence]],MON_MSG!A:I,8,FALSE))),"",VLOOKUP(Tableau161920[[#This Row],[Référence]],MON_MSG!A:I,8,FALSE))</f>
        <v/>
      </c>
      <c r="M1799" s="3" t="str">
        <f>IF(OR(ISNA(VLOOKUP(Tableau161920[[#This Row],[Référence]],MON_MSG!A:J,9,FALSE)),ISBLANK(VLOOKUP(Tableau161920[[#This Row],[Référence]],MON_MSG!A:J,9,FALSE))),"",VLOOKUP(Tableau161920[[#This Row],[Référence]],MON_MSG!A:J,9,FALSE))</f>
        <v/>
      </c>
      <c r="N1799" s="3" t="str">
        <f>IF(VLOOKUP($A1799,DICO_Complet!A:R,12,FALSE)=0,"",VLOOKUP($A1799,DICO_Complet!A:R,12,FALSE))</f>
        <v/>
      </c>
      <c r="O1799" s="3" t="str">
        <f>IF(VLOOKUP($A1799,DICO_Complet!A:R,13,FALSE)=0,"",VLOOKUP($A1799,DICO_Complet!A:R,13,FALSE))</f>
        <v/>
      </c>
      <c r="P1799" s="3" t="str">
        <f>IF(VLOOKUP($A1799,DICO_Complet!A:R,14,FALSE)=0,"",VLOOKUP($A1799,DICO_Complet!A:R,14,FALSE))</f>
        <v>072-DF1E-p6</v>
      </c>
      <c r="Q1799" s="3" t="str">
        <f>IF(VLOOKUP($A1799,DICO_Complet!A:R,15,FALSE)=0,"",VLOOKUP($A1799,DICO_Complet!A:R,15,FALSE))</f>
        <v/>
      </c>
      <c r="R1799" s="3" t="str">
        <f>IF(VLOOKUP($A1799,DICO_Complet!A:R,16,FALSE)=0,"",VLOOKUP($A1799,DICO_Complet!A:R,16,FALSE))</f>
        <v/>
      </c>
      <c r="S1799" s="3" t="str">
        <f>IF(VLOOKUP($A1799,DICO_Complet!A:R,17,FALSE)=0,"",VLOOKUP($A1799,DICO_Complet!A:R,17,FALSE))</f>
        <v/>
      </c>
      <c r="T1799" s="3" t="str">
        <f>IF(VLOOKUP($A1799,DICO_Complet!A:R,18,FALSE)=0,"",VLOOKUP($A1799,DICO_Complet!A:R,18,FALSE))</f>
        <v/>
      </c>
    </row>
    <row r="1800" spans="1:20">
      <c r="A1800" s="29">
        <v>250425200808</v>
      </c>
      <c r="B1800" s="30" t="str">
        <f>IF(ISNA(VLOOKUP(Tableau161920[[#This Row],[Référence]],MON_MSG!A:B,2,FALSE)),"N",IF($I1800="Obsolete","N","O"))</f>
        <v>O</v>
      </c>
      <c r="C1800" s="3" t="str">
        <f>VLOOKUP($A1800,DICO_Complet!A:R,3,FALSE)</f>
        <v>Transaction</v>
      </c>
      <c r="D1800" s="3" t="str">
        <f>VLOOKUP($A1800,DICO_Complet!A:R,4,FALSE)</f>
        <v>transactionDetails</v>
      </c>
      <c r="E1800" s="3" t="str">
        <f>VLOOKUP($A1800,DICO_Complet!A:R,5,FALSE)</f>
        <v>temp_startOfBINRange</v>
      </c>
      <c r="F1800" s="3" t="str">
        <f>VLOOKUP($A1800,DICO_Complet!A:R,6,FALSE)</f>
        <v>Min1Max19NumericText</v>
      </c>
      <c r="G1800" s="31" t="str">
        <f>VLOOKUP($A1800,DICO_Complet!A:R,7,FALSE)</f>
        <v>DNS</v>
      </c>
      <c r="H1800" s="31">
        <f>VLOOKUP($A1800,DICO_Complet!A:R,8,FALSE)</f>
        <v>0</v>
      </c>
      <c r="I1800" s="3" t="str">
        <f>IF(VLOOKUP($A1800,DICO_Complet!A:R,9,FALSE)&lt;&gt;0,VLOOKUP($A1800,DICO_Complet!A:R,9,FALSE),"")</f>
        <v/>
      </c>
      <c r="J1800" s="3" t="str">
        <f>VLOOKUP($A1800,DICO_Complet!A:R,10,FALSE)</f>
        <v>Start of BIN range</v>
      </c>
      <c r="K1800" s="3" t="str">
        <f>IF(OR(ISNA(VLOOKUP(Tableau161920[[#This Row],[Référence]],MON_MSG!A:H,7,FALSE)),ISBLANK(VLOOKUP(Tableau161920[[#This Row],[Référence]],MON_MSG!A:H,7,FALSE))),"",VLOOKUP(Tableau161920[[#This Row],[Référence]],MON_MSG!A:H,7,FALSE))</f>
        <v/>
      </c>
      <c r="L1800" s="3" t="str">
        <f>IF(OR(ISNA(VLOOKUP(Tableau161920[[#This Row],[Référence]],MON_MSG!A:I,8,FALSE)),ISBLANK(VLOOKUP(Tableau161920[[#This Row],[Référence]],MON_MSG!A:I,8,FALSE))),"",VLOOKUP(Tableau161920[[#This Row],[Référence]],MON_MSG!A:I,8,FALSE))</f>
        <v/>
      </c>
      <c r="M1800" s="3" t="str">
        <f>IF(OR(ISNA(VLOOKUP(Tableau161920[[#This Row],[Référence]],MON_MSG!A:J,9,FALSE)),ISBLANK(VLOOKUP(Tableau161920[[#This Row],[Référence]],MON_MSG!A:J,9,FALSE))),"",VLOOKUP(Tableau161920[[#This Row],[Référence]],MON_MSG!A:J,9,FALSE))</f>
        <v/>
      </c>
      <c r="N1800" s="3" t="str">
        <f>IF(VLOOKUP($A1800,DICO_Complet!A:R,12,FALSE)=0,"",VLOOKUP($A1800,DICO_Complet!A:R,12,FALSE))</f>
        <v/>
      </c>
      <c r="O1800" s="3" t="str">
        <f>IF(VLOOKUP($A1800,DICO_Complet!A:R,13,FALSE)=0,"",VLOOKUP($A1800,DICO_Complet!A:R,13,FALSE))</f>
        <v/>
      </c>
      <c r="P1800" s="3" t="str">
        <f>IF(VLOOKUP($A1800,DICO_Complet!A:R,14,FALSE)=0,"",VLOOKUP($A1800,DICO_Complet!A:R,14,FALSE))</f>
        <v>072-DF1E-p2</v>
      </c>
      <c r="Q1800" s="3" t="str">
        <f>IF(VLOOKUP($A1800,DICO_Complet!A:R,15,FALSE)=0,"",VLOOKUP($A1800,DICO_Complet!A:R,15,FALSE))</f>
        <v/>
      </c>
      <c r="R1800" s="3" t="str">
        <f>IF(VLOOKUP($A1800,DICO_Complet!A:R,16,FALSE)=0,"",VLOOKUP($A1800,DICO_Complet!A:R,16,FALSE))</f>
        <v/>
      </c>
      <c r="S1800" s="3" t="str">
        <f>IF(VLOOKUP($A1800,DICO_Complet!A:R,17,FALSE)=0,"",VLOOKUP($A1800,DICO_Complet!A:R,17,FALSE))</f>
        <v/>
      </c>
      <c r="T1800" s="3" t="str">
        <f>IF(VLOOKUP($A1800,DICO_Complet!A:R,18,FALSE)=0,"",VLOOKUP($A1800,DICO_Complet!A:R,18,FALSE))</f>
        <v/>
      </c>
    </row>
    <row r="1801" spans="1:20">
      <c r="A1801" s="29">
        <v>250425201604</v>
      </c>
      <c r="B1801" s="30" t="str">
        <f>IF(ISNA(VLOOKUP(Tableau161920[[#This Row],[Référence]],MON_MSG!A:B,2,FALSE)),"N",IF($I1801="Obsolete","N","O"))</f>
        <v>O</v>
      </c>
      <c r="C1801" s="3" t="str">
        <f>VLOOKUP($A1801,DICO_Complet!A:R,3,FALSE)</f>
        <v>Transaction</v>
      </c>
      <c r="D1801" s="3" t="str">
        <f>VLOOKUP($A1801,DICO_Complet!A:R,4,FALSE)</f>
        <v>transactionDetails</v>
      </c>
      <c r="E1801" s="3" t="str">
        <f>VLOOKUP($A1801,DICO_Complet!A:R,5,FALSE)</f>
        <v>temp_superTapActivation</v>
      </c>
      <c r="F1801" s="3" t="str">
        <f>VLOOKUP($A1801,DICO_Complet!A:R,6,FALSE)</f>
        <v>Exact1HexBinaryText</v>
      </c>
      <c r="G1801" s="31" t="str">
        <f>VLOOKUP($A1801,DICO_Complet!A:R,7,FALSE)</f>
        <v>DNS</v>
      </c>
      <c r="H1801" s="31">
        <f>VLOOKUP($A1801,DICO_Complet!A:R,8,FALSE)</f>
        <v>0</v>
      </c>
      <c r="I1801" s="3" t="str">
        <f>IF(VLOOKUP($A1801,DICO_Complet!A:R,9,FALSE)&lt;&gt;0,VLOOKUP($A1801,DICO_Complet!A:R,9,FALSE),"")</f>
        <v/>
      </c>
      <c r="J1801" s="3" t="str">
        <f>VLOOKUP($A1801,DICO_Complet!A:R,10,FALSE)</f>
        <v>Super TAP activation</v>
      </c>
      <c r="K1801" s="3" t="str">
        <f>IF(OR(ISNA(VLOOKUP(Tableau161920[[#This Row],[Référence]],MON_MSG!A:H,7,FALSE)),ISBLANK(VLOOKUP(Tableau161920[[#This Row],[Référence]],MON_MSG!A:H,7,FALSE))),"",VLOOKUP(Tableau161920[[#This Row],[Référence]],MON_MSG!A:H,7,FALSE))</f>
        <v/>
      </c>
      <c r="L1801" s="3" t="str">
        <f>IF(OR(ISNA(VLOOKUP(Tableau161920[[#This Row],[Référence]],MON_MSG!A:I,8,FALSE)),ISBLANK(VLOOKUP(Tableau161920[[#This Row],[Référence]],MON_MSG!A:I,8,FALSE))),"",VLOOKUP(Tableau161920[[#This Row],[Référence]],MON_MSG!A:I,8,FALSE))</f>
        <v/>
      </c>
      <c r="M1801" s="3" t="str">
        <f>IF(OR(ISNA(VLOOKUP(Tableau161920[[#This Row],[Référence]],MON_MSG!A:J,9,FALSE)),ISBLANK(VLOOKUP(Tableau161920[[#This Row],[Référence]],MON_MSG!A:J,9,FALSE))),"",VLOOKUP(Tableau161920[[#This Row],[Référence]],MON_MSG!A:J,9,FALSE))</f>
        <v/>
      </c>
      <c r="N1801" s="3" t="str">
        <f>IF(VLOOKUP($A1801,DICO_Complet!A:R,12,FALSE)=0,"",VLOOKUP($A1801,DICO_Complet!A:R,12,FALSE))</f>
        <v/>
      </c>
      <c r="O1801" s="3" t="str">
        <f>IF(VLOOKUP($A1801,DICO_Complet!A:R,13,FALSE)=0,"",VLOOKUP($A1801,DICO_Complet!A:R,13,FALSE))</f>
        <v/>
      </c>
      <c r="P1801" s="3" t="str">
        <f>IF(VLOOKUP($A1801,DICO_Complet!A:R,14,FALSE)=0,"",VLOOKUP($A1801,DICO_Complet!A:R,14,FALSE))</f>
        <v>072-DFAE-p13</v>
      </c>
      <c r="Q1801" s="3" t="str">
        <f>IF(VLOOKUP($A1801,DICO_Complet!A:R,15,FALSE)=0,"",VLOOKUP($A1801,DICO_Complet!A:R,15,FALSE))</f>
        <v/>
      </c>
      <c r="R1801" s="3" t="str">
        <f>IF(VLOOKUP($A1801,DICO_Complet!A:R,16,FALSE)=0,"",VLOOKUP($A1801,DICO_Complet!A:R,16,FALSE))</f>
        <v/>
      </c>
      <c r="S1801" s="3" t="str">
        <f>IF(VLOOKUP($A1801,DICO_Complet!A:R,17,FALSE)=0,"",VLOOKUP($A1801,DICO_Complet!A:R,17,FALSE))</f>
        <v/>
      </c>
      <c r="T1801" s="3" t="str">
        <f>IF(VLOOKUP($A1801,DICO_Complet!A:R,18,FALSE)=0,"",VLOOKUP($A1801,DICO_Complet!A:R,18,FALSE))</f>
        <v/>
      </c>
    </row>
    <row r="1802" spans="1:20">
      <c r="A1802" s="29">
        <v>250425201515</v>
      </c>
      <c r="B1802" s="30" t="str">
        <f>IF(ISNA(VLOOKUP(Tableau161920[[#This Row],[Référence]],MON_MSG!A:B,2,FALSE)),"N",IF($I1802="Obsolete","N","O"))</f>
        <v>O</v>
      </c>
      <c r="C1802" s="3" t="str">
        <f>VLOOKUP($A1802,DICO_Complet!A:R,3,FALSE)</f>
        <v>Transaction</v>
      </c>
      <c r="D1802" s="3" t="str">
        <f>VLOOKUP($A1802,DICO_Complet!A:R,4,FALSE)</f>
        <v>transactionDetails</v>
      </c>
      <c r="E1802" s="3" t="str">
        <f>VLOOKUP($A1802,DICO_Complet!A:R,5,FALSE)</f>
        <v>temp_systemCountryCode</v>
      </c>
      <c r="F1802" s="3" t="str">
        <f>VLOOKUP($A1802,DICO_Complet!A:R,6,FALSE)</f>
        <v>Exact3AlphaNumericText</v>
      </c>
      <c r="G1802" s="31" t="str">
        <f>VLOOKUP($A1802,DICO_Complet!A:R,7,FALSE)</f>
        <v>DNS</v>
      </c>
      <c r="H1802" s="31">
        <f>VLOOKUP($A1802,DICO_Complet!A:R,8,FALSE)</f>
        <v>0</v>
      </c>
      <c r="I1802" s="3" t="str">
        <f>IF(VLOOKUP($A1802,DICO_Complet!A:R,9,FALSE)&lt;&gt;0,VLOOKUP($A1802,DICO_Complet!A:R,9,FALSE),"")</f>
        <v/>
      </c>
      <c r="J1802" s="3" t="str">
        <f>VLOOKUP($A1802,DICO_Complet!A:R,10,FALSE)</f>
        <v>System country code</v>
      </c>
      <c r="K1802" s="3" t="str">
        <f>IF(OR(ISNA(VLOOKUP(Tableau161920[[#This Row],[Référence]],MON_MSG!A:H,7,FALSE)),ISBLANK(VLOOKUP(Tableau161920[[#This Row],[Référence]],MON_MSG!A:H,7,FALSE))),"",VLOOKUP(Tableau161920[[#This Row],[Référence]],MON_MSG!A:H,7,FALSE))</f>
        <v/>
      </c>
      <c r="L1802" s="3" t="str">
        <f>IF(OR(ISNA(VLOOKUP(Tableau161920[[#This Row],[Référence]],MON_MSG!A:I,8,FALSE)),ISBLANK(VLOOKUP(Tableau161920[[#This Row],[Référence]],MON_MSG!A:I,8,FALSE))),"",VLOOKUP(Tableau161920[[#This Row],[Référence]],MON_MSG!A:I,8,FALSE))</f>
        <v/>
      </c>
      <c r="M1802" s="3" t="str">
        <f>IF(OR(ISNA(VLOOKUP(Tableau161920[[#This Row],[Référence]],MON_MSG!A:J,9,FALSE)),ISBLANK(VLOOKUP(Tableau161920[[#This Row],[Référence]],MON_MSG!A:J,9,FALSE))),"",VLOOKUP(Tableau161920[[#This Row],[Référence]],MON_MSG!A:J,9,FALSE))</f>
        <v/>
      </c>
      <c r="N1802" s="3" t="str">
        <f>IF(VLOOKUP($A1802,DICO_Complet!A:R,12,FALSE)=0,"",VLOOKUP($A1802,DICO_Complet!A:R,12,FALSE))</f>
        <v/>
      </c>
      <c r="O1802" s="3" t="str">
        <f>IF(VLOOKUP($A1802,DICO_Complet!A:R,13,FALSE)=0,"",VLOOKUP($A1802,DICO_Complet!A:R,13,FALSE))</f>
        <v/>
      </c>
      <c r="P1802" s="3" t="str">
        <f>IF(VLOOKUP($A1802,DICO_Complet!A:R,14,FALSE)=0,"",VLOOKUP($A1802,DICO_Complet!A:R,14,FALSE))</f>
        <v>072-DFA0-p1</v>
      </c>
      <c r="Q1802" s="3" t="str">
        <f>IF(VLOOKUP($A1802,DICO_Complet!A:R,15,FALSE)=0,"",VLOOKUP($A1802,DICO_Complet!A:R,15,FALSE))</f>
        <v/>
      </c>
      <c r="R1802" s="3" t="str">
        <f>IF(VLOOKUP($A1802,DICO_Complet!A:R,16,FALSE)=0,"",VLOOKUP($A1802,DICO_Complet!A:R,16,FALSE))</f>
        <v/>
      </c>
      <c r="S1802" s="3" t="str">
        <f>IF(VLOOKUP($A1802,DICO_Complet!A:R,17,FALSE)=0,"",VLOOKUP($A1802,DICO_Complet!A:R,17,FALSE))</f>
        <v/>
      </c>
      <c r="T1802" s="3" t="str">
        <f>IF(VLOOKUP($A1802,DICO_Complet!A:R,18,FALSE)=0,"",VLOOKUP($A1802,DICO_Complet!A:R,18,FALSE))</f>
        <v/>
      </c>
    </row>
    <row r="1803" spans="1:20">
      <c r="A1803" s="29">
        <v>250423110202</v>
      </c>
      <c r="B1803" s="30" t="str">
        <f>IF(ISNA(VLOOKUP(Tableau161920[[#This Row],[Référence]],MON_MSG!A:B,2,FALSE)),"N",IF($I1803="Obsolete","N","O"))</f>
        <v>O</v>
      </c>
      <c r="C1803" s="3" t="str">
        <f>VLOOKUP($A1803,DICO_Complet!A:R,3,FALSE)</f>
        <v>Transaction</v>
      </c>
      <c r="D1803" s="3" t="str">
        <f>VLOOKUP($A1803,DICO_Complet!A:R,4,FALSE)</f>
        <v>transactionDetails</v>
      </c>
      <c r="E1803" s="3" t="str">
        <f>VLOOKUP($A1803,DICO_Complet!A:R,5,FALSE)</f>
        <v>temp_tACDefault</v>
      </c>
      <c r="F1803" s="3" t="str">
        <f>VLOOKUP($A1803,DICO_Complet!A:R,6,FALSE)</f>
        <v>Exact5HexBinaryText</v>
      </c>
      <c r="G1803" s="31" t="str">
        <f>VLOOKUP($A1803,DICO_Complet!A:R,7,FALSE)</f>
        <v>DNS</v>
      </c>
      <c r="H1803" s="31">
        <f>VLOOKUP($A1803,DICO_Complet!A:R,8,FALSE)</f>
        <v>0</v>
      </c>
      <c r="I1803" s="3" t="str">
        <f>IF(VLOOKUP($A1803,DICO_Complet!A:R,9,FALSE)&lt;&gt;0,VLOOKUP($A1803,DICO_Complet!A:R,9,FALSE),"")</f>
        <v/>
      </c>
      <c r="J1803" s="3" t="str">
        <f>VLOOKUP($A1803,DICO_Complet!A:R,10,FALSE)</f>
        <v>TAC Default</v>
      </c>
      <c r="K1803" s="3" t="str">
        <f>IF(OR(ISNA(VLOOKUP(Tableau161920[[#This Row],[Référence]],MON_MSG!A:H,7,FALSE)),ISBLANK(VLOOKUP(Tableau161920[[#This Row],[Référence]],MON_MSG!A:H,7,FALSE))),"",VLOOKUP(Tableau161920[[#This Row],[Référence]],MON_MSG!A:H,7,FALSE))</f>
        <v/>
      </c>
      <c r="L1803" s="3" t="str">
        <f>IF(OR(ISNA(VLOOKUP(Tableau161920[[#This Row],[Référence]],MON_MSG!A:I,8,FALSE)),ISBLANK(VLOOKUP(Tableau161920[[#This Row],[Référence]],MON_MSG!A:I,8,FALSE))),"",VLOOKUP(Tableau161920[[#This Row],[Référence]],MON_MSG!A:I,8,FALSE))</f>
        <v/>
      </c>
      <c r="M1803" s="3" t="str">
        <f>IF(OR(ISNA(VLOOKUP(Tableau161920[[#This Row],[Référence]],MON_MSG!A:J,9,FALSE)),ISBLANK(VLOOKUP(Tableau161920[[#This Row],[Référence]],MON_MSG!A:J,9,FALSE))),"",VLOOKUP(Tableau161920[[#This Row],[Référence]],MON_MSG!A:J,9,FALSE))</f>
        <v/>
      </c>
      <c r="N1803" s="3" t="str">
        <f>IF(VLOOKUP($A1803,DICO_Complet!A:R,12,FALSE)=0,"",VLOOKUP($A1803,DICO_Complet!A:R,12,FALSE))</f>
        <v/>
      </c>
      <c r="O1803" s="3" t="str">
        <f>IF(VLOOKUP($A1803,DICO_Complet!A:R,13,FALSE)=0,"",VLOOKUP($A1803,DICO_Complet!A:R,13,FALSE))</f>
        <v/>
      </c>
      <c r="P1803" s="3" t="str">
        <f>IF(VLOOKUP($A1803,DICO_Complet!A:R,14,FALSE)=0,"",VLOOKUP($A1803,DICO_Complet!A:R,14,FALSE))</f>
        <v>072-DF18</v>
      </c>
      <c r="Q1803" s="3" t="str">
        <f>IF(VLOOKUP($A1803,DICO_Complet!A:R,15,FALSE)=0,"",VLOOKUP($A1803,DICO_Complet!A:R,15,FALSE))</f>
        <v/>
      </c>
      <c r="R1803" s="3" t="str">
        <f>IF(VLOOKUP($A1803,DICO_Complet!A:R,16,FALSE)=0,"",VLOOKUP($A1803,DICO_Complet!A:R,16,FALSE))</f>
        <v/>
      </c>
      <c r="S1803" s="3" t="str">
        <f>IF(VLOOKUP($A1803,DICO_Complet!A:R,17,FALSE)=0,"",VLOOKUP($A1803,DICO_Complet!A:R,17,FALSE))</f>
        <v/>
      </c>
      <c r="T1803" s="3" t="str">
        <f>IF(VLOOKUP($A1803,DICO_Complet!A:R,18,FALSE)=0,"",VLOOKUP($A1803,DICO_Complet!A:R,18,FALSE))</f>
        <v/>
      </c>
    </row>
    <row r="1804" spans="1:20">
      <c r="A1804" s="29">
        <v>250423110200</v>
      </c>
      <c r="B1804" s="30" t="str">
        <f>IF(ISNA(VLOOKUP(Tableau161920[[#This Row],[Référence]],MON_MSG!A:B,2,FALSE)),"N",IF($I1804="Obsolete","N","O"))</f>
        <v>O</v>
      </c>
      <c r="C1804" s="3" t="str">
        <f>VLOOKUP($A1804,DICO_Complet!A:R,3,FALSE)</f>
        <v>Transaction</v>
      </c>
      <c r="D1804" s="3" t="str">
        <f>VLOOKUP($A1804,DICO_Complet!A:R,4,FALSE)</f>
        <v>transactionDetails</v>
      </c>
      <c r="E1804" s="3" t="str">
        <f>VLOOKUP($A1804,DICO_Complet!A:R,5,FALSE)</f>
        <v>temp_tACDenial</v>
      </c>
      <c r="F1804" s="3" t="str">
        <f>VLOOKUP($A1804,DICO_Complet!A:R,6,FALSE)</f>
        <v>Exact5HexBinaryText</v>
      </c>
      <c r="G1804" s="31" t="str">
        <f>VLOOKUP($A1804,DICO_Complet!A:R,7,FALSE)</f>
        <v>DNS</v>
      </c>
      <c r="H1804" s="31">
        <f>VLOOKUP($A1804,DICO_Complet!A:R,8,FALSE)</f>
        <v>0</v>
      </c>
      <c r="I1804" s="3" t="str">
        <f>IF(VLOOKUP($A1804,DICO_Complet!A:R,9,FALSE)&lt;&gt;0,VLOOKUP($A1804,DICO_Complet!A:R,9,FALSE),"")</f>
        <v/>
      </c>
      <c r="J1804" s="3" t="str">
        <f>VLOOKUP($A1804,DICO_Complet!A:R,10,FALSE)</f>
        <v>TAC Denial</v>
      </c>
      <c r="K1804" s="3" t="str">
        <f>IF(OR(ISNA(VLOOKUP(Tableau161920[[#This Row],[Référence]],MON_MSG!A:H,7,FALSE)),ISBLANK(VLOOKUP(Tableau161920[[#This Row],[Référence]],MON_MSG!A:H,7,FALSE))),"",VLOOKUP(Tableau161920[[#This Row],[Référence]],MON_MSG!A:H,7,FALSE))</f>
        <v/>
      </c>
      <c r="L1804" s="3" t="str">
        <f>IF(OR(ISNA(VLOOKUP(Tableau161920[[#This Row],[Référence]],MON_MSG!A:I,8,FALSE)),ISBLANK(VLOOKUP(Tableau161920[[#This Row],[Référence]],MON_MSG!A:I,8,FALSE))),"",VLOOKUP(Tableau161920[[#This Row],[Référence]],MON_MSG!A:I,8,FALSE))</f>
        <v/>
      </c>
      <c r="M1804" s="3" t="str">
        <f>IF(OR(ISNA(VLOOKUP(Tableau161920[[#This Row],[Référence]],MON_MSG!A:J,9,FALSE)),ISBLANK(VLOOKUP(Tableau161920[[#This Row],[Référence]],MON_MSG!A:J,9,FALSE))),"",VLOOKUP(Tableau161920[[#This Row],[Référence]],MON_MSG!A:J,9,FALSE))</f>
        <v/>
      </c>
      <c r="N1804" s="3" t="str">
        <f>IF(VLOOKUP($A1804,DICO_Complet!A:R,12,FALSE)=0,"",VLOOKUP($A1804,DICO_Complet!A:R,12,FALSE))</f>
        <v/>
      </c>
      <c r="O1804" s="3" t="str">
        <f>IF(VLOOKUP($A1804,DICO_Complet!A:R,13,FALSE)=0,"",VLOOKUP($A1804,DICO_Complet!A:R,13,FALSE))</f>
        <v/>
      </c>
      <c r="P1804" s="3" t="str">
        <f>IF(VLOOKUP($A1804,DICO_Complet!A:R,14,FALSE)=0,"",VLOOKUP($A1804,DICO_Complet!A:R,14,FALSE))</f>
        <v>072-DF18</v>
      </c>
      <c r="Q1804" s="3" t="str">
        <f>IF(VLOOKUP($A1804,DICO_Complet!A:R,15,FALSE)=0,"",VLOOKUP($A1804,DICO_Complet!A:R,15,FALSE))</f>
        <v/>
      </c>
      <c r="R1804" s="3" t="str">
        <f>IF(VLOOKUP($A1804,DICO_Complet!A:R,16,FALSE)=0,"",VLOOKUP($A1804,DICO_Complet!A:R,16,FALSE))</f>
        <v/>
      </c>
      <c r="S1804" s="3" t="str">
        <f>IF(VLOOKUP($A1804,DICO_Complet!A:R,17,FALSE)=0,"",VLOOKUP($A1804,DICO_Complet!A:R,17,FALSE))</f>
        <v/>
      </c>
      <c r="T1804" s="3" t="str">
        <f>IF(VLOOKUP($A1804,DICO_Complet!A:R,18,FALSE)=0,"",VLOOKUP($A1804,DICO_Complet!A:R,18,FALSE))</f>
        <v/>
      </c>
    </row>
    <row r="1805" spans="1:20">
      <c r="A1805" s="29">
        <v>250423110201</v>
      </c>
      <c r="B1805" s="30" t="str">
        <f>IF(ISNA(VLOOKUP(Tableau161920[[#This Row],[Référence]],MON_MSG!A:B,2,FALSE)),"N",IF($I1805="Obsolete","N","O"))</f>
        <v>O</v>
      </c>
      <c r="C1805" s="3" t="str">
        <f>VLOOKUP($A1805,DICO_Complet!A:R,3,FALSE)</f>
        <v>Transaction</v>
      </c>
      <c r="D1805" s="3" t="str">
        <f>VLOOKUP($A1805,DICO_Complet!A:R,4,FALSE)</f>
        <v>transactionDetails</v>
      </c>
      <c r="E1805" s="3" t="str">
        <f>VLOOKUP($A1805,DICO_Complet!A:R,5,FALSE)</f>
        <v>temp_tACOnline</v>
      </c>
      <c r="F1805" s="3" t="str">
        <f>VLOOKUP($A1805,DICO_Complet!A:R,6,FALSE)</f>
        <v>Exact5HexBinaryText</v>
      </c>
      <c r="G1805" s="31" t="str">
        <f>VLOOKUP($A1805,DICO_Complet!A:R,7,FALSE)</f>
        <v>DNS</v>
      </c>
      <c r="H1805" s="31">
        <f>VLOOKUP($A1805,DICO_Complet!A:R,8,FALSE)</f>
        <v>0</v>
      </c>
      <c r="I1805" s="3" t="str">
        <f>IF(VLOOKUP($A1805,DICO_Complet!A:R,9,FALSE)&lt;&gt;0,VLOOKUP($A1805,DICO_Complet!A:R,9,FALSE),"")</f>
        <v/>
      </c>
      <c r="J1805" s="3" t="str">
        <f>VLOOKUP($A1805,DICO_Complet!A:R,10,FALSE)</f>
        <v>TAC Online</v>
      </c>
      <c r="K1805" s="3" t="str">
        <f>IF(OR(ISNA(VLOOKUP(Tableau161920[[#This Row],[Référence]],MON_MSG!A:H,7,FALSE)),ISBLANK(VLOOKUP(Tableau161920[[#This Row],[Référence]],MON_MSG!A:H,7,FALSE))),"",VLOOKUP(Tableau161920[[#This Row],[Référence]],MON_MSG!A:H,7,FALSE))</f>
        <v/>
      </c>
      <c r="L1805" s="3" t="str">
        <f>IF(OR(ISNA(VLOOKUP(Tableau161920[[#This Row],[Référence]],MON_MSG!A:I,8,FALSE)),ISBLANK(VLOOKUP(Tableau161920[[#This Row],[Référence]],MON_MSG!A:I,8,FALSE))),"",VLOOKUP(Tableau161920[[#This Row],[Référence]],MON_MSG!A:I,8,FALSE))</f>
        <v/>
      </c>
      <c r="M1805" s="3" t="str">
        <f>IF(OR(ISNA(VLOOKUP(Tableau161920[[#This Row],[Référence]],MON_MSG!A:J,9,FALSE)),ISBLANK(VLOOKUP(Tableau161920[[#This Row],[Référence]],MON_MSG!A:J,9,FALSE))),"",VLOOKUP(Tableau161920[[#This Row],[Référence]],MON_MSG!A:J,9,FALSE))</f>
        <v/>
      </c>
      <c r="N1805" s="3" t="str">
        <f>IF(VLOOKUP($A1805,DICO_Complet!A:R,12,FALSE)=0,"",VLOOKUP($A1805,DICO_Complet!A:R,12,FALSE))</f>
        <v/>
      </c>
      <c r="O1805" s="3" t="str">
        <f>IF(VLOOKUP($A1805,DICO_Complet!A:R,13,FALSE)=0,"",VLOOKUP($A1805,DICO_Complet!A:R,13,FALSE))</f>
        <v/>
      </c>
      <c r="P1805" s="3" t="str">
        <f>IF(VLOOKUP($A1805,DICO_Complet!A:R,14,FALSE)=0,"",VLOOKUP($A1805,DICO_Complet!A:R,14,FALSE))</f>
        <v>072-DF18</v>
      </c>
      <c r="Q1805" s="3" t="str">
        <f>IF(VLOOKUP($A1805,DICO_Complet!A:R,15,FALSE)=0,"",VLOOKUP($A1805,DICO_Complet!A:R,15,FALSE))</f>
        <v/>
      </c>
      <c r="R1805" s="3" t="str">
        <f>IF(VLOOKUP($A1805,DICO_Complet!A:R,16,FALSE)=0,"",VLOOKUP($A1805,DICO_Complet!A:R,16,FALSE))</f>
        <v/>
      </c>
      <c r="S1805" s="3" t="str">
        <f>IF(VLOOKUP($A1805,DICO_Complet!A:R,17,FALSE)=0,"",VLOOKUP($A1805,DICO_Complet!A:R,17,FALSE))</f>
        <v/>
      </c>
      <c r="T1805" s="3" t="str">
        <f>IF(VLOOKUP($A1805,DICO_Complet!A:R,18,FALSE)=0,"",VLOOKUP($A1805,DICO_Complet!A:R,18,FALSE))</f>
        <v/>
      </c>
    </row>
    <row r="1806" spans="1:20">
      <c r="A1806" s="29">
        <v>250423110204</v>
      </c>
      <c r="B1806" s="30" t="str">
        <f>IF(ISNA(VLOOKUP(Tableau161920[[#This Row],[Référence]],MON_MSG!A:B,2,FALSE)),"N",IF($I1806="Obsolete","N","O"))</f>
        <v>O</v>
      </c>
      <c r="C1806" s="3" t="str">
        <f>VLOOKUP($A1806,DICO_Complet!A:R,3,FALSE)</f>
        <v>Transaction</v>
      </c>
      <c r="D1806" s="3" t="str">
        <f>VLOOKUP($A1806,DICO_Complet!A:R,4,FALSE)</f>
        <v>transactionDetails</v>
      </c>
      <c r="E1806" s="3" t="str">
        <f>VLOOKUP($A1806,DICO_Complet!A:R,5,FALSE)</f>
        <v>temp_tag</v>
      </c>
      <c r="F1806" s="3" t="str">
        <f>VLOOKUP($A1806,DICO_Complet!A:R,6,FALSE)</f>
        <v>Exact2HexBinaryText</v>
      </c>
      <c r="G1806" s="31" t="str">
        <f>VLOOKUP($A1806,DICO_Complet!A:R,7,FALSE)</f>
        <v>DNS</v>
      </c>
      <c r="H1806" s="31">
        <f>VLOOKUP($A1806,DICO_Complet!A:R,8,FALSE)</f>
        <v>0</v>
      </c>
      <c r="I1806" s="3" t="str">
        <f>IF(VLOOKUP($A1806,DICO_Complet!A:R,9,FALSE)&lt;&gt;0,VLOOKUP($A1806,DICO_Complet!A:R,9,FALSE),"")</f>
        <v/>
      </c>
      <c r="J1806" s="3" t="str">
        <f>VLOOKUP($A1806,DICO_Complet!A:R,10,FALSE)</f>
        <v>Tag</v>
      </c>
      <c r="K1806" s="3" t="str">
        <f>IF(OR(ISNA(VLOOKUP(Tableau161920[[#This Row],[Référence]],MON_MSG!A:H,7,FALSE)),ISBLANK(VLOOKUP(Tableau161920[[#This Row],[Référence]],MON_MSG!A:H,7,FALSE))),"",VLOOKUP(Tableau161920[[#This Row],[Référence]],MON_MSG!A:H,7,FALSE))</f>
        <v/>
      </c>
      <c r="L1806" s="3" t="str">
        <f>IF(OR(ISNA(VLOOKUP(Tableau161920[[#This Row],[Référence]],MON_MSG!A:I,8,FALSE)),ISBLANK(VLOOKUP(Tableau161920[[#This Row],[Référence]],MON_MSG!A:I,8,FALSE))),"",VLOOKUP(Tableau161920[[#This Row],[Référence]],MON_MSG!A:I,8,FALSE))</f>
        <v/>
      </c>
      <c r="M1806" s="3" t="str">
        <f>IF(OR(ISNA(VLOOKUP(Tableau161920[[#This Row],[Référence]],MON_MSG!A:J,9,FALSE)),ISBLANK(VLOOKUP(Tableau161920[[#This Row],[Référence]],MON_MSG!A:J,9,FALSE))),"",VLOOKUP(Tableau161920[[#This Row],[Référence]],MON_MSG!A:J,9,FALSE))</f>
        <v/>
      </c>
      <c r="N1806" s="3" t="str">
        <f>IF(VLOOKUP($A1806,DICO_Complet!A:R,12,FALSE)=0,"",VLOOKUP($A1806,DICO_Complet!A:R,12,FALSE))</f>
        <v/>
      </c>
      <c r="O1806" s="3" t="str">
        <f>IF(VLOOKUP($A1806,DICO_Complet!A:R,13,FALSE)=0,"",VLOOKUP($A1806,DICO_Complet!A:R,13,FALSE))</f>
        <v/>
      </c>
      <c r="P1806" s="3" t="str">
        <f>IF(VLOOKUP($A1806,DICO_Complet!A:R,14,FALSE)=0,"",VLOOKUP($A1806,DICO_Complet!A:R,14,FALSE))</f>
        <v>072-DF19</v>
      </c>
      <c r="Q1806" s="3" t="str">
        <f>IF(VLOOKUP($A1806,DICO_Complet!A:R,15,FALSE)=0,"",VLOOKUP($A1806,DICO_Complet!A:R,15,FALSE))</f>
        <v/>
      </c>
      <c r="R1806" s="3" t="str">
        <f>IF(VLOOKUP($A1806,DICO_Complet!A:R,16,FALSE)=0,"",VLOOKUP($A1806,DICO_Complet!A:R,16,FALSE))</f>
        <v/>
      </c>
      <c r="S1806" s="3" t="str">
        <f>IF(VLOOKUP($A1806,DICO_Complet!A:R,17,FALSE)=0,"",VLOOKUP($A1806,DICO_Complet!A:R,17,FALSE))</f>
        <v/>
      </c>
      <c r="T1806" s="3" t="str">
        <f>IF(VLOOKUP($A1806,DICO_Complet!A:R,18,FALSE)=0,"",VLOOKUP($A1806,DICO_Complet!A:R,18,FALSE))</f>
        <v/>
      </c>
    </row>
    <row r="1807" spans="1:20">
      <c r="A1807" s="29">
        <v>250423110205</v>
      </c>
      <c r="B1807" s="30" t="str">
        <f>IF(ISNA(VLOOKUP(Tableau161920[[#This Row],[Référence]],MON_MSG!A:B,2,FALSE)),"N",IF($I1807="Obsolete","N","O"))</f>
        <v>O</v>
      </c>
      <c r="C1807" s="3" t="str">
        <f>VLOOKUP($A1807,DICO_Complet!A:R,3,FALSE)</f>
        <v>Transaction</v>
      </c>
      <c r="D1807" s="3" t="str">
        <f>VLOOKUP($A1807,DICO_Complet!A:R,4,FALSE)</f>
        <v>transactionDetails</v>
      </c>
      <c r="E1807" s="3" t="str">
        <f>VLOOKUP($A1807,DICO_Complet!A:R,5,FALSE)</f>
        <v>temp_tagDataLength</v>
      </c>
      <c r="F1807" s="3" t="str">
        <f>VLOOKUP($A1807,DICO_Complet!A:R,6,FALSE)</f>
        <v>Exact1HexBinaryText</v>
      </c>
      <c r="G1807" s="31" t="str">
        <f>VLOOKUP($A1807,DICO_Complet!A:R,7,FALSE)</f>
        <v>DNS</v>
      </c>
      <c r="H1807" s="31">
        <f>VLOOKUP($A1807,DICO_Complet!A:R,8,FALSE)</f>
        <v>0</v>
      </c>
      <c r="I1807" s="3" t="str">
        <f>IF(VLOOKUP($A1807,DICO_Complet!A:R,9,FALSE)&lt;&gt;0,VLOOKUP($A1807,DICO_Complet!A:R,9,FALSE),"")</f>
        <v/>
      </c>
      <c r="J1807" s="3" t="str">
        <f>VLOOKUP($A1807,DICO_Complet!A:R,10,FALSE)</f>
        <v>Tag data length</v>
      </c>
      <c r="K1807" s="3" t="str">
        <f>IF(OR(ISNA(VLOOKUP(Tableau161920[[#This Row],[Référence]],MON_MSG!A:H,7,FALSE)),ISBLANK(VLOOKUP(Tableau161920[[#This Row],[Référence]],MON_MSG!A:H,7,FALSE))),"",VLOOKUP(Tableau161920[[#This Row],[Référence]],MON_MSG!A:H,7,FALSE))</f>
        <v/>
      </c>
      <c r="L1807" s="3" t="str">
        <f>IF(OR(ISNA(VLOOKUP(Tableau161920[[#This Row],[Référence]],MON_MSG!A:I,8,FALSE)),ISBLANK(VLOOKUP(Tableau161920[[#This Row],[Référence]],MON_MSG!A:I,8,FALSE))),"",VLOOKUP(Tableau161920[[#This Row],[Référence]],MON_MSG!A:I,8,FALSE))</f>
        <v/>
      </c>
      <c r="M1807" s="3" t="str">
        <f>IF(OR(ISNA(VLOOKUP(Tableau161920[[#This Row],[Référence]],MON_MSG!A:J,9,FALSE)),ISBLANK(VLOOKUP(Tableau161920[[#This Row],[Référence]],MON_MSG!A:J,9,FALSE))),"",VLOOKUP(Tableau161920[[#This Row],[Référence]],MON_MSG!A:J,9,FALSE))</f>
        <v/>
      </c>
      <c r="N1807" s="3" t="str">
        <f>IF(VLOOKUP($A1807,DICO_Complet!A:R,12,FALSE)=0,"",VLOOKUP($A1807,DICO_Complet!A:R,12,FALSE))</f>
        <v/>
      </c>
      <c r="O1807" s="3" t="str">
        <f>IF(VLOOKUP($A1807,DICO_Complet!A:R,13,FALSE)=0,"",VLOOKUP($A1807,DICO_Complet!A:R,13,FALSE))</f>
        <v/>
      </c>
      <c r="P1807" s="3" t="str">
        <f>IF(VLOOKUP($A1807,DICO_Complet!A:R,14,FALSE)=0,"",VLOOKUP($A1807,DICO_Complet!A:R,14,FALSE))</f>
        <v>072-DF19</v>
      </c>
      <c r="Q1807" s="3" t="str">
        <f>IF(VLOOKUP($A1807,DICO_Complet!A:R,15,FALSE)=0,"",VLOOKUP($A1807,DICO_Complet!A:R,15,FALSE))</f>
        <v/>
      </c>
      <c r="R1807" s="3" t="str">
        <f>IF(VLOOKUP($A1807,DICO_Complet!A:R,16,FALSE)=0,"",VLOOKUP($A1807,DICO_Complet!A:R,16,FALSE))</f>
        <v/>
      </c>
      <c r="S1807" s="3" t="str">
        <f>IF(VLOOKUP($A1807,DICO_Complet!A:R,17,FALSE)=0,"",VLOOKUP($A1807,DICO_Complet!A:R,17,FALSE))</f>
        <v/>
      </c>
      <c r="T1807" s="3" t="str">
        <f>IF(VLOOKUP($A1807,DICO_Complet!A:R,18,FALSE)=0,"",VLOOKUP($A1807,DICO_Complet!A:R,18,FALSE))</f>
        <v/>
      </c>
    </row>
    <row r="1808" spans="1:20">
      <c r="A1808" s="29">
        <v>250423110206</v>
      </c>
      <c r="B1808" s="30" t="str">
        <f>IF(ISNA(VLOOKUP(Tableau161920[[#This Row],[Référence]],MON_MSG!A:B,2,FALSE)),"N",IF($I1808="Obsolete","N","O"))</f>
        <v>O</v>
      </c>
      <c r="C1808" s="3" t="str">
        <f>VLOOKUP($A1808,DICO_Complet!A:R,3,FALSE)</f>
        <v>Transaction</v>
      </c>
      <c r="D1808" s="3" t="str">
        <f>VLOOKUP($A1808,DICO_Complet!A:R,4,FALSE)</f>
        <v>transactionDetails</v>
      </c>
      <c r="E1808" s="3" t="str">
        <f>VLOOKUP($A1808,DICO_Complet!A:R,5,FALSE)</f>
        <v>temp_tagValue</v>
      </c>
      <c r="F1808" s="3" t="str">
        <f>VLOOKUP($A1808,DICO_Complet!A:R,6,FALSE)</f>
        <v>Max252HexBinaryText</v>
      </c>
      <c r="G1808" s="31" t="str">
        <f>VLOOKUP($A1808,DICO_Complet!A:R,7,FALSE)</f>
        <v>DNS</v>
      </c>
      <c r="H1808" s="31">
        <f>VLOOKUP($A1808,DICO_Complet!A:R,8,FALSE)</f>
        <v>0</v>
      </c>
      <c r="I1808" s="3" t="str">
        <f>IF(VLOOKUP($A1808,DICO_Complet!A:R,9,FALSE)&lt;&gt;0,VLOOKUP($A1808,DICO_Complet!A:R,9,FALSE),"")</f>
        <v/>
      </c>
      <c r="J1808" s="3" t="str">
        <f>VLOOKUP($A1808,DICO_Complet!A:R,10,FALSE)</f>
        <v>Tag value</v>
      </c>
      <c r="K1808" s="3" t="str">
        <f>IF(OR(ISNA(VLOOKUP(Tableau161920[[#This Row],[Référence]],MON_MSG!A:H,7,FALSE)),ISBLANK(VLOOKUP(Tableau161920[[#This Row],[Référence]],MON_MSG!A:H,7,FALSE))),"",VLOOKUP(Tableau161920[[#This Row],[Référence]],MON_MSG!A:H,7,FALSE))</f>
        <v/>
      </c>
      <c r="L1808" s="3" t="str">
        <f>IF(OR(ISNA(VLOOKUP(Tableau161920[[#This Row],[Référence]],MON_MSG!A:I,8,FALSE)),ISBLANK(VLOOKUP(Tableau161920[[#This Row],[Référence]],MON_MSG!A:I,8,FALSE))),"",VLOOKUP(Tableau161920[[#This Row],[Référence]],MON_MSG!A:I,8,FALSE))</f>
        <v/>
      </c>
      <c r="M1808" s="3" t="str">
        <f>IF(OR(ISNA(VLOOKUP(Tableau161920[[#This Row],[Référence]],MON_MSG!A:J,9,FALSE)),ISBLANK(VLOOKUP(Tableau161920[[#This Row],[Référence]],MON_MSG!A:J,9,FALSE))),"",VLOOKUP(Tableau161920[[#This Row],[Référence]],MON_MSG!A:J,9,FALSE))</f>
        <v/>
      </c>
      <c r="N1808" s="3" t="str">
        <f>IF(VLOOKUP($A1808,DICO_Complet!A:R,12,FALSE)=0,"",VLOOKUP($A1808,DICO_Complet!A:R,12,FALSE))</f>
        <v/>
      </c>
      <c r="O1808" s="3" t="str">
        <f>IF(VLOOKUP($A1808,DICO_Complet!A:R,13,FALSE)=0,"",VLOOKUP($A1808,DICO_Complet!A:R,13,FALSE))</f>
        <v/>
      </c>
      <c r="P1808" s="3" t="str">
        <f>IF(VLOOKUP($A1808,DICO_Complet!A:R,14,FALSE)=0,"",VLOOKUP($A1808,DICO_Complet!A:R,14,FALSE))</f>
        <v>072-DF19</v>
      </c>
      <c r="Q1808" s="3" t="str">
        <f>IF(VLOOKUP($A1808,DICO_Complet!A:R,15,FALSE)=0,"",VLOOKUP($A1808,DICO_Complet!A:R,15,FALSE))</f>
        <v/>
      </c>
      <c r="R1808" s="3" t="str">
        <f>IF(VLOOKUP($A1808,DICO_Complet!A:R,16,FALSE)=0,"",VLOOKUP($A1808,DICO_Complet!A:R,16,FALSE))</f>
        <v/>
      </c>
      <c r="S1808" s="3" t="str">
        <f>IF(VLOOKUP($A1808,DICO_Complet!A:R,17,FALSE)=0,"",VLOOKUP($A1808,DICO_Complet!A:R,17,FALSE))</f>
        <v/>
      </c>
      <c r="T1808" s="3" t="str">
        <f>IF(VLOOKUP($A1808,DICO_Complet!A:R,18,FALSE)=0,"",VLOOKUP($A1808,DICO_Complet!A:R,18,FALSE))</f>
        <v/>
      </c>
    </row>
    <row r="1809" spans="1:20">
      <c r="A1809" s="29">
        <v>241112000221</v>
      </c>
      <c r="B1809" s="30" t="str">
        <f>IF(ISNA(VLOOKUP(Tableau161920[[#This Row],[Référence]],MON_MSG!A:B,2,FALSE)),"N",IF($I1809="Obsolete","N","O"))</f>
        <v>O</v>
      </c>
      <c r="C1809" s="3" t="str">
        <f>VLOOKUP($A1809,DICO_Complet!A:R,3,FALSE)</f>
        <v>Transaction</v>
      </c>
      <c r="D1809" s="3" t="str">
        <f>VLOOKUP($A1809,DICO_Complet!A:R,4,FALSE)</f>
        <v>transactionDetails</v>
      </c>
      <c r="E1809" s="3" t="str">
        <f>VLOOKUP($A1809,DICO_Complet!A:R,5,FALSE)</f>
        <v>terminalTransactionQualifiers</v>
      </c>
      <c r="F1809" s="3" t="str">
        <f>VLOOKUP($A1809,DICO_Complet!A:R,6,FALSE)</f>
        <v>Exact4HexBinaryText</v>
      </c>
      <c r="G1809" s="31" t="str">
        <f>VLOOKUP($A1809,DICO_Complet!A:R,7,FALSE)</f>
        <v>DNS</v>
      </c>
      <c r="H1809" s="31">
        <f>VLOOKUP($A1809,DICO_Complet!A:R,8,FALSE)</f>
        <v>0</v>
      </c>
      <c r="I1809" s="3" t="str">
        <f>IF(VLOOKUP($A1809,DICO_Complet!A:R,9,FALSE)&lt;&gt;0,VLOOKUP($A1809,DICO_Complet!A:R,9,FALSE),"")</f>
        <v/>
      </c>
      <c r="J1809" s="3" t="str">
        <f>VLOOKUP($A1809,DICO_Complet!A:R,10,FALSE)</f>
        <v>Terminal transaction qualifiers (TTQ)</v>
      </c>
      <c r="K1809" s="3" t="str">
        <f>IF(OR(ISNA(VLOOKUP(Tableau161920[[#This Row],[Référence]],MON_MSG!A:H,7,FALSE)),ISBLANK(VLOOKUP(Tableau161920[[#This Row],[Référence]],MON_MSG!A:H,7,FALSE))),"",VLOOKUP(Tableau161920[[#This Row],[Référence]],MON_MSG!A:H,7,FALSE))</f>
        <v/>
      </c>
      <c r="L1809" s="3" t="str">
        <f>IF(OR(ISNA(VLOOKUP(Tableau161920[[#This Row],[Référence]],MON_MSG!A:I,8,FALSE)),ISBLANK(VLOOKUP(Tableau161920[[#This Row],[Référence]],MON_MSG!A:I,8,FALSE))),"",VLOOKUP(Tableau161920[[#This Row],[Référence]],MON_MSG!A:I,8,FALSE))</f>
        <v/>
      </c>
      <c r="M1809" s="3" t="str">
        <f>IF(OR(ISNA(VLOOKUP(Tableau161920[[#This Row],[Référence]],MON_MSG!A:J,9,FALSE)),ISBLANK(VLOOKUP(Tableau161920[[#This Row],[Référence]],MON_MSG!A:J,9,FALSE))),"",VLOOKUP(Tableau161920[[#This Row],[Référence]],MON_MSG!A:J,9,FALSE))</f>
        <v/>
      </c>
      <c r="N1809" s="3" t="str">
        <f>IF(VLOOKUP($A1809,DICO_Complet!A:R,12,FALSE)=0,"",VLOOKUP($A1809,DICO_Complet!A:R,12,FALSE))</f>
        <v>RSB55_9F66</v>
      </c>
      <c r="O1809" s="3" t="str">
        <f>IF(VLOOKUP($A1809,DICO_Complet!A:R,13,FALSE)=0,"",VLOOKUP($A1809,DICO_Complet!A:R,13,FALSE))</f>
        <v>055-9F66</v>
      </c>
      <c r="P1809" s="3" t="str">
        <f>IF(VLOOKUP($A1809,DICO_Complet!A:R,14,FALSE)=0,"",VLOOKUP($A1809,DICO_Complet!A:R,14,FALSE))</f>
        <v>058-9F66</v>
      </c>
      <c r="Q1809" s="3" t="str">
        <f>IF(VLOOKUP($A1809,DICO_Complet!A:R,15,FALSE)=0,"",VLOOKUP($A1809,DICO_Complet!A:R,15,FALSE))</f>
        <v>055-9F66</v>
      </c>
      <c r="R1809" s="3" t="str">
        <f>IF(VLOOKUP($A1809,DICO_Complet!A:R,16,FALSE)=0,"",VLOOKUP($A1809,DICO_Complet!A:R,16,FALSE))</f>
        <v/>
      </c>
      <c r="S1809" s="3" t="str">
        <f>IF(VLOOKUP($A1809,DICO_Complet!A:R,17,FALSE)=0,"",VLOOKUP($A1809,DICO_Complet!A:R,17,FALSE))</f>
        <v/>
      </c>
      <c r="T1809" s="3" t="str">
        <f>IF(VLOOKUP($A1809,DICO_Complet!A:R,18,FALSE)=0,"",VLOOKUP($A1809,DICO_Complet!A:R,18,FALSE))</f>
        <v/>
      </c>
    </row>
    <row r="1810" spans="1:20">
      <c r="A1810" s="29">
        <v>250414114700</v>
      </c>
      <c r="B1810" s="30" t="str">
        <f>IF(ISNA(VLOOKUP(Tableau161920[[#This Row],[Référence]],MON_MSG!A:B,2,FALSE)),"N",IF($I1810="Obsolete","N","O"))</f>
        <v>O</v>
      </c>
      <c r="C1810" s="3" t="str">
        <f>VLOOKUP($A1810,DICO_Complet!A:R,3,FALSE)</f>
        <v>Transaction</v>
      </c>
      <c r="D1810" s="3" t="str">
        <f>VLOOKUP($A1810,DICO_Complet!A:R,4,FALSE)</f>
        <v>transactionDetails</v>
      </c>
      <c r="E1810" s="3" t="str">
        <f>VLOOKUP($A1810,DICO_Complet!A:R,5,FALSE)</f>
        <v>tipAmount</v>
      </c>
      <c r="F1810" s="3" t="str">
        <f>VLOOKUP($A1810,DICO_Complet!A:R,6,FALSE)</f>
        <v>AmountType</v>
      </c>
      <c r="G1810" s="31" t="str">
        <f>VLOOKUP($A1810,DICO_Complet!A:R,7,FALSE)</f>
        <v>DNS</v>
      </c>
      <c r="H1810" s="31">
        <f>VLOOKUP($A1810,DICO_Complet!A:R,8,FALSE)</f>
        <v>0</v>
      </c>
      <c r="I1810" s="3" t="str">
        <f>IF(VLOOKUP($A1810,DICO_Complet!A:R,9,FALSE)&lt;&gt;0,VLOOKUP($A1810,DICO_Complet!A:R,9,FALSE),"")</f>
        <v/>
      </c>
      <c r="J1810" s="3" t="str">
        <f>VLOOKUP($A1810,DICO_Complet!A:R,10,FALSE)</f>
        <v>Tip amount</v>
      </c>
      <c r="K1810" s="3" t="str">
        <f>IF(OR(ISNA(VLOOKUP(Tableau161920[[#This Row],[Référence]],MON_MSG!A:H,7,FALSE)),ISBLANK(VLOOKUP(Tableau161920[[#This Row],[Référence]],MON_MSG!A:H,7,FALSE))),"",VLOOKUP(Tableau161920[[#This Row],[Référence]],MON_MSG!A:H,7,FALSE))</f>
        <v/>
      </c>
      <c r="L1810" s="3" t="str">
        <f>IF(OR(ISNA(VLOOKUP(Tableau161920[[#This Row],[Référence]],MON_MSG!A:I,8,FALSE)),ISBLANK(VLOOKUP(Tableau161920[[#This Row],[Référence]],MON_MSG!A:I,8,FALSE))),"",VLOOKUP(Tableau161920[[#This Row],[Référence]],MON_MSG!A:I,8,FALSE))</f>
        <v/>
      </c>
      <c r="M1810" s="3" t="str">
        <f>IF(OR(ISNA(VLOOKUP(Tableau161920[[#This Row],[Référence]],MON_MSG!A:J,9,FALSE)),ISBLANK(VLOOKUP(Tableau161920[[#This Row],[Référence]],MON_MSG!A:J,9,FALSE))),"",VLOOKUP(Tableau161920[[#This Row],[Référence]],MON_MSG!A:J,9,FALSE))</f>
        <v/>
      </c>
      <c r="N1810" s="3" t="str">
        <f>IF(VLOOKUP($A1810,DICO_Complet!A:R,12,FALSE)=0,"",VLOOKUP($A1810,DICO_Complet!A:R,12,FALSE))</f>
        <v/>
      </c>
      <c r="O1810" s="3" t="str">
        <f>IF(VLOOKUP($A1810,DICO_Complet!A:R,13,FALSE)=0,"",VLOOKUP($A1810,DICO_Complet!A:R,13,FALSE))</f>
        <v/>
      </c>
      <c r="P1810" s="3" t="str">
        <f>IF(VLOOKUP($A1810,DICO_Complet!A:R,14,FALSE)=0,"",VLOOKUP($A1810,DICO_Complet!A:R,14,FALSE))</f>
        <v>054-44</v>
      </c>
      <c r="Q1810" s="3" t="str">
        <f>IF(VLOOKUP($A1810,DICO_Complet!A:R,15,FALSE)=0,"",VLOOKUP($A1810,DICO_Complet!A:R,15,FALSE))</f>
        <v/>
      </c>
      <c r="R1810" s="3" t="str">
        <f>IF(VLOOKUP($A1810,DICO_Complet!A:R,16,FALSE)=0,"",VLOOKUP($A1810,DICO_Complet!A:R,16,FALSE))</f>
        <v/>
      </c>
      <c r="S1810" s="3" t="str">
        <f>IF(VLOOKUP($A1810,DICO_Complet!A:R,17,FALSE)=0,"",VLOOKUP($A1810,DICO_Complet!A:R,17,FALSE))</f>
        <v/>
      </c>
      <c r="T1810" s="3" t="str">
        <f>IF(VLOOKUP($A1810,DICO_Complet!A:R,18,FALSE)=0,"",VLOOKUP($A1810,DICO_Complet!A:R,18,FALSE))</f>
        <v/>
      </c>
    </row>
    <row r="1811" spans="1:20">
      <c r="A1811" s="29">
        <v>241112000222</v>
      </c>
      <c r="B1811" s="30" t="str">
        <f>IF(ISNA(VLOOKUP(Tableau161920[[#This Row],[Référence]],MON_MSG!A:B,2,FALSE)),"N",IF($I1811="Obsolete","N","O"))</f>
        <v>O</v>
      </c>
      <c r="C1811" s="3" t="str">
        <f>VLOOKUP($A1811,DICO_Complet!A:R,3,FALSE)</f>
        <v>Transaction</v>
      </c>
      <c r="D1811" s="3" t="str">
        <f>VLOOKUP($A1811,DICO_Complet!A:R,4,FALSE)</f>
        <v>transactionDetails</v>
      </c>
      <c r="E1811" s="3" t="str">
        <f>VLOOKUP($A1811,DICO_Complet!A:R,5,FALSE)</f>
        <v>tokenAuthenticationVerificationValue</v>
      </c>
      <c r="F1811" s="3" t="str">
        <f>VLOOKUP($A1811,DICO_Complet!A:R,6,FALSE)</f>
        <v>Min4Max40HexBinaryText</v>
      </c>
      <c r="G1811" s="31" t="str">
        <f>VLOOKUP($A1811,DICO_Complet!A:R,7,FALSE)</f>
        <v>DNS</v>
      </c>
      <c r="H1811" s="31">
        <f>VLOOKUP($A1811,DICO_Complet!A:R,8,FALSE)</f>
        <v>0</v>
      </c>
      <c r="I1811" s="3" t="str">
        <f>IF(VLOOKUP($A1811,DICO_Complet!A:R,9,FALSE)&lt;&gt;0,VLOOKUP($A1811,DICO_Complet!A:R,9,FALSE),"")</f>
        <v/>
      </c>
      <c r="J1811" s="3" t="str">
        <f>VLOOKUP($A1811,DICO_Complet!A:R,10,FALSE)</f>
        <v>Token authentification verification value</v>
      </c>
      <c r="K1811" s="3" t="str">
        <f>IF(OR(ISNA(VLOOKUP(Tableau161920[[#This Row],[Référence]],MON_MSG!A:H,7,FALSE)),ISBLANK(VLOOKUP(Tableau161920[[#This Row],[Référence]],MON_MSG!A:H,7,FALSE))),"",VLOOKUP(Tableau161920[[#This Row],[Référence]],MON_MSG!A:H,7,FALSE))</f>
        <v/>
      </c>
      <c r="L1811" s="3" t="str">
        <f>IF(OR(ISNA(VLOOKUP(Tableau161920[[#This Row],[Référence]],MON_MSG!A:I,8,FALSE)),ISBLANK(VLOOKUP(Tableau161920[[#This Row],[Référence]],MON_MSG!A:I,8,FALSE))),"",VLOOKUP(Tableau161920[[#This Row],[Référence]],MON_MSG!A:I,8,FALSE))</f>
        <v/>
      </c>
      <c r="M1811" s="3" t="str">
        <f>IF(OR(ISNA(VLOOKUP(Tableau161920[[#This Row],[Référence]],MON_MSG!A:J,9,FALSE)),ISBLANK(VLOOKUP(Tableau161920[[#This Row],[Référence]],MON_MSG!A:J,9,FALSE))),"",VLOOKUP(Tableau161920[[#This Row],[Référence]],MON_MSG!A:J,9,FALSE))</f>
        <v/>
      </c>
      <c r="N1811" s="3" t="str">
        <f>IF(VLOOKUP($A1811,DICO_Complet!A:R,12,FALSE)=0,"",VLOOKUP($A1811,DICO_Complet!A:R,12,FALSE))</f>
        <v>RSB119_0015</v>
      </c>
      <c r="O1811" s="3" t="str">
        <f>IF(VLOOKUP($A1811,DICO_Complet!A:R,13,FALSE)=0,"",VLOOKUP($A1811,DICO_Complet!A:R,13,FALSE))</f>
        <v>119-0015</v>
      </c>
      <c r="P1811" s="3" t="str">
        <f>IF(VLOOKUP($A1811,DICO_Complet!A:R,14,FALSE)=0,"",VLOOKUP($A1811,DICO_Complet!A:R,14,FALSE))</f>
        <v/>
      </c>
      <c r="Q1811" s="3" t="str">
        <f>IF(VLOOKUP($A1811,DICO_Complet!A:R,15,FALSE)=0,"",VLOOKUP($A1811,DICO_Complet!A:R,15,FALSE))</f>
        <v>119-0015</v>
      </c>
      <c r="R1811" s="3" t="str">
        <f>IF(VLOOKUP($A1811,DICO_Complet!A:R,16,FALSE)=0,"",VLOOKUP($A1811,DICO_Complet!A:R,16,FALSE))</f>
        <v>126.8</v>
      </c>
      <c r="S1811" s="3" t="str">
        <f>IF(VLOOKUP($A1811,DICO_Complet!A:R,17,FALSE)=0,"",VLOOKUP($A1811,DICO_Complet!A:R,17,FALSE))</f>
        <v>DE 104 SE 001</v>
      </c>
      <c r="T1811" s="3" t="str">
        <f>IF(VLOOKUP($A1811,DICO_Complet!A:R,18,FALSE)=0,"",VLOOKUP($A1811,DICO_Complet!A:R,18,FALSE))</f>
        <v/>
      </c>
    </row>
    <row r="1812" spans="1:20">
      <c r="A1812" s="29">
        <v>241112000224</v>
      </c>
      <c r="B1812" s="30" t="str">
        <f>IF(ISNA(VLOOKUP(Tableau161920[[#This Row],[Référence]],MON_MSG!A:B,2,FALSE)),"N",IF($I1812="Obsolete","N","O"))</f>
        <v>O</v>
      </c>
      <c r="C1812" s="3" t="str">
        <f>VLOOKUP($A1812,DICO_Complet!A:R,3,FALSE)</f>
        <v>Transaction</v>
      </c>
      <c r="D1812" s="3" t="str">
        <f>VLOOKUP($A1812,DICO_Complet!A:R,4,FALSE)</f>
        <v>transactionDetails</v>
      </c>
      <c r="E1812" s="3" t="str">
        <f>VLOOKUP($A1812,DICO_Complet!A:R,5,FALSE)</f>
        <v>totalAmount</v>
      </c>
      <c r="F1812" s="3" t="str">
        <f>VLOOKUP($A1812,DICO_Complet!A:R,6,FALSE)</f>
        <v>AmountType</v>
      </c>
      <c r="G1812" s="31" t="str">
        <f>VLOOKUP($A1812,DICO_Complet!A:R,7,FALSE)</f>
        <v>DNS</v>
      </c>
      <c r="H1812" s="31">
        <f>VLOOKUP($A1812,DICO_Complet!A:R,8,FALSE)</f>
        <v>0</v>
      </c>
      <c r="I1812" s="3" t="str">
        <f>IF(VLOOKUP($A1812,DICO_Complet!A:R,9,FALSE)&lt;&gt;0,VLOOKUP($A1812,DICO_Complet!A:R,9,FALSE),"")</f>
        <v/>
      </c>
      <c r="J1812" s="3" t="str">
        <f>VLOOKUP($A1812,DICO_Complet!A:R,10,FALSE)</f>
        <v>Total Amount</v>
      </c>
      <c r="K1812" s="3" t="str">
        <f>IF(OR(ISNA(VLOOKUP(Tableau161920[[#This Row],[Référence]],MON_MSG!A:H,7,FALSE)),ISBLANK(VLOOKUP(Tableau161920[[#This Row],[Référence]],MON_MSG!A:H,7,FALSE))),"",VLOOKUP(Tableau161920[[#This Row],[Référence]],MON_MSG!A:H,7,FALSE))</f>
        <v/>
      </c>
      <c r="L1812" s="3" t="str">
        <f>IF(OR(ISNA(VLOOKUP(Tableau161920[[#This Row],[Référence]],MON_MSG!A:I,8,FALSE)),ISBLANK(VLOOKUP(Tableau161920[[#This Row],[Référence]],MON_MSG!A:I,8,FALSE))),"",VLOOKUP(Tableau161920[[#This Row],[Référence]],MON_MSG!A:I,8,FALSE))</f>
        <v/>
      </c>
      <c r="M1812" s="3" t="str">
        <f>IF(OR(ISNA(VLOOKUP(Tableau161920[[#This Row],[Référence]],MON_MSG!A:J,9,FALSE)),ISBLANK(VLOOKUP(Tableau161920[[#This Row],[Référence]],MON_MSG!A:J,9,FALSE))),"",VLOOKUP(Tableau161920[[#This Row],[Référence]],MON_MSG!A:J,9,FALSE))</f>
        <v/>
      </c>
      <c r="N1812" s="3" t="str">
        <f>IF(VLOOKUP($A1812,DICO_Complet!A:R,12,FALSE)=0,"",VLOOKUP($A1812,DICO_Complet!A:R,12,FALSE))</f>
        <v>ISO 4, ISO49, ISO50</v>
      </c>
      <c r="O1812" s="3" t="str">
        <f>IF(VLOOKUP($A1812,DICO_Complet!A:R,13,FALSE)=0,"",VLOOKUP($A1812,DICO_Complet!A:R,13,FALSE))</f>
        <v>004;049;050</v>
      </c>
      <c r="P1812" s="3" t="str">
        <f>IF(VLOOKUP($A1812,DICO_Complet!A:R,14,FALSE)=0,"",VLOOKUP($A1812,DICO_Complet!A:R,14,FALSE))</f>
        <v>004;049;050;054-43</v>
      </c>
      <c r="Q1812" s="3" t="str">
        <f>IF(VLOOKUP($A1812,DICO_Complet!A:R,15,FALSE)=0,"",VLOOKUP($A1812,DICO_Complet!A:R,15,FALSE))</f>
        <v>049;004</v>
      </c>
      <c r="R1812" s="3" t="str">
        <f>IF(VLOOKUP($A1812,DICO_Complet!A:R,16,FALSE)=0,"",VLOOKUP($A1812,DICO_Complet!A:R,16,FALSE))</f>
        <v/>
      </c>
      <c r="S1812" s="3" t="str">
        <f>IF(VLOOKUP($A1812,DICO_Complet!A:R,17,FALSE)=0,"",VLOOKUP($A1812,DICO_Complet!A:R,17,FALSE))</f>
        <v/>
      </c>
      <c r="T1812" s="3" t="str">
        <f>IF(VLOOKUP($A1812,DICO_Complet!A:R,18,FALSE)=0,"",VLOOKUP($A1812,DICO_Complet!A:R,18,FALSE))</f>
        <v/>
      </c>
    </row>
    <row r="1813" spans="1:20">
      <c r="A1813" s="29">
        <v>250422133704</v>
      </c>
      <c r="B1813" s="30" t="str">
        <f>IF(ISNA(VLOOKUP(Tableau161920[[#This Row],[Référence]],MON_MSG!A:B,2,FALSE)),"N",IF($I1813="Obsolete","N","O"))</f>
        <v>O</v>
      </c>
      <c r="C1813" s="3" t="str">
        <f>VLOOKUP($A1813,DICO_Complet!A:R,3,FALSE)</f>
        <v>Transaction</v>
      </c>
      <c r="D1813" s="3" t="str">
        <f>VLOOKUP($A1813,DICO_Complet!A:R,4,FALSE)</f>
        <v>transactionDetails</v>
      </c>
      <c r="E1813" s="3" t="str">
        <f>VLOOKUP($A1813,DICO_Complet!A:R,5,FALSE)</f>
        <v>totalNumberOfPayments</v>
      </c>
      <c r="F1813" s="3" t="str">
        <f>VLOOKUP($A1813,DICO_Complet!A:R,6,FALSE)</f>
        <v>Max10NumericText</v>
      </c>
      <c r="G1813" s="31" t="str">
        <f>VLOOKUP($A1813,DICO_Complet!A:R,7,FALSE)</f>
        <v>DNS</v>
      </c>
      <c r="H1813" s="31">
        <f>VLOOKUP($A1813,DICO_Complet!A:R,8,FALSE)</f>
        <v>0</v>
      </c>
      <c r="I1813" s="3" t="str">
        <f>IF(VLOOKUP($A1813,DICO_Complet!A:R,9,FALSE)&lt;&gt;0,VLOOKUP($A1813,DICO_Complet!A:R,9,FALSE),"")</f>
        <v/>
      </c>
      <c r="J1813" s="3" t="str">
        <f>VLOOKUP($A1813,DICO_Complet!A:R,10,FALSE)</f>
        <v>Total number of payments for the same transaction</v>
      </c>
      <c r="K1813" s="3" t="str">
        <f>IF(OR(ISNA(VLOOKUP(Tableau161920[[#This Row],[Référence]],MON_MSG!A:H,7,FALSE)),ISBLANK(VLOOKUP(Tableau161920[[#This Row],[Référence]],MON_MSG!A:H,7,FALSE))),"",VLOOKUP(Tableau161920[[#This Row],[Référence]],MON_MSG!A:H,7,FALSE))</f>
        <v/>
      </c>
      <c r="L1813" s="3" t="str">
        <f>IF(OR(ISNA(VLOOKUP(Tableau161920[[#This Row],[Référence]],MON_MSG!A:I,8,FALSE)),ISBLANK(VLOOKUP(Tableau161920[[#This Row],[Référence]],MON_MSG!A:I,8,FALSE))),"",VLOOKUP(Tableau161920[[#This Row],[Référence]],MON_MSG!A:I,8,FALSE))</f>
        <v/>
      </c>
      <c r="M1813" s="3" t="str">
        <f>IF(OR(ISNA(VLOOKUP(Tableau161920[[#This Row],[Référence]],MON_MSG!A:J,9,FALSE)),ISBLANK(VLOOKUP(Tableau161920[[#This Row],[Référence]],MON_MSG!A:J,9,FALSE))),"",VLOOKUP(Tableau161920[[#This Row],[Référence]],MON_MSG!A:J,9,FALSE))</f>
        <v/>
      </c>
      <c r="N1813" s="3" t="str">
        <f>IF(VLOOKUP($A1813,DICO_Complet!A:R,12,FALSE)=0,"",VLOOKUP($A1813,DICO_Complet!A:R,12,FALSE))</f>
        <v/>
      </c>
      <c r="O1813" s="3" t="str">
        <f>IF(VLOOKUP($A1813,DICO_Complet!A:R,13,FALSE)=0,"",VLOOKUP($A1813,DICO_Complet!A:R,13,FALSE))</f>
        <v/>
      </c>
      <c r="P1813" s="3" t="str">
        <f>IF(VLOOKUP($A1813,DICO_Complet!A:R,14,FALSE)=0,"",VLOOKUP($A1813,DICO_Complet!A:R,14,FALSE))</f>
        <v>059-0044</v>
      </c>
      <c r="Q1813" s="3" t="str">
        <f>IF(VLOOKUP($A1813,DICO_Complet!A:R,15,FALSE)=0,"",VLOOKUP($A1813,DICO_Complet!A:R,15,FALSE))</f>
        <v/>
      </c>
      <c r="R1813" s="3" t="str">
        <f>IF(VLOOKUP($A1813,DICO_Complet!A:R,16,FALSE)=0,"",VLOOKUP($A1813,DICO_Complet!A:R,16,FALSE))</f>
        <v/>
      </c>
      <c r="S1813" s="3" t="str">
        <f>IF(VLOOKUP($A1813,DICO_Complet!A:R,17,FALSE)=0,"",VLOOKUP($A1813,DICO_Complet!A:R,17,FALSE))</f>
        <v/>
      </c>
      <c r="T1813" s="3" t="str">
        <f>IF(VLOOKUP($A1813,DICO_Complet!A:R,18,FALSE)=0,"",VLOOKUP($A1813,DICO_Complet!A:R,18,FALSE))</f>
        <v/>
      </c>
    </row>
    <row r="1814" spans="1:20">
      <c r="A1814" s="29">
        <v>251125100005</v>
      </c>
      <c r="B1814" s="30" t="str">
        <f>IF(ISNA(VLOOKUP(Tableau161920[[#This Row],[Référence]],MON_MSG!A:B,2,FALSE)),"N",IF($I1814="Obsolete","N","O"))</f>
        <v>O</v>
      </c>
      <c r="C1814" s="3" t="str">
        <f>VLOOKUP($A1814,DICO_Complet!A:R,3,FALSE)</f>
        <v>Transaction</v>
      </c>
      <c r="D1814" s="3" t="str">
        <f>VLOOKUP($A1814,DICO_Complet!A:R,4,FALSE)</f>
        <v>transactionDetails</v>
      </c>
      <c r="E1814" s="3" t="str">
        <f>VLOOKUP($A1814,DICO_Complet!A:R,5,FALSE)</f>
        <v>transactionFeeAmount</v>
      </c>
      <c r="F1814" s="3" t="str">
        <f>VLOOKUP($A1814,DICO_Complet!A:R,6,FALSE)</f>
        <v>AmountType</v>
      </c>
      <c r="G1814" s="31" t="str">
        <f>VLOOKUP($A1814,DICO_Complet!A:R,7,FALSE)</f>
        <v>DNS</v>
      </c>
      <c r="H1814" s="31">
        <f>VLOOKUP($A1814,DICO_Complet!A:R,8,FALSE)</f>
        <v>0</v>
      </c>
      <c r="I1814" s="3" t="str">
        <f>IF(VLOOKUP($A1814,DICO_Complet!A:R,9,FALSE)&lt;&gt;0,VLOOKUP($A1814,DICO_Complet!A:R,9,FALSE),"")</f>
        <v/>
      </c>
      <c r="J1814" s="3" t="str">
        <f>VLOOKUP($A1814,DICO_Complet!A:R,10,FALSE)</f>
        <v>Transaction fee amount</v>
      </c>
      <c r="K1814" s="3" t="str">
        <f>IF(OR(ISNA(VLOOKUP(Tableau161920[[#This Row],[Référence]],MON_MSG!A:H,7,FALSE)),ISBLANK(VLOOKUP(Tableau161920[[#This Row],[Référence]],MON_MSG!A:H,7,FALSE))),"",VLOOKUP(Tableau161920[[#This Row],[Référence]],MON_MSG!A:H,7,FALSE))</f>
        <v/>
      </c>
      <c r="L1814" s="3" t="str">
        <f>IF(OR(ISNA(VLOOKUP(Tableau161920[[#This Row],[Référence]],MON_MSG!A:I,8,FALSE)),ISBLANK(VLOOKUP(Tableau161920[[#This Row],[Référence]],MON_MSG!A:I,8,FALSE))),"",VLOOKUP(Tableau161920[[#This Row],[Référence]],MON_MSG!A:I,8,FALSE))</f>
        <v/>
      </c>
      <c r="M1814" s="3" t="str">
        <f>IF(OR(ISNA(VLOOKUP(Tableau161920[[#This Row],[Référence]],MON_MSG!A:J,9,FALSE)),ISBLANK(VLOOKUP(Tableau161920[[#This Row],[Référence]],MON_MSG!A:J,9,FALSE))),"",VLOOKUP(Tableau161920[[#This Row],[Référence]],MON_MSG!A:J,9,FALSE))</f>
        <v/>
      </c>
      <c r="N1814" s="3" t="str">
        <f>IF(VLOOKUP($A1814,DICO_Complet!A:R,12,FALSE)=0,"",VLOOKUP($A1814,DICO_Complet!A:R,12,FALSE))</f>
        <v/>
      </c>
      <c r="O1814" s="3" t="str">
        <f>IF(VLOOKUP($A1814,DICO_Complet!A:R,13,FALSE)=0,"",VLOOKUP($A1814,DICO_Complet!A:R,13,FALSE))</f>
        <v>028</v>
      </c>
      <c r="P1814" s="3" t="str">
        <f>IF(VLOOKUP($A1814,DICO_Complet!A:R,14,FALSE)=0,"",VLOOKUP($A1814,DICO_Complet!A:R,14,FALSE))</f>
        <v/>
      </c>
      <c r="Q1814" s="3" t="str">
        <f>IF(VLOOKUP($A1814,DICO_Complet!A:R,15,FALSE)=0,"",VLOOKUP($A1814,DICO_Complet!A:R,15,FALSE))</f>
        <v/>
      </c>
      <c r="R1814" s="3" t="str">
        <f>IF(VLOOKUP($A1814,DICO_Complet!A:R,16,FALSE)=0,"",VLOOKUP($A1814,DICO_Complet!A:R,16,FALSE))</f>
        <v/>
      </c>
      <c r="S1814" s="3" t="str">
        <f>IF(VLOOKUP($A1814,DICO_Complet!A:R,17,FALSE)=0,"",VLOOKUP($A1814,DICO_Complet!A:R,17,FALSE))</f>
        <v/>
      </c>
      <c r="T1814" s="3" t="str">
        <f>IF(VLOOKUP($A1814,DICO_Complet!A:R,18,FALSE)=0,"",VLOOKUP($A1814,DICO_Complet!A:R,18,FALSE))</f>
        <v/>
      </c>
    </row>
    <row r="1815" spans="1:20">
      <c r="A1815" s="29">
        <v>250901001203</v>
      </c>
      <c r="B1815" s="30" t="str">
        <f>IF(ISNA(VLOOKUP(Tableau161920[[#This Row],[Référence]],MON_MSG!A:B,2,FALSE)),"N",IF($I1815="Obsolete","N","O"))</f>
        <v>O</v>
      </c>
      <c r="C1815" s="3" t="str">
        <f>VLOOKUP($A1815,DICO_Complet!A:R,3,FALSE)</f>
        <v>Transaction</v>
      </c>
      <c r="D1815" s="3" t="str">
        <f>VLOOKUP($A1815,DICO_Complet!A:R,4,FALSE)</f>
        <v>transactionDetails</v>
      </c>
      <c r="E1815" s="3" t="str">
        <f>VLOOKUP($A1815,DICO_Complet!A:R,5,FALSE)</f>
        <v>transactionIccOtherAmount</v>
      </c>
      <c r="F1815" s="3" t="str">
        <f>VLOOKUP($A1815,DICO_Complet!A:R,6,FALSE)</f>
        <v>AmountType</v>
      </c>
      <c r="G1815" s="31" t="str">
        <f>VLOOKUP($A1815,DICO_Complet!A:R,7,FALSE)</f>
        <v>DNS</v>
      </c>
      <c r="H1815" s="31">
        <f>VLOOKUP($A1815,DICO_Complet!A:R,8,FALSE)</f>
        <v>0</v>
      </c>
      <c r="I1815" s="3" t="str">
        <f>IF(VLOOKUP($A1815,DICO_Complet!A:R,9,FALSE)&lt;&gt;0,VLOOKUP($A1815,DICO_Complet!A:R,9,FALSE),"")</f>
        <v/>
      </c>
      <c r="J1815" s="3" t="str">
        <f>VLOOKUP($A1815,DICO_Complet!A:R,10,FALSE)</f>
        <v>Transaction other amount</v>
      </c>
      <c r="K1815" s="3" t="str">
        <f>IF(OR(ISNA(VLOOKUP(Tableau161920[[#This Row],[Référence]],MON_MSG!A:H,7,FALSE)),ISBLANK(VLOOKUP(Tableau161920[[#This Row],[Référence]],MON_MSG!A:H,7,FALSE))),"",VLOOKUP(Tableau161920[[#This Row],[Référence]],MON_MSG!A:H,7,FALSE))</f>
        <v/>
      </c>
      <c r="L1815" s="3" t="str">
        <f>IF(OR(ISNA(VLOOKUP(Tableau161920[[#This Row],[Référence]],MON_MSG!A:I,8,FALSE)),ISBLANK(VLOOKUP(Tableau161920[[#This Row],[Référence]],MON_MSG!A:I,8,FALSE))),"",VLOOKUP(Tableau161920[[#This Row],[Référence]],MON_MSG!A:I,8,FALSE))</f>
        <v/>
      </c>
      <c r="M1815" s="3" t="str">
        <f>IF(OR(ISNA(VLOOKUP(Tableau161920[[#This Row],[Référence]],MON_MSG!A:J,9,FALSE)),ISBLANK(VLOOKUP(Tableau161920[[#This Row],[Référence]],MON_MSG!A:J,9,FALSE))),"",VLOOKUP(Tableau161920[[#This Row],[Référence]],MON_MSG!A:J,9,FALSE))</f>
        <v/>
      </c>
      <c r="N1815" s="3" t="str">
        <f>IF(VLOOKUP($A1815,DICO_Complet!A:R,12,FALSE)=0,"",VLOOKUP($A1815,DICO_Complet!A:R,12,FALSE))</f>
        <v>RSB55_9F03</v>
      </c>
      <c r="O1815" s="3" t="str">
        <f>IF(VLOOKUP($A1815,DICO_Complet!A:R,13,FALSE)=0,"",VLOOKUP($A1815,DICO_Complet!A:R,13,FALSE))</f>
        <v>055-9F03</v>
      </c>
      <c r="P1815" s="3" t="str">
        <f>IF(VLOOKUP($A1815,DICO_Complet!A:R,14,FALSE)=0,"",VLOOKUP($A1815,DICO_Complet!A:R,14,FALSE))</f>
        <v/>
      </c>
      <c r="Q1815" s="3" t="str">
        <f>IF(VLOOKUP($A1815,DICO_Complet!A:R,15,FALSE)=0,"",VLOOKUP($A1815,DICO_Complet!A:R,15,FALSE))</f>
        <v/>
      </c>
      <c r="R1815" s="3" t="str">
        <f>IF(VLOOKUP($A1815,DICO_Complet!A:R,16,FALSE)=0,"",VLOOKUP($A1815,DICO_Complet!A:R,16,FALSE))</f>
        <v/>
      </c>
      <c r="S1815" s="3" t="str">
        <f>IF(VLOOKUP($A1815,DICO_Complet!A:R,17,FALSE)=0,"",VLOOKUP($A1815,DICO_Complet!A:R,17,FALSE))</f>
        <v/>
      </c>
      <c r="T1815" s="3" t="str">
        <f>IF(VLOOKUP($A1815,DICO_Complet!A:R,18,FALSE)=0,"",VLOOKUP($A1815,DICO_Complet!A:R,18,FALSE))</f>
        <v/>
      </c>
    </row>
    <row r="1816" spans="1:20">
      <c r="A1816" s="29">
        <v>250414115106</v>
      </c>
      <c r="B1816" s="30" t="str">
        <f>IF(ISNA(VLOOKUP(Tableau161920[[#This Row],[Référence]],MON_MSG!A:B,2,FALSE)),"N",IF($I1816="Obsolete","N","O"))</f>
        <v>O</v>
      </c>
      <c r="C1816" s="3" t="str">
        <f>VLOOKUP($A1816,DICO_Complet!A:R,3,FALSE)</f>
        <v>Transaction</v>
      </c>
      <c r="D1816" s="3" t="str">
        <f>VLOOKUP($A1816,DICO_Complet!A:R,4,FALSE)</f>
        <v>transactionDetails</v>
      </c>
      <c r="E1816" s="3" t="str">
        <f>VLOOKUP($A1816,DICO_Complet!A:R,5,FALSE)</f>
        <v>transferService</v>
      </c>
      <c r="F1816" s="3" t="str">
        <f>VLOOKUP($A1816,DICO_Complet!A:R,6,FALSE)</f>
        <v>AmountType</v>
      </c>
      <c r="G1816" s="31" t="str">
        <f>VLOOKUP($A1816,DICO_Complet!A:R,7,FALSE)</f>
        <v>DNS</v>
      </c>
      <c r="H1816" s="31">
        <f>VLOOKUP($A1816,DICO_Complet!A:R,8,FALSE)</f>
        <v>0</v>
      </c>
      <c r="I1816" s="3" t="str">
        <f>IF(VLOOKUP($A1816,DICO_Complet!A:R,9,FALSE)&lt;&gt;0,VLOOKUP($A1816,DICO_Complet!A:R,9,FALSE),"")</f>
        <v/>
      </c>
      <c r="J1816" s="3" t="str">
        <f>VLOOKUP($A1816,DICO_Complet!A:R,10,FALSE)</f>
        <v>Transfer service</v>
      </c>
      <c r="K1816" s="3" t="str">
        <f>IF(OR(ISNA(VLOOKUP(Tableau161920[[#This Row],[Référence]],MON_MSG!A:H,7,FALSE)),ISBLANK(VLOOKUP(Tableau161920[[#This Row],[Référence]],MON_MSG!A:H,7,FALSE))),"",VLOOKUP(Tableau161920[[#This Row],[Référence]],MON_MSG!A:H,7,FALSE))</f>
        <v/>
      </c>
      <c r="L1816" s="3" t="str">
        <f>IF(OR(ISNA(VLOOKUP(Tableau161920[[#This Row],[Référence]],MON_MSG!A:I,8,FALSE)),ISBLANK(VLOOKUP(Tableau161920[[#This Row],[Référence]],MON_MSG!A:I,8,FALSE))),"",VLOOKUP(Tableau161920[[#This Row],[Référence]],MON_MSG!A:I,8,FALSE))</f>
        <v/>
      </c>
      <c r="M1816" s="3" t="str">
        <f>IF(OR(ISNA(VLOOKUP(Tableau161920[[#This Row],[Référence]],MON_MSG!A:J,9,FALSE)),ISBLANK(VLOOKUP(Tableau161920[[#This Row],[Référence]],MON_MSG!A:J,9,FALSE))),"",VLOOKUP(Tableau161920[[#This Row],[Référence]],MON_MSG!A:J,9,FALSE))</f>
        <v/>
      </c>
      <c r="N1816" s="3" t="str">
        <f>IF(VLOOKUP($A1816,DICO_Complet!A:R,12,FALSE)=0,"",VLOOKUP($A1816,DICO_Complet!A:R,12,FALSE))</f>
        <v/>
      </c>
      <c r="O1816" s="3" t="str">
        <f>IF(VLOOKUP($A1816,DICO_Complet!A:R,13,FALSE)=0,"",VLOOKUP($A1816,DICO_Complet!A:R,13,FALSE))</f>
        <v>054-95</v>
      </c>
      <c r="P1816" s="3" t="str">
        <f>IF(VLOOKUP($A1816,DICO_Complet!A:R,14,FALSE)=0,"",VLOOKUP($A1816,DICO_Complet!A:R,14,FALSE))</f>
        <v>054-95</v>
      </c>
      <c r="Q1816" s="3" t="str">
        <f>IF(VLOOKUP($A1816,DICO_Complet!A:R,15,FALSE)=0,"",VLOOKUP($A1816,DICO_Complet!A:R,15,FALSE))</f>
        <v/>
      </c>
      <c r="R1816" s="3" t="str">
        <f>IF(VLOOKUP($A1816,DICO_Complet!A:R,16,FALSE)=0,"",VLOOKUP($A1816,DICO_Complet!A:R,16,FALSE))</f>
        <v/>
      </c>
      <c r="S1816" s="3" t="str">
        <f>IF(VLOOKUP($A1816,DICO_Complet!A:R,17,FALSE)=0,"",VLOOKUP($A1816,DICO_Complet!A:R,17,FALSE))</f>
        <v/>
      </c>
      <c r="T1816" s="3" t="str">
        <f>IF(VLOOKUP($A1816,DICO_Complet!A:R,18,FALSE)=0,"",VLOOKUP($A1816,DICO_Complet!A:R,18,FALSE))</f>
        <v/>
      </c>
    </row>
    <row r="1817" spans="1:20">
      <c r="A1817" s="29">
        <v>250422151301</v>
      </c>
      <c r="B1817" s="30" t="str">
        <f>IF(ISNA(VLOOKUP(Tableau161920[[#This Row],[Référence]],MON_MSG!A:B,2,FALSE)),"N",IF($I1817="Obsolete","N","O"))</f>
        <v>O</v>
      </c>
      <c r="C1817" s="3" t="str">
        <f>VLOOKUP($A1817,DICO_Complet!A:R,3,FALSE)</f>
        <v>Transaction</v>
      </c>
      <c r="D1817" s="3" t="str">
        <f>VLOOKUP($A1817,DICO_Complet!A:R,4,FALSE)</f>
        <v>transactionDetails</v>
      </c>
      <c r="E1817" s="3" t="str">
        <f>VLOOKUP($A1817,DICO_Complet!A:R,5,FALSE)</f>
        <v>typeOfAdditionalData</v>
      </c>
      <c r="F1817" s="3" t="str">
        <f>VLOOKUP($A1817,DICO_Complet!A:R,6,FALSE)</f>
        <v>TypeOfAdditionalDataCodeset</v>
      </c>
      <c r="G1817" s="31" t="str">
        <f>VLOOKUP($A1817,DICO_Complet!A:R,7,FALSE)</f>
        <v>DNS</v>
      </c>
      <c r="H1817" s="31">
        <f>VLOOKUP($A1817,DICO_Complet!A:R,8,FALSE)</f>
        <v>0</v>
      </c>
      <c r="I1817" s="3" t="str">
        <f>IF(VLOOKUP($A1817,DICO_Complet!A:R,9,FALSE)&lt;&gt;0,VLOOKUP($A1817,DICO_Complet!A:R,9,FALSE),"")</f>
        <v/>
      </c>
      <c r="J1817" s="3" t="str">
        <f>VLOOKUP($A1817,DICO_Complet!A:R,10,FALSE)</f>
        <v>Type of additional data</v>
      </c>
      <c r="K1817" s="3" t="str">
        <f>IF(OR(ISNA(VLOOKUP(Tableau161920[[#This Row],[Référence]],MON_MSG!A:H,7,FALSE)),ISBLANK(VLOOKUP(Tableau161920[[#This Row],[Référence]],MON_MSG!A:H,7,FALSE))),"",VLOOKUP(Tableau161920[[#This Row],[Référence]],MON_MSG!A:H,7,FALSE))</f>
        <v/>
      </c>
      <c r="L1817" s="3" t="str">
        <f>IF(OR(ISNA(VLOOKUP(Tableau161920[[#This Row],[Référence]],MON_MSG!A:I,8,FALSE)),ISBLANK(VLOOKUP(Tableau161920[[#This Row],[Référence]],MON_MSG!A:I,8,FALSE))),"",VLOOKUP(Tableau161920[[#This Row],[Référence]],MON_MSG!A:I,8,FALSE))</f>
        <v/>
      </c>
      <c r="M1817" s="3" t="str">
        <f>IF(OR(ISNA(VLOOKUP(Tableau161920[[#This Row],[Référence]],MON_MSG!A:J,9,FALSE)),ISBLANK(VLOOKUP(Tableau161920[[#This Row],[Référence]],MON_MSG!A:J,9,FALSE))),"",VLOOKUP(Tableau161920[[#This Row],[Référence]],MON_MSG!A:J,9,FALSE))</f>
        <v/>
      </c>
      <c r="N1817" s="3" t="str">
        <f>IF(VLOOKUP($A1817,DICO_Complet!A:R,12,FALSE)=0,"",VLOOKUP($A1817,DICO_Complet!A:R,12,FALSE))</f>
        <v/>
      </c>
      <c r="O1817" s="3" t="str">
        <f>IF(VLOOKUP($A1817,DICO_Complet!A:R,13,FALSE)=0,"",VLOOKUP($A1817,DICO_Complet!A:R,13,FALSE))</f>
        <v/>
      </c>
      <c r="P1817" s="3" t="str">
        <f>IF(VLOOKUP($A1817,DICO_Complet!A:R,14,FALSE)=0,"",VLOOKUP($A1817,DICO_Complet!A:R,14,FALSE))</f>
        <v>058-0414-p2</v>
      </c>
      <c r="Q1817" s="3" t="str">
        <f>IF(VLOOKUP($A1817,DICO_Complet!A:R,15,FALSE)=0,"",VLOOKUP($A1817,DICO_Complet!A:R,15,FALSE))</f>
        <v/>
      </c>
      <c r="R1817" s="3" t="str">
        <f>IF(VLOOKUP($A1817,DICO_Complet!A:R,16,FALSE)=0,"",VLOOKUP($A1817,DICO_Complet!A:R,16,FALSE))</f>
        <v/>
      </c>
      <c r="S1817" s="3" t="str">
        <f>IF(VLOOKUP($A1817,DICO_Complet!A:R,17,FALSE)=0,"",VLOOKUP($A1817,DICO_Complet!A:R,17,FALSE))</f>
        <v/>
      </c>
      <c r="T1817" s="3" t="str">
        <f>IF(VLOOKUP($A1817,DICO_Complet!A:R,18,FALSE)=0,"",VLOOKUP($A1817,DICO_Complet!A:R,18,FALSE))</f>
        <v/>
      </c>
    </row>
    <row r="1818" spans="1:20">
      <c r="A1818" s="29">
        <v>250901001209</v>
      </c>
      <c r="B1818" s="30" t="str">
        <f>IF(ISNA(VLOOKUP(Tableau161920[[#This Row],[Référence]],MON_MSG!A:B,2,FALSE)),"N",IF($I1818="Obsolete","N","O"))</f>
        <v>O</v>
      </c>
      <c r="C1818" s="3" t="str">
        <f>VLOOKUP($A1818,DICO_Complet!A:R,3,FALSE)</f>
        <v>Transaction</v>
      </c>
      <c r="D1818" s="3" t="str">
        <f>VLOOKUP($A1818,DICO_Complet!A:R,4,FALSE)</f>
        <v>transactionDetails</v>
      </c>
      <c r="E1818" s="3" t="str">
        <f>VLOOKUP($A1818,DICO_Complet!A:R,5,FALSE)</f>
        <v>validationCode</v>
      </c>
      <c r="F1818" s="3" t="str">
        <f>VLOOKUP($A1818,DICO_Complet!A:R,6,FALSE)</f>
        <v>Max4AlphaNumericText</v>
      </c>
      <c r="G1818" s="31" t="str">
        <f>VLOOKUP($A1818,DICO_Complet!A:R,7,FALSE)</f>
        <v>DNS</v>
      </c>
      <c r="H1818" s="31">
        <f>VLOOKUP($A1818,DICO_Complet!A:R,8,FALSE)</f>
        <v>0</v>
      </c>
      <c r="I1818" s="3" t="str">
        <f>IF(VLOOKUP($A1818,DICO_Complet!A:R,9,FALSE)&lt;&gt;0,VLOOKUP($A1818,DICO_Complet!A:R,9,FALSE),"")</f>
        <v/>
      </c>
      <c r="J1818" s="3" t="str">
        <f>VLOOKUP($A1818,DICO_Complet!A:R,10,FALSE)</f>
        <v>Validation code</v>
      </c>
      <c r="K1818" s="3" t="str">
        <f>IF(OR(ISNA(VLOOKUP(Tableau161920[[#This Row],[Référence]],MON_MSG!A:H,7,FALSE)),ISBLANK(VLOOKUP(Tableau161920[[#This Row],[Référence]],MON_MSG!A:H,7,FALSE))),"",VLOOKUP(Tableau161920[[#This Row],[Référence]],MON_MSG!A:H,7,FALSE))</f>
        <v/>
      </c>
      <c r="L1818" s="3" t="str">
        <f>IF(OR(ISNA(VLOOKUP(Tableau161920[[#This Row],[Référence]],MON_MSG!A:I,8,FALSE)),ISBLANK(VLOOKUP(Tableau161920[[#This Row],[Référence]],MON_MSG!A:I,8,FALSE))),"",VLOOKUP(Tableau161920[[#This Row],[Référence]],MON_MSG!A:I,8,FALSE))</f>
        <v/>
      </c>
      <c r="M1818" s="3" t="str">
        <f>IF(OR(ISNA(VLOOKUP(Tableau161920[[#This Row],[Référence]],MON_MSG!A:J,9,FALSE)),ISBLANK(VLOOKUP(Tableau161920[[#This Row],[Référence]],MON_MSG!A:J,9,FALSE))),"",VLOOKUP(Tableau161920[[#This Row],[Référence]],MON_MSG!A:J,9,FALSE))</f>
        <v/>
      </c>
      <c r="N1818" s="3" t="str">
        <f>IF(VLOOKUP($A1818,DICO_Complet!A:R,12,FALSE)=0,"",VLOOKUP($A1818,DICO_Complet!A:R,12,FALSE))</f>
        <v>RSB59_602</v>
      </c>
      <c r="O1818" s="3" t="str">
        <f>IF(VLOOKUP($A1818,DICO_Complet!A:R,13,FALSE)=0,"",VLOOKUP($A1818,DICO_Complet!A:R,13,FALSE))</f>
        <v>059-602</v>
      </c>
      <c r="P1818" s="3" t="str">
        <f>IF(VLOOKUP($A1818,DICO_Complet!A:R,14,FALSE)=0,"",VLOOKUP($A1818,DICO_Complet!A:R,14,FALSE))</f>
        <v/>
      </c>
      <c r="Q1818" s="3" t="str">
        <f>IF(VLOOKUP($A1818,DICO_Complet!A:R,15,FALSE)=0,"",VLOOKUP($A1818,DICO_Complet!A:R,15,FALSE))</f>
        <v/>
      </c>
      <c r="R1818" s="3" t="str">
        <f>IF(VLOOKUP($A1818,DICO_Complet!A:R,16,FALSE)=0,"",VLOOKUP($A1818,DICO_Complet!A:R,16,FALSE))</f>
        <v/>
      </c>
      <c r="S1818" s="3" t="str">
        <f>IF(VLOOKUP($A1818,DICO_Complet!A:R,17,FALSE)=0,"",VLOOKUP($A1818,DICO_Complet!A:R,17,FALSE))</f>
        <v/>
      </c>
      <c r="T1818" s="3" t="str">
        <f>IF(VLOOKUP($A1818,DICO_Complet!A:R,18,FALSE)=0,"",VLOOKUP($A1818,DICO_Complet!A:R,18,FALSE))</f>
        <v/>
      </c>
    </row>
    <row r="1819" spans="1:20">
      <c r="A1819" s="29">
        <v>251125100009</v>
      </c>
      <c r="B1819" s="30" t="str">
        <f>IF(ISNA(VLOOKUP(Tableau161920[[#This Row],[Référence]],MON_MSG!A:B,2,FALSE)),"N",IF($I1819="Obsolete","N","O"))</f>
        <v>N</v>
      </c>
      <c r="C1819" s="3" t="str">
        <f>VLOOKUP($A1819,DICO_Complet!A:R,3,FALSE)</f>
        <v>Transaction</v>
      </c>
      <c r="D1819" s="3" t="str">
        <f>VLOOKUP($A1819,DICO_Complet!A:R,4,FALSE)</f>
        <v>transactionDetails</v>
      </c>
      <c r="E1819" s="3" t="str">
        <f>VLOOKUP($A1819,DICO_Complet!A:R,5,FALSE)</f>
        <v>visaCurrencyConversionRateData</v>
      </c>
      <c r="F1819" s="3" t="str">
        <f>VLOOKUP($A1819,DICO_Complet!A:R,6,FALSE)</f>
        <v>Max84AlphaNumericText</v>
      </c>
      <c r="G1819" s="31" t="str">
        <f>VLOOKUP($A1819,DICO_Complet!A:R,7,FALSE)</f>
        <v>DNS</v>
      </c>
      <c r="H1819" s="31">
        <f>VLOOKUP($A1819,DICO_Complet!A:R,8,FALSE)</f>
        <v>0</v>
      </c>
      <c r="I1819" s="3" t="str">
        <f>IF(VLOOKUP($A1819,DICO_Complet!A:R,9,FALSE)&lt;&gt;0,VLOOKUP($A1819,DICO_Complet!A:R,9,FALSE),"")</f>
        <v>Obsolete</v>
      </c>
      <c r="J1819" s="3" t="str">
        <f>VLOOKUP($A1819,DICO_Complet!A:R,10,FALSE)</f>
        <v>Currency conversion rate data (Visa)</v>
      </c>
      <c r="K1819" s="3" t="str">
        <f>IF(OR(ISNA(VLOOKUP(Tableau161920[[#This Row],[Référence]],MON_MSG!A:H,7,FALSE)),ISBLANK(VLOOKUP(Tableau161920[[#This Row],[Référence]],MON_MSG!A:H,7,FALSE))),"",VLOOKUP(Tableau161920[[#This Row],[Référence]],MON_MSG!A:H,7,FALSE))</f>
        <v/>
      </c>
      <c r="L1819" s="3" t="str">
        <f>IF(OR(ISNA(VLOOKUP(Tableau161920[[#This Row],[Référence]],MON_MSG!A:I,8,FALSE)),ISBLANK(VLOOKUP(Tableau161920[[#This Row],[Référence]],MON_MSG!A:I,8,FALSE))),"",VLOOKUP(Tableau161920[[#This Row],[Référence]],MON_MSG!A:I,8,FALSE))</f>
        <v/>
      </c>
      <c r="M1819" s="3" t="str">
        <f>IF(OR(ISNA(VLOOKUP(Tableau161920[[#This Row],[Référence]],MON_MSG!A:J,9,FALSE)),ISBLANK(VLOOKUP(Tableau161920[[#This Row],[Référence]],MON_MSG!A:J,9,FALSE))),"",VLOOKUP(Tableau161920[[#This Row],[Référence]],MON_MSG!A:J,9,FALSE))</f>
        <v/>
      </c>
      <c r="N1819" s="3" t="str">
        <f>IF(VLOOKUP($A1819,DICO_Complet!A:R,12,FALSE)=0,"",VLOOKUP($A1819,DICO_Complet!A:R,12,FALSE))</f>
        <v/>
      </c>
      <c r="O1819" s="3" t="str">
        <f>IF(VLOOKUP($A1819,DICO_Complet!A:R,13,FALSE)=0,"",VLOOKUP($A1819,DICO_Complet!A:R,13,FALSE))</f>
        <v>114-33 -p2</v>
      </c>
      <c r="P1819" s="3" t="str">
        <f>IF(VLOOKUP($A1819,DICO_Complet!A:R,14,FALSE)=0,"",VLOOKUP($A1819,DICO_Complet!A:R,14,FALSE))</f>
        <v/>
      </c>
      <c r="Q1819" s="3" t="str">
        <f>IF(VLOOKUP($A1819,DICO_Complet!A:R,15,FALSE)=0,"",VLOOKUP($A1819,DICO_Complet!A:R,15,FALSE))</f>
        <v/>
      </c>
      <c r="R1819" s="3" t="str">
        <f>IF(VLOOKUP($A1819,DICO_Complet!A:R,16,FALSE)=0,"",VLOOKUP($A1819,DICO_Complet!A:R,16,FALSE))</f>
        <v/>
      </c>
      <c r="S1819" s="3" t="str">
        <f>IF(VLOOKUP($A1819,DICO_Complet!A:R,17,FALSE)=0,"",VLOOKUP($A1819,DICO_Complet!A:R,17,FALSE))</f>
        <v/>
      </c>
      <c r="T1819" s="3" t="str">
        <f>IF(VLOOKUP($A1819,DICO_Complet!A:R,18,FALSE)=0,"",VLOOKUP($A1819,DICO_Complet!A:R,18,FALSE))</f>
        <v/>
      </c>
    </row>
    <row r="1820" spans="1:20">
      <c r="A1820" s="29">
        <v>250901001208</v>
      </c>
      <c r="B1820" s="30" t="str">
        <f>IF(ISNA(VLOOKUP(Tableau161920[[#This Row],[Référence]],MON_MSG!A:B,2,FALSE)),"N",IF($I1820="Obsolete","N","O"))</f>
        <v>O</v>
      </c>
      <c r="C1820" s="3" t="str">
        <f>VLOOKUP($A1820,DICO_Complet!A:R,3,FALSE)</f>
        <v>Transaction</v>
      </c>
      <c r="D1820" s="3" t="str">
        <f>VLOOKUP($A1820,DICO_Complet!A:R,4,FALSE)</f>
        <v>transactionDetails</v>
      </c>
      <c r="E1820" s="3" t="str">
        <f>VLOOKUP($A1820,DICO_Complet!A:R,5,FALSE)</f>
        <v>visaProgramQualification</v>
      </c>
      <c r="F1820" s="3" t="str">
        <f>VLOOKUP($A1820,DICO_Complet!A:R,6,FALSE)</f>
        <v>Max1HexBinaryText</v>
      </c>
      <c r="G1820" s="31" t="str">
        <f>VLOOKUP($A1820,DICO_Complet!A:R,7,FALSE)</f>
        <v>DNS</v>
      </c>
      <c r="H1820" s="31">
        <f>VLOOKUP($A1820,DICO_Complet!A:R,8,FALSE)</f>
        <v>0</v>
      </c>
      <c r="I1820" s="3" t="str">
        <f>IF(VLOOKUP($A1820,DICO_Complet!A:R,9,FALSE)&lt;&gt;0,VLOOKUP($A1820,DICO_Complet!A:R,9,FALSE),"")</f>
        <v/>
      </c>
      <c r="J1820" s="3" t="str">
        <f>VLOOKUP($A1820,DICO_Complet!A:R,10,FALSE)</f>
        <v>Program qualification</v>
      </c>
      <c r="K1820" s="3" t="str">
        <f>IF(OR(ISNA(VLOOKUP(Tableau161920[[#This Row],[Référence]],MON_MSG!A:H,7,FALSE)),ISBLANK(VLOOKUP(Tableau161920[[#This Row],[Référence]],MON_MSG!A:H,7,FALSE))),"",VLOOKUP(Tableau161920[[#This Row],[Référence]],MON_MSG!A:H,7,FALSE))</f>
        <v/>
      </c>
      <c r="L1820" s="3" t="str">
        <f>IF(OR(ISNA(VLOOKUP(Tableau161920[[#This Row],[Référence]],MON_MSG!A:I,8,FALSE)),ISBLANK(VLOOKUP(Tableau161920[[#This Row],[Référence]],MON_MSG!A:I,8,FALSE))),"",VLOOKUP(Tableau161920[[#This Row],[Référence]],MON_MSG!A:I,8,FALSE))</f>
        <v/>
      </c>
      <c r="M1820" s="3" t="str">
        <f>IF(OR(ISNA(VLOOKUP(Tableau161920[[#This Row],[Référence]],MON_MSG!A:J,9,FALSE)),ISBLANK(VLOOKUP(Tableau161920[[#This Row],[Référence]],MON_MSG!A:J,9,FALSE))),"",VLOOKUP(Tableau161920[[#This Row],[Référence]],MON_MSG!A:J,9,FALSE))</f>
        <v/>
      </c>
      <c r="N1820" s="3" t="str">
        <f>IF(VLOOKUP($A1820,DICO_Complet!A:R,12,FALSE)=0,"",VLOOKUP($A1820,DICO_Complet!A:R,12,FALSE))</f>
        <v>RSB59_600</v>
      </c>
      <c r="O1820" s="3" t="str">
        <f>IF(VLOOKUP($A1820,DICO_Complet!A:R,13,FALSE)=0,"",VLOOKUP($A1820,DICO_Complet!A:R,13,FALSE))</f>
        <v>059-600</v>
      </c>
      <c r="P1820" s="3" t="str">
        <f>IF(VLOOKUP($A1820,DICO_Complet!A:R,14,FALSE)=0,"",VLOOKUP($A1820,DICO_Complet!A:R,14,FALSE))</f>
        <v/>
      </c>
      <c r="Q1820" s="3" t="str">
        <f>IF(VLOOKUP($A1820,DICO_Complet!A:R,15,FALSE)=0,"",VLOOKUP($A1820,DICO_Complet!A:R,15,FALSE))</f>
        <v/>
      </c>
      <c r="R1820" s="3" t="str">
        <f>IF(VLOOKUP($A1820,DICO_Complet!A:R,16,FALSE)=0,"",VLOOKUP($A1820,DICO_Complet!A:R,16,FALSE))</f>
        <v/>
      </c>
      <c r="S1820" s="3" t="str">
        <f>IF(VLOOKUP($A1820,DICO_Complet!A:R,17,FALSE)=0,"",VLOOKUP($A1820,DICO_Complet!A:R,17,FALSE))</f>
        <v/>
      </c>
      <c r="T1820" s="3" t="str">
        <f>IF(VLOOKUP($A1820,DICO_Complet!A:R,18,FALSE)=0,"",VLOOKUP($A1820,DICO_Complet!A:R,18,FALSE))</f>
        <v/>
      </c>
    </row>
    <row r="1821" spans="1:20">
      <c r="A1821" s="29">
        <v>260422143000</v>
      </c>
      <c r="B1821" s="30" t="str">
        <f>IF(ISNA(VLOOKUP(Tableau161920[[#This Row],[Référence]],MON_MSG!A:B,2,FALSE)),"N",IF($I1821="Obsolete","N","O"))</f>
        <v>O</v>
      </c>
      <c r="C1821" s="3" t="str">
        <f>VLOOKUP($A1821,DICO_Complet!A:R,3,FALSE)</f>
        <v>Transaction</v>
      </c>
      <c r="D1821" s="3" t="str">
        <f>VLOOKUP($A1821,DICO_Complet!A:R,4,FALSE)</f>
        <v>transactionDetails</v>
      </c>
      <c r="E1821" s="3" t="str">
        <f>VLOOKUP($A1821,DICO_Complet!A:R,5,FALSE)</f>
        <v>vrolBundleCaseReference</v>
      </c>
      <c r="F1821" s="3" t="str">
        <f>VLOOKUP($A1821,DICO_Complet!A:R,6,FALSE)</f>
        <v>Max35AlphaNumericText</v>
      </c>
      <c r="G1821" s="31" t="str">
        <f>VLOOKUP($A1821,DICO_Complet!A:R,7,FALSE)</f>
        <v>DNS</v>
      </c>
      <c r="H1821" s="31">
        <f>VLOOKUP($A1821,DICO_Complet!A:R,8,FALSE)</f>
        <v>0</v>
      </c>
      <c r="I1821" s="3" t="str">
        <f>IF(VLOOKUP($A1821,DICO_Complet!A:R,9,FALSE)&lt;&gt;0,VLOOKUP($A1821,DICO_Complet!A:R,9,FALSE),"")</f>
        <v/>
      </c>
      <c r="J1821" s="3" t="str">
        <f>VLOOKUP($A1821,DICO_Complet!A:R,10,FALSE)</f>
        <v>VISA Resolve Bundle case reference</v>
      </c>
      <c r="K1821" s="3" t="str">
        <f>IF(OR(ISNA(VLOOKUP(Tableau161920[[#This Row],[Référence]],MON_MSG!A:H,7,FALSE)),ISBLANK(VLOOKUP(Tableau161920[[#This Row],[Référence]],MON_MSG!A:H,7,FALSE))),"",VLOOKUP(Tableau161920[[#This Row],[Référence]],MON_MSG!A:H,7,FALSE))</f>
        <v/>
      </c>
      <c r="L1821" s="3" t="str">
        <f>IF(OR(ISNA(VLOOKUP(Tableau161920[[#This Row],[Référence]],MON_MSG!A:I,8,FALSE)),ISBLANK(VLOOKUP(Tableau161920[[#This Row],[Référence]],MON_MSG!A:I,8,FALSE))),"",VLOOKUP(Tableau161920[[#This Row],[Référence]],MON_MSG!A:I,8,FALSE))</f>
        <v/>
      </c>
      <c r="M1821" s="3" t="str">
        <f>IF(OR(ISNA(VLOOKUP(Tableau161920[[#This Row],[Référence]],MON_MSG!A:J,9,FALSE)),ISBLANK(VLOOKUP(Tableau161920[[#This Row],[Référence]],MON_MSG!A:J,9,FALSE))),"",VLOOKUP(Tableau161920[[#This Row],[Référence]],MON_MSG!A:J,9,FALSE))</f>
        <v/>
      </c>
      <c r="N1821" s="3" t="str">
        <f>IF(VLOOKUP($A1821,DICO_Complet!A:R,12,FALSE)=0,"",VLOOKUP($A1821,DICO_Complet!A:R,12,FALSE))</f>
        <v/>
      </c>
      <c r="O1821" s="3" t="str">
        <f>IF(VLOOKUP($A1821,DICO_Complet!A:R,13,FALSE)=0,"",VLOOKUP($A1821,DICO_Complet!A:R,13,FALSE))</f>
        <v/>
      </c>
      <c r="P1821" s="3" t="str">
        <f>IF(VLOOKUP($A1821,DICO_Complet!A:R,14,FALSE)=0,"",VLOOKUP($A1821,DICO_Complet!A:R,14,FALSE))</f>
        <v/>
      </c>
      <c r="Q1821" s="3" t="str">
        <f>IF(VLOOKUP($A1821,DICO_Complet!A:R,15,FALSE)=0,"",VLOOKUP($A1821,DICO_Complet!A:R,15,FALSE))</f>
        <v/>
      </c>
      <c r="R1821" s="3" t="str">
        <f>IF(VLOOKUP($A1821,DICO_Complet!A:R,16,FALSE)=0,"",VLOOKUP($A1821,DICO_Complet!A:R,16,FALSE))</f>
        <v/>
      </c>
      <c r="S1821" s="3" t="str">
        <f>IF(VLOOKUP($A1821,DICO_Complet!A:R,17,FALSE)=0,"",VLOOKUP($A1821,DICO_Complet!A:R,17,FALSE))</f>
        <v/>
      </c>
      <c r="T1821" s="3" t="str">
        <f>IF(VLOOKUP($A1821,DICO_Complet!A:R,18,FALSE)=0,"",VLOOKUP($A1821,DICO_Complet!A:R,18,FALSE))</f>
        <v/>
      </c>
    </row>
    <row r="1822" spans="1:20">
      <c r="A1822" s="29">
        <v>250317176903</v>
      </c>
      <c r="B1822" s="30" t="str">
        <f>IF(ISNA(VLOOKUP(Tableau161920[[#This Row],[Référence]],MON_MSG!A:B,2,FALSE)),"N",IF($I1822="Obsolete","N","O"))</f>
        <v>O</v>
      </c>
      <c r="C1822" s="3" t="str">
        <f>VLOOKUP($A1822,DICO_Complet!A:R,3,FALSE)</f>
        <v>Transaction</v>
      </c>
      <c r="D1822" s="3" t="str">
        <f>VLOOKUP($A1822,DICO_Complet!A:R,4,FALSE)</f>
        <v>transactionDetails</v>
      </c>
      <c r="E1822" s="3" t="str">
        <f>VLOOKUP($A1822,DICO_Complet!A:R,5,FALSE)</f>
        <v>vrolTransactionReference</v>
      </c>
      <c r="F1822" s="3" t="str">
        <f>VLOOKUP($A1822,DICO_Complet!A:R,6,FALSE)</f>
        <v>Max35AlphaNumericText</v>
      </c>
      <c r="G1822" s="31" t="str">
        <f>VLOOKUP($A1822,DICO_Complet!A:R,7,FALSE)</f>
        <v>DNS</v>
      </c>
      <c r="H1822" s="31">
        <f>VLOOKUP($A1822,DICO_Complet!A:R,8,FALSE)</f>
        <v>0</v>
      </c>
      <c r="I1822" s="3" t="str">
        <f>IF(VLOOKUP($A1822,DICO_Complet!A:R,9,FALSE)&lt;&gt;0,VLOOKUP($A1822,DICO_Complet!A:R,9,FALSE),"")</f>
        <v/>
      </c>
      <c r="J1822" s="3" t="str">
        <f>VLOOKUP($A1822,DICO_Complet!A:R,10,FALSE)</f>
        <v>VISA Resolve Online transaction reference</v>
      </c>
      <c r="K1822" s="3" t="str">
        <f>IF(OR(ISNA(VLOOKUP(Tableau161920[[#This Row],[Référence]],MON_MSG!A:H,7,FALSE)),ISBLANK(VLOOKUP(Tableau161920[[#This Row],[Référence]],MON_MSG!A:H,7,FALSE))),"",VLOOKUP(Tableau161920[[#This Row],[Référence]],MON_MSG!A:H,7,FALSE))</f>
        <v/>
      </c>
      <c r="L1822" s="3" t="str">
        <f>IF(OR(ISNA(VLOOKUP(Tableau161920[[#This Row],[Référence]],MON_MSG!A:I,8,FALSE)),ISBLANK(VLOOKUP(Tableau161920[[#This Row],[Référence]],MON_MSG!A:I,8,FALSE))),"",VLOOKUP(Tableau161920[[#This Row],[Référence]],MON_MSG!A:I,8,FALSE))</f>
        <v/>
      </c>
      <c r="M1822" s="3" t="str">
        <f>IF(OR(ISNA(VLOOKUP(Tableau161920[[#This Row],[Référence]],MON_MSG!A:J,9,FALSE)),ISBLANK(VLOOKUP(Tableau161920[[#This Row],[Référence]],MON_MSG!A:J,9,FALSE))),"",VLOOKUP(Tableau161920[[#This Row],[Référence]],MON_MSG!A:J,9,FALSE))</f>
        <v/>
      </c>
      <c r="N1822" s="3" t="str">
        <f>IF(VLOOKUP($A1822,DICO_Complet!A:R,12,FALSE)=0,"",VLOOKUP($A1822,DICO_Complet!A:R,12,FALSE))</f>
        <v/>
      </c>
      <c r="O1822" s="3" t="str">
        <f>IF(VLOOKUP($A1822,DICO_Complet!A:R,13,FALSE)=0,"",VLOOKUP($A1822,DICO_Complet!A:R,13,FALSE))</f>
        <v/>
      </c>
      <c r="P1822" s="3" t="str">
        <f>IF(VLOOKUP($A1822,DICO_Complet!A:R,14,FALSE)=0,"",VLOOKUP($A1822,DICO_Complet!A:R,14,FALSE))</f>
        <v/>
      </c>
      <c r="Q1822" s="3" t="str">
        <f>IF(VLOOKUP($A1822,DICO_Complet!A:R,15,FALSE)=0,"",VLOOKUP($A1822,DICO_Complet!A:R,15,FALSE))</f>
        <v/>
      </c>
      <c r="R1822" s="3" t="str">
        <f>IF(VLOOKUP($A1822,DICO_Complet!A:R,16,FALSE)=0,"",VLOOKUP($A1822,DICO_Complet!A:R,16,FALSE))</f>
        <v/>
      </c>
      <c r="S1822" s="3" t="str">
        <f>IF(VLOOKUP($A1822,DICO_Complet!A:R,17,FALSE)=0,"",VLOOKUP($A1822,DICO_Complet!A:R,17,FALSE))</f>
        <v/>
      </c>
      <c r="T1822" s="3" t="str">
        <f>IF(VLOOKUP($A1822,DICO_Complet!A:R,18,FALSE)=0,"",VLOOKUP($A1822,DICO_Complet!A:R,18,FALSE))</f>
        <v/>
      </c>
    </row>
    <row r="1823" spans="1:20">
      <c r="A1823" s="29">
        <v>250527100021</v>
      </c>
      <c r="B1823" s="30" t="str">
        <f>IF(ISNA(VLOOKUP(Tableau161920[[#This Row],[Référence]],MON_MSG!A:B,2,FALSE)),"N",IF($I1823="Obsolete","N","O"))</f>
        <v>O</v>
      </c>
      <c r="C1823" s="3" t="str">
        <f>VLOOKUP($A1823,DICO_Complet!A:R,3,FALSE)</f>
        <v>Transaction</v>
      </c>
      <c r="D1823" s="3" t="str">
        <f>VLOOKUP($A1823,DICO_Complet!A:R,4,FALSE)</f>
        <v>transactionDetails</v>
      </c>
      <c r="E1823" s="3" t="str">
        <f>VLOOKUP($A1823,DICO_Complet!A:R,5,FALSE)</f>
        <v>walletIdentifier</v>
      </c>
      <c r="F1823" s="3" t="str">
        <f>VLOOKUP($A1823,DICO_Complet!A:R,6,FALSE)</f>
        <v>Max6AlphaNumericText</v>
      </c>
      <c r="G1823" s="31" t="str">
        <f>VLOOKUP($A1823,DICO_Complet!A:R,7,FALSE)</f>
        <v>DNS</v>
      </c>
      <c r="H1823" s="31">
        <f>VLOOKUP($A1823,DICO_Complet!A:R,8,FALSE)</f>
        <v>0</v>
      </c>
      <c r="I1823" s="3" t="str">
        <f>IF(VLOOKUP($A1823,DICO_Complet!A:R,9,FALSE)&lt;&gt;0,VLOOKUP($A1823,DICO_Complet!A:R,9,FALSE),"")</f>
        <v/>
      </c>
      <c r="J1823" s="3" t="str">
        <f>VLOOKUP($A1823,DICO_Complet!A:R,10,FALSE)</f>
        <v>Wallet identifier</v>
      </c>
      <c r="K1823" s="3" t="str">
        <f>IF(OR(ISNA(VLOOKUP(Tableau161920[[#This Row],[Référence]],MON_MSG!A:H,7,FALSE)),ISBLANK(VLOOKUP(Tableau161920[[#This Row],[Référence]],MON_MSG!A:H,7,FALSE))),"",VLOOKUP(Tableau161920[[#This Row],[Référence]],MON_MSG!A:H,7,FALSE))</f>
        <v/>
      </c>
      <c r="L1823" s="3" t="str">
        <f>IF(OR(ISNA(VLOOKUP(Tableau161920[[#This Row],[Référence]],MON_MSG!A:I,8,FALSE)),ISBLANK(VLOOKUP(Tableau161920[[#This Row],[Référence]],MON_MSG!A:I,8,FALSE))),"",VLOOKUP(Tableau161920[[#This Row],[Référence]],MON_MSG!A:I,8,FALSE))</f>
        <v/>
      </c>
      <c r="M1823" s="3" t="str">
        <f>IF(OR(ISNA(VLOOKUP(Tableau161920[[#This Row],[Référence]],MON_MSG!A:J,9,FALSE)),ISBLANK(VLOOKUP(Tableau161920[[#This Row],[Référence]],MON_MSG!A:J,9,FALSE))),"",VLOOKUP(Tableau161920[[#This Row],[Référence]],MON_MSG!A:J,9,FALSE))</f>
        <v/>
      </c>
      <c r="N1823" s="3" t="str">
        <f>IF(VLOOKUP($A1823,DICO_Complet!A:R,12,FALSE)=0,"",VLOOKUP($A1823,DICO_Complet!A:R,12,FALSE))</f>
        <v/>
      </c>
      <c r="O1823" s="3" t="str">
        <f>IF(VLOOKUP($A1823,DICO_Complet!A:R,13,FALSE)=0,"",VLOOKUP($A1823,DICO_Complet!A:R,13,FALSE))</f>
        <v>059-418</v>
      </c>
      <c r="P1823" s="3" t="str">
        <f>IF(VLOOKUP($A1823,DICO_Complet!A:R,14,FALSE)=0,"",VLOOKUP($A1823,DICO_Complet!A:R,14,FALSE))</f>
        <v/>
      </c>
      <c r="Q1823" s="3" t="str">
        <f>IF(VLOOKUP($A1823,DICO_Complet!A:R,15,FALSE)=0,"",VLOOKUP($A1823,DICO_Complet!A:R,15,FALSE))</f>
        <v/>
      </c>
      <c r="R1823" s="3" t="str">
        <f>IF(VLOOKUP($A1823,DICO_Complet!A:R,16,FALSE)=0,"",VLOOKUP($A1823,DICO_Complet!A:R,16,FALSE))</f>
        <v/>
      </c>
      <c r="S1823" s="3" t="str">
        <f>IF(VLOOKUP($A1823,DICO_Complet!A:R,17,FALSE)=0,"",VLOOKUP($A1823,DICO_Complet!A:R,17,FALSE))</f>
        <v/>
      </c>
      <c r="T1823" s="3" t="str">
        <f>IF(VLOOKUP($A1823,DICO_Complet!A:R,18,FALSE)=0,"",VLOOKUP($A1823,DICO_Complet!A:R,18,FALSE))</f>
        <v/>
      </c>
    </row>
    <row r="1824" spans="1:20">
      <c r="A1824" s="29">
        <v>251105154701</v>
      </c>
      <c r="B1824" s="30" t="str">
        <f>IF(ISNA(VLOOKUP(Tableau161920[[#This Row],[Référence]],MON_MSG!A:B,2,FALSE)),"N",IF($I1824="Obsolete","N","O"))</f>
        <v>O</v>
      </c>
      <c r="C1824" s="3" t="str">
        <f>VLOOKUP($A1824,DICO_Complet!A:R,3,FALSE)</f>
        <v>Transaction</v>
      </c>
      <c r="D1824" s="3" t="str">
        <f>VLOOKUP($A1824,DICO_Complet!A:R,4,FALSE)</f>
        <v>transactionIdentification</v>
      </c>
      <c r="E1824" s="3" t="str">
        <f>VLOOKUP($A1824,DICO_Complet!A:R,5,FALSE)</f>
        <v>captureTransId</v>
      </c>
      <c r="F1824" s="3" t="str">
        <f>VLOOKUP($A1824,DICO_Complet!A:R,6,FALSE)</f>
        <v>UUIDType</v>
      </c>
      <c r="G1824" s="31" t="str">
        <f>VLOOKUP($A1824,DICO_Complet!A:R,7,FALSE)</f>
        <v>DNS</v>
      </c>
      <c r="H1824" s="31">
        <f>VLOOKUP($A1824,DICO_Complet!A:R,8,FALSE)</f>
        <v>0</v>
      </c>
      <c r="I1824" s="3" t="str">
        <f>IF(VLOOKUP($A1824,DICO_Complet!A:R,9,FALSE)&lt;&gt;0,VLOOKUP($A1824,DICO_Complet!A:R,9,FALSE),"")</f>
        <v/>
      </c>
      <c r="J1824" s="3" t="str">
        <f>VLOOKUP($A1824,DICO_Complet!A:R,10,FALSE)</f>
        <v>Transaction Id  defined by capture</v>
      </c>
      <c r="K1824" s="3" t="str">
        <f>IF(OR(ISNA(VLOOKUP(Tableau161920[[#This Row],[Référence]],MON_MSG!A:H,7,FALSE)),ISBLANK(VLOOKUP(Tableau161920[[#This Row],[Référence]],MON_MSG!A:H,7,FALSE))),"",VLOOKUP(Tableau161920[[#This Row],[Référence]],MON_MSG!A:H,7,FALSE))</f>
        <v/>
      </c>
      <c r="L1824" s="3" t="str">
        <f>IF(OR(ISNA(VLOOKUP(Tableau161920[[#This Row],[Référence]],MON_MSG!A:I,8,FALSE)),ISBLANK(VLOOKUP(Tableau161920[[#This Row],[Référence]],MON_MSG!A:I,8,FALSE))),"",VLOOKUP(Tableau161920[[#This Row],[Référence]],MON_MSG!A:I,8,FALSE))</f>
        <v/>
      </c>
      <c r="M1824" s="3" t="str">
        <f>IF(OR(ISNA(VLOOKUP(Tableau161920[[#This Row],[Référence]],MON_MSG!A:J,9,FALSE)),ISBLANK(VLOOKUP(Tableau161920[[#This Row],[Référence]],MON_MSG!A:J,9,FALSE))),"",VLOOKUP(Tableau161920[[#This Row],[Référence]],MON_MSG!A:J,9,FALSE))</f>
        <v/>
      </c>
      <c r="N1824" s="3" t="str">
        <f>IF(VLOOKUP($A1824,DICO_Complet!A:R,12,FALSE)=0,"",VLOOKUP($A1824,DICO_Complet!A:R,12,FALSE))</f>
        <v/>
      </c>
      <c r="O1824" s="3" t="str">
        <f>IF(VLOOKUP($A1824,DICO_Complet!A:R,13,FALSE)=0,"",VLOOKUP($A1824,DICO_Complet!A:R,13,FALSE))</f>
        <v/>
      </c>
      <c r="P1824" s="3" t="str">
        <f>IF(VLOOKUP($A1824,DICO_Complet!A:R,14,FALSE)=0,"",VLOOKUP($A1824,DICO_Complet!A:R,14,FALSE))</f>
        <v/>
      </c>
      <c r="Q1824" s="3" t="str">
        <f>IF(VLOOKUP($A1824,DICO_Complet!A:R,15,FALSE)=0,"",VLOOKUP($A1824,DICO_Complet!A:R,15,FALSE))</f>
        <v/>
      </c>
      <c r="R1824" s="3" t="str">
        <f>IF(VLOOKUP($A1824,DICO_Complet!A:R,16,FALSE)=0,"",VLOOKUP($A1824,DICO_Complet!A:R,16,FALSE))</f>
        <v/>
      </c>
      <c r="S1824" s="3" t="str">
        <f>IF(VLOOKUP($A1824,DICO_Complet!A:R,17,FALSE)=0,"",VLOOKUP($A1824,DICO_Complet!A:R,17,FALSE))</f>
        <v/>
      </c>
      <c r="T1824" s="3" t="str">
        <f>IF(VLOOKUP($A1824,DICO_Complet!A:R,18,FALSE)=0,"",VLOOKUP($A1824,DICO_Complet!A:R,18,FALSE))</f>
        <v/>
      </c>
    </row>
    <row r="1825" spans="1:20">
      <c r="A1825" s="29">
        <v>241112000226</v>
      </c>
      <c r="B1825" s="30" t="str">
        <f>IF(ISNA(VLOOKUP(Tableau161920[[#This Row],[Référence]],MON_MSG!A:B,2,FALSE)),"N",IF($I1825="Obsolete","N","O"))</f>
        <v>O</v>
      </c>
      <c r="C1825" s="3" t="str">
        <f>VLOOKUP($A1825,DICO_Complet!A:R,3,FALSE)</f>
        <v>Transaction</v>
      </c>
      <c r="D1825" s="3" t="str">
        <f>VLOOKUP($A1825,DICO_Complet!A:R,4,FALSE)</f>
        <v>transactionIdentification</v>
      </c>
      <c r="E1825" s="3" t="str">
        <f>VLOOKUP($A1825,DICO_Complet!A:R,5,FALSE)</f>
        <v>cryptogramDateTime</v>
      </c>
      <c r="F1825" s="3" t="str">
        <f>VLOOKUP($A1825,DICO_Complet!A:R,6,FALSE)</f>
        <v>ISODateTime</v>
      </c>
      <c r="G1825" s="31" t="str">
        <f>VLOOKUP($A1825,DICO_Complet!A:R,7,FALSE)</f>
        <v>DNS</v>
      </c>
      <c r="H1825" s="31">
        <f>VLOOKUP($A1825,DICO_Complet!A:R,8,FALSE)</f>
        <v>0</v>
      </c>
      <c r="I1825" s="3" t="str">
        <f>IF(VLOOKUP($A1825,DICO_Complet!A:R,9,FALSE)&lt;&gt;0,VLOOKUP($A1825,DICO_Complet!A:R,9,FALSE),"")</f>
        <v/>
      </c>
      <c r="J1825" s="3" t="str">
        <f>VLOOKUP($A1825,DICO_Complet!A:R,10,FALSE)</f>
        <v>Cryptogram entry DATE AND GMT TIME</v>
      </c>
      <c r="K1825" s="3" t="str">
        <f>IF(OR(ISNA(VLOOKUP(Tableau161920[[#This Row],[Référence]],MON_MSG!A:H,7,FALSE)),ISBLANK(VLOOKUP(Tableau161920[[#This Row],[Référence]],MON_MSG!A:H,7,FALSE))),"",VLOOKUP(Tableau161920[[#This Row],[Référence]],MON_MSG!A:H,7,FALSE))</f>
        <v/>
      </c>
      <c r="L1825" s="3" t="str">
        <f>IF(OR(ISNA(VLOOKUP(Tableau161920[[#This Row],[Référence]],MON_MSG!A:I,8,FALSE)),ISBLANK(VLOOKUP(Tableau161920[[#This Row],[Référence]],MON_MSG!A:I,8,FALSE))),"",VLOOKUP(Tableau161920[[#This Row],[Référence]],MON_MSG!A:I,8,FALSE))</f>
        <v/>
      </c>
      <c r="M1825" s="3" t="str">
        <f>IF(OR(ISNA(VLOOKUP(Tableau161920[[#This Row],[Référence]],MON_MSG!A:J,9,FALSE)),ISBLANK(VLOOKUP(Tableau161920[[#This Row],[Référence]],MON_MSG!A:J,9,FALSE))),"",VLOOKUP(Tableau161920[[#This Row],[Référence]],MON_MSG!A:J,9,FALSE))</f>
        <v/>
      </c>
      <c r="N1825" s="3" t="str">
        <f>IF(VLOOKUP($A1825,DICO_Complet!A:R,12,FALSE)=0,"",VLOOKUP($A1825,DICO_Complet!A:R,12,FALSE))</f>
        <v>RSB57_17</v>
      </c>
      <c r="O1825" s="3" t="str">
        <f>IF(VLOOKUP($A1825,DICO_Complet!A:R,13,FALSE)=0,"",VLOOKUP($A1825,DICO_Complet!A:R,13,FALSE))</f>
        <v>057-0017</v>
      </c>
      <c r="P1825" s="3" t="str">
        <f>IF(VLOOKUP($A1825,DICO_Complet!A:R,14,FALSE)=0,"",VLOOKUP($A1825,DICO_Complet!A:R,14,FALSE))</f>
        <v/>
      </c>
      <c r="Q1825" s="3" t="str">
        <f>IF(VLOOKUP($A1825,DICO_Complet!A:R,15,FALSE)=0,"",VLOOKUP($A1825,DICO_Complet!A:R,15,FALSE))</f>
        <v>056-0017</v>
      </c>
      <c r="R1825" s="3" t="str">
        <f>IF(VLOOKUP($A1825,DICO_Complet!A:R,16,FALSE)=0,"",VLOOKUP($A1825,DICO_Complet!A:R,16,FALSE))</f>
        <v/>
      </c>
      <c r="S1825" s="3" t="str">
        <f>IF(VLOOKUP($A1825,DICO_Complet!A:R,17,FALSE)=0,"",VLOOKUP($A1825,DICO_Complet!A:R,17,FALSE))</f>
        <v/>
      </c>
      <c r="T1825" s="3" t="str">
        <f>IF(VLOOKUP($A1825,DICO_Complet!A:R,18,FALSE)=0,"",VLOOKUP($A1825,DICO_Complet!A:R,18,FALSE))</f>
        <v/>
      </c>
    </row>
    <row r="1826" spans="1:20">
      <c r="A1826" s="29">
        <v>241112000227</v>
      </c>
      <c r="B1826" s="30" t="str">
        <f>IF(ISNA(VLOOKUP(Tableau161920[[#This Row],[Référence]],MON_MSG!A:B,2,FALSE)),"N",IF($I1826="Obsolete","N","O"))</f>
        <v>O</v>
      </c>
      <c r="C1826" s="3" t="str">
        <f>VLOOKUP($A1826,DICO_Complet!A:R,3,FALSE)</f>
        <v>Transaction</v>
      </c>
      <c r="D1826" s="3" t="str">
        <f>VLOOKUP($A1826,DICO_Complet!A:R,4,FALSE)</f>
        <v>transactionIdentification</v>
      </c>
      <c r="E1826" s="3" t="str">
        <f>VLOOKUP($A1826,DICO_Complet!A:R,5,FALSE)</f>
        <v>ecommerceTransactionId</v>
      </c>
      <c r="F1826" s="3" t="str">
        <f>VLOOKUP($A1826,DICO_Complet!A:R,6,FALSE)</f>
        <v>Min4Max40HexBinaryText</v>
      </c>
      <c r="G1826" s="31" t="str">
        <f>VLOOKUP($A1826,DICO_Complet!A:R,7,FALSE)</f>
        <v>DNS</v>
      </c>
      <c r="H1826" s="31">
        <f>VLOOKUP($A1826,DICO_Complet!A:R,8,FALSE)</f>
        <v>0</v>
      </c>
      <c r="I1826" s="3" t="str">
        <f>IF(VLOOKUP($A1826,DICO_Complet!A:R,9,FALSE)&lt;&gt;0,VLOOKUP($A1826,DICO_Complet!A:R,9,FALSE),"")</f>
        <v/>
      </c>
      <c r="J1826" s="3" t="str">
        <f>VLOOKUP($A1826,DICO_Complet!A:R,10,FALSE)</f>
        <v>Transaction identifier or cryptogram supplied by the acceptor</v>
      </c>
      <c r="K1826" s="3" t="str">
        <f>IF(OR(ISNA(VLOOKUP(Tableau161920[[#This Row],[Référence]],MON_MSG!A:H,7,FALSE)),ISBLANK(VLOOKUP(Tableau161920[[#This Row],[Référence]],MON_MSG!A:H,7,FALSE))),"",VLOOKUP(Tableau161920[[#This Row],[Référence]],MON_MSG!A:H,7,FALSE))</f>
        <v/>
      </c>
      <c r="L1826" s="3" t="str">
        <f>IF(OR(ISNA(VLOOKUP(Tableau161920[[#This Row],[Référence]],MON_MSG!A:I,8,FALSE)),ISBLANK(VLOOKUP(Tableau161920[[#This Row],[Référence]],MON_MSG!A:I,8,FALSE))),"",VLOOKUP(Tableau161920[[#This Row],[Référence]],MON_MSG!A:I,8,FALSE))</f>
        <v/>
      </c>
      <c r="M1826" s="3" t="str">
        <f>IF(OR(ISNA(VLOOKUP(Tableau161920[[#This Row],[Référence]],MON_MSG!A:J,9,FALSE)),ISBLANK(VLOOKUP(Tableau161920[[#This Row],[Référence]],MON_MSG!A:J,9,FALSE))),"",VLOOKUP(Tableau161920[[#This Row],[Référence]],MON_MSG!A:J,9,FALSE))</f>
        <v/>
      </c>
      <c r="N1826" s="3" t="str">
        <f>IF(VLOOKUP($A1826,DICO_Complet!A:R,12,FALSE)=0,"",VLOOKUP($A1826,DICO_Complet!A:R,12,FALSE))</f>
        <v>RSB59_400</v>
      </c>
      <c r="O1826" s="3" t="str">
        <f>IF(VLOOKUP($A1826,DICO_Complet!A:R,13,FALSE)=0,"",VLOOKUP($A1826,DICO_Complet!A:R,13,FALSE))</f>
        <v>059-0400</v>
      </c>
      <c r="P1826" s="3" t="str">
        <f>IF(VLOOKUP($A1826,DICO_Complet!A:R,14,FALSE)=0,"",VLOOKUP($A1826,DICO_Complet!A:R,14,FALSE))</f>
        <v>058-FF48</v>
      </c>
      <c r="Q1826" s="3" t="str">
        <f>IF(VLOOKUP($A1826,DICO_Complet!A:R,15,FALSE)=0,"",VLOOKUP($A1826,DICO_Complet!A:R,15,FALSE))</f>
        <v>059-0400</v>
      </c>
      <c r="R1826" s="3" t="str">
        <f>IF(VLOOKUP($A1826,DICO_Complet!A:R,16,FALSE)=0,"",VLOOKUP($A1826,DICO_Complet!A:R,16,FALSE))</f>
        <v>field 126.8</v>
      </c>
      <c r="S1826" s="3" t="str">
        <f>IF(VLOOKUP($A1826,DICO_Complet!A:R,17,FALSE)=0,"",VLOOKUP($A1826,DICO_Complet!A:R,17,FALSE))</f>
        <v>DE 104 SE 001</v>
      </c>
      <c r="T1826" s="3" t="str">
        <f>IF(VLOOKUP($A1826,DICO_Complet!A:R,18,FALSE)=0,"",VLOOKUP($A1826,DICO_Complet!A:R,18,FALSE))</f>
        <v/>
      </c>
    </row>
    <row r="1827" spans="1:20">
      <c r="A1827" s="29">
        <v>250730111500</v>
      </c>
      <c r="B1827" s="30" t="str">
        <f>IF(ISNA(VLOOKUP(Tableau161920[[#This Row],[Référence]],MON_MSG!A:B,2,FALSE)),"N",IF($I1827="Obsolete","N","O"))</f>
        <v>O</v>
      </c>
      <c r="C1827" s="3" t="str">
        <f>VLOOKUP($A1827,DICO_Complet!A:R,3,FALSE)</f>
        <v>Transaction</v>
      </c>
      <c r="D1827" s="3" t="str">
        <f>VLOOKUP($A1827,DICO_Complet!A:R,4,FALSE)</f>
        <v>transactionIdentification</v>
      </c>
      <c r="E1827" s="3" t="str">
        <f>VLOOKUP($A1827,DICO_Complet!A:R,5,FALSE)</f>
        <v>endToEndReference</v>
      </c>
      <c r="F1827" s="3" t="str">
        <f>VLOOKUP($A1827,DICO_Complet!A:R,6,FALSE)</f>
        <v>Max19AlphaNumericText</v>
      </c>
      <c r="G1827" s="31" t="str">
        <f>VLOOKUP($A1827,DICO_Complet!A:R,7,FALSE)</f>
        <v>DNS</v>
      </c>
      <c r="H1827" s="31">
        <f>VLOOKUP($A1827,DICO_Complet!A:R,8,FALSE)</f>
        <v>0</v>
      </c>
      <c r="I1827" s="3" t="str">
        <f>IF(VLOOKUP($A1827,DICO_Complet!A:R,9,FALSE)&lt;&gt;0,VLOOKUP($A1827,DICO_Complet!A:R,9,FALSE),"")</f>
        <v/>
      </c>
      <c r="J1827" s="3" t="str">
        <f>VLOOKUP($A1827,DICO_Complet!A:R,10,FALSE)</f>
        <v>Processor End to End ID of the transaction</v>
      </c>
      <c r="K1827" s="3" t="str">
        <f>IF(OR(ISNA(VLOOKUP(Tableau161920[[#This Row],[Référence]],MON_MSG!A:H,7,FALSE)),ISBLANK(VLOOKUP(Tableau161920[[#This Row],[Référence]],MON_MSG!A:H,7,FALSE))),"",VLOOKUP(Tableau161920[[#This Row],[Référence]],MON_MSG!A:H,7,FALSE))</f>
        <v/>
      </c>
      <c r="L1827" s="3" t="str">
        <f>IF(OR(ISNA(VLOOKUP(Tableau161920[[#This Row],[Référence]],MON_MSG!A:I,8,FALSE)),ISBLANK(VLOOKUP(Tableau161920[[#This Row],[Référence]],MON_MSG!A:I,8,FALSE))),"",VLOOKUP(Tableau161920[[#This Row],[Référence]],MON_MSG!A:I,8,FALSE))</f>
        <v/>
      </c>
      <c r="M1827" s="3" t="str">
        <f>IF(OR(ISNA(VLOOKUP(Tableau161920[[#This Row],[Référence]],MON_MSG!A:J,9,FALSE)),ISBLANK(VLOOKUP(Tableau161920[[#This Row],[Référence]],MON_MSG!A:J,9,FALSE))),"",VLOOKUP(Tableau161920[[#This Row],[Référence]],MON_MSG!A:J,9,FALSE))</f>
        <v/>
      </c>
      <c r="N1827" s="3" t="str">
        <f>IF(VLOOKUP($A1827,DICO_Complet!A:R,12,FALSE)=0,"",VLOOKUP($A1827,DICO_Complet!A:R,12,FALSE))</f>
        <v/>
      </c>
      <c r="O1827" s="3" t="str">
        <f>IF(VLOOKUP($A1827,DICO_Complet!A:R,13,FALSE)=0,"",VLOOKUP($A1827,DICO_Complet!A:R,13,FALSE))</f>
        <v/>
      </c>
      <c r="P1827" s="3" t="str">
        <f>IF(VLOOKUP($A1827,DICO_Complet!A:R,14,FALSE)=0,"",VLOOKUP($A1827,DICO_Complet!A:R,14,FALSE))</f>
        <v/>
      </c>
      <c r="Q1827" s="3" t="str">
        <f>IF(VLOOKUP($A1827,DICO_Complet!A:R,15,FALSE)=0,"",VLOOKUP($A1827,DICO_Complet!A:R,15,FALSE))</f>
        <v/>
      </c>
      <c r="R1827" s="3" t="str">
        <f>IF(VLOOKUP($A1827,DICO_Complet!A:R,16,FALSE)=0,"",VLOOKUP($A1827,DICO_Complet!A:R,16,FALSE))</f>
        <v/>
      </c>
      <c r="S1827" s="3" t="str">
        <f>IF(VLOOKUP($A1827,DICO_Complet!A:R,17,FALSE)=0,"",VLOOKUP($A1827,DICO_Complet!A:R,17,FALSE))</f>
        <v/>
      </c>
      <c r="T1827" s="3" t="str">
        <f>IF(VLOOKUP($A1827,DICO_Complet!A:R,18,FALSE)=0,"",VLOOKUP($A1827,DICO_Complet!A:R,18,FALSE))</f>
        <v/>
      </c>
    </row>
    <row r="1828" spans="1:20">
      <c r="A1828" s="29">
        <v>251105154700</v>
      </c>
      <c r="B1828" s="30" t="str">
        <f>IF(ISNA(VLOOKUP(Tableau161920[[#This Row],[Référence]],MON_MSG!A:B,2,FALSE)),"N",IF($I1828="Obsolete","N","O"))</f>
        <v>O</v>
      </c>
      <c r="C1828" s="3" t="str">
        <f>VLOOKUP($A1828,DICO_Complet!A:R,3,FALSE)</f>
        <v>Transaction</v>
      </c>
      <c r="D1828" s="3" t="str">
        <f>VLOOKUP($A1828,DICO_Complet!A:R,4,FALSE)</f>
        <v>transactionIdentification</v>
      </c>
      <c r="E1828" s="3" t="str">
        <f>VLOOKUP($A1828,DICO_Complet!A:R,5,FALSE)</f>
        <v>endToEndTransId</v>
      </c>
      <c r="F1828" s="3" t="str">
        <f>VLOOKUP($A1828,DICO_Complet!A:R,6,FALSE)</f>
        <v>UUIDType</v>
      </c>
      <c r="G1828" s="31" t="str">
        <f>VLOOKUP($A1828,DICO_Complet!A:R,7,FALSE)</f>
        <v>DNS</v>
      </c>
      <c r="H1828" s="31">
        <f>VLOOKUP($A1828,DICO_Complet!A:R,8,FALSE)</f>
        <v>0</v>
      </c>
      <c r="I1828" s="3" t="str">
        <f>IF(VLOOKUP($A1828,DICO_Complet!A:R,9,FALSE)&lt;&gt;0,VLOOKUP($A1828,DICO_Complet!A:R,9,FALSE),"")</f>
        <v/>
      </c>
      <c r="J1828" s="3" t="str">
        <f>VLOOKUP($A1828,DICO_Complet!A:R,10,FALSE)</f>
        <v>End to End transaction Id</v>
      </c>
      <c r="K1828" s="3" t="str">
        <f>IF(OR(ISNA(VLOOKUP(Tableau161920[[#This Row],[Référence]],MON_MSG!A:H,7,FALSE)),ISBLANK(VLOOKUP(Tableau161920[[#This Row],[Référence]],MON_MSG!A:H,7,FALSE))),"",VLOOKUP(Tableau161920[[#This Row],[Référence]],MON_MSG!A:H,7,FALSE))</f>
        <v/>
      </c>
      <c r="L1828" s="3" t="str">
        <f>IF(OR(ISNA(VLOOKUP(Tableau161920[[#This Row],[Référence]],MON_MSG!A:I,8,FALSE)),ISBLANK(VLOOKUP(Tableau161920[[#This Row],[Référence]],MON_MSG!A:I,8,FALSE))),"",VLOOKUP(Tableau161920[[#This Row],[Référence]],MON_MSG!A:I,8,FALSE))</f>
        <v/>
      </c>
      <c r="M1828" s="3" t="str">
        <f>IF(OR(ISNA(VLOOKUP(Tableau161920[[#This Row],[Référence]],MON_MSG!A:J,9,FALSE)),ISBLANK(VLOOKUP(Tableau161920[[#This Row],[Référence]],MON_MSG!A:J,9,FALSE))),"",VLOOKUP(Tableau161920[[#This Row],[Référence]],MON_MSG!A:J,9,FALSE))</f>
        <v/>
      </c>
      <c r="N1828" s="3" t="str">
        <f>IF(VLOOKUP($A1828,DICO_Complet!A:R,12,FALSE)=0,"",VLOOKUP($A1828,DICO_Complet!A:R,12,FALSE))</f>
        <v/>
      </c>
      <c r="O1828" s="3" t="str">
        <f>IF(VLOOKUP($A1828,DICO_Complet!A:R,13,FALSE)=0,"",VLOOKUP($A1828,DICO_Complet!A:R,13,FALSE))</f>
        <v/>
      </c>
      <c r="P1828" s="3" t="str">
        <f>IF(VLOOKUP($A1828,DICO_Complet!A:R,14,FALSE)=0,"",VLOOKUP($A1828,DICO_Complet!A:R,14,FALSE))</f>
        <v/>
      </c>
      <c r="Q1828" s="3" t="str">
        <f>IF(VLOOKUP($A1828,DICO_Complet!A:R,15,FALSE)=0,"",VLOOKUP($A1828,DICO_Complet!A:R,15,FALSE))</f>
        <v/>
      </c>
      <c r="R1828" s="3" t="str">
        <f>IF(VLOOKUP($A1828,DICO_Complet!A:R,16,FALSE)=0,"",VLOOKUP($A1828,DICO_Complet!A:R,16,FALSE))</f>
        <v/>
      </c>
      <c r="S1828" s="3" t="str">
        <f>IF(VLOOKUP($A1828,DICO_Complet!A:R,17,FALSE)=0,"",VLOOKUP($A1828,DICO_Complet!A:R,17,FALSE))</f>
        <v/>
      </c>
      <c r="T1828" s="3" t="str">
        <f>IF(VLOOKUP($A1828,DICO_Complet!A:R,18,FALSE)=0,"",VLOOKUP($A1828,DICO_Complet!A:R,18,FALSE))</f>
        <v/>
      </c>
    </row>
    <row r="1829" spans="1:20">
      <c r="A1829" s="29">
        <v>241112000228</v>
      </c>
      <c r="B1829" s="30" t="str">
        <f>IF(ISNA(VLOOKUP(Tableau161920[[#This Row],[Référence]],MON_MSG!A:B,2,FALSE)),"N",IF($I1829="Obsolete","N","O"))</f>
        <v>O</v>
      </c>
      <c r="C1829" s="3" t="str">
        <f>VLOOKUP($A1829,DICO_Complet!A:R,3,FALSE)</f>
        <v>Transaction</v>
      </c>
      <c r="D1829" s="3" t="str">
        <f>VLOOKUP($A1829,DICO_Complet!A:R,4,FALSE)</f>
        <v>transactionIdentification</v>
      </c>
      <c r="E1829" s="3" t="str">
        <f>VLOOKUP($A1829,DICO_Complet!A:R,5,FALSE)</f>
        <v>localDateTime</v>
      </c>
      <c r="F1829" s="3" t="str">
        <f>VLOOKUP($A1829,DICO_Complet!A:R,6,FALSE)</f>
        <v>ISODateTime</v>
      </c>
      <c r="G1829" s="31" t="str">
        <f>VLOOKUP($A1829,DICO_Complet!A:R,7,FALSE)</f>
        <v>DNS</v>
      </c>
      <c r="H1829" s="31">
        <f>VLOOKUP($A1829,DICO_Complet!A:R,8,FALSE)</f>
        <v>0</v>
      </c>
      <c r="I1829" s="3" t="str">
        <f>IF(VLOOKUP($A1829,DICO_Complet!A:R,9,FALSE)&lt;&gt;0,VLOOKUP($A1829,DICO_Complet!A:R,9,FALSE),"")</f>
        <v/>
      </c>
      <c r="J1829" s="3" t="str">
        <f>VLOOKUP($A1829,DICO_Complet!A:R,10,FALSE)</f>
        <v>Date Time in local region</v>
      </c>
      <c r="K1829" s="3" t="str">
        <f>IF(OR(ISNA(VLOOKUP(Tableau161920[[#This Row],[Référence]],MON_MSG!A:H,7,FALSE)),ISBLANK(VLOOKUP(Tableau161920[[#This Row],[Référence]],MON_MSG!A:H,7,FALSE))),"",VLOOKUP(Tableau161920[[#This Row],[Référence]],MON_MSG!A:H,7,FALSE))</f>
        <v/>
      </c>
      <c r="L1829" s="3" t="str">
        <f>IF(OR(ISNA(VLOOKUP(Tableau161920[[#This Row],[Référence]],MON_MSG!A:I,8,FALSE)),ISBLANK(VLOOKUP(Tableau161920[[#This Row],[Référence]],MON_MSG!A:I,8,FALSE))),"",VLOOKUP(Tableau161920[[#This Row],[Référence]],MON_MSG!A:I,8,FALSE))</f>
        <v/>
      </c>
      <c r="M1829" s="3" t="str">
        <f>IF(OR(ISNA(VLOOKUP(Tableau161920[[#This Row],[Référence]],MON_MSG!A:J,9,FALSE)),ISBLANK(VLOOKUP(Tableau161920[[#This Row],[Référence]],MON_MSG!A:J,9,FALSE))),"",VLOOKUP(Tableau161920[[#This Row],[Référence]],MON_MSG!A:J,9,FALSE))</f>
        <v/>
      </c>
      <c r="N1829" s="3" t="str">
        <f>IF(VLOOKUP($A1829,DICO_Complet!A:R,12,FALSE)=0,"",VLOOKUP($A1829,DICO_Complet!A:R,12,FALSE))</f>
        <v>ISO12, ISO13, RSB59_102</v>
      </c>
      <c r="O1829" s="3" t="str">
        <f>IF(VLOOKUP($A1829,DICO_Complet!A:R,13,FALSE)=0,"",VLOOKUP($A1829,DICO_Complet!A:R,13,FALSE))</f>
        <v>012; 013; 059-102</v>
      </c>
      <c r="P1829" s="3" t="str">
        <f>IF(VLOOKUP($A1829,DICO_Complet!A:R,14,FALSE)=0,"",VLOOKUP($A1829,DICO_Complet!A:R,14,FALSE))</f>
        <v>012; 013; 047-07; 814_12</v>
      </c>
      <c r="Q1829" s="3" t="str">
        <f>IF(VLOOKUP($A1829,DICO_Complet!A:R,15,FALSE)=0,"",VLOOKUP($A1829,DICO_Complet!A:R,15,FALSE))</f>
        <v>012; 013; 059-102</v>
      </c>
      <c r="R1829" s="3" t="str">
        <f>IF(VLOOKUP($A1829,DICO_Complet!A:R,16,FALSE)=0,"",VLOOKUP($A1829,DICO_Complet!A:R,16,FALSE))</f>
        <v/>
      </c>
      <c r="S1829" s="3" t="str">
        <f>IF(VLOOKUP($A1829,DICO_Complet!A:R,17,FALSE)=0,"",VLOOKUP($A1829,DICO_Complet!A:R,17,FALSE))</f>
        <v>DE 012, DE 013</v>
      </c>
      <c r="T1829" s="3" t="str">
        <f>IF(VLOOKUP($A1829,DICO_Complet!A:R,18,FALSE)=0,"",VLOOKUP($A1829,DICO_Complet!A:R,18,FALSE))</f>
        <v/>
      </c>
    </row>
    <row r="1830" spans="1:20">
      <c r="A1830" s="29">
        <v>250418220184</v>
      </c>
      <c r="B1830" s="30" t="str">
        <f>IF(ISNA(VLOOKUP(Tableau161920[[#This Row],[Référence]],MON_MSG!A:B,2,FALSE)),"N",IF($I1830="Obsolete","N","O"))</f>
        <v>O</v>
      </c>
      <c r="C1830" s="3" t="str">
        <f>VLOOKUP($A1830,DICO_Complet!A:R,3,FALSE)</f>
        <v>Transaction</v>
      </c>
      <c r="D1830" s="3" t="str">
        <f>VLOOKUP($A1830,DICO_Complet!A:R,4,FALSE)</f>
        <v>transactionIdentification</v>
      </c>
      <c r="E1830" s="3" t="str">
        <f>VLOOKUP($A1830,DICO_Complet!A:R,5,FALSE)</f>
        <v>stampingReference</v>
      </c>
      <c r="F1830" s="3" t="str">
        <f>VLOOKUP($A1830,DICO_Complet!A:R,6,FALSE)</f>
        <v>Exact16AlphaNumericText</v>
      </c>
      <c r="G1830" s="31" t="str">
        <f>VLOOKUP($A1830,DICO_Complet!A:R,7,FALSE)</f>
        <v>DNS</v>
      </c>
      <c r="H1830" s="31">
        <f>VLOOKUP($A1830,DICO_Complet!A:R,8,FALSE)</f>
        <v>0</v>
      </c>
      <c r="I1830" s="3" t="str">
        <f>IF(VLOOKUP($A1830,DICO_Complet!A:R,9,FALSE)&lt;&gt;0,VLOOKUP($A1830,DICO_Complet!A:R,9,FALSE),"")</f>
        <v/>
      </c>
      <c r="J1830" s="3" t="str">
        <f>VLOOKUP($A1830,DICO_Complet!A:R,10,FALSE)</f>
        <v>Transaction stamping reference assigned by captured step</v>
      </c>
      <c r="K1830" s="3" t="str">
        <f>IF(OR(ISNA(VLOOKUP(Tableau161920[[#This Row],[Référence]],MON_MSG!A:H,7,FALSE)),ISBLANK(VLOOKUP(Tableau161920[[#This Row],[Référence]],MON_MSG!A:H,7,FALSE))),"",VLOOKUP(Tableau161920[[#This Row],[Référence]],MON_MSG!A:H,7,FALSE))</f>
        <v/>
      </c>
      <c r="L1830" s="3" t="str">
        <f>IF(OR(ISNA(VLOOKUP(Tableau161920[[#This Row],[Référence]],MON_MSG!A:I,8,FALSE)),ISBLANK(VLOOKUP(Tableau161920[[#This Row],[Référence]],MON_MSG!A:I,8,FALSE))),"",VLOOKUP(Tableau161920[[#This Row],[Référence]],MON_MSG!A:I,8,FALSE))</f>
        <v/>
      </c>
      <c r="M1830" s="3" t="str">
        <f>IF(OR(ISNA(VLOOKUP(Tableau161920[[#This Row],[Référence]],MON_MSG!A:J,9,FALSE)),ISBLANK(VLOOKUP(Tableau161920[[#This Row],[Référence]],MON_MSG!A:J,9,FALSE))),"",VLOOKUP(Tableau161920[[#This Row],[Référence]],MON_MSG!A:J,9,FALSE))</f>
        <v/>
      </c>
      <c r="N1830" s="3" t="str">
        <f>IF(VLOOKUP($A1830,DICO_Complet!A:R,12,FALSE)=0,"",VLOOKUP($A1830,DICO_Complet!A:R,12,FALSE))</f>
        <v/>
      </c>
      <c r="O1830" s="3" t="str">
        <f>IF(VLOOKUP($A1830,DICO_Complet!A:R,13,FALSE)=0,"",VLOOKUP($A1830,DICO_Complet!A:R,13,FALSE))</f>
        <v/>
      </c>
      <c r="P1830" s="3" t="str">
        <f>IF(VLOOKUP($A1830,DICO_Complet!A:R,14,FALSE)=0,"",VLOOKUP($A1830,DICO_Complet!A:R,14,FALSE))</f>
        <v/>
      </c>
      <c r="Q1830" s="3" t="str">
        <f>IF(VLOOKUP($A1830,DICO_Complet!A:R,15,FALSE)=0,"",VLOOKUP($A1830,DICO_Complet!A:R,15,FALSE))</f>
        <v/>
      </c>
      <c r="R1830" s="3" t="str">
        <f>IF(VLOOKUP($A1830,DICO_Complet!A:R,16,FALSE)=0,"",VLOOKUP($A1830,DICO_Complet!A:R,16,FALSE))</f>
        <v/>
      </c>
      <c r="S1830" s="3" t="str">
        <f>IF(VLOOKUP($A1830,DICO_Complet!A:R,17,FALSE)=0,"",VLOOKUP($A1830,DICO_Complet!A:R,17,FALSE))</f>
        <v/>
      </c>
      <c r="T1830" s="3" t="str">
        <f>IF(VLOOKUP($A1830,DICO_Complet!A:R,18,FALSE)=0,"",VLOOKUP($A1830,DICO_Complet!A:R,18,FALSE))</f>
        <v>CNRFO1</v>
      </c>
    </row>
    <row r="1831" spans="1:20">
      <c r="A1831" s="29">
        <v>241112000229</v>
      </c>
      <c r="B1831" s="30" t="str">
        <f>IF(ISNA(VLOOKUP(Tableau161920[[#This Row],[Référence]],MON_MSG!A:B,2,FALSE)),"N",IF($I1831="Obsolete","N","O"))</f>
        <v>O</v>
      </c>
      <c r="C1831" s="3" t="str">
        <f>VLOOKUP($A1831,DICO_Complet!A:R,3,FALSE)</f>
        <v>Transaction</v>
      </c>
      <c r="D1831" s="3" t="str">
        <f>VLOOKUP($A1831,DICO_Complet!A:R,4,FALSE)</f>
        <v>transactionIdentification</v>
      </c>
      <c r="E1831" s="3" t="str">
        <f>VLOOKUP($A1831,DICO_Complet!A:R,5,FALSE)</f>
        <v>transactionReference</v>
      </c>
      <c r="F1831" s="3" t="str">
        <f>VLOOKUP($A1831,DICO_Complet!A:R,6,FALSE)</f>
        <v>Max35Text</v>
      </c>
      <c r="G1831" s="31" t="str">
        <f>VLOOKUP($A1831,DICO_Complet!A:R,7,FALSE)</f>
        <v>DNS</v>
      </c>
      <c r="H1831" s="31">
        <f>VLOOKUP($A1831,DICO_Complet!A:R,8,FALSE)</f>
        <v>0</v>
      </c>
      <c r="I1831" s="3" t="str">
        <f>IF(VLOOKUP($A1831,DICO_Complet!A:R,9,FALSE)&lt;&gt;0,VLOOKUP($A1831,DICO_Complet!A:R,9,FALSE),"")</f>
        <v/>
      </c>
      <c r="J1831" s="3" t="str">
        <f>VLOOKUP($A1831,DICO_Complet!A:R,10,FALSE)</f>
        <v>Transaction Reference</v>
      </c>
      <c r="K1831" s="3" t="str">
        <f>IF(OR(ISNA(VLOOKUP(Tableau161920[[#This Row],[Référence]],MON_MSG!A:H,7,FALSE)),ISBLANK(VLOOKUP(Tableau161920[[#This Row],[Référence]],MON_MSG!A:H,7,FALSE))),"",VLOOKUP(Tableau161920[[#This Row],[Référence]],MON_MSG!A:H,7,FALSE))</f>
        <v/>
      </c>
      <c r="L1831" s="3" t="str">
        <f>IF(OR(ISNA(VLOOKUP(Tableau161920[[#This Row],[Référence]],MON_MSG!A:I,8,FALSE)),ISBLANK(VLOOKUP(Tableau161920[[#This Row],[Référence]],MON_MSG!A:I,8,FALSE))),"",VLOOKUP(Tableau161920[[#This Row],[Référence]],MON_MSG!A:I,8,FALSE))</f>
        <v/>
      </c>
      <c r="M1831" s="3" t="str">
        <f>IF(OR(ISNA(VLOOKUP(Tableau161920[[#This Row],[Référence]],MON_MSG!A:J,9,FALSE)),ISBLANK(VLOOKUP(Tableau161920[[#This Row],[Référence]],MON_MSG!A:J,9,FALSE))),"",VLOOKUP(Tableau161920[[#This Row],[Référence]],MON_MSG!A:J,9,FALSE))</f>
        <v/>
      </c>
      <c r="N1831" s="3" t="str">
        <f>IF(VLOOKUP($A1831,DICO_Complet!A:R,12,FALSE)=0,"",VLOOKUP($A1831,DICO_Complet!A:R,12,FALSE))</f>
        <v>ISO11</v>
      </c>
      <c r="O1831" s="3" t="str">
        <f>IF(VLOOKUP($A1831,DICO_Complet!A:R,13,FALSE)=0,"",VLOOKUP($A1831,DICO_Complet!A:R,13,FALSE))</f>
        <v>011</v>
      </c>
      <c r="P1831" s="3" t="str">
        <f>IF(VLOOKUP($A1831,DICO_Complet!A:R,14,FALSE)=0,"",VLOOKUP($A1831,DICO_Complet!A:R,14,FALSE))</f>
        <v>011</v>
      </c>
      <c r="Q1831" s="3" t="str">
        <f>IF(VLOOKUP($A1831,DICO_Complet!A:R,15,FALSE)=0,"",VLOOKUP($A1831,DICO_Complet!A:R,15,FALSE))</f>
        <v>011</v>
      </c>
      <c r="R1831" s="3" t="str">
        <f>IF(VLOOKUP($A1831,DICO_Complet!A:R,16,FALSE)=0,"",VLOOKUP($A1831,DICO_Complet!A:R,16,FALSE))</f>
        <v/>
      </c>
      <c r="S1831" s="3" t="str">
        <f>IF(VLOOKUP($A1831,DICO_Complet!A:R,17,FALSE)=0,"",VLOOKUP($A1831,DICO_Complet!A:R,17,FALSE))</f>
        <v>DE 011</v>
      </c>
      <c r="T1831" s="3" t="str">
        <f>IF(VLOOKUP($A1831,DICO_Complet!A:R,18,FALSE)=0,"",VLOOKUP($A1831,DICO_Complet!A:R,18,FALSE))</f>
        <v/>
      </c>
    </row>
    <row r="1832" spans="1:20">
      <c r="A1832" s="29">
        <v>241112000230</v>
      </c>
      <c r="B1832" s="30" t="str">
        <f>IF(ISNA(VLOOKUP(Tableau161920[[#This Row],[Référence]],MON_MSG!A:B,2,FALSE)),"N",IF($I1832="Obsolete","N","O"))</f>
        <v>O</v>
      </c>
      <c r="C1832" s="3" t="str">
        <f>VLOOKUP($A1832,DICO_Complet!A:R,3,FALSE)</f>
        <v>Transaction</v>
      </c>
      <c r="D1832" s="3" t="str">
        <f>VLOOKUP($A1832,DICO_Complet!A:R,4,FALSE)</f>
        <v>transactionIdentification</v>
      </c>
      <c r="E1832" s="3" t="str">
        <f>VLOOKUP($A1832,DICO_Complet!A:R,5,FALSE)</f>
        <v>transmissionGmtDateTime</v>
      </c>
      <c r="F1832" s="3" t="str">
        <f>VLOOKUP($A1832,DICO_Complet!A:R,6,FALSE)</f>
        <v>ISODateTime</v>
      </c>
      <c r="G1832" s="31" t="str">
        <f>VLOOKUP($A1832,DICO_Complet!A:R,7,FALSE)</f>
        <v>DNS</v>
      </c>
      <c r="H1832" s="31">
        <f>VLOOKUP($A1832,DICO_Complet!A:R,8,FALSE)</f>
        <v>0</v>
      </c>
      <c r="I1832" s="3" t="str">
        <f>IF(VLOOKUP($A1832,DICO_Complet!A:R,9,FALSE)&lt;&gt;0,VLOOKUP($A1832,DICO_Complet!A:R,9,FALSE),"")</f>
        <v/>
      </c>
      <c r="J1832" s="3" t="str">
        <f>VLOOKUP($A1832,DICO_Complet!A:R,10,FALSE)</f>
        <v>Transmission date and time GMT</v>
      </c>
      <c r="K1832" s="3" t="str">
        <f>IF(OR(ISNA(VLOOKUP(Tableau161920[[#This Row],[Référence]],MON_MSG!A:H,7,FALSE)),ISBLANK(VLOOKUP(Tableau161920[[#This Row],[Référence]],MON_MSG!A:H,7,FALSE))),"",VLOOKUP(Tableau161920[[#This Row],[Référence]],MON_MSG!A:H,7,FALSE))</f>
        <v/>
      </c>
      <c r="L1832" s="3" t="str">
        <f>IF(OR(ISNA(VLOOKUP(Tableau161920[[#This Row],[Référence]],MON_MSG!A:I,8,FALSE)),ISBLANK(VLOOKUP(Tableau161920[[#This Row],[Référence]],MON_MSG!A:I,8,FALSE))),"",VLOOKUP(Tableau161920[[#This Row],[Référence]],MON_MSG!A:I,8,FALSE))</f>
        <v/>
      </c>
      <c r="M1832" s="3" t="str">
        <f>IF(OR(ISNA(VLOOKUP(Tableau161920[[#This Row],[Référence]],MON_MSG!A:J,9,FALSE)),ISBLANK(VLOOKUP(Tableau161920[[#This Row],[Référence]],MON_MSG!A:J,9,FALSE))),"",VLOOKUP(Tableau161920[[#This Row],[Référence]],MON_MSG!A:J,9,FALSE))</f>
        <v/>
      </c>
      <c r="N1832" s="3" t="str">
        <f>IF(VLOOKUP($A1832,DICO_Complet!A:R,12,FALSE)=0,"",VLOOKUP($A1832,DICO_Complet!A:R,12,FALSE))</f>
        <v>ISO7</v>
      </c>
      <c r="O1832" s="3" t="str">
        <f>IF(VLOOKUP($A1832,DICO_Complet!A:R,13,FALSE)=0,"",VLOOKUP($A1832,DICO_Complet!A:R,13,FALSE))</f>
        <v>007</v>
      </c>
      <c r="P1832" s="3" t="str">
        <f>IF(VLOOKUP($A1832,DICO_Complet!A:R,14,FALSE)=0,"",VLOOKUP($A1832,DICO_Complet!A:R,14,FALSE))</f>
        <v/>
      </c>
      <c r="Q1832" s="3" t="str">
        <f>IF(VLOOKUP($A1832,DICO_Complet!A:R,15,FALSE)=0,"",VLOOKUP($A1832,DICO_Complet!A:R,15,FALSE))</f>
        <v>007</v>
      </c>
      <c r="R1832" s="3" t="str">
        <f>IF(VLOOKUP($A1832,DICO_Complet!A:R,16,FALSE)=0,"",VLOOKUP($A1832,DICO_Complet!A:R,16,FALSE))</f>
        <v/>
      </c>
      <c r="S1832" s="3" t="str">
        <f>IF(VLOOKUP($A1832,DICO_Complet!A:R,17,FALSE)=0,"",VLOOKUP($A1832,DICO_Complet!A:R,17,FALSE))</f>
        <v/>
      </c>
      <c r="T1832" s="3" t="str">
        <f>IF(VLOOKUP($A1832,DICO_Complet!A:R,18,FALSE)=0,"",VLOOKUP($A1832,DICO_Complet!A:R,18,FALSE))</f>
        <v/>
      </c>
    </row>
    <row r="1833" spans="1:20">
      <c r="A1833" s="29">
        <v>260422171100</v>
      </c>
      <c r="B1833" s="30" t="str">
        <f>IF(ISNA(VLOOKUP(Tableau161920[[#This Row],[Référence]],MON_MSG!A:B,2,FALSE)),"N",IF($I1833="Obsolete","N","O"))</f>
        <v>O</v>
      </c>
      <c r="C1833" s="3" t="str">
        <f>VLOOKUP($A1833,DICO_Complet!A:R,3,FALSE)</f>
        <v xml:space="preserve">Transaction </v>
      </c>
      <c r="D1833" s="3" t="str">
        <f>VLOOKUP($A1833,DICO_Complet!A:R,4,FALSE)</f>
        <v>originalTransactionData</v>
      </c>
      <c r="E1833" s="3" t="str">
        <f>VLOOKUP($A1833,DICO_Complet!A:R,5,FALSE)</f>
        <v>initialThreeDsProtocolVersion</v>
      </c>
      <c r="F1833" s="3" t="str">
        <f>VLOOKUP($A1833,DICO_Complet!A:R,6,FALSE)</f>
        <v>Max2NumericText</v>
      </c>
      <c r="G1833" s="31" t="str">
        <f>VLOOKUP($A1833,DICO_Complet!A:R,7,FALSE)</f>
        <v>DNS</v>
      </c>
      <c r="H1833" s="31">
        <f>VLOOKUP($A1833,DICO_Complet!A:R,8,FALSE)</f>
        <v>0</v>
      </c>
      <c r="I1833" s="3" t="str">
        <f>IF(VLOOKUP($A1833,DICO_Complet!A:R,9,FALSE)&lt;&gt;0,VLOOKUP($A1833,DICO_Complet!A:R,9,FALSE),"")</f>
        <v/>
      </c>
      <c r="J1833" s="3" t="str">
        <f>VLOOKUP($A1833,DICO_Complet!A:R,10,FALSE)</f>
        <v xml:space="preserve">3DS protocol major version </v>
      </c>
      <c r="K1833" s="3" t="str">
        <f>IF(OR(ISNA(VLOOKUP(Tableau161920[[#This Row],[Référence]],MON_MSG!A:H,7,FALSE)),ISBLANK(VLOOKUP(Tableau161920[[#This Row],[Référence]],MON_MSG!A:H,7,FALSE))),"",VLOOKUP(Tableau161920[[#This Row],[Référence]],MON_MSG!A:H,7,FALSE))</f>
        <v/>
      </c>
      <c r="L1833" s="3" t="str">
        <f>IF(OR(ISNA(VLOOKUP(Tableau161920[[#This Row],[Référence]],MON_MSG!A:I,8,FALSE)),ISBLANK(VLOOKUP(Tableau161920[[#This Row],[Référence]],MON_MSG!A:I,8,FALSE))),"",VLOOKUP(Tableau161920[[#This Row],[Référence]],MON_MSG!A:I,8,FALSE))</f>
        <v/>
      </c>
      <c r="M1833" s="3" t="str">
        <f>IF(OR(ISNA(VLOOKUP(Tableau161920[[#This Row],[Référence]],MON_MSG!A:J,9,FALSE)),ISBLANK(VLOOKUP(Tableau161920[[#This Row],[Référence]],MON_MSG!A:J,9,FALSE))),"",VLOOKUP(Tableau161920[[#This Row],[Référence]],MON_MSG!A:J,9,FALSE))</f>
        <v/>
      </c>
      <c r="N1833" s="3" t="str">
        <f>IF(VLOOKUP($A1833,DICO_Complet!A:R,12,FALSE)=0,"",VLOOKUP($A1833,DICO_Complet!A:R,12,FALSE))</f>
        <v>RSB119_0046_ p1</v>
      </c>
      <c r="O1833" s="3" t="str">
        <f>IF(VLOOKUP($A1833,DICO_Complet!A:R,13,FALSE)=0,"",VLOOKUP($A1833,DICO_Complet!A:R,13,FALSE))</f>
        <v>119-0046-p1</v>
      </c>
      <c r="P1833" s="3" t="str">
        <f>IF(VLOOKUP($A1833,DICO_Complet!A:R,14,FALSE)=0,"",VLOOKUP($A1833,DICO_Complet!A:R,14,FALSE))</f>
        <v>059-0046-p1</v>
      </c>
      <c r="Q1833" s="3" t="str">
        <f>IF(VLOOKUP($A1833,DICO_Complet!A:R,15,FALSE)=0,"",VLOOKUP($A1833,DICO_Complet!A:R,15,FALSE))</f>
        <v>056-0046-p1</v>
      </c>
      <c r="R1833" s="3" t="str">
        <f>IF(VLOOKUP($A1833,DICO_Complet!A:R,16,FALSE)=0,"",VLOOKUP($A1833,DICO_Complet!A:R,16,FALSE))</f>
        <v/>
      </c>
      <c r="S1833" s="3" t="str">
        <f>IF(VLOOKUP($A1833,DICO_Complet!A:R,17,FALSE)=0,"",VLOOKUP($A1833,DICO_Complet!A:R,17,FALSE))</f>
        <v/>
      </c>
      <c r="T1833" s="3" t="str">
        <f>IF(VLOOKUP($A1833,DICO_Complet!A:R,18,FALSE)=0,"",VLOOKUP($A1833,DICO_Complet!A:R,18,FALSE))</f>
        <v/>
      </c>
    </row>
  </sheetData>
  <sortState xmlns:xlrd2="http://schemas.microsoft.com/office/spreadsheetml/2017/richdata2" ref="A3:U1833">
    <sortCondition ref="C2"/>
    <sortCondition ref="D2"/>
    <sortCondition ref="E2"/>
  </sortState>
  <mergeCells count="3">
    <mergeCell ref="C1:J1"/>
    <mergeCell ref="K1:M1"/>
    <mergeCell ref="N1:T1"/>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B0F6-F140-4DA5-8B50-E147DBE52DBE}">
  <sheetPr codeName="Feuil24">
    <tabColor rgb="FF0070C0"/>
  </sheetPr>
  <dimension ref="A1:S1832"/>
  <sheetViews>
    <sheetView zoomScaleNormal="100" workbookViewId="0">
      <pane ySplit="1" topLeftCell="A2" activePane="bottomLeft" state="frozen"/>
      <selection activeCell="C760" sqref="C760"/>
      <selection pane="bottomLeft" activeCell="E6" sqref="E6"/>
    </sheetView>
  </sheetViews>
  <sheetFormatPr baseColWidth="10" defaultColWidth="10.54296875" defaultRowHeight="14.5"/>
  <cols>
    <col min="1" max="1" width="17.453125" style="3" customWidth="1"/>
    <col min="2" max="2" width="0.54296875" style="31" hidden="1" customWidth="1"/>
    <col min="3" max="3" width="19.54296875" style="3" bestFit="1" customWidth="1"/>
    <col min="4" max="4" width="38.81640625" customWidth="1"/>
    <col min="5" max="5" width="42.453125" style="3" customWidth="1"/>
    <col min="6" max="6" width="39" style="5" customWidth="1"/>
    <col min="7" max="7" width="16.453125" style="5" customWidth="1"/>
    <col min="8" max="8" width="10.81640625" style="31" hidden="1" customWidth="1"/>
    <col min="9" max="9" width="12.54296875" style="31" customWidth="1"/>
    <col min="10" max="10" width="63.54296875" style="31" customWidth="1"/>
    <col min="11" max="11" width="52.1796875" style="5" customWidth="1"/>
    <col min="12" max="12" width="16.54296875" style="23" customWidth="1"/>
    <col min="13" max="13" width="16.54296875" style="81" customWidth="1"/>
    <col min="14" max="14" width="17.54296875" style="81" customWidth="1"/>
    <col min="15" max="15" width="18.54296875" style="81" bestFit="1" customWidth="1"/>
    <col min="16" max="16" width="30" style="81" customWidth="1"/>
    <col min="17" max="17" width="20.54296875" style="81" customWidth="1"/>
    <col min="18" max="18" width="10.54296875" style="81" customWidth="1"/>
    <col min="19" max="16384" width="10.54296875" style="3"/>
  </cols>
  <sheetData>
    <row r="1" spans="1:18" ht="43.5">
      <c r="A1" s="16" t="s">
        <v>1420</v>
      </c>
      <c r="B1" s="58" t="s">
        <v>1421</v>
      </c>
      <c r="C1" s="16" t="s">
        <v>9939</v>
      </c>
      <c r="D1" s="16" t="s">
        <v>1389</v>
      </c>
      <c r="E1" s="16" t="s">
        <v>1390</v>
      </c>
      <c r="F1" s="16" t="s">
        <v>1391</v>
      </c>
      <c r="G1" s="16" t="s">
        <v>1422</v>
      </c>
      <c r="H1" s="33" t="s">
        <v>1409</v>
      </c>
      <c r="I1" s="33" t="s">
        <v>1403</v>
      </c>
      <c r="J1" s="16" t="s">
        <v>1392</v>
      </c>
      <c r="K1" s="16" t="s">
        <v>1423</v>
      </c>
      <c r="L1" s="72" t="s">
        <v>1412</v>
      </c>
      <c r="M1" s="72" t="s">
        <v>1413</v>
      </c>
      <c r="N1" s="72" t="s">
        <v>1414</v>
      </c>
      <c r="O1" s="72" t="s">
        <v>1415</v>
      </c>
      <c r="P1" s="72" t="s">
        <v>1424</v>
      </c>
      <c r="Q1" s="72" t="s">
        <v>1417</v>
      </c>
      <c r="R1" s="72" t="s">
        <v>1418</v>
      </c>
    </row>
    <row r="2" spans="1:18">
      <c r="A2" s="29">
        <v>241112000000</v>
      </c>
      <c r="B2" s="59" t="s">
        <v>1430</v>
      </c>
      <c r="C2" s="4" t="s">
        <v>1431</v>
      </c>
      <c r="D2" s="4" t="s">
        <v>1432</v>
      </c>
      <c r="E2" s="3" t="s">
        <v>1433</v>
      </c>
      <c r="F2" s="3" t="s">
        <v>1434</v>
      </c>
      <c r="G2" s="137" t="s">
        <v>1435</v>
      </c>
      <c r="H2" s="60"/>
      <c r="J2" s="64" t="s">
        <v>1436</v>
      </c>
      <c r="K2" s="11"/>
      <c r="L2" s="73"/>
      <c r="M2" s="74"/>
      <c r="N2" s="74"/>
      <c r="O2" s="74"/>
      <c r="P2" s="74"/>
      <c r="Q2" s="74"/>
      <c r="R2" s="74"/>
    </row>
    <row r="3" spans="1:18">
      <c r="A3" s="29">
        <v>241112000001</v>
      </c>
      <c r="B3" s="59" t="s">
        <v>1430</v>
      </c>
      <c r="C3" s="4" t="s">
        <v>1431</v>
      </c>
      <c r="D3" s="4" t="s">
        <v>1432</v>
      </c>
      <c r="E3" s="3" t="s">
        <v>1437</v>
      </c>
      <c r="F3" s="3" t="s">
        <v>1438</v>
      </c>
      <c r="G3" s="137" t="s">
        <v>1435</v>
      </c>
      <c r="H3" s="60"/>
      <c r="J3" s="64" t="s">
        <v>1439</v>
      </c>
      <c r="K3" s="11"/>
      <c r="L3" s="73"/>
      <c r="M3" s="74"/>
      <c r="N3" s="74"/>
      <c r="O3" s="74"/>
      <c r="P3" s="74"/>
      <c r="Q3" s="74"/>
      <c r="R3" s="74"/>
    </row>
    <row r="4" spans="1:18">
      <c r="A4" s="29">
        <v>241112000003</v>
      </c>
      <c r="B4" s="59" t="s">
        <v>1430</v>
      </c>
      <c r="C4" s="4" t="s">
        <v>1431</v>
      </c>
      <c r="D4" s="4" t="s">
        <v>1432</v>
      </c>
      <c r="E4" s="3" t="s">
        <v>1440</v>
      </c>
      <c r="F4" s="3" t="s">
        <v>1441</v>
      </c>
      <c r="G4" s="137" t="s">
        <v>1435</v>
      </c>
      <c r="H4" s="60"/>
      <c r="I4" s="107"/>
      <c r="J4" s="64" t="s">
        <v>1442</v>
      </c>
      <c r="K4" s="108"/>
      <c r="L4" s="73"/>
      <c r="M4" s="74"/>
      <c r="N4" s="74"/>
      <c r="O4" s="74"/>
      <c r="P4" s="74"/>
      <c r="Q4" s="74"/>
      <c r="R4" s="74"/>
    </row>
    <row r="5" spans="1:18" ht="29">
      <c r="A5" s="29">
        <v>241112000004</v>
      </c>
      <c r="B5" s="59" t="s">
        <v>1430</v>
      </c>
      <c r="C5" s="4" t="s">
        <v>1431</v>
      </c>
      <c r="D5" s="4" t="s">
        <v>1432</v>
      </c>
      <c r="E5" s="3" t="s">
        <v>1443</v>
      </c>
      <c r="F5" s="3" t="s">
        <v>1444</v>
      </c>
      <c r="G5" s="137" t="s">
        <v>1435</v>
      </c>
      <c r="H5" s="60"/>
      <c r="J5" s="109" t="s">
        <v>1445</v>
      </c>
      <c r="K5" s="11"/>
      <c r="L5" s="73"/>
      <c r="M5" s="74"/>
      <c r="N5" s="74"/>
      <c r="O5" s="74"/>
      <c r="P5" s="74"/>
      <c r="Q5" s="74"/>
      <c r="R5" s="74"/>
    </row>
    <row r="6" spans="1:18">
      <c r="A6" s="29">
        <v>241112000002</v>
      </c>
      <c r="B6" s="59" t="s">
        <v>1430</v>
      </c>
      <c r="C6" s="4" t="s">
        <v>1431</v>
      </c>
      <c r="D6" s="4" t="s">
        <v>1446</v>
      </c>
      <c r="E6" s="3" t="s">
        <v>1447</v>
      </c>
      <c r="F6" s="3" t="s">
        <v>1448</v>
      </c>
      <c r="G6" s="138" t="s">
        <v>1435</v>
      </c>
      <c r="H6" s="60"/>
      <c r="J6" s="64" t="s">
        <v>1449</v>
      </c>
      <c r="K6" s="11"/>
      <c r="L6" s="73"/>
      <c r="M6" s="74"/>
      <c r="N6" s="74"/>
      <c r="O6" s="74"/>
      <c r="P6" s="74"/>
      <c r="Q6" s="74"/>
      <c r="R6" s="74"/>
    </row>
    <row r="7" spans="1:18">
      <c r="A7" s="29">
        <v>250331114316</v>
      </c>
      <c r="B7" s="59" t="s">
        <v>1430</v>
      </c>
      <c r="C7" s="4" t="s">
        <v>1431</v>
      </c>
      <c r="D7" s="4" t="s">
        <v>1446</v>
      </c>
      <c r="E7" s="3" t="s">
        <v>1450</v>
      </c>
      <c r="F7" s="46" t="s">
        <v>1451</v>
      </c>
      <c r="G7" s="138" t="s">
        <v>1435</v>
      </c>
      <c r="H7" s="60"/>
      <c r="J7" s="11" t="s">
        <v>1452</v>
      </c>
      <c r="K7" s="11"/>
      <c r="L7" s="73"/>
      <c r="M7" s="74"/>
      <c r="N7" s="74"/>
      <c r="O7" s="74"/>
      <c r="P7" s="74"/>
      <c r="Q7" s="74"/>
      <c r="R7" s="74"/>
    </row>
    <row r="8" spans="1:18">
      <c r="A8" s="29">
        <v>250528104041</v>
      </c>
      <c r="B8" s="61"/>
      <c r="C8" s="4" t="s">
        <v>1453</v>
      </c>
      <c r="D8" s="4" t="s">
        <v>1454</v>
      </c>
      <c r="E8" s="7" t="s">
        <v>1455</v>
      </c>
      <c r="F8" s="3" t="s">
        <v>1456</v>
      </c>
      <c r="G8" s="138" t="s">
        <v>1435</v>
      </c>
      <c r="H8" s="62"/>
      <c r="J8" s="3" t="s">
        <v>1457</v>
      </c>
      <c r="K8" s="13"/>
      <c r="L8" s="73"/>
      <c r="M8" s="74"/>
      <c r="N8" s="74"/>
      <c r="O8" s="74"/>
      <c r="P8" s="74"/>
      <c r="Q8" s="74"/>
      <c r="R8" s="74"/>
    </row>
    <row r="9" spans="1:18">
      <c r="A9" s="29">
        <v>250717102622</v>
      </c>
      <c r="B9" s="61"/>
      <c r="C9" s="4" t="s">
        <v>1453</v>
      </c>
      <c r="D9" s="4" t="s">
        <v>1454</v>
      </c>
      <c r="E9" s="3" t="s">
        <v>1458</v>
      </c>
      <c r="F9" s="3" t="s">
        <v>1459</v>
      </c>
      <c r="G9" s="138" t="s">
        <v>1435</v>
      </c>
      <c r="H9" s="62"/>
      <c r="J9" s="64" t="s">
        <v>1460</v>
      </c>
      <c r="K9" s="13"/>
      <c r="L9" s="73"/>
      <c r="M9" s="74"/>
      <c r="N9" s="74"/>
      <c r="O9" s="74"/>
      <c r="P9" s="74"/>
      <c r="Q9" s="74"/>
      <c r="R9" s="74"/>
    </row>
    <row r="10" spans="1:18">
      <c r="A10" s="29">
        <v>250717102624</v>
      </c>
      <c r="B10" s="61"/>
      <c r="C10" s="4" t="s">
        <v>1453</v>
      </c>
      <c r="D10" s="4" t="s">
        <v>1454</v>
      </c>
      <c r="E10" s="3" t="s">
        <v>1461</v>
      </c>
      <c r="F10" s="3" t="s">
        <v>1462</v>
      </c>
      <c r="G10" s="138" t="s">
        <v>1463</v>
      </c>
      <c r="H10" s="62"/>
      <c r="J10" s="64" t="s">
        <v>1464</v>
      </c>
      <c r="K10" s="13"/>
      <c r="L10" s="73"/>
      <c r="M10" s="74"/>
      <c r="N10" s="74"/>
      <c r="O10" s="74"/>
      <c r="P10" s="74"/>
      <c r="Q10" s="74"/>
      <c r="R10" s="74"/>
    </row>
    <row r="11" spans="1:18">
      <c r="A11" s="29">
        <v>250717102623</v>
      </c>
      <c r="B11" s="61"/>
      <c r="C11" s="4" t="s">
        <v>1453</v>
      </c>
      <c r="D11" s="4" t="s">
        <v>1454</v>
      </c>
      <c r="E11" s="3" t="s">
        <v>1465</v>
      </c>
      <c r="F11" s="3" t="s">
        <v>1466</v>
      </c>
      <c r="G11" s="138" t="s">
        <v>1463</v>
      </c>
      <c r="H11" s="62"/>
      <c r="J11" s="64" t="s">
        <v>1467</v>
      </c>
      <c r="K11" s="13"/>
      <c r="L11" s="73"/>
      <c r="M11" s="74"/>
      <c r="N11" s="74"/>
      <c r="O11" s="74"/>
      <c r="P11" s="74"/>
      <c r="Q11" s="74"/>
      <c r="R11" s="74"/>
    </row>
    <row r="12" spans="1:18">
      <c r="A12" s="29">
        <v>250723172700</v>
      </c>
      <c r="B12" s="61"/>
      <c r="C12" s="4" t="s">
        <v>1453</v>
      </c>
      <c r="D12" s="4" t="s">
        <v>1454</v>
      </c>
      <c r="E12" s="3" t="s">
        <v>1468</v>
      </c>
      <c r="F12" s="3" t="s">
        <v>1469</v>
      </c>
      <c r="G12" s="138" t="s">
        <v>1463</v>
      </c>
      <c r="H12" s="60"/>
      <c r="J12" s="64" t="s">
        <v>1470</v>
      </c>
      <c r="K12" s="13"/>
      <c r="L12" s="73"/>
      <c r="M12" s="74"/>
      <c r="N12" s="74"/>
      <c r="O12" s="74"/>
      <c r="P12" s="74"/>
      <c r="Q12" s="74"/>
      <c r="R12" s="74"/>
    </row>
    <row r="13" spans="1:18">
      <c r="A13" s="29">
        <v>250717102602</v>
      </c>
      <c r="B13" s="61"/>
      <c r="C13" s="4" t="s">
        <v>1453</v>
      </c>
      <c r="D13" s="4" t="s">
        <v>1454</v>
      </c>
      <c r="E13" s="3" t="s">
        <v>1471</v>
      </c>
      <c r="F13" s="3" t="s">
        <v>1472</v>
      </c>
      <c r="G13" s="138" t="s">
        <v>1435</v>
      </c>
      <c r="H13" s="62"/>
      <c r="J13" s="64" t="s">
        <v>1473</v>
      </c>
      <c r="K13" s="13"/>
      <c r="L13" s="73"/>
      <c r="M13" s="74"/>
      <c r="N13" s="74"/>
      <c r="O13" s="74"/>
      <c r="P13" s="74"/>
      <c r="Q13" s="74"/>
      <c r="R13" s="74"/>
    </row>
    <row r="14" spans="1:18">
      <c r="A14" s="29">
        <v>250717102604</v>
      </c>
      <c r="B14" s="61"/>
      <c r="C14" s="4" t="s">
        <v>1453</v>
      </c>
      <c r="D14" s="4" t="s">
        <v>1454</v>
      </c>
      <c r="E14" s="3" t="s">
        <v>1474</v>
      </c>
      <c r="F14" s="3" t="s">
        <v>1459</v>
      </c>
      <c r="G14" s="138" t="s">
        <v>1435</v>
      </c>
      <c r="H14" s="62"/>
      <c r="J14" s="64" t="s">
        <v>1475</v>
      </c>
      <c r="K14" s="13"/>
      <c r="L14" s="73"/>
      <c r="M14" s="74"/>
      <c r="N14" s="74"/>
      <c r="O14" s="74"/>
      <c r="P14" s="74"/>
      <c r="Q14" s="74"/>
      <c r="R14" s="74"/>
    </row>
    <row r="15" spans="1:18">
      <c r="A15" s="29">
        <v>250717102603</v>
      </c>
      <c r="B15" s="61"/>
      <c r="C15" s="4" t="s">
        <v>1453</v>
      </c>
      <c r="D15" s="4" t="s">
        <v>1454</v>
      </c>
      <c r="E15" s="3" t="s">
        <v>1476</v>
      </c>
      <c r="F15" s="3" t="s">
        <v>1477</v>
      </c>
      <c r="G15" s="138" t="s">
        <v>1435</v>
      </c>
      <c r="H15" s="62"/>
      <c r="J15" s="64" t="s">
        <v>1478</v>
      </c>
      <c r="K15" s="13"/>
      <c r="L15" s="73"/>
      <c r="M15" s="74"/>
      <c r="N15" s="74"/>
      <c r="O15" s="74"/>
      <c r="P15" s="74"/>
      <c r="Q15" s="74"/>
      <c r="R15" s="74"/>
    </row>
    <row r="16" spans="1:18">
      <c r="A16" s="29">
        <v>250717102615</v>
      </c>
      <c r="B16" s="61"/>
      <c r="C16" s="4" t="s">
        <v>1453</v>
      </c>
      <c r="D16" s="4" t="s">
        <v>1454</v>
      </c>
      <c r="E16" s="3" t="s">
        <v>1479</v>
      </c>
      <c r="F16" s="3" t="s">
        <v>1480</v>
      </c>
      <c r="G16" s="138" t="s">
        <v>1435</v>
      </c>
      <c r="H16" s="62"/>
      <c r="J16" s="64" t="s">
        <v>1481</v>
      </c>
      <c r="K16" s="13"/>
      <c r="L16" s="73"/>
      <c r="M16" s="74"/>
      <c r="N16" s="74"/>
      <c r="O16" s="74"/>
      <c r="P16" s="74"/>
      <c r="Q16" s="74"/>
      <c r="R16" s="74"/>
    </row>
    <row r="17" spans="1:18">
      <c r="A17" s="29">
        <v>250528104035</v>
      </c>
      <c r="B17" s="61"/>
      <c r="C17" s="4" t="s">
        <v>1453</v>
      </c>
      <c r="D17" s="4" t="s">
        <v>1454</v>
      </c>
      <c r="E17" s="7" t="s">
        <v>1482</v>
      </c>
      <c r="F17" s="3" t="s">
        <v>1483</v>
      </c>
      <c r="G17" s="138" t="s">
        <v>1435</v>
      </c>
      <c r="H17" s="62"/>
      <c r="J17" s="3" t="s">
        <v>1484</v>
      </c>
      <c r="K17" s="13"/>
      <c r="L17" s="73"/>
      <c r="M17" s="74"/>
      <c r="N17" s="74"/>
      <c r="O17" s="74"/>
      <c r="P17" s="74"/>
      <c r="Q17" s="74"/>
      <c r="R17" s="74"/>
    </row>
    <row r="18" spans="1:18">
      <c r="A18" s="29">
        <v>250717102636</v>
      </c>
      <c r="B18" s="61"/>
      <c r="C18" s="4" t="s">
        <v>1453</v>
      </c>
      <c r="D18" s="4" t="s">
        <v>1454</v>
      </c>
      <c r="E18" s="3" t="s">
        <v>1485</v>
      </c>
      <c r="F18" s="3" t="s">
        <v>1472</v>
      </c>
      <c r="G18" s="138" t="s">
        <v>1435</v>
      </c>
      <c r="H18" s="62"/>
      <c r="J18" s="64" t="s">
        <v>1486</v>
      </c>
      <c r="K18" s="13"/>
      <c r="L18" s="73"/>
      <c r="M18" s="74"/>
      <c r="N18" s="74"/>
      <c r="O18" s="74"/>
      <c r="P18" s="74"/>
      <c r="Q18" s="74"/>
      <c r="R18" s="74"/>
    </row>
    <row r="19" spans="1:18">
      <c r="A19" s="29">
        <v>260107110015</v>
      </c>
      <c r="B19" s="59"/>
      <c r="C19" s="4" t="s">
        <v>1453</v>
      </c>
      <c r="D19" s="4" t="s">
        <v>1454</v>
      </c>
      <c r="E19" s="7" t="s">
        <v>1487</v>
      </c>
      <c r="F19" s="3" t="s">
        <v>1488</v>
      </c>
      <c r="G19" s="137" t="s">
        <v>1435</v>
      </c>
      <c r="H19" s="60"/>
      <c r="J19" s="64" t="s">
        <v>1489</v>
      </c>
      <c r="K19" s="11"/>
      <c r="L19" s="73"/>
      <c r="M19" s="74"/>
      <c r="N19" s="74"/>
      <c r="O19" s="74"/>
      <c r="P19" s="74"/>
      <c r="Q19" s="74"/>
      <c r="R19" s="74"/>
    </row>
    <row r="20" spans="1:18">
      <c r="A20" s="29">
        <v>250717102626</v>
      </c>
      <c r="B20" s="61"/>
      <c r="C20" s="4" t="s">
        <v>1453</v>
      </c>
      <c r="D20" s="4" t="s">
        <v>1454</v>
      </c>
      <c r="E20" s="3" t="s">
        <v>1490</v>
      </c>
      <c r="F20" s="3" t="s">
        <v>1491</v>
      </c>
      <c r="G20" s="138" t="s">
        <v>1435</v>
      </c>
      <c r="H20" s="62"/>
      <c r="J20" s="64" t="s">
        <v>1492</v>
      </c>
      <c r="K20" s="13"/>
      <c r="L20" s="73"/>
      <c r="M20" s="74"/>
      <c r="N20" s="74"/>
      <c r="O20" s="74"/>
      <c r="P20" s="74"/>
      <c r="Q20" s="74"/>
      <c r="R20" s="74"/>
    </row>
    <row r="21" spans="1:18">
      <c r="A21" s="29">
        <v>250528104042</v>
      </c>
      <c r="B21" s="61"/>
      <c r="C21" s="4" t="s">
        <v>1453</v>
      </c>
      <c r="D21" s="4" t="s">
        <v>1454</v>
      </c>
      <c r="E21" s="7" t="s">
        <v>1493</v>
      </c>
      <c r="F21" s="3" t="s">
        <v>1456</v>
      </c>
      <c r="G21" s="138" t="s">
        <v>1435</v>
      </c>
      <c r="H21" s="62"/>
      <c r="J21" s="3" t="s">
        <v>1494</v>
      </c>
      <c r="K21" s="13"/>
      <c r="L21" s="73"/>
      <c r="M21" s="74"/>
      <c r="N21" s="74"/>
      <c r="O21" s="74"/>
      <c r="P21" s="74"/>
      <c r="Q21" s="74"/>
      <c r="R21" s="74"/>
    </row>
    <row r="22" spans="1:18">
      <c r="A22" s="29">
        <v>250528104032</v>
      </c>
      <c r="B22" s="61"/>
      <c r="C22" s="4" t="s">
        <v>1453</v>
      </c>
      <c r="D22" s="4" t="s">
        <v>1454</v>
      </c>
      <c r="E22" s="7" t="s">
        <v>1495</v>
      </c>
      <c r="F22" s="3" t="s">
        <v>1496</v>
      </c>
      <c r="G22" s="138" t="s">
        <v>1435</v>
      </c>
      <c r="H22" s="62"/>
      <c r="J22" s="3" t="s">
        <v>1497</v>
      </c>
      <c r="K22" s="13"/>
      <c r="L22" s="73"/>
      <c r="M22" s="74"/>
      <c r="N22" s="74"/>
      <c r="O22" s="74"/>
      <c r="P22" s="74"/>
      <c r="Q22" s="74"/>
      <c r="R22" s="74"/>
    </row>
    <row r="23" spans="1:18">
      <c r="A23" s="29">
        <v>250528104039</v>
      </c>
      <c r="B23" s="61"/>
      <c r="C23" s="4" t="s">
        <v>1453</v>
      </c>
      <c r="D23" s="4" t="s">
        <v>1454</v>
      </c>
      <c r="E23" s="7" t="s">
        <v>1498</v>
      </c>
      <c r="F23" s="3" t="s">
        <v>1459</v>
      </c>
      <c r="G23" s="138" t="s">
        <v>1435</v>
      </c>
      <c r="H23" s="62"/>
      <c r="J23" s="3" t="s">
        <v>11096</v>
      </c>
      <c r="K23" s="13"/>
      <c r="L23" s="73"/>
      <c r="M23" s="74"/>
      <c r="N23" s="74"/>
      <c r="O23" s="74"/>
      <c r="P23" s="74"/>
      <c r="Q23" s="74"/>
      <c r="R23" s="74"/>
    </row>
    <row r="24" spans="1:18">
      <c r="A24" s="29">
        <v>260107110003</v>
      </c>
      <c r="B24" s="59"/>
      <c r="C24" s="4" t="s">
        <v>1453</v>
      </c>
      <c r="D24" s="4" t="s">
        <v>1454</v>
      </c>
      <c r="E24" s="7" t="s">
        <v>1499</v>
      </c>
      <c r="F24" s="3" t="s">
        <v>1462</v>
      </c>
      <c r="G24" s="137" t="s">
        <v>1435</v>
      </c>
      <c r="H24" s="60"/>
      <c r="J24" s="64" t="s">
        <v>1500</v>
      </c>
      <c r="K24" s="11"/>
      <c r="L24" s="73"/>
      <c r="M24" s="74"/>
      <c r="N24" s="74"/>
      <c r="O24" s="74"/>
      <c r="P24" s="74"/>
      <c r="Q24" s="74"/>
      <c r="R24" s="74"/>
    </row>
    <row r="25" spans="1:18">
      <c r="A25" s="29">
        <v>260107110002</v>
      </c>
      <c r="B25" s="59"/>
      <c r="C25" s="4" t="s">
        <v>1453</v>
      </c>
      <c r="D25" s="4" t="s">
        <v>1454</v>
      </c>
      <c r="E25" s="7" t="s">
        <v>1501</v>
      </c>
      <c r="F25" s="3" t="s">
        <v>1466</v>
      </c>
      <c r="G25" s="137" t="s">
        <v>1435</v>
      </c>
      <c r="H25" s="60"/>
      <c r="J25" s="64" t="s">
        <v>1502</v>
      </c>
      <c r="K25" s="11"/>
      <c r="L25" s="73"/>
      <c r="M25" s="74"/>
      <c r="N25" s="74"/>
      <c r="O25" s="74"/>
      <c r="P25" s="74"/>
      <c r="Q25" s="74"/>
      <c r="R25" s="74"/>
    </row>
    <row r="26" spans="1:18">
      <c r="A26" s="29">
        <v>260107110005</v>
      </c>
      <c r="B26" s="59"/>
      <c r="C26" s="4" t="s">
        <v>1453</v>
      </c>
      <c r="D26" s="4" t="s">
        <v>1454</v>
      </c>
      <c r="E26" s="7" t="s">
        <v>1503</v>
      </c>
      <c r="F26" s="3" t="s">
        <v>1456</v>
      </c>
      <c r="G26" s="137" t="s">
        <v>1435</v>
      </c>
      <c r="H26" s="60"/>
      <c r="J26" s="64" t="s">
        <v>1504</v>
      </c>
      <c r="K26" s="11"/>
      <c r="L26" s="73"/>
      <c r="M26" s="74"/>
      <c r="N26" s="74"/>
      <c r="O26" s="74"/>
      <c r="P26" s="74"/>
      <c r="Q26" s="74"/>
      <c r="R26" s="74"/>
    </row>
    <row r="27" spans="1:18">
      <c r="A27" s="29">
        <v>260107110001</v>
      </c>
      <c r="B27" s="59"/>
      <c r="C27" s="4" t="s">
        <v>1453</v>
      </c>
      <c r="D27" s="4" t="s">
        <v>1454</v>
      </c>
      <c r="E27" s="7" t="s">
        <v>1505</v>
      </c>
      <c r="F27" s="3" t="s">
        <v>1506</v>
      </c>
      <c r="G27" s="137" t="s">
        <v>1435</v>
      </c>
      <c r="H27" s="60"/>
      <c r="J27" s="64" t="s">
        <v>1507</v>
      </c>
      <c r="K27" s="11"/>
      <c r="L27" s="73"/>
      <c r="M27" s="74"/>
      <c r="N27" s="74"/>
      <c r="O27" s="74"/>
      <c r="P27" s="74"/>
      <c r="Q27" s="74"/>
      <c r="R27" s="74"/>
    </row>
    <row r="28" spans="1:18">
      <c r="A28" s="29">
        <v>260107110004</v>
      </c>
      <c r="B28" s="59"/>
      <c r="C28" s="4" t="s">
        <v>1453</v>
      </c>
      <c r="D28" s="4" t="s">
        <v>1454</v>
      </c>
      <c r="E28" s="7" t="s">
        <v>1508</v>
      </c>
      <c r="F28" s="3" t="s">
        <v>1456</v>
      </c>
      <c r="G28" s="137" t="s">
        <v>1435</v>
      </c>
      <c r="H28" s="60"/>
      <c r="J28" s="64" t="s">
        <v>1509</v>
      </c>
      <c r="K28" s="11"/>
      <c r="L28" s="73"/>
      <c r="M28" s="74"/>
      <c r="N28" s="74"/>
      <c r="O28" s="74"/>
      <c r="P28" s="74"/>
      <c r="Q28" s="74"/>
      <c r="R28" s="74"/>
    </row>
    <row r="29" spans="1:18">
      <c r="A29" s="29">
        <v>250528104040</v>
      </c>
      <c r="B29" s="61"/>
      <c r="C29" s="4" t="s">
        <v>1453</v>
      </c>
      <c r="D29" s="4" t="s">
        <v>1454</v>
      </c>
      <c r="E29" s="7" t="s">
        <v>1510</v>
      </c>
      <c r="F29" s="3" t="s">
        <v>1456</v>
      </c>
      <c r="G29" s="138" t="s">
        <v>1435</v>
      </c>
      <c r="H29" s="62"/>
      <c r="J29" s="3" t="s">
        <v>1511</v>
      </c>
      <c r="K29" s="13"/>
      <c r="L29" s="73"/>
      <c r="M29" s="74"/>
      <c r="N29" s="74"/>
      <c r="O29" s="74"/>
      <c r="P29" s="74"/>
      <c r="Q29" s="74"/>
      <c r="R29" s="74"/>
    </row>
    <row r="30" spans="1:18">
      <c r="A30" s="29">
        <v>250528104047</v>
      </c>
      <c r="B30" s="61"/>
      <c r="C30" s="4" t="s">
        <v>1453</v>
      </c>
      <c r="D30" s="4" t="s">
        <v>1454</v>
      </c>
      <c r="E30" s="7" t="s">
        <v>1512</v>
      </c>
      <c r="F30" s="3" t="s">
        <v>1480</v>
      </c>
      <c r="G30" s="138" t="s">
        <v>1435</v>
      </c>
      <c r="H30" s="62"/>
      <c r="J30" s="3" t="s">
        <v>1513</v>
      </c>
      <c r="K30" s="13"/>
      <c r="L30" s="73"/>
      <c r="M30" s="74"/>
      <c r="N30" s="74"/>
      <c r="O30" s="74"/>
      <c r="P30" s="74"/>
      <c r="Q30" s="74"/>
      <c r="R30" s="74"/>
    </row>
    <row r="31" spans="1:18">
      <c r="A31" s="29">
        <v>260107110014</v>
      </c>
      <c r="B31" s="59"/>
      <c r="C31" s="4" t="s">
        <v>1453</v>
      </c>
      <c r="D31" s="4" t="s">
        <v>1454</v>
      </c>
      <c r="E31" s="7" t="s">
        <v>1514</v>
      </c>
      <c r="F31" s="3" t="s">
        <v>1456</v>
      </c>
      <c r="G31" s="137" t="s">
        <v>1435</v>
      </c>
      <c r="H31" s="60"/>
      <c r="J31" s="64" t="s">
        <v>1515</v>
      </c>
      <c r="K31" s="11"/>
      <c r="L31" s="73"/>
      <c r="M31" s="74"/>
      <c r="N31" s="74"/>
      <c r="O31" s="74"/>
      <c r="P31" s="74"/>
      <c r="Q31" s="74"/>
      <c r="R31" s="74"/>
    </row>
    <row r="32" spans="1:18">
      <c r="A32" s="29">
        <v>250717102611</v>
      </c>
      <c r="B32" s="61"/>
      <c r="C32" s="4" t="s">
        <v>1453</v>
      </c>
      <c r="D32" s="4" t="s">
        <v>1454</v>
      </c>
      <c r="E32" s="3" t="s">
        <v>1516</v>
      </c>
      <c r="F32" s="3" t="s">
        <v>1456</v>
      </c>
      <c r="G32" s="138" t="s">
        <v>1435</v>
      </c>
      <c r="H32" s="62"/>
      <c r="J32" s="64" t="s">
        <v>1517</v>
      </c>
      <c r="K32" s="13"/>
      <c r="L32" s="73"/>
      <c r="M32" s="74"/>
      <c r="N32" s="74"/>
      <c r="O32" s="74"/>
      <c r="P32" s="74"/>
      <c r="Q32" s="74"/>
      <c r="R32" s="74"/>
    </row>
    <row r="33" spans="1:18">
      <c r="A33" s="29">
        <v>250717102612</v>
      </c>
      <c r="B33" s="61"/>
      <c r="C33" s="4" t="s">
        <v>1453</v>
      </c>
      <c r="D33" s="4" t="s">
        <v>1454</v>
      </c>
      <c r="E33" s="3" t="s">
        <v>1518</v>
      </c>
      <c r="F33" s="3" t="s">
        <v>1480</v>
      </c>
      <c r="G33" s="138" t="s">
        <v>1435</v>
      </c>
      <c r="H33" s="62"/>
      <c r="J33" s="64" t="s">
        <v>1519</v>
      </c>
      <c r="K33" s="13"/>
      <c r="L33" s="73"/>
      <c r="M33" s="74"/>
      <c r="N33" s="74"/>
      <c r="O33" s="74"/>
      <c r="P33" s="74"/>
      <c r="Q33" s="74"/>
      <c r="R33" s="74"/>
    </row>
    <row r="34" spans="1:18">
      <c r="A34" s="29">
        <v>250717102634</v>
      </c>
      <c r="B34" s="61"/>
      <c r="C34" s="4" t="s">
        <v>1453</v>
      </c>
      <c r="D34" s="4" t="s">
        <v>1454</v>
      </c>
      <c r="E34" s="3" t="s">
        <v>1520</v>
      </c>
      <c r="F34" s="3" t="s">
        <v>1491</v>
      </c>
      <c r="G34" s="138" t="s">
        <v>1435</v>
      </c>
      <c r="H34" s="62"/>
      <c r="J34" s="64" t="s">
        <v>1521</v>
      </c>
      <c r="K34" s="13"/>
      <c r="L34" s="73"/>
      <c r="M34" s="74"/>
      <c r="N34" s="74"/>
      <c r="O34" s="74"/>
      <c r="P34" s="74"/>
      <c r="Q34" s="74"/>
      <c r="R34" s="74"/>
    </row>
    <row r="35" spans="1:18">
      <c r="A35" s="29">
        <v>250717102633</v>
      </c>
      <c r="B35" s="61"/>
      <c r="C35" s="4" t="s">
        <v>1453</v>
      </c>
      <c r="D35" s="4" t="s">
        <v>1454</v>
      </c>
      <c r="E35" s="3" t="s">
        <v>1522</v>
      </c>
      <c r="F35" s="3" t="s">
        <v>1456</v>
      </c>
      <c r="G35" s="138" t="s">
        <v>1435</v>
      </c>
      <c r="H35" s="62"/>
      <c r="J35" s="64" t="s">
        <v>1523</v>
      </c>
      <c r="K35" s="13"/>
      <c r="L35" s="73"/>
      <c r="M35" s="74"/>
      <c r="N35" s="74"/>
      <c r="O35" s="74"/>
      <c r="P35" s="74"/>
      <c r="Q35" s="74"/>
      <c r="R35" s="74"/>
    </row>
    <row r="36" spans="1:18">
      <c r="A36" s="29">
        <v>250717102637</v>
      </c>
      <c r="B36" s="61"/>
      <c r="C36" s="4" t="s">
        <v>1453</v>
      </c>
      <c r="D36" s="4" t="s">
        <v>1454</v>
      </c>
      <c r="E36" s="3" t="s">
        <v>1524</v>
      </c>
      <c r="F36" s="3" t="s">
        <v>1525</v>
      </c>
      <c r="G36" s="138" t="s">
        <v>1435</v>
      </c>
      <c r="H36" s="62"/>
      <c r="J36" s="64" t="s">
        <v>1526</v>
      </c>
      <c r="K36" s="13"/>
      <c r="L36" s="73"/>
      <c r="M36" s="74"/>
      <c r="N36" s="74"/>
      <c r="O36" s="74"/>
      <c r="P36" s="74"/>
      <c r="Q36" s="74"/>
      <c r="R36" s="74"/>
    </row>
    <row r="37" spans="1:18">
      <c r="A37" s="29">
        <v>250717102635</v>
      </c>
      <c r="B37" s="61"/>
      <c r="C37" s="4" t="s">
        <v>1453</v>
      </c>
      <c r="D37" s="4" t="s">
        <v>1454</v>
      </c>
      <c r="E37" s="3" t="s">
        <v>1527</v>
      </c>
      <c r="F37" s="3" t="s">
        <v>1459</v>
      </c>
      <c r="G37" s="138" t="s">
        <v>1435</v>
      </c>
      <c r="H37" s="62"/>
      <c r="J37" s="64" t="s">
        <v>1528</v>
      </c>
      <c r="K37" s="13" t="s">
        <v>1529</v>
      </c>
      <c r="L37" s="73"/>
      <c r="M37" s="74"/>
      <c r="N37" s="74"/>
      <c r="O37" s="74"/>
      <c r="P37" s="74"/>
      <c r="Q37" s="74"/>
      <c r="R37" s="74"/>
    </row>
    <row r="38" spans="1:18">
      <c r="A38" s="29">
        <v>250717102613</v>
      </c>
      <c r="B38" s="61"/>
      <c r="C38" s="4" t="s">
        <v>1453</v>
      </c>
      <c r="D38" s="4" t="s">
        <v>1454</v>
      </c>
      <c r="E38" s="3" t="s">
        <v>1530</v>
      </c>
      <c r="F38" s="3" t="s">
        <v>1531</v>
      </c>
      <c r="G38" s="138" t="s">
        <v>1435</v>
      </c>
      <c r="H38" s="62"/>
      <c r="J38" s="64" t="s">
        <v>1532</v>
      </c>
      <c r="K38" s="13"/>
      <c r="L38" s="73"/>
      <c r="M38" s="74"/>
      <c r="N38" s="74"/>
      <c r="O38" s="74"/>
      <c r="P38" s="74"/>
      <c r="Q38" s="74"/>
      <c r="R38" s="74"/>
    </row>
    <row r="39" spans="1:18">
      <c r="A39" s="29">
        <v>250717102614</v>
      </c>
      <c r="B39" s="61"/>
      <c r="C39" s="4" t="s">
        <v>1453</v>
      </c>
      <c r="D39" s="4" t="s">
        <v>1454</v>
      </c>
      <c r="E39" s="3" t="s">
        <v>1533</v>
      </c>
      <c r="F39" s="3" t="s">
        <v>1531</v>
      </c>
      <c r="G39" s="138" t="s">
        <v>1435</v>
      </c>
      <c r="H39" s="62"/>
      <c r="J39" s="64" t="s">
        <v>1534</v>
      </c>
      <c r="K39" s="13"/>
      <c r="L39" s="73"/>
      <c r="M39" s="74"/>
      <c r="N39" s="74"/>
      <c r="O39" s="74"/>
      <c r="P39" s="74"/>
      <c r="Q39" s="74"/>
      <c r="R39" s="74"/>
    </row>
    <row r="40" spans="1:18">
      <c r="A40" s="29">
        <v>250717102616</v>
      </c>
      <c r="B40" s="61"/>
      <c r="C40" s="4" t="s">
        <v>1453</v>
      </c>
      <c r="D40" s="4" t="s">
        <v>1454</v>
      </c>
      <c r="E40" s="3" t="s">
        <v>1535</v>
      </c>
      <c r="F40" s="3" t="s">
        <v>1536</v>
      </c>
      <c r="G40" s="138" t="s">
        <v>1435</v>
      </c>
      <c r="H40" s="62"/>
      <c r="J40" s="64" t="s">
        <v>1537</v>
      </c>
      <c r="K40" s="13"/>
      <c r="L40" s="73"/>
      <c r="M40" s="74"/>
      <c r="N40" s="74"/>
      <c r="O40" s="74"/>
      <c r="P40" s="74"/>
      <c r="Q40" s="74"/>
      <c r="R40" s="74"/>
    </row>
    <row r="41" spans="1:18">
      <c r="A41" s="29">
        <v>250528104048</v>
      </c>
      <c r="B41" s="61"/>
      <c r="C41" s="4" t="s">
        <v>1453</v>
      </c>
      <c r="D41" s="4" t="s">
        <v>1454</v>
      </c>
      <c r="E41" s="7" t="s">
        <v>1538</v>
      </c>
      <c r="F41" s="3" t="s">
        <v>1531</v>
      </c>
      <c r="G41" s="138" t="s">
        <v>1435</v>
      </c>
      <c r="H41" s="62"/>
      <c r="J41" s="3" t="s">
        <v>1539</v>
      </c>
      <c r="K41" s="13"/>
      <c r="L41" s="73"/>
      <c r="M41" s="74"/>
      <c r="N41" s="74"/>
      <c r="O41" s="74"/>
      <c r="P41" s="74"/>
      <c r="Q41" s="74"/>
      <c r="R41" s="74"/>
    </row>
    <row r="42" spans="1:18">
      <c r="A42" s="29">
        <v>250528104043</v>
      </c>
      <c r="B42" s="61"/>
      <c r="C42" s="4" t="s">
        <v>1453</v>
      </c>
      <c r="D42" s="4" t="s">
        <v>1454</v>
      </c>
      <c r="E42" s="7" t="s">
        <v>1540</v>
      </c>
      <c r="F42" s="3" t="s">
        <v>1541</v>
      </c>
      <c r="G42" s="138" t="s">
        <v>1435</v>
      </c>
      <c r="H42" s="62"/>
      <c r="J42" s="3" t="s">
        <v>1542</v>
      </c>
      <c r="K42" s="13"/>
      <c r="L42" s="73"/>
      <c r="M42" s="74"/>
      <c r="N42" s="74"/>
      <c r="O42" s="74"/>
      <c r="P42" s="74"/>
      <c r="Q42" s="74"/>
      <c r="R42" s="74"/>
    </row>
    <row r="43" spans="1:18">
      <c r="A43" s="29">
        <v>250528104044</v>
      </c>
      <c r="B43" s="61"/>
      <c r="C43" s="4" t="s">
        <v>1453</v>
      </c>
      <c r="D43" s="4" t="s">
        <v>1454</v>
      </c>
      <c r="E43" s="7" t="s">
        <v>1543</v>
      </c>
      <c r="F43" s="3" t="s">
        <v>1480</v>
      </c>
      <c r="G43" s="138" t="s">
        <v>1435</v>
      </c>
      <c r="H43" s="62"/>
      <c r="J43" s="3" t="s">
        <v>1544</v>
      </c>
      <c r="K43" s="13"/>
      <c r="L43" s="73"/>
      <c r="M43" s="74"/>
      <c r="N43" s="74"/>
      <c r="O43" s="74"/>
      <c r="P43" s="74"/>
      <c r="Q43" s="74"/>
      <c r="R43" s="74"/>
    </row>
    <row r="44" spans="1:18">
      <c r="A44" s="29">
        <v>250528104045</v>
      </c>
      <c r="B44" s="61"/>
      <c r="C44" s="4" t="s">
        <v>1453</v>
      </c>
      <c r="D44" s="4" t="s">
        <v>1454</v>
      </c>
      <c r="E44" s="7" t="s">
        <v>1545</v>
      </c>
      <c r="F44" s="3" t="s">
        <v>1541</v>
      </c>
      <c r="G44" s="138" t="s">
        <v>1435</v>
      </c>
      <c r="H44" s="62"/>
      <c r="J44" s="3" t="s">
        <v>1546</v>
      </c>
      <c r="K44" s="13"/>
      <c r="L44" s="73"/>
      <c r="M44" s="74"/>
      <c r="N44" s="74"/>
      <c r="O44" s="74"/>
      <c r="P44" s="74"/>
      <c r="Q44" s="74"/>
      <c r="R44" s="74"/>
    </row>
    <row r="45" spans="1:18">
      <c r="A45" s="29">
        <v>250528104046</v>
      </c>
      <c r="B45" s="61"/>
      <c r="C45" s="4" t="s">
        <v>1453</v>
      </c>
      <c r="D45" s="4" t="s">
        <v>1454</v>
      </c>
      <c r="E45" s="7" t="s">
        <v>1547</v>
      </c>
      <c r="F45" s="3" t="s">
        <v>1480</v>
      </c>
      <c r="G45" s="138" t="s">
        <v>1435</v>
      </c>
      <c r="H45" s="62"/>
      <c r="J45" s="3" t="s">
        <v>1548</v>
      </c>
      <c r="K45" s="13"/>
      <c r="L45" s="73"/>
      <c r="M45" s="74"/>
      <c r="N45" s="74"/>
      <c r="O45" s="74"/>
      <c r="P45" s="74"/>
      <c r="Q45" s="74"/>
      <c r="R45" s="74"/>
    </row>
    <row r="46" spans="1:18">
      <c r="A46" s="29">
        <v>250528104049</v>
      </c>
      <c r="B46" s="61"/>
      <c r="C46" s="4" t="s">
        <v>1453</v>
      </c>
      <c r="D46" s="4" t="s">
        <v>1454</v>
      </c>
      <c r="E46" s="7" t="s">
        <v>1549</v>
      </c>
      <c r="F46" s="3" t="s">
        <v>1531</v>
      </c>
      <c r="G46" s="138" t="s">
        <v>1435</v>
      </c>
      <c r="H46" s="62"/>
      <c r="J46" s="3" t="s">
        <v>1550</v>
      </c>
      <c r="K46" s="13"/>
      <c r="L46" s="73"/>
      <c r="M46" s="74"/>
      <c r="N46" s="74"/>
      <c r="O46" s="74"/>
      <c r="P46" s="74"/>
      <c r="Q46" s="74"/>
      <c r="R46" s="74"/>
    </row>
    <row r="47" spans="1:18">
      <c r="A47" s="29">
        <v>250717102627</v>
      </c>
      <c r="B47" s="61"/>
      <c r="C47" s="4" t="s">
        <v>1453</v>
      </c>
      <c r="D47" s="4" t="s">
        <v>1454</v>
      </c>
      <c r="E47" s="3" t="s">
        <v>1551</v>
      </c>
      <c r="F47" s="3" t="s">
        <v>1483</v>
      </c>
      <c r="G47" s="138" t="s">
        <v>1435</v>
      </c>
      <c r="H47" s="62"/>
      <c r="J47" s="64" t="s">
        <v>1552</v>
      </c>
      <c r="K47" s="13"/>
      <c r="L47" s="73"/>
      <c r="M47" s="74"/>
      <c r="N47" s="74"/>
      <c r="O47" s="74"/>
      <c r="P47" s="74"/>
      <c r="Q47" s="74"/>
      <c r="R47" s="74"/>
    </row>
    <row r="48" spans="1:18">
      <c r="A48" s="29">
        <v>260107110013</v>
      </c>
      <c r="B48" s="59"/>
      <c r="C48" s="4" t="s">
        <v>1453</v>
      </c>
      <c r="D48" s="4" t="s">
        <v>1454</v>
      </c>
      <c r="E48" s="7" t="s">
        <v>1553</v>
      </c>
      <c r="F48" s="3" t="s">
        <v>1554</v>
      </c>
      <c r="G48" s="137" t="s">
        <v>1435</v>
      </c>
      <c r="H48" s="60"/>
      <c r="J48" s="64" t="s">
        <v>1555</v>
      </c>
      <c r="K48" s="11"/>
      <c r="L48" s="73"/>
      <c r="M48" s="74"/>
      <c r="N48" s="74"/>
      <c r="O48" s="74"/>
      <c r="P48" s="74"/>
      <c r="Q48" s="74"/>
      <c r="R48" s="74"/>
    </row>
    <row r="49" spans="1:18">
      <c r="A49" s="29">
        <v>260107110011</v>
      </c>
      <c r="B49" s="59"/>
      <c r="C49" s="4" t="s">
        <v>1453</v>
      </c>
      <c r="D49" s="4" t="s">
        <v>1454</v>
      </c>
      <c r="E49" s="7" t="s">
        <v>1556</v>
      </c>
      <c r="F49" s="3" t="s">
        <v>1456</v>
      </c>
      <c r="G49" s="137" t="s">
        <v>1435</v>
      </c>
      <c r="H49" s="60"/>
      <c r="J49" s="64" t="s">
        <v>1557</v>
      </c>
      <c r="K49" s="11"/>
      <c r="L49" s="73"/>
      <c r="M49" s="74"/>
      <c r="N49" s="74"/>
      <c r="O49" s="74"/>
      <c r="P49" s="74"/>
      <c r="Q49" s="74"/>
      <c r="R49" s="74"/>
    </row>
    <row r="50" spans="1:18">
      <c r="A50" s="29">
        <v>260107110012</v>
      </c>
      <c r="B50" s="59"/>
      <c r="C50" s="4" t="s">
        <v>1453</v>
      </c>
      <c r="D50" s="4" t="s">
        <v>1454</v>
      </c>
      <c r="E50" s="7" t="s">
        <v>1558</v>
      </c>
      <c r="F50" s="3" t="s">
        <v>1506</v>
      </c>
      <c r="G50" s="137" t="s">
        <v>1435</v>
      </c>
      <c r="H50" s="60"/>
      <c r="J50" s="64" t="s">
        <v>1559</v>
      </c>
      <c r="K50" s="11"/>
      <c r="L50" s="73"/>
      <c r="M50" s="74"/>
      <c r="N50" s="74"/>
      <c r="O50" s="74"/>
      <c r="P50" s="74"/>
      <c r="Q50" s="74"/>
      <c r="R50" s="74"/>
    </row>
    <row r="51" spans="1:18">
      <c r="A51" s="29">
        <v>250717102642</v>
      </c>
      <c r="B51" s="61"/>
      <c r="C51" s="4" t="s">
        <v>1453</v>
      </c>
      <c r="D51" s="4" t="s">
        <v>1454</v>
      </c>
      <c r="E51" s="3" t="s">
        <v>1560</v>
      </c>
      <c r="F51" s="3" t="s">
        <v>1456</v>
      </c>
      <c r="G51" s="138" t="s">
        <v>1435</v>
      </c>
      <c r="H51" s="62"/>
      <c r="J51" s="64" t="s">
        <v>1561</v>
      </c>
      <c r="K51" s="13"/>
      <c r="L51" s="73"/>
      <c r="M51" s="74"/>
      <c r="N51" s="74"/>
      <c r="O51" s="74"/>
      <c r="P51" s="74"/>
      <c r="Q51" s="74"/>
      <c r="R51" s="74"/>
    </row>
    <row r="52" spans="1:18">
      <c r="A52" s="29">
        <v>250717102643</v>
      </c>
      <c r="B52" s="61"/>
      <c r="C52" s="4" t="s">
        <v>1453</v>
      </c>
      <c r="D52" s="4" t="s">
        <v>1454</v>
      </c>
      <c r="E52" s="3" t="s">
        <v>1562</v>
      </c>
      <c r="F52" s="3" t="s">
        <v>1563</v>
      </c>
      <c r="G52" s="138" t="s">
        <v>1435</v>
      </c>
      <c r="H52" s="62"/>
      <c r="J52" s="64" t="s">
        <v>1564</v>
      </c>
      <c r="K52" s="13"/>
      <c r="L52" s="73"/>
      <c r="M52" s="74"/>
      <c r="N52" s="74"/>
      <c r="O52" s="74"/>
      <c r="P52" s="74"/>
      <c r="Q52" s="74"/>
      <c r="R52" s="74"/>
    </row>
    <row r="53" spans="1:18">
      <c r="A53" s="29">
        <v>250528104036</v>
      </c>
      <c r="B53" s="61"/>
      <c r="C53" s="4" t="s">
        <v>1453</v>
      </c>
      <c r="D53" s="4" t="s">
        <v>1454</v>
      </c>
      <c r="E53" s="7" t="s">
        <v>1565</v>
      </c>
      <c r="F53" s="3" t="s">
        <v>1456</v>
      </c>
      <c r="G53" s="138" t="s">
        <v>1435</v>
      </c>
      <c r="H53" s="62"/>
      <c r="J53" s="3" t="s">
        <v>1566</v>
      </c>
      <c r="K53" s="13"/>
      <c r="L53" s="73"/>
      <c r="M53" s="74"/>
      <c r="N53" s="74"/>
      <c r="O53" s="74"/>
      <c r="P53" s="74"/>
      <c r="Q53" s="74"/>
      <c r="R53" s="74"/>
    </row>
    <row r="54" spans="1:18">
      <c r="A54" s="29">
        <v>250528104037</v>
      </c>
      <c r="B54" s="61"/>
      <c r="C54" s="4" t="s">
        <v>1453</v>
      </c>
      <c r="D54" s="4" t="s">
        <v>1454</v>
      </c>
      <c r="E54" s="7" t="s">
        <v>1567</v>
      </c>
      <c r="F54" s="3" t="s">
        <v>1459</v>
      </c>
      <c r="G54" s="138" t="s">
        <v>1435</v>
      </c>
      <c r="H54" s="62"/>
      <c r="J54" s="3" t="s">
        <v>1568</v>
      </c>
      <c r="K54" s="13"/>
      <c r="L54" s="73"/>
      <c r="M54" s="74"/>
      <c r="N54" s="74"/>
      <c r="O54" s="74"/>
      <c r="P54" s="74"/>
      <c r="Q54" s="74"/>
      <c r="R54" s="74"/>
    </row>
    <row r="55" spans="1:18">
      <c r="A55" s="29">
        <v>250528104038</v>
      </c>
      <c r="B55" s="61"/>
      <c r="C55" s="4" t="s">
        <v>1453</v>
      </c>
      <c r="D55" s="4" t="s">
        <v>1454</v>
      </c>
      <c r="E55" s="7" t="s">
        <v>1569</v>
      </c>
      <c r="F55" s="3" t="s">
        <v>1459</v>
      </c>
      <c r="G55" s="138" t="s">
        <v>1435</v>
      </c>
      <c r="H55" s="62"/>
      <c r="J55" s="3" t="s">
        <v>1570</v>
      </c>
      <c r="K55" s="13"/>
      <c r="L55" s="73"/>
      <c r="M55" s="74"/>
      <c r="N55" s="74"/>
      <c r="O55" s="74"/>
      <c r="P55" s="74"/>
      <c r="Q55" s="74"/>
      <c r="R55" s="74"/>
    </row>
    <row r="56" spans="1:18">
      <c r="A56" s="29">
        <v>250528104050</v>
      </c>
      <c r="B56" s="61"/>
      <c r="C56" s="4" t="s">
        <v>1453</v>
      </c>
      <c r="D56" s="4" t="s">
        <v>1454</v>
      </c>
      <c r="E56" s="7" t="s">
        <v>1571</v>
      </c>
      <c r="F56" s="3" t="s">
        <v>1466</v>
      </c>
      <c r="G56" s="138" t="s">
        <v>1463</v>
      </c>
      <c r="H56" s="62"/>
      <c r="J56" s="64" t="s">
        <v>1572</v>
      </c>
      <c r="K56" s="13"/>
      <c r="L56" s="73"/>
      <c r="M56" s="74"/>
      <c r="N56" s="74"/>
      <c r="O56" s="74"/>
      <c r="P56" s="74"/>
      <c r="Q56" s="74"/>
      <c r="R56" s="74"/>
    </row>
    <row r="57" spans="1:18">
      <c r="A57" s="29">
        <v>250717102621</v>
      </c>
      <c r="B57" s="61"/>
      <c r="C57" s="4" t="s">
        <v>1453</v>
      </c>
      <c r="D57" s="4" t="s">
        <v>1454</v>
      </c>
      <c r="E57" s="3" t="s">
        <v>1573</v>
      </c>
      <c r="F57" s="3" t="s">
        <v>1456</v>
      </c>
      <c r="G57" s="138" t="s">
        <v>1435</v>
      </c>
      <c r="H57" s="62"/>
      <c r="J57" s="64" t="s">
        <v>1574</v>
      </c>
      <c r="K57" s="13"/>
      <c r="L57" s="73"/>
      <c r="M57" s="74"/>
      <c r="N57" s="74"/>
      <c r="O57" s="74"/>
      <c r="P57" s="74"/>
      <c r="Q57" s="74"/>
      <c r="R57" s="74"/>
    </row>
    <row r="58" spans="1:18">
      <c r="A58" s="29">
        <v>250717102618</v>
      </c>
      <c r="B58" s="61"/>
      <c r="C58" s="4" t="s">
        <v>1453</v>
      </c>
      <c r="D58" s="4" t="s">
        <v>1454</v>
      </c>
      <c r="E58" s="3" t="s">
        <v>1575</v>
      </c>
      <c r="F58" s="3" t="s">
        <v>1444</v>
      </c>
      <c r="G58" s="138" t="s">
        <v>1463</v>
      </c>
      <c r="H58" s="62"/>
      <c r="J58" s="64" t="s">
        <v>1576</v>
      </c>
      <c r="K58" s="13"/>
      <c r="L58" s="73"/>
      <c r="M58" s="74"/>
      <c r="N58" s="74"/>
      <c r="O58" s="74"/>
      <c r="P58" s="74"/>
      <c r="Q58" s="74"/>
      <c r="R58" s="74"/>
    </row>
    <row r="59" spans="1:18">
      <c r="A59" s="29">
        <v>250717102620</v>
      </c>
      <c r="B59" s="61"/>
      <c r="C59" s="4" t="s">
        <v>1453</v>
      </c>
      <c r="D59" s="4" t="s">
        <v>1454</v>
      </c>
      <c r="E59" s="3" t="s">
        <v>1577</v>
      </c>
      <c r="F59" s="3" t="s">
        <v>1578</v>
      </c>
      <c r="G59" s="138" t="s">
        <v>1435</v>
      </c>
      <c r="H59" s="62"/>
      <c r="J59" s="64" t="s">
        <v>1579</v>
      </c>
      <c r="K59" s="13"/>
      <c r="L59" s="73"/>
      <c r="M59" s="74"/>
      <c r="N59" s="74"/>
      <c r="O59" s="74"/>
      <c r="P59" s="74"/>
      <c r="Q59" s="74"/>
      <c r="R59" s="74"/>
    </row>
    <row r="60" spans="1:18">
      <c r="A60" s="29">
        <v>250717102617</v>
      </c>
      <c r="B60" s="61"/>
      <c r="C60" s="4" t="s">
        <v>1453</v>
      </c>
      <c r="D60" s="4" t="s">
        <v>1454</v>
      </c>
      <c r="E60" s="3" t="s">
        <v>1580</v>
      </c>
      <c r="F60" s="3" t="s">
        <v>1581</v>
      </c>
      <c r="G60" s="138" t="s">
        <v>1435</v>
      </c>
      <c r="H60" s="62"/>
      <c r="J60" s="64" t="s">
        <v>1582</v>
      </c>
      <c r="K60" s="13"/>
      <c r="L60" s="73"/>
      <c r="M60" s="74"/>
      <c r="N60" s="74"/>
      <c r="O60" s="74"/>
      <c r="P60" s="74"/>
      <c r="Q60" s="74"/>
      <c r="R60" s="74"/>
    </row>
    <row r="61" spans="1:18">
      <c r="A61" s="29">
        <v>250717102619</v>
      </c>
      <c r="B61" s="61"/>
      <c r="C61" s="4" t="s">
        <v>1453</v>
      </c>
      <c r="D61" s="4" t="s">
        <v>1454</v>
      </c>
      <c r="E61" s="3" t="s">
        <v>1583</v>
      </c>
      <c r="F61" s="3" t="s">
        <v>1584</v>
      </c>
      <c r="G61" s="138" t="s">
        <v>1435</v>
      </c>
      <c r="H61" s="62"/>
      <c r="J61" s="64" t="s">
        <v>1585</v>
      </c>
      <c r="K61" s="13"/>
      <c r="L61" s="73"/>
      <c r="M61" s="74"/>
      <c r="N61" s="74"/>
      <c r="O61" s="74"/>
      <c r="P61" s="74"/>
      <c r="Q61" s="74"/>
      <c r="R61" s="74"/>
    </row>
    <row r="62" spans="1:18">
      <c r="A62" s="29">
        <v>250717102625</v>
      </c>
      <c r="B62" s="61"/>
      <c r="C62" s="4" t="s">
        <v>1453</v>
      </c>
      <c r="D62" s="4" t="s">
        <v>1454</v>
      </c>
      <c r="E62" s="3" t="s">
        <v>1586</v>
      </c>
      <c r="F62" s="3" t="s">
        <v>1506</v>
      </c>
      <c r="G62" s="138" t="s">
        <v>1435</v>
      </c>
      <c r="H62" s="62"/>
      <c r="J62" s="64" t="s">
        <v>1587</v>
      </c>
      <c r="K62" s="13"/>
      <c r="L62" s="73"/>
      <c r="M62" s="74"/>
      <c r="N62" s="74"/>
      <c r="O62" s="74"/>
      <c r="P62" s="74"/>
      <c r="Q62" s="74"/>
      <c r="R62" s="74"/>
    </row>
    <row r="63" spans="1:18">
      <c r="A63" s="29">
        <v>250717102638</v>
      </c>
      <c r="B63" s="61"/>
      <c r="C63" s="4" t="s">
        <v>1453</v>
      </c>
      <c r="D63" s="4" t="s">
        <v>1454</v>
      </c>
      <c r="E63" s="3" t="s">
        <v>1588</v>
      </c>
      <c r="F63" s="3" t="s">
        <v>1589</v>
      </c>
      <c r="G63" s="138" t="s">
        <v>1463</v>
      </c>
      <c r="H63" s="62"/>
      <c r="J63" s="64" t="s">
        <v>1590</v>
      </c>
      <c r="K63" s="13"/>
      <c r="L63" s="73"/>
      <c r="M63" s="74"/>
      <c r="N63" s="74"/>
      <c r="O63" s="74"/>
      <c r="P63" s="74"/>
      <c r="Q63" s="74"/>
      <c r="R63" s="74"/>
    </row>
    <row r="64" spans="1:18">
      <c r="A64" s="29">
        <v>250717102605</v>
      </c>
      <c r="B64" s="61"/>
      <c r="C64" s="4" t="s">
        <v>1453</v>
      </c>
      <c r="D64" s="4" t="s">
        <v>1454</v>
      </c>
      <c r="E64" s="3" t="s">
        <v>1591</v>
      </c>
      <c r="F64" s="3" t="s">
        <v>1456</v>
      </c>
      <c r="G64" s="138" t="s">
        <v>1435</v>
      </c>
      <c r="H64" s="62"/>
      <c r="J64" s="64" t="s">
        <v>5072</v>
      </c>
      <c r="K64" s="13"/>
      <c r="L64" s="73"/>
      <c r="M64" s="74"/>
      <c r="N64" s="74"/>
      <c r="O64" s="74"/>
      <c r="P64" s="74"/>
      <c r="Q64" s="74"/>
      <c r="R64" s="74"/>
    </row>
    <row r="65" spans="1:18">
      <c r="A65" s="29">
        <v>250528104034</v>
      </c>
      <c r="B65" s="61"/>
      <c r="C65" s="4" t="s">
        <v>1453</v>
      </c>
      <c r="D65" s="4" t="s">
        <v>1454</v>
      </c>
      <c r="E65" s="7" t="s">
        <v>1592</v>
      </c>
      <c r="F65" s="3" t="s">
        <v>1593</v>
      </c>
      <c r="G65" s="138" t="s">
        <v>1435</v>
      </c>
      <c r="H65" s="62"/>
      <c r="J65" s="3" t="s">
        <v>1594</v>
      </c>
      <c r="K65" s="13"/>
      <c r="L65" s="73"/>
      <c r="M65" s="74"/>
      <c r="N65" s="74"/>
      <c r="O65" s="74"/>
      <c r="P65" s="74"/>
      <c r="Q65" s="74"/>
      <c r="R65" s="74"/>
    </row>
    <row r="66" spans="1:18">
      <c r="A66" s="29">
        <v>260107110016</v>
      </c>
      <c r="B66" s="59"/>
      <c r="C66" s="4" t="s">
        <v>1453</v>
      </c>
      <c r="D66" s="4" t="s">
        <v>1454</v>
      </c>
      <c r="E66" s="7" t="s">
        <v>1595</v>
      </c>
      <c r="F66" s="3" t="s">
        <v>1596</v>
      </c>
      <c r="G66" s="137" t="s">
        <v>1435</v>
      </c>
      <c r="H66" s="60"/>
      <c r="J66" s="64" t="s">
        <v>1597</v>
      </c>
      <c r="K66" s="11"/>
      <c r="L66" s="73"/>
      <c r="M66" s="74"/>
      <c r="N66" s="74"/>
      <c r="O66" s="74"/>
      <c r="P66" s="74"/>
      <c r="Q66" s="74"/>
      <c r="R66" s="74"/>
    </row>
    <row r="67" spans="1:18">
      <c r="A67" s="29">
        <v>250528104033</v>
      </c>
      <c r="B67" s="61"/>
      <c r="C67" s="4" t="s">
        <v>1453</v>
      </c>
      <c r="D67" s="4" t="s">
        <v>1454</v>
      </c>
      <c r="E67" s="7" t="s">
        <v>1598</v>
      </c>
      <c r="F67" s="3" t="s">
        <v>1593</v>
      </c>
      <c r="G67" s="138" t="s">
        <v>1435</v>
      </c>
      <c r="H67" s="62"/>
      <c r="J67" s="3" t="s">
        <v>1599</v>
      </c>
      <c r="K67" s="13"/>
      <c r="L67" s="73"/>
      <c r="M67" s="74"/>
      <c r="N67" s="74"/>
      <c r="O67" s="74"/>
      <c r="P67" s="74"/>
      <c r="Q67" s="74"/>
      <c r="R67" s="74"/>
    </row>
    <row r="68" spans="1:18">
      <c r="A68" s="29">
        <v>260107110017</v>
      </c>
      <c r="B68" s="59"/>
      <c r="C68" s="4" t="s">
        <v>1453</v>
      </c>
      <c r="D68" s="4" t="s">
        <v>1454</v>
      </c>
      <c r="E68" s="7" t="s">
        <v>1600</v>
      </c>
      <c r="F68" s="3" t="s">
        <v>1506</v>
      </c>
      <c r="G68" s="137" t="s">
        <v>1435</v>
      </c>
      <c r="H68" s="60"/>
      <c r="J68" s="64" t="s">
        <v>1601</v>
      </c>
      <c r="K68" s="11"/>
      <c r="L68" s="73"/>
      <c r="M68" s="74"/>
      <c r="N68" s="74"/>
      <c r="O68" s="74"/>
      <c r="P68" s="74"/>
      <c r="Q68" s="74"/>
      <c r="R68" s="74"/>
    </row>
    <row r="69" spans="1:18">
      <c r="A69" s="29">
        <v>251212151300</v>
      </c>
      <c r="B69" s="61"/>
      <c r="C69" s="4" t="s">
        <v>1602</v>
      </c>
      <c r="D69" s="4" t="s">
        <v>1603</v>
      </c>
      <c r="E69" s="3" t="s">
        <v>1604</v>
      </c>
      <c r="F69" s="3" t="s">
        <v>1605</v>
      </c>
      <c r="G69" s="137" t="s">
        <v>1435</v>
      </c>
      <c r="H69" s="62"/>
      <c r="J69" s="3" t="s">
        <v>1606</v>
      </c>
      <c r="K69" s="13"/>
      <c r="L69" s="73"/>
      <c r="M69" s="74"/>
      <c r="N69" s="74"/>
      <c r="O69" s="74"/>
      <c r="P69" s="74"/>
      <c r="Q69" s="74"/>
      <c r="R69" s="74"/>
    </row>
    <row r="70" spans="1:18">
      <c r="A70" s="29">
        <v>250401134500</v>
      </c>
      <c r="B70" s="59" t="s">
        <v>1430</v>
      </c>
      <c r="C70" s="4" t="s">
        <v>1602</v>
      </c>
      <c r="D70" s="4" t="s">
        <v>1603</v>
      </c>
      <c r="E70" s="3" t="s">
        <v>1607</v>
      </c>
      <c r="F70" s="3" t="s">
        <v>1608</v>
      </c>
      <c r="G70" s="137" t="s">
        <v>1435</v>
      </c>
      <c r="H70" s="60"/>
      <c r="J70" s="64" t="s">
        <v>1609</v>
      </c>
      <c r="K70" s="13"/>
      <c r="L70" s="73"/>
      <c r="M70" s="74"/>
      <c r="N70" s="74"/>
      <c r="O70" s="74" t="s">
        <v>1421</v>
      </c>
      <c r="P70" s="74"/>
      <c r="Q70" s="74"/>
      <c r="R70" s="74"/>
    </row>
    <row r="71" spans="1:18">
      <c r="A71" s="29">
        <v>250922172100</v>
      </c>
      <c r="B71" s="59"/>
      <c r="C71" s="4" t="s">
        <v>1602</v>
      </c>
      <c r="D71" s="4" t="s">
        <v>1603</v>
      </c>
      <c r="E71" s="7" t="s">
        <v>1610</v>
      </c>
      <c r="F71" s="3" t="s">
        <v>1462</v>
      </c>
      <c r="G71" s="139" t="s">
        <v>1435</v>
      </c>
      <c r="H71" s="60"/>
      <c r="J71" s="64" t="s">
        <v>1611</v>
      </c>
      <c r="K71" s="11"/>
      <c r="L71" s="73"/>
      <c r="M71" s="74"/>
      <c r="N71" s="74"/>
      <c r="O71" s="74"/>
      <c r="P71" s="74"/>
      <c r="Q71" s="74"/>
      <c r="R71" s="74"/>
    </row>
    <row r="72" spans="1:18">
      <c r="A72" s="29">
        <v>250428083000</v>
      </c>
      <c r="B72" s="61"/>
      <c r="C72" s="4" t="s">
        <v>1602</v>
      </c>
      <c r="D72" s="4" t="s">
        <v>1603</v>
      </c>
      <c r="E72" s="3" t="s">
        <v>1612</v>
      </c>
      <c r="F72" s="3" t="s">
        <v>1506</v>
      </c>
      <c r="G72" s="137" t="s">
        <v>1435</v>
      </c>
      <c r="H72" s="62"/>
      <c r="J72" s="64" t="s">
        <v>1613</v>
      </c>
      <c r="K72" s="13"/>
      <c r="L72" s="73"/>
      <c r="M72" s="74"/>
      <c r="N72" s="74"/>
      <c r="O72" s="74"/>
      <c r="P72" s="74"/>
      <c r="Q72" s="74"/>
      <c r="R72" s="74"/>
    </row>
    <row r="73" spans="1:18">
      <c r="A73" s="29">
        <v>250721161907</v>
      </c>
      <c r="B73" s="61"/>
      <c r="C73" s="4" t="s">
        <v>1602</v>
      </c>
      <c r="D73" s="4" t="s">
        <v>1603</v>
      </c>
      <c r="E73" s="3" t="s">
        <v>1614</v>
      </c>
      <c r="F73" s="3" t="s">
        <v>1506</v>
      </c>
      <c r="G73" s="137" t="s">
        <v>1435</v>
      </c>
      <c r="H73" s="62"/>
      <c r="J73" s="5" t="s">
        <v>1615</v>
      </c>
      <c r="K73" s="13"/>
      <c r="L73" s="73"/>
      <c r="M73" s="74"/>
      <c r="N73" s="74"/>
      <c r="O73" s="74"/>
      <c r="P73" s="74"/>
      <c r="Q73" s="74"/>
      <c r="R73" s="74"/>
    </row>
    <row r="74" spans="1:18">
      <c r="A74" s="29">
        <v>250324111900</v>
      </c>
      <c r="B74" s="59" t="s">
        <v>1430</v>
      </c>
      <c r="C74" s="4" t="s">
        <v>1602</v>
      </c>
      <c r="D74" s="4" t="s">
        <v>1603</v>
      </c>
      <c r="E74" s="3" t="s">
        <v>1616</v>
      </c>
      <c r="F74" s="3" t="s">
        <v>1617</v>
      </c>
      <c r="G74" s="137" t="s">
        <v>1435</v>
      </c>
      <c r="H74" s="60"/>
      <c r="J74" s="64" t="s">
        <v>1618</v>
      </c>
      <c r="K74" s="13"/>
      <c r="L74" s="73"/>
      <c r="M74" s="74"/>
      <c r="N74" s="74"/>
      <c r="O74" s="74" t="s">
        <v>1421</v>
      </c>
      <c r="P74" s="74"/>
      <c r="Q74" s="74"/>
      <c r="R74" s="74"/>
    </row>
    <row r="75" spans="1:18">
      <c r="A75" s="29">
        <v>250324114000</v>
      </c>
      <c r="B75" s="59" t="s">
        <v>1430</v>
      </c>
      <c r="C75" s="4" t="s">
        <v>1602</v>
      </c>
      <c r="D75" s="4" t="s">
        <v>1603</v>
      </c>
      <c r="E75" s="3" t="s">
        <v>1619</v>
      </c>
      <c r="F75" s="3" t="s">
        <v>1620</v>
      </c>
      <c r="G75" s="137" t="s">
        <v>1435</v>
      </c>
      <c r="H75" s="60"/>
      <c r="J75" s="64" t="s">
        <v>1621</v>
      </c>
      <c r="K75" s="13"/>
      <c r="L75" s="73"/>
      <c r="M75" s="74"/>
      <c r="N75" s="74"/>
      <c r="O75" s="74"/>
      <c r="P75" s="74"/>
      <c r="Q75" s="74"/>
      <c r="R75" s="74"/>
    </row>
    <row r="76" spans="1:18">
      <c r="A76" s="29">
        <v>250428083400</v>
      </c>
      <c r="B76" s="61"/>
      <c r="C76" s="4" t="s">
        <v>1602</v>
      </c>
      <c r="D76" s="4" t="s">
        <v>1603</v>
      </c>
      <c r="E76" s="3" t="s">
        <v>1622</v>
      </c>
      <c r="F76" s="3" t="s">
        <v>1578</v>
      </c>
      <c r="G76" s="137" t="s">
        <v>1435</v>
      </c>
      <c r="H76" s="62"/>
      <c r="J76" s="64" t="s">
        <v>1623</v>
      </c>
      <c r="K76" s="13"/>
      <c r="L76" s="73"/>
      <c r="M76" s="74"/>
      <c r="N76" s="74"/>
      <c r="O76" s="74"/>
      <c r="P76" s="74"/>
      <c r="Q76" s="74"/>
      <c r="R76" s="74"/>
    </row>
    <row r="77" spans="1:18">
      <c r="A77" s="29">
        <v>250428082600</v>
      </c>
      <c r="B77" s="61"/>
      <c r="C77" s="4" t="s">
        <v>1602</v>
      </c>
      <c r="D77" s="4" t="s">
        <v>1603</v>
      </c>
      <c r="E77" s="3" t="s">
        <v>1624</v>
      </c>
      <c r="F77" s="3" t="s">
        <v>1506</v>
      </c>
      <c r="G77" s="137" t="s">
        <v>1435</v>
      </c>
      <c r="H77" s="62"/>
      <c r="J77" s="64" t="s">
        <v>1625</v>
      </c>
      <c r="K77" s="13"/>
      <c r="L77" s="73"/>
      <c r="M77" s="74"/>
      <c r="N77" s="74"/>
      <c r="O77" s="74"/>
      <c r="P77" s="74"/>
      <c r="Q77" s="74"/>
      <c r="R77" s="74"/>
    </row>
    <row r="78" spans="1:18">
      <c r="A78" s="29">
        <v>250721161914</v>
      </c>
      <c r="B78" s="61"/>
      <c r="C78" s="4" t="s">
        <v>1602</v>
      </c>
      <c r="D78" s="4" t="s">
        <v>1603</v>
      </c>
      <c r="E78" s="3" t="s">
        <v>1626</v>
      </c>
      <c r="F78" s="3" t="s">
        <v>1578</v>
      </c>
      <c r="G78" s="137" t="s">
        <v>1435</v>
      </c>
      <c r="H78" s="62"/>
      <c r="J78" s="5" t="s">
        <v>1627</v>
      </c>
      <c r="K78" s="13"/>
      <c r="L78" s="73"/>
      <c r="M78" s="74"/>
      <c r="N78" s="74"/>
      <c r="O78" s="74"/>
      <c r="P78" s="74"/>
      <c r="Q78" s="74"/>
      <c r="R78" s="74"/>
    </row>
    <row r="79" spans="1:18">
      <c r="A79" s="29">
        <v>250604110100</v>
      </c>
      <c r="B79" s="59" t="s">
        <v>1430</v>
      </c>
      <c r="C79" s="4" t="s">
        <v>1602</v>
      </c>
      <c r="D79" s="4" t="s">
        <v>1603</v>
      </c>
      <c r="E79" s="3" t="s">
        <v>1628</v>
      </c>
      <c r="F79" s="3" t="s">
        <v>1629</v>
      </c>
      <c r="G79" s="137" t="s">
        <v>1435</v>
      </c>
      <c r="H79" s="60"/>
      <c r="I79" s="118" t="s">
        <v>1403</v>
      </c>
      <c r="J79" s="64" t="s">
        <v>1630</v>
      </c>
      <c r="K79" s="11"/>
      <c r="L79" s="73"/>
      <c r="M79" s="74"/>
      <c r="N79" s="74"/>
      <c r="O79" s="74"/>
      <c r="P79" s="74"/>
      <c r="Q79" s="74"/>
      <c r="R79" s="74"/>
    </row>
    <row r="80" spans="1:18">
      <c r="A80" s="29">
        <v>251118173700</v>
      </c>
      <c r="B80" s="61"/>
      <c r="C80" s="4" t="s">
        <v>1602</v>
      </c>
      <c r="D80" s="4" t="s">
        <v>1603</v>
      </c>
      <c r="E80" s="3" t="s">
        <v>1631</v>
      </c>
      <c r="F80" s="3" t="s">
        <v>1444</v>
      </c>
      <c r="G80" s="137" t="s">
        <v>1435</v>
      </c>
      <c r="H80" s="62"/>
      <c r="J80" s="3" t="s">
        <v>1632</v>
      </c>
      <c r="K80" s="13"/>
      <c r="L80" s="73"/>
      <c r="M80" s="74"/>
      <c r="N80" s="74"/>
      <c r="O80" s="74"/>
      <c r="P80" s="74"/>
      <c r="Q80" s="74"/>
      <c r="R80" s="74"/>
    </row>
    <row r="81" spans="1:18">
      <c r="A81" s="29">
        <v>251118173500</v>
      </c>
      <c r="B81" s="61"/>
      <c r="C81" s="4" t="s">
        <v>1602</v>
      </c>
      <c r="D81" s="4" t="s">
        <v>1603</v>
      </c>
      <c r="E81" s="3" t="s">
        <v>1633</v>
      </c>
      <c r="F81" s="3" t="s">
        <v>1444</v>
      </c>
      <c r="G81" s="137" t="s">
        <v>1435</v>
      </c>
      <c r="H81" s="62"/>
      <c r="J81" s="3" t="s">
        <v>1634</v>
      </c>
      <c r="K81" s="13"/>
      <c r="L81" s="73"/>
      <c r="M81" s="74"/>
      <c r="N81" s="74"/>
      <c r="O81" s="74"/>
      <c r="P81" s="74"/>
      <c r="Q81" s="74"/>
      <c r="R81" s="74"/>
    </row>
    <row r="82" spans="1:18">
      <c r="A82" s="29">
        <v>251118173000</v>
      </c>
      <c r="B82" s="61"/>
      <c r="C82" s="4" t="s">
        <v>1602</v>
      </c>
      <c r="D82" s="4" t="s">
        <v>1603</v>
      </c>
      <c r="E82" s="3" t="s">
        <v>1635</v>
      </c>
      <c r="F82" s="3" t="s">
        <v>1506</v>
      </c>
      <c r="G82" s="137" t="s">
        <v>1435</v>
      </c>
      <c r="H82" s="62"/>
      <c r="J82" s="3" t="s">
        <v>1636</v>
      </c>
      <c r="K82" s="13"/>
      <c r="L82" s="73"/>
      <c r="M82" s="74"/>
      <c r="N82" s="74"/>
      <c r="O82" s="74"/>
      <c r="P82" s="74"/>
      <c r="Q82" s="74"/>
      <c r="R82" s="74"/>
    </row>
    <row r="83" spans="1:18" ht="29">
      <c r="A83" s="29">
        <v>250919145800</v>
      </c>
      <c r="B83" s="59"/>
      <c r="C83" s="4" t="s">
        <v>1602</v>
      </c>
      <c r="D83" s="4" t="s">
        <v>1603</v>
      </c>
      <c r="E83" s="7" t="s">
        <v>1637</v>
      </c>
      <c r="F83" s="3" t="s">
        <v>1506</v>
      </c>
      <c r="G83" s="137" t="s">
        <v>1435</v>
      </c>
      <c r="H83" s="60"/>
      <c r="J83" s="109" t="s">
        <v>1638</v>
      </c>
      <c r="K83" s="11"/>
      <c r="L83" s="73"/>
      <c r="M83" s="74"/>
      <c r="N83" s="74"/>
      <c r="O83" s="74"/>
      <c r="P83" s="74"/>
      <c r="Q83" s="74"/>
      <c r="R83" s="74"/>
    </row>
    <row r="84" spans="1:18">
      <c r="A84" s="29">
        <v>250428083250</v>
      </c>
      <c r="B84" s="61"/>
      <c r="C84" s="4" t="s">
        <v>1602</v>
      </c>
      <c r="D84" s="4" t="s">
        <v>1603</v>
      </c>
      <c r="E84" s="3" t="s">
        <v>1639</v>
      </c>
      <c r="F84" s="3" t="s">
        <v>1506</v>
      </c>
      <c r="G84" s="137" t="s">
        <v>1435</v>
      </c>
      <c r="H84" s="62"/>
      <c r="J84" s="64" t="s">
        <v>1640</v>
      </c>
      <c r="K84" s="13"/>
      <c r="L84" s="73"/>
      <c r="M84" s="74"/>
      <c r="N84" s="74"/>
      <c r="O84" s="74"/>
      <c r="P84" s="74"/>
      <c r="Q84" s="74"/>
      <c r="R84" s="74"/>
    </row>
    <row r="85" spans="1:18">
      <c r="A85" s="29">
        <v>250415115300</v>
      </c>
      <c r="B85" s="4" t="s">
        <v>1430</v>
      </c>
      <c r="C85" s="4" t="s">
        <v>1602</v>
      </c>
      <c r="D85" s="4" t="s">
        <v>1603</v>
      </c>
      <c r="E85" s="3" t="s">
        <v>1641</v>
      </c>
      <c r="F85" s="3" t="s">
        <v>1506</v>
      </c>
      <c r="G85" s="137" t="s">
        <v>1435</v>
      </c>
      <c r="H85" s="60"/>
      <c r="J85" s="64" t="s">
        <v>1642</v>
      </c>
      <c r="K85" s="13"/>
      <c r="L85" s="73"/>
      <c r="M85" s="74"/>
      <c r="N85" s="74"/>
      <c r="O85" s="74"/>
      <c r="P85" s="74"/>
      <c r="Q85" s="74"/>
      <c r="R85" s="74"/>
    </row>
    <row r="86" spans="1:18">
      <c r="A86" s="29">
        <v>241112000113</v>
      </c>
      <c r="B86" s="59" t="s">
        <v>1430</v>
      </c>
      <c r="C86" s="4" t="s">
        <v>1602</v>
      </c>
      <c r="D86" s="4" t="s">
        <v>1603</v>
      </c>
      <c r="E86" s="3" t="s">
        <v>1643</v>
      </c>
      <c r="F86" s="3" t="s">
        <v>1506</v>
      </c>
      <c r="G86" s="137" t="s">
        <v>1435</v>
      </c>
      <c r="H86" s="60"/>
      <c r="J86" s="64" t="s">
        <v>1644</v>
      </c>
      <c r="K86" s="11" t="s">
        <v>1645</v>
      </c>
      <c r="L86" s="73" t="s">
        <v>1646</v>
      </c>
      <c r="M86" s="74"/>
      <c r="N86" s="74"/>
      <c r="O86" s="74"/>
      <c r="P86" s="74"/>
      <c r="Q86" s="74"/>
      <c r="R86" s="74"/>
    </row>
    <row r="87" spans="1:18">
      <c r="A87" s="29">
        <v>250415115400</v>
      </c>
      <c r="B87" s="4" t="s">
        <v>1430</v>
      </c>
      <c r="C87" s="4" t="s">
        <v>1602</v>
      </c>
      <c r="D87" s="4" t="s">
        <v>1603</v>
      </c>
      <c r="E87" s="3" t="s">
        <v>1647</v>
      </c>
      <c r="F87" s="3" t="s">
        <v>1648</v>
      </c>
      <c r="G87" s="137" t="s">
        <v>1435</v>
      </c>
      <c r="H87" s="60"/>
      <c r="J87" s="64" t="s">
        <v>1649</v>
      </c>
      <c r="K87" s="13"/>
      <c r="L87" s="73"/>
      <c r="M87" s="74"/>
      <c r="N87" s="74"/>
      <c r="O87" s="74"/>
      <c r="P87" s="74"/>
      <c r="Q87" s="74"/>
      <c r="R87" s="74"/>
    </row>
    <row r="88" spans="1:18">
      <c r="A88" s="29">
        <v>250721161913</v>
      </c>
      <c r="B88" s="61"/>
      <c r="C88" s="4" t="s">
        <v>1602</v>
      </c>
      <c r="D88" s="4" t="s">
        <v>1603</v>
      </c>
      <c r="E88" s="3" t="s">
        <v>1650</v>
      </c>
      <c r="F88" s="3" t="s">
        <v>1578</v>
      </c>
      <c r="G88" s="137" t="s">
        <v>1435</v>
      </c>
      <c r="H88" s="62"/>
      <c r="J88" s="5" t="s">
        <v>1651</v>
      </c>
      <c r="K88" s="13"/>
      <c r="L88" s="73"/>
      <c r="M88" s="74"/>
      <c r="N88" s="74"/>
      <c r="O88" s="74"/>
      <c r="P88" s="74"/>
      <c r="Q88" s="74"/>
      <c r="R88" s="74"/>
    </row>
    <row r="89" spans="1:18">
      <c r="A89" s="29">
        <v>250428083500</v>
      </c>
      <c r="B89" s="61"/>
      <c r="C89" s="4" t="s">
        <v>1602</v>
      </c>
      <c r="D89" s="4" t="s">
        <v>1603</v>
      </c>
      <c r="E89" s="3" t="s">
        <v>1652</v>
      </c>
      <c r="F89" s="3" t="s">
        <v>1578</v>
      </c>
      <c r="G89" s="137" t="s">
        <v>1435</v>
      </c>
      <c r="H89" s="62"/>
      <c r="J89" s="64" t="s">
        <v>1653</v>
      </c>
      <c r="K89" s="13"/>
      <c r="L89" s="73"/>
      <c r="M89" s="74"/>
      <c r="N89" s="74"/>
      <c r="O89" s="74"/>
      <c r="P89" s="74"/>
      <c r="Q89" s="74"/>
      <c r="R89" s="74"/>
    </row>
    <row r="90" spans="1:18">
      <c r="A90" s="29">
        <v>250401140000</v>
      </c>
      <c r="B90" s="4" t="s">
        <v>1430</v>
      </c>
      <c r="C90" s="4" t="s">
        <v>1602</v>
      </c>
      <c r="D90" s="4" t="s">
        <v>1603</v>
      </c>
      <c r="E90" s="3" t="s">
        <v>1654</v>
      </c>
      <c r="F90" s="3" t="s">
        <v>1578</v>
      </c>
      <c r="G90" s="137" t="s">
        <v>1435</v>
      </c>
      <c r="H90" s="60"/>
      <c r="I90" s="11"/>
      <c r="J90" s="64" t="s">
        <v>1655</v>
      </c>
      <c r="K90" s="13" t="s">
        <v>1656</v>
      </c>
      <c r="L90" s="73"/>
      <c r="M90" s="74"/>
      <c r="N90" s="74"/>
      <c r="O90" s="74"/>
      <c r="P90" s="74"/>
      <c r="Q90" s="74"/>
      <c r="R90" s="74"/>
    </row>
    <row r="91" spans="1:18">
      <c r="A91" s="29">
        <v>250401135900</v>
      </c>
      <c r="B91" s="4" t="s">
        <v>1430</v>
      </c>
      <c r="C91" s="4" t="s">
        <v>1602</v>
      </c>
      <c r="D91" s="4" t="s">
        <v>1603</v>
      </c>
      <c r="E91" s="3" t="s">
        <v>1657</v>
      </c>
      <c r="F91" s="3" t="s">
        <v>1578</v>
      </c>
      <c r="G91" s="137" t="s">
        <v>1435</v>
      </c>
      <c r="H91" s="60"/>
      <c r="I91" s="11"/>
      <c r="J91" s="64" t="s">
        <v>1658</v>
      </c>
      <c r="K91" s="13" t="s">
        <v>1656</v>
      </c>
      <c r="L91" s="73"/>
      <c r="M91" s="74"/>
      <c r="N91" s="74"/>
      <c r="O91" s="74"/>
      <c r="P91" s="74"/>
      <c r="Q91" s="74"/>
      <c r="R91" s="74"/>
    </row>
    <row r="92" spans="1:18">
      <c r="A92" s="29">
        <v>250721161917</v>
      </c>
      <c r="B92" s="61"/>
      <c r="C92" s="4" t="s">
        <v>1602</v>
      </c>
      <c r="D92" s="4" t="s">
        <v>1603</v>
      </c>
      <c r="E92" s="3" t="s">
        <v>1659</v>
      </c>
      <c r="F92" s="3" t="s">
        <v>1578</v>
      </c>
      <c r="G92" s="137" t="s">
        <v>1435</v>
      </c>
      <c r="H92" s="62"/>
      <c r="J92" s="5" t="s">
        <v>1660</v>
      </c>
      <c r="K92" s="13"/>
      <c r="L92" s="73"/>
      <c r="M92" s="74"/>
      <c r="N92" s="74"/>
      <c r="O92" s="74"/>
      <c r="P92" s="74"/>
      <c r="Q92" s="74"/>
      <c r="R92" s="74"/>
    </row>
    <row r="93" spans="1:18">
      <c r="A93" s="29">
        <v>250721161916</v>
      </c>
      <c r="B93" s="61"/>
      <c r="C93" s="4" t="s">
        <v>1602</v>
      </c>
      <c r="D93" s="4" t="s">
        <v>1603</v>
      </c>
      <c r="E93" s="3" t="s">
        <v>1661</v>
      </c>
      <c r="F93" s="3" t="s">
        <v>1536</v>
      </c>
      <c r="G93" s="137" t="s">
        <v>1435</v>
      </c>
      <c r="H93" s="62"/>
      <c r="J93" s="5" t="s">
        <v>1662</v>
      </c>
      <c r="K93" s="13"/>
      <c r="L93" s="73"/>
      <c r="M93" s="74"/>
      <c r="N93" s="74"/>
      <c r="O93" s="74"/>
      <c r="P93" s="74"/>
      <c r="Q93" s="74"/>
      <c r="R93" s="74"/>
    </row>
    <row r="94" spans="1:18">
      <c r="A94" s="29">
        <v>241112000120</v>
      </c>
      <c r="B94" s="59" t="s">
        <v>1430</v>
      </c>
      <c r="C94" s="4" t="s">
        <v>1602</v>
      </c>
      <c r="D94" s="4" t="s">
        <v>1603</v>
      </c>
      <c r="E94" s="3" t="s">
        <v>1663</v>
      </c>
      <c r="F94" s="3" t="s">
        <v>1664</v>
      </c>
      <c r="G94" s="137" t="s">
        <v>1435</v>
      </c>
      <c r="H94" s="60"/>
      <c r="J94" s="64" t="s">
        <v>1665</v>
      </c>
      <c r="K94" s="11"/>
      <c r="L94" s="73" t="s">
        <v>1666</v>
      </c>
      <c r="M94" s="74" t="s">
        <v>1667</v>
      </c>
      <c r="N94" s="74" t="s">
        <v>1667</v>
      </c>
      <c r="O94" s="74" t="s">
        <v>1667</v>
      </c>
      <c r="P94" s="74"/>
      <c r="Q94" s="74" t="s">
        <v>10682</v>
      </c>
      <c r="R94" s="74"/>
    </row>
    <row r="95" spans="1:18">
      <c r="A95" s="29">
        <v>251027112325</v>
      </c>
      <c r="B95" s="61"/>
      <c r="C95" s="4" t="s">
        <v>1602</v>
      </c>
      <c r="D95" s="4" t="s">
        <v>1603</v>
      </c>
      <c r="E95" s="3" t="s">
        <v>1668</v>
      </c>
      <c r="F95" s="3" t="s">
        <v>1459</v>
      </c>
      <c r="G95" s="137" t="s">
        <v>1435</v>
      </c>
      <c r="H95" s="74"/>
      <c r="I95" s="3"/>
      <c r="J95" s="3" t="s">
        <v>1669</v>
      </c>
      <c r="K95" s="137"/>
      <c r="L95" s="266"/>
      <c r="M95" s="267"/>
      <c r="N95" s="74"/>
      <c r="O95" s="74"/>
      <c r="Q95" s="74"/>
      <c r="R95" s="74"/>
    </row>
    <row r="96" spans="1:18" s="17" customFormat="1">
      <c r="A96" s="29">
        <v>250415115700</v>
      </c>
      <c r="B96" s="4" t="s">
        <v>1430</v>
      </c>
      <c r="C96" s="4" t="s">
        <v>1602</v>
      </c>
      <c r="D96" s="4" t="s">
        <v>1603</v>
      </c>
      <c r="E96" s="3" t="s">
        <v>1670</v>
      </c>
      <c r="F96" s="3" t="s">
        <v>1671</v>
      </c>
      <c r="G96" s="137" t="s">
        <v>1435</v>
      </c>
      <c r="H96" s="60"/>
      <c r="I96" s="31"/>
      <c r="J96" s="64" t="s">
        <v>1672</v>
      </c>
      <c r="K96" s="13"/>
      <c r="L96" s="73"/>
      <c r="M96" s="74"/>
      <c r="N96" s="74"/>
      <c r="O96" s="74"/>
      <c r="P96" s="74"/>
      <c r="Q96" s="74"/>
      <c r="R96" s="74"/>
    </row>
    <row r="97" spans="1:18">
      <c r="A97" s="29">
        <v>251118173400</v>
      </c>
      <c r="B97" s="61"/>
      <c r="C97" s="4" t="s">
        <v>1602</v>
      </c>
      <c r="D97" s="4" t="s">
        <v>1603</v>
      </c>
      <c r="E97" s="3" t="s">
        <v>1673</v>
      </c>
      <c r="F97" s="3" t="s">
        <v>1444</v>
      </c>
      <c r="G97" s="137" t="s">
        <v>1435</v>
      </c>
      <c r="H97" s="62"/>
      <c r="J97" s="3" t="s">
        <v>1674</v>
      </c>
      <c r="K97" s="13"/>
      <c r="L97" s="73"/>
      <c r="M97" s="74"/>
      <c r="N97" s="74"/>
      <c r="O97" s="74"/>
      <c r="P97" s="74"/>
      <c r="Q97" s="74"/>
      <c r="R97" s="74"/>
    </row>
    <row r="98" spans="1:18">
      <c r="A98" s="29">
        <v>250428083550</v>
      </c>
      <c r="B98" s="61"/>
      <c r="C98" s="4" t="s">
        <v>1602</v>
      </c>
      <c r="D98" s="4" t="s">
        <v>1603</v>
      </c>
      <c r="E98" s="3" t="s">
        <v>1675</v>
      </c>
      <c r="F98" s="3" t="s">
        <v>1444</v>
      </c>
      <c r="G98" s="137" t="s">
        <v>1435</v>
      </c>
      <c r="H98" s="62"/>
      <c r="J98" s="64" t="s">
        <v>1676</v>
      </c>
      <c r="K98" s="13"/>
      <c r="L98" s="73"/>
      <c r="M98" s="74"/>
      <c r="N98" s="74"/>
      <c r="O98" s="74"/>
      <c r="P98" s="74"/>
      <c r="Q98" s="74"/>
      <c r="R98" s="74"/>
    </row>
    <row r="99" spans="1:18">
      <c r="A99" s="29">
        <v>250721161910</v>
      </c>
      <c r="B99" s="61"/>
      <c r="C99" s="4" t="s">
        <v>1602</v>
      </c>
      <c r="D99" s="4" t="s">
        <v>1603</v>
      </c>
      <c r="E99" s="3" t="s">
        <v>1677</v>
      </c>
      <c r="F99" s="3" t="s">
        <v>1525</v>
      </c>
      <c r="G99" s="137" t="s">
        <v>1463</v>
      </c>
      <c r="H99" s="62"/>
      <c r="J99" s="5" t="s">
        <v>1678</v>
      </c>
      <c r="K99" s="13"/>
      <c r="L99" s="73"/>
      <c r="M99" s="74"/>
      <c r="N99" s="74"/>
      <c r="O99" s="74"/>
      <c r="P99" s="74"/>
      <c r="Q99" s="74"/>
      <c r="R99" s="74"/>
    </row>
    <row r="100" spans="1:18" s="17" customFormat="1">
      <c r="A100" s="29">
        <v>250721161909</v>
      </c>
      <c r="B100" s="61"/>
      <c r="C100" s="4" t="s">
        <v>1602</v>
      </c>
      <c r="D100" s="4" t="s">
        <v>1603</v>
      </c>
      <c r="E100" s="3" t="s">
        <v>1679</v>
      </c>
      <c r="F100" s="3" t="s">
        <v>1525</v>
      </c>
      <c r="G100" s="137" t="s">
        <v>1463</v>
      </c>
      <c r="H100" s="62"/>
      <c r="I100" s="31"/>
      <c r="J100" s="5" t="s">
        <v>1680</v>
      </c>
      <c r="K100" s="13"/>
      <c r="L100" s="73"/>
      <c r="M100" s="74"/>
      <c r="N100" s="74"/>
      <c r="O100" s="74"/>
      <c r="P100" s="74"/>
      <c r="Q100" s="74"/>
      <c r="R100" s="74"/>
    </row>
    <row r="101" spans="1:18">
      <c r="A101" s="29">
        <v>250415115600</v>
      </c>
      <c r="B101" s="4" t="s">
        <v>1430</v>
      </c>
      <c r="C101" s="4" t="s">
        <v>1602</v>
      </c>
      <c r="D101" s="4" t="s">
        <v>1603</v>
      </c>
      <c r="E101" s="3" t="s">
        <v>1681</v>
      </c>
      <c r="F101" s="3" t="s">
        <v>1506</v>
      </c>
      <c r="G101" s="137" t="s">
        <v>1435</v>
      </c>
      <c r="H101" s="60"/>
      <c r="J101" s="64" t="s">
        <v>1682</v>
      </c>
      <c r="K101" s="13"/>
      <c r="L101" s="73"/>
      <c r="M101" s="74"/>
      <c r="N101" s="74"/>
      <c r="O101" s="74"/>
      <c r="P101" s="74"/>
      <c r="Q101" s="74"/>
      <c r="R101" s="74"/>
    </row>
    <row r="102" spans="1:18">
      <c r="A102" s="29">
        <v>250401135500</v>
      </c>
      <c r="B102" s="4" t="s">
        <v>1430</v>
      </c>
      <c r="C102" s="4" t="s">
        <v>1602</v>
      </c>
      <c r="D102" s="4" t="s">
        <v>1603</v>
      </c>
      <c r="E102" s="3" t="s">
        <v>1683</v>
      </c>
      <c r="F102" s="3" t="s">
        <v>1506</v>
      </c>
      <c r="G102" s="137" t="s">
        <v>1435</v>
      </c>
      <c r="H102" s="60"/>
      <c r="I102" s="11"/>
      <c r="J102" s="64" t="s">
        <v>1684</v>
      </c>
      <c r="K102" s="13"/>
      <c r="L102" s="73"/>
      <c r="M102" s="74"/>
      <c r="N102" s="74"/>
      <c r="O102" s="74"/>
      <c r="P102" s="74"/>
      <c r="Q102" s="74"/>
      <c r="R102" s="74"/>
    </row>
    <row r="103" spans="1:18">
      <c r="A103" s="29">
        <v>250428082800</v>
      </c>
      <c r="B103" s="61"/>
      <c r="C103" s="4" t="s">
        <v>1602</v>
      </c>
      <c r="D103" s="4" t="s">
        <v>1603</v>
      </c>
      <c r="E103" s="3" t="s">
        <v>1685</v>
      </c>
      <c r="F103" s="3" t="s">
        <v>1506</v>
      </c>
      <c r="G103" s="137" t="s">
        <v>1435</v>
      </c>
      <c r="H103" s="62"/>
      <c r="J103" s="64" t="s">
        <v>1686</v>
      </c>
      <c r="K103" s="13"/>
      <c r="L103" s="73"/>
      <c r="M103" s="74"/>
      <c r="N103" s="74"/>
      <c r="O103" s="74"/>
      <c r="P103" s="74"/>
      <c r="Q103" s="74"/>
      <c r="R103" s="74"/>
    </row>
    <row r="104" spans="1:18">
      <c r="A104" s="29">
        <v>250428082900</v>
      </c>
      <c r="B104" s="61"/>
      <c r="C104" s="4" t="s">
        <v>1602</v>
      </c>
      <c r="D104" s="4" t="s">
        <v>1603</v>
      </c>
      <c r="E104" s="3" t="s">
        <v>1687</v>
      </c>
      <c r="F104" s="3" t="s">
        <v>1506</v>
      </c>
      <c r="G104" s="137" t="s">
        <v>1435</v>
      </c>
      <c r="H104" s="62"/>
      <c r="J104" s="64" t="s">
        <v>1688</v>
      </c>
      <c r="K104" s="13"/>
      <c r="L104" s="73"/>
      <c r="M104" s="74"/>
      <c r="N104" s="74"/>
      <c r="O104" s="74"/>
      <c r="P104" s="74"/>
      <c r="Q104" s="74"/>
      <c r="R104" s="74"/>
    </row>
    <row r="105" spans="1:18">
      <c r="A105" s="29">
        <v>250415115500</v>
      </c>
      <c r="B105" s="4" t="s">
        <v>1430</v>
      </c>
      <c r="C105" s="4" t="s">
        <v>1602</v>
      </c>
      <c r="D105" s="4" t="s">
        <v>1603</v>
      </c>
      <c r="E105" s="3" t="s">
        <v>1689</v>
      </c>
      <c r="F105" s="3" t="s">
        <v>1690</v>
      </c>
      <c r="G105" s="137" t="s">
        <v>1435</v>
      </c>
      <c r="H105" s="60"/>
      <c r="J105" s="64" t="s">
        <v>1691</v>
      </c>
      <c r="K105" s="13"/>
      <c r="L105" s="73"/>
      <c r="M105" s="74"/>
      <c r="N105" s="74"/>
      <c r="O105" s="74"/>
      <c r="P105" s="74"/>
      <c r="Q105" s="74"/>
      <c r="R105" s="74"/>
    </row>
    <row r="106" spans="1:18">
      <c r="A106" s="29">
        <v>250721161918</v>
      </c>
      <c r="B106" s="61"/>
      <c r="C106" s="4" t="s">
        <v>1602</v>
      </c>
      <c r="D106" s="4" t="s">
        <v>1603</v>
      </c>
      <c r="E106" s="3" t="s">
        <v>1692</v>
      </c>
      <c r="F106" s="3" t="s">
        <v>1693</v>
      </c>
      <c r="G106" s="137" t="s">
        <v>1435</v>
      </c>
      <c r="H106" s="62"/>
      <c r="J106" s="5" t="s">
        <v>1694</v>
      </c>
      <c r="K106" s="13"/>
      <c r="L106" s="73"/>
      <c r="M106" s="74"/>
      <c r="N106" s="74"/>
      <c r="O106" s="74"/>
      <c r="P106" s="74"/>
      <c r="Q106" s="74"/>
      <c r="R106" s="74"/>
    </row>
    <row r="107" spans="1:18" s="17" customFormat="1">
      <c r="A107" s="29">
        <v>250721161912</v>
      </c>
      <c r="B107" s="61"/>
      <c r="C107" s="4" t="s">
        <v>1602</v>
      </c>
      <c r="D107" s="4" t="s">
        <v>1603</v>
      </c>
      <c r="E107" s="3" t="s">
        <v>1695</v>
      </c>
      <c r="F107" s="3" t="s">
        <v>1531</v>
      </c>
      <c r="G107" s="137" t="s">
        <v>1435</v>
      </c>
      <c r="H107" s="62"/>
      <c r="I107" s="31"/>
      <c r="J107" s="5" t="s">
        <v>1696</v>
      </c>
      <c r="K107" s="13"/>
      <c r="L107" s="73"/>
      <c r="M107" s="74"/>
      <c r="N107" s="74"/>
      <c r="O107" s="74"/>
      <c r="P107" s="74"/>
      <c r="Q107" s="74"/>
      <c r="R107" s="74"/>
    </row>
    <row r="108" spans="1:18">
      <c r="A108" s="29">
        <v>250401134800</v>
      </c>
      <c r="B108" s="59" t="s">
        <v>1430</v>
      </c>
      <c r="C108" s="4" t="s">
        <v>1602</v>
      </c>
      <c r="D108" s="4" t="s">
        <v>1603</v>
      </c>
      <c r="E108" s="3" t="s">
        <v>1697</v>
      </c>
      <c r="F108" s="3" t="s">
        <v>1698</v>
      </c>
      <c r="G108" s="137" t="s">
        <v>1435</v>
      </c>
      <c r="H108" s="60"/>
      <c r="I108" s="51"/>
      <c r="J108" s="64" t="s">
        <v>1699</v>
      </c>
      <c r="K108" s="52"/>
      <c r="L108" s="75"/>
      <c r="M108" s="76"/>
      <c r="N108" s="76"/>
      <c r="O108" s="76"/>
      <c r="P108" s="76"/>
      <c r="Q108" s="76"/>
      <c r="R108" s="74"/>
    </row>
    <row r="109" spans="1:18">
      <c r="A109" s="29">
        <v>250721161915</v>
      </c>
      <c r="B109" s="61"/>
      <c r="C109" s="4" t="s">
        <v>1602</v>
      </c>
      <c r="D109" s="4" t="s">
        <v>1603</v>
      </c>
      <c r="E109" s="3" t="s">
        <v>1700</v>
      </c>
      <c r="F109" s="3" t="s">
        <v>1578</v>
      </c>
      <c r="G109" s="137" t="s">
        <v>1435</v>
      </c>
      <c r="H109" s="62"/>
      <c r="J109" s="5" t="s">
        <v>1701</v>
      </c>
      <c r="K109" s="13"/>
      <c r="L109" s="73"/>
      <c r="M109" s="74"/>
      <c r="N109" s="74"/>
      <c r="O109" s="74"/>
      <c r="P109" s="74"/>
      <c r="Q109" s="74"/>
      <c r="R109" s="74"/>
    </row>
    <row r="110" spans="1:18">
      <c r="A110" s="29">
        <v>250428083300</v>
      </c>
      <c r="B110" s="61"/>
      <c r="C110" s="4" t="s">
        <v>1602</v>
      </c>
      <c r="D110" s="4" t="s">
        <v>1603</v>
      </c>
      <c r="E110" s="3" t="s">
        <v>1702</v>
      </c>
      <c r="F110" s="3" t="s">
        <v>1506</v>
      </c>
      <c r="G110" s="137" t="s">
        <v>1435</v>
      </c>
      <c r="H110" s="62"/>
      <c r="J110" s="64" t="s">
        <v>1703</v>
      </c>
      <c r="K110" s="13"/>
      <c r="L110" s="73"/>
      <c r="M110" s="74"/>
      <c r="N110" s="74"/>
      <c r="O110" s="74"/>
      <c r="P110" s="74"/>
      <c r="Q110" s="74"/>
      <c r="R110" s="74"/>
    </row>
    <row r="111" spans="1:18">
      <c r="A111" s="29">
        <v>250415114700</v>
      </c>
      <c r="B111" s="4" t="s">
        <v>1430</v>
      </c>
      <c r="C111" s="4" t="s">
        <v>1602</v>
      </c>
      <c r="D111" s="4" t="s">
        <v>1603</v>
      </c>
      <c r="E111" s="3" t="s">
        <v>1704</v>
      </c>
      <c r="F111" s="3" t="s">
        <v>1705</v>
      </c>
      <c r="G111" s="137" t="s">
        <v>1435</v>
      </c>
      <c r="H111" s="60"/>
      <c r="J111" s="64" t="s">
        <v>1706</v>
      </c>
      <c r="K111" s="13"/>
      <c r="L111" s="73"/>
      <c r="M111" s="74"/>
      <c r="N111" s="74"/>
      <c r="O111" s="74"/>
      <c r="P111" s="74"/>
      <c r="Q111" s="74"/>
      <c r="R111" s="74"/>
    </row>
    <row r="112" spans="1:18">
      <c r="A112" s="29">
        <v>250721161911</v>
      </c>
      <c r="B112" s="61"/>
      <c r="C112" s="4" t="s">
        <v>1602</v>
      </c>
      <c r="D112" s="4" t="s">
        <v>1603</v>
      </c>
      <c r="E112" s="3" t="s">
        <v>1707</v>
      </c>
      <c r="F112" s="3" t="s">
        <v>1708</v>
      </c>
      <c r="G112" s="137" t="s">
        <v>1435</v>
      </c>
      <c r="H112" s="62"/>
      <c r="J112" s="5" t="s">
        <v>1709</v>
      </c>
      <c r="K112" s="13"/>
      <c r="L112" s="73"/>
      <c r="M112" s="74"/>
      <c r="N112" s="74"/>
      <c r="O112" s="74"/>
      <c r="P112" s="74"/>
      <c r="Q112" s="74"/>
      <c r="R112" s="74"/>
    </row>
    <row r="113" spans="1:18">
      <c r="A113" s="29">
        <v>250428083200</v>
      </c>
      <c r="B113" s="61"/>
      <c r="C113" s="4" t="s">
        <v>1602</v>
      </c>
      <c r="D113" s="4" t="s">
        <v>1603</v>
      </c>
      <c r="E113" s="3" t="s">
        <v>1710</v>
      </c>
      <c r="F113" s="3" t="s">
        <v>1506</v>
      </c>
      <c r="G113" s="137" t="s">
        <v>1435</v>
      </c>
      <c r="H113" s="62"/>
      <c r="J113" s="64" t="s">
        <v>1711</v>
      </c>
      <c r="K113" s="13"/>
      <c r="L113" s="73"/>
      <c r="M113" s="74"/>
      <c r="N113" s="74"/>
      <c r="O113" s="74"/>
      <c r="P113" s="74"/>
      <c r="Q113" s="74"/>
      <c r="R113" s="74"/>
    </row>
    <row r="114" spans="1:18">
      <c r="A114" s="29">
        <v>251024124501</v>
      </c>
      <c r="B114" s="61"/>
      <c r="C114" s="4" t="s">
        <v>1602</v>
      </c>
      <c r="D114" s="4" t="s">
        <v>1712</v>
      </c>
      <c r="E114" s="3" t="s">
        <v>1713</v>
      </c>
      <c r="F114" s="3" t="s">
        <v>1456</v>
      </c>
      <c r="G114" s="137" t="s">
        <v>1435</v>
      </c>
      <c r="J114" s="3" t="s">
        <v>1574</v>
      </c>
      <c r="K114" s="73"/>
      <c r="L114" s="74"/>
      <c r="M114" s="74"/>
      <c r="N114" s="74"/>
      <c r="O114" s="74"/>
      <c r="P114" s="74"/>
      <c r="Q114" s="74"/>
      <c r="R114" s="268"/>
    </row>
    <row r="115" spans="1:18">
      <c r="A115" s="29">
        <v>251024124507</v>
      </c>
      <c r="B115" s="61"/>
      <c r="C115" s="4" t="s">
        <v>1602</v>
      </c>
      <c r="D115" s="4" t="s">
        <v>1712</v>
      </c>
      <c r="E115" s="3" t="s">
        <v>1714</v>
      </c>
      <c r="F115" s="3" t="s">
        <v>1715</v>
      </c>
      <c r="G115" s="137" t="s">
        <v>1435</v>
      </c>
      <c r="J115" s="3" t="s">
        <v>1716</v>
      </c>
      <c r="K115" s="73"/>
      <c r="L115" s="74"/>
      <c r="M115" s="74"/>
      <c r="N115" s="74"/>
      <c r="O115" s="74"/>
      <c r="P115" s="74"/>
      <c r="Q115" s="74"/>
      <c r="R115" s="268"/>
    </row>
    <row r="116" spans="1:18">
      <c r="A116" s="29">
        <v>251029113900</v>
      </c>
      <c r="B116" s="4"/>
      <c r="C116" s="4" t="s">
        <v>1602</v>
      </c>
      <c r="D116" s="4" t="s">
        <v>1712</v>
      </c>
      <c r="E116" s="7" t="s">
        <v>1717</v>
      </c>
      <c r="F116" s="3" t="s">
        <v>1541</v>
      </c>
      <c r="G116" s="137" t="s">
        <v>1435</v>
      </c>
      <c r="H116" s="64"/>
      <c r="I116" s="11"/>
      <c r="J116" s="64" t="s">
        <v>1718</v>
      </c>
      <c r="K116" s="74"/>
      <c r="L116" s="74"/>
      <c r="M116" s="74"/>
      <c r="N116" s="74"/>
      <c r="O116" s="74"/>
      <c r="P116" s="74"/>
      <c r="Q116" s="268"/>
      <c r="R116" s="74"/>
    </row>
    <row r="117" spans="1:18">
      <c r="A117" s="29">
        <v>251024124505</v>
      </c>
      <c r="B117" s="61"/>
      <c r="C117" s="4" t="s">
        <v>1602</v>
      </c>
      <c r="D117" s="4" t="s">
        <v>1712</v>
      </c>
      <c r="E117" s="3" t="s">
        <v>1719</v>
      </c>
      <c r="F117" s="3" t="s">
        <v>1720</v>
      </c>
      <c r="G117" s="137" t="s">
        <v>1435</v>
      </c>
      <c r="J117" s="3" t="s">
        <v>1721</v>
      </c>
      <c r="K117" s="73"/>
      <c r="L117" s="74"/>
      <c r="M117" s="74"/>
      <c r="N117" s="74"/>
      <c r="O117" s="74"/>
      <c r="P117" s="74"/>
      <c r="Q117" s="74"/>
      <c r="R117" s="268"/>
    </row>
    <row r="118" spans="1:18">
      <c r="A118" s="29">
        <v>251024124510</v>
      </c>
      <c r="B118" s="61"/>
      <c r="C118" s="4" t="s">
        <v>1602</v>
      </c>
      <c r="D118" s="4" t="s">
        <v>1712</v>
      </c>
      <c r="E118" s="3" t="s">
        <v>1722</v>
      </c>
      <c r="F118" s="3" t="s">
        <v>1723</v>
      </c>
      <c r="G118" s="137" t="s">
        <v>1435</v>
      </c>
      <c r="J118" s="3" t="s">
        <v>1724</v>
      </c>
      <c r="K118" s="73"/>
      <c r="L118" s="74"/>
      <c r="M118" s="74"/>
      <c r="N118" s="74"/>
      <c r="O118" s="74"/>
      <c r="P118" s="74"/>
      <c r="Q118" s="74"/>
      <c r="R118" s="268"/>
    </row>
    <row r="119" spans="1:18">
      <c r="A119" s="29">
        <v>251024124506</v>
      </c>
      <c r="B119" s="61"/>
      <c r="C119" s="4" t="s">
        <v>1602</v>
      </c>
      <c r="D119" s="4" t="s">
        <v>1712</v>
      </c>
      <c r="E119" s="3" t="s">
        <v>1725</v>
      </c>
      <c r="F119" s="3" t="s">
        <v>1726</v>
      </c>
      <c r="G119" s="137" t="s">
        <v>1435</v>
      </c>
      <c r="J119" s="3" t="s">
        <v>1727</v>
      </c>
      <c r="K119" s="73"/>
      <c r="L119" s="74"/>
      <c r="M119" s="74"/>
      <c r="N119" s="74"/>
      <c r="O119" s="74"/>
      <c r="P119" s="74"/>
      <c r="Q119" s="74"/>
      <c r="R119" s="268"/>
    </row>
    <row r="120" spans="1:18">
      <c r="A120" s="29">
        <v>251024124509</v>
      </c>
      <c r="B120" s="61"/>
      <c r="C120" s="4" t="s">
        <v>1602</v>
      </c>
      <c r="D120" s="4" t="s">
        <v>1712</v>
      </c>
      <c r="E120" s="3" t="s">
        <v>1728</v>
      </c>
      <c r="F120" s="3" t="s">
        <v>1456</v>
      </c>
      <c r="G120" s="137" t="s">
        <v>1435</v>
      </c>
      <c r="J120" s="3" t="s">
        <v>1729</v>
      </c>
      <c r="K120" s="73"/>
      <c r="L120" s="74"/>
      <c r="M120" s="74"/>
      <c r="N120" s="74"/>
      <c r="O120" s="74"/>
      <c r="P120" s="74"/>
      <c r="Q120" s="74"/>
      <c r="R120" s="268"/>
    </row>
    <row r="121" spans="1:18">
      <c r="A121" s="29">
        <v>251024124508</v>
      </c>
      <c r="B121" s="61"/>
      <c r="C121" s="4" t="s">
        <v>1602</v>
      </c>
      <c r="D121" s="4" t="s">
        <v>1712</v>
      </c>
      <c r="E121" s="7" t="s">
        <v>1730</v>
      </c>
      <c r="F121" s="3" t="s">
        <v>1472</v>
      </c>
      <c r="G121" s="137" t="s">
        <v>1435</v>
      </c>
      <c r="J121" s="64" t="s">
        <v>1731</v>
      </c>
      <c r="K121" s="73"/>
      <c r="L121" s="74"/>
      <c r="M121" s="74"/>
      <c r="N121" s="74"/>
      <c r="O121" s="74"/>
      <c r="P121" s="74"/>
      <c r="Q121" s="74"/>
      <c r="R121" s="268"/>
    </row>
    <row r="122" spans="1:18">
      <c r="A122" s="29">
        <v>251024124502</v>
      </c>
      <c r="B122" s="61"/>
      <c r="C122" s="4" t="s">
        <v>1602</v>
      </c>
      <c r="D122" s="4" t="s">
        <v>1712</v>
      </c>
      <c r="E122" s="3" t="s">
        <v>1732</v>
      </c>
      <c r="F122" s="3" t="s">
        <v>1506</v>
      </c>
      <c r="G122" s="137" t="s">
        <v>1435</v>
      </c>
      <c r="J122" s="3" t="s">
        <v>1733</v>
      </c>
      <c r="K122" s="73"/>
      <c r="L122" s="74"/>
      <c r="M122" s="74"/>
      <c r="N122" s="74"/>
      <c r="O122" s="74"/>
      <c r="P122" s="74"/>
      <c r="Q122" s="74"/>
      <c r="R122" s="268"/>
    </row>
    <row r="123" spans="1:18">
      <c r="A123" s="29">
        <v>251024124504</v>
      </c>
      <c r="B123" s="61"/>
      <c r="C123" s="4" t="s">
        <v>1602</v>
      </c>
      <c r="D123" s="4" t="s">
        <v>1712</v>
      </c>
      <c r="E123" s="3" t="s">
        <v>1734</v>
      </c>
      <c r="F123" s="3" t="s">
        <v>1735</v>
      </c>
      <c r="G123" s="137" t="s">
        <v>1435</v>
      </c>
      <c r="J123" s="3" t="s">
        <v>1736</v>
      </c>
      <c r="K123" s="73"/>
      <c r="L123" s="74"/>
      <c r="M123" s="74"/>
      <c r="N123" s="74"/>
      <c r="O123" s="74"/>
      <c r="P123" s="74"/>
      <c r="Q123" s="74"/>
      <c r="R123" s="268"/>
    </row>
    <row r="124" spans="1:18">
      <c r="A124" s="29">
        <v>260107110000</v>
      </c>
      <c r="B124" s="59"/>
      <c r="C124" s="4" t="s">
        <v>1602</v>
      </c>
      <c r="D124" s="4" t="s">
        <v>1712</v>
      </c>
      <c r="E124" s="7" t="s">
        <v>1737</v>
      </c>
      <c r="F124" s="3" t="s">
        <v>1459</v>
      </c>
      <c r="G124" s="137" t="s">
        <v>1435</v>
      </c>
      <c r="H124" s="60"/>
      <c r="J124" s="64" t="s">
        <v>1738</v>
      </c>
      <c r="K124" s="11"/>
      <c r="L124" s="73"/>
      <c r="M124" s="74"/>
      <c r="N124" s="74"/>
      <c r="O124" s="74"/>
      <c r="P124" s="74"/>
      <c r="Q124" s="74"/>
      <c r="R124" s="74"/>
    </row>
    <row r="125" spans="1:18">
      <c r="A125" s="29">
        <v>250617090026</v>
      </c>
      <c r="B125" s="61"/>
      <c r="C125" s="4" t="s">
        <v>1602</v>
      </c>
      <c r="D125" s="4" t="s">
        <v>1739</v>
      </c>
      <c r="E125" s="7" t="s">
        <v>1740</v>
      </c>
      <c r="F125" s="3" t="s">
        <v>1456</v>
      </c>
      <c r="G125" s="138" t="s">
        <v>1435</v>
      </c>
      <c r="H125" s="62"/>
      <c r="J125" s="64" t="s">
        <v>1741</v>
      </c>
      <c r="K125" s="13"/>
      <c r="L125" s="73"/>
      <c r="M125" s="74"/>
      <c r="N125" s="74"/>
      <c r="O125" s="74"/>
      <c r="P125" s="74"/>
      <c r="Q125" s="74"/>
      <c r="R125" s="74"/>
    </row>
    <row r="126" spans="1:18">
      <c r="A126" s="29">
        <v>250617090027</v>
      </c>
      <c r="B126" s="61"/>
      <c r="C126" s="4" t="s">
        <v>1602</v>
      </c>
      <c r="D126" s="4" t="s">
        <v>1739</v>
      </c>
      <c r="E126" s="7" t="s">
        <v>1742</v>
      </c>
      <c r="F126" s="3" t="s">
        <v>1743</v>
      </c>
      <c r="G126" s="138" t="s">
        <v>1435</v>
      </c>
      <c r="H126" s="62"/>
      <c r="J126" s="64" t="s">
        <v>1744</v>
      </c>
      <c r="K126" s="13"/>
      <c r="L126" s="73"/>
      <c r="M126" s="74"/>
      <c r="N126" s="74"/>
      <c r="O126" s="74"/>
      <c r="P126" s="74"/>
      <c r="Q126" s="74"/>
      <c r="R126" s="74"/>
    </row>
    <row r="127" spans="1:18">
      <c r="A127" s="29">
        <v>250617090017</v>
      </c>
      <c r="B127" s="61"/>
      <c r="C127" s="4" t="s">
        <v>1602</v>
      </c>
      <c r="D127" s="4" t="s">
        <v>1739</v>
      </c>
      <c r="E127" s="7" t="s">
        <v>1745</v>
      </c>
      <c r="F127" s="3" t="s">
        <v>1456</v>
      </c>
      <c r="G127" s="138" t="s">
        <v>1435</v>
      </c>
      <c r="H127" s="62"/>
      <c r="J127" s="64" t="s">
        <v>1746</v>
      </c>
      <c r="K127" s="13"/>
      <c r="L127" s="73"/>
      <c r="M127" s="74"/>
      <c r="N127" s="74"/>
      <c r="O127" s="74"/>
      <c r="P127" s="74"/>
      <c r="Q127" s="74"/>
      <c r="R127" s="74"/>
    </row>
    <row r="128" spans="1:18" s="17" customFormat="1">
      <c r="A128" s="29">
        <v>250617090008</v>
      </c>
      <c r="B128" s="61"/>
      <c r="C128" s="4" t="s">
        <v>1602</v>
      </c>
      <c r="D128" s="4" t="s">
        <v>1739</v>
      </c>
      <c r="E128" s="7" t="s">
        <v>1747</v>
      </c>
      <c r="F128" s="3" t="s">
        <v>1748</v>
      </c>
      <c r="G128" s="138" t="s">
        <v>1435</v>
      </c>
      <c r="H128" s="62"/>
      <c r="I128" s="31"/>
      <c r="J128" s="64" t="s">
        <v>1749</v>
      </c>
      <c r="K128" s="13"/>
      <c r="L128" s="73"/>
      <c r="M128" s="74"/>
      <c r="N128" s="74"/>
      <c r="O128" s="74"/>
      <c r="P128" s="74"/>
      <c r="Q128" s="74"/>
      <c r="R128" s="74"/>
    </row>
    <row r="129" spans="1:18">
      <c r="A129" s="29">
        <v>250617090009</v>
      </c>
      <c r="B129" s="61"/>
      <c r="C129" s="4" t="s">
        <v>1602</v>
      </c>
      <c r="D129" s="4" t="s">
        <v>1739</v>
      </c>
      <c r="E129" s="7" t="s">
        <v>1750</v>
      </c>
      <c r="F129" s="3" t="s">
        <v>1584</v>
      </c>
      <c r="G129" s="138" t="s">
        <v>1435</v>
      </c>
      <c r="H129" s="62"/>
      <c r="J129" s="64" t="s">
        <v>1751</v>
      </c>
      <c r="K129" s="13"/>
      <c r="L129" s="73"/>
      <c r="M129" s="74"/>
      <c r="N129" s="74"/>
      <c r="O129" s="74"/>
      <c r="P129" s="74"/>
      <c r="Q129" s="74"/>
      <c r="R129" s="74"/>
    </row>
    <row r="130" spans="1:18">
      <c r="A130" s="29">
        <v>250617090011</v>
      </c>
      <c r="B130" s="61"/>
      <c r="C130" s="4" t="s">
        <v>1602</v>
      </c>
      <c r="D130" s="4" t="s">
        <v>1739</v>
      </c>
      <c r="E130" s="7" t="s">
        <v>1752</v>
      </c>
      <c r="F130" s="3" t="s">
        <v>1456</v>
      </c>
      <c r="G130" s="138" t="s">
        <v>1435</v>
      </c>
      <c r="H130" s="62"/>
      <c r="J130" s="64" t="s">
        <v>1753</v>
      </c>
      <c r="K130" s="13"/>
      <c r="L130" s="73"/>
      <c r="M130" s="74"/>
      <c r="N130" s="74"/>
      <c r="O130" s="74"/>
      <c r="P130" s="74"/>
      <c r="Q130" s="74"/>
      <c r="R130" s="74"/>
    </row>
    <row r="131" spans="1:18">
      <c r="A131" s="29">
        <v>250617090010</v>
      </c>
      <c r="B131" s="61"/>
      <c r="C131" s="4" t="s">
        <v>1602</v>
      </c>
      <c r="D131" s="4" t="s">
        <v>1739</v>
      </c>
      <c r="E131" s="7" t="s">
        <v>1754</v>
      </c>
      <c r="F131" s="3" t="s">
        <v>1456</v>
      </c>
      <c r="G131" s="138" t="s">
        <v>1435</v>
      </c>
      <c r="H131" s="62"/>
      <c r="J131" s="64" t="s">
        <v>1755</v>
      </c>
      <c r="K131" s="13"/>
      <c r="L131" s="73"/>
      <c r="M131" s="74"/>
      <c r="N131" s="74"/>
      <c r="O131" s="74"/>
      <c r="P131" s="74"/>
      <c r="Q131" s="74"/>
      <c r="R131" s="74"/>
    </row>
    <row r="132" spans="1:18">
      <c r="A132" s="29">
        <v>250617090022</v>
      </c>
      <c r="B132" s="61"/>
      <c r="C132" s="4" t="s">
        <v>1602</v>
      </c>
      <c r="D132" s="4" t="s">
        <v>1739</v>
      </c>
      <c r="E132" s="7" t="s">
        <v>1756</v>
      </c>
      <c r="F132" s="3" t="s">
        <v>1536</v>
      </c>
      <c r="G132" s="138" t="s">
        <v>1435</v>
      </c>
      <c r="H132" s="62"/>
      <c r="J132" s="64" t="s">
        <v>1757</v>
      </c>
      <c r="K132" s="13"/>
      <c r="L132" s="73"/>
      <c r="M132" s="74"/>
      <c r="N132" s="74"/>
      <c r="O132" s="74"/>
      <c r="P132" s="74"/>
      <c r="Q132" s="74"/>
      <c r="R132" s="74"/>
    </row>
    <row r="133" spans="1:18">
      <c r="A133" s="29">
        <v>250617090018</v>
      </c>
      <c r="B133" s="61"/>
      <c r="C133" s="4" t="s">
        <v>1602</v>
      </c>
      <c r="D133" s="4" t="s">
        <v>1739</v>
      </c>
      <c r="E133" s="7" t="s">
        <v>1758</v>
      </c>
      <c r="F133" s="3" t="s">
        <v>1506</v>
      </c>
      <c r="G133" s="138" t="s">
        <v>1435</v>
      </c>
      <c r="H133" s="62"/>
      <c r="J133" s="64" t="s">
        <v>1759</v>
      </c>
      <c r="K133" s="13"/>
      <c r="L133" s="73"/>
      <c r="M133" s="74"/>
      <c r="N133" s="74"/>
      <c r="O133" s="74"/>
      <c r="P133" s="74"/>
      <c r="Q133" s="74"/>
      <c r="R133" s="74"/>
    </row>
    <row r="134" spans="1:18">
      <c r="A134" s="29">
        <v>250617090023</v>
      </c>
      <c r="B134" s="61"/>
      <c r="C134" s="4" t="s">
        <v>1602</v>
      </c>
      <c r="D134" s="4" t="s">
        <v>1739</v>
      </c>
      <c r="E134" s="7" t="s">
        <v>1760</v>
      </c>
      <c r="F134" s="3" t="s">
        <v>1748</v>
      </c>
      <c r="G134" s="138" t="s">
        <v>1435</v>
      </c>
      <c r="H134" s="62"/>
      <c r="J134" s="64" t="s">
        <v>1761</v>
      </c>
      <c r="K134" s="13"/>
      <c r="L134" s="73"/>
      <c r="M134" s="74"/>
      <c r="N134" s="74"/>
      <c r="O134" s="74"/>
      <c r="P134" s="74"/>
      <c r="Q134" s="74"/>
      <c r="R134" s="74"/>
    </row>
    <row r="135" spans="1:18">
      <c r="A135" s="29">
        <v>250708120002</v>
      </c>
      <c r="B135" s="61"/>
      <c r="C135" s="4" t="s">
        <v>1602</v>
      </c>
      <c r="D135" s="4" t="s">
        <v>1739</v>
      </c>
      <c r="E135" s="3" t="s">
        <v>1762</v>
      </c>
      <c r="F135" s="3" t="s">
        <v>1456</v>
      </c>
      <c r="G135" s="138" t="s">
        <v>1435</v>
      </c>
      <c r="H135" s="62"/>
      <c r="J135" s="64" t="s">
        <v>1763</v>
      </c>
      <c r="K135" s="13"/>
      <c r="L135" s="73"/>
      <c r="M135" s="74"/>
      <c r="N135" s="74"/>
      <c r="O135" s="74"/>
      <c r="P135" s="74"/>
      <c r="Q135" s="74"/>
      <c r="R135" s="74"/>
    </row>
    <row r="136" spans="1:18">
      <c r="A136" s="29">
        <v>250617090024</v>
      </c>
      <c r="B136" s="61"/>
      <c r="C136" s="4" t="s">
        <v>1602</v>
      </c>
      <c r="D136" s="4" t="s">
        <v>1739</v>
      </c>
      <c r="E136" s="7" t="s">
        <v>1764</v>
      </c>
      <c r="F136" s="3" t="s">
        <v>1765</v>
      </c>
      <c r="G136" s="138" t="s">
        <v>1435</v>
      </c>
      <c r="H136" s="62"/>
      <c r="J136" s="64" t="s">
        <v>1766</v>
      </c>
      <c r="K136" s="13"/>
      <c r="L136" s="73"/>
      <c r="M136" s="74"/>
      <c r="N136" s="74"/>
      <c r="O136" s="74"/>
      <c r="P136" s="74"/>
      <c r="Q136" s="74"/>
      <c r="R136" s="74"/>
    </row>
    <row r="137" spans="1:18">
      <c r="A137" s="29">
        <v>250708120003</v>
      </c>
      <c r="B137" s="61"/>
      <c r="C137" s="4" t="s">
        <v>1602</v>
      </c>
      <c r="D137" s="4" t="s">
        <v>1739</v>
      </c>
      <c r="E137" s="3" t="s">
        <v>1767</v>
      </c>
      <c r="F137" s="3" t="s">
        <v>1768</v>
      </c>
      <c r="G137" s="138" t="s">
        <v>1463</v>
      </c>
      <c r="H137" s="62"/>
      <c r="J137" s="64" t="s">
        <v>1769</v>
      </c>
      <c r="K137" s="13"/>
      <c r="L137" s="73"/>
      <c r="M137" s="74"/>
      <c r="N137" s="74"/>
      <c r="O137" s="74"/>
      <c r="P137" s="74"/>
      <c r="Q137" s="74"/>
      <c r="R137" s="74"/>
    </row>
    <row r="138" spans="1:18">
      <c r="A138" s="29">
        <v>250617090025</v>
      </c>
      <c r="B138" s="61"/>
      <c r="C138" s="4" t="s">
        <v>1602</v>
      </c>
      <c r="D138" s="4" t="s">
        <v>1739</v>
      </c>
      <c r="E138" s="7" t="s">
        <v>1770</v>
      </c>
      <c r="F138" s="3" t="s">
        <v>1771</v>
      </c>
      <c r="G138" s="138" t="s">
        <v>1435</v>
      </c>
      <c r="H138" s="62"/>
      <c r="J138" s="64" t="s">
        <v>1772</v>
      </c>
      <c r="K138" s="13"/>
      <c r="L138" s="73"/>
      <c r="M138" s="74"/>
      <c r="N138" s="74"/>
      <c r="O138" s="74"/>
      <c r="P138" s="74"/>
      <c r="Q138" s="74"/>
      <c r="R138" s="74"/>
    </row>
    <row r="139" spans="1:18">
      <c r="A139" s="29">
        <v>250708120001</v>
      </c>
      <c r="B139" s="61"/>
      <c r="C139" s="4" t="s">
        <v>1602</v>
      </c>
      <c r="D139" s="4" t="s">
        <v>1739</v>
      </c>
      <c r="E139" s="3" t="s">
        <v>1773</v>
      </c>
      <c r="F139" s="3" t="s">
        <v>1456</v>
      </c>
      <c r="G139" s="138" t="s">
        <v>1435</v>
      </c>
      <c r="H139" s="62"/>
      <c r="J139" s="64" t="s">
        <v>1774</v>
      </c>
      <c r="K139" s="13"/>
      <c r="L139" s="73"/>
      <c r="M139" s="74"/>
      <c r="N139" s="74"/>
      <c r="O139" s="74"/>
      <c r="P139" s="74"/>
      <c r="Q139" s="74"/>
      <c r="R139" s="74"/>
    </row>
    <row r="140" spans="1:18">
      <c r="A140" s="29">
        <v>250617090021</v>
      </c>
      <c r="B140" s="61"/>
      <c r="C140" s="4" t="s">
        <v>1602</v>
      </c>
      <c r="D140" s="4" t="s">
        <v>1739</v>
      </c>
      <c r="E140" s="7" t="s">
        <v>1775</v>
      </c>
      <c r="F140" s="3" t="s">
        <v>1456</v>
      </c>
      <c r="G140" s="138" t="s">
        <v>1435</v>
      </c>
      <c r="H140" s="62"/>
      <c r="J140" s="64" t="s">
        <v>1776</v>
      </c>
      <c r="K140" s="13"/>
      <c r="L140" s="73"/>
      <c r="M140" s="74"/>
      <c r="N140" s="74"/>
      <c r="O140" s="74"/>
      <c r="P140" s="74"/>
      <c r="Q140" s="74"/>
      <c r="R140" s="74"/>
    </row>
    <row r="141" spans="1:18">
      <c r="A141" s="29">
        <v>250617090019</v>
      </c>
      <c r="B141" s="61"/>
      <c r="C141" s="4" t="s">
        <v>1602</v>
      </c>
      <c r="D141" s="4" t="s">
        <v>1739</v>
      </c>
      <c r="E141" s="7" t="s">
        <v>1777</v>
      </c>
      <c r="F141" s="3" t="s">
        <v>1506</v>
      </c>
      <c r="G141" s="138" t="s">
        <v>1435</v>
      </c>
      <c r="H141" s="62"/>
      <c r="J141" s="64" t="s">
        <v>1778</v>
      </c>
      <c r="K141" s="13"/>
      <c r="L141" s="73"/>
      <c r="M141" s="74"/>
      <c r="N141" s="74"/>
      <c r="O141" s="74"/>
      <c r="P141" s="74"/>
      <c r="Q141" s="74"/>
      <c r="R141" s="74"/>
    </row>
    <row r="142" spans="1:18">
      <c r="A142" s="29">
        <v>250617090016</v>
      </c>
      <c r="B142" s="61"/>
      <c r="C142" s="4" t="s">
        <v>1602</v>
      </c>
      <c r="D142" s="4" t="s">
        <v>1739</v>
      </c>
      <c r="E142" s="7" t="s">
        <v>1779</v>
      </c>
      <c r="F142" s="3" t="s">
        <v>1748</v>
      </c>
      <c r="G142" s="138" t="s">
        <v>1435</v>
      </c>
      <c r="H142" s="62"/>
      <c r="J142" s="64" t="s">
        <v>1780</v>
      </c>
      <c r="K142" s="13"/>
      <c r="L142" s="73"/>
      <c r="M142" s="74"/>
      <c r="N142" s="74"/>
      <c r="O142" s="74"/>
      <c r="P142" s="74"/>
      <c r="Q142" s="74"/>
      <c r="R142" s="74"/>
    </row>
    <row r="143" spans="1:18">
      <c r="A143" s="29">
        <v>250617090020</v>
      </c>
      <c r="B143" s="61"/>
      <c r="C143" s="4" t="s">
        <v>1602</v>
      </c>
      <c r="D143" s="4" t="s">
        <v>1739</v>
      </c>
      <c r="E143" s="7" t="s">
        <v>1781</v>
      </c>
      <c r="F143" s="3" t="s">
        <v>1456</v>
      </c>
      <c r="G143" s="138" t="s">
        <v>1435</v>
      </c>
      <c r="H143" s="62"/>
      <c r="J143" s="64" t="s">
        <v>1782</v>
      </c>
      <c r="K143" s="13"/>
      <c r="L143" s="73"/>
      <c r="M143" s="74"/>
      <c r="N143" s="74"/>
      <c r="O143" s="74"/>
      <c r="P143" s="74"/>
      <c r="Q143" s="74"/>
      <c r="R143" s="74"/>
    </row>
    <row r="144" spans="1:18">
      <c r="A144" s="29">
        <v>250617090045</v>
      </c>
      <c r="B144" s="61"/>
      <c r="C144" s="4" t="s">
        <v>1602</v>
      </c>
      <c r="D144" s="4" t="s">
        <v>1739</v>
      </c>
      <c r="E144" s="7" t="s">
        <v>1783</v>
      </c>
      <c r="F144" s="3" t="s">
        <v>1578</v>
      </c>
      <c r="G144" s="138" t="s">
        <v>1435</v>
      </c>
      <c r="H144" s="62"/>
      <c r="J144" s="64" t="s">
        <v>1784</v>
      </c>
      <c r="K144" s="13"/>
      <c r="L144" s="73"/>
      <c r="M144" s="74"/>
      <c r="N144" s="74"/>
      <c r="O144" s="74"/>
      <c r="P144" s="74"/>
      <c r="Q144" s="74"/>
      <c r="R144" s="74"/>
    </row>
    <row r="145" spans="1:18">
      <c r="A145" s="29">
        <v>250617090039</v>
      </c>
      <c r="B145" s="61"/>
      <c r="C145" s="4" t="s">
        <v>1602</v>
      </c>
      <c r="D145" s="4" t="s">
        <v>1739</v>
      </c>
      <c r="E145" s="7" t="s">
        <v>1785</v>
      </c>
      <c r="F145" s="3" t="s">
        <v>1786</v>
      </c>
      <c r="G145" s="138" t="s">
        <v>1435</v>
      </c>
      <c r="H145" s="62"/>
      <c r="J145" s="64" t="s">
        <v>1787</v>
      </c>
      <c r="K145" s="13"/>
      <c r="L145" s="73"/>
      <c r="M145" s="74"/>
      <c r="N145" s="74"/>
      <c r="O145" s="74"/>
      <c r="P145" s="74"/>
      <c r="Q145" s="74"/>
      <c r="R145" s="74"/>
    </row>
    <row r="146" spans="1:18">
      <c r="A146" s="29">
        <v>250617090042</v>
      </c>
      <c r="B146" s="61"/>
      <c r="C146" s="4" t="s">
        <v>1602</v>
      </c>
      <c r="D146" s="4" t="s">
        <v>1739</v>
      </c>
      <c r="E146" s="7" t="s">
        <v>1788</v>
      </c>
      <c r="F146" s="3" t="s">
        <v>1617</v>
      </c>
      <c r="G146" s="138" t="s">
        <v>1435</v>
      </c>
      <c r="H146" s="62"/>
      <c r="J146" s="64" t="s">
        <v>1789</v>
      </c>
      <c r="K146" s="13"/>
      <c r="L146" s="73"/>
      <c r="M146" s="74"/>
      <c r="N146" s="74"/>
      <c r="O146" s="74"/>
      <c r="P146" s="74"/>
      <c r="Q146" s="74"/>
      <c r="R146" s="74"/>
    </row>
    <row r="147" spans="1:18">
      <c r="A147" s="29">
        <v>250617090043</v>
      </c>
      <c r="B147" s="61"/>
      <c r="C147" s="4" t="s">
        <v>1602</v>
      </c>
      <c r="D147" s="4" t="s">
        <v>1739</v>
      </c>
      <c r="E147" s="7" t="s">
        <v>1790</v>
      </c>
      <c r="F147" s="3" t="s">
        <v>1578</v>
      </c>
      <c r="G147" s="138" t="s">
        <v>1435</v>
      </c>
      <c r="H147" s="62"/>
      <c r="J147" s="64" t="s">
        <v>1791</v>
      </c>
      <c r="K147" s="13"/>
      <c r="L147" s="73"/>
      <c r="M147" s="74"/>
      <c r="N147" s="74"/>
      <c r="O147" s="74"/>
      <c r="P147" s="74"/>
      <c r="Q147" s="74"/>
      <c r="R147" s="74"/>
    </row>
    <row r="148" spans="1:18">
      <c r="A148" s="29">
        <v>250617090044</v>
      </c>
      <c r="B148" s="61"/>
      <c r="C148" s="4" t="s">
        <v>1602</v>
      </c>
      <c r="D148" s="4" t="s">
        <v>1739</v>
      </c>
      <c r="E148" s="7" t="s">
        <v>1792</v>
      </c>
      <c r="F148" s="3" t="s">
        <v>1525</v>
      </c>
      <c r="G148" s="138" t="s">
        <v>1435</v>
      </c>
      <c r="H148" s="62"/>
      <c r="J148" s="64" t="s">
        <v>1793</v>
      </c>
      <c r="K148" s="13"/>
      <c r="L148" s="73"/>
      <c r="M148" s="74"/>
      <c r="N148" s="74"/>
      <c r="O148" s="74"/>
      <c r="P148" s="74"/>
      <c r="Q148" s="74"/>
      <c r="R148" s="74"/>
    </row>
    <row r="149" spans="1:18">
      <c r="A149" s="29">
        <v>250617090040</v>
      </c>
      <c r="B149" s="61"/>
      <c r="C149" s="4" t="s">
        <v>1602</v>
      </c>
      <c r="D149" s="4" t="s">
        <v>1739</v>
      </c>
      <c r="E149" s="7" t="s">
        <v>1794</v>
      </c>
      <c r="F149" s="3" t="s">
        <v>1795</v>
      </c>
      <c r="G149" s="138" t="s">
        <v>1435</v>
      </c>
      <c r="H149" s="62"/>
      <c r="J149" s="64" t="s">
        <v>1796</v>
      </c>
      <c r="K149" s="13"/>
      <c r="L149" s="73"/>
      <c r="M149" s="74"/>
      <c r="N149" s="74"/>
      <c r="O149" s="74"/>
      <c r="P149" s="74"/>
      <c r="Q149" s="74"/>
      <c r="R149" s="74"/>
    </row>
    <row r="150" spans="1:18">
      <c r="A150" s="29">
        <v>250617090046</v>
      </c>
      <c r="B150" s="61"/>
      <c r="C150" s="4" t="s">
        <v>1602</v>
      </c>
      <c r="D150" s="4" t="s">
        <v>1739</v>
      </c>
      <c r="E150" s="7" t="s">
        <v>1797</v>
      </c>
      <c r="F150" s="3" t="s">
        <v>1525</v>
      </c>
      <c r="G150" s="138" t="s">
        <v>1435</v>
      </c>
      <c r="H150" s="62"/>
      <c r="J150" s="64" t="s">
        <v>1798</v>
      </c>
      <c r="K150" s="13"/>
      <c r="L150" s="73"/>
      <c r="M150" s="74"/>
      <c r="N150" s="74"/>
      <c r="O150" s="74"/>
      <c r="P150" s="74"/>
      <c r="Q150" s="74"/>
      <c r="R150" s="74"/>
    </row>
    <row r="151" spans="1:18">
      <c r="A151" s="29">
        <v>250617090041</v>
      </c>
      <c r="B151" s="61"/>
      <c r="C151" s="4" t="s">
        <v>1602</v>
      </c>
      <c r="D151" s="4" t="s">
        <v>1739</v>
      </c>
      <c r="E151" s="7" t="s">
        <v>1799</v>
      </c>
      <c r="F151" s="3" t="s">
        <v>1800</v>
      </c>
      <c r="G151" s="138" t="s">
        <v>1435</v>
      </c>
      <c r="H151" s="62"/>
      <c r="J151" s="64" t="s">
        <v>1801</v>
      </c>
      <c r="K151" s="13"/>
      <c r="L151" s="73"/>
      <c r="M151" s="74"/>
      <c r="N151" s="74"/>
      <c r="O151" s="74"/>
      <c r="P151" s="74"/>
      <c r="Q151" s="74"/>
      <c r="R151" s="74"/>
    </row>
    <row r="152" spans="1:18">
      <c r="A152" s="29">
        <v>250617090032</v>
      </c>
      <c r="B152" s="61"/>
      <c r="C152" s="4" t="s">
        <v>1602</v>
      </c>
      <c r="D152" s="4" t="s">
        <v>1739</v>
      </c>
      <c r="E152" s="7" t="s">
        <v>1802</v>
      </c>
      <c r="F152" s="3" t="s">
        <v>1578</v>
      </c>
      <c r="G152" s="138" t="s">
        <v>1435</v>
      </c>
      <c r="H152" s="62"/>
      <c r="J152" s="64" t="s">
        <v>1803</v>
      </c>
      <c r="K152" s="13"/>
      <c r="L152" s="73"/>
      <c r="M152" s="74"/>
      <c r="N152" s="74"/>
      <c r="O152" s="74"/>
      <c r="P152" s="74"/>
      <c r="Q152" s="74"/>
      <c r="R152" s="74"/>
    </row>
    <row r="153" spans="1:18">
      <c r="A153" s="29">
        <v>250617090028</v>
      </c>
      <c r="B153" s="61"/>
      <c r="C153" s="4" t="s">
        <v>1602</v>
      </c>
      <c r="D153" s="4" t="s">
        <v>1739</v>
      </c>
      <c r="E153" s="7" t="s">
        <v>1804</v>
      </c>
      <c r="F153" s="3" t="s">
        <v>1786</v>
      </c>
      <c r="G153" s="138" t="s">
        <v>1435</v>
      </c>
      <c r="H153" s="62"/>
      <c r="J153" s="64" t="s">
        <v>1805</v>
      </c>
      <c r="K153" s="13"/>
      <c r="L153" s="73"/>
      <c r="M153" s="74"/>
      <c r="N153" s="74"/>
      <c r="O153" s="74"/>
      <c r="P153" s="74"/>
      <c r="Q153" s="74"/>
      <c r="R153" s="74"/>
    </row>
    <row r="154" spans="1:18">
      <c r="A154" s="29">
        <v>250617090031</v>
      </c>
      <c r="B154" s="61"/>
      <c r="C154" s="4" t="s">
        <v>1602</v>
      </c>
      <c r="D154" s="4" t="s">
        <v>1739</v>
      </c>
      <c r="E154" s="7" t="s">
        <v>1806</v>
      </c>
      <c r="F154" s="3" t="s">
        <v>1617</v>
      </c>
      <c r="G154" s="138" t="s">
        <v>1435</v>
      </c>
      <c r="H154" s="62"/>
      <c r="J154" s="64" t="s">
        <v>1807</v>
      </c>
      <c r="K154" s="13"/>
      <c r="L154" s="73"/>
      <c r="M154" s="74"/>
      <c r="N154" s="74"/>
      <c r="O154" s="74"/>
      <c r="P154" s="74"/>
      <c r="Q154" s="74"/>
      <c r="R154" s="74"/>
    </row>
    <row r="155" spans="1:18">
      <c r="A155" s="29">
        <v>250617090037</v>
      </c>
      <c r="B155" s="61"/>
      <c r="C155" s="4" t="s">
        <v>1602</v>
      </c>
      <c r="D155" s="4" t="s">
        <v>1739</v>
      </c>
      <c r="E155" s="7" t="s">
        <v>1808</v>
      </c>
      <c r="F155" s="3" t="s">
        <v>1456</v>
      </c>
      <c r="G155" s="138" t="s">
        <v>1435</v>
      </c>
      <c r="H155" s="62"/>
      <c r="J155" s="64" t="s">
        <v>1809</v>
      </c>
      <c r="K155" s="13"/>
      <c r="L155" s="73"/>
      <c r="M155" s="74"/>
      <c r="N155" s="74"/>
      <c r="O155" s="74"/>
      <c r="P155" s="74"/>
      <c r="Q155" s="74"/>
      <c r="R155" s="74"/>
    </row>
    <row r="156" spans="1:18">
      <c r="A156" s="29">
        <v>250617090033</v>
      </c>
      <c r="B156" s="61"/>
      <c r="C156" s="4" t="s">
        <v>1602</v>
      </c>
      <c r="D156" s="4" t="s">
        <v>1739</v>
      </c>
      <c r="E156" s="7" t="s">
        <v>1810</v>
      </c>
      <c r="F156" s="3" t="s">
        <v>1525</v>
      </c>
      <c r="G156" s="138" t="s">
        <v>1435</v>
      </c>
      <c r="H156" s="62"/>
      <c r="J156" s="64" t="s">
        <v>1793</v>
      </c>
      <c r="K156" s="13"/>
      <c r="L156" s="73"/>
      <c r="M156" s="74"/>
      <c r="N156" s="74"/>
      <c r="O156" s="74"/>
      <c r="P156" s="74"/>
      <c r="Q156" s="74"/>
      <c r="R156" s="74"/>
    </row>
    <row r="157" spans="1:18">
      <c r="A157" s="29">
        <v>250617090034</v>
      </c>
      <c r="B157" s="61"/>
      <c r="C157" s="4" t="s">
        <v>1602</v>
      </c>
      <c r="D157" s="4" t="s">
        <v>1739</v>
      </c>
      <c r="E157" s="7" t="s">
        <v>1811</v>
      </c>
      <c r="F157" s="3" t="s">
        <v>1578</v>
      </c>
      <c r="G157" s="138" t="s">
        <v>1435</v>
      </c>
      <c r="H157" s="62"/>
      <c r="J157" s="64" t="s">
        <v>1812</v>
      </c>
      <c r="K157" s="13"/>
      <c r="L157" s="73"/>
      <c r="M157" s="74"/>
      <c r="N157" s="74"/>
      <c r="O157" s="74"/>
      <c r="P157" s="74"/>
      <c r="Q157" s="74"/>
      <c r="R157" s="74"/>
    </row>
    <row r="158" spans="1:18">
      <c r="A158" s="29">
        <v>250617090035</v>
      </c>
      <c r="B158" s="61"/>
      <c r="C158" s="4" t="s">
        <v>1602</v>
      </c>
      <c r="D158" s="4" t="s">
        <v>1739</v>
      </c>
      <c r="E158" s="7" t="s">
        <v>1813</v>
      </c>
      <c r="F158" s="3" t="s">
        <v>1814</v>
      </c>
      <c r="G158" s="138" t="s">
        <v>1435</v>
      </c>
      <c r="H158" s="62"/>
      <c r="J158" s="64" t="s">
        <v>1815</v>
      </c>
      <c r="K158" s="13"/>
      <c r="L158" s="73"/>
      <c r="M158" s="74"/>
      <c r="N158" s="74"/>
      <c r="O158" s="74"/>
      <c r="P158" s="74"/>
      <c r="Q158" s="74"/>
      <c r="R158" s="74"/>
    </row>
    <row r="159" spans="1:18">
      <c r="A159" s="29">
        <v>250617090036</v>
      </c>
      <c r="B159" s="61"/>
      <c r="C159" s="4" t="s">
        <v>1602</v>
      </c>
      <c r="D159" s="4" t="s">
        <v>1739</v>
      </c>
      <c r="E159" s="7" t="s">
        <v>1816</v>
      </c>
      <c r="F159" s="3" t="s">
        <v>1456</v>
      </c>
      <c r="G159" s="138" t="s">
        <v>1435</v>
      </c>
      <c r="H159" s="62"/>
      <c r="J159" s="64" t="s">
        <v>1817</v>
      </c>
      <c r="K159" s="13"/>
      <c r="L159" s="73"/>
      <c r="M159" s="74"/>
      <c r="N159" s="74"/>
      <c r="O159" s="74"/>
      <c r="P159" s="74"/>
      <c r="Q159" s="74"/>
      <c r="R159" s="74"/>
    </row>
    <row r="160" spans="1:18">
      <c r="A160" s="29">
        <v>250617090029</v>
      </c>
      <c r="B160" s="61"/>
      <c r="C160" s="4" t="s">
        <v>1602</v>
      </c>
      <c r="D160" s="4" t="s">
        <v>1739</v>
      </c>
      <c r="E160" s="7" t="s">
        <v>1818</v>
      </c>
      <c r="F160" s="3" t="s">
        <v>1795</v>
      </c>
      <c r="G160" s="138" t="s">
        <v>1435</v>
      </c>
      <c r="H160" s="62"/>
      <c r="J160" s="64" t="s">
        <v>1819</v>
      </c>
      <c r="K160" s="13"/>
      <c r="L160" s="73"/>
      <c r="M160" s="74"/>
      <c r="N160" s="74"/>
      <c r="O160" s="74"/>
      <c r="P160" s="74"/>
      <c r="Q160" s="74"/>
      <c r="R160" s="74"/>
    </row>
    <row r="161" spans="1:18">
      <c r="A161" s="29">
        <v>250617090030</v>
      </c>
      <c r="B161" s="61"/>
      <c r="C161" s="4" t="s">
        <v>1602</v>
      </c>
      <c r="D161" s="4" t="s">
        <v>1739</v>
      </c>
      <c r="E161" s="7" t="s">
        <v>1820</v>
      </c>
      <c r="F161" s="3" t="s">
        <v>1800</v>
      </c>
      <c r="G161" s="138" t="s">
        <v>1435</v>
      </c>
      <c r="H161" s="62"/>
      <c r="J161" s="64" t="s">
        <v>1821</v>
      </c>
      <c r="K161" s="13"/>
      <c r="L161" s="73"/>
      <c r="M161" s="74"/>
      <c r="N161" s="74"/>
      <c r="O161" s="74"/>
      <c r="P161" s="74"/>
      <c r="Q161" s="74"/>
      <c r="R161" s="74"/>
    </row>
    <row r="162" spans="1:18">
      <c r="A162" s="29">
        <v>250617090012</v>
      </c>
      <c r="B162" s="61"/>
      <c r="C162" s="4" t="s">
        <v>1602</v>
      </c>
      <c r="D162" s="4" t="s">
        <v>1739</v>
      </c>
      <c r="E162" s="7" t="s">
        <v>1822</v>
      </c>
      <c r="F162" s="3" t="s">
        <v>1735</v>
      </c>
      <c r="G162" s="138" t="s">
        <v>1435</v>
      </c>
      <c r="H162" s="62"/>
      <c r="J162" s="64" t="s">
        <v>1823</v>
      </c>
      <c r="K162" s="13"/>
      <c r="L162" s="73"/>
      <c r="M162" s="74"/>
      <c r="N162" s="74"/>
      <c r="O162" s="74"/>
      <c r="P162" s="74"/>
      <c r="Q162" s="74"/>
      <c r="R162" s="74"/>
    </row>
    <row r="163" spans="1:18">
      <c r="A163" s="29">
        <v>250617090015</v>
      </c>
      <c r="B163" s="61"/>
      <c r="C163" s="4" t="s">
        <v>1602</v>
      </c>
      <c r="D163" s="4" t="s">
        <v>1739</v>
      </c>
      <c r="E163" s="7" t="s">
        <v>1824</v>
      </c>
      <c r="F163" s="3" t="s">
        <v>1441</v>
      </c>
      <c r="G163" s="138" t="s">
        <v>1435</v>
      </c>
      <c r="H163" s="62"/>
      <c r="J163" s="64" t="s">
        <v>1825</v>
      </c>
      <c r="K163" s="13"/>
      <c r="L163" s="73"/>
      <c r="M163" s="74"/>
      <c r="N163" s="74"/>
      <c r="O163" s="74"/>
      <c r="P163" s="74"/>
      <c r="Q163" s="74"/>
      <c r="R163" s="74"/>
    </row>
    <row r="164" spans="1:18">
      <c r="A164" s="29">
        <v>250617090014</v>
      </c>
      <c r="B164" s="61"/>
      <c r="C164" s="4" t="s">
        <v>1602</v>
      </c>
      <c r="D164" s="4" t="s">
        <v>1739</v>
      </c>
      <c r="E164" s="7" t="s">
        <v>1826</v>
      </c>
      <c r="F164" s="3" t="s">
        <v>1456</v>
      </c>
      <c r="G164" s="138" t="s">
        <v>1435</v>
      </c>
      <c r="H164" s="62"/>
      <c r="J164" s="64" t="s">
        <v>1827</v>
      </c>
      <c r="K164" s="13"/>
      <c r="L164" s="73"/>
      <c r="M164" s="74"/>
      <c r="N164" s="74"/>
      <c r="O164" s="74"/>
      <c r="P164" s="74"/>
      <c r="Q164" s="74"/>
      <c r="R164" s="74"/>
    </row>
    <row r="165" spans="1:18">
      <c r="A165" s="29">
        <v>250617090013</v>
      </c>
      <c r="B165" s="61"/>
      <c r="C165" s="4" t="s">
        <v>1602</v>
      </c>
      <c r="D165" s="4" t="s">
        <v>1739</v>
      </c>
      <c r="E165" s="7" t="s">
        <v>1828</v>
      </c>
      <c r="F165" s="3" t="s">
        <v>1456</v>
      </c>
      <c r="G165" s="138" t="s">
        <v>1435</v>
      </c>
      <c r="H165" s="62"/>
      <c r="J165" s="64" t="s">
        <v>1829</v>
      </c>
      <c r="K165" s="13"/>
      <c r="L165" s="73"/>
      <c r="M165" s="74"/>
      <c r="N165" s="74"/>
      <c r="O165" s="74"/>
      <c r="P165" s="74"/>
      <c r="Q165" s="74"/>
      <c r="R165" s="74"/>
    </row>
    <row r="166" spans="1:18">
      <c r="A166" s="29">
        <v>250331114321</v>
      </c>
      <c r="B166" s="59" t="s">
        <v>1430</v>
      </c>
      <c r="C166" s="4" t="s">
        <v>1602</v>
      </c>
      <c r="D166" s="4" t="s">
        <v>1830</v>
      </c>
      <c r="E166" s="3" t="s">
        <v>1831</v>
      </c>
      <c r="F166" s="3" t="s">
        <v>1832</v>
      </c>
      <c r="G166" s="138" t="s">
        <v>1435</v>
      </c>
      <c r="H166" s="60"/>
      <c r="J166" s="64" t="s">
        <v>1833</v>
      </c>
      <c r="K166" s="11"/>
      <c r="L166" s="73"/>
      <c r="M166" s="74"/>
      <c r="N166" s="74"/>
      <c r="O166" s="74"/>
      <c r="P166" s="74"/>
      <c r="Q166" s="74"/>
      <c r="R166" s="74"/>
    </row>
    <row r="167" spans="1:18">
      <c r="A167" s="29">
        <v>241112000005</v>
      </c>
      <c r="B167" s="59" t="s">
        <v>1430</v>
      </c>
      <c r="C167" s="4" t="s">
        <v>1602</v>
      </c>
      <c r="D167" s="4" t="s">
        <v>1830</v>
      </c>
      <c r="E167" s="3" t="s">
        <v>1834</v>
      </c>
      <c r="F167" s="3" t="s">
        <v>1835</v>
      </c>
      <c r="G167" s="137" t="s">
        <v>1435</v>
      </c>
      <c r="H167" s="60"/>
      <c r="J167" s="64" t="s">
        <v>1836</v>
      </c>
      <c r="K167" s="11" t="s">
        <v>1837</v>
      </c>
      <c r="L167" s="73" t="s">
        <v>1838</v>
      </c>
      <c r="M167" s="74"/>
      <c r="N167" s="8"/>
      <c r="O167" s="74"/>
      <c r="P167" s="74"/>
      <c r="Q167" s="74"/>
      <c r="R167" s="74"/>
    </row>
    <row r="168" spans="1:18">
      <c r="A168" s="29">
        <v>250331162616</v>
      </c>
      <c r="B168" s="59" t="s">
        <v>1430</v>
      </c>
      <c r="C168" s="4" t="s">
        <v>1602</v>
      </c>
      <c r="D168" s="4" t="s">
        <v>1830</v>
      </c>
      <c r="E168" s="3" t="s">
        <v>1839</v>
      </c>
      <c r="F168" s="3" t="s">
        <v>1840</v>
      </c>
      <c r="G168" s="138" t="s">
        <v>1435</v>
      </c>
      <c r="H168" s="60"/>
      <c r="J168" s="64" t="s">
        <v>1841</v>
      </c>
      <c r="K168" s="13"/>
      <c r="L168" s="73"/>
      <c r="M168" s="74"/>
      <c r="N168" s="74" t="s">
        <v>1842</v>
      </c>
      <c r="O168" s="74"/>
      <c r="P168" s="74"/>
      <c r="Q168" s="74"/>
      <c r="R168" s="74"/>
    </row>
    <row r="169" spans="1:18">
      <c r="A169" s="29">
        <v>250331162615</v>
      </c>
      <c r="B169" s="59" t="s">
        <v>1430</v>
      </c>
      <c r="C169" s="4" t="s">
        <v>1602</v>
      </c>
      <c r="D169" s="4" t="s">
        <v>1830</v>
      </c>
      <c r="E169" s="3" t="s">
        <v>1843</v>
      </c>
      <c r="F169" s="3" t="s">
        <v>1840</v>
      </c>
      <c r="G169" s="138" t="s">
        <v>1435</v>
      </c>
      <c r="H169" s="60"/>
      <c r="J169" s="64" t="s">
        <v>1844</v>
      </c>
      <c r="K169" s="13"/>
      <c r="L169" s="73"/>
      <c r="M169" s="74"/>
      <c r="N169" s="74"/>
      <c r="O169" s="74"/>
      <c r="P169" s="74"/>
      <c r="Q169" s="74"/>
      <c r="R169" s="74"/>
    </row>
    <row r="170" spans="1:18">
      <c r="A170" s="29">
        <v>250331162617</v>
      </c>
      <c r="B170" s="59" t="s">
        <v>1430</v>
      </c>
      <c r="C170" s="4" t="s">
        <v>1602</v>
      </c>
      <c r="D170" s="4" t="s">
        <v>1830</v>
      </c>
      <c r="E170" s="3" t="s">
        <v>1845</v>
      </c>
      <c r="F170" s="3" t="s">
        <v>1840</v>
      </c>
      <c r="G170" s="138" t="s">
        <v>1435</v>
      </c>
      <c r="H170" s="60"/>
      <c r="J170" s="64" t="s">
        <v>1846</v>
      </c>
      <c r="K170" s="13"/>
      <c r="L170" s="73"/>
      <c r="M170" s="74"/>
      <c r="N170" s="74" t="s">
        <v>1847</v>
      </c>
      <c r="O170" s="74"/>
      <c r="P170" s="74"/>
      <c r="Q170" s="74"/>
      <c r="R170" s="74"/>
    </row>
    <row r="171" spans="1:18">
      <c r="A171" s="29">
        <v>260211115200</v>
      </c>
      <c r="B171" s="61"/>
      <c r="C171" s="4" t="s">
        <v>1602</v>
      </c>
      <c r="D171" s="4" t="s">
        <v>1830</v>
      </c>
      <c r="E171" s="3" t="s">
        <v>1848</v>
      </c>
      <c r="F171" s="3" t="s">
        <v>1456</v>
      </c>
      <c r="G171" s="137" t="s">
        <v>1435</v>
      </c>
      <c r="H171" s="62"/>
      <c r="J171" s="3" t="s">
        <v>1849</v>
      </c>
      <c r="K171" s="13"/>
      <c r="L171" s="73"/>
      <c r="M171" s="74"/>
      <c r="N171" s="74"/>
      <c r="O171" s="74"/>
      <c r="P171" s="74"/>
      <c r="Q171" s="74"/>
      <c r="R171" s="74"/>
    </row>
    <row r="172" spans="1:18">
      <c r="A172" s="29">
        <v>250410114322</v>
      </c>
      <c r="B172" s="59" t="s">
        <v>1430</v>
      </c>
      <c r="C172" s="4" t="s">
        <v>1602</v>
      </c>
      <c r="D172" s="4" t="s">
        <v>1830</v>
      </c>
      <c r="E172" s="3" t="s">
        <v>1850</v>
      </c>
      <c r="F172" s="3" t="s">
        <v>1851</v>
      </c>
      <c r="G172" s="138" t="s">
        <v>1435</v>
      </c>
      <c r="H172" s="60"/>
      <c r="J172" s="64" t="s">
        <v>1852</v>
      </c>
      <c r="K172" s="13"/>
      <c r="L172" s="73"/>
      <c r="M172" s="74"/>
      <c r="N172" s="74"/>
      <c r="O172" s="74"/>
      <c r="P172" s="74"/>
      <c r="Q172" s="74"/>
      <c r="R172" s="74"/>
    </row>
    <row r="173" spans="1:18">
      <c r="A173" s="29">
        <v>251110110003</v>
      </c>
      <c r="B173" s="61"/>
      <c r="C173" s="4" t="s">
        <v>1602</v>
      </c>
      <c r="D173" s="4" t="s">
        <v>1830</v>
      </c>
      <c r="E173" s="3" t="s">
        <v>1853</v>
      </c>
      <c r="F173" s="3" t="s">
        <v>1771</v>
      </c>
      <c r="G173" s="138" t="s">
        <v>1435</v>
      </c>
      <c r="H173" s="62"/>
      <c r="J173" s="3" t="s">
        <v>1854</v>
      </c>
      <c r="K173" s="13"/>
      <c r="L173" s="73"/>
      <c r="M173" s="74"/>
      <c r="N173" s="74"/>
      <c r="O173" s="74"/>
      <c r="P173" s="74"/>
      <c r="Q173" s="74"/>
      <c r="R173" s="74"/>
    </row>
    <row r="174" spans="1:18">
      <c r="A174" s="29">
        <v>250410114323</v>
      </c>
      <c r="B174" s="59" t="s">
        <v>1430</v>
      </c>
      <c r="C174" s="4" t="s">
        <v>1602</v>
      </c>
      <c r="D174" s="4" t="s">
        <v>1830</v>
      </c>
      <c r="E174" s="3" t="s">
        <v>1855</v>
      </c>
      <c r="F174" s="3" t="s">
        <v>1856</v>
      </c>
      <c r="G174" s="138" t="s">
        <v>1435</v>
      </c>
      <c r="H174" s="60"/>
      <c r="J174" s="64" t="s">
        <v>1856</v>
      </c>
      <c r="K174" s="13"/>
      <c r="L174" s="73"/>
      <c r="M174" s="74"/>
      <c r="N174" s="74"/>
      <c r="O174" s="74"/>
      <c r="P174" s="74"/>
      <c r="Q174" s="74"/>
      <c r="R174" s="74"/>
    </row>
    <row r="175" spans="1:18">
      <c r="A175" s="29">
        <v>251125100015</v>
      </c>
      <c r="B175" s="61"/>
      <c r="C175" s="4" t="s">
        <v>1602</v>
      </c>
      <c r="D175" s="4" t="s">
        <v>1830</v>
      </c>
      <c r="E175" s="3" t="s">
        <v>1857</v>
      </c>
      <c r="F175" s="3" t="s">
        <v>1858</v>
      </c>
      <c r="G175" s="137" t="s">
        <v>1435</v>
      </c>
      <c r="H175" s="62"/>
      <c r="J175" s="3" t="s">
        <v>1859</v>
      </c>
      <c r="K175" s="13"/>
      <c r="L175" s="73"/>
      <c r="M175" s="74"/>
      <c r="N175" s="74"/>
      <c r="O175" s="74"/>
      <c r="P175" s="74"/>
      <c r="Q175" s="74"/>
      <c r="R175" s="74"/>
    </row>
    <row r="176" spans="1:18">
      <c r="A176" s="29">
        <v>250617090116</v>
      </c>
      <c r="B176" s="61"/>
      <c r="C176" s="4" t="s">
        <v>1602</v>
      </c>
      <c r="D176" s="4" t="s">
        <v>1830</v>
      </c>
      <c r="E176" s="7" t="s">
        <v>1860</v>
      </c>
      <c r="F176" s="3" t="s">
        <v>1861</v>
      </c>
      <c r="G176" s="138" t="s">
        <v>1435</v>
      </c>
      <c r="H176" s="62"/>
      <c r="J176" s="64" t="s">
        <v>1862</v>
      </c>
      <c r="K176" s="13"/>
      <c r="L176" s="73"/>
      <c r="M176" s="74"/>
      <c r="N176" s="74"/>
      <c r="O176" s="74"/>
      <c r="P176" s="74"/>
      <c r="Q176" s="74"/>
      <c r="R176" s="74"/>
    </row>
    <row r="177" spans="1:18">
      <c r="A177" s="29">
        <v>250331114324</v>
      </c>
      <c r="B177" s="59" t="s">
        <v>1430</v>
      </c>
      <c r="C177" s="4" t="s">
        <v>1602</v>
      </c>
      <c r="D177" s="4" t="s">
        <v>1830</v>
      </c>
      <c r="E177" s="3" t="s">
        <v>1863</v>
      </c>
      <c r="F177" s="3" t="s">
        <v>1506</v>
      </c>
      <c r="G177" s="138" t="s">
        <v>1435</v>
      </c>
      <c r="H177" s="60"/>
      <c r="J177" t="s">
        <v>1864</v>
      </c>
      <c r="K177" s="11"/>
      <c r="L177" s="73"/>
      <c r="M177" s="74"/>
      <c r="N177" s="74"/>
      <c r="O177" s="74"/>
      <c r="P177" s="74"/>
      <c r="Q177" s="74"/>
      <c r="R177" s="74"/>
    </row>
    <row r="178" spans="1:18">
      <c r="A178" s="29">
        <v>250617090047</v>
      </c>
      <c r="B178" s="61"/>
      <c r="C178" s="4" t="s">
        <v>1602</v>
      </c>
      <c r="D178" s="4" t="s">
        <v>1830</v>
      </c>
      <c r="E178" s="7" t="s">
        <v>1865</v>
      </c>
      <c r="F178" s="3" t="s">
        <v>1506</v>
      </c>
      <c r="G178" s="138" t="s">
        <v>1435</v>
      </c>
      <c r="H178" s="62"/>
      <c r="J178" s="64" t="s">
        <v>1866</v>
      </c>
      <c r="K178" s="13"/>
      <c r="L178" s="73"/>
      <c r="M178" s="74"/>
      <c r="N178" s="74"/>
      <c r="O178" s="74"/>
      <c r="P178" s="74"/>
      <c r="Q178" s="74"/>
      <c r="R178" s="74"/>
    </row>
    <row r="179" spans="1:18">
      <c r="A179" s="29">
        <v>250710092200</v>
      </c>
      <c r="B179" s="59"/>
      <c r="C179" s="4" t="s">
        <v>1602</v>
      </c>
      <c r="D179" s="4" t="s">
        <v>1830</v>
      </c>
      <c r="E179" s="7" t="s">
        <v>1867</v>
      </c>
      <c r="F179" s="3" t="s">
        <v>1456</v>
      </c>
      <c r="G179" s="138" t="s">
        <v>1435</v>
      </c>
      <c r="H179" s="60"/>
      <c r="J179" s="64" t="s">
        <v>1868</v>
      </c>
      <c r="K179" s="11"/>
      <c r="L179" s="73"/>
      <c r="M179" s="74"/>
      <c r="N179" s="74"/>
      <c r="O179" s="74"/>
      <c r="P179" s="74"/>
      <c r="Q179" s="74"/>
      <c r="R179" s="74"/>
    </row>
    <row r="180" spans="1:18">
      <c r="A180" s="29">
        <v>250410114320</v>
      </c>
      <c r="B180" s="59" t="s">
        <v>1430</v>
      </c>
      <c r="C180" s="4" t="s">
        <v>1602</v>
      </c>
      <c r="D180" s="4" t="s">
        <v>1830</v>
      </c>
      <c r="E180" s="3" t="s">
        <v>1869</v>
      </c>
      <c r="F180" s="3" t="s">
        <v>1506</v>
      </c>
      <c r="G180" s="138" t="s">
        <v>1435</v>
      </c>
      <c r="H180" s="60"/>
      <c r="J180" s="64" t="s">
        <v>1870</v>
      </c>
      <c r="K180" s="13"/>
      <c r="L180" s="73"/>
      <c r="M180" s="74"/>
      <c r="N180" s="74"/>
      <c r="O180" s="74"/>
      <c r="P180" s="74"/>
      <c r="Q180" s="74"/>
      <c r="R180" s="74"/>
    </row>
    <row r="181" spans="1:18">
      <c r="A181" s="29">
        <v>250331114322</v>
      </c>
      <c r="B181" s="59" t="s">
        <v>1430</v>
      </c>
      <c r="C181" s="4" t="s">
        <v>1602</v>
      </c>
      <c r="D181" s="4" t="s">
        <v>1830</v>
      </c>
      <c r="E181" s="3" t="s">
        <v>1871</v>
      </c>
      <c r="F181" s="3" t="s">
        <v>1506</v>
      </c>
      <c r="G181" s="138" t="s">
        <v>1435</v>
      </c>
      <c r="H181" s="60"/>
      <c r="J181" s="64" t="s">
        <v>1872</v>
      </c>
      <c r="K181" s="11"/>
      <c r="L181" s="73"/>
      <c r="M181" s="74"/>
      <c r="N181" s="74"/>
      <c r="O181" s="74"/>
      <c r="P181" s="74"/>
      <c r="Q181" s="74"/>
      <c r="R181" s="74"/>
    </row>
    <row r="182" spans="1:18">
      <c r="A182" s="29">
        <v>251027175300</v>
      </c>
      <c r="B182" s="98"/>
      <c r="C182" s="4" t="s">
        <v>1602</v>
      </c>
      <c r="D182" s="4" t="s">
        <v>1830</v>
      </c>
      <c r="E182" s="3" t="s">
        <v>1873</v>
      </c>
      <c r="F182" s="3" t="s">
        <v>1506</v>
      </c>
      <c r="G182" s="137" t="s">
        <v>1435</v>
      </c>
      <c r="H182" s="82"/>
      <c r="J182" s="3" t="s">
        <v>1874</v>
      </c>
      <c r="K182" s="13"/>
      <c r="L182" s="73"/>
      <c r="M182" s="74"/>
      <c r="N182" s="74"/>
      <c r="O182" s="74"/>
      <c r="P182" s="74"/>
      <c r="Q182" s="74"/>
      <c r="R182" s="74"/>
    </row>
    <row r="183" spans="1:18">
      <c r="A183" s="29">
        <v>250331162613</v>
      </c>
      <c r="B183" s="59" t="s">
        <v>1430</v>
      </c>
      <c r="C183" s="4" t="s">
        <v>1602</v>
      </c>
      <c r="D183" s="4" t="s">
        <v>1830</v>
      </c>
      <c r="E183" s="3" t="s">
        <v>1875</v>
      </c>
      <c r="F183" s="3" t="s">
        <v>1840</v>
      </c>
      <c r="G183" s="138" t="s">
        <v>1435</v>
      </c>
      <c r="H183" s="60"/>
      <c r="J183" s="64" t="s">
        <v>1876</v>
      </c>
      <c r="K183" s="13"/>
      <c r="L183" s="73"/>
      <c r="M183" s="74"/>
      <c r="N183" s="74"/>
      <c r="O183" s="74"/>
      <c r="P183" s="74"/>
      <c r="Q183" s="74"/>
      <c r="R183" s="74"/>
    </row>
    <row r="184" spans="1:18">
      <c r="A184" s="29">
        <v>250901001234</v>
      </c>
      <c r="B184" s="61"/>
      <c r="C184" s="4" t="s">
        <v>1602</v>
      </c>
      <c r="D184" s="4" t="s">
        <v>1830</v>
      </c>
      <c r="E184" s="3" t="s">
        <v>1877</v>
      </c>
      <c r="F184" s="3" t="s">
        <v>1483</v>
      </c>
      <c r="G184" s="138" t="s">
        <v>1435</v>
      </c>
      <c r="H184" s="62"/>
      <c r="J184" s="3" t="s">
        <v>1878</v>
      </c>
      <c r="K184" s="13"/>
      <c r="L184" s="73" t="s">
        <v>1879</v>
      </c>
      <c r="M184" s="74" t="s">
        <v>1880</v>
      </c>
      <c r="N184" s="74"/>
      <c r="O184" s="74"/>
      <c r="P184" s="74"/>
      <c r="Q184" s="74"/>
      <c r="R184" s="74"/>
    </row>
    <row r="185" spans="1:18">
      <c r="A185" s="29">
        <v>250331114323</v>
      </c>
      <c r="B185" s="59" t="s">
        <v>1430</v>
      </c>
      <c r="C185" s="4" t="s">
        <v>1602</v>
      </c>
      <c r="D185" s="4" t="s">
        <v>1830</v>
      </c>
      <c r="E185" s="3" t="s">
        <v>1881</v>
      </c>
      <c r="F185" s="3" t="s">
        <v>1506</v>
      </c>
      <c r="G185" s="138" t="s">
        <v>1435</v>
      </c>
      <c r="H185" s="60"/>
      <c r="J185" s="64" t="s">
        <v>1882</v>
      </c>
      <c r="K185" s="11"/>
      <c r="L185" s="73"/>
      <c r="M185" s="74"/>
      <c r="N185" s="74"/>
      <c r="O185" s="74"/>
      <c r="P185" s="74"/>
      <c r="Q185" s="74"/>
      <c r="R185" s="74"/>
    </row>
    <row r="186" spans="1:18">
      <c r="A186" s="29">
        <v>250410114321</v>
      </c>
      <c r="B186" s="59" t="s">
        <v>1430</v>
      </c>
      <c r="C186" s="4" t="s">
        <v>1602</v>
      </c>
      <c r="D186" s="4" t="s">
        <v>1830</v>
      </c>
      <c r="E186" s="3" t="s">
        <v>1883</v>
      </c>
      <c r="F186" s="3" t="s">
        <v>1884</v>
      </c>
      <c r="G186" s="138" t="s">
        <v>1435</v>
      </c>
      <c r="H186" s="60"/>
      <c r="J186" s="64" t="s">
        <v>1885</v>
      </c>
      <c r="K186" s="13"/>
      <c r="L186" s="73"/>
      <c r="M186" s="74"/>
      <c r="N186" s="74"/>
      <c r="O186" s="74"/>
      <c r="P186" s="74"/>
      <c r="Q186" s="74"/>
      <c r="R186" s="74"/>
    </row>
    <row r="187" spans="1:18">
      <c r="A187" s="29">
        <v>250901001235</v>
      </c>
      <c r="B187" s="61"/>
      <c r="C187" s="4" t="s">
        <v>1602</v>
      </c>
      <c r="D187" s="4" t="s">
        <v>1830</v>
      </c>
      <c r="E187" s="3" t="s">
        <v>1886</v>
      </c>
      <c r="F187" s="3" t="s">
        <v>1887</v>
      </c>
      <c r="G187" s="138" t="s">
        <v>1435</v>
      </c>
      <c r="H187" s="62"/>
      <c r="J187" s="3" t="s">
        <v>1888</v>
      </c>
      <c r="K187" s="13"/>
      <c r="L187" s="73" t="s">
        <v>1889</v>
      </c>
      <c r="M187" s="74" t="s">
        <v>1890</v>
      </c>
      <c r="N187" s="74"/>
      <c r="O187" s="74"/>
      <c r="P187" s="74"/>
      <c r="Q187" s="74"/>
      <c r="R187" s="74"/>
    </row>
    <row r="188" spans="1:18">
      <c r="A188" s="29">
        <v>250901001236</v>
      </c>
      <c r="B188" s="61"/>
      <c r="C188" s="4" t="s">
        <v>1602</v>
      </c>
      <c r="D188" s="4" t="s">
        <v>1830</v>
      </c>
      <c r="E188" s="3" t="s">
        <v>1891</v>
      </c>
      <c r="F188" s="3" t="s">
        <v>1887</v>
      </c>
      <c r="G188" s="138" t="s">
        <v>1435</v>
      </c>
      <c r="H188" s="62"/>
      <c r="J188" s="3" t="s">
        <v>1892</v>
      </c>
      <c r="K188" s="13"/>
      <c r="L188" s="73" t="s">
        <v>1893</v>
      </c>
      <c r="M188" s="74" t="s">
        <v>1894</v>
      </c>
      <c r="N188" s="74"/>
      <c r="O188" s="74"/>
      <c r="P188" s="74"/>
      <c r="Q188" s="74"/>
      <c r="R188" s="74"/>
    </row>
    <row r="189" spans="1:18">
      <c r="A189" s="29">
        <v>250331162610</v>
      </c>
      <c r="B189" s="59" t="s">
        <v>1430</v>
      </c>
      <c r="C189" s="4" t="s">
        <v>1602</v>
      </c>
      <c r="D189" s="4" t="s">
        <v>1830</v>
      </c>
      <c r="E189" s="3" t="s">
        <v>1895</v>
      </c>
      <c r="F189" s="3" t="s">
        <v>1896</v>
      </c>
      <c r="G189" s="138" t="s">
        <v>1435</v>
      </c>
      <c r="H189" s="60"/>
      <c r="J189" s="64" t="s">
        <v>1897</v>
      </c>
      <c r="K189" s="13"/>
      <c r="L189" s="73"/>
      <c r="M189" s="74"/>
      <c r="N189" s="74" t="s">
        <v>1898</v>
      </c>
      <c r="O189" s="74"/>
      <c r="P189" s="74"/>
      <c r="Q189" s="74"/>
      <c r="R189" s="74"/>
    </row>
    <row r="190" spans="1:18">
      <c r="A190" s="29">
        <v>250331162609</v>
      </c>
      <c r="B190" s="59" t="s">
        <v>1430</v>
      </c>
      <c r="C190" s="4" t="s">
        <v>1602</v>
      </c>
      <c r="D190" s="4" t="s">
        <v>1830</v>
      </c>
      <c r="E190" s="3" t="s">
        <v>1899</v>
      </c>
      <c r="F190" s="3" t="s">
        <v>1896</v>
      </c>
      <c r="G190" s="138" t="s">
        <v>1435</v>
      </c>
      <c r="H190" s="60"/>
      <c r="J190" s="64" t="s">
        <v>1900</v>
      </c>
      <c r="K190" s="13"/>
      <c r="L190" s="73"/>
      <c r="M190" s="74"/>
      <c r="N190" s="74" t="s">
        <v>1901</v>
      </c>
      <c r="O190" s="74"/>
      <c r="P190" s="74"/>
      <c r="Q190" s="74"/>
      <c r="R190" s="74"/>
    </row>
    <row r="191" spans="1:18">
      <c r="A191" s="29">
        <v>250410114325</v>
      </c>
      <c r="B191" s="59" t="s">
        <v>1430</v>
      </c>
      <c r="C191" s="4" t="s">
        <v>1602</v>
      </c>
      <c r="D191" s="4" t="s">
        <v>1830</v>
      </c>
      <c r="E191" s="3" t="s">
        <v>1902</v>
      </c>
      <c r="F191" s="3" t="s">
        <v>1506</v>
      </c>
      <c r="G191" s="138" t="s">
        <v>1435</v>
      </c>
      <c r="H191" s="60"/>
      <c r="J191" s="64" t="s">
        <v>1903</v>
      </c>
      <c r="K191" s="13"/>
      <c r="L191" s="73"/>
      <c r="M191" s="74"/>
      <c r="N191" s="74"/>
      <c r="O191" s="74"/>
      <c r="P191" s="74"/>
      <c r="Q191" s="74"/>
      <c r="R191" s="74"/>
    </row>
    <row r="192" spans="1:18">
      <c r="A192" s="29">
        <v>250528144006</v>
      </c>
      <c r="B192" s="61"/>
      <c r="C192" s="4" t="s">
        <v>1602</v>
      </c>
      <c r="D192" s="4" t="s">
        <v>1830</v>
      </c>
      <c r="E192" s="3" t="s">
        <v>1904</v>
      </c>
      <c r="F192" s="3" t="s">
        <v>1905</v>
      </c>
      <c r="G192" s="138" t="s">
        <v>1435</v>
      </c>
      <c r="J192" s="64" t="s">
        <v>1906</v>
      </c>
      <c r="K192" s="13"/>
      <c r="L192" s="73"/>
      <c r="M192" s="74"/>
      <c r="N192" s="74"/>
      <c r="O192" s="74"/>
      <c r="P192" s="74"/>
      <c r="Q192" s="74"/>
      <c r="R192" s="74"/>
    </row>
    <row r="193" spans="1:18">
      <c r="A193" s="29">
        <v>250331162611</v>
      </c>
      <c r="B193" s="59" t="s">
        <v>1430</v>
      </c>
      <c r="C193" s="4" t="s">
        <v>1602</v>
      </c>
      <c r="D193" s="4" t="s">
        <v>1830</v>
      </c>
      <c r="E193" s="3" t="s">
        <v>1907</v>
      </c>
      <c r="F193" s="3" t="s">
        <v>1908</v>
      </c>
      <c r="G193" s="138" t="s">
        <v>1435</v>
      </c>
      <c r="H193" s="60"/>
      <c r="J193" s="64" t="s">
        <v>1909</v>
      </c>
      <c r="K193" s="13"/>
      <c r="L193" s="73"/>
      <c r="M193" s="74"/>
      <c r="N193" s="74" t="s">
        <v>1910</v>
      </c>
      <c r="O193" s="74"/>
      <c r="P193" s="74"/>
      <c r="Q193" s="74"/>
      <c r="R193" s="74"/>
    </row>
    <row r="194" spans="1:18">
      <c r="A194" s="29">
        <v>250331162612</v>
      </c>
      <c r="B194" s="59" t="s">
        <v>1430</v>
      </c>
      <c r="C194" s="4" t="s">
        <v>1602</v>
      </c>
      <c r="D194" s="4" t="s">
        <v>1830</v>
      </c>
      <c r="E194" s="3" t="s">
        <v>1911</v>
      </c>
      <c r="F194" s="3" t="s">
        <v>1840</v>
      </c>
      <c r="G194" s="138" t="s">
        <v>1435</v>
      </c>
      <c r="H194" s="60"/>
      <c r="J194" s="64" t="s">
        <v>1912</v>
      </c>
      <c r="K194" s="13"/>
      <c r="L194" s="73"/>
      <c r="M194" s="74"/>
      <c r="N194" s="74" t="s">
        <v>1913</v>
      </c>
      <c r="O194" s="74"/>
      <c r="P194" s="74"/>
      <c r="Q194" s="74"/>
      <c r="R194" s="74"/>
    </row>
    <row r="195" spans="1:18">
      <c r="A195" s="29">
        <v>260313125900</v>
      </c>
      <c r="B195" s="61"/>
      <c r="C195" s="4" t="s">
        <v>1602</v>
      </c>
      <c r="D195" s="4" t="s">
        <v>1830</v>
      </c>
      <c r="E195" s="3" t="s">
        <v>10154</v>
      </c>
      <c r="F195" s="3" t="s">
        <v>1908</v>
      </c>
      <c r="G195" s="31" t="s">
        <v>1435</v>
      </c>
      <c r="H195" s="62"/>
      <c r="J195" s="3" t="s">
        <v>10155</v>
      </c>
      <c r="K195" s="13"/>
      <c r="L195" s="73"/>
      <c r="M195" s="74" t="s">
        <v>10156</v>
      </c>
      <c r="N195" s="74"/>
      <c r="O195" s="74"/>
      <c r="P195" s="74"/>
      <c r="Q195" s="74"/>
      <c r="R195" s="74"/>
    </row>
    <row r="196" spans="1:18">
      <c r="A196" s="29">
        <v>250410114324</v>
      </c>
      <c r="B196" s="59" t="s">
        <v>1430</v>
      </c>
      <c r="C196" s="4" t="s">
        <v>1602</v>
      </c>
      <c r="D196" s="4" t="s">
        <v>1830</v>
      </c>
      <c r="E196" s="3" t="s">
        <v>1914</v>
      </c>
      <c r="F196" s="3" t="s">
        <v>1506</v>
      </c>
      <c r="G196" s="138" t="s">
        <v>1435</v>
      </c>
      <c r="H196" s="60"/>
      <c r="J196" s="64" t="s">
        <v>1915</v>
      </c>
      <c r="K196" s="13"/>
      <c r="L196" s="73"/>
      <c r="M196" s="74"/>
      <c r="N196" s="74"/>
      <c r="O196" s="74"/>
      <c r="P196" s="74"/>
      <c r="Q196" s="74"/>
      <c r="R196" s="74"/>
    </row>
    <row r="197" spans="1:18">
      <c r="A197" s="29">
        <v>250410114319</v>
      </c>
      <c r="B197" s="59" t="s">
        <v>1430</v>
      </c>
      <c r="C197" s="4" t="s">
        <v>1602</v>
      </c>
      <c r="D197" s="4" t="s">
        <v>1830</v>
      </c>
      <c r="E197" s="3" t="s">
        <v>1916</v>
      </c>
      <c r="F197" s="3" t="s">
        <v>1506</v>
      </c>
      <c r="G197" s="138" t="s">
        <v>1435</v>
      </c>
      <c r="H197" s="60"/>
      <c r="J197" s="64" t="s">
        <v>1917</v>
      </c>
      <c r="K197" s="13"/>
      <c r="L197" s="73"/>
      <c r="M197" s="74"/>
      <c r="N197" s="74"/>
      <c r="O197" s="74"/>
      <c r="P197" s="74"/>
      <c r="Q197" s="74"/>
      <c r="R197" s="74"/>
    </row>
    <row r="198" spans="1:18">
      <c r="A198" s="29">
        <v>250425201501</v>
      </c>
      <c r="B198" s="61"/>
      <c r="C198" s="4" t="s">
        <v>1602</v>
      </c>
      <c r="D198" s="4" t="s">
        <v>1830</v>
      </c>
      <c r="E198" s="3" t="s">
        <v>1918</v>
      </c>
      <c r="F198" s="3" t="s">
        <v>1919</v>
      </c>
      <c r="G198" s="138" t="s">
        <v>1435</v>
      </c>
      <c r="H198" s="62"/>
      <c r="J198" s="64" t="s">
        <v>1920</v>
      </c>
      <c r="K198" s="13"/>
      <c r="L198" s="73"/>
      <c r="M198" s="74"/>
      <c r="N198" s="74" t="s">
        <v>1921</v>
      </c>
      <c r="O198" s="74"/>
      <c r="P198" s="74"/>
      <c r="Q198" s="74"/>
      <c r="R198" s="74"/>
    </row>
    <row r="199" spans="1:18">
      <c r="A199" s="29">
        <v>250425201031</v>
      </c>
      <c r="B199" s="61"/>
      <c r="C199" s="4" t="s">
        <v>1602</v>
      </c>
      <c r="D199" s="4" t="s">
        <v>1830</v>
      </c>
      <c r="E199" s="3" t="s">
        <v>1923</v>
      </c>
      <c r="F199" s="3" t="s">
        <v>1924</v>
      </c>
      <c r="G199" s="138" t="s">
        <v>1435</v>
      </c>
      <c r="H199" s="62"/>
      <c r="J199" s="64" t="s">
        <v>1925</v>
      </c>
      <c r="K199" s="13"/>
      <c r="L199" s="73"/>
      <c r="M199" s="74"/>
      <c r="N199" s="74" t="s">
        <v>1926</v>
      </c>
      <c r="O199" s="74"/>
      <c r="P199" s="74"/>
      <c r="Q199" s="74"/>
      <c r="R199" s="74"/>
    </row>
    <row r="200" spans="1:18">
      <c r="A200" s="29">
        <v>250425201032</v>
      </c>
      <c r="B200" s="61"/>
      <c r="C200" s="4" t="s">
        <v>1602</v>
      </c>
      <c r="D200" s="4" t="s">
        <v>1830</v>
      </c>
      <c r="E200" s="3" t="s">
        <v>1927</v>
      </c>
      <c r="F200" s="3" t="s">
        <v>1928</v>
      </c>
      <c r="G200" s="138" t="s">
        <v>1435</v>
      </c>
      <c r="H200" s="62"/>
      <c r="J200" s="64" t="s">
        <v>1929</v>
      </c>
      <c r="K200" s="13"/>
      <c r="L200" s="73"/>
      <c r="M200" s="74"/>
      <c r="N200" s="74" t="s">
        <v>1930</v>
      </c>
      <c r="O200" s="74"/>
      <c r="P200" s="74"/>
      <c r="Q200" s="74"/>
      <c r="R200" s="74"/>
    </row>
    <row r="201" spans="1:18">
      <c r="A201" s="29">
        <v>250425201508</v>
      </c>
      <c r="B201" s="61"/>
      <c r="C201" s="4" t="s">
        <v>1602</v>
      </c>
      <c r="D201" s="4" t="s">
        <v>1830</v>
      </c>
      <c r="E201" s="3" t="s">
        <v>1931</v>
      </c>
      <c r="F201" s="3" t="s">
        <v>1924</v>
      </c>
      <c r="G201" s="138" t="s">
        <v>1435</v>
      </c>
      <c r="H201" s="62"/>
      <c r="J201" s="64" t="s">
        <v>1932</v>
      </c>
      <c r="K201" s="13"/>
      <c r="L201" s="73"/>
      <c r="M201" s="74"/>
      <c r="N201" s="74" t="s">
        <v>1933</v>
      </c>
      <c r="O201" s="74"/>
      <c r="P201" s="74"/>
      <c r="Q201" s="74"/>
      <c r="R201" s="74"/>
    </row>
    <row r="202" spans="1:18">
      <c r="A202" s="29">
        <v>250425201518</v>
      </c>
      <c r="B202" s="61"/>
      <c r="C202" s="4" t="s">
        <v>1602</v>
      </c>
      <c r="D202" s="4" t="s">
        <v>1830</v>
      </c>
      <c r="E202" s="3" t="s">
        <v>1934</v>
      </c>
      <c r="F202" s="3" t="s">
        <v>1924</v>
      </c>
      <c r="G202" s="138" t="s">
        <v>1435</v>
      </c>
      <c r="H202" s="62"/>
      <c r="J202" s="64" t="s">
        <v>1935</v>
      </c>
      <c r="K202" s="13"/>
      <c r="L202" s="73"/>
      <c r="M202" s="74"/>
      <c r="N202" s="74" t="s">
        <v>1936</v>
      </c>
      <c r="O202" s="74"/>
      <c r="P202" s="74"/>
      <c r="Q202" s="74"/>
      <c r="R202" s="74"/>
    </row>
    <row r="203" spans="1:18">
      <c r="A203" s="29">
        <v>250425200709</v>
      </c>
      <c r="B203" s="61"/>
      <c r="C203" s="4" t="s">
        <v>1602</v>
      </c>
      <c r="D203" s="4" t="s">
        <v>1830</v>
      </c>
      <c r="E203" s="3" t="s">
        <v>1937</v>
      </c>
      <c r="F203" s="3" t="s">
        <v>1938</v>
      </c>
      <c r="G203" s="138" t="s">
        <v>1435</v>
      </c>
      <c r="H203" s="62"/>
      <c r="J203" s="64" t="s">
        <v>1939</v>
      </c>
      <c r="K203" s="13"/>
      <c r="L203" s="73"/>
      <c r="M203" s="74"/>
      <c r="N203" s="74" t="s">
        <v>1940</v>
      </c>
      <c r="O203" s="74"/>
      <c r="P203" s="74"/>
      <c r="Q203" s="74"/>
      <c r="R203" s="74"/>
    </row>
    <row r="204" spans="1:18">
      <c r="A204" s="29">
        <v>250425201506</v>
      </c>
      <c r="B204" s="61"/>
      <c r="C204" s="4" t="s">
        <v>1602</v>
      </c>
      <c r="D204" s="4" t="s">
        <v>1830</v>
      </c>
      <c r="E204" s="3" t="s">
        <v>1941</v>
      </c>
      <c r="F204" s="3" t="s">
        <v>1942</v>
      </c>
      <c r="G204" s="138" t="s">
        <v>1435</v>
      </c>
      <c r="H204" s="62"/>
      <c r="J204" s="64" t="s">
        <v>1943</v>
      </c>
      <c r="K204" s="13"/>
      <c r="L204" s="73"/>
      <c r="M204" s="74"/>
      <c r="N204" s="74" t="s">
        <v>1944</v>
      </c>
      <c r="O204" s="74"/>
      <c r="P204" s="74"/>
      <c r="Q204" s="74"/>
      <c r="R204" s="74"/>
    </row>
    <row r="205" spans="1:18">
      <c r="A205" s="29">
        <v>250425201507</v>
      </c>
      <c r="B205" s="61"/>
      <c r="C205" s="4" t="s">
        <v>1602</v>
      </c>
      <c r="D205" s="4" t="s">
        <v>1830</v>
      </c>
      <c r="E205" s="3" t="s">
        <v>1945</v>
      </c>
      <c r="F205" s="3" t="s">
        <v>1942</v>
      </c>
      <c r="G205" s="138" t="s">
        <v>1435</v>
      </c>
      <c r="H205" s="62"/>
      <c r="J205" s="64" t="s">
        <v>1946</v>
      </c>
      <c r="K205" s="13"/>
      <c r="L205" s="73"/>
      <c r="M205" s="74"/>
      <c r="N205" s="74" t="s">
        <v>1947</v>
      </c>
      <c r="O205" s="74"/>
      <c r="P205" s="74"/>
      <c r="Q205" s="74"/>
      <c r="R205" s="74"/>
    </row>
    <row r="206" spans="1:18">
      <c r="A206" s="29">
        <v>250425201503</v>
      </c>
      <c r="B206" s="61"/>
      <c r="C206" s="4" t="s">
        <v>1602</v>
      </c>
      <c r="D206" s="4" t="s">
        <v>1830</v>
      </c>
      <c r="E206" s="3" t="s">
        <v>1948</v>
      </c>
      <c r="F206" s="3" t="s">
        <v>1942</v>
      </c>
      <c r="G206" s="138" t="s">
        <v>1435</v>
      </c>
      <c r="H206" s="62"/>
      <c r="J206" s="64" t="s">
        <v>1949</v>
      </c>
      <c r="K206" s="13"/>
      <c r="L206" s="73"/>
      <c r="M206" s="74"/>
      <c r="N206" s="74" t="s">
        <v>1950</v>
      </c>
      <c r="O206" s="74"/>
      <c r="P206" s="74"/>
      <c r="Q206" s="74"/>
      <c r="R206" s="74"/>
    </row>
    <row r="207" spans="1:18">
      <c r="A207" s="29">
        <v>250425201505</v>
      </c>
      <c r="B207" s="61"/>
      <c r="C207" s="4" t="s">
        <v>1602</v>
      </c>
      <c r="D207" s="4" t="s">
        <v>1830</v>
      </c>
      <c r="E207" s="3" t="s">
        <v>1951</v>
      </c>
      <c r="F207" s="3" t="s">
        <v>1942</v>
      </c>
      <c r="G207" s="138" t="s">
        <v>1435</v>
      </c>
      <c r="H207" s="62"/>
      <c r="J207" s="64" t="s">
        <v>1952</v>
      </c>
      <c r="K207" s="13"/>
      <c r="L207" s="73"/>
      <c r="M207" s="74"/>
      <c r="N207" s="74" t="s">
        <v>1953</v>
      </c>
      <c r="O207" s="74"/>
      <c r="P207" s="74"/>
      <c r="Q207" s="74"/>
      <c r="R207" s="74"/>
    </row>
    <row r="208" spans="1:18">
      <c r="A208" s="29">
        <v>250425201504</v>
      </c>
      <c r="B208" s="61"/>
      <c r="C208" s="4" t="s">
        <v>1602</v>
      </c>
      <c r="D208" s="4" t="s">
        <v>1830</v>
      </c>
      <c r="E208" s="3" t="s">
        <v>1954</v>
      </c>
      <c r="F208" s="3" t="s">
        <v>1942</v>
      </c>
      <c r="G208" s="138" t="s">
        <v>1435</v>
      </c>
      <c r="H208" s="62"/>
      <c r="J208" s="64" t="s">
        <v>1955</v>
      </c>
      <c r="K208" s="13"/>
      <c r="L208" s="73"/>
      <c r="M208" s="74"/>
      <c r="N208" s="74" t="s">
        <v>1956</v>
      </c>
      <c r="O208" s="74"/>
      <c r="P208" s="74"/>
      <c r="Q208" s="74"/>
      <c r="R208" s="74"/>
    </row>
    <row r="209" spans="1:18">
      <c r="A209" s="29">
        <v>250425201509</v>
      </c>
      <c r="B209" s="61"/>
      <c r="C209" s="4" t="s">
        <v>1602</v>
      </c>
      <c r="D209" s="4" t="s">
        <v>1830</v>
      </c>
      <c r="E209" s="3" t="s">
        <v>1957</v>
      </c>
      <c r="F209" s="3" t="s">
        <v>1506</v>
      </c>
      <c r="G209" s="138" t="s">
        <v>1435</v>
      </c>
      <c r="H209" s="62"/>
      <c r="J209" s="64" t="s">
        <v>1958</v>
      </c>
      <c r="K209" s="13"/>
      <c r="L209" s="73"/>
      <c r="M209" s="74"/>
      <c r="N209" s="74" t="s">
        <v>1959</v>
      </c>
      <c r="O209" s="74"/>
      <c r="P209" s="74"/>
      <c r="Q209" s="74"/>
      <c r="R209" s="74"/>
    </row>
    <row r="210" spans="1:18">
      <c r="A210" s="29">
        <v>250425201502</v>
      </c>
      <c r="B210" s="61"/>
      <c r="C210" s="4" t="s">
        <v>1602</v>
      </c>
      <c r="D210" s="4" t="s">
        <v>1830</v>
      </c>
      <c r="E210" s="3" t="s">
        <v>1960</v>
      </c>
      <c r="F210" s="3" t="s">
        <v>1942</v>
      </c>
      <c r="G210" s="138" t="s">
        <v>1435</v>
      </c>
      <c r="H210" s="62"/>
      <c r="J210" s="64" t="s">
        <v>1961</v>
      </c>
      <c r="K210" s="13"/>
      <c r="L210" s="73"/>
      <c r="M210" s="74"/>
      <c r="N210" s="74" t="s">
        <v>1962</v>
      </c>
      <c r="O210" s="74"/>
      <c r="P210" s="74"/>
      <c r="Q210" s="74"/>
      <c r="R210" s="74"/>
    </row>
    <row r="211" spans="1:18">
      <c r="A211" s="29">
        <v>250425201500</v>
      </c>
      <c r="B211" s="61"/>
      <c r="C211" s="4" t="s">
        <v>1602</v>
      </c>
      <c r="D211" s="4" t="s">
        <v>1830</v>
      </c>
      <c r="E211" s="3" t="s">
        <v>1963</v>
      </c>
      <c r="F211" s="3" t="s">
        <v>1964</v>
      </c>
      <c r="G211" s="138" t="s">
        <v>1435</v>
      </c>
      <c r="H211" s="62"/>
      <c r="J211" s="64" t="s">
        <v>1965</v>
      </c>
      <c r="K211" s="13"/>
      <c r="L211" s="73"/>
      <c r="M211" s="74"/>
      <c r="N211" s="74" t="s">
        <v>1966</v>
      </c>
      <c r="O211" s="74"/>
      <c r="P211" s="74"/>
      <c r="Q211" s="74"/>
      <c r="R211" s="74"/>
    </row>
    <row r="212" spans="1:18">
      <c r="A212" s="29">
        <v>250425201510</v>
      </c>
      <c r="B212" s="61"/>
      <c r="C212" s="4" t="s">
        <v>1602</v>
      </c>
      <c r="D212" s="4" t="s">
        <v>1830</v>
      </c>
      <c r="E212" s="3" t="s">
        <v>1967</v>
      </c>
      <c r="F212" s="3" t="s">
        <v>1506</v>
      </c>
      <c r="G212" s="138" t="s">
        <v>1435</v>
      </c>
      <c r="H212" s="62"/>
      <c r="J212" s="64" t="s">
        <v>1968</v>
      </c>
      <c r="K212" s="13"/>
      <c r="L212" s="73"/>
      <c r="M212" s="74"/>
      <c r="N212" s="74" t="s">
        <v>1969</v>
      </c>
      <c r="O212" s="74"/>
      <c r="P212" s="74"/>
      <c r="Q212" s="74"/>
      <c r="R212" s="74"/>
    </row>
    <row r="213" spans="1:18">
      <c r="A213" s="29">
        <v>250425201519</v>
      </c>
      <c r="B213" s="61"/>
      <c r="C213" s="4" t="s">
        <v>1602</v>
      </c>
      <c r="D213" s="4" t="s">
        <v>1830</v>
      </c>
      <c r="E213" s="3" t="s">
        <v>1970</v>
      </c>
      <c r="F213" s="3" t="s">
        <v>1506</v>
      </c>
      <c r="G213" s="138" t="s">
        <v>1435</v>
      </c>
      <c r="H213" s="62"/>
      <c r="J213" s="64" t="s">
        <v>1971</v>
      </c>
      <c r="K213" s="13"/>
      <c r="L213" s="73"/>
      <c r="M213" s="74"/>
      <c r="N213" s="74" t="s">
        <v>1972</v>
      </c>
      <c r="O213" s="74"/>
      <c r="P213" s="74"/>
      <c r="Q213" s="74"/>
      <c r="R213" s="74"/>
    </row>
    <row r="214" spans="1:18">
      <c r="A214" s="29">
        <v>250331162614</v>
      </c>
      <c r="B214" s="59" t="s">
        <v>1430</v>
      </c>
      <c r="C214" s="4" t="s">
        <v>1602</v>
      </c>
      <c r="D214" s="4" t="s">
        <v>1830</v>
      </c>
      <c r="E214" s="3" t="s">
        <v>1973</v>
      </c>
      <c r="F214" s="3" t="s">
        <v>1840</v>
      </c>
      <c r="G214" s="138" t="s">
        <v>1435</v>
      </c>
      <c r="H214" s="60"/>
      <c r="J214" s="64" t="s">
        <v>1974</v>
      </c>
      <c r="K214" s="13"/>
      <c r="L214" s="73"/>
      <c r="M214" s="74"/>
      <c r="N214" s="74"/>
      <c r="O214" s="74"/>
      <c r="P214" s="74"/>
      <c r="Q214" s="74"/>
      <c r="R214" s="74"/>
    </row>
    <row r="215" spans="1:18">
      <c r="A215" s="29">
        <v>250410114318</v>
      </c>
      <c r="B215" s="59" t="s">
        <v>1430</v>
      </c>
      <c r="C215" s="4" t="s">
        <v>1602</v>
      </c>
      <c r="D215" s="4" t="s">
        <v>1830</v>
      </c>
      <c r="E215" s="3" t="s">
        <v>1975</v>
      </c>
      <c r="F215" s="3" t="s">
        <v>1506</v>
      </c>
      <c r="G215" s="138" t="s">
        <v>1435</v>
      </c>
      <c r="H215" s="60"/>
      <c r="J215" s="64" t="s">
        <v>1976</v>
      </c>
      <c r="K215" s="13"/>
      <c r="L215" s="73"/>
      <c r="M215" s="74"/>
      <c r="N215" s="74"/>
      <c r="O215" s="74"/>
      <c r="P215" s="74"/>
      <c r="Q215" s="74"/>
      <c r="R215" s="74"/>
    </row>
    <row r="216" spans="1:18">
      <c r="A216" s="29">
        <v>250624103900</v>
      </c>
      <c r="B216" s="59"/>
      <c r="C216" s="4" t="s">
        <v>1602</v>
      </c>
      <c r="D216" s="4" t="s">
        <v>1977</v>
      </c>
      <c r="E216" s="3" t="s">
        <v>2652</v>
      </c>
      <c r="F216" s="3" t="s">
        <v>1985</v>
      </c>
      <c r="G216" s="138" t="s">
        <v>1435</v>
      </c>
      <c r="H216" s="60"/>
      <c r="J216" s="109" t="s">
        <v>1979</v>
      </c>
      <c r="K216" s="13" t="s">
        <v>1980</v>
      </c>
      <c r="L216" s="73"/>
      <c r="M216" s="74"/>
      <c r="N216" s="74"/>
      <c r="O216" s="74"/>
      <c r="P216" s="74"/>
      <c r="Q216" s="74"/>
      <c r="R216" s="74"/>
    </row>
    <row r="217" spans="1:18">
      <c r="A217" s="29">
        <v>250331112002</v>
      </c>
      <c r="B217" s="59" t="s">
        <v>1430</v>
      </c>
      <c r="C217" s="4" t="s">
        <v>1602</v>
      </c>
      <c r="D217" s="4" t="s">
        <v>1977</v>
      </c>
      <c r="E217" s="3" t="s">
        <v>1981</v>
      </c>
      <c r="F217" s="3" t="s">
        <v>1506</v>
      </c>
      <c r="G217" s="138" t="s">
        <v>1435</v>
      </c>
      <c r="H217" s="60"/>
      <c r="J217" s="109" t="s">
        <v>1982</v>
      </c>
      <c r="K217" s="11" t="s">
        <v>1983</v>
      </c>
      <c r="L217" s="73"/>
      <c r="M217" s="74"/>
      <c r="N217" s="74"/>
      <c r="O217" s="74"/>
      <c r="P217" s="74"/>
      <c r="Q217" s="74"/>
      <c r="R217" s="74"/>
    </row>
    <row r="218" spans="1:18" ht="29">
      <c r="A218" s="29">
        <v>250624103810</v>
      </c>
      <c r="B218" s="61" t="s">
        <v>1602</v>
      </c>
      <c r="C218" s="4" t="s">
        <v>1602</v>
      </c>
      <c r="D218" s="4" t="s">
        <v>1977</v>
      </c>
      <c r="E218" s="3" t="s">
        <v>1984</v>
      </c>
      <c r="F218" s="3" t="s">
        <v>1985</v>
      </c>
      <c r="G218" s="138" t="s">
        <v>1435</v>
      </c>
      <c r="H218" s="62"/>
      <c r="J218" s="109" t="s">
        <v>1986</v>
      </c>
      <c r="K218" s="13"/>
      <c r="L218" s="73"/>
      <c r="M218" s="74"/>
      <c r="N218" s="74"/>
      <c r="O218" s="74"/>
      <c r="P218" s="74"/>
      <c r="Q218" s="74"/>
      <c r="R218" s="74"/>
    </row>
    <row r="219" spans="1:18" ht="29">
      <c r="A219" s="29">
        <v>250624103800</v>
      </c>
      <c r="B219" s="59"/>
      <c r="C219" s="4" t="s">
        <v>1602</v>
      </c>
      <c r="D219" s="4" t="s">
        <v>1977</v>
      </c>
      <c r="E219" s="3" t="s">
        <v>1987</v>
      </c>
      <c r="F219" s="3" t="s">
        <v>1985</v>
      </c>
      <c r="G219" s="138" t="s">
        <v>1435</v>
      </c>
      <c r="H219" s="60"/>
      <c r="J219" s="109" t="s">
        <v>1988</v>
      </c>
      <c r="K219" s="13"/>
      <c r="L219" s="73"/>
      <c r="M219" s="74"/>
      <c r="N219" s="74"/>
      <c r="O219" s="74"/>
      <c r="P219" s="74"/>
      <c r="Q219" s="74"/>
      <c r="R219" s="74"/>
    </row>
    <row r="220" spans="1:18">
      <c r="A220" s="29">
        <v>250801121100</v>
      </c>
      <c r="B220" s="61"/>
      <c r="C220" s="4" t="s">
        <v>1602</v>
      </c>
      <c r="D220" s="4" t="s">
        <v>1989</v>
      </c>
      <c r="E220" s="3" t="s">
        <v>1990</v>
      </c>
      <c r="F220" s="3" t="s">
        <v>1991</v>
      </c>
      <c r="G220" s="138" t="s">
        <v>1435</v>
      </c>
      <c r="H220" s="62"/>
      <c r="J220" s="45" t="s">
        <v>1992</v>
      </c>
      <c r="K220" s="45" t="s">
        <v>1993</v>
      </c>
      <c r="L220" s="73"/>
      <c r="M220" s="74"/>
      <c r="N220" s="74"/>
      <c r="O220" s="74"/>
      <c r="P220" s="74"/>
      <c r="Q220" s="74"/>
      <c r="R220" s="74"/>
    </row>
    <row r="221" spans="1:18">
      <c r="A221" s="29">
        <v>250418220179</v>
      </c>
      <c r="B221" s="59" t="s">
        <v>1430</v>
      </c>
      <c r="C221" s="4" t="s">
        <v>1602</v>
      </c>
      <c r="D221" s="4" t="s">
        <v>1989</v>
      </c>
      <c r="E221" s="7" t="s">
        <v>1994</v>
      </c>
      <c r="F221" s="3" t="s">
        <v>1536</v>
      </c>
      <c r="G221" s="137" t="s">
        <v>1435</v>
      </c>
      <c r="H221" s="60"/>
      <c r="J221" s="64" t="s">
        <v>1995</v>
      </c>
      <c r="K221" s="13"/>
      <c r="L221" s="73"/>
      <c r="M221" s="74"/>
      <c r="N221" s="74"/>
      <c r="O221" s="74"/>
      <c r="P221" s="74"/>
      <c r="Q221" s="74"/>
      <c r="R221" s="74" t="s">
        <v>1996</v>
      </c>
    </row>
    <row r="222" spans="1:18" ht="15">
      <c r="A222" s="29">
        <v>250702164200</v>
      </c>
      <c r="B222" s="99"/>
      <c r="C222" s="4" t="s">
        <v>1602</v>
      </c>
      <c r="D222" s="4" t="s">
        <v>1989</v>
      </c>
      <c r="E222" s="3" t="s">
        <v>1998</v>
      </c>
      <c r="F222" s="3" t="s">
        <v>1999</v>
      </c>
      <c r="G222" s="138" t="s">
        <v>1435</v>
      </c>
      <c r="H222" s="82"/>
      <c r="J222" s="64" t="s">
        <v>2000</v>
      </c>
      <c r="K222" s="13"/>
      <c r="L222" s="73"/>
      <c r="M222" s="74"/>
      <c r="N222" s="74"/>
      <c r="O222" s="74"/>
      <c r="P222" s="74"/>
      <c r="Q222" s="74"/>
      <c r="R222" s="74"/>
    </row>
    <row r="223" spans="1:18">
      <c r="A223" s="29">
        <v>250702164100</v>
      </c>
      <c r="B223" s="98"/>
      <c r="C223" s="4" t="s">
        <v>1602</v>
      </c>
      <c r="D223" s="4" t="s">
        <v>1989</v>
      </c>
      <c r="E223" s="3" t="s">
        <v>2001</v>
      </c>
      <c r="F223" s="3" t="s">
        <v>2002</v>
      </c>
      <c r="G223" s="138" t="s">
        <v>1435</v>
      </c>
      <c r="H223" s="82"/>
      <c r="J223" s="64" t="s">
        <v>2003</v>
      </c>
      <c r="K223" s="13"/>
      <c r="L223" s="73"/>
      <c r="M223" s="74"/>
      <c r="N223" s="74"/>
      <c r="O223" s="74"/>
      <c r="P223" s="74"/>
      <c r="Q223" s="74"/>
      <c r="R223" s="74"/>
    </row>
    <row r="224" spans="1:18" ht="43.5">
      <c r="A224" s="29">
        <v>250702164300</v>
      </c>
      <c r="B224" s="98"/>
      <c r="C224" s="4" t="s">
        <v>1602</v>
      </c>
      <c r="D224" s="4" t="s">
        <v>1989</v>
      </c>
      <c r="E224" s="3" t="s">
        <v>2004</v>
      </c>
      <c r="F224" s="3" t="s">
        <v>1985</v>
      </c>
      <c r="G224" s="138" t="s">
        <v>1435</v>
      </c>
      <c r="H224" s="82"/>
      <c r="J224" s="109" t="s">
        <v>2005</v>
      </c>
      <c r="K224" s="109" t="s">
        <v>2006</v>
      </c>
      <c r="L224" s="73"/>
      <c r="M224" s="74"/>
      <c r="N224" s="74"/>
      <c r="O224" s="74"/>
      <c r="P224" s="74"/>
      <c r="Q224" s="74"/>
      <c r="R224" s="74"/>
    </row>
    <row r="225" spans="1:18">
      <c r="A225" s="29">
        <v>251027112335</v>
      </c>
      <c r="B225" s="61"/>
      <c r="C225" s="4" t="s">
        <v>1602</v>
      </c>
      <c r="D225" s="4" t="s">
        <v>2007</v>
      </c>
      <c r="E225" s="3" t="s">
        <v>4306</v>
      </c>
      <c r="F225" s="3" t="s">
        <v>2008</v>
      </c>
      <c r="G225" s="137" t="s">
        <v>1435</v>
      </c>
      <c r="H225" s="74"/>
      <c r="I225" s="3"/>
      <c r="J225" s="3" t="s">
        <v>11079</v>
      </c>
      <c r="K225" s="137"/>
      <c r="L225" s="266"/>
      <c r="M225" s="267"/>
      <c r="N225" s="74"/>
      <c r="O225" s="74"/>
      <c r="Q225" s="74"/>
      <c r="R225" s="74"/>
    </row>
    <row r="226" spans="1:18">
      <c r="A226" s="29">
        <v>251027112322</v>
      </c>
      <c r="B226" s="61"/>
      <c r="C226" s="4" t="s">
        <v>1602</v>
      </c>
      <c r="D226" s="4" t="s">
        <v>2007</v>
      </c>
      <c r="E226" s="3" t="s">
        <v>2009</v>
      </c>
      <c r="F226" s="3" t="s">
        <v>1462</v>
      </c>
      <c r="G226" s="137" t="s">
        <v>1435</v>
      </c>
      <c r="H226" s="74"/>
      <c r="I226" s="3"/>
      <c r="J226" s="3" t="s">
        <v>2010</v>
      </c>
      <c r="K226" s="137"/>
      <c r="L226" s="266"/>
      <c r="M226" s="267"/>
      <c r="N226" s="74"/>
      <c r="O226" s="74"/>
      <c r="Q226" s="74"/>
      <c r="R226" s="74"/>
    </row>
    <row r="227" spans="1:18">
      <c r="A227" s="29">
        <v>251027112324</v>
      </c>
      <c r="B227" s="61"/>
      <c r="C227" s="4" t="s">
        <v>1602</v>
      </c>
      <c r="D227" s="4" t="s">
        <v>2007</v>
      </c>
      <c r="E227" s="3" t="s">
        <v>2011</v>
      </c>
      <c r="F227" s="3" t="s">
        <v>1438</v>
      </c>
      <c r="G227" s="137" t="s">
        <v>1435</v>
      </c>
      <c r="H227" s="74"/>
      <c r="I227" s="3"/>
      <c r="J227" s="3" t="s">
        <v>2012</v>
      </c>
      <c r="K227" s="137"/>
      <c r="L227" s="266"/>
      <c r="M227" s="267"/>
      <c r="N227" s="74"/>
      <c r="O227" s="74"/>
      <c r="Q227" s="74"/>
      <c r="R227" s="74"/>
    </row>
    <row r="228" spans="1:18">
      <c r="A228" s="29">
        <v>251027112323</v>
      </c>
      <c r="B228" s="61"/>
      <c r="C228" s="4" t="s">
        <v>1602</v>
      </c>
      <c r="D228" s="4" t="s">
        <v>2007</v>
      </c>
      <c r="E228" s="3" t="s">
        <v>2013</v>
      </c>
      <c r="F228" s="3" t="s">
        <v>1466</v>
      </c>
      <c r="G228" s="137" t="s">
        <v>1435</v>
      </c>
      <c r="H228" s="74"/>
      <c r="I228" s="3"/>
      <c r="J228" s="3" t="s">
        <v>2014</v>
      </c>
      <c r="K228" s="137"/>
      <c r="L228" s="266"/>
      <c r="M228" s="267"/>
      <c r="N228" s="74"/>
      <c r="O228" s="74"/>
      <c r="Q228" s="74"/>
      <c r="R228" s="74"/>
    </row>
    <row r="229" spans="1:18">
      <c r="A229" s="29">
        <v>251024124511</v>
      </c>
      <c r="B229" s="61"/>
      <c r="C229" s="4" t="s">
        <v>1602</v>
      </c>
      <c r="D229" s="4" t="s">
        <v>2007</v>
      </c>
      <c r="E229" s="3" t="s">
        <v>2015</v>
      </c>
      <c r="F229" s="3" t="s">
        <v>2016</v>
      </c>
      <c r="G229" s="137" t="s">
        <v>1435</v>
      </c>
      <c r="J229" s="3" t="s">
        <v>2017</v>
      </c>
      <c r="K229" s="73"/>
      <c r="L229" s="74"/>
      <c r="M229" s="74"/>
      <c r="N229" s="74"/>
      <c r="O229" s="74"/>
      <c r="P229" s="74"/>
      <c r="Q229" s="74"/>
      <c r="R229" s="268"/>
    </row>
    <row r="230" spans="1:18">
      <c r="A230" s="29">
        <v>251024124557</v>
      </c>
      <c r="B230" s="61"/>
      <c r="C230" s="4" t="s">
        <v>1602</v>
      </c>
      <c r="D230" s="4" t="s">
        <v>2007</v>
      </c>
      <c r="E230" s="3" t="s">
        <v>2018</v>
      </c>
      <c r="F230" s="3" t="s">
        <v>1578</v>
      </c>
      <c r="G230" s="137" t="s">
        <v>1435</v>
      </c>
      <c r="J230" s="3" t="s">
        <v>1579</v>
      </c>
      <c r="K230" s="73"/>
      <c r="L230" s="74"/>
      <c r="M230" s="74"/>
      <c r="N230" s="74"/>
      <c r="O230" s="74"/>
      <c r="P230" s="74"/>
      <c r="Q230" s="74"/>
      <c r="R230" s="268"/>
    </row>
    <row r="231" spans="1:18">
      <c r="A231" s="29">
        <v>251027112329</v>
      </c>
      <c r="B231" s="61"/>
      <c r="C231" s="4" t="s">
        <v>1602</v>
      </c>
      <c r="D231" s="4" t="s">
        <v>2007</v>
      </c>
      <c r="E231" s="3" t="s">
        <v>2019</v>
      </c>
      <c r="F231" s="3" t="s">
        <v>2020</v>
      </c>
      <c r="G231" s="137" t="s">
        <v>1435</v>
      </c>
      <c r="H231" s="74"/>
      <c r="I231" s="3"/>
      <c r="J231" s="3" t="s">
        <v>2021</v>
      </c>
      <c r="K231" s="137"/>
      <c r="L231" s="266"/>
      <c r="M231" s="267"/>
      <c r="N231" s="74"/>
      <c r="O231" s="74"/>
      <c r="Q231" s="74"/>
      <c r="R231" s="74"/>
    </row>
    <row r="232" spans="1:18">
      <c r="A232" s="29">
        <v>251024124513</v>
      </c>
      <c r="B232" s="61"/>
      <c r="C232" s="4" t="s">
        <v>1602</v>
      </c>
      <c r="D232" s="4" t="s">
        <v>2007</v>
      </c>
      <c r="E232" s="3" t="s">
        <v>2022</v>
      </c>
      <c r="F232" s="3" t="s">
        <v>1723</v>
      </c>
      <c r="G232" s="137" t="s">
        <v>1435</v>
      </c>
      <c r="J232" s="3" t="s">
        <v>2023</v>
      </c>
      <c r="K232" s="73"/>
      <c r="L232" s="74"/>
      <c r="M232" s="74"/>
      <c r="N232" s="74"/>
      <c r="O232" s="74"/>
      <c r="P232" s="74"/>
      <c r="Q232" s="74"/>
      <c r="R232" s="268"/>
    </row>
    <row r="233" spans="1:18">
      <c r="A233" s="29">
        <v>251024124512</v>
      </c>
      <c r="B233" s="61"/>
      <c r="C233" s="4" t="s">
        <v>1602</v>
      </c>
      <c r="D233" s="4" t="s">
        <v>2007</v>
      </c>
      <c r="E233" s="116" t="s">
        <v>2024</v>
      </c>
      <c r="F233" s="3" t="s">
        <v>2025</v>
      </c>
      <c r="G233" s="137" t="s">
        <v>1435</v>
      </c>
      <c r="J233" s="3" t="s">
        <v>2026</v>
      </c>
      <c r="K233" s="73"/>
      <c r="L233" s="74"/>
      <c r="M233" s="74"/>
      <c r="N233" s="74"/>
      <c r="O233" s="74"/>
      <c r="P233" s="74"/>
      <c r="Q233" s="74"/>
      <c r="R233" s="268"/>
    </row>
    <row r="234" spans="1:18">
      <c r="A234" s="29">
        <v>251027112328</v>
      </c>
      <c r="B234" s="61"/>
      <c r="C234" s="4" t="s">
        <v>1602</v>
      </c>
      <c r="D234" s="4" t="s">
        <v>2007</v>
      </c>
      <c r="E234" s="3" t="s">
        <v>2027</v>
      </c>
      <c r="F234" s="3" t="s">
        <v>1456</v>
      </c>
      <c r="G234" s="137" t="s">
        <v>1435</v>
      </c>
      <c r="H234" s="74"/>
      <c r="I234" s="3"/>
      <c r="J234" s="3" t="s">
        <v>2028</v>
      </c>
      <c r="K234" s="137"/>
      <c r="L234" s="266"/>
      <c r="M234" s="267"/>
      <c r="N234" s="74"/>
      <c r="O234" s="74"/>
      <c r="Q234" s="74"/>
      <c r="R234" s="74"/>
    </row>
    <row r="235" spans="1:18">
      <c r="A235" s="29">
        <v>251027112330</v>
      </c>
      <c r="B235" s="61"/>
      <c r="C235" s="4" t="s">
        <v>1602</v>
      </c>
      <c r="D235" s="4" t="s">
        <v>2007</v>
      </c>
      <c r="E235" s="3" t="s">
        <v>2029</v>
      </c>
      <c r="F235" s="3" t="s">
        <v>1459</v>
      </c>
      <c r="G235" s="137" t="s">
        <v>1435</v>
      </c>
      <c r="H235" s="74"/>
      <c r="I235" s="3"/>
      <c r="J235" s="3" t="s">
        <v>2030</v>
      </c>
      <c r="K235" s="137"/>
      <c r="L235" s="266"/>
      <c r="M235" s="267"/>
      <c r="N235" s="74"/>
      <c r="O235" s="74"/>
      <c r="Q235" s="74"/>
      <c r="R235" s="74"/>
    </row>
    <row r="236" spans="1:18">
      <c r="A236" s="29">
        <v>251027112334</v>
      </c>
      <c r="B236" s="61"/>
      <c r="C236" s="4" t="s">
        <v>1602</v>
      </c>
      <c r="D236" s="4" t="s">
        <v>2007</v>
      </c>
      <c r="E236" s="3" t="s">
        <v>2031</v>
      </c>
      <c r="F236" s="3" t="s">
        <v>1459</v>
      </c>
      <c r="G236" s="137" t="s">
        <v>1435</v>
      </c>
      <c r="H236" s="74"/>
      <c r="I236" s="3"/>
      <c r="J236" s="3" t="s">
        <v>2032</v>
      </c>
      <c r="K236" s="137"/>
      <c r="L236" s="266"/>
      <c r="M236" s="267"/>
      <c r="N236" s="74"/>
      <c r="O236" s="74"/>
      <c r="Q236" s="74"/>
      <c r="R236" s="74"/>
    </row>
    <row r="237" spans="1:18">
      <c r="A237" s="29">
        <v>251027112331</v>
      </c>
      <c r="B237" s="61"/>
      <c r="C237" s="4" t="s">
        <v>1602</v>
      </c>
      <c r="D237" s="4" t="s">
        <v>2007</v>
      </c>
      <c r="E237" s="3" t="s">
        <v>2033</v>
      </c>
      <c r="F237" s="3" t="s">
        <v>1456</v>
      </c>
      <c r="G237" s="137" t="s">
        <v>1435</v>
      </c>
      <c r="H237" s="74"/>
      <c r="I237" s="3"/>
      <c r="J237" s="3" t="s">
        <v>2034</v>
      </c>
      <c r="K237" s="137"/>
      <c r="L237" s="266"/>
      <c r="M237" s="267"/>
      <c r="N237" s="74"/>
      <c r="O237" s="74"/>
      <c r="Q237" s="74"/>
      <c r="R237" s="74"/>
    </row>
    <row r="238" spans="1:18">
      <c r="A238" s="29">
        <v>251027112332</v>
      </c>
      <c r="B238" s="61"/>
      <c r="C238" s="4" t="s">
        <v>1602</v>
      </c>
      <c r="D238" s="4" t="s">
        <v>2007</v>
      </c>
      <c r="E238" s="3" t="s">
        <v>2035</v>
      </c>
      <c r="F238" s="3" t="s">
        <v>1459</v>
      </c>
      <c r="G238" s="137" t="s">
        <v>1435</v>
      </c>
      <c r="H238" s="74"/>
      <c r="I238" s="3"/>
      <c r="J238" s="3" t="s">
        <v>2036</v>
      </c>
      <c r="K238" s="137"/>
      <c r="L238" s="266"/>
      <c r="M238" s="267"/>
      <c r="N238" s="74"/>
      <c r="O238" s="74"/>
      <c r="Q238" s="74"/>
      <c r="R238" s="74"/>
    </row>
    <row r="239" spans="1:18">
      <c r="A239" s="29">
        <v>251027112333</v>
      </c>
      <c r="B239" s="61"/>
      <c r="C239" s="4" t="s">
        <v>1602</v>
      </c>
      <c r="D239" s="4" t="s">
        <v>2007</v>
      </c>
      <c r="E239" s="3" t="s">
        <v>2037</v>
      </c>
      <c r="F239" s="3" t="s">
        <v>2038</v>
      </c>
      <c r="G239" s="137" t="s">
        <v>1435</v>
      </c>
      <c r="H239" s="74"/>
      <c r="I239" s="3"/>
      <c r="J239" s="3" t="s">
        <v>2039</v>
      </c>
      <c r="K239" s="137"/>
      <c r="L239" s="266"/>
      <c r="M239" s="267"/>
      <c r="N239" s="74"/>
      <c r="O239" s="74"/>
      <c r="Q239" s="74"/>
      <c r="R239" s="74"/>
    </row>
    <row r="240" spans="1:18">
      <c r="A240" s="29">
        <v>250428082700</v>
      </c>
      <c r="B240" s="61"/>
      <c r="C240" s="4" t="s">
        <v>1602</v>
      </c>
      <c r="D240" s="4" t="s">
        <v>2040</v>
      </c>
      <c r="E240" s="3" t="s">
        <v>2041</v>
      </c>
      <c r="F240" s="3" t="s">
        <v>1506</v>
      </c>
      <c r="G240" s="137" t="s">
        <v>1435</v>
      </c>
      <c r="H240" s="62"/>
      <c r="J240" s="64" t="s">
        <v>2042</v>
      </c>
      <c r="K240" s="13"/>
      <c r="L240" s="73"/>
      <c r="M240" s="74"/>
      <c r="N240" s="74"/>
      <c r="O240" s="74"/>
      <c r="P240" s="74"/>
      <c r="Q240" s="74"/>
      <c r="R240" s="74"/>
    </row>
    <row r="241" spans="1:18">
      <c r="A241" s="29">
        <v>250415115100</v>
      </c>
      <c r="B241" s="4" t="s">
        <v>1430</v>
      </c>
      <c r="C241" s="4" t="s">
        <v>1602</v>
      </c>
      <c r="D241" s="4" t="s">
        <v>2040</v>
      </c>
      <c r="E241" s="3" t="s">
        <v>2043</v>
      </c>
      <c r="F241" s="3" t="s">
        <v>2044</v>
      </c>
      <c r="G241" s="137" t="s">
        <v>1435</v>
      </c>
      <c r="H241" s="60"/>
      <c r="J241" s="64" t="s">
        <v>2045</v>
      </c>
      <c r="K241" s="13"/>
      <c r="L241" s="73"/>
      <c r="M241" s="74"/>
      <c r="N241" s="74"/>
      <c r="O241" s="74"/>
      <c r="P241" s="74"/>
      <c r="Q241" s="74"/>
      <c r="R241" s="74"/>
    </row>
    <row r="242" spans="1:18">
      <c r="A242" s="29">
        <v>250415120000</v>
      </c>
      <c r="B242" s="4" t="s">
        <v>1430</v>
      </c>
      <c r="C242" s="4" t="s">
        <v>1602</v>
      </c>
      <c r="D242" s="4" t="s">
        <v>2040</v>
      </c>
      <c r="E242" s="3" t="s">
        <v>2046</v>
      </c>
      <c r="F242" s="3" t="s">
        <v>2047</v>
      </c>
      <c r="G242" s="137" t="s">
        <v>1435</v>
      </c>
      <c r="H242" s="60"/>
      <c r="J242" s="64" t="s">
        <v>2048</v>
      </c>
      <c r="K242" s="13"/>
      <c r="L242" s="73"/>
      <c r="M242" s="74"/>
      <c r="N242" s="74"/>
      <c r="O242" s="74"/>
      <c r="P242" s="74"/>
      <c r="Q242" s="74"/>
      <c r="R242" s="74"/>
    </row>
    <row r="243" spans="1:18">
      <c r="A243" s="29">
        <v>250408115300</v>
      </c>
      <c r="B243" s="4" t="s">
        <v>1430</v>
      </c>
      <c r="C243" s="4" t="s">
        <v>1602</v>
      </c>
      <c r="D243" s="4" t="s">
        <v>2040</v>
      </c>
      <c r="E243" s="3" t="s">
        <v>2049</v>
      </c>
      <c r="F243" s="3" t="s">
        <v>1506</v>
      </c>
      <c r="G243" s="137" t="s">
        <v>1435</v>
      </c>
      <c r="H243" s="60"/>
      <c r="J243" s="64" t="s">
        <v>2050</v>
      </c>
      <c r="K243" s="13"/>
      <c r="L243" s="73"/>
      <c r="M243" s="74"/>
      <c r="N243" s="74"/>
      <c r="O243" s="74"/>
      <c r="P243" s="74"/>
      <c r="Q243" s="74"/>
      <c r="R243" s="74"/>
    </row>
    <row r="244" spans="1:18">
      <c r="A244" s="29">
        <v>250408115200</v>
      </c>
      <c r="B244" s="4" t="s">
        <v>1430</v>
      </c>
      <c r="C244" s="4" t="s">
        <v>1602</v>
      </c>
      <c r="D244" s="4" t="s">
        <v>2040</v>
      </c>
      <c r="E244" s="3" t="s">
        <v>2051</v>
      </c>
      <c r="F244" s="3" t="s">
        <v>1506</v>
      </c>
      <c r="G244" s="137" t="s">
        <v>1435</v>
      </c>
      <c r="H244" s="60"/>
      <c r="J244" s="64" t="s">
        <v>2052</v>
      </c>
      <c r="K244" s="13"/>
      <c r="L244" s="73"/>
      <c r="M244" s="74"/>
      <c r="N244" s="74"/>
      <c r="O244" s="74"/>
      <c r="P244" s="74"/>
      <c r="Q244" s="74"/>
      <c r="R244" s="74"/>
    </row>
    <row r="245" spans="1:18">
      <c r="A245" s="29">
        <v>250415120200</v>
      </c>
      <c r="B245" s="4" t="s">
        <v>1430</v>
      </c>
      <c r="C245" s="4" t="s">
        <v>1602</v>
      </c>
      <c r="D245" s="4" t="s">
        <v>2040</v>
      </c>
      <c r="E245" s="3" t="s">
        <v>2053</v>
      </c>
      <c r="F245" s="3" t="s">
        <v>2054</v>
      </c>
      <c r="G245" s="137" t="s">
        <v>1435</v>
      </c>
      <c r="H245" s="60"/>
      <c r="J245" s="64" t="s">
        <v>2055</v>
      </c>
      <c r="K245" s="13"/>
      <c r="L245" s="73"/>
      <c r="M245" s="74"/>
      <c r="N245" s="74"/>
      <c r="O245" s="74"/>
      <c r="P245" s="74"/>
      <c r="Q245" s="74"/>
      <c r="R245" s="74"/>
    </row>
    <row r="246" spans="1:18">
      <c r="A246" s="29">
        <v>260224113900</v>
      </c>
      <c r="B246" s="61"/>
      <c r="C246" s="4" t="s">
        <v>1602</v>
      </c>
      <c r="D246" s="4" t="s">
        <v>2040</v>
      </c>
      <c r="E246" s="3" t="s">
        <v>6291</v>
      </c>
      <c r="F246" s="3" t="s">
        <v>3752</v>
      </c>
      <c r="G246" s="137" t="s">
        <v>3569</v>
      </c>
      <c r="H246" s="62"/>
      <c r="J246" s="64" t="s">
        <v>6292</v>
      </c>
      <c r="K246" s="13"/>
      <c r="L246" s="73"/>
      <c r="M246" s="74"/>
      <c r="N246" s="74"/>
      <c r="O246" s="74"/>
      <c r="P246" s="74"/>
      <c r="Q246" s="74"/>
      <c r="R246" s="74"/>
    </row>
    <row r="247" spans="1:18">
      <c r="A247" s="29">
        <v>250418220152</v>
      </c>
      <c r="B247" s="59" t="s">
        <v>1430</v>
      </c>
      <c r="C247" s="4" t="s">
        <v>1602</v>
      </c>
      <c r="D247" s="4" t="s">
        <v>2040</v>
      </c>
      <c r="E247" s="3" t="s">
        <v>2056</v>
      </c>
      <c r="F247" s="3" t="s">
        <v>1617</v>
      </c>
      <c r="G247" s="137" t="s">
        <v>1435</v>
      </c>
      <c r="H247" s="60"/>
      <c r="J247" s="64" t="s">
        <v>2057</v>
      </c>
      <c r="K247" s="13"/>
      <c r="L247" s="73"/>
      <c r="M247" s="74"/>
      <c r="N247" s="74"/>
      <c r="O247" s="74"/>
      <c r="P247" s="74"/>
      <c r="Q247" s="74"/>
      <c r="R247" s="74" t="s">
        <v>2058</v>
      </c>
    </row>
    <row r="248" spans="1:18">
      <c r="A248" s="29">
        <v>260224113800</v>
      </c>
      <c r="B248" s="61"/>
      <c r="C248" s="4" t="s">
        <v>1602</v>
      </c>
      <c r="D248" s="4" t="s">
        <v>2040</v>
      </c>
      <c r="E248" s="3" t="s">
        <v>10010</v>
      </c>
      <c r="F248" s="3" t="s">
        <v>3752</v>
      </c>
      <c r="G248" s="137" t="s">
        <v>3569</v>
      </c>
      <c r="H248" s="62"/>
      <c r="J248" s="64" t="s">
        <v>6290</v>
      </c>
      <c r="K248" s="13"/>
      <c r="L248" s="73"/>
      <c r="M248" s="74"/>
      <c r="N248" s="74"/>
      <c r="O248" s="74"/>
      <c r="P248" s="74"/>
      <c r="Q248" s="74"/>
      <c r="R248" s="74"/>
    </row>
    <row r="249" spans="1:18">
      <c r="A249" s="29">
        <v>250415120300</v>
      </c>
      <c r="B249" s="4" t="s">
        <v>1430</v>
      </c>
      <c r="C249" s="4" t="s">
        <v>1602</v>
      </c>
      <c r="D249" s="4" t="s">
        <v>2040</v>
      </c>
      <c r="E249" s="3" t="s">
        <v>2060</v>
      </c>
      <c r="F249" s="3" t="s">
        <v>2061</v>
      </c>
      <c r="G249" s="137" t="s">
        <v>1435</v>
      </c>
      <c r="H249" s="60"/>
      <c r="J249" s="64" t="s">
        <v>2062</v>
      </c>
      <c r="K249" s="13"/>
      <c r="L249" s="73"/>
      <c r="M249" s="74"/>
      <c r="N249" s="74"/>
      <c r="O249" s="74"/>
      <c r="P249" s="74"/>
      <c r="Q249" s="74"/>
      <c r="R249" s="74"/>
    </row>
    <row r="250" spans="1:18">
      <c r="A250" s="29">
        <v>250415120400</v>
      </c>
      <c r="B250" s="4" t="s">
        <v>1430</v>
      </c>
      <c r="C250" s="4" t="s">
        <v>1602</v>
      </c>
      <c r="D250" s="4" t="s">
        <v>2040</v>
      </c>
      <c r="E250" s="3" t="s">
        <v>2063</v>
      </c>
      <c r="F250" s="3" t="s">
        <v>1708</v>
      </c>
      <c r="G250" s="137" t="s">
        <v>1435</v>
      </c>
      <c r="H250" s="60"/>
      <c r="J250" s="64" t="s">
        <v>2064</v>
      </c>
      <c r="K250" s="13"/>
      <c r="L250" s="73"/>
      <c r="M250" s="74"/>
      <c r="N250" s="74"/>
      <c r="O250" s="74"/>
      <c r="P250" s="74"/>
      <c r="Q250" s="74"/>
      <c r="R250" s="74"/>
    </row>
    <row r="251" spans="1:18">
      <c r="A251" s="29">
        <v>250415114200</v>
      </c>
      <c r="B251" s="59" t="s">
        <v>1430</v>
      </c>
      <c r="C251" s="4" t="s">
        <v>1602</v>
      </c>
      <c r="D251" s="4" t="s">
        <v>2065</v>
      </c>
      <c r="E251" s="3" t="s">
        <v>2066</v>
      </c>
      <c r="F251" s="3" t="s">
        <v>2067</v>
      </c>
      <c r="G251" s="137" t="s">
        <v>1435</v>
      </c>
      <c r="H251" s="60"/>
      <c r="J251" s="64" t="s">
        <v>2068</v>
      </c>
      <c r="K251" s="13"/>
      <c r="L251" s="73"/>
      <c r="M251" s="74"/>
      <c r="N251" s="74"/>
      <c r="O251" s="74"/>
      <c r="P251" s="74"/>
      <c r="Q251" s="74"/>
      <c r="R251" s="74"/>
    </row>
    <row r="252" spans="1:18">
      <c r="A252" s="29">
        <v>241112000110</v>
      </c>
      <c r="B252" s="4" t="s">
        <v>1430</v>
      </c>
      <c r="C252" s="4" t="s">
        <v>1602</v>
      </c>
      <c r="D252" s="4" t="s">
        <v>2065</v>
      </c>
      <c r="E252" s="3" t="s">
        <v>2069</v>
      </c>
      <c r="F252" s="3" t="s">
        <v>1506</v>
      </c>
      <c r="G252" s="137" t="s">
        <v>1435</v>
      </c>
      <c r="H252" s="60"/>
      <c r="J252" s="64" t="s">
        <v>2070</v>
      </c>
      <c r="K252" s="11" t="s">
        <v>1645</v>
      </c>
      <c r="L252" s="73" t="s">
        <v>1646</v>
      </c>
      <c r="M252" s="74"/>
      <c r="N252" s="74"/>
      <c r="O252" s="74"/>
      <c r="P252" s="74"/>
      <c r="Q252" s="74"/>
      <c r="R252" s="74"/>
    </row>
    <row r="253" spans="1:18">
      <c r="A253" s="29">
        <v>250725102200</v>
      </c>
      <c r="B253" s="61"/>
      <c r="C253" s="4" t="s">
        <v>1602</v>
      </c>
      <c r="D253" s="4" t="s">
        <v>2065</v>
      </c>
      <c r="E253" s="7" t="s">
        <v>2071</v>
      </c>
      <c r="F253" s="45" t="s">
        <v>2072</v>
      </c>
      <c r="G253" s="137" t="s">
        <v>1435</v>
      </c>
      <c r="H253" s="62"/>
      <c r="J253" s="3" t="s">
        <v>2073</v>
      </c>
      <c r="K253" s="13"/>
      <c r="L253" s="73"/>
      <c r="M253" s="74"/>
      <c r="N253" s="74"/>
      <c r="O253" s="74"/>
      <c r="P253" s="74"/>
      <c r="Q253" s="74"/>
      <c r="R253" s="74"/>
    </row>
    <row r="254" spans="1:18">
      <c r="A254" s="29">
        <v>250401135800</v>
      </c>
      <c r="B254" s="4" t="s">
        <v>1430</v>
      </c>
      <c r="C254" s="4" t="s">
        <v>1602</v>
      </c>
      <c r="D254" s="4" t="s">
        <v>2065</v>
      </c>
      <c r="E254" s="3" t="s">
        <v>2074</v>
      </c>
      <c r="F254" s="3" t="s">
        <v>1999</v>
      </c>
      <c r="G254" s="137" t="s">
        <v>1435</v>
      </c>
      <c r="H254" s="60"/>
      <c r="I254" s="11"/>
      <c r="J254" s="64" t="s">
        <v>2075</v>
      </c>
      <c r="K254" s="13"/>
      <c r="L254" s="73"/>
      <c r="M254" s="74"/>
      <c r="N254" s="74"/>
      <c r="O254" s="74"/>
      <c r="P254" s="74"/>
      <c r="Q254" s="74"/>
      <c r="R254" s="74"/>
    </row>
    <row r="255" spans="1:18">
      <c r="A255" s="29">
        <v>250408115500</v>
      </c>
      <c r="B255" s="4" t="s">
        <v>1430</v>
      </c>
      <c r="C255" s="4" t="s">
        <v>1602</v>
      </c>
      <c r="D255" s="4" t="s">
        <v>2065</v>
      </c>
      <c r="E255" s="3" t="s">
        <v>2076</v>
      </c>
      <c r="F255" s="3" t="s">
        <v>1506</v>
      </c>
      <c r="G255" s="137" t="s">
        <v>1435</v>
      </c>
      <c r="H255" s="60"/>
      <c r="J255" s="64" t="s">
        <v>2077</v>
      </c>
      <c r="K255" s="13"/>
      <c r="L255" s="73"/>
      <c r="M255" s="74"/>
      <c r="N255" s="74"/>
      <c r="O255" s="74"/>
      <c r="P255" s="74"/>
      <c r="Q255" s="74"/>
      <c r="R255" s="74"/>
    </row>
    <row r="256" spans="1:18">
      <c r="A256" s="29">
        <v>250408115000</v>
      </c>
      <c r="B256" s="4" t="s">
        <v>1430</v>
      </c>
      <c r="C256" s="4" t="s">
        <v>1602</v>
      </c>
      <c r="D256" s="4" t="s">
        <v>2065</v>
      </c>
      <c r="E256" s="3" t="s">
        <v>2078</v>
      </c>
      <c r="F256" s="3" t="s">
        <v>2079</v>
      </c>
      <c r="G256" s="137" t="s">
        <v>1435</v>
      </c>
      <c r="H256" s="60"/>
      <c r="J256" s="64" t="s">
        <v>2080</v>
      </c>
      <c r="K256" s="13"/>
      <c r="L256" s="73"/>
      <c r="M256" s="74"/>
      <c r="N256" s="74"/>
      <c r="O256" s="74"/>
      <c r="P256" s="74"/>
      <c r="Q256" s="74"/>
      <c r="R256" s="74"/>
    </row>
    <row r="257" spans="1:18">
      <c r="A257" s="29">
        <v>250408114500</v>
      </c>
      <c r="B257" s="4" t="s">
        <v>1430</v>
      </c>
      <c r="C257" s="4" t="s">
        <v>1602</v>
      </c>
      <c r="D257" s="4" t="s">
        <v>2065</v>
      </c>
      <c r="E257" s="3" t="s">
        <v>2081</v>
      </c>
      <c r="F257" s="3" t="s">
        <v>2082</v>
      </c>
      <c r="G257" s="137" t="s">
        <v>1435</v>
      </c>
      <c r="H257" s="60"/>
      <c r="J257" s="64" t="s">
        <v>2083</v>
      </c>
      <c r="K257" s="13"/>
      <c r="L257" s="73"/>
      <c r="M257" s="74"/>
      <c r="N257" s="74"/>
      <c r="O257" s="74"/>
      <c r="P257" s="74"/>
      <c r="Q257" s="74"/>
      <c r="R257" s="74"/>
    </row>
    <row r="258" spans="1:18">
      <c r="A258" s="29">
        <v>250408115100</v>
      </c>
      <c r="B258" s="4" t="s">
        <v>1430</v>
      </c>
      <c r="C258" s="4" t="s">
        <v>1602</v>
      </c>
      <c r="D258" s="4" t="s">
        <v>2065</v>
      </c>
      <c r="E258" s="3" t="s">
        <v>2084</v>
      </c>
      <c r="F258" s="3" t="s">
        <v>2085</v>
      </c>
      <c r="G258" s="137" t="s">
        <v>1435</v>
      </c>
      <c r="H258" s="60"/>
      <c r="J258" s="64" t="s">
        <v>2086</v>
      </c>
      <c r="K258" s="13"/>
      <c r="L258" s="73"/>
      <c r="M258" s="74"/>
      <c r="N258" s="74"/>
      <c r="O258" s="74"/>
      <c r="P258" s="74"/>
      <c r="Q258" s="74"/>
      <c r="R258" s="74"/>
    </row>
    <row r="259" spans="1:18">
      <c r="A259" s="29">
        <v>250401135700</v>
      </c>
      <c r="B259" s="4" t="s">
        <v>1430</v>
      </c>
      <c r="C259" s="4" t="s">
        <v>1602</v>
      </c>
      <c r="D259" s="4" t="s">
        <v>2065</v>
      </c>
      <c r="E259" s="3" t="s">
        <v>2087</v>
      </c>
      <c r="F259" s="3" t="s">
        <v>1506</v>
      </c>
      <c r="G259" s="137" t="s">
        <v>1435</v>
      </c>
      <c r="H259" s="60"/>
      <c r="I259" s="11"/>
      <c r="J259" s="64" t="s">
        <v>2088</v>
      </c>
      <c r="K259" s="13"/>
      <c r="L259" s="73"/>
      <c r="M259" s="74"/>
      <c r="N259" s="74"/>
      <c r="O259" s="74"/>
      <c r="P259" s="74"/>
      <c r="Q259" s="74"/>
      <c r="R259" s="74"/>
    </row>
    <row r="260" spans="1:18">
      <c r="A260" s="29">
        <v>241112000114</v>
      </c>
      <c r="B260" s="4" t="s">
        <v>1430</v>
      </c>
      <c r="C260" s="4" t="s">
        <v>1602</v>
      </c>
      <c r="D260" s="4" t="s">
        <v>2065</v>
      </c>
      <c r="E260" s="3" t="s">
        <v>2089</v>
      </c>
      <c r="F260" s="3" t="s">
        <v>1506</v>
      </c>
      <c r="G260" s="137" t="s">
        <v>1435</v>
      </c>
      <c r="H260" s="60"/>
      <c r="J260" s="64" t="s">
        <v>2090</v>
      </c>
      <c r="K260" s="11" t="s">
        <v>1645</v>
      </c>
      <c r="L260" s="73" t="s">
        <v>1646</v>
      </c>
      <c r="M260" s="74"/>
      <c r="N260" s="74"/>
      <c r="O260" s="74"/>
      <c r="P260" s="74"/>
      <c r="Q260" s="74"/>
      <c r="R260" s="74"/>
    </row>
    <row r="261" spans="1:18">
      <c r="A261" s="29">
        <v>250415115200</v>
      </c>
      <c r="B261" s="4" t="s">
        <v>1430</v>
      </c>
      <c r="C261" s="4" t="s">
        <v>1602</v>
      </c>
      <c r="D261" s="4" t="s">
        <v>2065</v>
      </c>
      <c r="E261" s="3" t="s">
        <v>2091</v>
      </c>
      <c r="F261" s="3" t="s">
        <v>2092</v>
      </c>
      <c r="G261" s="137" t="s">
        <v>1435</v>
      </c>
      <c r="H261" s="60"/>
      <c r="J261" s="64" t="s">
        <v>2093</v>
      </c>
      <c r="K261" s="13"/>
      <c r="L261" s="73"/>
      <c r="M261" s="74"/>
      <c r="N261" s="74"/>
      <c r="O261" s="74"/>
      <c r="P261" s="74"/>
      <c r="Q261" s="74"/>
      <c r="R261" s="74"/>
    </row>
    <row r="262" spans="1:18">
      <c r="A262" s="29">
        <v>250401140700</v>
      </c>
      <c r="B262" s="4" t="s">
        <v>1430</v>
      </c>
      <c r="C262" s="4" t="s">
        <v>1602</v>
      </c>
      <c r="D262" s="4" t="s">
        <v>2065</v>
      </c>
      <c r="E262" s="7" t="s">
        <v>2094</v>
      </c>
      <c r="F262" s="3" t="s">
        <v>2095</v>
      </c>
      <c r="G262" s="137" t="s">
        <v>1435</v>
      </c>
      <c r="H262" s="60"/>
      <c r="I262" s="11"/>
      <c r="J262" s="64" t="s">
        <v>2096</v>
      </c>
      <c r="K262" s="13"/>
      <c r="L262" s="73"/>
      <c r="M262" s="74"/>
      <c r="N262" s="74"/>
      <c r="O262" s="74"/>
      <c r="P262" s="74"/>
      <c r="Q262" s="74"/>
      <c r="R262" s="74"/>
    </row>
    <row r="263" spans="1:18">
      <c r="A263" s="29">
        <v>250401140600</v>
      </c>
      <c r="B263" s="4" t="s">
        <v>1430</v>
      </c>
      <c r="C263" s="4" t="s">
        <v>1602</v>
      </c>
      <c r="D263" s="4" t="s">
        <v>2065</v>
      </c>
      <c r="E263" s="3" t="s">
        <v>2097</v>
      </c>
      <c r="F263" s="3" t="s">
        <v>1506</v>
      </c>
      <c r="G263" s="137" t="s">
        <v>1435</v>
      </c>
      <c r="H263" s="60"/>
      <c r="I263" s="11"/>
      <c r="J263" s="64" t="s">
        <v>2098</v>
      </c>
      <c r="K263" s="13"/>
      <c r="L263" s="73"/>
      <c r="M263" s="74"/>
      <c r="N263" s="74"/>
      <c r="O263" s="74"/>
      <c r="P263" s="74"/>
      <c r="Q263" s="74"/>
      <c r="R263" s="74"/>
    </row>
    <row r="264" spans="1:18">
      <c r="A264" s="29">
        <v>250704171400</v>
      </c>
      <c r="B264" s="61"/>
      <c r="C264" s="4" t="s">
        <v>1602</v>
      </c>
      <c r="D264" s="4" t="s">
        <v>2065</v>
      </c>
      <c r="E264" s="3" t="s">
        <v>2099</v>
      </c>
      <c r="F264" s="3" t="s">
        <v>1605</v>
      </c>
      <c r="G264" s="137" t="s">
        <v>1435</v>
      </c>
      <c r="H264" s="62"/>
      <c r="J264" s="64" t="s">
        <v>2100</v>
      </c>
      <c r="K264" s="13"/>
      <c r="L264" s="73"/>
      <c r="M264" s="74"/>
      <c r="N264" s="74"/>
      <c r="O264" s="74"/>
      <c r="P264" s="74"/>
      <c r="Q264" s="74"/>
      <c r="R264" s="74"/>
    </row>
    <row r="265" spans="1:18">
      <c r="A265" s="29">
        <v>250728102700</v>
      </c>
      <c r="B265" s="59" t="s">
        <v>1430</v>
      </c>
      <c r="C265" s="4" t="s">
        <v>1602</v>
      </c>
      <c r="D265" s="4" t="s">
        <v>2065</v>
      </c>
      <c r="E265" s="7" t="s">
        <v>1654</v>
      </c>
      <c r="F265" s="3" t="s">
        <v>1578</v>
      </c>
      <c r="G265" s="137" t="s">
        <v>1435</v>
      </c>
      <c r="H265" s="60"/>
      <c r="J265" s="64" t="s">
        <v>1655</v>
      </c>
      <c r="K265" s="13" t="s">
        <v>2101</v>
      </c>
      <c r="L265" s="73"/>
      <c r="M265" s="74"/>
      <c r="N265" s="74"/>
      <c r="O265" s="74"/>
      <c r="P265" s="74"/>
      <c r="Q265" s="74"/>
      <c r="R265" s="74"/>
    </row>
    <row r="266" spans="1:18">
      <c r="A266" s="29">
        <v>250728102600</v>
      </c>
      <c r="B266" s="59" t="s">
        <v>1430</v>
      </c>
      <c r="C266" s="4" t="s">
        <v>1602</v>
      </c>
      <c r="D266" s="4" t="s">
        <v>2065</v>
      </c>
      <c r="E266" s="7" t="s">
        <v>1657</v>
      </c>
      <c r="F266" s="3" t="s">
        <v>1578</v>
      </c>
      <c r="G266" s="137" t="s">
        <v>1435</v>
      </c>
      <c r="H266" s="60"/>
      <c r="J266" s="64" t="s">
        <v>1658</v>
      </c>
      <c r="K266" s="13" t="s">
        <v>2101</v>
      </c>
      <c r="L266" s="73"/>
      <c r="M266" s="74"/>
      <c r="N266" s="74"/>
      <c r="O266" s="74"/>
      <c r="P266" s="74"/>
      <c r="Q266" s="74"/>
      <c r="R266" s="74"/>
    </row>
    <row r="267" spans="1:18">
      <c r="A267" s="29">
        <v>250617141809</v>
      </c>
      <c r="B267" s="61"/>
      <c r="C267" s="4" t="s">
        <v>1602</v>
      </c>
      <c r="D267" s="4" t="s">
        <v>2065</v>
      </c>
      <c r="E267" s="7" t="s">
        <v>2102</v>
      </c>
      <c r="F267" s="3" t="s">
        <v>2103</v>
      </c>
      <c r="G267" s="137" t="s">
        <v>1435</v>
      </c>
      <c r="H267" s="82"/>
      <c r="J267" s="64" t="s">
        <v>2104</v>
      </c>
      <c r="K267" s="13"/>
      <c r="L267" s="73"/>
      <c r="M267" s="74"/>
      <c r="N267" s="74"/>
      <c r="O267" s="74"/>
      <c r="P267" s="74"/>
      <c r="Q267" s="74"/>
      <c r="R267" s="74"/>
    </row>
    <row r="268" spans="1:18">
      <c r="A268" s="29">
        <v>250617141807</v>
      </c>
      <c r="B268" s="61"/>
      <c r="C268" s="4" t="s">
        <v>1602</v>
      </c>
      <c r="D268" s="4" t="s">
        <v>2065</v>
      </c>
      <c r="E268" s="7" t="s">
        <v>2105</v>
      </c>
      <c r="F268" s="3" t="s">
        <v>2106</v>
      </c>
      <c r="G268" s="137" t="s">
        <v>1435</v>
      </c>
      <c r="H268" s="82"/>
      <c r="J268" s="64" t="s">
        <v>2107</v>
      </c>
      <c r="K268" s="13"/>
      <c r="L268" s="73"/>
      <c r="M268" s="74"/>
      <c r="N268" s="74"/>
      <c r="O268" s="74"/>
      <c r="P268" s="74"/>
      <c r="Q268" s="74"/>
      <c r="R268" s="74"/>
    </row>
    <row r="269" spans="1:18">
      <c r="A269" s="29">
        <v>241112000132</v>
      </c>
      <c r="B269" s="4" t="s">
        <v>1430</v>
      </c>
      <c r="C269" s="4" t="s">
        <v>1602</v>
      </c>
      <c r="D269" s="4" t="s">
        <v>2065</v>
      </c>
      <c r="E269" s="3" t="s">
        <v>2108</v>
      </c>
      <c r="F269" s="3" t="s">
        <v>1506</v>
      </c>
      <c r="G269" s="137" t="s">
        <v>1435</v>
      </c>
      <c r="H269" s="60"/>
      <c r="J269" s="64" t="s">
        <v>2109</v>
      </c>
      <c r="K269" s="11" t="s">
        <v>1645</v>
      </c>
      <c r="L269" s="73" t="s">
        <v>1646</v>
      </c>
      <c r="M269" s="74"/>
      <c r="N269" s="74"/>
      <c r="O269" s="74"/>
      <c r="P269" s="74"/>
      <c r="Q269" s="74"/>
      <c r="R269" s="74"/>
    </row>
    <row r="270" spans="1:18">
      <c r="A270" s="29">
        <v>250408115400</v>
      </c>
      <c r="B270" s="4" t="s">
        <v>1430</v>
      </c>
      <c r="C270" s="4" t="s">
        <v>1602</v>
      </c>
      <c r="D270" s="4" t="s">
        <v>2065</v>
      </c>
      <c r="E270" s="3" t="s">
        <v>2110</v>
      </c>
      <c r="F270" s="3" t="s">
        <v>1506</v>
      </c>
      <c r="G270" s="137" t="s">
        <v>1435</v>
      </c>
      <c r="H270" s="60"/>
      <c r="J270" s="64" t="s">
        <v>2111</v>
      </c>
      <c r="K270" s="13"/>
      <c r="L270" s="73"/>
      <c r="M270" s="74"/>
      <c r="N270" s="74"/>
      <c r="O270" s="74"/>
      <c r="P270" s="74"/>
      <c r="Q270" s="74"/>
      <c r="R270" s="74"/>
    </row>
    <row r="271" spans="1:18" ht="15">
      <c r="A271" s="29">
        <v>250721161928</v>
      </c>
      <c r="B271" s="63"/>
      <c r="C271" s="4" t="s">
        <v>1602</v>
      </c>
      <c r="D271" s="4" t="s">
        <v>2065</v>
      </c>
      <c r="E271" s="3" t="s">
        <v>2112</v>
      </c>
      <c r="F271" s="3" t="s">
        <v>2113</v>
      </c>
      <c r="G271" s="138" t="s">
        <v>1435</v>
      </c>
      <c r="J271" s="3" t="s">
        <v>2114</v>
      </c>
      <c r="K271" s="13"/>
      <c r="L271" s="73"/>
      <c r="M271" s="74"/>
      <c r="N271" s="74"/>
      <c r="O271" s="74"/>
      <c r="P271" s="74"/>
      <c r="Q271" s="74"/>
      <c r="R271" s="74"/>
    </row>
    <row r="272" spans="1:18">
      <c r="A272" s="29">
        <v>250415115000</v>
      </c>
      <c r="B272" s="4" t="s">
        <v>1430</v>
      </c>
      <c r="C272" s="4" t="s">
        <v>1602</v>
      </c>
      <c r="D272" s="4" t="s">
        <v>2065</v>
      </c>
      <c r="E272" s="3" t="s">
        <v>2115</v>
      </c>
      <c r="F272" s="3" t="s">
        <v>1506</v>
      </c>
      <c r="G272" s="137" t="s">
        <v>1435</v>
      </c>
      <c r="H272" s="60"/>
      <c r="J272" s="64" t="s">
        <v>2116</v>
      </c>
      <c r="K272" s="13"/>
      <c r="L272" s="73"/>
      <c r="M272" s="74"/>
      <c r="N272" s="74"/>
      <c r="O272" s="74"/>
      <c r="P272" s="74"/>
      <c r="Q272" s="74"/>
      <c r="R272" s="74"/>
    </row>
    <row r="273" spans="1:18" ht="15">
      <c r="A273" s="29">
        <v>250721161927</v>
      </c>
      <c r="B273" s="63"/>
      <c r="C273" s="4" t="s">
        <v>1602</v>
      </c>
      <c r="D273" s="4" t="s">
        <v>2117</v>
      </c>
      <c r="E273" s="3" t="s">
        <v>2118</v>
      </c>
      <c r="F273" s="3" t="s">
        <v>2085</v>
      </c>
      <c r="G273" s="137" t="s">
        <v>1435</v>
      </c>
      <c r="J273" s="3" t="s">
        <v>2119</v>
      </c>
      <c r="K273" s="13"/>
      <c r="L273" s="73"/>
      <c r="M273" s="74"/>
      <c r="N273" s="74"/>
      <c r="O273" s="74"/>
      <c r="P273" s="74"/>
      <c r="Q273" s="74"/>
      <c r="R273" s="74"/>
    </row>
    <row r="274" spans="1:18">
      <c r="A274" s="29">
        <v>250617141801</v>
      </c>
      <c r="B274" s="61"/>
      <c r="C274" s="4" t="s">
        <v>1602</v>
      </c>
      <c r="D274" s="4" t="s">
        <v>2117</v>
      </c>
      <c r="E274" s="7" t="s">
        <v>2120</v>
      </c>
      <c r="F274" s="3" t="s">
        <v>2121</v>
      </c>
      <c r="G274" s="137" t="s">
        <v>1435</v>
      </c>
      <c r="H274" s="82"/>
      <c r="J274" s="64" t="s">
        <v>2122</v>
      </c>
      <c r="K274" s="13"/>
      <c r="L274" s="73"/>
      <c r="M274" s="74" t="s">
        <v>2123</v>
      </c>
      <c r="N274" s="74"/>
      <c r="O274" s="74" t="s">
        <v>2123</v>
      </c>
      <c r="P274" s="74"/>
      <c r="Q274" s="74"/>
      <c r="R274" s="74"/>
    </row>
    <row r="275" spans="1:18">
      <c r="A275" s="29">
        <v>250617141802</v>
      </c>
      <c r="B275" s="61"/>
      <c r="C275" s="4" t="s">
        <v>1602</v>
      </c>
      <c r="D275" s="4" t="s">
        <v>2117</v>
      </c>
      <c r="E275" s="7" t="s">
        <v>2124</v>
      </c>
      <c r="F275" s="3" t="s">
        <v>2125</v>
      </c>
      <c r="G275" s="137" t="s">
        <v>1463</v>
      </c>
      <c r="H275" s="82"/>
      <c r="J275" s="64" t="s">
        <v>2126</v>
      </c>
      <c r="K275" s="13"/>
      <c r="L275" s="73"/>
      <c r="M275" s="74"/>
      <c r="N275" s="74"/>
      <c r="O275" s="74"/>
      <c r="P275" s="74"/>
      <c r="Q275" s="74"/>
      <c r="R275" s="74"/>
    </row>
    <row r="276" spans="1:18">
      <c r="A276" s="29">
        <v>250617141805</v>
      </c>
      <c r="B276" s="61"/>
      <c r="C276" s="4" t="s">
        <v>1602</v>
      </c>
      <c r="D276" s="4" t="s">
        <v>2117</v>
      </c>
      <c r="E276" s="7" t="s">
        <v>2127</v>
      </c>
      <c r="F276" s="3" t="s">
        <v>2128</v>
      </c>
      <c r="G276" s="137" t="s">
        <v>1435</v>
      </c>
      <c r="H276" s="82"/>
      <c r="J276" s="64" t="s">
        <v>2129</v>
      </c>
      <c r="K276" s="13"/>
      <c r="L276" s="73"/>
      <c r="M276" s="74"/>
      <c r="N276" s="74"/>
      <c r="O276" s="74"/>
      <c r="P276" s="74"/>
      <c r="Q276" s="74"/>
      <c r="R276" s="74"/>
    </row>
    <row r="277" spans="1:18">
      <c r="A277" s="29">
        <v>250617141806</v>
      </c>
      <c r="B277" s="61"/>
      <c r="C277" s="4" t="s">
        <v>1602</v>
      </c>
      <c r="D277" s="4" t="s">
        <v>2117</v>
      </c>
      <c r="E277" s="7" t="s">
        <v>2130</v>
      </c>
      <c r="F277" s="3" t="s">
        <v>2125</v>
      </c>
      <c r="G277" s="137" t="s">
        <v>1463</v>
      </c>
      <c r="H277" s="82"/>
      <c r="J277" s="64" t="s">
        <v>2131</v>
      </c>
      <c r="K277" s="13"/>
      <c r="L277" s="73"/>
      <c r="M277" s="74"/>
      <c r="N277" s="74"/>
      <c r="O277" s="74"/>
      <c r="P277" s="74"/>
      <c r="Q277" s="74"/>
      <c r="R277" s="74"/>
    </row>
    <row r="278" spans="1:18">
      <c r="A278" s="29">
        <v>250617141803</v>
      </c>
      <c r="B278" s="61"/>
      <c r="C278" s="4" t="s">
        <v>1602</v>
      </c>
      <c r="D278" s="4" t="s">
        <v>2117</v>
      </c>
      <c r="E278" s="7" t="s">
        <v>2132</v>
      </c>
      <c r="F278" s="3" t="s">
        <v>2133</v>
      </c>
      <c r="G278" s="137" t="s">
        <v>1435</v>
      </c>
      <c r="H278" s="82"/>
      <c r="J278" s="64" t="s">
        <v>2134</v>
      </c>
      <c r="K278" s="13"/>
      <c r="L278" s="73"/>
      <c r="M278" s="74"/>
      <c r="N278" s="74"/>
      <c r="O278" s="74"/>
      <c r="P278" s="74"/>
      <c r="Q278" s="74"/>
      <c r="R278" s="74"/>
    </row>
    <row r="279" spans="1:18">
      <c r="A279" s="29">
        <v>250617141804</v>
      </c>
      <c r="B279" s="61"/>
      <c r="C279" s="4" t="s">
        <v>1602</v>
      </c>
      <c r="D279" s="4" t="s">
        <v>2117</v>
      </c>
      <c r="E279" s="7" t="s">
        <v>2135</v>
      </c>
      <c r="F279" s="3" t="s">
        <v>2125</v>
      </c>
      <c r="G279" s="137" t="s">
        <v>1463</v>
      </c>
      <c r="H279" s="82"/>
      <c r="J279" s="64" t="s">
        <v>2136</v>
      </c>
      <c r="K279" s="13"/>
      <c r="L279" s="73"/>
      <c r="M279" s="74"/>
      <c r="N279" s="74"/>
      <c r="O279" s="74"/>
      <c r="P279" s="74"/>
      <c r="Q279" s="74"/>
      <c r="R279" s="74"/>
    </row>
    <row r="280" spans="1:18">
      <c r="A280" s="29">
        <v>250418220154</v>
      </c>
      <c r="B280" s="4" t="s">
        <v>1430</v>
      </c>
      <c r="C280" s="4" t="s">
        <v>1602</v>
      </c>
      <c r="D280" s="4" t="s">
        <v>2117</v>
      </c>
      <c r="E280" s="3" t="s">
        <v>2137</v>
      </c>
      <c r="F280" s="3" t="s">
        <v>2133</v>
      </c>
      <c r="G280" s="137" t="s">
        <v>1435</v>
      </c>
      <c r="H280" s="60"/>
      <c r="J280" s="64" t="s">
        <v>2138</v>
      </c>
      <c r="K280" s="13"/>
      <c r="L280" s="73"/>
      <c r="M280" s="74"/>
      <c r="N280" s="74"/>
      <c r="O280" s="74"/>
      <c r="P280" s="74"/>
      <c r="Q280" s="74"/>
      <c r="R280" s="74" t="s">
        <v>2139</v>
      </c>
    </row>
    <row r="281" spans="1:18">
      <c r="A281" s="29">
        <v>260224155013</v>
      </c>
      <c r="B281" s="61"/>
      <c r="C281" s="4" t="s">
        <v>1602</v>
      </c>
      <c r="D281" s="4" t="s">
        <v>6297</v>
      </c>
      <c r="E281" s="3" t="s">
        <v>6304</v>
      </c>
      <c r="F281" s="3" t="s">
        <v>6305</v>
      </c>
      <c r="G281" s="137" t="s">
        <v>1435</v>
      </c>
      <c r="H281" s="62"/>
      <c r="J281" s="281" t="s">
        <v>6306</v>
      </c>
      <c r="K281" s="13"/>
      <c r="L281" s="73"/>
      <c r="M281" s="74"/>
      <c r="N281" s="74"/>
      <c r="O281" s="74"/>
      <c r="P281" s="74"/>
      <c r="Q281" s="74"/>
      <c r="R281" s="74"/>
    </row>
    <row r="282" spans="1:18">
      <c r="A282" s="29">
        <v>260224150900</v>
      </c>
      <c r="B282" s="61"/>
      <c r="C282" s="4" t="s">
        <v>1602</v>
      </c>
      <c r="D282" s="4" t="s">
        <v>6297</v>
      </c>
      <c r="E282" s="281" t="s">
        <v>6300</v>
      </c>
      <c r="F282" s="281" t="s">
        <v>1438</v>
      </c>
      <c r="G282" s="137" t="s">
        <v>1435</v>
      </c>
      <c r="H282" s="62"/>
      <c r="J282" s="281" t="s">
        <v>6301</v>
      </c>
      <c r="K282" s="13"/>
      <c r="L282" s="73"/>
      <c r="M282" s="74"/>
      <c r="N282" s="74"/>
      <c r="O282" s="74"/>
      <c r="P282" s="74"/>
      <c r="Q282" s="74"/>
      <c r="R282" s="74"/>
    </row>
    <row r="283" spans="1:18">
      <c r="A283" s="29">
        <v>260224151200</v>
      </c>
      <c r="B283" s="61"/>
      <c r="C283" s="4" t="s">
        <v>1602</v>
      </c>
      <c r="D283" s="4" t="s">
        <v>6297</v>
      </c>
      <c r="E283" s="3" t="s">
        <v>6302</v>
      </c>
      <c r="F283" s="282" t="s">
        <v>5512</v>
      </c>
      <c r="G283" s="137" t="s">
        <v>1435</v>
      </c>
      <c r="H283" s="62"/>
      <c r="J283" s="3" t="s">
        <v>6303</v>
      </c>
      <c r="K283" s="13"/>
      <c r="L283" s="73"/>
      <c r="M283" s="74"/>
      <c r="N283" s="74"/>
      <c r="O283" s="74"/>
      <c r="P283" s="74"/>
      <c r="Q283" s="74"/>
      <c r="R283" s="74"/>
    </row>
    <row r="284" spans="1:18">
      <c r="A284" s="29">
        <v>260224145500</v>
      </c>
      <c r="B284" s="61"/>
      <c r="C284" s="4" t="s">
        <v>1602</v>
      </c>
      <c r="D284" s="4" t="s">
        <v>6297</v>
      </c>
      <c r="E284" s="3" t="s">
        <v>5202</v>
      </c>
      <c r="F284" s="3" t="s">
        <v>6298</v>
      </c>
      <c r="G284" s="137" t="s">
        <v>1435</v>
      </c>
      <c r="H284" s="62"/>
      <c r="J284" s="281" t="s">
        <v>6299</v>
      </c>
      <c r="K284" s="13"/>
      <c r="L284" s="73"/>
      <c r="M284" s="74"/>
      <c r="N284" s="74"/>
      <c r="O284" s="74"/>
      <c r="P284" s="74"/>
      <c r="Q284" s="74"/>
      <c r="R284" s="74"/>
    </row>
    <row r="285" spans="1:18">
      <c r="A285" s="29">
        <v>250425153910</v>
      </c>
      <c r="B285" s="61"/>
      <c r="C285" s="4" t="s">
        <v>1602</v>
      </c>
      <c r="D285" s="4" t="s">
        <v>2140</v>
      </c>
      <c r="E285" s="3" t="s">
        <v>2141</v>
      </c>
      <c r="F285" s="3" t="s">
        <v>2142</v>
      </c>
      <c r="G285" s="137" t="s">
        <v>1435</v>
      </c>
      <c r="H285" s="62"/>
      <c r="J285" s="64" t="s">
        <v>2143</v>
      </c>
      <c r="K285" s="13"/>
      <c r="L285" s="73"/>
      <c r="M285" s="74"/>
      <c r="N285" s="74" t="s">
        <v>2144</v>
      </c>
      <c r="O285" s="74"/>
      <c r="P285" s="74"/>
      <c r="Q285" s="74"/>
      <c r="R285" s="74"/>
    </row>
    <row r="286" spans="1:18">
      <c r="A286" s="29">
        <v>250425201024</v>
      </c>
      <c r="B286" s="61"/>
      <c r="C286" s="4" t="s">
        <v>1602</v>
      </c>
      <c r="D286" s="4" t="s">
        <v>2140</v>
      </c>
      <c r="E286" s="3" t="s">
        <v>10639</v>
      </c>
      <c r="F286" s="3" t="s">
        <v>2228</v>
      </c>
      <c r="G286" s="138" t="s">
        <v>1435</v>
      </c>
      <c r="H286" s="62"/>
      <c r="J286" s="64" t="s">
        <v>2277</v>
      </c>
      <c r="K286" s="13"/>
      <c r="L286" s="73"/>
      <c r="M286" s="74"/>
      <c r="N286" s="74" t="s">
        <v>2278</v>
      </c>
      <c r="O286" s="74"/>
      <c r="P286" s="74"/>
      <c r="Q286" s="74"/>
      <c r="R286" s="74"/>
    </row>
    <row r="287" spans="1:18">
      <c r="A287" s="29">
        <v>250425201715</v>
      </c>
      <c r="B287" s="61"/>
      <c r="C287" s="4" t="s">
        <v>1602</v>
      </c>
      <c r="D287" s="4" t="s">
        <v>2140</v>
      </c>
      <c r="E287" s="3" t="s">
        <v>2145</v>
      </c>
      <c r="F287" s="3" t="s">
        <v>1908</v>
      </c>
      <c r="G287" s="138" t="s">
        <v>1435</v>
      </c>
      <c r="H287" s="62"/>
      <c r="J287" s="64" t="s">
        <v>2146</v>
      </c>
      <c r="K287" s="13"/>
      <c r="L287" s="73"/>
      <c r="M287" s="74"/>
      <c r="N287" s="74" t="s">
        <v>2147</v>
      </c>
      <c r="O287" s="74"/>
      <c r="P287" s="74"/>
      <c r="Q287" s="74"/>
      <c r="R287" s="74"/>
    </row>
    <row r="288" spans="1:18">
      <c r="A288" s="29">
        <v>250331102100</v>
      </c>
      <c r="B288" s="59" t="s">
        <v>1430</v>
      </c>
      <c r="C288" s="4" t="s">
        <v>1602</v>
      </c>
      <c r="D288" s="4" t="s">
        <v>2140</v>
      </c>
      <c r="E288" s="3" t="s">
        <v>2148</v>
      </c>
      <c r="F288" s="3" t="s">
        <v>1506</v>
      </c>
      <c r="G288" s="137" t="s">
        <v>1435</v>
      </c>
      <c r="H288" s="60"/>
      <c r="J288" s="64" t="s">
        <v>2149</v>
      </c>
      <c r="K288" s="13"/>
      <c r="L288" s="73"/>
      <c r="M288" s="74" t="s">
        <v>2150</v>
      </c>
      <c r="N288" s="74" t="s">
        <v>2150</v>
      </c>
      <c r="O288" s="74" t="s">
        <v>2150</v>
      </c>
      <c r="P288" s="74"/>
      <c r="Q288" s="74"/>
      <c r="R288" s="74"/>
    </row>
    <row r="289" spans="1:18">
      <c r="A289" s="29">
        <v>250220102901</v>
      </c>
      <c r="B289" s="59" t="s">
        <v>1430</v>
      </c>
      <c r="C289" s="4" t="s">
        <v>1602</v>
      </c>
      <c r="D289" s="4" t="s">
        <v>2140</v>
      </c>
      <c r="E289" s="3" t="s">
        <v>2151</v>
      </c>
      <c r="F289" s="3" t="s">
        <v>2121</v>
      </c>
      <c r="G289" s="138" t="s">
        <v>1435</v>
      </c>
      <c r="H289" s="60"/>
      <c r="J289" s="64" t="s">
        <v>2152</v>
      </c>
      <c r="K289" s="13"/>
      <c r="L289" s="73"/>
      <c r="M289" s="74" t="s">
        <v>2153</v>
      </c>
      <c r="N289" s="74"/>
      <c r="O289" s="74"/>
      <c r="P289" s="74"/>
      <c r="Q289" s="74" t="s">
        <v>10683</v>
      </c>
      <c r="R289" s="74"/>
    </row>
    <row r="290" spans="1:18">
      <c r="A290" s="29">
        <v>250220102902</v>
      </c>
      <c r="B290" s="59" t="s">
        <v>1430</v>
      </c>
      <c r="C290" s="4" t="s">
        <v>1602</v>
      </c>
      <c r="D290" s="4" t="s">
        <v>2140</v>
      </c>
      <c r="E290" s="3" t="s">
        <v>2154</v>
      </c>
      <c r="F290" s="3" t="s">
        <v>1444</v>
      </c>
      <c r="G290" s="138" t="s">
        <v>1435</v>
      </c>
      <c r="H290" s="60"/>
      <c r="J290" s="64" t="s">
        <v>2155</v>
      </c>
      <c r="K290" s="13"/>
      <c r="L290" s="73"/>
      <c r="M290" s="74" t="s">
        <v>2156</v>
      </c>
      <c r="N290" s="74"/>
      <c r="O290" s="74"/>
      <c r="P290" s="74"/>
      <c r="Q290" s="74" t="s">
        <v>10684</v>
      </c>
      <c r="R290" s="74"/>
    </row>
    <row r="291" spans="1:18" ht="26">
      <c r="A291" s="29">
        <v>250220100701</v>
      </c>
      <c r="B291" s="59" t="s">
        <v>1430</v>
      </c>
      <c r="C291" s="4" t="s">
        <v>1602</v>
      </c>
      <c r="D291" s="4" t="s">
        <v>2140</v>
      </c>
      <c r="E291" s="3" t="s">
        <v>2157</v>
      </c>
      <c r="F291" s="3" t="s">
        <v>2158</v>
      </c>
      <c r="G291" s="138" t="s">
        <v>1435</v>
      </c>
      <c r="H291" s="60"/>
      <c r="J291" s="64" t="s">
        <v>2159</v>
      </c>
      <c r="K291" s="12" t="s">
        <v>2160</v>
      </c>
      <c r="L291" s="73"/>
      <c r="M291" s="74" t="s">
        <v>2161</v>
      </c>
      <c r="N291" s="74"/>
      <c r="O291" s="74"/>
      <c r="P291" s="74"/>
      <c r="Q291" s="74" t="s">
        <v>10685</v>
      </c>
      <c r="R291" s="74"/>
    </row>
    <row r="292" spans="1:18">
      <c r="A292" s="29">
        <v>250220102900</v>
      </c>
      <c r="B292" s="59" t="s">
        <v>1430</v>
      </c>
      <c r="C292" s="4" t="s">
        <v>1602</v>
      </c>
      <c r="D292" s="4" t="s">
        <v>2140</v>
      </c>
      <c r="E292" s="3" t="s">
        <v>2162</v>
      </c>
      <c r="F292" s="3" t="s">
        <v>2163</v>
      </c>
      <c r="G292" s="138" t="s">
        <v>1435</v>
      </c>
      <c r="H292" s="60"/>
      <c r="J292" s="64" t="s">
        <v>2164</v>
      </c>
      <c r="K292" s="13"/>
      <c r="L292" s="73"/>
      <c r="M292" s="74" t="s">
        <v>2161</v>
      </c>
      <c r="N292" s="74"/>
      <c r="O292" s="74"/>
      <c r="P292" s="74"/>
      <c r="Q292" s="74" t="s">
        <v>10686</v>
      </c>
      <c r="R292" s="74"/>
    </row>
    <row r="293" spans="1:18">
      <c r="A293" s="29">
        <v>250827113500</v>
      </c>
      <c r="B293" s="61"/>
      <c r="C293" s="4" t="s">
        <v>1602</v>
      </c>
      <c r="D293" s="4" t="s">
        <v>2140</v>
      </c>
      <c r="E293" s="3" t="s">
        <v>2165</v>
      </c>
      <c r="F293" s="3" t="s">
        <v>2166</v>
      </c>
      <c r="G293" s="137" t="s">
        <v>1435</v>
      </c>
      <c r="H293" s="62"/>
      <c r="J293" s="3" t="s">
        <v>2167</v>
      </c>
      <c r="K293" s="13"/>
      <c r="L293" s="73"/>
      <c r="M293" s="74"/>
      <c r="N293" s="74" t="s">
        <v>2168</v>
      </c>
      <c r="O293" s="74"/>
      <c r="P293" s="74"/>
      <c r="Q293" s="74"/>
      <c r="R293" s="74"/>
    </row>
    <row r="294" spans="1:18">
      <c r="A294" s="29">
        <v>250325134509</v>
      </c>
      <c r="B294" s="59" t="s">
        <v>1430</v>
      </c>
      <c r="C294" s="4" t="s">
        <v>1602</v>
      </c>
      <c r="D294" s="4" t="s">
        <v>2140</v>
      </c>
      <c r="E294" s="3" t="s">
        <v>2169</v>
      </c>
      <c r="F294" s="3" t="s">
        <v>2170</v>
      </c>
      <c r="G294" s="137" t="s">
        <v>1435</v>
      </c>
      <c r="H294" s="60"/>
      <c r="J294" s="64" t="s">
        <v>2171</v>
      </c>
      <c r="K294" s="13"/>
      <c r="L294" s="73"/>
      <c r="M294" s="74"/>
      <c r="N294" s="74"/>
      <c r="O294" s="74" t="s">
        <v>2172</v>
      </c>
      <c r="P294" s="74"/>
      <c r="Q294" s="74"/>
      <c r="R294" s="74"/>
    </row>
    <row r="295" spans="1:18">
      <c r="A295" s="29">
        <v>250425201712</v>
      </c>
      <c r="B295" s="61"/>
      <c r="C295" s="4" t="s">
        <v>1602</v>
      </c>
      <c r="D295" s="4" t="s">
        <v>2140</v>
      </c>
      <c r="E295" s="3" t="s">
        <v>2173</v>
      </c>
      <c r="F295" s="3" t="s">
        <v>1456</v>
      </c>
      <c r="G295" s="137" t="s">
        <v>1435</v>
      </c>
      <c r="H295" s="62"/>
      <c r="J295" s="64" t="s">
        <v>2174</v>
      </c>
      <c r="K295" s="13"/>
      <c r="L295" s="73"/>
      <c r="M295" s="74"/>
      <c r="N295" s="74" t="s">
        <v>2175</v>
      </c>
      <c r="O295" s="74"/>
      <c r="P295" s="74"/>
      <c r="Q295" s="74"/>
      <c r="R295" s="74"/>
    </row>
    <row r="296" spans="1:18">
      <c r="A296" s="29">
        <v>250425201713</v>
      </c>
      <c r="B296" s="61"/>
      <c r="C296" s="4" t="s">
        <v>1602</v>
      </c>
      <c r="D296" s="4" t="s">
        <v>2140</v>
      </c>
      <c r="E296" s="3" t="s">
        <v>2176</v>
      </c>
      <c r="F296" s="3" t="s">
        <v>1456</v>
      </c>
      <c r="G296" s="137" t="s">
        <v>1435</v>
      </c>
      <c r="H296" s="62"/>
      <c r="J296" s="64" t="s">
        <v>2177</v>
      </c>
      <c r="K296" s="13"/>
      <c r="L296" s="73"/>
      <c r="M296" s="74"/>
      <c r="N296" s="74" t="s">
        <v>2178</v>
      </c>
      <c r="O296" s="74"/>
      <c r="P296" s="74"/>
      <c r="Q296" s="74"/>
      <c r="R296" s="74"/>
    </row>
    <row r="297" spans="1:18">
      <c r="A297" s="29">
        <v>250425201714</v>
      </c>
      <c r="B297" s="61"/>
      <c r="C297" s="4" t="s">
        <v>1602</v>
      </c>
      <c r="D297" s="4" t="s">
        <v>2140</v>
      </c>
      <c r="E297" s="3" t="s">
        <v>2179</v>
      </c>
      <c r="F297" s="3" t="s">
        <v>1456</v>
      </c>
      <c r="G297" s="137" t="s">
        <v>1435</v>
      </c>
      <c r="H297" s="62"/>
      <c r="J297" s="64" t="s">
        <v>2180</v>
      </c>
      <c r="K297" s="13"/>
      <c r="L297" s="73"/>
      <c r="M297" s="74"/>
      <c r="N297" s="74" t="s">
        <v>2181</v>
      </c>
      <c r="O297" s="74"/>
      <c r="P297" s="74"/>
      <c r="Q297" s="74"/>
      <c r="R297" s="74"/>
    </row>
    <row r="298" spans="1:18">
      <c r="A298" s="29">
        <v>250425201612</v>
      </c>
      <c r="B298" s="61"/>
      <c r="C298" s="4" t="s">
        <v>1602</v>
      </c>
      <c r="D298" s="4" t="s">
        <v>2140</v>
      </c>
      <c r="E298" s="3" t="s">
        <v>2182</v>
      </c>
      <c r="F298" s="3" t="s">
        <v>1536</v>
      </c>
      <c r="G298" s="138" t="s">
        <v>1435</v>
      </c>
      <c r="H298" s="62"/>
      <c r="I298" s="118" t="s">
        <v>1403</v>
      </c>
      <c r="J298" s="64" t="s">
        <v>2183</v>
      </c>
      <c r="K298" s="13"/>
      <c r="L298" s="73"/>
      <c r="M298" s="74"/>
      <c r="N298" s="74" t="s">
        <v>2184</v>
      </c>
      <c r="O298" s="74"/>
      <c r="P298" s="74"/>
      <c r="Q298" s="74"/>
      <c r="R298" s="74"/>
    </row>
    <row r="299" spans="1:18">
      <c r="A299" s="29">
        <v>241112000009</v>
      </c>
      <c r="B299" s="59" t="s">
        <v>1430</v>
      </c>
      <c r="C299" s="4" t="s">
        <v>1602</v>
      </c>
      <c r="D299" s="4" t="s">
        <v>2140</v>
      </c>
      <c r="E299" s="3" t="s">
        <v>2185</v>
      </c>
      <c r="F299" s="3" t="s">
        <v>2186</v>
      </c>
      <c r="G299" s="137" t="s">
        <v>1435</v>
      </c>
      <c r="H299" s="60"/>
      <c r="J299" s="64" t="s">
        <v>2187</v>
      </c>
      <c r="K299" s="11"/>
      <c r="L299" s="73" t="s">
        <v>2188</v>
      </c>
      <c r="M299" s="74"/>
      <c r="N299" s="74" t="s">
        <v>2189</v>
      </c>
      <c r="O299" s="74" t="s">
        <v>2190</v>
      </c>
      <c r="P299" s="74"/>
      <c r="Q299" s="74"/>
      <c r="R299" s="74"/>
    </row>
    <row r="300" spans="1:18">
      <c r="A300" s="29">
        <v>250331162604</v>
      </c>
      <c r="B300" s="59" t="s">
        <v>1430</v>
      </c>
      <c r="C300" s="4" t="s">
        <v>1602</v>
      </c>
      <c r="D300" s="4" t="s">
        <v>2140</v>
      </c>
      <c r="E300" s="3" t="s">
        <v>2191</v>
      </c>
      <c r="F300" s="3" t="s">
        <v>2192</v>
      </c>
      <c r="G300" s="138" t="s">
        <v>1435</v>
      </c>
      <c r="H300" s="60"/>
      <c r="J300" s="64" t="s">
        <v>2193</v>
      </c>
      <c r="K300" s="13"/>
      <c r="L300" s="73"/>
      <c r="M300" s="74"/>
      <c r="N300" s="74" t="s">
        <v>2194</v>
      </c>
      <c r="O300" s="74"/>
      <c r="P300" s="74"/>
      <c r="Q300" s="74"/>
      <c r="R300" s="74"/>
    </row>
    <row r="301" spans="1:18">
      <c r="A301" s="29">
        <v>250331162603</v>
      </c>
      <c r="B301" s="59" t="s">
        <v>1430</v>
      </c>
      <c r="C301" s="4" t="s">
        <v>1602</v>
      </c>
      <c r="D301" s="4" t="s">
        <v>2140</v>
      </c>
      <c r="E301" s="3" t="s">
        <v>2195</v>
      </c>
      <c r="F301" s="3" t="s">
        <v>1531</v>
      </c>
      <c r="G301" s="138" t="s">
        <v>1435</v>
      </c>
      <c r="H301" s="60"/>
      <c r="J301" s="64" t="s">
        <v>2196</v>
      </c>
      <c r="K301" s="13"/>
      <c r="L301" s="73"/>
      <c r="M301" s="74"/>
      <c r="N301" s="74" t="s">
        <v>2197</v>
      </c>
      <c r="O301" s="74"/>
      <c r="P301" s="74"/>
      <c r="Q301" s="74"/>
      <c r="R301" s="74"/>
    </row>
    <row r="302" spans="1:18">
      <c r="A302" s="29">
        <v>241112000010</v>
      </c>
      <c r="B302" s="59" t="s">
        <v>1430</v>
      </c>
      <c r="C302" s="4" t="s">
        <v>1602</v>
      </c>
      <c r="D302" s="4" t="s">
        <v>2140</v>
      </c>
      <c r="E302" s="3" t="s">
        <v>2198</v>
      </c>
      <c r="F302" s="3" t="s">
        <v>2199</v>
      </c>
      <c r="G302" s="137" t="s">
        <v>1435</v>
      </c>
      <c r="H302" s="60"/>
      <c r="J302" s="64" t="s">
        <v>2200</v>
      </c>
      <c r="K302" s="11"/>
      <c r="L302" s="73" t="s">
        <v>2201</v>
      </c>
      <c r="M302" s="74" t="s">
        <v>2202</v>
      </c>
      <c r="N302" s="74"/>
      <c r="O302" s="74" t="s">
        <v>2202</v>
      </c>
      <c r="P302" s="74" t="s">
        <v>2203</v>
      </c>
      <c r="Q302" s="74" t="s">
        <v>10687</v>
      </c>
      <c r="R302" s="74"/>
    </row>
    <row r="303" spans="1:18">
      <c r="A303" s="29">
        <v>250425201017</v>
      </c>
      <c r="B303" s="61"/>
      <c r="C303" s="4" t="s">
        <v>1602</v>
      </c>
      <c r="D303" s="4" t="s">
        <v>2140</v>
      </c>
      <c r="E303" s="3" t="s">
        <v>2204</v>
      </c>
      <c r="F303" s="3" t="s">
        <v>1858</v>
      </c>
      <c r="G303" s="138" t="s">
        <v>1435</v>
      </c>
      <c r="H303" s="62"/>
      <c r="J303" s="64" t="s">
        <v>2205</v>
      </c>
      <c r="K303" s="13"/>
      <c r="L303" s="73"/>
      <c r="M303" s="74"/>
      <c r="N303" s="74" t="s">
        <v>2206</v>
      </c>
      <c r="O303" s="74"/>
      <c r="P303" s="74"/>
      <c r="Q303" s="74"/>
      <c r="R303" s="74"/>
    </row>
    <row r="304" spans="1:18">
      <c r="A304" s="29">
        <v>250325134510</v>
      </c>
      <c r="B304" s="59" t="s">
        <v>1430</v>
      </c>
      <c r="C304" s="4" t="s">
        <v>1602</v>
      </c>
      <c r="D304" s="4" t="s">
        <v>2140</v>
      </c>
      <c r="E304" s="3" t="s">
        <v>2207</v>
      </c>
      <c r="F304" s="3" t="s">
        <v>1735</v>
      </c>
      <c r="G304" s="137" t="s">
        <v>1435</v>
      </c>
      <c r="H304" s="60"/>
      <c r="J304" s="64" t="s">
        <v>2208</v>
      </c>
      <c r="K304" s="13"/>
      <c r="L304" s="73"/>
      <c r="M304" s="74"/>
      <c r="N304" s="74"/>
      <c r="O304" s="74" t="s">
        <v>2209</v>
      </c>
      <c r="P304" s="74"/>
      <c r="Q304" s="74"/>
      <c r="R304" s="74"/>
    </row>
    <row r="305" spans="1:18">
      <c r="A305" s="29">
        <v>250425201611</v>
      </c>
      <c r="B305" s="61"/>
      <c r="C305" s="4" t="s">
        <v>1602</v>
      </c>
      <c r="D305" s="4" t="s">
        <v>2140</v>
      </c>
      <c r="E305" s="3" t="s">
        <v>2210</v>
      </c>
      <c r="F305" s="3" t="s">
        <v>2211</v>
      </c>
      <c r="G305" s="138" t="s">
        <v>1435</v>
      </c>
      <c r="H305" s="62"/>
      <c r="J305" s="64" t="s">
        <v>2212</v>
      </c>
      <c r="K305" s="13"/>
      <c r="L305" s="73"/>
      <c r="M305" s="74"/>
      <c r="N305" s="74" t="s">
        <v>2213</v>
      </c>
      <c r="O305" s="74"/>
      <c r="P305" s="74"/>
      <c r="Q305" s="74"/>
      <c r="R305" s="74"/>
    </row>
    <row r="306" spans="1:18">
      <c r="A306" s="29">
        <v>260205110200</v>
      </c>
      <c r="B306" s="59" t="s">
        <v>1430</v>
      </c>
      <c r="C306" s="4" t="s">
        <v>1602</v>
      </c>
      <c r="D306" s="4" t="s">
        <v>2140</v>
      </c>
      <c r="E306" s="3" t="s">
        <v>2214</v>
      </c>
      <c r="F306" s="3" t="s">
        <v>2215</v>
      </c>
      <c r="G306" s="137" t="s">
        <v>1435</v>
      </c>
      <c r="H306" s="60"/>
      <c r="J306" s="64" t="s">
        <v>2216</v>
      </c>
      <c r="K306" s="11"/>
      <c r="L306" s="73"/>
      <c r="M306" s="74"/>
      <c r="N306" s="74" t="s">
        <v>2217</v>
      </c>
      <c r="O306" s="74"/>
      <c r="P306" s="74"/>
      <c r="Q306" s="74"/>
      <c r="R306" s="74"/>
    </row>
    <row r="307" spans="1:18">
      <c r="A307" s="29">
        <v>250425201701</v>
      </c>
      <c r="B307" s="61"/>
      <c r="C307" s="4" t="s">
        <v>1602</v>
      </c>
      <c r="D307" s="4" t="s">
        <v>2140</v>
      </c>
      <c r="E307" s="3" t="s">
        <v>2218</v>
      </c>
      <c r="F307" s="3" t="s">
        <v>2085</v>
      </c>
      <c r="G307" s="138" t="s">
        <v>1435</v>
      </c>
      <c r="H307" s="62"/>
      <c r="J307" s="64" t="s">
        <v>2219</v>
      </c>
      <c r="K307" s="13"/>
      <c r="L307" s="73"/>
      <c r="M307" s="74"/>
      <c r="N307" s="74"/>
      <c r="O307" s="74" t="s">
        <v>2220</v>
      </c>
      <c r="P307" s="74"/>
      <c r="Q307" s="74"/>
      <c r="R307" s="74"/>
    </row>
    <row r="308" spans="1:18">
      <c r="A308" s="29">
        <v>250616191801</v>
      </c>
      <c r="B308" s="61"/>
      <c r="C308" s="4" t="s">
        <v>1602</v>
      </c>
      <c r="D308" s="4" t="s">
        <v>2140</v>
      </c>
      <c r="E308" s="3" t="s">
        <v>2221</v>
      </c>
      <c r="F308" s="3" t="s">
        <v>1506</v>
      </c>
      <c r="G308" s="137" t="s">
        <v>1435</v>
      </c>
      <c r="H308" s="62"/>
      <c r="J308" s="64" t="s">
        <v>2222</v>
      </c>
      <c r="K308" s="13"/>
      <c r="L308" s="73"/>
      <c r="M308" s="74"/>
      <c r="N308" s="74" t="s">
        <v>2223</v>
      </c>
      <c r="O308" s="74"/>
      <c r="P308" s="74"/>
      <c r="Q308" s="74"/>
      <c r="R308" s="74"/>
    </row>
    <row r="309" spans="1:18">
      <c r="A309" s="29">
        <v>250616191802</v>
      </c>
      <c r="B309" s="61"/>
      <c r="C309" s="4" t="s">
        <v>1602</v>
      </c>
      <c r="D309" s="4" t="s">
        <v>2140</v>
      </c>
      <c r="E309" s="3" t="s">
        <v>2224</v>
      </c>
      <c r="F309" s="3" t="s">
        <v>1506</v>
      </c>
      <c r="G309" s="137" t="s">
        <v>1435</v>
      </c>
      <c r="H309" s="62"/>
      <c r="J309" s="64" t="s">
        <v>2225</v>
      </c>
      <c r="K309" s="13"/>
      <c r="L309" s="73"/>
      <c r="M309" s="74"/>
      <c r="N309" s="74" t="s">
        <v>2226</v>
      </c>
      <c r="O309" s="74"/>
      <c r="P309" s="74"/>
      <c r="Q309" s="74"/>
      <c r="R309" s="74"/>
    </row>
    <row r="310" spans="1:18">
      <c r="A310" s="29">
        <v>250827114100</v>
      </c>
      <c r="B310" s="61"/>
      <c r="C310" s="4" t="s">
        <v>1602</v>
      </c>
      <c r="D310" s="4" t="s">
        <v>2140</v>
      </c>
      <c r="E310" s="3" t="s">
        <v>2227</v>
      </c>
      <c r="F310" s="3" t="s">
        <v>2228</v>
      </c>
      <c r="G310" s="138" t="s">
        <v>1435</v>
      </c>
      <c r="H310" s="62"/>
      <c r="J310" s="3" t="s">
        <v>2229</v>
      </c>
      <c r="K310" s="13"/>
      <c r="L310" s="73"/>
      <c r="M310" s="74"/>
      <c r="N310" s="74" t="s">
        <v>2230</v>
      </c>
      <c r="O310" s="74"/>
      <c r="P310" s="74"/>
      <c r="Q310" s="74"/>
      <c r="R310" s="74"/>
    </row>
    <row r="311" spans="1:18">
      <c r="A311" s="29">
        <v>250425201003</v>
      </c>
      <c r="B311" s="61"/>
      <c r="C311" s="4" t="s">
        <v>1602</v>
      </c>
      <c r="D311" s="4" t="s">
        <v>2140</v>
      </c>
      <c r="E311" s="3" t="s">
        <v>2231</v>
      </c>
      <c r="F311" s="3" t="s">
        <v>2232</v>
      </c>
      <c r="G311" s="138" t="s">
        <v>1435</v>
      </c>
      <c r="H311" s="62"/>
      <c r="J311" s="64" t="s">
        <v>2233</v>
      </c>
      <c r="K311" s="13"/>
      <c r="L311" s="73"/>
      <c r="M311" s="74"/>
      <c r="N311" s="74" t="s">
        <v>2234</v>
      </c>
      <c r="O311" s="74"/>
      <c r="P311" s="74"/>
      <c r="Q311" s="74"/>
      <c r="R311" s="74"/>
    </row>
    <row r="312" spans="1:18">
      <c r="A312" s="29">
        <v>250425201512</v>
      </c>
      <c r="B312" s="61"/>
      <c r="C312" s="4" t="s">
        <v>1602</v>
      </c>
      <c r="D312" s="4" t="s">
        <v>2140</v>
      </c>
      <c r="E312" s="3" t="s">
        <v>2235</v>
      </c>
      <c r="F312" s="3" t="s">
        <v>2236</v>
      </c>
      <c r="G312" s="138" t="s">
        <v>1435</v>
      </c>
      <c r="H312" s="62"/>
      <c r="J312" s="64" t="s">
        <v>2237</v>
      </c>
      <c r="K312" s="13"/>
      <c r="L312" s="73"/>
      <c r="M312" s="74"/>
      <c r="N312" s="74" t="s">
        <v>2238</v>
      </c>
      <c r="O312" s="74"/>
      <c r="P312" s="74"/>
      <c r="Q312" s="74"/>
      <c r="R312" s="74"/>
    </row>
    <row r="313" spans="1:18">
      <c r="A313" s="29">
        <v>250425201034</v>
      </c>
      <c r="B313" s="61"/>
      <c r="C313" s="4" t="s">
        <v>1602</v>
      </c>
      <c r="D313" s="4" t="s">
        <v>2140</v>
      </c>
      <c r="E313" s="3" t="s">
        <v>2239</v>
      </c>
      <c r="F313" s="3" t="s">
        <v>2240</v>
      </c>
      <c r="G313" s="138" t="s">
        <v>1435</v>
      </c>
      <c r="H313" s="62"/>
      <c r="J313" s="64" t="s">
        <v>2241</v>
      </c>
      <c r="K313" s="13"/>
      <c r="L313" s="73"/>
      <c r="M313" s="74"/>
      <c r="N313" s="74" t="s">
        <v>2242</v>
      </c>
      <c r="O313" s="74"/>
      <c r="P313" s="74"/>
      <c r="Q313" s="74"/>
      <c r="R313" s="74"/>
    </row>
    <row r="314" spans="1:18">
      <c r="A314" s="29">
        <v>250425201615</v>
      </c>
      <c r="B314" s="61"/>
      <c r="C314" s="4" t="s">
        <v>1602</v>
      </c>
      <c r="D314" s="4" t="s">
        <v>2140</v>
      </c>
      <c r="E314" s="3" t="s">
        <v>2243</v>
      </c>
      <c r="F314" s="3" t="s">
        <v>2244</v>
      </c>
      <c r="G314" s="138" t="s">
        <v>1435</v>
      </c>
      <c r="H314" s="62"/>
      <c r="J314" s="64" t="s">
        <v>2245</v>
      </c>
      <c r="K314" s="13"/>
      <c r="L314" s="73"/>
      <c r="M314" s="74"/>
      <c r="N314" s="74" t="s">
        <v>2246</v>
      </c>
      <c r="O314" s="74"/>
      <c r="P314" s="74"/>
      <c r="Q314" s="74"/>
      <c r="R314" s="74"/>
    </row>
    <row r="315" spans="1:18">
      <c r="A315" s="29">
        <v>250425201616</v>
      </c>
      <c r="B315" s="61"/>
      <c r="C315" s="4" t="s">
        <v>1602</v>
      </c>
      <c r="D315" s="4" t="s">
        <v>2140</v>
      </c>
      <c r="E315" s="3" t="s">
        <v>2247</v>
      </c>
      <c r="F315" s="3" t="s">
        <v>2248</v>
      </c>
      <c r="G315" s="138" t="s">
        <v>1435</v>
      </c>
      <c r="H315" s="62"/>
      <c r="J315" s="64" t="s">
        <v>2249</v>
      </c>
      <c r="K315" s="13"/>
      <c r="L315" s="73"/>
      <c r="M315" s="74"/>
      <c r="N315" s="74" t="s">
        <v>2250</v>
      </c>
      <c r="O315" s="74"/>
      <c r="P315" s="74"/>
      <c r="Q315" s="74"/>
      <c r="R315" s="74"/>
    </row>
    <row r="316" spans="1:18">
      <c r="A316" s="29">
        <v>250425201613</v>
      </c>
      <c r="B316" s="61"/>
      <c r="C316" s="4" t="s">
        <v>1602</v>
      </c>
      <c r="D316" s="4" t="s">
        <v>2140</v>
      </c>
      <c r="E316" s="3" t="s">
        <v>2251</v>
      </c>
      <c r="F316" s="3" t="s">
        <v>2252</v>
      </c>
      <c r="G316" s="138" t="s">
        <v>1435</v>
      </c>
      <c r="H316" s="62"/>
      <c r="J316" s="64" t="s">
        <v>2253</v>
      </c>
      <c r="K316" s="13"/>
      <c r="L316" s="73"/>
      <c r="M316" s="74"/>
      <c r="N316" s="74" t="s">
        <v>2254</v>
      </c>
      <c r="O316" s="74"/>
      <c r="P316" s="74"/>
      <c r="Q316" s="74"/>
      <c r="R316" s="74"/>
    </row>
    <row r="317" spans="1:18">
      <c r="A317" s="29">
        <v>250425201000</v>
      </c>
      <c r="B317" s="61"/>
      <c r="C317" s="4" t="s">
        <v>1602</v>
      </c>
      <c r="D317" s="4" t="s">
        <v>2140</v>
      </c>
      <c r="E317" s="3" t="s">
        <v>2255</v>
      </c>
      <c r="F317" s="3" t="s">
        <v>2256</v>
      </c>
      <c r="G317" s="138" t="s">
        <v>1435</v>
      </c>
      <c r="H317" s="62"/>
      <c r="J317" s="64" t="s">
        <v>2257</v>
      </c>
      <c r="K317" s="13"/>
      <c r="L317" s="73"/>
      <c r="M317" s="74"/>
      <c r="N317" s="74" t="s">
        <v>2258</v>
      </c>
      <c r="O317" s="74"/>
      <c r="P317" s="74"/>
      <c r="Q317" s="74"/>
      <c r="R317" s="74"/>
    </row>
    <row r="318" spans="1:18">
      <c r="A318" s="29">
        <v>250425200815</v>
      </c>
      <c r="B318" s="61"/>
      <c r="C318" s="4" t="s">
        <v>1602</v>
      </c>
      <c r="D318" s="4" t="s">
        <v>2140</v>
      </c>
      <c r="E318" s="3" t="s">
        <v>2259</v>
      </c>
      <c r="F318" s="3" t="s">
        <v>1506</v>
      </c>
      <c r="G318" s="138" t="s">
        <v>1435</v>
      </c>
      <c r="H318" s="62"/>
      <c r="J318" s="64" t="s">
        <v>2260</v>
      </c>
      <c r="K318" s="13"/>
      <c r="L318" s="73"/>
      <c r="M318" s="74"/>
      <c r="N318" s="74" t="s">
        <v>2261</v>
      </c>
      <c r="O318" s="74"/>
      <c r="P318" s="74"/>
      <c r="Q318" s="74"/>
      <c r="R318" s="74"/>
    </row>
    <row r="319" spans="1:18">
      <c r="A319" s="29">
        <v>250425201023</v>
      </c>
      <c r="B319" s="61"/>
      <c r="C319" s="4" t="s">
        <v>1602</v>
      </c>
      <c r="D319" s="4" t="s">
        <v>2140</v>
      </c>
      <c r="E319" s="3" t="s">
        <v>2262</v>
      </c>
      <c r="F319" s="3" t="s">
        <v>2228</v>
      </c>
      <c r="G319" s="138" t="s">
        <v>1435</v>
      </c>
      <c r="H319" s="62"/>
      <c r="J319" s="64" t="s">
        <v>2263</v>
      </c>
      <c r="K319" s="13"/>
      <c r="L319" s="73"/>
      <c r="M319" s="74"/>
      <c r="N319" s="74" t="s">
        <v>2264</v>
      </c>
      <c r="O319" s="74"/>
      <c r="P319" s="74"/>
      <c r="Q319" s="74"/>
      <c r="R319" s="74"/>
    </row>
    <row r="320" spans="1:18">
      <c r="A320" s="29">
        <v>250425201001</v>
      </c>
      <c r="B320" s="61"/>
      <c r="C320" s="4" t="s">
        <v>1602</v>
      </c>
      <c r="D320" s="4" t="s">
        <v>2140</v>
      </c>
      <c r="E320" s="3" t="s">
        <v>2265</v>
      </c>
      <c r="F320" s="3" t="s">
        <v>2266</v>
      </c>
      <c r="G320" s="138" t="s">
        <v>1435</v>
      </c>
      <c r="H320" s="62"/>
      <c r="J320" s="64" t="s">
        <v>2267</v>
      </c>
      <c r="K320" s="13"/>
      <c r="L320" s="73"/>
      <c r="M320" s="74"/>
      <c r="N320" s="74" t="s">
        <v>2268</v>
      </c>
      <c r="O320" s="74"/>
      <c r="P320" s="74"/>
      <c r="Q320" s="74"/>
      <c r="R320" s="74"/>
    </row>
    <row r="321" spans="1:18">
      <c r="A321" s="29">
        <v>250425201514</v>
      </c>
      <c r="B321" s="61"/>
      <c r="C321" s="4" t="s">
        <v>1602</v>
      </c>
      <c r="D321" s="4" t="s">
        <v>2140</v>
      </c>
      <c r="E321" s="3" t="s">
        <v>2269</v>
      </c>
      <c r="F321" s="3" t="s">
        <v>2270</v>
      </c>
      <c r="G321" s="138" t="s">
        <v>1435</v>
      </c>
      <c r="H321" s="62"/>
      <c r="J321" s="64" t="s">
        <v>2271</v>
      </c>
      <c r="K321" s="13"/>
      <c r="L321" s="73"/>
      <c r="M321" s="74"/>
      <c r="N321" s="74" t="s">
        <v>2272</v>
      </c>
      <c r="O321" s="74"/>
      <c r="P321" s="74"/>
      <c r="Q321" s="74"/>
      <c r="R321" s="74"/>
    </row>
    <row r="322" spans="1:18">
      <c r="A322" s="29">
        <v>250425201025</v>
      </c>
      <c r="B322" s="61"/>
      <c r="C322" s="4" t="s">
        <v>1602</v>
      </c>
      <c r="D322" s="4" t="s">
        <v>2140</v>
      </c>
      <c r="E322" s="3" t="s">
        <v>2273</v>
      </c>
      <c r="F322" s="3" t="s">
        <v>2274</v>
      </c>
      <c r="G322" s="138" t="s">
        <v>1435</v>
      </c>
      <c r="H322" s="62"/>
      <c r="J322" s="64" t="s">
        <v>2275</v>
      </c>
      <c r="K322" s="13"/>
      <c r="L322" s="73"/>
      <c r="M322" s="74"/>
      <c r="N322" s="74" t="s">
        <v>2276</v>
      </c>
      <c r="O322" s="74"/>
      <c r="P322" s="74"/>
      <c r="Q322" s="74"/>
      <c r="R322" s="74"/>
    </row>
    <row r="323" spans="1:18">
      <c r="A323" s="29">
        <v>250425201002</v>
      </c>
      <c r="B323" s="61"/>
      <c r="C323" s="4" t="s">
        <v>1602</v>
      </c>
      <c r="D323" s="4" t="s">
        <v>2140</v>
      </c>
      <c r="E323" s="3" t="s">
        <v>2279</v>
      </c>
      <c r="F323" s="3" t="s">
        <v>2266</v>
      </c>
      <c r="G323" s="138" t="s">
        <v>1435</v>
      </c>
      <c r="H323" s="62"/>
      <c r="J323" s="64" t="s">
        <v>2280</v>
      </c>
      <c r="K323" s="13"/>
      <c r="L323" s="73"/>
      <c r="M323" s="74"/>
      <c r="N323" s="74" t="s">
        <v>2281</v>
      </c>
      <c r="O323" s="74"/>
      <c r="P323" s="74"/>
      <c r="Q323" s="74"/>
      <c r="R323" s="74"/>
    </row>
    <row r="324" spans="1:18">
      <c r="A324" s="29">
        <v>250425201513</v>
      </c>
      <c r="B324" s="61"/>
      <c r="C324" s="4" t="s">
        <v>1602</v>
      </c>
      <c r="D324" s="4" t="s">
        <v>2140</v>
      </c>
      <c r="E324" s="3" t="s">
        <v>2282</v>
      </c>
      <c r="F324" s="3" t="s">
        <v>1908</v>
      </c>
      <c r="G324" s="138" t="s">
        <v>1435</v>
      </c>
      <c r="H324" s="62"/>
      <c r="J324" s="64" t="s">
        <v>2283</v>
      </c>
      <c r="K324" s="13"/>
      <c r="L324" s="73"/>
      <c r="M324" s="74"/>
      <c r="N324" s="74" t="s">
        <v>2284</v>
      </c>
      <c r="O324" s="74"/>
      <c r="P324" s="74"/>
      <c r="Q324" s="74"/>
      <c r="R324" s="74"/>
    </row>
    <row r="325" spans="1:18">
      <c r="A325" s="29">
        <v>250425201021</v>
      </c>
      <c r="B325" s="61"/>
      <c r="C325" s="4" t="s">
        <v>1602</v>
      </c>
      <c r="D325" s="4" t="s">
        <v>2140</v>
      </c>
      <c r="E325" s="3" t="s">
        <v>2285</v>
      </c>
      <c r="F325" s="3" t="s">
        <v>1919</v>
      </c>
      <c r="G325" s="138" t="s">
        <v>1435</v>
      </c>
      <c r="H325" s="62"/>
      <c r="J325" s="64" t="s">
        <v>2286</v>
      </c>
      <c r="K325" s="13"/>
      <c r="L325" s="73"/>
      <c r="M325" s="74"/>
      <c r="N325" s="74" t="s">
        <v>2287</v>
      </c>
      <c r="O325" s="74"/>
      <c r="P325" s="74"/>
      <c r="Q325" s="74"/>
      <c r="R325" s="74"/>
    </row>
    <row r="326" spans="1:18">
      <c r="A326" s="29">
        <v>250425201020</v>
      </c>
      <c r="B326" s="61"/>
      <c r="C326" s="4" t="s">
        <v>1602</v>
      </c>
      <c r="D326" s="4" t="s">
        <v>2140</v>
      </c>
      <c r="E326" s="3" t="s">
        <v>2288</v>
      </c>
      <c r="F326" s="3" t="s">
        <v>2228</v>
      </c>
      <c r="G326" s="138" t="s">
        <v>1435</v>
      </c>
      <c r="H326" s="62"/>
      <c r="J326" s="64" t="s">
        <v>2289</v>
      </c>
      <c r="K326" s="13"/>
      <c r="L326" s="73"/>
      <c r="M326" s="74"/>
      <c r="N326" s="74" t="s">
        <v>2290</v>
      </c>
      <c r="O326" s="74"/>
      <c r="P326" s="74"/>
      <c r="Q326" s="74"/>
      <c r="R326" s="74"/>
    </row>
    <row r="327" spans="1:18">
      <c r="A327" s="29">
        <v>250425201026</v>
      </c>
      <c r="B327" s="61"/>
      <c r="C327" s="4" t="s">
        <v>1602</v>
      </c>
      <c r="D327" s="4" t="s">
        <v>2140</v>
      </c>
      <c r="E327" s="3" t="s">
        <v>2291</v>
      </c>
      <c r="F327" s="3" t="s">
        <v>1919</v>
      </c>
      <c r="G327" s="138" t="s">
        <v>1435</v>
      </c>
      <c r="H327" s="62"/>
      <c r="J327" s="64" t="s">
        <v>2292</v>
      </c>
      <c r="K327" s="13"/>
      <c r="L327" s="73"/>
      <c r="M327" s="74"/>
      <c r="N327" s="74" t="s">
        <v>2293</v>
      </c>
      <c r="O327" s="74"/>
      <c r="P327" s="74"/>
      <c r="Q327" s="74"/>
      <c r="R327" s="74"/>
    </row>
    <row r="328" spans="1:18">
      <c r="A328" s="29">
        <v>250425201019</v>
      </c>
      <c r="B328" s="61"/>
      <c r="C328" s="4" t="s">
        <v>1602</v>
      </c>
      <c r="D328" s="4" t="s">
        <v>2140</v>
      </c>
      <c r="E328" s="3" t="s">
        <v>2294</v>
      </c>
      <c r="F328" s="3" t="s">
        <v>2228</v>
      </c>
      <c r="G328" s="138" t="s">
        <v>1435</v>
      </c>
      <c r="H328" s="62"/>
      <c r="J328" s="64" t="s">
        <v>2295</v>
      </c>
      <c r="K328" s="13"/>
      <c r="L328" s="73"/>
      <c r="M328" s="74"/>
      <c r="N328" s="74" t="s">
        <v>2296</v>
      </c>
      <c r="O328" s="74"/>
      <c r="P328" s="74"/>
      <c r="Q328" s="74"/>
      <c r="R328" s="74"/>
    </row>
    <row r="329" spans="1:18">
      <c r="A329" s="29">
        <v>250425200800</v>
      </c>
      <c r="B329" s="61"/>
      <c r="C329" s="4" t="s">
        <v>1602</v>
      </c>
      <c r="D329" s="4" t="s">
        <v>2140</v>
      </c>
      <c r="E329" s="3" t="s">
        <v>2297</v>
      </c>
      <c r="F329" s="3" t="s">
        <v>1448</v>
      </c>
      <c r="G329" s="138" t="s">
        <v>1435</v>
      </c>
      <c r="H329" s="62"/>
      <c r="J329" s="64" t="s">
        <v>2298</v>
      </c>
      <c r="K329" s="13"/>
      <c r="L329" s="73"/>
      <c r="M329" s="74"/>
      <c r="N329" s="74" t="s">
        <v>2299</v>
      </c>
      <c r="O329" s="74"/>
      <c r="P329" s="74"/>
      <c r="Q329" s="74"/>
      <c r="R329" s="74"/>
    </row>
    <row r="330" spans="1:18">
      <c r="A330" s="29">
        <v>250425201523</v>
      </c>
      <c r="B330" s="61"/>
      <c r="C330" s="4" t="s">
        <v>1602</v>
      </c>
      <c r="D330" s="4" t="s">
        <v>2140</v>
      </c>
      <c r="E330" s="3" t="s">
        <v>2300</v>
      </c>
      <c r="F330" s="3" t="s">
        <v>1593</v>
      </c>
      <c r="G330" s="138" t="s">
        <v>1435</v>
      </c>
      <c r="H330" s="62"/>
      <c r="J330" s="64" t="s">
        <v>2301</v>
      </c>
      <c r="K330" s="13"/>
      <c r="L330" s="73"/>
      <c r="M330" s="74"/>
      <c r="N330" s="74" t="s">
        <v>2302</v>
      </c>
      <c r="O330" s="74"/>
      <c r="P330" s="74"/>
      <c r="Q330" s="74"/>
      <c r="R330" s="74"/>
    </row>
    <row r="331" spans="1:18">
      <c r="A331" s="29">
        <v>250425201012</v>
      </c>
      <c r="B331" s="61"/>
      <c r="C331" s="4" t="s">
        <v>1602</v>
      </c>
      <c r="D331" s="4" t="s">
        <v>2140</v>
      </c>
      <c r="E331" s="3" t="s">
        <v>2303</v>
      </c>
      <c r="F331" s="3" t="s">
        <v>2304</v>
      </c>
      <c r="G331" s="138" t="s">
        <v>1435</v>
      </c>
      <c r="H331" s="62"/>
      <c r="J331" s="64" t="s">
        <v>2305</v>
      </c>
      <c r="K331" s="13"/>
      <c r="L331" s="73"/>
      <c r="M331" s="74"/>
      <c r="N331" s="74" t="s">
        <v>2306</v>
      </c>
      <c r="O331" s="74"/>
      <c r="P331" s="74"/>
      <c r="Q331" s="74"/>
      <c r="R331" s="74"/>
    </row>
    <row r="332" spans="1:18">
      <c r="A332" s="29">
        <v>250425201511</v>
      </c>
      <c r="B332" s="61"/>
      <c r="C332" s="4" t="s">
        <v>1602</v>
      </c>
      <c r="D332" s="4" t="s">
        <v>2140</v>
      </c>
      <c r="E332" s="3" t="s">
        <v>2307</v>
      </c>
      <c r="F332" s="3" t="s">
        <v>2308</v>
      </c>
      <c r="G332" s="138" t="s">
        <v>1435</v>
      </c>
      <c r="H332" s="62"/>
      <c r="J332" s="64" t="s">
        <v>2309</v>
      </c>
      <c r="K332" s="13"/>
      <c r="L332" s="73"/>
      <c r="M332" s="74"/>
      <c r="N332" s="74" t="s">
        <v>2310</v>
      </c>
      <c r="O332" s="74"/>
      <c r="P332" s="74"/>
      <c r="Q332" s="74"/>
      <c r="R332" s="74"/>
    </row>
    <row r="333" spans="1:18">
      <c r="A333" s="29">
        <v>250425201608</v>
      </c>
      <c r="B333" s="61"/>
      <c r="C333" s="4" t="s">
        <v>1602</v>
      </c>
      <c r="D333" s="4" t="s">
        <v>2140</v>
      </c>
      <c r="E333" s="3" t="s">
        <v>2311</v>
      </c>
      <c r="F333" s="3" t="s">
        <v>2312</v>
      </c>
      <c r="G333" s="138" t="s">
        <v>1435</v>
      </c>
      <c r="H333" s="62"/>
      <c r="J333" s="64" t="s">
        <v>2313</v>
      </c>
      <c r="K333" s="13"/>
      <c r="L333" s="73"/>
      <c r="M333" s="74"/>
      <c r="N333" s="74" t="s">
        <v>2314</v>
      </c>
      <c r="O333" s="74"/>
      <c r="P333" s="74"/>
      <c r="Q333" s="74"/>
      <c r="R333" s="74"/>
    </row>
    <row r="334" spans="1:18">
      <c r="A334" s="29">
        <v>250425201609</v>
      </c>
      <c r="B334" s="61"/>
      <c r="C334" s="4" t="s">
        <v>1602</v>
      </c>
      <c r="D334" s="4" t="s">
        <v>2140</v>
      </c>
      <c r="E334" s="3" t="s">
        <v>2315</v>
      </c>
      <c r="F334" s="3" t="s">
        <v>2316</v>
      </c>
      <c r="G334" s="138" t="s">
        <v>1435</v>
      </c>
      <c r="H334" s="62"/>
      <c r="J334" s="64" t="s">
        <v>2317</v>
      </c>
      <c r="K334" s="13"/>
      <c r="L334" s="73"/>
      <c r="M334" s="74"/>
      <c r="N334" s="74" t="s">
        <v>2318</v>
      </c>
      <c r="O334" s="74"/>
      <c r="P334" s="74"/>
      <c r="Q334" s="74"/>
      <c r="R334" s="74"/>
    </row>
    <row r="335" spans="1:18">
      <c r="A335" s="29">
        <v>250425201029</v>
      </c>
      <c r="B335" s="61"/>
      <c r="C335" s="4" t="s">
        <v>1602</v>
      </c>
      <c r="D335" s="4" t="s">
        <v>2140</v>
      </c>
      <c r="E335" s="3" t="s">
        <v>2319</v>
      </c>
      <c r="F335" s="3" t="s">
        <v>1456</v>
      </c>
      <c r="G335" s="138" t="s">
        <v>1435</v>
      </c>
      <c r="H335" s="62"/>
      <c r="J335" s="64" t="s">
        <v>2320</v>
      </c>
      <c r="K335" s="13"/>
      <c r="L335" s="73"/>
      <c r="M335" s="74"/>
      <c r="N335" s="74" t="s">
        <v>2321</v>
      </c>
      <c r="O335" s="74"/>
      <c r="P335" s="74"/>
      <c r="Q335" s="74"/>
      <c r="R335" s="74"/>
    </row>
    <row r="336" spans="1:18">
      <c r="A336" s="29">
        <v>250425201027</v>
      </c>
      <c r="B336" s="61"/>
      <c r="C336" s="4" t="s">
        <v>1602</v>
      </c>
      <c r="D336" s="4" t="s">
        <v>2140</v>
      </c>
      <c r="E336" s="3" t="s">
        <v>2322</v>
      </c>
      <c r="F336" s="3" t="s">
        <v>1506</v>
      </c>
      <c r="G336" s="138" t="s">
        <v>1435</v>
      </c>
      <c r="H336" s="62"/>
      <c r="J336" s="64" t="s">
        <v>2323</v>
      </c>
      <c r="K336" s="13"/>
      <c r="L336" s="73"/>
      <c r="M336" s="74"/>
      <c r="N336" s="74" t="s">
        <v>2324</v>
      </c>
      <c r="O336" s="74"/>
      <c r="P336" s="74"/>
      <c r="Q336" s="74"/>
      <c r="R336" s="74"/>
    </row>
    <row r="337" spans="1:18">
      <c r="A337" s="29">
        <v>250425201607</v>
      </c>
      <c r="B337" s="61"/>
      <c r="C337" s="4" t="s">
        <v>1602</v>
      </c>
      <c r="D337" s="4" t="s">
        <v>2140</v>
      </c>
      <c r="E337" s="3" t="s">
        <v>2325</v>
      </c>
      <c r="F337" s="3" t="s">
        <v>1705</v>
      </c>
      <c r="G337" s="138" t="s">
        <v>1435</v>
      </c>
      <c r="H337" s="62"/>
      <c r="J337" s="64" t="s">
        <v>2326</v>
      </c>
      <c r="K337" s="13"/>
      <c r="L337" s="73"/>
      <c r="M337" s="74"/>
      <c r="N337" s="74" t="s">
        <v>2327</v>
      </c>
      <c r="O337" s="74"/>
      <c r="P337" s="74"/>
      <c r="Q337" s="74"/>
      <c r="R337" s="74"/>
    </row>
    <row r="338" spans="1:18">
      <c r="A338" s="29">
        <v>250425201033</v>
      </c>
      <c r="B338" s="61"/>
      <c r="C338" s="4" t="s">
        <v>1602</v>
      </c>
      <c r="D338" s="4" t="s">
        <v>2140</v>
      </c>
      <c r="E338" s="3" t="s">
        <v>2328</v>
      </c>
      <c r="F338" s="3" t="s">
        <v>2329</v>
      </c>
      <c r="G338" s="138" t="s">
        <v>1435</v>
      </c>
      <c r="H338" s="62"/>
      <c r="J338" s="64" t="s">
        <v>2330</v>
      </c>
      <c r="K338" s="13"/>
      <c r="L338" s="73"/>
      <c r="M338" s="74"/>
      <c r="N338" s="74" t="s">
        <v>2331</v>
      </c>
      <c r="O338" s="74"/>
      <c r="P338" s="74"/>
      <c r="Q338" s="74"/>
      <c r="R338" s="74"/>
    </row>
    <row r="339" spans="1:18">
      <c r="A339" s="29">
        <v>250425201018</v>
      </c>
      <c r="B339" s="61"/>
      <c r="C339" s="4" t="s">
        <v>1602</v>
      </c>
      <c r="D339" s="4" t="s">
        <v>2140</v>
      </c>
      <c r="E339" s="3" t="s">
        <v>2332</v>
      </c>
      <c r="F339" s="3" t="s">
        <v>1593</v>
      </c>
      <c r="G339" s="138" t="s">
        <v>1435</v>
      </c>
      <c r="H339" s="62"/>
      <c r="J339" s="64" t="s">
        <v>2333</v>
      </c>
      <c r="K339" s="13"/>
      <c r="L339" s="73"/>
      <c r="M339" s="74"/>
      <c r="N339" s="74" t="s">
        <v>2334</v>
      </c>
      <c r="O339" s="74"/>
      <c r="P339" s="74"/>
      <c r="Q339" s="74"/>
      <c r="R339" s="74"/>
    </row>
    <row r="340" spans="1:18">
      <c r="A340" s="29">
        <v>250425201030</v>
      </c>
      <c r="B340" s="61"/>
      <c r="C340" s="4" t="s">
        <v>1602</v>
      </c>
      <c r="D340" s="4" t="s">
        <v>2140</v>
      </c>
      <c r="E340" s="3" t="s">
        <v>2335</v>
      </c>
      <c r="F340" s="3" t="s">
        <v>1506</v>
      </c>
      <c r="G340" s="138" t="s">
        <v>1435</v>
      </c>
      <c r="H340" s="62"/>
      <c r="J340" s="64" t="s">
        <v>2336</v>
      </c>
      <c r="K340" s="13"/>
      <c r="L340" s="73"/>
      <c r="M340" s="74"/>
      <c r="N340" s="74" t="s">
        <v>2337</v>
      </c>
      <c r="O340" s="74"/>
      <c r="P340" s="74"/>
      <c r="Q340" s="74"/>
      <c r="R340" s="74"/>
    </row>
    <row r="341" spans="1:18">
      <c r="A341" s="29">
        <v>250425200814</v>
      </c>
      <c r="B341" s="61"/>
      <c r="C341" s="4" t="s">
        <v>1602</v>
      </c>
      <c r="D341" s="4" t="s">
        <v>2140</v>
      </c>
      <c r="E341" s="3" t="s">
        <v>2338</v>
      </c>
      <c r="F341" s="3" t="s">
        <v>2339</v>
      </c>
      <c r="G341" s="138" t="s">
        <v>1435</v>
      </c>
      <c r="H341" s="62"/>
      <c r="J341" s="64" t="s">
        <v>2340</v>
      </c>
      <c r="K341" s="13"/>
      <c r="L341" s="73"/>
      <c r="M341" s="74"/>
      <c r="N341" s="74" t="s">
        <v>2341</v>
      </c>
      <c r="O341" s="74"/>
      <c r="P341" s="74"/>
      <c r="Q341" s="74"/>
      <c r="R341" s="74"/>
    </row>
    <row r="342" spans="1:18">
      <c r="A342" s="29">
        <v>250425201022</v>
      </c>
      <c r="B342" s="61"/>
      <c r="C342" s="4" t="s">
        <v>1602</v>
      </c>
      <c r="D342" s="4" t="s">
        <v>2140</v>
      </c>
      <c r="E342" s="3" t="s">
        <v>2342</v>
      </c>
      <c r="F342" s="3" t="s">
        <v>2228</v>
      </c>
      <c r="G342" s="138" t="s">
        <v>1435</v>
      </c>
      <c r="H342" s="62"/>
      <c r="J342" s="64" t="s">
        <v>2343</v>
      </c>
      <c r="K342" s="13"/>
      <c r="L342" s="73"/>
      <c r="M342" s="74"/>
      <c r="N342" s="74" t="s">
        <v>2344</v>
      </c>
      <c r="O342" s="74"/>
      <c r="P342" s="74"/>
      <c r="Q342" s="74"/>
      <c r="R342" s="74"/>
    </row>
    <row r="343" spans="1:18">
      <c r="A343" s="29">
        <v>250425201028</v>
      </c>
      <c r="B343" s="61"/>
      <c r="C343" s="4" t="s">
        <v>1602</v>
      </c>
      <c r="D343" s="4" t="s">
        <v>2140</v>
      </c>
      <c r="E343" s="3" t="s">
        <v>2345</v>
      </c>
      <c r="F343" s="3" t="s">
        <v>1690</v>
      </c>
      <c r="G343" s="138" t="s">
        <v>1435</v>
      </c>
      <c r="H343" s="62"/>
      <c r="J343" s="64" t="s">
        <v>2346</v>
      </c>
      <c r="K343" s="13"/>
      <c r="L343" s="73"/>
      <c r="M343" s="74"/>
      <c r="N343" s="74" t="s">
        <v>2347</v>
      </c>
      <c r="O343" s="74"/>
      <c r="P343" s="74"/>
      <c r="Q343" s="74"/>
      <c r="R343" s="74"/>
    </row>
    <row r="344" spans="1:18">
      <c r="A344" s="29">
        <v>250331162608</v>
      </c>
      <c r="B344" s="59" t="s">
        <v>1430</v>
      </c>
      <c r="C344" s="4" t="s">
        <v>1602</v>
      </c>
      <c r="D344" s="4" t="s">
        <v>2140</v>
      </c>
      <c r="E344" s="3" t="s">
        <v>2348</v>
      </c>
      <c r="F344" s="3" t="s">
        <v>2349</v>
      </c>
      <c r="G344" s="138" t="s">
        <v>1435</v>
      </c>
      <c r="H344" s="60"/>
      <c r="J344" s="64" t="s">
        <v>2350</v>
      </c>
      <c r="K344" s="13"/>
      <c r="L344" s="73"/>
      <c r="M344" s="74"/>
      <c r="N344" s="74" t="s">
        <v>2351</v>
      </c>
      <c r="O344" s="74"/>
      <c r="P344" s="74"/>
      <c r="Q344" s="74"/>
      <c r="R344" s="74"/>
    </row>
    <row r="345" spans="1:18">
      <c r="A345" s="29">
        <v>250331162607</v>
      </c>
      <c r="B345" s="59" t="s">
        <v>1430</v>
      </c>
      <c r="C345" s="4" t="s">
        <v>1602</v>
      </c>
      <c r="D345" s="4" t="s">
        <v>2140</v>
      </c>
      <c r="E345" s="3" t="s">
        <v>2352</v>
      </c>
      <c r="F345" s="3" t="s">
        <v>2349</v>
      </c>
      <c r="G345" s="138" t="s">
        <v>1435</v>
      </c>
      <c r="H345" s="60"/>
      <c r="J345" s="64" t="s">
        <v>2353</v>
      </c>
      <c r="K345" s="13"/>
      <c r="L345" s="73"/>
      <c r="M345" s="74"/>
      <c r="N345" s="74" t="s">
        <v>2354</v>
      </c>
      <c r="O345" s="74"/>
      <c r="P345" s="74"/>
      <c r="Q345" s="74"/>
      <c r="R345" s="74"/>
    </row>
    <row r="346" spans="1:18">
      <c r="A346" s="29">
        <v>260120121805</v>
      </c>
      <c r="B346" s="98"/>
      <c r="C346" s="4" t="s">
        <v>1602</v>
      </c>
      <c r="D346" s="3" t="s">
        <v>2355</v>
      </c>
      <c r="E346" s="3" t="s">
        <v>2356</v>
      </c>
      <c r="F346" s="3" t="s">
        <v>2357</v>
      </c>
      <c r="G346" s="137" t="s">
        <v>1435</v>
      </c>
      <c r="H346" s="82"/>
      <c r="J346" s="3" t="s">
        <v>2358</v>
      </c>
      <c r="K346" s="11" t="s">
        <v>2359</v>
      </c>
      <c r="L346" s="73"/>
      <c r="M346" s="74" t="s">
        <v>2360</v>
      </c>
      <c r="N346" s="74"/>
      <c r="O346" s="74"/>
      <c r="P346" s="273"/>
      <c r="Q346" s="74"/>
      <c r="R346" s="74"/>
    </row>
    <row r="347" spans="1:18">
      <c r="A347" s="29">
        <v>260120121804</v>
      </c>
      <c r="B347" s="98"/>
      <c r="C347" s="4" t="s">
        <v>1602</v>
      </c>
      <c r="D347" s="3" t="s">
        <v>2355</v>
      </c>
      <c r="E347" s="3" t="s">
        <v>2361</v>
      </c>
      <c r="F347" s="3" t="s">
        <v>2362</v>
      </c>
      <c r="G347" s="137" t="s">
        <v>1435</v>
      </c>
      <c r="H347" s="82"/>
      <c r="J347" s="3" t="s">
        <v>2363</v>
      </c>
      <c r="K347" s="11" t="s">
        <v>2364</v>
      </c>
      <c r="L347" s="73"/>
      <c r="M347" s="74" t="s">
        <v>2365</v>
      </c>
      <c r="N347" s="74"/>
      <c r="O347" s="74"/>
      <c r="P347" s="273"/>
      <c r="Q347" s="74"/>
      <c r="R347" s="74"/>
    </row>
    <row r="348" spans="1:18">
      <c r="A348" s="29">
        <v>250527100025</v>
      </c>
      <c r="B348" s="61"/>
      <c r="C348" s="4" t="s">
        <v>1602</v>
      </c>
      <c r="D348" s="4" t="s">
        <v>2355</v>
      </c>
      <c r="E348" s="3" t="s">
        <v>2366</v>
      </c>
      <c r="F348" s="3" t="s">
        <v>2367</v>
      </c>
      <c r="G348" s="138" t="s">
        <v>1435</v>
      </c>
      <c r="H348" s="82"/>
      <c r="J348" s="64" t="s">
        <v>2368</v>
      </c>
      <c r="K348" s="11"/>
      <c r="L348" s="73"/>
      <c r="M348" s="74"/>
      <c r="N348" s="74"/>
      <c r="O348" s="74"/>
      <c r="P348" s="74"/>
      <c r="Q348" s="74"/>
      <c r="R348" s="74"/>
    </row>
    <row r="349" spans="1:18">
      <c r="A349" s="29">
        <v>241112000011</v>
      </c>
      <c r="B349" s="59" t="s">
        <v>1430</v>
      </c>
      <c r="C349" s="4" t="s">
        <v>1602</v>
      </c>
      <c r="D349" s="4" t="s">
        <v>2355</v>
      </c>
      <c r="E349" s="3" t="s">
        <v>2369</v>
      </c>
      <c r="F349" s="3" t="s">
        <v>1840</v>
      </c>
      <c r="G349" s="137" t="s">
        <v>1435</v>
      </c>
      <c r="H349" s="60"/>
      <c r="J349" s="64" t="s">
        <v>2370</v>
      </c>
      <c r="K349" s="11"/>
      <c r="L349" s="73" t="s">
        <v>2371</v>
      </c>
      <c r="M349" s="74" t="s">
        <v>2372</v>
      </c>
      <c r="N349" s="74"/>
      <c r="O349" s="74" t="s">
        <v>2372</v>
      </c>
      <c r="P349" s="74" t="s">
        <v>2373</v>
      </c>
      <c r="Q349" s="74"/>
      <c r="R349" s="74"/>
    </row>
    <row r="350" spans="1:18">
      <c r="A350" s="29">
        <v>250506144600</v>
      </c>
      <c r="B350" s="61"/>
      <c r="C350" s="4" t="s">
        <v>1602</v>
      </c>
      <c r="D350" s="4" t="s">
        <v>2355</v>
      </c>
      <c r="E350" s="3" t="s">
        <v>2374</v>
      </c>
      <c r="F350" s="3" t="s">
        <v>2375</v>
      </c>
      <c r="G350" s="138" t="s">
        <v>1435</v>
      </c>
      <c r="H350" s="62"/>
      <c r="J350" s="64" t="s">
        <v>2376</v>
      </c>
      <c r="K350" s="13"/>
      <c r="L350" s="73"/>
      <c r="M350" s="74"/>
      <c r="N350" s="74" t="s">
        <v>2377</v>
      </c>
      <c r="O350" s="74"/>
      <c r="P350" s="74"/>
      <c r="Q350" s="74"/>
      <c r="R350" s="74"/>
    </row>
    <row r="351" spans="1:18">
      <c r="A351" s="29">
        <v>250527100022</v>
      </c>
      <c r="B351" s="61"/>
      <c r="C351" s="4" t="s">
        <v>1602</v>
      </c>
      <c r="D351" s="4" t="s">
        <v>2355</v>
      </c>
      <c r="E351" s="3" t="s">
        <v>2378</v>
      </c>
      <c r="F351" s="3" t="s">
        <v>2367</v>
      </c>
      <c r="G351" s="138" t="s">
        <v>1435</v>
      </c>
      <c r="H351" s="82"/>
      <c r="J351" s="64" t="s">
        <v>2379</v>
      </c>
      <c r="K351" s="11"/>
      <c r="L351" s="73"/>
      <c r="M351" s="74"/>
      <c r="N351" s="74"/>
      <c r="O351" s="74"/>
      <c r="P351" s="74"/>
      <c r="Q351" s="74"/>
      <c r="R351" s="74"/>
    </row>
    <row r="352" spans="1:18">
      <c r="A352" s="29">
        <v>260120121806</v>
      </c>
      <c r="B352" s="61"/>
      <c r="C352" s="4" t="s">
        <v>1602</v>
      </c>
      <c r="D352" s="3" t="s">
        <v>2355</v>
      </c>
      <c r="E352" s="3" t="s">
        <v>2380</v>
      </c>
      <c r="F352" s="3" t="s">
        <v>1444</v>
      </c>
      <c r="G352" s="137" t="s">
        <v>1435</v>
      </c>
      <c r="H352" s="62"/>
      <c r="J352" s="3" t="s">
        <v>2381</v>
      </c>
      <c r="K352" s="13"/>
      <c r="L352" s="73"/>
      <c r="M352" s="74" t="s">
        <v>2382</v>
      </c>
      <c r="N352" s="74"/>
      <c r="O352" s="74"/>
      <c r="P352" s="74"/>
      <c r="Q352" s="74"/>
      <c r="R352" s="74"/>
    </row>
    <row r="353" spans="1:18">
      <c r="A353" s="29">
        <v>241112000012</v>
      </c>
      <c r="B353" s="59" t="s">
        <v>1430</v>
      </c>
      <c r="C353" s="4" t="s">
        <v>1602</v>
      </c>
      <c r="D353" s="4" t="s">
        <v>2355</v>
      </c>
      <c r="E353" s="3" t="s">
        <v>2383</v>
      </c>
      <c r="F353" s="3" t="s">
        <v>2375</v>
      </c>
      <c r="G353" s="137" t="s">
        <v>1435</v>
      </c>
      <c r="H353" s="60"/>
      <c r="J353" s="64" t="s">
        <v>2384</v>
      </c>
      <c r="K353" s="11"/>
      <c r="L353" s="73" t="s">
        <v>2385</v>
      </c>
      <c r="M353" s="74" t="s">
        <v>2386</v>
      </c>
      <c r="N353" s="74" t="s">
        <v>2387</v>
      </c>
      <c r="O353" s="74" t="s">
        <v>2388</v>
      </c>
      <c r="P353" s="74" t="s">
        <v>2389</v>
      </c>
      <c r="Q353" s="74" t="s">
        <v>10688</v>
      </c>
      <c r="R353" s="74"/>
    </row>
    <row r="354" spans="1:18">
      <c r="A354" s="29">
        <v>241112000013</v>
      </c>
      <c r="B354" s="59" t="s">
        <v>1430</v>
      </c>
      <c r="C354" s="4" t="s">
        <v>1602</v>
      </c>
      <c r="D354" s="4" t="s">
        <v>2355</v>
      </c>
      <c r="E354" s="3" t="s">
        <v>2390</v>
      </c>
      <c r="F354" s="3" t="s">
        <v>2391</v>
      </c>
      <c r="G354" s="138" t="s">
        <v>1435</v>
      </c>
      <c r="H354" s="60"/>
      <c r="J354" s="64" t="s">
        <v>2392</v>
      </c>
      <c r="K354" s="11" t="s">
        <v>2393</v>
      </c>
      <c r="L354" s="73" t="s">
        <v>2394</v>
      </c>
      <c r="M354" s="74" t="s">
        <v>2395</v>
      </c>
      <c r="N354" s="74"/>
      <c r="O354" s="74"/>
      <c r="P354" s="74"/>
      <c r="Q354" s="74"/>
      <c r="R354" s="74"/>
    </row>
    <row r="355" spans="1:18">
      <c r="A355" s="29">
        <v>241112000014</v>
      </c>
      <c r="B355" s="59" t="s">
        <v>1430</v>
      </c>
      <c r="C355" s="4" t="s">
        <v>1602</v>
      </c>
      <c r="D355" s="4" t="s">
        <v>2355</v>
      </c>
      <c r="E355" s="3" t="s">
        <v>2396</v>
      </c>
      <c r="F355" s="3" t="s">
        <v>2391</v>
      </c>
      <c r="G355" s="138" t="s">
        <v>1435</v>
      </c>
      <c r="H355" s="60"/>
      <c r="J355" s="64" t="s">
        <v>2397</v>
      </c>
      <c r="K355" s="11" t="s">
        <v>2393</v>
      </c>
      <c r="L355" s="73" t="s">
        <v>2398</v>
      </c>
      <c r="M355" s="74" t="s">
        <v>2399</v>
      </c>
      <c r="N355" s="74"/>
      <c r="O355" s="74"/>
      <c r="P355" s="74"/>
      <c r="Q355" s="74"/>
      <c r="R355" s="74"/>
    </row>
    <row r="356" spans="1:18">
      <c r="A356" s="29">
        <v>241112000016</v>
      </c>
      <c r="B356" s="59" t="s">
        <v>1430</v>
      </c>
      <c r="C356" s="4" t="s">
        <v>1602</v>
      </c>
      <c r="D356" s="4" t="s">
        <v>2355</v>
      </c>
      <c r="E356" s="3" t="s">
        <v>2400</v>
      </c>
      <c r="F356" s="3" t="s">
        <v>1593</v>
      </c>
      <c r="G356" s="137" t="s">
        <v>1435</v>
      </c>
      <c r="H356" s="60"/>
      <c r="J356" s="64" t="s">
        <v>2401</v>
      </c>
      <c r="K356" s="11"/>
      <c r="L356" s="73" t="s">
        <v>2402</v>
      </c>
      <c r="M356" s="74" t="s">
        <v>1421</v>
      </c>
      <c r="N356" s="74" t="s">
        <v>1421</v>
      </c>
      <c r="O356" s="74" t="s">
        <v>1421</v>
      </c>
      <c r="P356" s="74" t="s">
        <v>1421</v>
      </c>
      <c r="Q356" s="74" t="s">
        <v>1421</v>
      </c>
      <c r="R356" s="74"/>
    </row>
    <row r="357" spans="1:18">
      <c r="A357" s="29">
        <v>241112000017</v>
      </c>
      <c r="B357" s="59" t="s">
        <v>1430</v>
      </c>
      <c r="C357" s="4" t="s">
        <v>1602</v>
      </c>
      <c r="D357" s="4" t="s">
        <v>2355</v>
      </c>
      <c r="E357" s="3" t="s">
        <v>2403</v>
      </c>
      <c r="F357" s="3" t="s">
        <v>1840</v>
      </c>
      <c r="G357" s="137" t="s">
        <v>1435</v>
      </c>
      <c r="H357" s="60"/>
      <c r="J357" s="64" t="s">
        <v>2404</v>
      </c>
      <c r="K357" s="11"/>
      <c r="L357" s="73" t="s">
        <v>2405</v>
      </c>
      <c r="M357" s="74"/>
      <c r="N357" s="74"/>
      <c r="O357" s="74"/>
      <c r="P357" s="74"/>
      <c r="Q357" s="74"/>
      <c r="R357" s="74"/>
    </row>
    <row r="358" spans="1:18">
      <c r="A358" s="29">
        <v>241112000018</v>
      </c>
      <c r="B358" s="59" t="s">
        <v>1430</v>
      </c>
      <c r="C358" s="4" t="s">
        <v>1602</v>
      </c>
      <c r="D358" s="4" t="s">
        <v>2355</v>
      </c>
      <c r="E358" s="3" t="s">
        <v>2406</v>
      </c>
      <c r="F358" s="3" t="s">
        <v>2228</v>
      </c>
      <c r="G358" s="137" t="s">
        <v>1435</v>
      </c>
      <c r="H358" s="60"/>
      <c r="J358" s="64" t="s">
        <v>2407</v>
      </c>
      <c r="K358" s="11"/>
      <c r="L358" s="73" t="s">
        <v>2408</v>
      </c>
      <c r="M358" s="74" t="s">
        <v>1421</v>
      </c>
      <c r="N358" s="74" t="s">
        <v>1421</v>
      </c>
      <c r="O358" s="74" t="s">
        <v>1421</v>
      </c>
      <c r="P358" s="74" t="s">
        <v>1421</v>
      </c>
      <c r="Q358" s="74" t="s">
        <v>1421</v>
      </c>
      <c r="R358" s="74"/>
    </row>
    <row r="359" spans="1:18">
      <c r="A359" s="29">
        <v>241112000019</v>
      </c>
      <c r="B359" s="59" t="s">
        <v>1430</v>
      </c>
      <c r="C359" s="4" t="s">
        <v>1602</v>
      </c>
      <c r="D359" s="4" t="s">
        <v>2355</v>
      </c>
      <c r="E359" s="3" t="s">
        <v>2409</v>
      </c>
      <c r="F359" s="3" t="s">
        <v>2410</v>
      </c>
      <c r="G359" s="137" t="s">
        <v>1435</v>
      </c>
      <c r="H359" s="60"/>
      <c r="J359" s="64" t="s">
        <v>2411</v>
      </c>
      <c r="K359" s="11"/>
      <c r="L359" s="73" t="s">
        <v>2412</v>
      </c>
      <c r="M359" s="74" t="s">
        <v>2413</v>
      </c>
      <c r="N359" s="74"/>
      <c r="O359" s="74"/>
      <c r="P359" s="74"/>
      <c r="Q359" s="74"/>
      <c r="R359" s="74"/>
    </row>
    <row r="360" spans="1:18">
      <c r="A360" s="29">
        <v>241112000020</v>
      </c>
      <c r="B360" s="59" t="s">
        <v>1430</v>
      </c>
      <c r="C360" s="4" t="s">
        <v>1602</v>
      </c>
      <c r="D360" s="4" t="s">
        <v>2355</v>
      </c>
      <c r="E360" s="3" t="s">
        <v>2414</v>
      </c>
      <c r="F360" s="3" t="s">
        <v>1924</v>
      </c>
      <c r="G360" s="137" t="s">
        <v>1435</v>
      </c>
      <c r="H360" s="60"/>
      <c r="J360" s="64" t="s">
        <v>2415</v>
      </c>
      <c r="K360" s="11"/>
      <c r="L360" s="73" t="s">
        <v>2416</v>
      </c>
      <c r="M360" s="74" t="s">
        <v>2417</v>
      </c>
      <c r="N360" s="74"/>
      <c r="O360" s="74"/>
      <c r="P360" s="74"/>
      <c r="Q360" s="74"/>
      <c r="R360" s="74"/>
    </row>
    <row r="361" spans="1:18">
      <c r="A361" s="29">
        <v>241112000021</v>
      </c>
      <c r="B361" s="59" t="s">
        <v>1430</v>
      </c>
      <c r="C361" s="4" t="s">
        <v>1602</v>
      </c>
      <c r="D361" s="4" t="s">
        <v>2355</v>
      </c>
      <c r="E361" s="3" t="s">
        <v>2418</v>
      </c>
      <c r="F361" s="3" t="s">
        <v>1840</v>
      </c>
      <c r="G361" s="137" t="s">
        <v>1435</v>
      </c>
      <c r="H361" s="60"/>
      <c r="J361" s="64" t="s">
        <v>2419</v>
      </c>
      <c r="K361" s="11"/>
      <c r="L361" s="73" t="s">
        <v>2420</v>
      </c>
      <c r="M361" s="74" t="s">
        <v>1421</v>
      </c>
      <c r="N361" s="74" t="s">
        <v>1421</v>
      </c>
      <c r="O361" s="74" t="s">
        <v>1421</v>
      </c>
      <c r="P361" s="74" t="s">
        <v>1421</v>
      </c>
      <c r="Q361" s="74" t="s">
        <v>1421</v>
      </c>
      <c r="R361" s="74"/>
    </row>
    <row r="362" spans="1:18">
      <c r="A362" s="29">
        <v>250527100026</v>
      </c>
      <c r="B362" s="61"/>
      <c r="C362" s="4" t="s">
        <v>1602</v>
      </c>
      <c r="D362" s="4" t="s">
        <v>2355</v>
      </c>
      <c r="E362" s="3" t="s">
        <v>2421</v>
      </c>
      <c r="F362" s="3" t="s">
        <v>2367</v>
      </c>
      <c r="G362" s="138" t="s">
        <v>1435</v>
      </c>
      <c r="H362" s="82"/>
      <c r="J362" s="64" t="s">
        <v>2422</v>
      </c>
      <c r="K362" s="11"/>
      <c r="L362" s="73"/>
      <c r="M362" s="74"/>
      <c r="N362" s="74"/>
      <c r="O362" s="74"/>
      <c r="P362" s="74"/>
      <c r="Q362" s="74"/>
      <c r="R362" s="74"/>
    </row>
    <row r="363" spans="1:18">
      <c r="A363" s="29">
        <v>241112000022</v>
      </c>
      <c r="B363" s="59" t="s">
        <v>1430</v>
      </c>
      <c r="C363" s="4" t="s">
        <v>1602</v>
      </c>
      <c r="D363" s="4" t="s">
        <v>2355</v>
      </c>
      <c r="E363" s="3" t="s">
        <v>2423</v>
      </c>
      <c r="F363" s="3" t="s">
        <v>1840</v>
      </c>
      <c r="G363" s="137" t="s">
        <v>1435</v>
      </c>
      <c r="H363" s="60"/>
      <c r="J363" s="64" t="s">
        <v>2424</v>
      </c>
      <c r="K363" s="11"/>
      <c r="L363" s="73" t="s">
        <v>2425</v>
      </c>
      <c r="M363" s="74" t="s">
        <v>2426</v>
      </c>
      <c r="N363" s="74"/>
      <c r="O363" s="74"/>
      <c r="P363" s="74"/>
      <c r="Q363" s="74"/>
      <c r="R363" s="74"/>
    </row>
    <row r="364" spans="1:18">
      <c r="A364" s="29">
        <v>250211103000</v>
      </c>
      <c r="B364" s="59" t="s">
        <v>1430</v>
      </c>
      <c r="C364" s="4" t="s">
        <v>1602</v>
      </c>
      <c r="D364" s="4" t="s">
        <v>2355</v>
      </c>
      <c r="E364" s="3" t="s">
        <v>2427</v>
      </c>
      <c r="F364" s="3" t="s">
        <v>1908</v>
      </c>
      <c r="G364" s="138" t="s">
        <v>1435</v>
      </c>
      <c r="H364" s="60"/>
      <c r="J364" s="64" t="s">
        <v>2424</v>
      </c>
      <c r="K364" s="13" t="s">
        <v>2428</v>
      </c>
      <c r="L364" s="73" t="s">
        <v>2429</v>
      </c>
      <c r="M364" s="74" t="s">
        <v>2430</v>
      </c>
      <c r="N364" s="74"/>
      <c r="O364" s="74"/>
      <c r="P364" s="74" t="s">
        <v>2431</v>
      </c>
      <c r="Q364" s="74"/>
      <c r="R364" s="74"/>
    </row>
    <row r="365" spans="1:18">
      <c r="A365" s="29">
        <v>250527100024</v>
      </c>
      <c r="B365" s="61"/>
      <c r="C365" s="4" t="s">
        <v>1602</v>
      </c>
      <c r="D365" s="4" t="s">
        <v>2355</v>
      </c>
      <c r="E365" s="3" t="s">
        <v>2432</v>
      </c>
      <c r="F365" s="3" t="s">
        <v>2367</v>
      </c>
      <c r="G365" s="138" t="s">
        <v>1435</v>
      </c>
      <c r="H365" s="82"/>
      <c r="J365" s="64" t="s">
        <v>2433</v>
      </c>
      <c r="K365" s="11"/>
      <c r="L365" s="73"/>
      <c r="M365" s="74"/>
      <c r="N365" s="74"/>
      <c r="O365" s="74"/>
      <c r="P365" s="74"/>
      <c r="Q365" s="74"/>
      <c r="R365" s="74"/>
    </row>
    <row r="366" spans="1:18">
      <c r="A366" s="29">
        <v>250527100023</v>
      </c>
      <c r="B366" s="61"/>
      <c r="C366" s="4" t="s">
        <v>1602</v>
      </c>
      <c r="D366" s="4" t="s">
        <v>2355</v>
      </c>
      <c r="E366" s="3" t="s">
        <v>2434</v>
      </c>
      <c r="F366" s="3" t="s">
        <v>2367</v>
      </c>
      <c r="G366" s="138" t="s">
        <v>1435</v>
      </c>
      <c r="H366" s="82"/>
      <c r="J366" s="64" t="s">
        <v>2435</v>
      </c>
      <c r="K366" s="11"/>
      <c r="L366" s="73"/>
      <c r="M366" s="74"/>
      <c r="N366" s="74"/>
      <c r="O366" s="74"/>
      <c r="P366" s="74"/>
      <c r="Q366" s="74"/>
      <c r="R366" s="74"/>
    </row>
    <row r="367" spans="1:18">
      <c r="A367" s="29">
        <v>250916152700</v>
      </c>
      <c r="B367" s="61"/>
      <c r="C367" s="4" t="s">
        <v>1602</v>
      </c>
      <c r="D367" s="4" t="s">
        <v>2436</v>
      </c>
      <c r="E367" s="3" t="s">
        <v>2437</v>
      </c>
      <c r="F367" s="3" t="s">
        <v>1506</v>
      </c>
      <c r="G367" s="139" t="s">
        <v>1435</v>
      </c>
      <c r="H367" s="62"/>
      <c r="J367" s="3" t="s">
        <v>2438</v>
      </c>
      <c r="K367" s="13"/>
      <c r="L367" s="73"/>
      <c r="M367" s="74"/>
      <c r="N367" s="74" t="s">
        <v>2439</v>
      </c>
      <c r="O367" s="74"/>
      <c r="P367" s="74"/>
      <c r="Q367" s="74"/>
      <c r="R367" s="74"/>
    </row>
    <row r="368" spans="1:18">
      <c r="A368" s="29">
        <v>250912165304</v>
      </c>
      <c r="B368" s="61"/>
      <c r="C368" s="4" t="s">
        <v>1602</v>
      </c>
      <c r="D368" s="4" t="s">
        <v>2436</v>
      </c>
      <c r="E368" s="3" t="s">
        <v>2440</v>
      </c>
      <c r="F368" s="3" t="s">
        <v>2441</v>
      </c>
      <c r="G368" s="138" t="s">
        <v>1435</v>
      </c>
      <c r="H368" s="62"/>
      <c r="J368" s="3" t="s">
        <v>2442</v>
      </c>
      <c r="K368" s="13"/>
      <c r="L368" s="73"/>
      <c r="M368" s="74"/>
      <c r="N368" s="74" t="s">
        <v>2443</v>
      </c>
      <c r="O368" s="74"/>
      <c r="P368" s="74"/>
      <c r="Q368" s="74"/>
      <c r="R368" s="74"/>
    </row>
    <row r="369" spans="1:18">
      <c r="A369" s="29">
        <v>251020150200</v>
      </c>
      <c r="B369" s="61"/>
      <c r="C369" s="4" t="s">
        <v>1602</v>
      </c>
      <c r="D369" s="4" t="s">
        <v>2436</v>
      </c>
      <c r="E369" s="3" t="s">
        <v>2444</v>
      </c>
      <c r="F369" s="3" t="s">
        <v>2445</v>
      </c>
      <c r="G369" s="137" t="s">
        <v>1435</v>
      </c>
      <c r="H369" s="62"/>
      <c r="J369" s="3" t="s">
        <v>2446</v>
      </c>
      <c r="K369" s="13"/>
      <c r="L369" s="73" t="s">
        <v>2447</v>
      </c>
      <c r="M369" s="74" t="s">
        <v>2448</v>
      </c>
      <c r="N369" s="74" t="s">
        <v>2447</v>
      </c>
      <c r="O369" s="74" t="s">
        <v>2447</v>
      </c>
      <c r="P369" s="74"/>
      <c r="Q369" s="74" t="s">
        <v>10720</v>
      </c>
      <c r="R369" s="74"/>
    </row>
    <row r="370" spans="1:18">
      <c r="A370" s="29">
        <v>250912165200</v>
      </c>
      <c r="B370" s="61"/>
      <c r="C370" s="4" t="s">
        <v>1602</v>
      </c>
      <c r="D370" s="4" t="s">
        <v>2436</v>
      </c>
      <c r="E370" s="3" t="s">
        <v>2449</v>
      </c>
      <c r="F370" s="3" t="s">
        <v>1506</v>
      </c>
      <c r="G370" s="139" t="s">
        <v>1435</v>
      </c>
      <c r="H370" s="62"/>
      <c r="J370" s="3" t="s">
        <v>2450</v>
      </c>
      <c r="K370" s="13"/>
      <c r="L370" s="73"/>
      <c r="M370" s="74"/>
      <c r="N370" s="74"/>
      <c r="O370" s="74"/>
      <c r="P370" s="74"/>
      <c r="Q370" s="74"/>
      <c r="R370" s="74"/>
    </row>
    <row r="371" spans="1:18">
      <c r="A371" s="29">
        <v>250912165300</v>
      </c>
      <c r="B371" s="61"/>
      <c r="C371" s="4" t="s">
        <v>1602</v>
      </c>
      <c r="D371" s="4" t="s">
        <v>2436</v>
      </c>
      <c r="E371" s="3" t="s">
        <v>2451</v>
      </c>
      <c r="F371" s="3" t="s">
        <v>2452</v>
      </c>
      <c r="G371" s="139" t="s">
        <v>1435</v>
      </c>
      <c r="H371" s="62"/>
      <c r="J371" s="3" t="s">
        <v>2453</v>
      </c>
      <c r="K371" s="13"/>
      <c r="L371" s="73"/>
      <c r="M371" s="74"/>
      <c r="N371" s="74"/>
      <c r="O371" s="74"/>
      <c r="P371" s="74"/>
      <c r="Q371" s="74"/>
      <c r="R371" s="74"/>
    </row>
    <row r="372" spans="1:18">
      <c r="A372" s="29">
        <v>250425201521</v>
      </c>
      <c r="B372" s="61"/>
      <c r="C372" s="4" t="s">
        <v>1602</v>
      </c>
      <c r="D372" s="4" t="s">
        <v>2436</v>
      </c>
      <c r="E372" s="3" t="s">
        <v>2454</v>
      </c>
      <c r="F372" s="3" t="s">
        <v>2455</v>
      </c>
      <c r="G372" s="138" t="s">
        <v>1435</v>
      </c>
      <c r="H372" s="62"/>
      <c r="J372" s="64" t="s">
        <v>2456</v>
      </c>
      <c r="K372" s="13"/>
      <c r="L372" s="73"/>
      <c r="M372" s="74"/>
      <c r="N372" s="74" t="s">
        <v>2457</v>
      </c>
      <c r="O372" s="74"/>
      <c r="P372" s="74"/>
      <c r="Q372" s="74"/>
      <c r="R372" s="74"/>
    </row>
    <row r="373" spans="1:18">
      <c r="A373" s="29">
        <v>250425201520</v>
      </c>
      <c r="B373" s="61"/>
      <c r="C373" s="4" t="s">
        <v>1602</v>
      </c>
      <c r="D373" s="4" t="s">
        <v>2436</v>
      </c>
      <c r="E373" s="3" t="s">
        <v>2458</v>
      </c>
      <c r="F373" s="3" t="s">
        <v>1919</v>
      </c>
      <c r="G373" s="138" t="s">
        <v>1435</v>
      </c>
      <c r="H373" s="62"/>
      <c r="J373" s="64" t="s">
        <v>2459</v>
      </c>
      <c r="K373" s="13"/>
      <c r="L373" s="73"/>
      <c r="M373" s="74"/>
      <c r="N373" s="74" t="s">
        <v>2460</v>
      </c>
      <c r="O373" s="74"/>
      <c r="P373" s="74"/>
      <c r="Q373" s="74"/>
      <c r="R373" s="74"/>
    </row>
    <row r="374" spans="1:18">
      <c r="A374" s="29">
        <v>250425201707</v>
      </c>
      <c r="B374" s="61"/>
      <c r="C374" s="4" t="s">
        <v>1602</v>
      </c>
      <c r="D374" s="4" t="s">
        <v>2436</v>
      </c>
      <c r="E374" s="3" t="s">
        <v>2461</v>
      </c>
      <c r="F374" s="3" t="s">
        <v>1506</v>
      </c>
      <c r="G374" s="138" t="s">
        <v>1435</v>
      </c>
      <c r="H374" s="62"/>
      <c r="J374" s="64" t="s">
        <v>2462</v>
      </c>
      <c r="K374" s="13"/>
      <c r="L374" s="73"/>
      <c r="M374" s="74"/>
      <c r="N374" s="74" t="s">
        <v>2463</v>
      </c>
      <c r="O374" s="74"/>
      <c r="P374" s="74"/>
      <c r="Q374" s="74"/>
      <c r="R374" s="74"/>
    </row>
    <row r="375" spans="1:18">
      <c r="A375" s="29">
        <v>250423093004</v>
      </c>
      <c r="B375" s="59" t="s">
        <v>1430</v>
      </c>
      <c r="C375" s="4" t="s">
        <v>1602</v>
      </c>
      <c r="D375" s="4" t="s">
        <v>2436</v>
      </c>
      <c r="E375" s="117" t="s">
        <v>2464</v>
      </c>
      <c r="F375" s="3" t="s">
        <v>2465</v>
      </c>
      <c r="G375" s="138" t="s">
        <v>1435</v>
      </c>
      <c r="H375" s="60"/>
      <c r="J375" s="64" t="s">
        <v>2466</v>
      </c>
      <c r="K375" s="13"/>
      <c r="L375" s="73"/>
      <c r="M375" s="74"/>
      <c r="N375" s="74" t="s">
        <v>2467</v>
      </c>
      <c r="O375" s="74"/>
      <c r="P375" s="74"/>
      <c r="Q375" s="74"/>
      <c r="R375" s="74"/>
    </row>
    <row r="376" spans="1:18">
      <c r="A376" s="29">
        <v>250425200708</v>
      </c>
      <c r="B376" s="61"/>
      <c r="C376" s="4" t="s">
        <v>1602</v>
      </c>
      <c r="D376" s="4" t="s">
        <v>2436</v>
      </c>
      <c r="E376" s="3" t="s">
        <v>2468</v>
      </c>
      <c r="F376" s="3" t="s">
        <v>2469</v>
      </c>
      <c r="G376" s="138" t="s">
        <v>1435</v>
      </c>
      <c r="H376" s="62"/>
      <c r="J376" s="64" t="s">
        <v>2470</v>
      </c>
      <c r="K376" s="13"/>
      <c r="L376" s="73"/>
      <c r="M376" s="74"/>
      <c r="N376" s="74" t="s">
        <v>2471</v>
      </c>
      <c r="O376" s="74"/>
      <c r="P376" s="74"/>
      <c r="Q376" s="74"/>
      <c r="R376" s="74"/>
    </row>
    <row r="377" spans="1:18">
      <c r="A377" s="29">
        <v>250425201522</v>
      </c>
      <c r="B377" s="61"/>
      <c r="C377" s="4" t="s">
        <v>1602</v>
      </c>
      <c r="D377" s="4" t="s">
        <v>2436</v>
      </c>
      <c r="E377" s="3" t="s">
        <v>2472</v>
      </c>
      <c r="F377" s="3" t="s">
        <v>1456</v>
      </c>
      <c r="G377" s="138" t="s">
        <v>1435</v>
      </c>
      <c r="H377" s="62"/>
      <c r="J377" s="64" t="s">
        <v>2473</v>
      </c>
      <c r="K377" s="13"/>
      <c r="L377" s="73"/>
      <c r="M377" s="74"/>
      <c r="N377" s="74" t="s">
        <v>2474</v>
      </c>
      <c r="O377" s="74"/>
      <c r="P377" s="74"/>
      <c r="Q377" s="74"/>
      <c r="R377" s="74"/>
    </row>
    <row r="378" spans="1:18">
      <c r="A378" s="29">
        <v>260313162400</v>
      </c>
      <c r="B378" s="61"/>
      <c r="C378" s="4" t="s">
        <v>1602</v>
      </c>
      <c r="D378" s="4" t="s">
        <v>2475</v>
      </c>
      <c r="E378" s="3" t="s">
        <v>10159</v>
      </c>
      <c r="F378" s="3" t="s">
        <v>1896</v>
      </c>
      <c r="G378" s="31" t="s">
        <v>1435</v>
      </c>
      <c r="H378" s="62"/>
      <c r="J378" s="3" t="s">
        <v>10160</v>
      </c>
      <c r="K378" s="13"/>
      <c r="L378" s="73"/>
      <c r="M378" s="74"/>
      <c r="N378" s="74"/>
      <c r="O378" s="74"/>
      <c r="P378" s="74"/>
      <c r="Q378" s="74"/>
      <c r="R378" s="74"/>
    </row>
    <row r="379" spans="1:18">
      <c r="A379" s="29">
        <v>251027112316</v>
      </c>
      <c r="B379" s="61"/>
      <c r="C379" s="4" t="s">
        <v>1602</v>
      </c>
      <c r="D379" s="4" t="s">
        <v>2475</v>
      </c>
      <c r="E379" s="3" t="s">
        <v>2476</v>
      </c>
      <c r="F379" s="3" t="s">
        <v>1459</v>
      </c>
      <c r="G379" s="137" t="s">
        <v>1435</v>
      </c>
      <c r="H379" s="74"/>
      <c r="I379" s="3"/>
      <c r="J379" s="3" t="s">
        <v>2477</v>
      </c>
      <c r="K379" s="137"/>
      <c r="L379" s="266"/>
      <c r="M379" s="267"/>
      <c r="N379" s="74"/>
      <c r="O379" s="74"/>
      <c r="Q379" s="74"/>
      <c r="R379" s="74"/>
    </row>
    <row r="380" spans="1:18">
      <c r="A380" s="29">
        <v>241112000025</v>
      </c>
      <c r="B380" s="59" t="s">
        <v>1430</v>
      </c>
      <c r="C380" s="4" t="s">
        <v>1602</v>
      </c>
      <c r="D380" s="4" t="s">
        <v>2475</v>
      </c>
      <c r="E380" s="3" t="s">
        <v>2478</v>
      </c>
      <c r="F380" s="3" t="s">
        <v>1887</v>
      </c>
      <c r="G380" s="137" t="s">
        <v>1435</v>
      </c>
      <c r="H380" s="60"/>
      <c r="J380" s="64" t="s">
        <v>2479</v>
      </c>
      <c r="K380" s="11"/>
      <c r="L380" s="73" t="s">
        <v>2480</v>
      </c>
      <c r="M380" s="74" t="s">
        <v>2481</v>
      </c>
      <c r="N380" s="74" t="s">
        <v>2482</v>
      </c>
      <c r="O380" s="74" t="s">
        <v>2483</v>
      </c>
      <c r="P380" s="74"/>
      <c r="Q380" s="74"/>
      <c r="R380" s="74"/>
    </row>
    <row r="381" spans="1:18">
      <c r="A381" s="29">
        <v>241112000109</v>
      </c>
      <c r="B381" s="59" t="s">
        <v>1430</v>
      </c>
      <c r="C381" s="4" t="s">
        <v>1602</v>
      </c>
      <c r="D381" s="4" t="s">
        <v>2475</v>
      </c>
      <c r="E381" s="3" t="s">
        <v>2484</v>
      </c>
      <c r="F381" s="3" t="s">
        <v>1536</v>
      </c>
      <c r="G381" s="137" t="s">
        <v>1435</v>
      </c>
      <c r="H381" s="60"/>
      <c r="J381" s="64" t="s">
        <v>2485</v>
      </c>
      <c r="K381" s="11"/>
      <c r="L381" s="73" t="s">
        <v>2486</v>
      </c>
      <c r="M381" s="74" t="s">
        <v>2487</v>
      </c>
      <c r="N381" s="74" t="s">
        <v>2488</v>
      </c>
      <c r="O381" s="74" t="s">
        <v>2489</v>
      </c>
      <c r="P381" s="74"/>
      <c r="Q381" s="74"/>
      <c r="R381" s="74"/>
    </row>
    <row r="382" spans="1:18">
      <c r="A382" s="29">
        <v>250627080300</v>
      </c>
      <c r="B382" s="61"/>
      <c r="C382" s="4" t="s">
        <v>1602</v>
      </c>
      <c r="D382" s="4" t="s">
        <v>2475</v>
      </c>
      <c r="E382" s="3" t="s">
        <v>2490</v>
      </c>
      <c r="F382" s="3" t="s">
        <v>2240</v>
      </c>
      <c r="G382" s="137" t="s">
        <v>1435</v>
      </c>
      <c r="H382" s="62"/>
      <c r="J382" s="64" t="s">
        <v>2491</v>
      </c>
      <c r="K382" s="13"/>
      <c r="L382" s="73"/>
      <c r="M382" s="74"/>
      <c r="N382" s="74" t="s">
        <v>2492</v>
      </c>
      <c r="O382" s="74"/>
      <c r="P382" s="74"/>
      <c r="Q382" s="74"/>
      <c r="R382" s="74"/>
    </row>
    <row r="383" spans="1:18">
      <c r="A383" s="29">
        <v>250425200600</v>
      </c>
      <c r="B383" s="61"/>
      <c r="C383" s="4" t="s">
        <v>1602</v>
      </c>
      <c r="D383" s="4" t="s">
        <v>2475</v>
      </c>
      <c r="E383" s="3" t="s">
        <v>2493</v>
      </c>
      <c r="F383" s="3" t="s">
        <v>1466</v>
      </c>
      <c r="G383" s="137" t="s">
        <v>1435</v>
      </c>
      <c r="H383" s="62"/>
      <c r="J383" s="64" t="s">
        <v>2494</v>
      </c>
      <c r="K383" s="13" t="s">
        <v>2495</v>
      </c>
      <c r="L383" s="73"/>
      <c r="M383" s="74"/>
      <c r="N383" s="74" t="s">
        <v>2496</v>
      </c>
      <c r="O383" s="74"/>
      <c r="P383" s="74"/>
      <c r="Q383" s="74"/>
      <c r="R383" s="74"/>
    </row>
    <row r="384" spans="1:18">
      <c r="A384" s="29">
        <v>250425153914</v>
      </c>
      <c r="B384" s="61"/>
      <c r="C384" s="4" t="s">
        <v>1602</v>
      </c>
      <c r="D384" s="4" t="s">
        <v>2475</v>
      </c>
      <c r="E384" s="3" t="s">
        <v>1610</v>
      </c>
      <c r="F384" s="3" t="s">
        <v>1459</v>
      </c>
      <c r="G384" s="137" t="s">
        <v>1435</v>
      </c>
      <c r="H384" s="62"/>
      <c r="J384" s="64" t="s">
        <v>2497</v>
      </c>
      <c r="K384" s="13"/>
      <c r="L384" s="73"/>
      <c r="M384" s="74"/>
      <c r="N384" s="74" t="s">
        <v>2498</v>
      </c>
      <c r="O384" s="74"/>
      <c r="P384" s="74"/>
      <c r="Q384" s="74"/>
      <c r="R384" s="74"/>
    </row>
    <row r="385" spans="1:18">
      <c r="A385" s="29">
        <v>250212174210</v>
      </c>
      <c r="B385" s="59" t="s">
        <v>1430</v>
      </c>
      <c r="C385" s="4" t="s">
        <v>1602</v>
      </c>
      <c r="D385" s="4" t="s">
        <v>2475</v>
      </c>
      <c r="E385" s="3" t="s">
        <v>2499</v>
      </c>
      <c r="F385" s="3" t="s">
        <v>2500</v>
      </c>
      <c r="G385" s="138" t="s">
        <v>1435</v>
      </c>
      <c r="H385" s="60"/>
      <c r="J385" s="64" t="s">
        <v>2501</v>
      </c>
      <c r="K385" s="13"/>
      <c r="L385" s="73" t="s">
        <v>2502</v>
      </c>
      <c r="M385" s="74" t="s">
        <v>2503</v>
      </c>
      <c r="N385" s="74"/>
      <c r="O385" s="74"/>
      <c r="P385" s="74"/>
      <c r="Q385" s="74"/>
      <c r="R385" s="74"/>
    </row>
    <row r="386" spans="1:18">
      <c r="A386" s="29">
        <v>250626095103</v>
      </c>
      <c r="B386" s="61"/>
      <c r="C386" s="4" t="s">
        <v>1602</v>
      </c>
      <c r="D386" s="4" t="s">
        <v>2475</v>
      </c>
      <c r="E386" s="3" t="s">
        <v>2504</v>
      </c>
      <c r="F386" s="3" t="s">
        <v>1748</v>
      </c>
      <c r="G386" s="138" t="s">
        <v>1435</v>
      </c>
      <c r="H386" s="62"/>
      <c r="J386" s="64" t="s">
        <v>2505</v>
      </c>
      <c r="K386" s="13"/>
      <c r="L386" s="73"/>
      <c r="M386" s="74"/>
      <c r="N386" s="74"/>
      <c r="O386" s="74"/>
      <c r="P386" s="74"/>
      <c r="Q386" s="74"/>
      <c r="R386" s="74"/>
    </row>
    <row r="387" spans="1:18">
      <c r="A387" s="29">
        <v>250724184001</v>
      </c>
      <c r="B387" s="61"/>
      <c r="C387" s="4" t="s">
        <v>1602</v>
      </c>
      <c r="D387" s="4" t="s">
        <v>2475</v>
      </c>
      <c r="E387" s="3" t="s">
        <v>2506</v>
      </c>
      <c r="F387" s="3" t="s">
        <v>2507</v>
      </c>
      <c r="G387" s="137" t="s">
        <v>1435</v>
      </c>
      <c r="H387" s="62"/>
      <c r="J387" s="64" t="s">
        <v>2508</v>
      </c>
      <c r="K387" s="13"/>
      <c r="L387" s="73" t="s">
        <v>2509</v>
      </c>
      <c r="M387" s="74" t="s">
        <v>2510</v>
      </c>
      <c r="N387" s="74" t="s">
        <v>2511</v>
      </c>
      <c r="O387" s="74" t="s">
        <v>2512</v>
      </c>
      <c r="P387" s="74"/>
      <c r="Q387" s="74" t="s">
        <v>10689</v>
      </c>
      <c r="R387" s="74"/>
    </row>
    <row r="388" spans="1:18">
      <c r="A388" s="29">
        <v>250422122400</v>
      </c>
      <c r="B388" s="59" t="s">
        <v>1430</v>
      </c>
      <c r="C388" s="4" t="s">
        <v>1602</v>
      </c>
      <c r="D388" s="4" t="s">
        <v>2475</v>
      </c>
      <c r="E388" s="3" t="s">
        <v>2514</v>
      </c>
      <c r="F388" s="3" t="s">
        <v>2515</v>
      </c>
      <c r="G388" s="137" t="s">
        <v>1435</v>
      </c>
      <c r="H388" s="60"/>
      <c r="J388" s="64" t="s">
        <v>2516</v>
      </c>
      <c r="K388" s="13"/>
      <c r="L388" s="73"/>
      <c r="M388" s="74"/>
      <c r="N388" s="74" t="s">
        <v>2517</v>
      </c>
      <c r="O388" s="74"/>
      <c r="P388" s="74"/>
      <c r="Q388" s="74"/>
      <c r="R388" s="74"/>
    </row>
    <row r="389" spans="1:18">
      <c r="A389" s="29">
        <v>250627175900</v>
      </c>
      <c r="B389" s="61"/>
      <c r="C389" s="4" t="s">
        <v>1602</v>
      </c>
      <c r="D389" s="4" t="s">
        <v>2475</v>
      </c>
      <c r="E389" s="3" t="s">
        <v>2518</v>
      </c>
      <c r="F389" s="3" t="s">
        <v>2266</v>
      </c>
      <c r="G389" s="137" t="s">
        <v>1435</v>
      </c>
      <c r="H389" s="62"/>
      <c r="J389" s="64" t="s">
        <v>2519</v>
      </c>
      <c r="K389" s="13"/>
      <c r="L389" s="73"/>
      <c r="M389" s="74"/>
      <c r="N389" s="74" t="s">
        <v>2520</v>
      </c>
      <c r="O389" s="74"/>
      <c r="P389" s="74"/>
      <c r="Q389" s="74"/>
      <c r="R389" s="74"/>
    </row>
    <row r="390" spans="1:18">
      <c r="A390" s="29">
        <v>250627074300</v>
      </c>
      <c r="B390" s="61"/>
      <c r="C390" s="4" t="s">
        <v>1602</v>
      </c>
      <c r="D390" s="4" t="s">
        <v>2475</v>
      </c>
      <c r="E390" s="3" t="s">
        <v>2521</v>
      </c>
      <c r="F390" s="3" t="s">
        <v>2522</v>
      </c>
      <c r="G390" s="138" t="s">
        <v>1435</v>
      </c>
      <c r="H390" s="62"/>
      <c r="J390" s="64" t="s">
        <v>2523</v>
      </c>
      <c r="K390" s="13"/>
      <c r="L390" s="73"/>
      <c r="M390" s="74"/>
      <c r="N390" s="74" t="s">
        <v>2524</v>
      </c>
      <c r="O390" s="74"/>
      <c r="P390" s="74"/>
      <c r="Q390" s="74"/>
      <c r="R390" s="74"/>
    </row>
    <row r="391" spans="1:18">
      <c r="A391" s="29">
        <v>250414121303</v>
      </c>
      <c r="B391" s="59" t="s">
        <v>1430</v>
      </c>
      <c r="C391" s="4" t="s">
        <v>1602</v>
      </c>
      <c r="D391" s="4" t="s">
        <v>2475</v>
      </c>
      <c r="E391" s="3" t="s">
        <v>2525</v>
      </c>
      <c r="F391" s="3" t="s">
        <v>2391</v>
      </c>
      <c r="G391" s="138" t="s">
        <v>1435</v>
      </c>
      <c r="H391" s="60"/>
      <c r="J391" s="64" t="s">
        <v>2526</v>
      </c>
      <c r="K391" s="13"/>
      <c r="L391" s="73"/>
      <c r="M391" s="74"/>
      <c r="N391" s="74" t="s">
        <v>2527</v>
      </c>
      <c r="O391" s="74"/>
      <c r="P391" s="74"/>
      <c r="Q391" s="74"/>
      <c r="R391" s="74"/>
    </row>
    <row r="392" spans="1:18">
      <c r="A392" s="29">
        <v>250414121304</v>
      </c>
      <c r="B392" s="59" t="s">
        <v>1430</v>
      </c>
      <c r="C392" s="4" t="s">
        <v>1602</v>
      </c>
      <c r="D392" s="4" t="s">
        <v>2475</v>
      </c>
      <c r="E392" s="3" t="s">
        <v>2528</v>
      </c>
      <c r="F392" s="3" t="s">
        <v>2529</v>
      </c>
      <c r="G392" s="137" t="s">
        <v>1435</v>
      </c>
      <c r="H392" s="60"/>
      <c r="J392" s="64" t="s">
        <v>2530</v>
      </c>
      <c r="K392" s="13"/>
      <c r="L392" s="73"/>
      <c r="M392" s="74"/>
      <c r="N392" s="74" t="s">
        <v>2531</v>
      </c>
      <c r="O392" s="74"/>
      <c r="P392" s="74"/>
      <c r="Q392" s="74"/>
      <c r="R392" s="74"/>
    </row>
    <row r="393" spans="1:18">
      <c r="A393" s="29">
        <v>260304142300</v>
      </c>
      <c r="B393" s="61"/>
      <c r="C393" s="4" t="s">
        <v>1602</v>
      </c>
      <c r="D393" s="4" t="s">
        <v>2475</v>
      </c>
      <c r="E393" s="3" t="s">
        <v>10026</v>
      </c>
      <c r="F393" s="3" t="s">
        <v>10027</v>
      </c>
      <c r="G393" s="137" t="s">
        <v>1435</v>
      </c>
      <c r="H393" s="62"/>
      <c r="J393" s="3" t="s">
        <v>10363</v>
      </c>
      <c r="K393" s="13"/>
      <c r="L393" s="73"/>
      <c r="M393" s="74" t="s">
        <v>10028</v>
      </c>
      <c r="N393" s="74"/>
      <c r="O393" s="74"/>
      <c r="P393" s="74"/>
      <c r="Q393" s="74"/>
      <c r="R393" s="74"/>
    </row>
    <row r="394" spans="1:18">
      <c r="A394" s="29">
        <v>241112000026</v>
      </c>
      <c r="B394" s="59" t="s">
        <v>1430</v>
      </c>
      <c r="C394" s="4" t="s">
        <v>1602</v>
      </c>
      <c r="D394" s="4" t="s">
        <v>2475</v>
      </c>
      <c r="E394" s="3" t="s">
        <v>2532</v>
      </c>
      <c r="F394" s="3" t="s">
        <v>2533</v>
      </c>
      <c r="G394" s="137" t="s">
        <v>1435</v>
      </c>
      <c r="H394" s="60"/>
      <c r="J394" s="64" t="s">
        <v>2534</v>
      </c>
      <c r="K394" s="11"/>
      <c r="L394" s="73" t="s">
        <v>2535</v>
      </c>
      <c r="M394" s="74" t="s">
        <v>2536</v>
      </c>
      <c r="N394" s="74" t="s">
        <v>2537</v>
      </c>
      <c r="O394" s="74" t="s">
        <v>2538</v>
      </c>
      <c r="P394" s="74"/>
      <c r="Q394" s="74" t="s">
        <v>2539</v>
      </c>
      <c r="R394" s="74"/>
    </row>
    <row r="395" spans="1:18">
      <c r="A395" s="104">
        <v>250704183700</v>
      </c>
      <c r="B395" s="61"/>
      <c r="C395" s="4" t="s">
        <v>1602</v>
      </c>
      <c r="D395" s="4" t="s">
        <v>2475</v>
      </c>
      <c r="E395" s="3" t="s">
        <v>2540</v>
      </c>
      <c r="F395" s="3" t="s">
        <v>2465</v>
      </c>
      <c r="G395" s="137" t="s">
        <v>1435</v>
      </c>
      <c r="H395" s="62"/>
      <c r="J395" s="64" t="s">
        <v>2541</v>
      </c>
      <c r="K395" s="13"/>
      <c r="L395" s="73"/>
      <c r="M395" s="74"/>
      <c r="N395" s="74" t="s">
        <v>2542</v>
      </c>
      <c r="O395" s="74"/>
      <c r="P395" s="74"/>
      <c r="Q395" s="74"/>
      <c r="R395" s="74"/>
    </row>
    <row r="396" spans="1:18">
      <c r="A396" s="29">
        <v>241112000027</v>
      </c>
      <c r="B396" s="59" t="s">
        <v>1430</v>
      </c>
      <c r="C396" s="4" t="s">
        <v>1602</v>
      </c>
      <c r="D396" s="4" t="s">
        <v>2475</v>
      </c>
      <c r="E396" s="3" t="s">
        <v>2543</v>
      </c>
      <c r="F396" s="3" t="s">
        <v>2544</v>
      </c>
      <c r="G396" s="138" t="s">
        <v>1435</v>
      </c>
      <c r="H396" s="60"/>
      <c r="J396" s="64" t="s">
        <v>2545</v>
      </c>
      <c r="K396" s="11" t="s">
        <v>2546</v>
      </c>
      <c r="L396" s="73" t="s">
        <v>2547</v>
      </c>
      <c r="M396" s="74" t="s">
        <v>2548</v>
      </c>
      <c r="N396" s="74"/>
      <c r="O396" s="74"/>
      <c r="P396" s="74"/>
      <c r="Q396" s="74"/>
      <c r="R396" s="74"/>
    </row>
    <row r="397" spans="1:18">
      <c r="A397" s="29">
        <v>241112000028</v>
      </c>
      <c r="B397" s="59" t="s">
        <v>1430</v>
      </c>
      <c r="C397" s="4" t="s">
        <v>1602</v>
      </c>
      <c r="D397" s="4" t="s">
        <v>2475</v>
      </c>
      <c r="E397" s="3" t="s">
        <v>2549</v>
      </c>
      <c r="F397" s="3" t="s">
        <v>1578</v>
      </c>
      <c r="G397" s="137" t="s">
        <v>1435</v>
      </c>
      <c r="H397" s="60"/>
      <c r="J397" s="64" t="s">
        <v>2550</v>
      </c>
      <c r="K397" s="11"/>
      <c r="L397" s="73" t="s">
        <v>2551</v>
      </c>
      <c r="M397" s="74" t="s">
        <v>2552</v>
      </c>
      <c r="N397" s="74"/>
      <c r="O397" s="74" t="s">
        <v>2553</v>
      </c>
      <c r="P397" s="74"/>
      <c r="Q397" s="74" t="s">
        <v>2554</v>
      </c>
      <c r="R397" s="74"/>
    </row>
    <row r="398" spans="1:18">
      <c r="A398" s="29">
        <v>260304140300</v>
      </c>
      <c r="B398" s="61"/>
      <c r="C398" s="4" t="s">
        <v>1602</v>
      </c>
      <c r="D398" s="4" t="s">
        <v>2475</v>
      </c>
      <c r="E398" s="3" t="s">
        <v>10018</v>
      </c>
      <c r="F398" s="3" t="s">
        <v>1840</v>
      </c>
      <c r="G398" s="137" t="s">
        <v>1435</v>
      </c>
      <c r="H398" s="62"/>
      <c r="J398" s="3" t="s">
        <v>10357</v>
      </c>
      <c r="K398" s="13"/>
      <c r="L398" s="73"/>
      <c r="M398" s="74" t="s">
        <v>10019</v>
      </c>
      <c r="N398" s="74"/>
      <c r="O398" s="74"/>
      <c r="P398" s="74"/>
      <c r="Q398" s="74"/>
      <c r="R398" s="74"/>
    </row>
    <row r="399" spans="1:18">
      <c r="A399" s="29">
        <v>241112000029</v>
      </c>
      <c r="B399" s="59" t="s">
        <v>1430</v>
      </c>
      <c r="C399" s="4" t="s">
        <v>1602</v>
      </c>
      <c r="D399" s="4" t="s">
        <v>2475</v>
      </c>
      <c r="E399" s="3" t="s">
        <v>2555</v>
      </c>
      <c r="F399" s="3" t="s">
        <v>1456</v>
      </c>
      <c r="G399" s="137" t="s">
        <v>1435</v>
      </c>
      <c r="H399" s="60"/>
      <c r="J399" s="64" t="s">
        <v>2556</v>
      </c>
      <c r="K399" s="11"/>
      <c r="L399" s="73" t="s">
        <v>2557</v>
      </c>
      <c r="M399" s="74" t="s">
        <v>2558</v>
      </c>
      <c r="N399" s="74" t="s">
        <v>2559</v>
      </c>
      <c r="O399" s="74" t="s">
        <v>2560</v>
      </c>
      <c r="P399" s="74"/>
      <c r="Q399" s="74"/>
      <c r="R399" s="74"/>
    </row>
    <row r="400" spans="1:18">
      <c r="A400" s="29">
        <v>241112000030</v>
      </c>
      <c r="B400" s="59" t="s">
        <v>1430</v>
      </c>
      <c r="C400" s="4" t="s">
        <v>1602</v>
      </c>
      <c r="D400" s="4" t="s">
        <v>2475</v>
      </c>
      <c r="E400" s="3" t="s">
        <v>2561</v>
      </c>
      <c r="F400" s="3" t="s">
        <v>1908</v>
      </c>
      <c r="G400" s="138" t="s">
        <v>1435</v>
      </c>
      <c r="H400" s="60"/>
      <c r="J400" s="64" t="s">
        <v>2562</v>
      </c>
      <c r="K400" s="11"/>
      <c r="L400" s="73" t="s">
        <v>2563</v>
      </c>
      <c r="M400" s="74" t="s">
        <v>2564</v>
      </c>
      <c r="N400" s="74"/>
      <c r="O400" s="74"/>
      <c r="P400" s="74"/>
      <c r="Q400" s="74"/>
      <c r="R400" s="74"/>
    </row>
    <row r="401" spans="1:18">
      <c r="A401" s="29">
        <v>241227113100</v>
      </c>
      <c r="B401" s="59" t="s">
        <v>1430</v>
      </c>
      <c r="C401" s="4" t="s">
        <v>1602</v>
      </c>
      <c r="D401" s="4" t="s">
        <v>2475</v>
      </c>
      <c r="E401" s="3" t="s">
        <v>2565</v>
      </c>
      <c r="F401" s="3" t="s">
        <v>1506</v>
      </c>
      <c r="G401" s="137" t="s">
        <v>1435</v>
      </c>
      <c r="H401" s="60"/>
      <c r="J401" s="64" t="s">
        <v>2566</v>
      </c>
      <c r="K401" s="11"/>
      <c r="L401" s="73" t="s">
        <v>2567</v>
      </c>
      <c r="M401" s="74"/>
      <c r="N401" s="74"/>
      <c r="O401" s="74"/>
      <c r="P401" s="74"/>
      <c r="Q401" s="74"/>
      <c r="R401" s="74"/>
    </row>
    <row r="402" spans="1:18">
      <c r="A402" s="29">
        <v>241112000031</v>
      </c>
      <c r="B402" s="59" t="s">
        <v>1430</v>
      </c>
      <c r="C402" s="4" t="s">
        <v>1602</v>
      </c>
      <c r="D402" s="4" t="s">
        <v>2475</v>
      </c>
      <c r="E402" s="3" t="s">
        <v>2568</v>
      </c>
      <c r="F402" s="3" t="s">
        <v>1506</v>
      </c>
      <c r="G402" s="138" t="s">
        <v>1435</v>
      </c>
      <c r="H402" s="60"/>
      <c r="J402" s="64" t="s">
        <v>2569</v>
      </c>
      <c r="K402" s="11"/>
      <c r="L402" s="73" t="s">
        <v>2570</v>
      </c>
      <c r="M402" s="74"/>
      <c r="N402" s="74"/>
      <c r="O402" s="74"/>
      <c r="P402" s="74"/>
      <c r="Q402" s="74"/>
      <c r="R402" s="74"/>
    </row>
    <row r="403" spans="1:18">
      <c r="A403" s="29">
        <v>241112000032</v>
      </c>
      <c r="B403" s="59" t="s">
        <v>1430</v>
      </c>
      <c r="C403" s="4" t="s">
        <v>1602</v>
      </c>
      <c r="D403" s="4" t="s">
        <v>2475</v>
      </c>
      <c r="E403" s="3" t="s">
        <v>2571</v>
      </c>
      <c r="F403" s="3" t="s">
        <v>2572</v>
      </c>
      <c r="G403" s="137" t="s">
        <v>1435</v>
      </c>
      <c r="H403" s="60"/>
      <c r="J403" s="64" t="s">
        <v>2573</v>
      </c>
      <c r="K403" s="11"/>
      <c r="L403" s="73" t="s">
        <v>2574</v>
      </c>
      <c r="M403" s="74" t="s">
        <v>2575</v>
      </c>
      <c r="N403" s="74" t="s">
        <v>2576</v>
      </c>
      <c r="O403" s="74" t="s">
        <v>2577</v>
      </c>
      <c r="P403" s="74"/>
      <c r="Q403" s="74"/>
      <c r="R403" s="74"/>
    </row>
    <row r="404" spans="1:18">
      <c r="A404" s="29">
        <v>250625170700</v>
      </c>
      <c r="B404" s="61"/>
      <c r="C404" s="4" t="s">
        <v>1602</v>
      </c>
      <c r="D404" s="4" t="s">
        <v>2475</v>
      </c>
      <c r="E404" s="3" t="s">
        <v>2578</v>
      </c>
      <c r="F404" s="3" t="s">
        <v>2579</v>
      </c>
      <c r="G404" s="137" t="s">
        <v>1435</v>
      </c>
      <c r="H404" s="62"/>
      <c r="J404" s="64" t="s">
        <v>2580</v>
      </c>
      <c r="K404" s="13"/>
      <c r="L404" s="73"/>
      <c r="M404" s="74"/>
      <c r="N404" s="74"/>
      <c r="O404" s="74"/>
      <c r="P404" s="74"/>
      <c r="Q404" s="74"/>
      <c r="R404" s="74"/>
    </row>
    <row r="405" spans="1:18">
      <c r="A405" s="29">
        <v>250331112000</v>
      </c>
      <c r="B405" s="59" t="s">
        <v>1430</v>
      </c>
      <c r="C405" s="4" t="s">
        <v>1602</v>
      </c>
      <c r="D405" s="4" t="s">
        <v>2475</v>
      </c>
      <c r="E405" s="3" t="s">
        <v>2581</v>
      </c>
      <c r="F405" s="3" t="s">
        <v>1506</v>
      </c>
      <c r="G405" s="138" t="s">
        <v>1435</v>
      </c>
      <c r="H405" s="60"/>
      <c r="J405" s="64" t="s">
        <v>2582</v>
      </c>
      <c r="K405" s="11" t="s">
        <v>1983</v>
      </c>
      <c r="L405" s="73"/>
      <c r="M405" s="80"/>
      <c r="N405" s="74"/>
      <c r="O405" s="74"/>
      <c r="P405" s="74"/>
      <c r="Q405" s="74"/>
      <c r="R405" s="74"/>
    </row>
    <row r="406" spans="1:18">
      <c r="A406" s="29">
        <v>250414135001</v>
      </c>
      <c r="B406" s="59" t="s">
        <v>1430</v>
      </c>
      <c r="C406" s="4" t="s">
        <v>1602</v>
      </c>
      <c r="D406" s="4" t="s">
        <v>2475</v>
      </c>
      <c r="E406" s="3" t="s">
        <v>2583</v>
      </c>
      <c r="F406" s="3" t="s">
        <v>2584</v>
      </c>
      <c r="G406" s="137" t="s">
        <v>1435</v>
      </c>
      <c r="H406" s="60"/>
      <c r="J406" s="64" t="s">
        <v>2585</v>
      </c>
      <c r="K406" s="13"/>
      <c r="L406" s="73"/>
      <c r="M406" s="74"/>
      <c r="N406" s="74" t="s">
        <v>2586</v>
      </c>
      <c r="O406" s="74"/>
      <c r="P406" s="74"/>
      <c r="Q406" s="74"/>
      <c r="R406" s="74"/>
    </row>
    <row r="407" spans="1:18">
      <c r="A407" s="29">
        <v>241112000198</v>
      </c>
      <c r="B407" s="59" t="s">
        <v>1430</v>
      </c>
      <c r="C407" s="4" t="s">
        <v>1602</v>
      </c>
      <c r="D407" s="4" t="s">
        <v>2475</v>
      </c>
      <c r="E407" s="3" t="s">
        <v>2587</v>
      </c>
      <c r="F407" s="3" t="s">
        <v>2588</v>
      </c>
      <c r="G407" s="137" t="s">
        <v>1435</v>
      </c>
      <c r="H407" s="60"/>
      <c r="J407" s="64" t="s">
        <v>2589</v>
      </c>
      <c r="K407" s="11" t="s">
        <v>2590</v>
      </c>
      <c r="L407" s="73" t="s">
        <v>2591</v>
      </c>
      <c r="M407" s="80" t="s">
        <v>2592</v>
      </c>
      <c r="N407" s="74" t="s">
        <v>2593</v>
      </c>
      <c r="O407" s="74" t="s">
        <v>2592</v>
      </c>
      <c r="P407" s="74" t="s">
        <v>2594</v>
      </c>
      <c r="Q407" s="74"/>
      <c r="R407" s="74"/>
    </row>
    <row r="408" spans="1:18">
      <c r="A408" s="29">
        <v>241112000068</v>
      </c>
      <c r="B408" s="59" t="s">
        <v>1430</v>
      </c>
      <c r="C408" s="4" t="s">
        <v>1602</v>
      </c>
      <c r="D408" s="4" t="s">
        <v>2475</v>
      </c>
      <c r="E408" s="3" t="s">
        <v>2595</v>
      </c>
      <c r="F408" s="3" t="s">
        <v>1840</v>
      </c>
      <c r="G408" s="137" t="s">
        <v>1435</v>
      </c>
      <c r="H408" s="60"/>
      <c r="J408" s="64" t="s">
        <v>2596</v>
      </c>
      <c r="K408" s="11" t="s">
        <v>2597</v>
      </c>
      <c r="L408" s="73" t="s">
        <v>2598</v>
      </c>
      <c r="M408" s="74" t="s">
        <v>2599</v>
      </c>
      <c r="N408" s="74" t="s">
        <v>2600</v>
      </c>
      <c r="O408" s="74"/>
      <c r="P408" s="74"/>
      <c r="Q408" s="74"/>
      <c r="R408" s="74"/>
    </row>
    <row r="409" spans="1:18">
      <c r="A409" s="29">
        <v>241112000064</v>
      </c>
      <c r="B409" s="59" t="s">
        <v>1430</v>
      </c>
      <c r="C409" s="4" t="s">
        <v>1602</v>
      </c>
      <c r="D409" s="4" t="s">
        <v>2475</v>
      </c>
      <c r="E409" s="3" t="s">
        <v>2601</v>
      </c>
      <c r="F409" s="3" t="s">
        <v>2602</v>
      </c>
      <c r="G409" s="137" t="s">
        <v>1435</v>
      </c>
      <c r="H409" s="60"/>
      <c r="J409" s="64" t="s">
        <v>2603</v>
      </c>
      <c r="K409" s="11" t="s">
        <v>2597</v>
      </c>
      <c r="L409" s="73" t="s">
        <v>2604</v>
      </c>
      <c r="M409" s="74" t="s">
        <v>2605</v>
      </c>
      <c r="N409" s="74" t="s">
        <v>2606</v>
      </c>
      <c r="O409" s="74"/>
      <c r="P409" s="74" t="s">
        <v>2607</v>
      </c>
      <c r="Q409" s="74"/>
      <c r="R409" s="74"/>
    </row>
    <row r="410" spans="1:18">
      <c r="A410" s="29">
        <v>250414135000</v>
      </c>
      <c r="B410" s="59" t="s">
        <v>1430</v>
      </c>
      <c r="C410" s="4" t="s">
        <v>1602</v>
      </c>
      <c r="D410" s="4" t="s">
        <v>2475</v>
      </c>
      <c r="E410" s="3" t="s">
        <v>2608</v>
      </c>
      <c r="F410" s="3" t="s">
        <v>2609</v>
      </c>
      <c r="G410" s="137" t="s">
        <v>1435</v>
      </c>
      <c r="H410" s="60"/>
      <c r="J410" s="64" t="s">
        <v>2610</v>
      </c>
      <c r="K410" s="13"/>
      <c r="L410" s="73"/>
      <c r="M410" s="74"/>
      <c r="N410" s="74" t="s">
        <v>2202</v>
      </c>
      <c r="O410" s="74"/>
      <c r="P410" s="74"/>
      <c r="Q410" s="74"/>
      <c r="R410" s="74"/>
    </row>
    <row r="411" spans="1:18">
      <c r="A411" s="29">
        <v>241112000033</v>
      </c>
      <c r="B411" s="59" t="s">
        <v>1430</v>
      </c>
      <c r="C411" s="4" t="s">
        <v>1602</v>
      </c>
      <c r="D411" s="4" t="s">
        <v>2475</v>
      </c>
      <c r="E411" s="3" t="s">
        <v>2611</v>
      </c>
      <c r="F411" s="3" t="s">
        <v>1506</v>
      </c>
      <c r="G411" s="138" t="s">
        <v>1435</v>
      </c>
      <c r="H411" s="60"/>
      <c r="J411" s="64" t="s">
        <v>2612</v>
      </c>
      <c r="K411" s="11" t="s">
        <v>2613</v>
      </c>
      <c r="L411" s="73" t="s">
        <v>2614</v>
      </c>
      <c r="M411" s="74" t="s">
        <v>2548</v>
      </c>
      <c r="N411" s="74"/>
      <c r="O411" s="74"/>
      <c r="P411" s="74"/>
      <c r="Q411" s="74"/>
      <c r="R411" s="74"/>
    </row>
    <row r="412" spans="1:18">
      <c r="A412" s="29">
        <v>250626095101</v>
      </c>
      <c r="B412" s="61"/>
      <c r="C412" s="4" t="s">
        <v>1602</v>
      </c>
      <c r="D412" s="4" t="s">
        <v>2475</v>
      </c>
      <c r="E412" s="3" t="s">
        <v>2615</v>
      </c>
      <c r="F412" s="3" t="s">
        <v>1748</v>
      </c>
      <c r="G412" s="137" t="s">
        <v>1435</v>
      </c>
      <c r="H412" s="62"/>
      <c r="J412" s="64" t="s">
        <v>2616</v>
      </c>
      <c r="K412" s="13"/>
      <c r="L412" s="73"/>
      <c r="M412" s="74"/>
      <c r="N412" s="74"/>
      <c r="O412" s="74"/>
      <c r="P412" s="74"/>
      <c r="Q412" s="74"/>
      <c r="R412" s="74"/>
    </row>
    <row r="413" spans="1:18">
      <c r="A413" s="29">
        <v>250325134511</v>
      </c>
      <c r="B413" s="59" t="s">
        <v>1430</v>
      </c>
      <c r="C413" s="44" t="s">
        <v>1602</v>
      </c>
      <c r="D413" s="4" t="s">
        <v>2475</v>
      </c>
      <c r="E413" s="3" t="s">
        <v>2617</v>
      </c>
      <c r="F413" s="3" t="s">
        <v>2618</v>
      </c>
      <c r="G413" s="137" t="s">
        <v>1435</v>
      </c>
      <c r="H413" s="60"/>
      <c r="J413" s="64" t="s">
        <v>2619</v>
      </c>
      <c r="K413" s="13"/>
      <c r="L413" s="73"/>
      <c r="M413" s="74"/>
      <c r="N413" s="74" t="s">
        <v>2620</v>
      </c>
      <c r="O413" s="74" t="s">
        <v>2621</v>
      </c>
      <c r="P413" s="74"/>
      <c r="Q413" s="74"/>
      <c r="R413" s="74"/>
    </row>
    <row r="414" spans="1:18">
      <c r="A414" s="29">
        <v>241112000034</v>
      </c>
      <c r="B414" s="59" t="s">
        <v>1430</v>
      </c>
      <c r="C414" s="4" t="s">
        <v>1602</v>
      </c>
      <c r="D414" s="4" t="s">
        <v>2475</v>
      </c>
      <c r="E414" s="3" t="s">
        <v>2622</v>
      </c>
      <c r="F414" s="3" t="s">
        <v>2623</v>
      </c>
      <c r="G414" s="137" t="s">
        <v>1435</v>
      </c>
      <c r="H414" s="60"/>
      <c r="J414" s="64" t="s">
        <v>2624</v>
      </c>
      <c r="K414" s="11"/>
      <c r="L414" s="73" t="s">
        <v>2625</v>
      </c>
      <c r="M414" s="74" t="s">
        <v>2626</v>
      </c>
      <c r="N414" s="74" t="s">
        <v>2627</v>
      </c>
      <c r="O414" s="74" t="s">
        <v>2628</v>
      </c>
      <c r="P414" s="74"/>
      <c r="Q414" s="74"/>
      <c r="R414" s="74"/>
    </row>
    <row r="415" spans="1:18">
      <c r="A415" s="29">
        <v>241112000035</v>
      </c>
      <c r="B415" s="59" t="s">
        <v>1430</v>
      </c>
      <c r="C415" s="4" t="s">
        <v>1602</v>
      </c>
      <c r="D415" s="4" t="s">
        <v>2475</v>
      </c>
      <c r="E415" s="3" t="s">
        <v>2629</v>
      </c>
      <c r="F415" s="3" t="s">
        <v>1506</v>
      </c>
      <c r="G415" s="138" t="s">
        <v>1435</v>
      </c>
      <c r="H415" s="60"/>
      <c r="J415" s="64" t="s">
        <v>2630</v>
      </c>
      <c r="K415" s="11" t="s">
        <v>2546</v>
      </c>
      <c r="L415" s="73" t="s">
        <v>2547</v>
      </c>
      <c r="M415" s="74"/>
      <c r="N415" s="74"/>
      <c r="O415" s="74"/>
      <c r="P415" s="74"/>
      <c r="Q415" s="74"/>
      <c r="R415" s="74"/>
    </row>
    <row r="416" spans="1:18">
      <c r="A416" s="29">
        <v>241112000036</v>
      </c>
      <c r="B416" s="59" t="s">
        <v>1430</v>
      </c>
      <c r="C416" s="4" t="s">
        <v>1602</v>
      </c>
      <c r="D416" s="4" t="s">
        <v>2475</v>
      </c>
      <c r="E416" s="3" t="s">
        <v>2631</v>
      </c>
      <c r="F416" s="3" t="s">
        <v>2632</v>
      </c>
      <c r="G416" s="137" t="s">
        <v>1435</v>
      </c>
      <c r="H416" s="60"/>
      <c r="J416" s="64" t="s">
        <v>2633</v>
      </c>
      <c r="K416" s="11"/>
      <c r="L416" s="73" t="s">
        <v>2634</v>
      </c>
      <c r="M416" s="74" t="s">
        <v>2635</v>
      </c>
      <c r="N416" s="74"/>
      <c r="O416" s="74" t="s">
        <v>2635</v>
      </c>
      <c r="P416" s="74" t="s">
        <v>2636</v>
      </c>
      <c r="Q416" s="74"/>
      <c r="R416" s="74"/>
    </row>
    <row r="417" spans="1:18">
      <c r="A417" s="29">
        <v>241112000037</v>
      </c>
      <c r="B417" s="59" t="s">
        <v>1430</v>
      </c>
      <c r="C417" s="4" t="s">
        <v>1602</v>
      </c>
      <c r="D417" s="4" t="s">
        <v>2475</v>
      </c>
      <c r="E417" s="3" t="s">
        <v>2637</v>
      </c>
      <c r="F417" s="3" t="s">
        <v>1448</v>
      </c>
      <c r="G417" s="138" t="s">
        <v>2638</v>
      </c>
      <c r="H417" s="60"/>
      <c r="J417" s="64" t="s">
        <v>2639</v>
      </c>
      <c r="K417" s="13"/>
      <c r="L417" s="73" t="s">
        <v>2640</v>
      </c>
      <c r="M417" s="74" t="s">
        <v>2641</v>
      </c>
      <c r="N417" s="74"/>
      <c r="O417" s="74"/>
      <c r="P417" s="74"/>
      <c r="Q417" s="74"/>
      <c r="R417" s="74"/>
    </row>
    <row r="418" spans="1:18">
      <c r="A418" s="29">
        <v>241112000038</v>
      </c>
      <c r="B418" s="59" t="s">
        <v>1430</v>
      </c>
      <c r="C418" s="4" t="s">
        <v>1602</v>
      </c>
      <c r="D418" s="4" t="s">
        <v>2475</v>
      </c>
      <c r="E418" s="3" t="s">
        <v>2642</v>
      </c>
      <c r="F418" s="3" t="s">
        <v>2643</v>
      </c>
      <c r="G418" s="138" t="s">
        <v>1435</v>
      </c>
      <c r="H418" s="60"/>
      <c r="J418" s="64" t="s">
        <v>2644</v>
      </c>
      <c r="K418" s="13"/>
      <c r="L418" s="73" t="s">
        <v>2645</v>
      </c>
      <c r="M418" s="74" t="s">
        <v>2646</v>
      </c>
      <c r="N418" s="74"/>
      <c r="O418" s="74"/>
      <c r="P418" s="74"/>
      <c r="Q418" s="74"/>
      <c r="R418" s="74"/>
    </row>
    <row r="419" spans="1:18">
      <c r="A419" s="29">
        <v>260421105600</v>
      </c>
      <c r="B419" s="61"/>
      <c r="C419" s="4" t="s">
        <v>1602</v>
      </c>
      <c r="D419" s="4" t="s">
        <v>2475</v>
      </c>
      <c r="E419" s="3" t="s">
        <v>10755</v>
      </c>
      <c r="F419" s="3" t="s">
        <v>10756</v>
      </c>
      <c r="G419" s="137" t="s">
        <v>1435</v>
      </c>
      <c r="H419" s="62"/>
      <c r="J419" s="64" t="s">
        <v>10757</v>
      </c>
      <c r="K419" s="13"/>
      <c r="L419" s="73"/>
      <c r="M419" s="74"/>
      <c r="N419" s="74"/>
      <c r="O419" s="74"/>
      <c r="P419" s="74"/>
      <c r="Q419" s="74"/>
      <c r="R419" s="74"/>
    </row>
    <row r="420" spans="1:18">
      <c r="A420" s="29">
        <v>250627081000</v>
      </c>
      <c r="B420" s="61"/>
      <c r="C420" s="4" t="s">
        <v>1602</v>
      </c>
      <c r="D420" s="4" t="s">
        <v>2475</v>
      </c>
      <c r="E420" s="3" t="s">
        <v>2647</v>
      </c>
      <c r="F420" s="3" t="s">
        <v>2357</v>
      </c>
      <c r="G420" s="137" t="s">
        <v>1435</v>
      </c>
      <c r="H420" s="62"/>
      <c r="J420" s="64" t="s">
        <v>2648</v>
      </c>
      <c r="K420" s="13"/>
      <c r="L420" s="73"/>
      <c r="M420" s="74"/>
      <c r="N420" s="74" t="s">
        <v>2649</v>
      </c>
      <c r="O420" s="74"/>
      <c r="P420" s="74"/>
      <c r="Q420" s="74"/>
      <c r="R420" s="74"/>
    </row>
    <row r="421" spans="1:18">
      <c r="A421" s="29">
        <v>250707160804</v>
      </c>
      <c r="B421" s="61"/>
      <c r="C421" s="4" t="s">
        <v>1602</v>
      </c>
      <c r="D421" s="4" t="s">
        <v>2475</v>
      </c>
      <c r="E421" s="3" t="s">
        <v>2650</v>
      </c>
      <c r="F421" s="3" t="s">
        <v>1578</v>
      </c>
      <c r="G421" s="138" t="s">
        <v>1435</v>
      </c>
      <c r="H421" s="62"/>
      <c r="I421" s="31" t="s">
        <v>1403</v>
      </c>
      <c r="J421" s="64" t="s">
        <v>2651</v>
      </c>
      <c r="K421" s="13"/>
      <c r="L421" s="73"/>
      <c r="M421" s="74"/>
      <c r="N421" s="74" t="s">
        <v>5408</v>
      </c>
      <c r="O421" s="74"/>
      <c r="P421" s="74"/>
      <c r="Q421" s="74"/>
      <c r="R421" s="74"/>
    </row>
    <row r="422" spans="1:18">
      <c r="A422" s="29">
        <v>250707160802</v>
      </c>
      <c r="B422" s="61"/>
      <c r="C422" s="4" t="s">
        <v>1602</v>
      </c>
      <c r="D422" s="4" t="s">
        <v>2475</v>
      </c>
      <c r="E422" s="3" t="s">
        <v>2652</v>
      </c>
      <c r="F422" s="3" t="s">
        <v>1985</v>
      </c>
      <c r="G422" s="138" t="s">
        <v>1435</v>
      </c>
      <c r="H422" s="62"/>
      <c r="I422" s="31" t="s">
        <v>1403</v>
      </c>
      <c r="J422" s="64" t="s">
        <v>2653</v>
      </c>
      <c r="K422" s="13"/>
      <c r="L422" s="73"/>
      <c r="M422" s="74"/>
      <c r="N422" s="74" t="s">
        <v>5410</v>
      </c>
      <c r="O422" s="74"/>
      <c r="P422" s="74"/>
      <c r="Q422" s="74"/>
      <c r="R422" s="74"/>
    </row>
    <row r="423" spans="1:18">
      <c r="A423" s="29">
        <v>250527100001</v>
      </c>
      <c r="B423" s="61"/>
      <c r="C423" s="4" t="s">
        <v>1602</v>
      </c>
      <c r="D423" s="4" t="s">
        <v>2475</v>
      </c>
      <c r="E423" s="3" t="s">
        <v>2655</v>
      </c>
      <c r="F423" s="3" t="s">
        <v>2656</v>
      </c>
      <c r="G423" s="138" t="s">
        <v>1435</v>
      </c>
      <c r="H423" s="82"/>
      <c r="J423" s="64" t="s">
        <v>2657</v>
      </c>
      <c r="K423" s="11"/>
      <c r="L423" s="73"/>
      <c r="M423" s="74"/>
      <c r="N423" s="74"/>
      <c r="O423" s="74"/>
      <c r="P423" s="74"/>
      <c r="Q423" s="74"/>
      <c r="R423" s="74"/>
    </row>
    <row r="424" spans="1:18">
      <c r="A424" s="29">
        <v>250707160806</v>
      </c>
      <c r="B424" s="61"/>
      <c r="C424" s="4" t="s">
        <v>1602</v>
      </c>
      <c r="D424" s="4" t="s">
        <v>2475</v>
      </c>
      <c r="E424" s="3" t="s">
        <v>2658</v>
      </c>
      <c r="F424" s="3" t="s">
        <v>1578</v>
      </c>
      <c r="G424" s="138" t="s">
        <v>1435</v>
      </c>
      <c r="H424" s="62"/>
      <c r="I424" s="329" t="s">
        <v>1403</v>
      </c>
      <c r="J424" s="64" t="s">
        <v>2659</v>
      </c>
      <c r="K424" s="13"/>
      <c r="L424" s="73"/>
      <c r="M424" s="74"/>
      <c r="N424" s="74"/>
      <c r="O424" s="74"/>
      <c r="P424" s="74"/>
      <c r="Q424" s="74"/>
      <c r="R424" s="74"/>
    </row>
    <row r="425" spans="1:18">
      <c r="A425" s="29">
        <v>250707160805</v>
      </c>
      <c r="B425" s="61"/>
      <c r="C425" s="4" t="s">
        <v>1602</v>
      </c>
      <c r="D425" s="4" t="s">
        <v>2475</v>
      </c>
      <c r="E425" s="3" t="s">
        <v>10553</v>
      </c>
      <c r="F425" s="3" t="s">
        <v>1578</v>
      </c>
      <c r="G425" s="138" t="s">
        <v>1435</v>
      </c>
      <c r="H425" s="62"/>
      <c r="I425" s="31" t="s">
        <v>1403</v>
      </c>
      <c r="J425" s="64" t="s">
        <v>2654</v>
      </c>
      <c r="K425" s="13"/>
      <c r="L425" s="73"/>
      <c r="M425" s="74"/>
      <c r="N425" s="74" t="s">
        <v>5415</v>
      </c>
      <c r="O425" s="74"/>
      <c r="P425" s="74"/>
      <c r="Q425" s="74"/>
      <c r="R425" s="74"/>
    </row>
    <row r="426" spans="1:18">
      <c r="A426" s="29">
        <v>250707160803</v>
      </c>
      <c r="B426" s="61"/>
      <c r="C426" s="4" t="s">
        <v>1602</v>
      </c>
      <c r="D426" s="4" t="s">
        <v>2475</v>
      </c>
      <c r="E426" s="3" t="s">
        <v>2660</v>
      </c>
      <c r="F426" s="3" t="s">
        <v>1985</v>
      </c>
      <c r="G426" s="138" t="s">
        <v>1435</v>
      </c>
      <c r="H426" s="62"/>
      <c r="I426" s="31" t="s">
        <v>1403</v>
      </c>
      <c r="J426" s="64" t="s">
        <v>2661</v>
      </c>
      <c r="K426" s="13"/>
      <c r="L426" s="73"/>
      <c r="M426" s="74"/>
      <c r="N426" s="74" t="s">
        <v>5417</v>
      </c>
      <c r="O426" s="74"/>
      <c r="P426" s="74"/>
      <c r="Q426" s="74"/>
      <c r="R426" s="74"/>
    </row>
    <row r="427" spans="1:18">
      <c r="A427" s="29">
        <v>250703154900</v>
      </c>
      <c r="B427" s="61"/>
      <c r="C427" s="4" t="s">
        <v>1602</v>
      </c>
      <c r="D427" s="4" t="s">
        <v>2475</v>
      </c>
      <c r="E427" s="3" t="s">
        <v>2662</v>
      </c>
      <c r="F427" s="3" t="s">
        <v>1578</v>
      </c>
      <c r="G427" s="137" t="s">
        <v>1435</v>
      </c>
      <c r="H427" s="62"/>
      <c r="I427" s="31" t="s">
        <v>1403</v>
      </c>
      <c r="J427" s="64" t="s">
        <v>2663</v>
      </c>
      <c r="K427" s="13"/>
      <c r="L427" s="73"/>
      <c r="M427" s="74"/>
      <c r="N427" s="74" t="s">
        <v>5416</v>
      </c>
      <c r="O427" s="74"/>
      <c r="P427" s="74"/>
      <c r="Q427" s="74"/>
      <c r="R427" s="74"/>
    </row>
    <row r="428" spans="1:18">
      <c r="A428" s="29">
        <v>250707160800</v>
      </c>
      <c r="B428" s="61"/>
      <c r="C428" s="4" t="s">
        <v>1602</v>
      </c>
      <c r="D428" s="4" t="s">
        <v>2475</v>
      </c>
      <c r="E428" s="3" t="s">
        <v>2664</v>
      </c>
      <c r="F428" s="3" t="s">
        <v>1985</v>
      </c>
      <c r="G428" s="138" t="s">
        <v>1435</v>
      </c>
      <c r="H428" s="62"/>
      <c r="I428" s="31" t="s">
        <v>1403</v>
      </c>
      <c r="J428" s="64" t="s">
        <v>2665</v>
      </c>
      <c r="K428" s="13"/>
      <c r="L428" s="73"/>
      <c r="M428" s="74"/>
      <c r="N428" s="74" t="s">
        <v>5418</v>
      </c>
      <c r="O428" s="74"/>
      <c r="P428" s="74"/>
      <c r="Q428" s="74"/>
      <c r="R428" s="74"/>
    </row>
    <row r="429" spans="1:18">
      <c r="A429" s="29">
        <v>241112000039</v>
      </c>
      <c r="B429" s="59" t="s">
        <v>1430</v>
      </c>
      <c r="C429" s="4" t="s">
        <v>1602</v>
      </c>
      <c r="D429" s="4" t="s">
        <v>2475</v>
      </c>
      <c r="E429" s="3" t="s">
        <v>2666</v>
      </c>
      <c r="F429" s="3" t="s">
        <v>1531</v>
      </c>
      <c r="G429" s="137" t="s">
        <v>1435</v>
      </c>
      <c r="H429" s="60"/>
      <c r="J429" s="64" t="s">
        <v>2667</v>
      </c>
      <c r="K429" s="13"/>
      <c r="L429" s="73" t="s">
        <v>2668</v>
      </c>
      <c r="M429" s="74"/>
      <c r="N429" s="74"/>
      <c r="O429" s="74"/>
      <c r="P429" s="74"/>
      <c r="Q429" s="74"/>
      <c r="R429" s="74"/>
    </row>
    <row r="430" spans="1:18" ht="26">
      <c r="A430" s="29">
        <v>260120121803</v>
      </c>
      <c r="B430" s="98"/>
      <c r="C430" s="4" t="s">
        <v>1602</v>
      </c>
      <c r="D430" s="3" t="s">
        <v>2475</v>
      </c>
      <c r="E430" s="3" t="s">
        <v>2669</v>
      </c>
      <c r="F430" s="3" t="s">
        <v>1768</v>
      </c>
      <c r="G430" s="137" t="s">
        <v>1463</v>
      </c>
      <c r="H430" s="82"/>
      <c r="J430" s="3" t="s">
        <v>2670</v>
      </c>
      <c r="K430" s="12" t="s">
        <v>2671</v>
      </c>
      <c r="L430" s="73"/>
      <c r="M430" s="74" t="s">
        <v>2672</v>
      </c>
      <c r="N430" s="74"/>
      <c r="O430" s="74"/>
      <c r="P430" s="273"/>
      <c r="Q430" s="74"/>
      <c r="R430" s="74"/>
    </row>
    <row r="431" spans="1:18">
      <c r="A431" s="29">
        <v>250430062400</v>
      </c>
      <c r="B431" s="61"/>
      <c r="C431" s="4" t="s">
        <v>1602</v>
      </c>
      <c r="D431" s="4" t="s">
        <v>2475</v>
      </c>
      <c r="E431" s="3" t="s">
        <v>2673</v>
      </c>
      <c r="F431" s="3" t="s">
        <v>2674</v>
      </c>
      <c r="G431" s="138" t="s">
        <v>1435</v>
      </c>
      <c r="H431" s="62"/>
      <c r="J431" s="64" t="s">
        <v>2675</v>
      </c>
      <c r="K431" s="13"/>
      <c r="L431" s="73"/>
      <c r="M431" s="74"/>
      <c r="N431" s="74" t="s">
        <v>2676</v>
      </c>
      <c r="O431" s="74"/>
      <c r="P431" s="74"/>
      <c r="Q431" s="74"/>
      <c r="R431" s="74"/>
    </row>
    <row r="432" spans="1:18">
      <c r="A432" s="29">
        <v>250627180200</v>
      </c>
      <c r="B432" s="61"/>
      <c r="C432" s="4" t="s">
        <v>1602</v>
      </c>
      <c r="D432" s="4" t="s">
        <v>2475</v>
      </c>
      <c r="E432" s="3" t="s">
        <v>2677</v>
      </c>
      <c r="F432" s="3" t="s">
        <v>1908</v>
      </c>
      <c r="G432" s="137" t="s">
        <v>1435</v>
      </c>
      <c r="H432" s="62"/>
      <c r="J432" s="64" t="s">
        <v>2678</v>
      </c>
      <c r="K432" s="13"/>
      <c r="L432" s="73"/>
      <c r="M432" s="74"/>
      <c r="N432" s="74" t="s">
        <v>2679</v>
      </c>
      <c r="O432" s="74"/>
      <c r="P432" s="74"/>
      <c r="Q432" s="74"/>
      <c r="R432" s="74"/>
    </row>
    <row r="433" spans="1:18">
      <c r="A433" s="29">
        <v>260107110006</v>
      </c>
      <c r="B433" s="59"/>
      <c r="C433" s="4" t="s">
        <v>1602</v>
      </c>
      <c r="D433" s="4" t="s">
        <v>2475</v>
      </c>
      <c r="E433" s="7" t="s">
        <v>2680</v>
      </c>
      <c r="F433" s="3" t="s">
        <v>2681</v>
      </c>
      <c r="G433" s="137" t="s">
        <v>1435</v>
      </c>
      <c r="H433" s="60"/>
      <c r="J433" s="64" t="s">
        <v>2682</v>
      </c>
      <c r="K433" s="11"/>
      <c r="L433" s="73"/>
      <c r="M433" s="74"/>
      <c r="N433" s="74"/>
      <c r="O433" s="74"/>
      <c r="P433" s="74"/>
      <c r="Q433" s="74"/>
      <c r="R433" s="74"/>
    </row>
    <row r="434" spans="1:18">
      <c r="A434" s="29">
        <v>250117181600</v>
      </c>
      <c r="B434" s="59" t="s">
        <v>1430</v>
      </c>
      <c r="C434" s="4" t="s">
        <v>1602</v>
      </c>
      <c r="D434" s="4" t="s">
        <v>2475</v>
      </c>
      <c r="E434" s="3" t="s">
        <v>2683</v>
      </c>
      <c r="F434" s="3" t="s">
        <v>2684</v>
      </c>
      <c r="G434" s="138" t="s">
        <v>1435</v>
      </c>
      <c r="H434" s="60"/>
      <c r="J434" s="64" t="s">
        <v>2685</v>
      </c>
      <c r="K434" s="13"/>
      <c r="L434" s="73" t="s">
        <v>2686</v>
      </c>
      <c r="M434" s="74"/>
      <c r="N434" s="74"/>
      <c r="O434" s="74"/>
      <c r="P434" s="74"/>
      <c r="Q434" s="74"/>
      <c r="R434" s="74"/>
    </row>
    <row r="435" spans="1:18">
      <c r="A435" s="29">
        <v>250724184000</v>
      </c>
      <c r="B435" s="61"/>
      <c r="C435" s="4" t="s">
        <v>1602</v>
      </c>
      <c r="D435" s="4" t="s">
        <v>2475</v>
      </c>
      <c r="E435" s="3" t="s">
        <v>2687</v>
      </c>
      <c r="F435" s="3" t="s">
        <v>2507</v>
      </c>
      <c r="G435" s="137" t="s">
        <v>1435</v>
      </c>
      <c r="H435" s="62"/>
      <c r="J435" s="64" t="s">
        <v>2688</v>
      </c>
      <c r="K435" s="13"/>
      <c r="L435" s="73" t="s">
        <v>2509</v>
      </c>
      <c r="M435" s="74" t="s">
        <v>2510</v>
      </c>
      <c r="N435" s="74" t="s">
        <v>2511</v>
      </c>
      <c r="O435" s="74" t="s">
        <v>2512</v>
      </c>
      <c r="P435" s="74"/>
      <c r="Q435" s="74" t="s">
        <v>10689</v>
      </c>
      <c r="R435" s="74"/>
    </row>
    <row r="436" spans="1:18">
      <c r="A436" s="29">
        <v>241112000040</v>
      </c>
      <c r="B436" s="59" t="s">
        <v>1430</v>
      </c>
      <c r="C436" s="4" t="s">
        <v>1602</v>
      </c>
      <c r="D436" s="4" t="s">
        <v>2475</v>
      </c>
      <c r="E436" s="3" t="s">
        <v>2689</v>
      </c>
      <c r="F436" s="3" t="s">
        <v>2690</v>
      </c>
      <c r="G436" s="137" t="s">
        <v>1435</v>
      </c>
      <c r="H436" s="60"/>
      <c r="J436" s="64" t="s">
        <v>2691</v>
      </c>
      <c r="K436" s="13"/>
      <c r="L436" s="73" t="s">
        <v>2692</v>
      </c>
      <c r="M436" s="74" t="s">
        <v>2693</v>
      </c>
      <c r="N436" s="74"/>
      <c r="O436" s="74" t="s">
        <v>1421</v>
      </c>
      <c r="P436" s="74"/>
      <c r="Q436" s="74"/>
      <c r="R436" s="74"/>
    </row>
    <row r="437" spans="1:18">
      <c r="A437" s="29">
        <v>241112000042</v>
      </c>
      <c r="B437" s="59" t="s">
        <v>1430</v>
      </c>
      <c r="C437" s="4" t="s">
        <v>1602</v>
      </c>
      <c r="D437" s="4" t="s">
        <v>2475</v>
      </c>
      <c r="E437" s="3" t="s">
        <v>2694</v>
      </c>
      <c r="F437" s="3" t="s">
        <v>1735</v>
      </c>
      <c r="G437" s="137" t="s">
        <v>1435</v>
      </c>
      <c r="H437" s="60"/>
      <c r="J437" s="64" t="s">
        <v>2695</v>
      </c>
      <c r="K437" s="13"/>
      <c r="L437" s="73" t="s">
        <v>2696</v>
      </c>
      <c r="M437" s="74"/>
      <c r="N437" s="74"/>
      <c r="O437" s="74"/>
      <c r="P437" s="74"/>
      <c r="Q437" s="74"/>
      <c r="R437" s="74"/>
    </row>
    <row r="438" spans="1:18">
      <c r="A438" s="29">
        <v>241112000204</v>
      </c>
      <c r="B438" s="59" t="s">
        <v>1430</v>
      </c>
      <c r="C438" s="4" t="s">
        <v>1602</v>
      </c>
      <c r="D438" s="4" t="s">
        <v>2475</v>
      </c>
      <c r="E438" s="3" t="s">
        <v>2697</v>
      </c>
      <c r="F438" s="3" t="s">
        <v>1908</v>
      </c>
      <c r="G438" s="137" t="s">
        <v>1435</v>
      </c>
      <c r="H438" s="60"/>
      <c r="J438" s="64" t="s">
        <v>2698</v>
      </c>
      <c r="K438" s="11"/>
      <c r="L438" s="73" t="s">
        <v>2699</v>
      </c>
      <c r="M438" s="74" t="s">
        <v>2700</v>
      </c>
      <c r="N438" s="74" t="s">
        <v>2701</v>
      </c>
      <c r="O438" s="74" t="s">
        <v>2700</v>
      </c>
      <c r="P438" s="74" t="s">
        <v>2702</v>
      </c>
      <c r="Q438" s="74"/>
      <c r="R438" s="74"/>
    </row>
    <row r="439" spans="1:18">
      <c r="A439" s="29">
        <v>250822145400</v>
      </c>
      <c r="B439" s="61"/>
      <c r="C439" s="4" t="s">
        <v>1602</v>
      </c>
      <c r="D439" s="4" t="s">
        <v>2475</v>
      </c>
      <c r="E439" s="3" t="s">
        <v>2703</v>
      </c>
      <c r="F439" s="3" t="s">
        <v>1434</v>
      </c>
      <c r="G439" s="138" t="s">
        <v>1435</v>
      </c>
      <c r="H439" s="62"/>
      <c r="J439" s="3" t="s">
        <v>2704</v>
      </c>
      <c r="K439" s="13"/>
      <c r="L439" s="73"/>
      <c r="M439" s="74"/>
      <c r="N439" s="74"/>
      <c r="O439" s="74"/>
      <c r="P439" s="74"/>
      <c r="Q439" s="74"/>
      <c r="R439" s="74"/>
    </row>
    <row r="440" spans="1:18">
      <c r="A440" s="29">
        <v>251027112315</v>
      </c>
      <c r="B440" s="61"/>
      <c r="C440" s="4" t="s">
        <v>1602</v>
      </c>
      <c r="D440" s="4" t="s">
        <v>2475</v>
      </c>
      <c r="E440" s="3" t="s">
        <v>2705</v>
      </c>
      <c r="F440" s="3" t="s">
        <v>1506</v>
      </c>
      <c r="G440" s="137" t="s">
        <v>1435</v>
      </c>
      <c r="H440" s="74"/>
      <c r="I440" s="3"/>
      <c r="J440" s="3" t="s">
        <v>2706</v>
      </c>
      <c r="K440" s="137"/>
      <c r="L440" s="266"/>
      <c r="M440" s="267"/>
      <c r="N440" s="74"/>
      <c r="O440" s="74"/>
      <c r="Q440" s="74"/>
      <c r="R440" s="74"/>
    </row>
    <row r="441" spans="1:18">
      <c r="A441" s="29">
        <v>241112000041</v>
      </c>
      <c r="B441" s="59" t="s">
        <v>1430</v>
      </c>
      <c r="C441" s="4" t="s">
        <v>1602</v>
      </c>
      <c r="D441" s="4" t="s">
        <v>2475</v>
      </c>
      <c r="E441" s="3" t="s">
        <v>2707</v>
      </c>
      <c r="F441" s="3" t="s">
        <v>2708</v>
      </c>
      <c r="G441" s="137" t="s">
        <v>1435</v>
      </c>
      <c r="H441" s="60"/>
      <c r="J441" s="64" t="s">
        <v>2709</v>
      </c>
      <c r="K441" s="13"/>
      <c r="L441" s="73" t="s">
        <v>2710</v>
      </c>
      <c r="M441" s="74" t="s">
        <v>2711</v>
      </c>
      <c r="N441" s="74" t="s">
        <v>2712</v>
      </c>
      <c r="O441" s="74" t="s">
        <v>2711</v>
      </c>
      <c r="P441" s="74"/>
      <c r="Q441" s="74"/>
      <c r="R441" s="74"/>
    </row>
    <row r="442" spans="1:18">
      <c r="A442" s="29">
        <v>250924100019</v>
      </c>
      <c r="B442" s="61"/>
      <c r="C442" s="4" t="s">
        <v>1602</v>
      </c>
      <c r="D442" s="4" t="s">
        <v>2475</v>
      </c>
      <c r="E442" s="7" t="s">
        <v>2713</v>
      </c>
      <c r="F442" s="3" t="s">
        <v>2714</v>
      </c>
      <c r="G442" s="138" t="s">
        <v>1435</v>
      </c>
      <c r="H442" s="62"/>
      <c r="J442" s="3" t="s">
        <v>2715</v>
      </c>
      <c r="K442" s="13"/>
      <c r="L442" s="73"/>
      <c r="M442" s="74"/>
      <c r="N442" s="74"/>
      <c r="O442" s="74"/>
      <c r="P442" s="74"/>
      <c r="Q442" s="74"/>
      <c r="R442" s="74"/>
    </row>
    <row r="443" spans="1:18">
      <c r="A443" s="29">
        <v>250924100020</v>
      </c>
      <c r="B443" s="61"/>
      <c r="C443" s="4" t="s">
        <v>1602</v>
      </c>
      <c r="D443" s="4" t="s">
        <v>2475</v>
      </c>
      <c r="E443" s="7" t="s">
        <v>2716</v>
      </c>
      <c r="F443" s="3" t="s">
        <v>1506</v>
      </c>
      <c r="G443" s="138" t="s">
        <v>1435</v>
      </c>
      <c r="H443" s="62"/>
      <c r="J443" s="3" t="s">
        <v>2717</v>
      </c>
      <c r="K443" s="13"/>
      <c r="L443" s="73"/>
      <c r="M443" s="74"/>
      <c r="N443" s="74"/>
      <c r="O443" s="74"/>
      <c r="P443" s="74"/>
      <c r="Q443" s="74"/>
      <c r="R443" s="74"/>
    </row>
    <row r="444" spans="1:18">
      <c r="A444" s="29">
        <v>250924100015</v>
      </c>
      <c r="B444" s="61"/>
      <c r="C444" s="4" t="s">
        <v>1602</v>
      </c>
      <c r="D444" s="4" t="s">
        <v>2475</v>
      </c>
      <c r="E444" s="7" t="s">
        <v>2718</v>
      </c>
      <c r="F444" s="3" t="s">
        <v>2719</v>
      </c>
      <c r="G444" s="138" t="s">
        <v>1435</v>
      </c>
      <c r="H444" s="62"/>
      <c r="J444" s="3" t="s">
        <v>2720</v>
      </c>
      <c r="K444" s="13"/>
      <c r="L444" s="73"/>
      <c r="M444" s="74"/>
      <c r="N444" s="74"/>
      <c r="O444" s="74"/>
      <c r="P444" s="74"/>
      <c r="Q444" s="74"/>
      <c r="R444" s="74"/>
    </row>
    <row r="445" spans="1:18">
      <c r="A445" s="29">
        <v>250924100014</v>
      </c>
      <c r="B445" s="61"/>
      <c r="C445" s="4" t="s">
        <v>1602</v>
      </c>
      <c r="D445" s="4" t="s">
        <v>2475</v>
      </c>
      <c r="E445" s="7" t="s">
        <v>2721</v>
      </c>
      <c r="F445" s="3" t="s">
        <v>2719</v>
      </c>
      <c r="G445" s="138" t="s">
        <v>1435</v>
      </c>
      <c r="H445" s="62"/>
      <c r="J445" s="3" t="s">
        <v>2722</v>
      </c>
      <c r="K445" s="13"/>
      <c r="L445" s="73"/>
      <c r="M445" s="74"/>
      <c r="N445" s="74"/>
      <c r="O445" s="74"/>
      <c r="P445" s="74"/>
      <c r="Q445" s="74"/>
      <c r="R445" s="74"/>
    </row>
    <row r="446" spans="1:18">
      <c r="A446" s="29">
        <v>250924100016</v>
      </c>
      <c r="B446" s="61"/>
      <c r="C446" s="4" t="s">
        <v>1602</v>
      </c>
      <c r="D446" s="4" t="s">
        <v>2475</v>
      </c>
      <c r="E446" s="7" t="s">
        <v>2723</v>
      </c>
      <c r="F446" s="3" t="s">
        <v>1506</v>
      </c>
      <c r="G446" s="138" t="s">
        <v>1435</v>
      </c>
      <c r="H446" s="62"/>
      <c r="J446" s="3" t="s">
        <v>2724</v>
      </c>
      <c r="K446" s="13"/>
      <c r="L446" s="73"/>
      <c r="M446" s="74"/>
      <c r="N446" s="74"/>
      <c r="O446" s="74"/>
      <c r="P446" s="74"/>
      <c r="Q446" s="74"/>
      <c r="R446" s="74"/>
    </row>
    <row r="447" spans="1:18">
      <c r="A447" s="29">
        <v>250924100027</v>
      </c>
      <c r="B447" s="61"/>
      <c r="C447" s="4" t="s">
        <v>1602</v>
      </c>
      <c r="D447" s="4" t="s">
        <v>2475</v>
      </c>
      <c r="E447" s="7" t="s">
        <v>2725</v>
      </c>
      <c r="F447" s="3" t="s">
        <v>1456</v>
      </c>
      <c r="G447" s="138" t="s">
        <v>1435</v>
      </c>
      <c r="H447" s="62"/>
      <c r="J447" s="3" t="s">
        <v>2726</v>
      </c>
      <c r="K447" s="13"/>
      <c r="L447" s="73"/>
      <c r="M447" s="74"/>
      <c r="N447" s="74"/>
      <c r="O447" s="74"/>
      <c r="P447" s="74"/>
      <c r="Q447" s="74"/>
      <c r="R447" s="74"/>
    </row>
    <row r="448" spans="1:18">
      <c r="A448" s="29">
        <v>250414090901</v>
      </c>
      <c r="B448" s="59" t="s">
        <v>1430</v>
      </c>
      <c r="C448" s="4" t="s">
        <v>1602</v>
      </c>
      <c r="D448" s="4" t="s">
        <v>2475</v>
      </c>
      <c r="E448" s="3" t="s">
        <v>2727</v>
      </c>
      <c r="F448" s="3" t="s">
        <v>2728</v>
      </c>
      <c r="G448" s="137" t="s">
        <v>1435</v>
      </c>
      <c r="H448" s="60"/>
      <c r="J448" s="64" t="s">
        <v>2729</v>
      </c>
      <c r="K448" s="13"/>
      <c r="L448" s="73"/>
      <c r="M448" s="74"/>
      <c r="N448" s="74" t="s">
        <v>2730</v>
      </c>
      <c r="O448" s="74"/>
      <c r="P448" s="74"/>
      <c r="Q448" s="74"/>
      <c r="R448" s="74"/>
    </row>
    <row r="449" spans="1:18">
      <c r="A449" s="29">
        <v>241112000008</v>
      </c>
      <c r="B449" s="59" t="s">
        <v>1430</v>
      </c>
      <c r="C449" s="4" t="s">
        <v>1602</v>
      </c>
      <c r="D449" s="4" t="s">
        <v>2475</v>
      </c>
      <c r="E449" s="3" t="s">
        <v>2731</v>
      </c>
      <c r="F449" s="3" t="s">
        <v>1448</v>
      </c>
      <c r="G449" s="137" t="s">
        <v>1435</v>
      </c>
      <c r="H449" s="60"/>
      <c r="J449" s="64" t="s">
        <v>2732</v>
      </c>
      <c r="K449" s="11"/>
      <c r="L449" s="73" t="s">
        <v>2733</v>
      </c>
      <c r="M449" s="74" t="s">
        <v>2734</v>
      </c>
      <c r="N449" s="74" t="s">
        <v>2735</v>
      </c>
      <c r="O449" s="74" t="s">
        <v>2736</v>
      </c>
      <c r="P449" s="74"/>
      <c r="Q449" s="74" t="s">
        <v>10690</v>
      </c>
      <c r="R449" s="74"/>
    </row>
    <row r="450" spans="1:18">
      <c r="A450" s="29">
        <v>250606083002</v>
      </c>
      <c r="B450" s="61"/>
      <c r="C450" s="4" t="s">
        <v>1602</v>
      </c>
      <c r="D450" s="4" t="s">
        <v>2475</v>
      </c>
      <c r="E450" s="3" t="s">
        <v>2737</v>
      </c>
      <c r="F450" s="3" t="s">
        <v>2738</v>
      </c>
      <c r="G450" s="137" t="s">
        <v>1435</v>
      </c>
      <c r="H450" s="62"/>
      <c r="J450" s="64" t="s">
        <v>2739</v>
      </c>
      <c r="K450" s="13"/>
      <c r="L450" s="73"/>
      <c r="M450" s="74"/>
      <c r="N450" s="74"/>
      <c r="O450" s="74"/>
      <c r="P450" s="74"/>
      <c r="Q450" s="74"/>
      <c r="R450" s="74"/>
    </row>
    <row r="451" spans="1:18">
      <c r="A451" s="29">
        <v>250703160300</v>
      </c>
      <c r="B451" s="61"/>
      <c r="C451" s="4" t="s">
        <v>1602</v>
      </c>
      <c r="D451" s="4" t="s">
        <v>2475</v>
      </c>
      <c r="E451" s="3" t="s">
        <v>2740</v>
      </c>
      <c r="F451" s="3" t="s">
        <v>1531</v>
      </c>
      <c r="G451" s="137" t="s">
        <v>1435</v>
      </c>
      <c r="H451" s="62"/>
      <c r="J451" s="64" t="s">
        <v>2741</v>
      </c>
      <c r="K451" s="13"/>
      <c r="L451" s="73"/>
      <c r="M451" s="74"/>
      <c r="N451" s="74" t="s">
        <v>2742</v>
      </c>
      <c r="O451" s="74"/>
      <c r="P451" s="74"/>
      <c r="Q451" s="74"/>
      <c r="R451" s="74"/>
    </row>
    <row r="452" spans="1:18">
      <c r="A452" s="29">
        <v>250827112600</v>
      </c>
      <c r="B452" s="61"/>
      <c r="C452" s="4" t="s">
        <v>1602</v>
      </c>
      <c r="D452" s="4" t="s">
        <v>2475</v>
      </c>
      <c r="E452" s="3" t="s">
        <v>2743</v>
      </c>
      <c r="F452" s="3" t="s">
        <v>1531</v>
      </c>
      <c r="G452" s="138" t="s">
        <v>1435</v>
      </c>
      <c r="H452" s="62"/>
      <c r="J452" s="3" t="s">
        <v>2744</v>
      </c>
      <c r="K452" s="13"/>
      <c r="L452" s="73"/>
      <c r="M452" s="74" t="s">
        <v>2745</v>
      </c>
      <c r="N452" s="74"/>
      <c r="O452" s="74"/>
      <c r="P452" s="74"/>
      <c r="Q452" s="74"/>
      <c r="R452" s="74"/>
    </row>
    <row r="453" spans="1:18">
      <c r="A453" s="29">
        <v>250627180300</v>
      </c>
      <c r="B453" s="61"/>
      <c r="C453" s="4" t="s">
        <v>1602</v>
      </c>
      <c r="D453" s="4" t="s">
        <v>2475</v>
      </c>
      <c r="E453" s="3" t="s">
        <v>2746</v>
      </c>
      <c r="F453" s="3" t="s">
        <v>2747</v>
      </c>
      <c r="G453" s="137" t="s">
        <v>1435</v>
      </c>
      <c r="H453" s="62"/>
      <c r="J453" s="64" t="s">
        <v>2748</v>
      </c>
      <c r="K453" s="13"/>
      <c r="L453" s="73"/>
      <c r="M453" s="74"/>
      <c r="N453" s="74" t="s">
        <v>2749</v>
      </c>
      <c r="O453" s="74"/>
      <c r="P453" s="74"/>
      <c r="Q453" s="74"/>
      <c r="R453" s="74"/>
    </row>
    <row r="454" spans="1:18">
      <c r="A454" s="29">
        <v>251114111800</v>
      </c>
      <c r="B454" s="61"/>
      <c r="C454" s="4" t="s">
        <v>1602</v>
      </c>
      <c r="D454" s="4" t="s">
        <v>2475</v>
      </c>
      <c r="E454" s="3" t="s">
        <v>2750</v>
      </c>
      <c r="F454" s="3" t="s">
        <v>2751</v>
      </c>
      <c r="G454" s="137" t="s">
        <v>1435</v>
      </c>
      <c r="H454" s="62"/>
      <c r="J454" s="3" t="s">
        <v>2752</v>
      </c>
      <c r="K454" s="13"/>
      <c r="L454" s="73"/>
      <c r="M454" s="74"/>
      <c r="N454" s="74"/>
      <c r="O454" s="74"/>
      <c r="P454" s="74"/>
      <c r="Q454" s="74"/>
      <c r="R454" s="74"/>
    </row>
    <row r="455" spans="1:18">
      <c r="A455" s="29">
        <v>241112000045</v>
      </c>
      <c r="B455" s="59" t="s">
        <v>1430</v>
      </c>
      <c r="C455" s="4" t="s">
        <v>1602</v>
      </c>
      <c r="D455" s="4" t="s">
        <v>2475</v>
      </c>
      <c r="E455" s="3" t="s">
        <v>2753</v>
      </c>
      <c r="F455" s="3" t="s">
        <v>2690</v>
      </c>
      <c r="G455" s="137" t="s">
        <v>1435</v>
      </c>
      <c r="H455" s="60"/>
      <c r="J455" s="64" t="s">
        <v>2754</v>
      </c>
      <c r="K455" s="13"/>
      <c r="L455" s="73" t="s">
        <v>2755</v>
      </c>
      <c r="M455" s="74" t="s">
        <v>2756</v>
      </c>
      <c r="N455" s="74" t="s">
        <v>2756</v>
      </c>
      <c r="O455" s="74" t="s">
        <v>2756</v>
      </c>
      <c r="P455" s="74"/>
      <c r="Q455" s="74" t="s">
        <v>10691</v>
      </c>
      <c r="R455" s="74"/>
    </row>
    <row r="456" spans="1:18">
      <c r="A456" s="29">
        <v>250708180901</v>
      </c>
      <c r="B456" s="61"/>
      <c r="C456" s="4" t="s">
        <v>1602</v>
      </c>
      <c r="D456" s="4" t="s">
        <v>2475</v>
      </c>
      <c r="E456" s="3" t="s">
        <v>2757</v>
      </c>
      <c r="F456" s="3" t="s">
        <v>1506</v>
      </c>
      <c r="G456" s="138" t="s">
        <v>1435</v>
      </c>
      <c r="H456" s="62"/>
      <c r="J456" s="3" t="s">
        <v>2758</v>
      </c>
      <c r="K456" s="13"/>
      <c r="L456" s="73"/>
      <c r="M456" s="74"/>
      <c r="N456" s="74"/>
      <c r="O456" s="74"/>
      <c r="P456" s="74"/>
      <c r="Q456" s="74"/>
      <c r="R456" s="74"/>
    </row>
    <row r="457" spans="1:18">
      <c r="A457" s="29">
        <v>241112000047</v>
      </c>
      <c r="B457" s="59" t="s">
        <v>1430</v>
      </c>
      <c r="C457" s="4" t="s">
        <v>1602</v>
      </c>
      <c r="D457" s="4" t="s">
        <v>2475</v>
      </c>
      <c r="E457" s="3" t="s">
        <v>2759</v>
      </c>
      <c r="F457" s="3" t="s">
        <v>1448</v>
      </c>
      <c r="G457" s="137" t="s">
        <v>1435</v>
      </c>
      <c r="H457" s="60"/>
      <c r="J457" s="64" t="s">
        <v>2760</v>
      </c>
      <c r="K457" s="13" t="s">
        <v>2761</v>
      </c>
      <c r="L457" s="73" t="s">
        <v>2762</v>
      </c>
      <c r="M457" s="74" t="s">
        <v>2763</v>
      </c>
      <c r="N457" s="74" t="s">
        <v>2676</v>
      </c>
      <c r="O457" s="74" t="s">
        <v>2763</v>
      </c>
      <c r="P457" s="74"/>
      <c r="Q457" s="74"/>
      <c r="R457" s="74"/>
    </row>
    <row r="458" spans="1:18">
      <c r="A458" s="29">
        <v>250401150600</v>
      </c>
      <c r="B458" s="59" t="s">
        <v>1430</v>
      </c>
      <c r="C458" s="4" t="s">
        <v>1602</v>
      </c>
      <c r="D458" s="4" t="s">
        <v>2475</v>
      </c>
      <c r="E458" s="3" t="s">
        <v>2764</v>
      </c>
      <c r="F458" s="3" t="s">
        <v>1887</v>
      </c>
      <c r="G458" s="137" t="s">
        <v>1435</v>
      </c>
      <c r="H458" s="60"/>
      <c r="I458" s="11"/>
      <c r="J458" s="64" t="s">
        <v>2765</v>
      </c>
      <c r="K458" s="52"/>
      <c r="L458" s="73"/>
      <c r="M458" s="73" t="s">
        <v>2766</v>
      </c>
      <c r="N458" s="74" t="s">
        <v>2767</v>
      </c>
      <c r="O458" s="73" t="s">
        <v>2768</v>
      </c>
      <c r="P458" s="74" t="s">
        <v>2769</v>
      </c>
      <c r="Q458" s="74" t="s">
        <v>10692</v>
      </c>
      <c r="R458" s="74"/>
    </row>
    <row r="459" spans="1:18">
      <c r="A459" s="29">
        <v>250414112101</v>
      </c>
      <c r="B459" s="59" t="s">
        <v>1430</v>
      </c>
      <c r="C459" s="4" t="s">
        <v>1602</v>
      </c>
      <c r="D459" s="4" t="s">
        <v>2475</v>
      </c>
      <c r="E459" s="3" t="s">
        <v>2770</v>
      </c>
      <c r="F459" s="3" t="s">
        <v>2771</v>
      </c>
      <c r="G459" s="137" t="s">
        <v>1435</v>
      </c>
      <c r="H459" s="60"/>
      <c r="J459" s="64" t="s">
        <v>2772</v>
      </c>
      <c r="K459" s="13"/>
      <c r="L459" s="73"/>
      <c r="M459" s="74"/>
      <c r="N459" s="74" t="s">
        <v>2773</v>
      </c>
      <c r="O459" s="74"/>
      <c r="P459" s="74"/>
      <c r="Q459" s="74"/>
      <c r="R459" s="74"/>
    </row>
    <row r="460" spans="1:18">
      <c r="A460" s="29">
        <v>250414112100</v>
      </c>
      <c r="B460" s="59" t="s">
        <v>1430</v>
      </c>
      <c r="C460" s="4" t="s">
        <v>1602</v>
      </c>
      <c r="D460" s="4" t="s">
        <v>2475</v>
      </c>
      <c r="E460" s="3" t="s">
        <v>2774</v>
      </c>
      <c r="F460" s="3" t="s">
        <v>2775</v>
      </c>
      <c r="G460" s="137" t="s">
        <v>1435</v>
      </c>
      <c r="H460" s="60"/>
      <c r="J460" s="64" t="s">
        <v>2776</v>
      </c>
      <c r="K460" s="13"/>
      <c r="L460" s="73"/>
      <c r="M460" s="74"/>
      <c r="N460" s="74" t="s">
        <v>2777</v>
      </c>
      <c r="O460" s="74"/>
      <c r="P460" s="74"/>
      <c r="Q460" s="74"/>
      <c r="R460" s="74"/>
    </row>
    <row r="461" spans="1:18">
      <c r="A461" s="29">
        <v>250325134505</v>
      </c>
      <c r="B461" s="59" t="s">
        <v>1430</v>
      </c>
      <c r="C461" s="4" t="s">
        <v>1602</v>
      </c>
      <c r="D461" s="4" t="s">
        <v>2475</v>
      </c>
      <c r="E461" s="3" t="s">
        <v>2778</v>
      </c>
      <c r="F461" s="3" t="s">
        <v>1444</v>
      </c>
      <c r="G461" s="137" t="s">
        <v>1435</v>
      </c>
      <c r="H461" s="60"/>
      <c r="J461" s="64" t="s">
        <v>2779</v>
      </c>
      <c r="K461" s="13"/>
      <c r="L461" s="73"/>
      <c r="M461" s="74" t="s">
        <v>2780</v>
      </c>
      <c r="N461" s="74" t="s">
        <v>2781</v>
      </c>
      <c r="O461" s="74" t="s">
        <v>2782</v>
      </c>
      <c r="P461" s="74"/>
      <c r="Q461" s="74" t="s">
        <v>2783</v>
      </c>
      <c r="R461" s="74"/>
    </row>
    <row r="462" spans="1:18">
      <c r="A462" s="29">
        <v>251125100001</v>
      </c>
      <c r="B462" s="61"/>
      <c r="C462" s="4" t="s">
        <v>1602</v>
      </c>
      <c r="D462" s="4" t="s">
        <v>2475</v>
      </c>
      <c r="E462" s="7" t="s">
        <v>2784</v>
      </c>
      <c r="F462" s="3" t="s">
        <v>2785</v>
      </c>
      <c r="G462" s="137" t="s">
        <v>1435</v>
      </c>
      <c r="H462" s="62"/>
      <c r="J462" s="3" t="s">
        <v>2786</v>
      </c>
      <c r="K462" s="13"/>
      <c r="L462" s="73"/>
      <c r="M462" s="74"/>
      <c r="N462" s="74"/>
      <c r="O462" s="74"/>
      <c r="P462" s="74"/>
      <c r="Q462" s="74"/>
      <c r="R462" s="74"/>
    </row>
    <row r="463" spans="1:18">
      <c r="A463" s="29">
        <v>250904120000</v>
      </c>
      <c r="B463" s="61"/>
      <c r="C463" s="4" t="s">
        <v>1602</v>
      </c>
      <c r="D463" s="4" t="s">
        <v>2475</v>
      </c>
      <c r="E463" s="7" t="s">
        <v>2787</v>
      </c>
      <c r="F463" s="3" t="s">
        <v>2788</v>
      </c>
      <c r="G463" s="138" t="s">
        <v>1435</v>
      </c>
      <c r="H463" s="62"/>
      <c r="J463" s="135" t="s">
        <v>2789</v>
      </c>
      <c r="K463" s="13"/>
      <c r="L463" s="73"/>
      <c r="M463" s="74"/>
      <c r="N463" s="74"/>
      <c r="O463" s="74"/>
      <c r="P463" s="74"/>
      <c r="Q463" s="74"/>
      <c r="R463" s="74"/>
    </row>
    <row r="464" spans="1:18">
      <c r="A464" s="29">
        <v>250528140501</v>
      </c>
      <c r="B464" s="61"/>
      <c r="C464" s="4" t="s">
        <v>1602</v>
      </c>
      <c r="D464" s="4" t="s">
        <v>2475</v>
      </c>
      <c r="E464" s="3" t="s">
        <v>2790</v>
      </c>
      <c r="F464" s="3" t="s">
        <v>2791</v>
      </c>
      <c r="G464" s="137" t="s">
        <v>1435</v>
      </c>
      <c r="H464" s="62"/>
      <c r="J464" s="64" t="s">
        <v>2792</v>
      </c>
      <c r="K464" s="13"/>
      <c r="L464" s="73"/>
      <c r="M464" s="74"/>
      <c r="N464" s="74"/>
      <c r="O464" s="74"/>
      <c r="P464" s="74"/>
      <c r="Q464" s="74"/>
      <c r="R464" s="74"/>
    </row>
    <row r="465" spans="1:18">
      <c r="A465" s="29">
        <v>250528104059</v>
      </c>
      <c r="B465" s="61"/>
      <c r="C465" s="4" t="s">
        <v>1602</v>
      </c>
      <c r="D465" s="4" t="s">
        <v>2475</v>
      </c>
      <c r="E465" s="7" t="s">
        <v>2793</v>
      </c>
      <c r="F465" s="3" t="s">
        <v>2794</v>
      </c>
      <c r="G465" s="138" t="s">
        <v>1435</v>
      </c>
      <c r="H465" s="62"/>
      <c r="J465" s="64" t="s">
        <v>2795</v>
      </c>
      <c r="K465" s="13"/>
      <c r="L465" s="73"/>
      <c r="M465" s="74"/>
      <c r="N465" s="74"/>
      <c r="O465" s="74"/>
      <c r="P465" s="74"/>
      <c r="Q465" s="74"/>
      <c r="R465" s="74"/>
    </row>
    <row r="466" spans="1:18">
      <c r="A466" s="29">
        <v>250606083001</v>
      </c>
      <c r="B466" s="61"/>
      <c r="C466" s="4" t="s">
        <v>1602</v>
      </c>
      <c r="D466" s="4" t="s">
        <v>2475</v>
      </c>
      <c r="E466" s="3" t="s">
        <v>2796</v>
      </c>
      <c r="F466" s="3" t="s">
        <v>2738</v>
      </c>
      <c r="G466" s="137" t="s">
        <v>1435</v>
      </c>
      <c r="H466" s="62"/>
      <c r="J466" s="64" t="s">
        <v>2797</v>
      </c>
      <c r="K466" s="13"/>
      <c r="L466" s="73"/>
      <c r="M466" s="74"/>
      <c r="N466" s="74"/>
      <c r="O466" s="74"/>
      <c r="P466" s="74"/>
      <c r="Q466" s="74"/>
      <c r="R466" s="74"/>
    </row>
    <row r="467" spans="1:18">
      <c r="A467" s="29">
        <v>251114102200</v>
      </c>
      <c r="B467" s="61"/>
      <c r="C467" s="4" t="s">
        <v>1602</v>
      </c>
      <c r="D467" s="4" t="s">
        <v>2475</v>
      </c>
      <c r="E467" s="3" t="s">
        <v>2798</v>
      </c>
      <c r="F467" s="3" t="s">
        <v>1536</v>
      </c>
      <c r="G467" s="137" t="s">
        <v>1435</v>
      </c>
      <c r="H467" s="62"/>
      <c r="J467" s="3" t="s">
        <v>2799</v>
      </c>
      <c r="K467" s="13"/>
      <c r="L467" s="73"/>
      <c r="M467" s="74"/>
      <c r="N467" s="74"/>
      <c r="O467" s="74"/>
      <c r="P467" s="74"/>
      <c r="Q467" s="74"/>
      <c r="R467" s="74"/>
    </row>
    <row r="468" spans="1:18">
      <c r="A468" s="29">
        <v>250528102000</v>
      </c>
      <c r="B468" s="61"/>
      <c r="C468" s="4" t="s">
        <v>1602</v>
      </c>
      <c r="D468" s="4" t="s">
        <v>2475</v>
      </c>
      <c r="E468" s="7" t="s">
        <v>2800</v>
      </c>
      <c r="F468" s="3" t="s">
        <v>1472</v>
      </c>
      <c r="G468" s="138" t="s">
        <v>1435</v>
      </c>
      <c r="H468" s="62"/>
      <c r="J468" s="64" t="s">
        <v>2801</v>
      </c>
      <c r="K468" s="13"/>
      <c r="L468" s="73"/>
      <c r="M468" s="74"/>
      <c r="N468" s="74"/>
      <c r="O468" s="74"/>
      <c r="P468" s="74"/>
      <c r="Q468" s="74"/>
      <c r="R468" s="74"/>
    </row>
    <row r="469" spans="1:18">
      <c r="A469" s="29">
        <v>241112000048</v>
      </c>
      <c r="B469" s="59" t="s">
        <v>1430</v>
      </c>
      <c r="C469" s="4" t="s">
        <v>1602</v>
      </c>
      <c r="D469" s="4" t="s">
        <v>2475</v>
      </c>
      <c r="E469" s="3" t="s">
        <v>2802</v>
      </c>
      <c r="F469" s="3" t="s">
        <v>1924</v>
      </c>
      <c r="G469" s="137" t="s">
        <v>1435</v>
      </c>
      <c r="H469" s="60"/>
      <c r="J469" s="64" t="s">
        <v>2803</v>
      </c>
      <c r="K469" s="13"/>
      <c r="L469" s="73" t="s">
        <v>2804</v>
      </c>
      <c r="M469" s="74" t="s">
        <v>2805</v>
      </c>
      <c r="N469" s="74"/>
      <c r="O469" s="74" t="s">
        <v>1421</v>
      </c>
      <c r="P469" s="74" t="s">
        <v>2806</v>
      </c>
      <c r="Q469" s="74" t="s">
        <v>1421</v>
      </c>
      <c r="R469" s="74"/>
    </row>
    <row r="470" spans="1:18">
      <c r="A470" s="29">
        <v>251125100000</v>
      </c>
      <c r="B470" s="61"/>
      <c r="C470" s="4" t="s">
        <v>1602</v>
      </c>
      <c r="D470" s="4" t="s">
        <v>2475</v>
      </c>
      <c r="E470" s="7" t="s">
        <v>2807</v>
      </c>
      <c r="F470" s="3" t="s">
        <v>2808</v>
      </c>
      <c r="G470" s="137" t="s">
        <v>1435</v>
      </c>
      <c r="H470" s="62"/>
      <c r="J470" s="3" t="s">
        <v>2809</v>
      </c>
      <c r="K470" s="13"/>
      <c r="L470" s="73"/>
      <c r="M470" s="74"/>
      <c r="N470" s="74"/>
      <c r="O470" s="74"/>
      <c r="P470" s="74"/>
      <c r="Q470" s="74"/>
      <c r="R470" s="74"/>
    </row>
    <row r="471" spans="1:18">
      <c r="A471" s="29">
        <v>241112000264</v>
      </c>
      <c r="B471" s="59" t="s">
        <v>1430</v>
      </c>
      <c r="C471" s="4" t="s">
        <v>1602</v>
      </c>
      <c r="D471" s="4" t="s">
        <v>2475</v>
      </c>
      <c r="E471" s="3" t="s">
        <v>2810</v>
      </c>
      <c r="F471" s="3" t="s">
        <v>2811</v>
      </c>
      <c r="G471" s="137" t="s">
        <v>1435</v>
      </c>
      <c r="H471" s="60"/>
      <c r="J471" s="64" t="s">
        <v>2812</v>
      </c>
      <c r="K471" s="13"/>
      <c r="L471" s="73" t="s">
        <v>2813</v>
      </c>
      <c r="M471" s="74" t="s">
        <v>2814</v>
      </c>
      <c r="N471" s="74"/>
      <c r="O471" s="74" t="s">
        <v>2814</v>
      </c>
      <c r="P471" s="74"/>
      <c r="Q471" s="74"/>
      <c r="R471" s="74"/>
    </row>
    <row r="472" spans="1:18">
      <c r="A472" s="29">
        <v>250626095102</v>
      </c>
      <c r="B472" s="61"/>
      <c r="C472" s="4" t="s">
        <v>1602</v>
      </c>
      <c r="D472" s="4" t="s">
        <v>2475</v>
      </c>
      <c r="E472" s="3" t="s">
        <v>2815</v>
      </c>
      <c r="F472" s="3" t="s">
        <v>1748</v>
      </c>
      <c r="G472" s="138" t="s">
        <v>1435</v>
      </c>
      <c r="H472" s="62"/>
      <c r="J472" s="64" t="s">
        <v>2816</v>
      </c>
      <c r="K472" s="13"/>
      <c r="L472" s="73"/>
      <c r="M472" s="74"/>
      <c r="N472" s="74"/>
      <c r="O472" s="74"/>
      <c r="P472" s="74"/>
      <c r="Q472" s="74"/>
      <c r="R472" s="74"/>
    </row>
    <row r="473" spans="1:18" ht="91">
      <c r="A473" s="29">
        <v>250317120000</v>
      </c>
      <c r="B473" s="59" t="s">
        <v>1430</v>
      </c>
      <c r="C473" s="4" t="s">
        <v>1602</v>
      </c>
      <c r="D473" s="4" t="s">
        <v>2475</v>
      </c>
      <c r="E473" s="3" t="s">
        <v>2817</v>
      </c>
      <c r="F473" s="3" t="s">
        <v>1748</v>
      </c>
      <c r="G473" s="137" t="s">
        <v>1435</v>
      </c>
      <c r="H473" s="60"/>
      <c r="J473" s="64" t="s">
        <v>2818</v>
      </c>
      <c r="K473" s="50" t="s">
        <v>2819</v>
      </c>
      <c r="L473" s="73"/>
      <c r="M473" s="74"/>
      <c r="N473" s="74"/>
      <c r="O473" s="74"/>
      <c r="P473" s="74"/>
      <c r="Q473" s="74"/>
      <c r="R473" s="74"/>
    </row>
    <row r="474" spans="1:18">
      <c r="A474" s="29">
        <v>250108150300</v>
      </c>
      <c r="B474" s="59" t="s">
        <v>1430</v>
      </c>
      <c r="C474" s="4" t="s">
        <v>1602</v>
      </c>
      <c r="D474" s="4" t="s">
        <v>2475</v>
      </c>
      <c r="E474" s="3" t="s">
        <v>2820</v>
      </c>
      <c r="F474" s="3" t="s">
        <v>2821</v>
      </c>
      <c r="G474" s="138" t="s">
        <v>1435</v>
      </c>
      <c r="H474" s="60"/>
      <c r="J474" s="64" t="s">
        <v>2822</v>
      </c>
      <c r="K474" s="13"/>
      <c r="L474" s="73"/>
      <c r="M474" s="74"/>
      <c r="N474" s="74"/>
      <c r="O474" s="74"/>
      <c r="P474" s="74"/>
      <c r="Q474" s="74"/>
      <c r="R474" s="74"/>
    </row>
    <row r="475" spans="1:18">
      <c r="A475" s="29">
        <v>250317176900</v>
      </c>
      <c r="B475" s="59" t="s">
        <v>1430</v>
      </c>
      <c r="C475" s="4" t="s">
        <v>1602</v>
      </c>
      <c r="D475" s="4" t="s">
        <v>2475</v>
      </c>
      <c r="E475" s="3" t="s">
        <v>2823</v>
      </c>
      <c r="F475" s="3" t="s">
        <v>1506</v>
      </c>
      <c r="G475" s="138" t="s">
        <v>1435</v>
      </c>
      <c r="H475" s="60"/>
      <c r="J475" s="64" t="s">
        <v>2824</v>
      </c>
      <c r="K475" s="13"/>
      <c r="L475" s="73"/>
      <c r="M475" s="74"/>
      <c r="N475" s="74"/>
      <c r="O475" s="74"/>
      <c r="P475" s="74"/>
      <c r="Q475" s="74"/>
      <c r="R475" s="74"/>
    </row>
    <row r="476" spans="1:18">
      <c r="A476" s="29">
        <v>260304142700</v>
      </c>
      <c r="B476" s="61"/>
      <c r="C476" s="4" t="s">
        <v>1602</v>
      </c>
      <c r="D476" s="4" t="s">
        <v>2475</v>
      </c>
      <c r="E476" s="3" t="s">
        <v>10029</v>
      </c>
      <c r="F476" s="3" t="s">
        <v>1448</v>
      </c>
      <c r="G476" s="137" t="s">
        <v>1435</v>
      </c>
      <c r="H476" s="62"/>
      <c r="J476" s="3" t="s">
        <v>10364</v>
      </c>
      <c r="K476" s="13"/>
      <c r="L476" s="73"/>
      <c r="M476" s="74" t="s">
        <v>10030</v>
      </c>
      <c r="N476" s="74"/>
      <c r="O476" s="74"/>
      <c r="P476" s="74"/>
      <c r="Q476" s="74"/>
      <c r="R476" s="74"/>
    </row>
    <row r="477" spans="1:18" ht="27">
      <c r="A477" s="29">
        <v>260304142000</v>
      </c>
      <c r="B477" s="61"/>
      <c r="C477" s="4" t="s">
        <v>1602</v>
      </c>
      <c r="D477" s="4" t="s">
        <v>2475</v>
      </c>
      <c r="E477" s="3" t="s">
        <v>10024</v>
      </c>
      <c r="F477" s="285" t="s">
        <v>2232</v>
      </c>
      <c r="G477" s="137" t="s">
        <v>1435</v>
      </c>
      <c r="H477" s="62"/>
      <c r="J477" s="304" t="s">
        <v>10362</v>
      </c>
      <c r="K477" s="13"/>
      <c r="L477" s="73"/>
      <c r="M477" s="287" t="s">
        <v>10025</v>
      </c>
      <c r="N477" s="74"/>
      <c r="O477" s="74"/>
      <c r="P477" s="74"/>
      <c r="Q477" s="74"/>
      <c r="R477" s="74"/>
    </row>
    <row r="478" spans="1:18">
      <c r="A478" s="29">
        <v>250626095100</v>
      </c>
      <c r="B478" s="61"/>
      <c r="C478" s="4" t="s">
        <v>1602</v>
      </c>
      <c r="D478" s="4" t="s">
        <v>2475</v>
      </c>
      <c r="E478" s="3" t="s">
        <v>2825</v>
      </c>
      <c r="F478" s="3" t="s">
        <v>1748</v>
      </c>
      <c r="G478" s="138" t="s">
        <v>1435</v>
      </c>
      <c r="H478" s="62"/>
      <c r="J478" s="64" t="s">
        <v>2826</v>
      </c>
      <c r="K478" s="13"/>
      <c r="L478" s="73"/>
      <c r="M478" s="74"/>
      <c r="N478" s="74"/>
      <c r="O478" s="74"/>
      <c r="P478" s="74"/>
      <c r="Q478" s="74"/>
      <c r="R478" s="74"/>
    </row>
    <row r="479" spans="1:18">
      <c r="A479" s="29">
        <v>241112000245</v>
      </c>
      <c r="B479" s="59" t="s">
        <v>1430</v>
      </c>
      <c r="C479" s="4" t="s">
        <v>1602</v>
      </c>
      <c r="D479" s="4" t="s">
        <v>2475</v>
      </c>
      <c r="E479" s="3" t="s">
        <v>2827</v>
      </c>
      <c r="F479" s="3" t="s">
        <v>2228</v>
      </c>
      <c r="G479" s="137" t="s">
        <v>1435</v>
      </c>
      <c r="H479" s="60"/>
      <c r="J479" s="64" t="s">
        <v>2828</v>
      </c>
      <c r="K479" s="11" t="s">
        <v>2393</v>
      </c>
      <c r="L479" s="73" t="s">
        <v>2829</v>
      </c>
      <c r="M479" s="74" t="s">
        <v>2189</v>
      </c>
      <c r="N479" s="74" t="s">
        <v>2548</v>
      </c>
      <c r="O479" s="74" t="s">
        <v>2189</v>
      </c>
      <c r="P479" s="74" t="s">
        <v>2830</v>
      </c>
      <c r="Q479" s="74"/>
      <c r="R479" s="74"/>
    </row>
    <row r="480" spans="1:18">
      <c r="A480" s="29">
        <v>251204161000</v>
      </c>
      <c r="B480" s="61"/>
      <c r="C480" s="4" t="s">
        <v>1602</v>
      </c>
      <c r="D480" s="4" t="s">
        <v>2475</v>
      </c>
      <c r="E480" s="3" t="s">
        <v>2831</v>
      </c>
      <c r="F480" s="3" t="s">
        <v>2832</v>
      </c>
      <c r="G480" s="137" t="s">
        <v>1435</v>
      </c>
      <c r="H480" s="62"/>
      <c r="J480" s="3" t="s">
        <v>2833</v>
      </c>
      <c r="K480" s="13"/>
      <c r="L480" s="73"/>
      <c r="M480" s="74"/>
      <c r="N480" s="74"/>
      <c r="O480" s="74"/>
      <c r="P480" s="74"/>
      <c r="Q480" s="74"/>
      <c r="R480" s="74"/>
    </row>
    <row r="481" spans="1:18">
      <c r="A481" s="29">
        <v>241227114401</v>
      </c>
      <c r="B481" s="59" t="s">
        <v>1430</v>
      </c>
      <c r="C481" s="4" t="s">
        <v>1602</v>
      </c>
      <c r="D481" s="4" t="s">
        <v>2475</v>
      </c>
      <c r="E481" s="3" t="s">
        <v>2834</v>
      </c>
      <c r="F481" s="3" t="s">
        <v>2362</v>
      </c>
      <c r="G481" s="138" t="s">
        <v>1435</v>
      </c>
      <c r="H481" s="60"/>
      <c r="J481" s="64" t="s">
        <v>2835</v>
      </c>
      <c r="K481" s="13"/>
      <c r="L481" s="73" t="s">
        <v>2836</v>
      </c>
      <c r="M481" s="74"/>
      <c r="N481" s="74"/>
      <c r="O481" s="74"/>
      <c r="P481" s="74"/>
      <c r="Q481" s="74"/>
      <c r="R481" s="74"/>
    </row>
    <row r="482" spans="1:18">
      <c r="A482" s="29">
        <v>241227114400</v>
      </c>
      <c r="B482" s="59" t="s">
        <v>1430</v>
      </c>
      <c r="C482" s="4" t="s">
        <v>1602</v>
      </c>
      <c r="D482" s="4" t="s">
        <v>2475</v>
      </c>
      <c r="E482" s="3" t="s">
        <v>2837</v>
      </c>
      <c r="F482" s="3" t="s">
        <v>2362</v>
      </c>
      <c r="G482" s="138" t="s">
        <v>1435</v>
      </c>
      <c r="H482" s="60"/>
      <c r="J482" s="64" t="s">
        <v>2838</v>
      </c>
      <c r="K482" s="13"/>
      <c r="L482" s="73" t="s">
        <v>2839</v>
      </c>
      <c r="M482" s="74"/>
      <c r="N482" s="74"/>
      <c r="O482" s="74"/>
      <c r="P482" s="74"/>
      <c r="Q482" s="74"/>
      <c r="R482" s="74"/>
    </row>
    <row r="483" spans="1:18">
      <c r="A483" s="29">
        <v>250212174208</v>
      </c>
      <c r="B483" s="59" t="s">
        <v>1430</v>
      </c>
      <c r="C483" s="4" t="s">
        <v>1602</v>
      </c>
      <c r="D483" s="4" t="s">
        <v>2475</v>
      </c>
      <c r="E483" s="3" t="s">
        <v>2840</v>
      </c>
      <c r="F483" s="3" t="s">
        <v>2841</v>
      </c>
      <c r="G483" s="138" t="s">
        <v>1435</v>
      </c>
      <c r="H483" s="60"/>
      <c r="J483" s="64" t="s">
        <v>2842</v>
      </c>
      <c r="K483" s="13"/>
      <c r="L483" s="73" t="s">
        <v>2843</v>
      </c>
      <c r="M483" s="74" t="s">
        <v>2736</v>
      </c>
      <c r="N483" s="74"/>
      <c r="O483" s="74"/>
      <c r="P483" s="74"/>
      <c r="Q483" s="74"/>
      <c r="R483" s="74"/>
    </row>
    <row r="484" spans="1:18">
      <c r="A484" s="29">
        <v>250212174209</v>
      </c>
      <c r="B484" s="59" t="s">
        <v>1430</v>
      </c>
      <c r="C484" s="4" t="s">
        <v>1602</v>
      </c>
      <c r="D484" s="4" t="s">
        <v>2475</v>
      </c>
      <c r="E484" s="3" t="s">
        <v>2844</v>
      </c>
      <c r="F484" s="3" t="s">
        <v>2845</v>
      </c>
      <c r="G484" s="138" t="s">
        <v>1435</v>
      </c>
      <c r="H484" s="60"/>
      <c r="J484" s="64" t="s">
        <v>2846</v>
      </c>
      <c r="K484" s="13"/>
      <c r="L484" s="73" t="s">
        <v>2843</v>
      </c>
      <c r="M484" s="74" t="s">
        <v>2736</v>
      </c>
      <c r="N484" s="74"/>
      <c r="O484" s="74"/>
      <c r="P484" s="74"/>
      <c r="Q484" s="74"/>
      <c r="R484" s="74"/>
    </row>
    <row r="485" spans="1:18">
      <c r="A485" s="29">
        <v>241112000052</v>
      </c>
      <c r="B485" s="59" t="s">
        <v>1430</v>
      </c>
      <c r="C485" s="4" t="s">
        <v>1602</v>
      </c>
      <c r="D485" s="4" t="s">
        <v>2475</v>
      </c>
      <c r="E485" s="3" t="s">
        <v>2847</v>
      </c>
      <c r="F485" s="3" t="s">
        <v>2690</v>
      </c>
      <c r="G485" s="137" t="s">
        <v>1435</v>
      </c>
      <c r="H485" s="60"/>
      <c r="J485" s="64" t="s">
        <v>2848</v>
      </c>
      <c r="K485" s="13"/>
      <c r="L485" s="73" t="s">
        <v>2849</v>
      </c>
      <c r="M485" s="74" t="s">
        <v>2850</v>
      </c>
      <c r="N485" s="74"/>
      <c r="O485" s="74" t="s">
        <v>1421</v>
      </c>
      <c r="P485" s="74"/>
      <c r="Q485" s="74"/>
      <c r="R485" s="74"/>
    </row>
    <row r="486" spans="1:18">
      <c r="A486" s="29">
        <v>241112000043</v>
      </c>
      <c r="B486" s="59" t="s">
        <v>1430</v>
      </c>
      <c r="C486" s="4" t="s">
        <v>1602</v>
      </c>
      <c r="D486" s="4" t="s">
        <v>2475</v>
      </c>
      <c r="E486" s="3" t="s">
        <v>2851</v>
      </c>
      <c r="F486" s="3" t="s">
        <v>1735</v>
      </c>
      <c r="G486" s="137" t="s">
        <v>1435</v>
      </c>
      <c r="H486" s="60"/>
      <c r="J486" s="64" t="s">
        <v>2852</v>
      </c>
      <c r="K486" s="13"/>
      <c r="L486" s="73" t="s">
        <v>2853</v>
      </c>
      <c r="M486" s="74"/>
      <c r="N486" s="74"/>
      <c r="O486" s="74"/>
      <c r="P486" s="74"/>
      <c r="Q486" s="74"/>
      <c r="R486" s="74"/>
    </row>
    <row r="487" spans="1:18">
      <c r="A487" s="29">
        <v>250627152600</v>
      </c>
      <c r="B487" s="61"/>
      <c r="C487" s="4" t="s">
        <v>1602</v>
      </c>
      <c r="D487" s="4" t="s">
        <v>2475</v>
      </c>
      <c r="E487" s="3" t="s">
        <v>2854</v>
      </c>
      <c r="F487" s="3" t="s">
        <v>1985</v>
      </c>
      <c r="G487" s="137" t="s">
        <v>1435</v>
      </c>
      <c r="H487" s="62"/>
      <c r="J487" s="64" t="s">
        <v>2855</v>
      </c>
      <c r="K487" s="13"/>
      <c r="L487" s="73"/>
      <c r="M487" s="74"/>
      <c r="N487" s="74" t="s">
        <v>2856</v>
      </c>
      <c r="O487" s="74"/>
      <c r="P487" s="74"/>
      <c r="Q487" s="74"/>
      <c r="R487" s="74"/>
    </row>
    <row r="488" spans="1:18">
      <c r="A488" s="29">
        <v>250707160801</v>
      </c>
      <c r="B488" s="61"/>
      <c r="C488" s="4" t="s">
        <v>1602</v>
      </c>
      <c r="D488" s="4" t="s">
        <v>2475</v>
      </c>
      <c r="E488" s="3" t="s">
        <v>2857</v>
      </c>
      <c r="F488" s="3" t="s">
        <v>1985</v>
      </c>
      <c r="G488" s="138" t="s">
        <v>1435</v>
      </c>
      <c r="H488" s="62"/>
      <c r="I488" s="31" t="s">
        <v>1403</v>
      </c>
      <c r="J488" s="64" t="s">
        <v>2858</v>
      </c>
      <c r="K488" s="13"/>
      <c r="L488" s="73"/>
      <c r="M488" s="74"/>
      <c r="N488" s="74"/>
      <c r="O488" s="74"/>
      <c r="P488" s="74"/>
      <c r="Q488" s="74"/>
      <c r="R488" s="74"/>
    </row>
    <row r="489" spans="1:18">
      <c r="A489" s="29">
        <v>250627182500</v>
      </c>
      <c r="B489" s="61"/>
      <c r="C489" s="4" t="s">
        <v>1602</v>
      </c>
      <c r="D489" s="4" t="s">
        <v>2475</v>
      </c>
      <c r="E489" s="3" t="s">
        <v>2859</v>
      </c>
      <c r="F489" s="3" t="s">
        <v>1985</v>
      </c>
      <c r="G489" s="137" t="s">
        <v>1435</v>
      </c>
      <c r="H489" s="62"/>
      <c r="J489" s="64" t="s">
        <v>2860</v>
      </c>
      <c r="K489" s="13"/>
      <c r="L489" s="73"/>
      <c r="M489" s="74"/>
      <c r="N489" s="74" t="s">
        <v>2861</v>
      </c>
      <c r="O489" s="74"/>
      <c r="P489" s="74"/>
      <c r="Q489" s="74"/>
      <c r="R489" s="74"/>
    </row>
    <row r="490" spans="1:18">
      <c r="A490" s="29">
        <v>250617105000</v>
      </c>
      <c r="B490" s="61"/>
      <c r="C490" s="4" t="s">
        <v>1602</v>
      </c>
      <c r="D490" s="4" t="s">
        <v>2475</v>
      </c>
      <c r="E490" s="7" t="s">
        <v>2862</v>
      </c>
      <c r="F490" s="3" t="s">
        <v>2863</v>
      </c>
      <c r="G490" s="138" t="s">
        <v>1435</v>
      </c>
      <c r="H490" s="62"/>
      <c r="J490" s="64" t="s">
        <v>2864</v>
      </c>
      <c r="K490" s="13"/>
      <c r="L490" s="73"/>
      <c r="M490" s="74"/>
      <c r="N490" s="74"/>
      <c r="O490" s="74"/>
      <c r="P490" s="74"/>
      <c r="Q490" s="74"/>
      <c r="R490" s="74"/>
    </row>
    <row r="491" spans="1:18">
      <c r="A491" s="29">
        <v>250527100002</v>
      </c>
      <c r="B491" s="61"/>
      <c r="C491" s="4" t="s">
        <v>1602</v>
      </c>
      <c r="D491" s="4" t="s">
        <v>2475</v>
      </c>
      <c r="E491" s="3" t="s">
        <v>2865</v>
      </c>
      <c r="F491" s="3" t="s">
        <v>2738</v>
      </c>
      <c r="G491" s="138" t="s">
        <v>1435</v>
      </c>
      <c r="H491" s="82"/>
      <c r="J491" s="64" t="s">
        <v>2866</v>
      </c>
      <c r="K491" s="11"/>
      <c r="L491" s="73"/>
      <c r="M491" s="74"/>
      <c r="N491" s="74"/>
      <c r="O491" s="74"/>
      <c r="P491" s="74"/>
      <c r="Q491" s="74"/>
      <c r="R491" s="74"/>
    </row>
    <row r="492" spans="1:18">
      <c r="A492" s="29">
        <v>250924100018</v>
      </c>
      <c r="B492" s="61"/>
      <c r="C492" s="4" t="s">
        <v>1602</v>
      </c>
      <c r="D492" s="4" t="s">
        <v>2475</v>
      </c>
      <c r="E492" s="7" t="s">
        <v>2867</v>
      </c>
      <c r="F492" s="3" t="s">
        <v>2868</v>
      </c>
      <c r="G492" s="138" t="s">
        <v>1435</v>
      </c>
      <c r="H492" s="62"/>
      <c r="J492" s="3" t="s">
        <v>2869</v>
      </c>
      <c r="K492" s="13"/>
      <c r="L492" s="73"/>
      <c r="M492" s="74"/>
      <c r="N492" s="74"/>
      <c r="O492" s="74"/>
      <c r="P492" s="74"/>
      <c r="Q492" s="74"/>
      <c r="R492" s="74"/>
    </row>
    <row r="493" spans="1:18">
      <c r="A493" s="29">
        <v>241112000006</v>
      </c>
      <c r="B493" s="59" t="s">
        <v>1430</v>
      </c>
      <c r="C493" s="4" t="s">
        <v>1602</v>
      </c>
      <c r="D493" s="4" t="s">
        <v>2475</v>
      </c>
      <c r="E493" s="3" t="s">
        <v>2870</v>
      </c>
      <c r="F493" s="3" t="s">
        <v>2871</v>
      </c>
      <c r="G493" s="137" t="s">
        <v>1435</v>
      </c>
      <c r="H493" s="60"/>
      <c r="J493" s="64" t="s">
        <v>2872</v>
      </c>
      <c r="K493" s="11"/>
      <c r="L493" s="73" t="s">
        <v>2873</v>
      </c>
      <c r="M493" s="74" t="s">
        <v>2730</v>
      </c>
      <c r="N493" s="74"/>
      <c r="O493" s="74" t="s">
        <v>2730</v>
      </c>
      <c r="P493" s="74" t="s">
        <v>2203</v>
      </c>
      <c r="Q493" s="74" t="s">
        <v>10693</v>
      </c>
      <c r="R493" s="74"/>
    </row>
    <row r="494" spans="1:18">
      <c r="A494" s="29">
        <v>250827105200</v>
      </c>
      <c r="B494" s="61"/>
      <c r="C494" s="4" t="s">
        <v>1602</v>
      </c>
      <c r="D494" s="4" t="s">
        <v>2475</v>
      </c>
      <c r="E494" s="3" t="s">
        <v>2874</v>
      </c>
      <c r="F494" s="3" t="s">
        <v>1924</v>
      </c>
      <c r="G494" s="138" t="s">
        <v>1435</v>
      </c>
      <c r="H494" s="62"/>
      <c r="J494" s="3" t="s">
        <v>2875</v>
      </c>
      <c r="K494" s="13" t="s">
        <v>2876</v>
      </c>
      <c r="L494" s="73"/>
      <c r="M494" s="74"/>
      <c r="N494" s="74"/>
      <c r="O494" s="74" t="s">
        <v>2877</v>
      </c>
      <c r="P494" s="74"/>
      <c r="Q494" s="74"/>
      <c r="R494" s="74"/>
    </row>
    <row r="495" spans="1:18">
      <c r="A495" s="29">
        <v>260107110007</v>
      </c>
      <c r="B495" s="59"/>
      <c r="C495" s="4" t="s">
        <v>1602</v>
      </c>
      <c r="D495" s="4" t="s">
        <v>2475</v>
      </c>
      <c r="E495" s="7" t="s">
        <v>2878</v>
      </c>
      <c r="F495" s="3" t="s">
        <v>1456</v>
      </c>
      <c r="G495" s="137" t="s">
        <v>1435</v>
      </c>
      <c r="H495" s="60"/>
      <c r="J495" s="64" t="s">
        <v>2879</v>
      </c>
      <c r="K495" s="11"/>
      <c r="L495" s="73"/>
      <c r="M495" s="74"/>
      <c r="N495" s="74"/>
      <c r="O495" s="74"/>
      <c r="P495" s="74"/>
      <c r="Q495" s="74"/>
      <c r="R495" s="74"/>
    </row>
    <row r="496" spans="1:18">
      <c r="A496" s="29">
        <v>260107110008</v>
      </c>
      <c r="B496" s="59"/>
      <c r="C496" s="4" t="s">
        <v>1602</v>
      </c>
      <c r="D496" s="4" t="s">
        <v>2475</v>
      </c>
      <c r="E496" s="7" t="s">
        <v>2880</v>
      </c>
      <c r="F496" s="3" t="s">
        <v>2881</v>
      </c>
      <c r="G496" s="137" t="s">
        <v>1435</v>
      </c>
      <c r="H496" s="60"/>
      <c r="J496" s="64" t="s">
        <v>2882</v>
      </c>
      <c r="K496" s="11"/>
      <c r="L496" s="73"/>
      <c r="M496" s="74"/>
      <c r="N496" s="74"/>
      <c r="O496" s="74"/>
      <c r="P496" s="74"/>
      <c r="Q496" s="74"/>
      <c r="R496" s="74"/>
    </row>
    <row r="497" spans="1:18">
      <c r="A497" s="29">
        <v>260107110009</v>
      </c>
      <c r="B497" s="59"/>
      <c r="C497" s="4" t="s">
        <v>1602</v>
      </c>
      <c r="D497" s="4" t="s">
        <v>2475</v>
      </c>
      <c r="E497" s="7" t="s">
        <v>2883</v>
      </c>
      <c r="F497" s="3" t="s">
        <v>1554</v>
      </c>
      <c r="G497" s="137" t="s">
        <v>1435</v>
      </c>
      <c r="H497" s="60"/>
      <c r="J497" s="64" t="s">
        <v>1555</v>
      </c>
      <c r="K497" s="11"/>
      <c r="L497" s="73"/>
      <c r="M497" s="74"/>
      <c r="N497" s="74"/>
      <c r="O497" s="74"/>
      <c r="P497" s="74"/>
      <c r="Q497" s="74"/>
      <c r="R497" s="74"/>
    </row>
    <row r="498" spans="1:18">
      <c r="A498" s="29">
        <v>260107110010</v>
      </c>
      <c r="B498" s="59"/>
      <c r="C498" s="4" t="s">
        <v>1602</v>
      </c>
      <c r="D498" s="4" t="s">
        <v>2475</v>
      </c>
      <c r="E498" s="7" t="s">
        <v>2884</v>
      </c>
      <c r="F498" s="3" t="s">
        <v>1506</v>
      </c>
      <c r="G498" s="137" t="s">
        <v>1435</v>
      </c>
      <c r="H498" s="60"/>
      <c r="J498" s="64" t="s">
        <v>2885</v>
      </c>
      <c r="K498" s="11"/>
      <c r="L498" s="73"/>
      <c r="M498" s="74"/>
      <c r="N498" s="74"/>
      <c r="O498" s="74"/>
      <c r="P498" s="74"/>
      <c r="Q498" s="74"/>
      <c r="R498" s="74"/>
    </row>
    <row r="499" spans="1:18">
      <c r="A499" s="29">
        <v>250708180902</v>
      </c>
      <c r="B499" s="61"/>
      <c r="C499" s="4" t="s">
        <v>1602</v>
      </c>
      <c r="D499" s="4" t="s">
        <v>2475</v>
      </c>
      <c r="E499" s="3" t="s">
        <v>2886</v>
      </c>
      <c r="F499" s="3" t="s">
        <v>2887</v>
      </c>
      <c r="G499" s="137" t="s">
        <v>1435</v>
      </c>
      <c r="H499" s="62"/>
      <c r="J499" s="64" t="s">
        <v>2888</v>
      </c>
      <c r="K499" s="13"/>
      <c r="L499" s="73"/>
      <c r="M499" s="74"/>
      <c r="N499" s="74" t="s">
        <v>2889</v>
      </c>
      <c r="O499" s="74"/>
      <c r="P499" s="74"/>
      <c r="Q499" s="74"/>
      <c r="R499" s="74"/>
    </row>
    <row r="500" spans="1:18">
      <c r="A500" s="29">
        <v>241112000053</v>
      </c>
      <c r="B500" s="59" t="s">
        <v>1430</v>
      </c>
      <c r="C500" s="4" t="s">
        <v>1602</v>
      </c>
      <c r="D500" s="4" t="s">
        <v>2475</v>
      </c>
      <c r="E500" s="3" t="s">
        <v>2890</v>
      </c>
      <c r="F500" s="3" t="s">
        <v>2891</v>
      </c>
      <c r="G500" s="137" t="s">
        <v>1435</v>
      </c>
      <c r="H500" s="60"/>
      <c r="J500" s="64" t="s">
        <v>2892</v>
      </c>
      <c r="K500" s="13"/>
      <c r="L500" s="73" t="s">
        <v>2893</v>
      </c>
      <c r="M500" s="74" t="s">
        <v>2894</v>
      </c>
      <c r="N500" s="74" t="s">
        <v>2895</v>
      </c>
      <c r="O500" s="74" t="s">
        <v>2896</v>
      </c>
      <c r="P500" s="74" t="s">
        <v>2897</v>
      </c>
      <c r="Q500" s="74"/>
      <c r="R500" s="74"/>
    </row>
    <row r="501" spans="1:18">
      <c r="A501" s="29">
        <v>241112000130</v>
      </c>
      <c r="B501" s="59" t="s">
        <v>1430</v>
      </c>
      <c r="C501" s="4" t="s">
        <v>1602</v>
      </c>
      <c r="D501" s="4" t="s">
        <v>2475</v>
      </c>
      <c r="E501" s="3" t="s">
        <v>2898</v>
      </c>
      <c r="F501" s="3" t="s">
        <v>2133</v>
      </c>
      <c r="G501" s="137" t="s">
        <v>1435</v>
      </c>
      <c r="H501" s="60"/>
      <c r="J501" s="64" t="s">
        <v>2899</v>
      </c>
      <c r="K501" s="11"/>
      <c r="L501" s="73" t="s">
        <v>2900</v>
      </c>
      <c r="M501" s="74" t="s">
        <v>2901</v>
      </c>
      <c r="N501" s="74"/>
      <c r="O501" s="74" t="s">
        <v>2901</v>
      </c>
      <c r="P501" s="74"/>
      <c r="Q501" s="74"/>
      <c r="R501" s="74"/>
    </row>
    <row r="502" spans="1:18">
      <c r="A502" s="29">
        <v>241112000054</v>
      </c>
      <c r="B502" s="59" t="s">
        <v>1430</v>
      </c>
      <c r="C502" s="4" t="s">
        <v>1602</v>
      </c>
      <c r="D502" s="4" t="s">
        <v>2475</v>
      </c>
      <c r="E502" s="3" t="s">
        <v>2902</v>
      </c>
      <c r="F502" s="3" t="s">
        <v>2903</v>
      </c>
      <c r="G502" s="137" t="s">
        <v>1435</v>
      </c>
      <c r="H502" s="60"/>
      <c r="J502" s="64" t="s">
        <v>2904</v>
      </c>
      <c r="K502" s="13"/>
      <c r="L502" s="73" t="s">
        <v>2905</v>
      </c>
      <c r="M502" s="74" t="s">
        <v>2548</v>
      </c>
      <c r="N502" s="74"/>
      <c r="O502" s="74" t="s">
        <v>2548</v>
      </c>
      <c r="P502" s="74" t="s">
        <v>2906</v>
      </c>
      <c r="Q502" s="74" t="s">
        <v>10694</v>
      </c>
      <c r="R502" s="74"/>
    </row>
    <row r="503" spans="1:18">
      <c r="A503" s="29">
        <v>250422133705</v>
      </c>
      <c r="B503" s="59" t="s">
        <v>1430</v>
      </c>
      <c r="C503" s="4" t="s">
        <v>1602</v>
      </c>
      <c r="D503" s="4" t="s">
        <v>2475</v>
      </c>
      <c r="E503" s="3" t="s">
        <v>1695</v>
      </c>
      <c r="F503" s="3" t="s">
        <v>1531</v>
      </c>
      <c r="G503" s="137" t="s">
        <v>1435</v>
      </c>
      <c r="H503" s="60"/>
      <c r="J503" s="64" t="s">
        <v>2907</v>
      </c>
      <c r="K503" s="13"/>
      <c r="L503" s="73"/>
      <c r="M503" s="74"/>
      <c r="N503" s="74" t="s">
        <v>2908</v>
      </c>
      <c r="O503" s="74"/>
      <c r="P503" s="74"/>
      <c r="Q503" s="74"/>
      <c r="R503" s="74"/>
    </row>
    <row r="504" spans="1:18">
      <c r="A504" s="29">
        <v>250528140503</v>
      </c>
      <c r="B504" s="61"/>
      <c r="C504" s="4" t="s">
        <v>1602</v>
      </c>
      <c r="D504" s="4" t="s">
        <v>2475</v>
      </c>
      <c r="E504" s="3" t="s">
        <v>11175</v>
      </c>
      <c r="F504" s="3" t="s">
        <v>2909</v>
      </c>
      <c r="G504" s="138" t="s">
        <v>1435</v>
      </c>
      <c r="H504" s="62"/>
      <c r="J504" s="64" t="s">
        <v>2910</v>
      </c>
      <c r="K504" s="13"/>
      <c r="L504" s="73"/>
      <c r="M504" s="74"/>
      <c r="N504" s="74"/>
      <c r="O504" s="74"/>
      <c r="P504" s="74"/>
      <c r="Q504" s="74"/>
      <c r="R504" s="74"/>
    </row>
    <row r="505" spans="1:18">
      <c r="A505" s="29">
        <v>250528144009</v>
      </c>
      <c r="B505" s="61"/>
      <c r="C505" s="4" t="s">
        <v>1602</v>
      </c>
      <c r="D505" s="4" t="s">
        <v>2475</v>
      </c>
      <c r="E505" s="3" t="s">
        <v>2911</v>
      </c>
      <c r="F505" s="3" t="s">
        <v>2912</v>
      </c>
      <c r="G505" s="138" t="s">
        <v>1435</v>
      </c>
      <c r="H505" s="62"/>
      <c r="J505" s="64" t="s">
        <v>2913</v>
      </c>
      <c r="K505" s="13"/>
      <c r="L505" s="73"/>
      <c r="M505" s="74"/>
      <c r="N505" s="74"/>
      <c r="O505" s="74"/>
      <c r="P505" s="74"/>
      <c r="Q505" s="74"/>
      <c r="R505" s="74"/>
    </row>
    <row r="506" spans="1:18">
      <c r="A506" s="29">
        <v>250422133701</v>
      </c>
      <c r="B506" s="59" t="s">
        <v>1430</v>
      </c>
      <c r="C506" s="4" t="s">
        <v>1602</v>
      </c>
      <c r="D506" s="4" t="s">
        <v>2475</v>
      </c>
      <c r="E506" s="3" t="s">
        <v>2914</v>
      </c>
      <c r="F506" s="3" t="s">
        <v>2915</v>
      </c>
      <c r="G506" s="137" t="s">
        <v>1435</v>
      </c>
      <c r="H506" s="60"/>
      <c r="J506" s="64" t="s">
        <v>2916</v>
      </c>
      <c r="K506" s="13"/>
      <c r="L506" s="73"/>
      <c r="M506" s="74"/>
      <c r="N506" s="74" t="s">
        <v>2917</v>
      </c>
      <c r="O506" s="74"/>
      <c r="P506" s="74"/>
      <c r="Q506" s="74"/>
      <c r="R506" s="74"/>
    </row>
    <row r="507" spans="1:18">
      <c r="A507" s="29">
        <v>250422133702</v>
      </c>
      <c r="B507" s="59" t="s">
        <v>1430</v>
      </c>
      <c r="C507" s="4" t="s">
        <v>1602</v>
      </c>
      <c r="D507" s="4" t="s">
        <v>2475</v>
      </c>
      <c r="E507" s="3" t="s">
        <v>2918</v>
      </c>
      <c r="F507" s="3" t="s">
        <v>2919</v>
      </c>
      <c r="G507" s="137" t="s">
        <v>1435</v>
      </c>
      <c r="H507" s="60"/>
      <c r="J507" s="64" t="s">
        <v>2920</v>
      </c>
      <c r="K507" s="13"/>
      <c r="L507" s="73"/>
      <c r="M507" s="74"/>
      <c r="N507" s="74" t="s">
        <v>2921</v>
      </c>
      <c r="O507" s="74"/>
      <c r="P507" s="74"/>
      <c r="Q507" s="74"/>
      <c r="R507" s="74"/>
    </row>
    <row r="508" spans="1:18">
      <c r="A508" s="29">
        <v>250606083000</v>
      </c>
      <c r="B508" s="61"/>
      <c r="C508" s="4" t="s">
        <v>1602</v>
      </c>
      <c r="D508" s="4" t="s">
        <v>2475</v>
      </c>
      <c r="E508" s="3" t="s">
        <v>2922</v>
      </c>
      <c r="F508" s="3" t="s">
        <v>2738</v>
      </c>
      <c r="G508" s="137" t="s">
        <v>1435</v>
      </c>
      <c r="H508" s="62"/>
      <c r="J508" s="64" t="s">
        <v>2923</v>
      </c>
      <c r="K508" s="13"/>
      <c r="L508" s="73"/>
      <c r="M508" s="74"/>
      <c r="N508" s="74"/>
      <c r="O508" s="74"/>
      <c r="P508" s="74"/>
      <c r="Q508" s="74"/>
      <c r="R508" s="74"/>
    </row>
    <row r="509" spans="1:18">
      <c r="A509" s="29">
        <v>241112000055</v>
      </c>
      <c r="B509" s="59" t="s">
        <v>1430</v>
      </c>
      <c r="C509" s="4" t="s">
        <v>1602</v>
      </c>
      <c r="D509" s="4" t="s">
        <v>2475</v>
      </c>
      <c r="E509" s="3" t="s">
        <v>2924</v>
      </c>
      <c r="F509" s="3" t="s">
        <v>2266</v>
      </c>
      <c r="G509" s="138" t="s">
        <v>1435</v>
      </c>
      <c r="H509" s="60"/>
      <c r="J509" s="64" t="s">
        <v>2925</v>
      </c>
      <c r="K509" s="13" t="s">
        <v>2926</v>
      </c>
      <c r="L509" s="73" t="s">
        <v>2927</v>
      </c>
      <c r="M509" s="74" t="s">
        <v>2928</v>
      </c>
      <c r="N509" s="74"/>
      <c r="O509" s="74"/>
      <c r="P509" s="74"/>
      <c r="Q509" s="74"/>
      <c r="R509" s="74"/>
    </row>
    <row r="510" spans="1:18">
      <c r="A510" s="29">
        <v>250604114000</v>
      </c>
      <c r="B510" s="59" t="s">
        <v>1430</v>
      </c>
      <c r="C510" s="4" t="s">
        <v>1602</v>
      </c>
      <c r="D510" s="4" t="s">
        <v>2475</v>
      </c>
      <c r="E510" s="3" t="s">
        <v>2929</v>
      </c>
      <c r="F510" s="3" t="s">
        <v>2930</v>
      </c>
      <c r="G510" s="138" t="s">
        <v>1435</v>
      </c>
      <c r="H510" s="60"/>
      <c r="J510" s="64" t="s">
        <v>2931</v>
      </c>
      <c r="K510" s="11"/>
      <c r="L510" s="73"/>
      <c r="M510" s="74"/>
      <c r="N510" s="74"/>
      <c r="O510" s="74"/>
      <c r="P510" s="74"/>
      <c r="Q510" s="74"/>
      <c r="R510" s="74"/>
    </row>
    <row r="511" spans="1:18">
      <c r="A511" s="29">
        <v>241112000056</v>
      </c>
      <c r="B511" s="59" t="s">
        <v>1430</v>
      </c>
      <c r="C511" s="4" t="s">
        <v>1602</v>
      </c>
      <c r="D511" s="4" t="s">
        <v>2475</v>
      </c>
      <c r="E511" s="3" t="s">
        <v>2932</v>
      </c>
      <c r="F511" s="3" t="s">
        <v>1908</v>
      </c>
      <c r="G511" s="137" t="s">
        <v>1435</v>
      </c>
      <c r="H511" s="60"/>
      <c r="J511" s="64" t="s">
        <v>2933</v>
      </c>
      <c r="K511" s="13" t="s">
        <v>2934</v>
      </c>
      <c r="L511" s="73" t="s">
        <v>2935</v>
      </c>
      <c r="M511" s="74" t="s">
        <v>2936</v>
      </c>
      <c r="N511" s="74" t="s">
        <v>10595</v>
      </c>
      <c r="O511" s="74" t="s">
        <v>2936</v>
      </c>
      <c r="P511" s="74"/>
      <c r="Q511" s="74" t="s">
        <v>10695</v>
      </c>
      <c r="R511" s="74"/>
    </row>
    <row r="512" spans="1:18">
      <c r="A512" s="29">
        <v>251027112326</v>
      </c>
      <c r="B512" s="61"/>
      <c r="C512" s="4" t="s">
        <v>1602</v>
      </c>
      <c r="D512" s="4" t="s">
        <v>2475</v>
      </c>
      <c r="E512" s="3" t="s">
        <v>2937</v>
      </c>
      <c r="F512" s="3" t="s">
        <v>1459</v>
      </c>
      <c r="G512" s="137" t="s">
        <v>1435</v>
      </c>
      <c r="H512" s="74"/>
      <c r="I512" s="3"/>
      <c r="J512" s="3" t="s">
        <v>2938</v>
      </c>
      <c r="K512" s="137"/>
      <c r="L512" s="266"/>
      <c r="M512" s="267"/>
      <c r="N512" s="74"/>
      <c r="O512" s="74"/>
      <c r="Q512" s="74"/>
      <c r="R512" s="74"/>
    </row>
    <row r="513" spans="1:18">
      <c r="A513" s="29">
        <v>250827112400</v>
      </c>
      <c r="B513" s="61"/>
      <c r="C513" s="4" t="s">
        <v>1602</v>
      </c>
      <c r="D513" s="4" t="s">
        <v>2475</v>
      </c>
      <c r="E513" s="3" t="s">
        <v>2939</v>
      </c>
      <c r="F513" s="3" t="s">
        <v>1531</v>
      </c>
      <c r="G513" s="137" t="s">
        <v>1435</v>
      </c>
      <c r="H513" s="62"/>
      <c r="J513" s="3" t="s">
        <v>2940</v>
      </c>
      <c r="K513" s="13"/>
      <c r="L513" s="73"/>
      <c r="M513" s="74" t="s">
        <v>2941</v>
      </c>
      <c r="N513" s="74"/>
      <c r="O513" s="74"/>
      <c r="P513" s="74"/>
      <c r="Q513" s="74"/>
      <c r="R513" s="74"/>
    </row>
    <row r="514" spans="1:18">
      <c r="A514" s="29">
        <v>241112000057</v>
      </c>
      <c r="B514" s="59" t="s">
        <v>1430</v>
      </c>
      <c r="C514" s="4" t="s">
        <v>1602</v>
      </c>
      <c r="D514" s="4" t="s">
        <v>2475</v>
      </c>
      <c r="E514" s="3" t="s">
        <v>2942</v>
      </c>
      <c r="F514" s="3" t="s">
        <v>1593</v>
      </c>
      <c r="G514" s="137" t="s">
        <v>1435</v>
      </c>
      <c r="H514" s="60"/>
      <c r="J514" s="64" t="s">
        <v>2943</v>
      </c>
      <c r="K514" s="48" t="s">
        <v>2944</v>
      </c>
      <c r="L514" s="73" t="s">
        <v>2945</v>
      </c>
      <c r="M514" s="74" t="s">
        <v>2946</v>
      </c>
      <c r="N514" s="74" t="s">
        <v>2947</v>
      </c>
      <c r="O514" s="74" t="s">
        <v>2948</v>
      </c>
      <c r="P514" s="74"/>
      <c r="Q514" s="74"/>
      <c r="R514" s="74"/>
    </row>
    <row r="515" spans="1:18">
      <c r="A515" s="29">
        <v>250317176901</v>
      </c>
      <c r="B515" s="59" t="s">
        <v>1430</v>
      </c>
      <c r="C515" s="4" t="s">
        <v>1602</v>
      </c>
      <c r="D515" s="4" t="s">
        <v>2475</v>
      </c>
      <c r="E515" s="3" t="s">
        <v>2949</v>
      </c>
      <c r="F515" s="3" t="s">
        <v>2362</v>
      </c>
      <c r="G515" s="137" t="s">
        <v>1435</v>
      </c>
      <c r="H515" s="60"/>
      <c r="J515" s="64" t="s">
        <v>2950</v>
      </c>
      <c r="K515" s="13"/>
      <c r="L515" s="73"/>
      <c r="M515" s="74"/>
      <c r="N515" s="74" t="s">
        <v>3314</v>
      </c>
      <c r="O515" s="74"/>
      <c r="P515" s="74"/>
      <c r="Q515" s="74"/>
      <c r="R515" s="74"/>
    </row>
    <row r="516" spans="1:18">
      <c r="A516" s="258">
        <v>251202143402</v>
      </c>
      <c r="B516" s="61"/>
      <c r="C516" s="259" t="s">
        <v>1602</v>
      </c>
      <c r="D516" s="6" t="s">
        <v>2475</v>
      </c>
      <c r="E516" s="7" t="s">
        <v>2951</v>
      </c>
      <c r="F516" s="7" t="s">
        <v>1506</v>
      </c>
      <c r="G516" s="260" t="s">
        <v>1435</v>
      </c>
      <c r="H516" s="60"/>
      <c r="I516" s="261"/>
      <c r="J516" s="262" t="s">
        <v>2952</v>
      </c>
      <c r="K516" s="255"/>
      <c r="L516" s="256"/>
      <c r="M516" s="257"/>
      <c r="N516" s="257"/>
      <c r="O516" s="257"/>
      <c r="P516" s="257"/>
      <c r="Q516" s="257"/>
      <c r="R516" s="257"/>
    </row>
    <row r="517" spans="1:18">
      <c r="A517" s="29">
        <v>241112000058</v>
      </c>
      <c r="B517" s="59" t="s">
        <v>1430</v>
      </c>
      <c r="C517" s="4" t="s">
        <v>1602</v>
      </c>
      <c r="D517" s="4" t="s">
        <v>2475</v>
      </c>
      <c r="E517" s="3" t="s">
        <v>2953</v>
      </c>
      <c r="F517" s="3" t="s">
        <v>2954</v>
      </c>
      <c r="G517" s="137" t="s">
        <v>1435</v>
      </c>
      <c r="H517" s="60"/>
      <c r="J517" s="64" t="s">
        <v>2955</v>
      </c>
      <c r="K517" s="11"/>
      <c r="L517" s="73" t="s">
        <v>2956</v>
      </c>
      <c r="M517" s="74" t="s">
        <v>2957</v>
      </c>
      <c r="N517" s="74" t="s">
        <v>2958</v>
      </c>
      <c r="O517" s="74" t="s">
        <v>2957</v>
      </c>
      <c r="P517" s="74"/>
      <c r="Q517" s="74"/>
      <c r="R517" s="74"/>
    </row>
    <row r="518" spans="1:18">
      <c r="A518" s="29">
        <v>250212174204</v>
      </c>
      <c r="B518" s="59" t="s">
        <v>1430</v>
      </c>
      <c r="C518" s="4" t="s">
        <v>1602</v>
      </c>
      <c r="D518" s="4" t="s">
        <v>2475</v>
      </c>
      <c r="E518" s="3" t="s">
        <v>2959</v>
      </c>
      <c r="F518" s="3" t="s">
        <v>1506</v>
      </c>
      <c r="G518" s="138" t="s">
        <v>1435</v>
      </c>
      <c r="H518" s="60"/>
      <c r="J518" s="64" t="s">
        <v>2960</v>
      </c>
      <c r="K518" s="13" t="s">
        <v>2428</v>
      </c>
      <c r="L518" s="73" t="s">
        <v>2961</v>
      </c>
      <c r="M518" s="74" t="s">
        <v>2962</v>
      </c>
      <c r="N518" s="74"/>
      <c r="O518" s="74"/>
      <c r="P518" s="74" t="s">
        <v>2963</v>
      </c>
      <c r="Q518" s="74"/>
      <c r="R518" s="74"/>
    </row>
    <row r="519" spans="1:18">
      <c r="A519" s="29">
        <v>250425200601</v>
      </c>
      <c r="B519" s="61"/>
      <c r="C519" s="4" t="s">
        <v>1602</v>
      </c>
      <c r="D519" s="4" t="s">
        <v>2475</v>
      </c>
      <c r="E519" s="3" t="s">
        <v>2964</v>
      </c>
      <c r="F519" s="3" t="s">
        <v>1768</v>
      </c>
      <c r="G519" s="137" t="s">
        <v>1435</v>
      </c>
      <c r="H519" s="62"/>
      <c r="J519" s="64" t="s">
        <v>2965</v>
      </c>
      <c r="K519" s="13"/>
      <c r="L519" s="73"/>
      <c r="M519" s="74"/>
      <c r="N519" s="74" t="s">
        <v>2966</v>
      </c>
      <c r="O519" s="74"/>
      <c r="P519" s="74"/>
      <c r="Q519" s="74"/>
      <c r="R519" s="74"/>
    </row>
    <row r="520" spans="1:18">
      <c r="A520" s="29">
        <v>250331132305</v>
      </c>
      <c r="B520" s="59" t="s">
        <v>1430</v>
      </c>
      <c r="C520" s="4" t="s">
        <v>1602</v>
      </c>
      <c r="D520" s="4" t="s">
        <v>2475</v>
      </c>
      <c r="E520" s="3" t="s">
        <v>2967</v>
      </c>
      <c r="F520" s="3" t="s">
        <v>2968</v>
      </c>
      <c r="G520" s="137" t="s">
        <v>1435</v>
      </c>
      <c r="H520" s="60"/>
      <c r="J520" s="64" t="s">
        <v>2969</v>
      </c>
      <c r="K520" s="13"/>
      <c r="L520" s="73"/>
      <c r="M520" s="74"/>
      <c r="N520" s="74" t="s">
        <v>2970</v>
      </c>
      <c r="O520" s="74"/>
      <c r="P520" s="74"/>
      <c r="Q520" s="74"/>
      <c r="R520" s="74"/>
    </row>
    <row r="521" spans="1:18">
      <c r="A521" s="29">
        <v>250317124400</v>
      </c>
      <c r="B521" s="59" t="s">
        <v>1430</v>
      </c>
      <c r="C521" s="4" t="s">
        <v>1602</v>
      </c>
      <c r="D521" s="4" t="s">
        <v>2475</v>
      </c>
      <c r="E521" s="3" t="s">
        <v>2971</v>
      </c>
      <c r="F521" s="3" t="s">
        <v>2972</v>
      </c>
      <c r="G521" s="137" t="s">
        <v>1435</v>
      </c>
      <c r="H521" s="60"/>
      <c r="J521" s="64" t="s">
        <v>2973</v>
      </c>
      <c r="K521" s="13"/>
      <c r="L521" s="73"/>
      <c r="M521" s="74"/>
      <c r="N521" s="74"/>
      <c r="O521" s="74"/>
      <c r="P521" s="74"/>
      <c r="Q521" s="74"/>
      <c r="R521" s="74"/>
    </row>
    <row r="522" spans="1:18">
      <c r="A522" s="29">
        <v>250924100017</v>
      </c>
      <c r="B522" s="61"/>
      <c r="C522" s="4" t="s">
        <v>1602</v>
      </c>
      <c r="D522" s="4" t="s">
        <v>2475</v>
      </c>
      <c r="E522" s="7" t="s">
        <v>2974</v>
      </c>
      <c r="F522" s="3" t="s">
        <v>1506</v>
      </c>
      <c r="G522" s="138" t="s">
        <v>1435</v>
      </c>
      <c r="H522" s="62"/>
      <c r="J522" s="3" t="s">
        <v>2975</v>
      </c>
      <c r="K522" s="13"/>
      <c r="L522" s="73"/>
      <c r="M522" s="74"/>
      <c r="N522" s="74"/>
      <c r="O522" s="74"/>
      <c r="P522" s="74"/>
      <c r="Q522" s="74"/>
      <c r="R522" s="74"/>
    </row>
    <row r="523" spans="1:18">
      <c r="A523" s="29">
        <v>250331132304</v>
      </c>
      <c r="B523" s="59" t="s">
        <v>1430</v>
      </c>
      <c r="C523" s="4" t="s">
        <v>1602</v>
      </c>
      <c r="D523" s="4" t="s">
        <v>2475</v>
      </c>
      <c r="E523" s="3" t="s">
        <v>2976</v>
      </c>
      <c r="F523" s="3" t="s">
        <v>2977</v>
      </c>
      <c r="G523" s="137" t="s">
        <v>1435</v>
      </c>
      <c r="H523" s="60"/>
      <c r="J523" s="64" t="s">
        <v>2978</v>
      </c>
      <c r="K523" s="13"/>
      <c r="L523" s="73"/>
      <c r="M523" s="74"/>
      <c r="N523" s="74" t="s">
        <v>2979</v>
      </c>
      <c r="O523" s="74"/>
      <c r="P523" s="74"/>
      <c r="Q523" s="74"/>
      <c r="R523" s="74"/>
    </row>
    <row r="524" spans="1:18">
      <c r="A524" s="29">
        <v>250423093002</v>
      </c>
      <c r="B524" s="59" t="s">
        <v>1430</v>
      </c>
      <c r="C524" s="4" t="s">
        <v>1602</v>
      </c>
      <c r="D524" s="4" t="s">
        <v>2475</v>
      </c>
      <c r="E524" s="117" t="s">
        <v>2980</v>
      </c>
      <c r="F524" s="3" t="s">
        <v>2465</v>
      </c>
      <c r="G524" s="138" t="s">
        <v>1435</v>
      </c>
      <c r="H524" s="60"/>
      <c r="J524" s="64" t="s">
        <v>2981</v>
      </c>
      <c r="K524" s="13"/>
      <c r="L524" s="73"/>
      <c r="M524" s="74"/>
      <c r="N524" s="74" t="s">
        <v>2467</v>
      </c>
      <c r="O524" s="74"/>
      <c r="P524" s="74"/>
      <c r="Q524" s="74"/>
      <c r="R524" s="74"/>
    </row>
    <row r="525" spans="1:18">
      <c r="A525" s="29">
        <v>250418220103</v>
      </c>
      <c r="B525" s="59" t="s">
        <v>1430</v>
      </c>
      <c r="C525" s="4" t="s">
        <v>1602</v>
      </c>
      <c r="D525" s="4" t="s">
        <v>2475</v>
      </c>
      <c r="E525" s="3" t="s">
        <v>2982</v>
      </c>
      <c r="F525" s="3" t="s">
        <v>2983</v>
      </c>
      <c r="G525" s="138" t="s">
        <v>1435</v>
      </c>
      <c r="H525" s="60"/>
      <c r="J525" s="64" t="s">
        <v>2984</v>
      </c>
      <c r="K525" s="13"/>
      <c r="L525" s="73"/>
      <c r="M525" s="74"/>
      <c r="N525" s="74"/>
      <c r="O525" s="74"/>
      <c r="P525" s="74"/>
      <c r="Q525" s="74"/>
      <c r="R525" s="74" t="s">
        <v>2985</v>
      </c>
    </row>
    <row r="526" spans="1:18">
      <c r="A526" s="29">
        <v>250425200704</v>
      </c>
      <c r="B526" s="61"/>
      <c r="C526" s="4" t="s">
        <v>1602</v>
      </c>
      <c r="D526" s="4" t="s">
        <v>2475</v>
      </c>
      <c r="E526" s="3" t="s">
        <v>2986</v>
      </c>
      <c r="F526" s="3" t="s">
        <v>1456</v>
      </c>
      <c r="G526" s="138" t="s">
        <v>1435</v>
      </c>
      <c r="H526" s="62"/>
      <c r="J526" s="64" t="s">
        <v>2987</v>
      </c>
      <c r="K526" s="13"/>
      <c r="L526" s="73"/>
      <c r="M526" s="74"/>
      <c r="N526" s="74" t="s">
        <v>2988</v>
      </c>
      <c r="O526" s="74"/>
      <c r="P526" s="74"/>
      <c r="Q526" s="74"/>
      <c r="R526" s="74"/>
    </row>
    <row r="527" spans="1:18">
      <c r="A527" s="29">
        <v>250425201517</v>
      </c>
      <c r="B527" s="61"/>
      <c r="C527" s="4" t="s">
        <v>1602</v>
      </c>
      <c r="D527" s="4" t="s">
        <v>2475</v>
      </c>
      <c r="E527" s="3" t="s">
        <v>2989</v>
      </c>
      <c r="F527" s="3" t="s">
        <v>1506</v>
      </c>
      <c r="G527" s="138" t="s">
        <v>1435</v>
      </c>
      <c r="H527" s="62"/>
      <c r="J527" s="64" t="s">
        <v>2990</v>
      </c>
      <c r="K527" s="13"/>
      <c r="L527" s="73"/>
      <c r="M527" s="74"/>
      <c r="N527" s="74" t="s">
        <v>2991</v>
      </c>
      <c r="O527" s="74"/>
      <c r="P527" s="74"/>
      <c r="Q527" s="74"/>
      <c r="R527" s="74"/>
    </row>
    <row r="528" spans="1:18">
      <c r="A528" s="29">
        <v>250425200706</v>
      </c>
      <c r="B528" s="61"/>
      <c r="C528" s="4" t="s">
        <v>1602</v>
      </c>
      <c r="D528" s="4" t="s">
        <v>2475</v>
      </c>
      <c r="E528" s="3" t="s">
        <v>2992</v>
      </c>
      <c r="F528" s="3" t="s">
        <v>1456</v>
      </c>
      <c r="G528" s="138" t="s">
        <v>1435</v>
      </c>
      <c r="H528" s="62"/>
      <c r="J528" s="64" t="s">
        <v>2993</v>
      </c>
      <c r="K528" s="13"/>
      <c r="L528" s="73"/>
      <c r="M528" s="74"/>
      <c r="N528" s="74" t="s">
        <v>2994</v>
      </c>
      <c r="O528" s="74"/>
      <c r="P528" s="74"/>
      <c r="Q528" s="74"/>
      <c r="R528" s="74"/>
    </row>
    <row r="529" spans="1:18">
      <c r="A529" s="29">
        <v>250425200705</v>
      </c>
      <c r="B529" s="61"/>
      <c r="C529" s="4" t="s">
        <v>1602</v>
      </c>
      <c r="D529" s="4" t="s">
        <v>2475</v>
      </c>
      <c r="E529" s="3" t="s">
        <v>2995</v>
      </c>
      <c r="F529" s="3" t="s">
        <v>1456</v>
      </c>
      <c r="G529" s="138" t="s">
        <v>1435</v>
      </c>
      <c r="H529" s="62"/>
      <c r="J529" s="64" t="s">
        <v>2996</v>
      </c>
      <c r="K529" s="13"/>
      <c r="L529" s="73"/>
      <c r="M529" s="74"/>
      <c r="N529" s="74" t="s">
        <v>2997</v>
      </c>
      <c r="O529" s="74"/>
      <c r="P529" s="74"/>
      <c r="Q529" s="74"/>
      <c r="R529" s="74"/>
    </row>
    <row r="530" spans="1:18">
      <c r="A530" s="29">
        <v>250418220104</v>
      </c>
      <c r="B530" s="59" t="s">
        <v>1430</v>
      </c>
      <c r="C530" s="4" t="s">
        <v>1602</v>
      </c>
      <c r="D530" s="4" t="s">
        <v>2475</v>
      </c>
      <c r="E530" s="3" t="s">
        <v>2998</v>
      </c>
      <c r="F530" s="3" t="s">
        <v>1705</v>
      </c>
      <c r="G530" s="138" t="s">
        <v>1435</v>
      </c>
      <c r="H530" s="60"/>
      <c r="J530" s="64" t="s">
        <v>2999</v>
      </c>
      <c r="K530" s="13"/>
      <c r="L530" s="73"/>
      <c r="M530" s="74"/>
      <c r="N530" s="74"/>
      <c r="O530" s="74"/>
      <c r="P530" s="74"/>
      <c r="Q530" s="74"/>
      <c r="R530" s="74" t="s">
        <v>3000</v>
      </c>
    </row>
    <row r="531" spans="1:18">
      <c r="A531" s="29">
        <v>250418220105</v>
      </c>
      <c r="B531" s="59" t="s">
        <v>1430</v>
      </c>
      <c r="C531" s="4" t="s">
        <v>1602</v>
      </c>
      <c r="D531" s="4" t="s">
        <v>2475</v>
      </c>
      <c r="E531" s="3" t="s">
        <v>3001</v>
      </c>
      <c r="F531" s="3" t="s">
        <v>1705</v>
      </c>
      <c r="G531" s="138" t="s">
        <v>1435</v>
      </c>
      <c r="H531" s="60"/>
      <c r="J531" s="64" t="s">
        <v>3002</v>
      </c>
      <c r="K531" s="13"/>
      <c r="L531" s="73"/>
      <c r="M531" s="74"/>
      <c r="N531" s="74"/>
      <c r="O531" s="74"/>
      <c r="P531" s="74"/>
      <c r="Q531" s="74"/>
      <c r="R531" s="74" t="s">
        <v>3003</v>
      </c>
    </row>
    <row r="532" spans="1:18">
      <c r="A532" s="29">
        <v>250418220106</v>
      </c>
      <c r="B532" s="59" t="s">
        <v>1430</v>
      </c>
      <c r="C532" s="4" t="s">
        <v>1602</v>
      </c>
      <c r="D532" s="4" t="s">
        <v>2475</v>
      </c>
      <c r="E532" s="3" t="s">
        <v>3004</v>
      </c>
      <c r="F532" s="3" t="s">
        <v>1705</v>
      </c>
      <c r="G532" s="138" t="s">
        <v>1435</v>
      </c>
      <c r="H532" s="60"/>
      <c r="J532" s="64" t="s">
        <v>3005</v>
      </c>
      <c r="K532" s="13"/>
      <c r="L532" s="73"/>
      <c r="M532" s="74"/>
      <c r="N532" s="74"/>
      <c r="O532" s="74"/>
      <c r="P532" s="74"/>
      <c r="Q532" s="74"/>
      <c r="R532" s="74" t="s">
        <v>3006</v>
      </c>
    </row>
    <row r="533" spans="1:18">
      <c r="A533" s="29">
        <v>250422120100</v>
      </c>
      <c r="B533" s="59" t="s">
        <v>1430</v>
      </c>
      <c r="C533" s="4" t="s">
        <v>1602</v>
      </c>
      <c r="D533" s="4" t="s">
        <v>2475</v>
      </c>
      <c r="E533" s="3" t="s">
        <v>3007</v>
      </c>
      <c r="F533" s="3" t="s">
        <v>3008</v>
      </c>
      <c r="G533" s="137" t="s">
        <v>1435</v>
      </c>
      <c r="H533" s="60"/>
      <c r="J533" s="64" t="s">
        <v>3009</v>
      </c>
      <c r="K533" s="13"/>
      <c r="L533" s="73"/>
      <c r="M533" s="74"/>
      <c r="N533" s="74" t="s">
        <v>3010</v>
      </c>
      <c r="O533" s="74"/>
      <c r="P533" s="74"/>
      <c r="Q533" s="74"/>
      <c r="R533" s="74"/>
    </row>
    <row r="534" spans="1:18">
      <c r="A534" s="29">
        <v>250422120101</v>
      </c>
      <c r="B534" s="59" t="s">
        <v>1430</v>
      </c>
      <c r="C534" s="4" t="s">
        <v>1602</v>
      </c>
      <c r="D534" s="4" t="s">
        <v>2475</v>
      </c>
      <c r="E534" s="3" t="s">
        <v>3011</v>
      </c>
      <c r="F534" s="3" t="s">
        <v>3008</v>
      </c>
      <c r="G534" s="137" t="s">
        <v>1435</v>
      </c>
      <c r="H534" s="60"/>
      <c r="J534" s="64" t="s">
        <v>3012</v>
      </c>
      <c r="K534" s="13"/>
      <c r="L534" s="73"/>
      <c r="M534" s="74"/>
      <c r="N534" s="74" t="s">
        <v>3013</v>
      </c>
      <c r="O534" s="74"/>
      <c r="P534" s="74"/>
      <c r="Q534" s="74"/>
      <c r="R534" s="74"/>
    </row>
    <row r="535" spans="1:18">
      <c r="A535" s="29">
        <v>250422120102</v>
      </c>
      <c r="B535" s="59" t="s">
        <v>1430</v>
      </c>
      <c r="C535" s="4" t="s">
        <v>1602</v>
      </c>
      <c r="D535" s="4" t="s">
        <v>2475</v>
      </c>
      <c r="E535" s="3" t="s">
        <v>3014</v>
      </c>
      <c r="F535" s="3" t="s">
        <v>3008</v>
      </c>
      <c r="G535" s="137" t="s">
        <v>1435</v>
      </c>
      <c r="H535" s="60"/>
      <c r="J535" s="64" t="s">
        <v>3015</v>
      </c>
      <c r="K535" s="13"/>
      <c r="L535" s="73"/>
      <c r="M535" s="74"/>
      <c r="N535" s="74" t="s">
        <v>3016</v>
      </c>
      <c r="O535" s="74"/>
      <c r="P535" s="74"/>
      <c r="Q535" s="74"/>
      <c r="R535" s="74"/>
    </row>
    <row r="536" spans="1:18">
      <c r="A536" s="29">
        <v>250926100001</v>
      </c>
      <c r="B536" s="61"/>
      <c r="C536" s="4" t="s">
        <v>1602</v>
      </c>
      <c r="D536" s="4" t="s">
        <v>2475</v>
      </c>
      <c r="E536" s="3" t="s">
        <v>3017</v>
      </c>
      <c r="F536" s="3" t="s">
        <v>1456</v>
      </c>
      <c r="G536" s="138" t="s">
        <v>1435</v>
      </c>
      <c r="H536" s="62"/>
      <c r="J536" s="3" t="s">
        <v>3018</v>
      </c>
      <c r="K536" s="13"/>
      <c r="L536" s="73"/>
      <c r="M536" s="74"/>
      <c r="N536" s="74"/>
      <c r="O536" s="74"/>
      <c r="P536" s="74"/>
      <c r="Q536" s="74"/>
      <c r="R536" s="74"/>
    </row>
    <row r="537" spans="1:18">
      <c r="A537" s="29">
        <v>250926100000</v>
      </c>
      <c r="B537" s="61"/>
      <c r="C537" s="4" t="s">
        <v>1602</v>
      </c>
      <c r="D537" s="4" t="s">
        <v>2475</v>
      </c>
      <c r="E537" s="3" t="s">
        <v>3019</v>
      </c>
      <c r="F537" s="3" t="s">
        <v>3020</v>
      </c>
      <c r="G537" s="138" t="s">
        <v>1435</v>
      </c>
      <c r="H537" s="62"/>
      <c r="J537" s="3" t="s">
        <v>3021</v>
      </c>
      <c r="K537" s="13"/>
      <c r="L537" s="73"/>
      <c r="M537" s="74"/>
      <c r="N537" s="74"/>
      <c r="O537" s="74"/>
      <c r="P537" s="74"/>
      <c r="Q537" s="74"/>
      <c r="R537" s="74"/>
    </row>
    <row r="538" spans="1:18">
      <c r="A538" s="29">
        <v>260304135700</v>
      </c>
      <c r="B538" s="61"/>
      <c r="C538" s="4" t="s">
        <v>1602</v>
      </c>
      <c r="D538" s="4" t="s">
        <v>2475</v>
      </c>
      <c r="E538" s="3" t="s">
        <v>10016</v>
      </c>
      <c r="F538" s="3" t="s">
        <v>1840</v>
      </c>
      <c r="G538" s="137" t="s">
        <v>1435</v>
      </c>
      <c r="H538" s="62"/>
      <c r="J538" s="3" t="s">
        <v>10358</v>
      </c>
      <c r="K538" s="13"/>
      <c r="L538" s="73"/>
      <c r="M538" s="74" t="s">
        <v>10017</v>
      </c>
      <c r="N538" s="74"/>
      <c r="O538" s="74"/>
      <c r="P538" s="74"/>
      <c r="Q538" s="74"/>
      <c r="R538" s="74"/>
    </row>
    <row r="539" spans="1:18">
      <c r="A539" s="29">
        <v>250718174800</v>
      </c>
      <c r="B539" s="61"/>
      <c r="C539" s="4" t="s">
        <v>1602</v>
      </c>
      <c r="D539" s="4" t="s">
        <v>2475</v>
      </c>
      <c r="E539" s="134" t="s">
        <v>3022</v>
      </c>
      <c r="F539" s="3" t="s">
        <v>3023</v>
      </c>
      <c r="G539" s="138" t="s">
        <v>1435</v>
      </c>
      <c r="H539" s="62"/>
      <c r="J539" s="64" t="s">
        <v>10929</v>
      </c>
      <c r="K539" s="13"/>
      <c r="L539" s="73"/>
      <c r="M539" s="74"/>
      <c r="N539" s="74"/>
      <c r="O539" s="74"/>
      <c r="P539" s="74"/>
      <c r="Q539" s="74"/>
      <c r="R539" s="74"/>
    </row>
    <row r="540" spans="1:18" ht="78">
      <c r="A540" s="29">
        <v>250317120002</v>
      </c>
      <c r="B540" s="59" t="s">
        <v>1430</v>
      </c>
      <c r="C540" s="4" t="s">
        <v>1602</v>
      </c>
      <c r="D540" s="4" t="s">
        <v>2475</v>
      </c>
      <c r="E540" s="3" t="s">
        <v>3024</v>
      </c>
      <c r="F540" s="3" t="s">
        <v>3025</v>
      </c>
      <c r="G540" s="138" t="s">
        <v>1435</v>
      </c>
      <c r="H540" s="60"/>
      <c r="J540" s="64" t="s">
        <v>3026</v>
      </c>
      <c r="K540" s="50" t="s">
        <v>3027</v>
      </c>
      <c r="L540" s="73"/>
      <c r="M540" s="74"/>
      <c r="N540" s="74"/>
      <c r="O540" s="74"/>
      <c r="P540" s="74"/>
      <c r="Q540" s="74"/>
      <c r="R540" s="74"/>
    </row>
    <row r="541" spans="1:18">
      <c r="A541" s="29">
        <v>250527100000</v>
      </c>
      <c r="B541" s="61"/>
      <c r="C541" s="4" t="s">
        <v>1602</v>
      </c>
      <c r="D541" s="4" t="s">
        <v>2475</v>
      </c>
      <c r="E541" s="3" t="s">
        <v>3028</v>
      </c>
      <c r="F541" s="3" t="s">
        <v>1765</v>
      </c>
      <c r="G541" s="138" t="s">
        <v>1435</v>
      </c>
      <c r="H541" s="82"/>
      <c r="J541" s="64" t="s">
        <v>3029</v>
      </c>
      <c r="K541" s="11"/>
      <c r="L541" s="73"/>
      <c r="M541" s="74"/>
      <c r="N541" s="74"/>
      <c r="O541" s="74"/>
      <c r="P541" s="74"/>
      <c r="Q541" s="74"/>
      <c r="R541" s="74"/>
    </row>
    <row r="542" spans="1:18">
      <c r="A542" s="29">
        <v>250528140502</v>
      </c>
      <c r="B542" s="61"/>
      <c r="C542" s="4" t="s">
        <v>1602</v>
      </c>
      <c r="D542" s="4" t="s">
        <v>2475</v>
      </c>
      <c r="E542" s="3" t="s">
        <v>3030</v>
      </c>
      <c r="F542" s="3" t="s">
        <v>3031</v>
      </c>
      <c r="G542" s="138" t="s">
        <v>1435</v>
      </c>
      <c r="H542" s="62"/>
      <c r="J542" s="64" t="s">
        <v>3032</v>
      </c>
      <c r="K542" s="13"/>
      <c r="L542" s="73"/>
      <c r="M542" s="74"/>
      <c r="N542" s="74"/>
      <c r="O542" s="74"/>
      <c r="P542" s="74"/>
      <c r="Q542" s="74"/>
      <c r="R542" s="74"/>
    </row>
    <row r="543" spans="1:18">
      <c r="A543" s="29">
        <v>241112000059</v>
      </c>
      <c r="B543" s="59" t="s">
        <v>1430</v>
      </c>
      <c r="C543" s="4" t="s">
        <v>1602</v>
      </c>
      <c r="D543" s="4" t="s">
        <v>2475</v>
      </c>
      <c r="E543" s="3" t="s">
        <v>3033</v>
      </c>
      <c r="F543" s="3" t="s">
        <v>3034</v>
      </c>
      <c r="G543" s="137" t="s">
        <v>1435</v>
      </c>
      <c r="H543" s="60"/>
      <c r="J543" s="64" t="s">
        <v>3035</v>
      </c>
      <c r="K543" s="11" t="s">
        <v>3036</v>
      </c>
      <c r="L543" s="73" t="s">
        <v>3037</v>
      </c>
      <c r="M543" s="74" t="s">
        <v>3038</v>
      </c>
      <c r="N543" s="74" t="s">
        <v>3039</v>
      </c>
      <c r="O543" s="74" t="s">
        <v>3040</v>
      </c>
      <c r="P543" s="74" t="s">
        <v>3041</v>
      </c>
      <c r="Q543" s="74" t="s">
        <v>10696</v>
      </c>
      <c r="R543" s="74"/>
    </row>
    <row r="544" spans="1:18">
      <c r="A544" s="29">
        <v>260309115900</v>
      </c>
      <c r="B544" s="61"/>
      <c r="C544" s="4" t="s">
        <v>1602</v>
      </c>
      <c r="D544" s="4" t="s">
        <v>2475</v>
      </c>
      <c r="E544" s="3" t="s">
        <v>10063</v>
      </c>
      <c r="F544" s="285" t="s">
        <v>1919</v>
      </c>
      <c r="G544" s="274" t="s">
        <v>1435</v>
      </c>
      <c r="H544" s="62"/>
      <c r="J544" s="286" t="s">
        <v>10064</v>
      </c>
      <c r="K544" s="13"/>
      <c r="L544" s="73"/>
      <c r="M544" s="287" t="s">
        <v>10065</v>
      </c>
      <c r="N544" s="74"/>
      <c r="O544" s="74"/>
      <c r="P544" s="74"/>
      <c r="Q544" s="74"/>
      <c r="R544" s="74"/>
    </row>
    <row r="545" spans="1:18">
      <c r="A545" s="29">
        <v>250418220102</v>
      </c>
      <c r="B545" s="59" t="s">
        <v>1430</v>
      </c>
      <c r="C545" s="4" t="s">
        <v>1602</v>
      </c>
      <c r="D545" s="4" t="s">
        <v>2475</v>
      </c>
      <c r="E545" s="3" t="s">
        <v>3042</v>
      </c>
      <c r="F545" s="3" t="s">
        <v>3043</v>
      </c>
      <c r="G545" s="137" t="s">
        <v>1435</v>
      </c>
      <c r="H545" s="60"/>
      <c r="J545" s="64" t="s">
        <v>3044</v>
      </c>
      <c r="K545" s="13"/>
      <c r="L545" s="73"/>
      <c r="M545" s="74"/>
      <c r="N545" s="74"/>
      <c r="O545" s="74"/>
      <c r="P545" s="74"/>
      <c r="Q545" s="74"/>
      <c r="R545" s="74"/>
    </row>
    <row r="546" spans="1:18">
      <c r="A546" s="29">
        <v>250627181900</v>
      </c>
      <c r="B546" s="61"/>
      <c r="C546" s="4" t="s">
        <v>1602</v>
      </c>
      <c r="D546" s="4" t="s">
        <v>2475</v>
      </c>
      <c r="E546" s="3" t="s">
        <v>3046</v>
      </c>
      <c r="F546" s="3" t="s">
        <v>3047</v>
      </c>
      <c r="G546" s="137" t="s">
        <v>1435</v>
      </c>
      <c r="H546" s="62"/>
      <c r="J546" s="64" t="s">
        <v>3048</v>
      </c>
      <c r="K546" s="13"/>
      <c r="L546" s="73"/>
      <c r="M546" s="74"/>
      <c r="N546" s="74" t="s">
        <v>3049</v>
      </c>
      <c r="O546" s="74"/>
      <c r="P546" s="74"/>
      <c r="Q546" s="74"/>
      <c r="R546" s="74"/>
    </row>
    <row r="547" spans="1:18">
      <c r="A547" s="29">
        <v>250422122401</v>
      </c>
      <c r="B547" s="59" t="s">
        <v>1430</v>
      </c>
      <c r="C547" s="4" t="s">
        <v>1602</v>
      </c>
      <c r="D547" s="4" t="s">
        <v>2475</v>
      </c>
      <c r="E547" s="3" t="s">
        <v>3050</v>
      </c>
      <c r="F547" s="3" t="s">
        <v>3051</v>
      </c>
      <c r="G547" s="137" t="s">
        <v>1435</v>
      </c>
      <c r="H547" s="60"/>
      <c r="J547" s="64" t="s">
        <v>3052</v>
      </c>
      <c r="K547" s="13"/>
      <c r="L547" s="73"/>
      <c r="M547" s="74"/>
      <c r="N547" s="74" t="s">
        <v>3053</v>
      </c>
      <c r="O547" s="74"/>
      <c r="P547" s="74"/>
      <c r="Q547" s="74"/>
      <c r="R547" s="74"/>
    </row>
    <row r="548" spans="1:18">
      <c r="A548" s="29">
        <v>241112000007</v>
      </c>
      <c r="B548" s="59" t="s">
        <v>1430</v>
      </c>
      <c r="C548" s="4" t="s">
        <v>1602</v>
      </c>
      <c r="D548" s="4" t="s">
        <v>2475</v>
      </c>
      <c r="E548" s="3" t="s">
        <v>3054</v>
      </c>
      <c r="F548" s="3" t="s">
        <v>2915</v>
      </c>
      <c r="G548" s="137" t="s">
        <v>1435</v>
      </c>
      <c r="H548" s="60"/>
      <c r="J548" s="64" t="s">
        <v>3055</v>
      </c>
      <c r="K548" s="13"/>
      <c r="L548" s="73" t="s">
        <v>3056</v>
      </c>
      <c r="M548" s="74" t="s">
        <v>3057</v>
      </c>
      <c r="N548" s="74" t="s">
        <v>3058</v>
      </c>
      <c r="O548" s="74" t="s">
        <v>3057</v>
      </c>
      <c r="P548" s="74"/>
      <c r="Q548" s="74"/>
      <c r="R548" s="74"/>
    </row>
    <row r="549" spans="1:18">
      <c r="A549" s="29">
        <v>250528144008</v>
      </c>
      <c r="B549" s="61"/>
      <c r="C549" s="4" t="s">
        <v>1602</v>
      </c>
      <c r="D549" s="4" t="s">
        <v>2475</v>
      </c>
      <c r="E549" s="3" t="s">
        <v>1737</v>
      </c>
      <c r="F549" s="3" t="s">
        <v>1459</v>
      </c>
      <c r="G549" s="138" t="s">
        <v>1435</v>
      </c>
      <c r="H549" s="62"/>
      <c r="J549" s="64" t="s">
        <v>3059</v>
      </c>
      <c r="K549" s="13"/>
      <c r="L549" s="73"/>
      <c r="M549" s="74"/>
      <c r="N549" s="74"/>
      <c r="O549" s="74"/>
      <c r="P549" s="74"/>
      <c r="Q549" s="74"/>
      <c r="R549" s="74"/>
    </row>
    <row r="550" spans="1:18">
      <c r="A550" s="29">
        <v>250214094420</v>
      </c>
      <c r="B550" s="59" t="s">
        <v>1430</v>
      </c>
      <c r="C550" s="44" t="s">
        <v>1602</v>
      </c>
      <c r="D550" s="4" t="s">
        <v>2475</v>
      </c>
      <c r="E550" t="s">
        <v>3060</v>
      </c>
      <c r="F550" s="3" t="s">
        <v>3061</v>
      </c>
      <c r="G550" s="138" t="s">
        <v>1435</v>
      </c>
      <c r="H550" s="60"/>
      <c r="J550" s="64" t="s">
        <v>3062</v>
      </c>
      <c r="K550" s="11"/>
      <c r="L550" s="73" t="s">
        <v>3063</v>
      </c>
      <c r="M550" s="74"/>
      <c r="N550" s="74"/>
      <c r="O550" s="74"/>
      <c r="P550" s="74"/>
      <c r="Q550" s="74"/>
      <c r="R550" s="74"/>
    </row>
    <row r="551" spans="1:18">
      <c r="A551" s="29">
        <v>241112000062</v>
      </c>
      <c r="B551" s="59" t="s">
        <v>1430</v>
      </c>
      <c r="C551" s="4" t="s">
        <v>1602</v>
      </c>
      <c r="D551" s="4" t="s">
        <v>3064</v>
      </c>
      <c r="E551" s="3" t="s">
        <v>3065</v>
      </c>
      <c r="F551" s="3" t="s">
        <v>1908</v>
      </c>
      <c r="G551" s="138" t="s">
        <v>1435</v>
      </c>
      <c r="H551" s="60"/>
      <c r="J551" s="64" t="s">
        <v>3066</v>
      </c>
      <c r="K551" s="11"/>
      <c r="L551" s="73" t="s">
        <v>3067</v>
      </c>
      <c r="M551" s="74" t="s">
        <v>3068</v>
      </c>
      <c r="N551" s="74"/>
      <c r="O551" s="74"/>
      <c r="P551" s="74"/>
      <c r="Q551" s="74"/>
      <c r="R551" s="74"/>
    </row>
    <row r="552" spans="1:18">
      <c r="A552" s="29">
        <v>250331150900</v>
      </c>
      <c r="B552" s="59" t="s">
        <v>1430</v>
      </c>
      <c r="C552" s="4" t="s">
        <v>1602</v>
      </c>
      <c r="D552" s="4" t="s">
        <v>3064</v>
      </c>
      <c r="E552" s="3" t="s">
        <v>3069</v>
      </c>
      <c r="F552" s="3" t="s">
        <v>3070</v>
      </c>
      <c r="G552" s="137" t="s">
        <v>1435</v>
      </c>
      <c r="H552" s="60"/>
      <c r="J552" s="64" t="s">
        <v>3071</v>
      </c>
      <c r="K552" s="13"/>
      <c r="L552" s="73"/>
      <c r="M552" s="74"/>
      <c r="N552" s="74" t="s">
        <v>3072</v>
      </c>
      <c r="O552" s="74"/>
      <c r="P552" s="74"/>
      <c r="Q552" s="74"/>
      <c r="R552" s="74"/>
    </row>
    <row r="553" spans="1:18">
      <c r="A553" s="29">
        <v>241112000063</v>
      </c>
      <c r="B553" s="59" t="s">
        <v>1430</v>
      </c>
      <c r="C553" s="4" t="s">
        <v>1602</v>
      </c>
      <c r="D553" s="4" t="s">
        <v>3064</v>
      </c>
      <c r="E553" s="3" t="s">
        <v>3073</v>
      </c>
      <c r="F553" s="3" t="s">
        <v>3074</v>
      </c>
      <c r="G553" s="137" t="s">
        <v>1435</v>
      </c>
      <c r="H553" s="60"/>
      <c r="I553" s="118" t="s">
        <v>1403</v>
      </c>
      <c r="J553" s="64" t="s">
        <v>3075</v>
      </c>
      <c r="K553" s="11" t="s">
        <v>2597</v>
      </c>
      <c r="L553" s="73" t="s">
        <v>3077</v>
      </c>
      <c r="M553" s="74" t="s">
        <v>3078</v>
      </c>
      <c r="N553" s="74" t="s">
        <v>3079</v>
      </c>
      <c r="O553" s="74"/>
      <c r="P553" s="74"/>
      <c r="Q553" s="74"/>
      <c r="R553" s="74"/>
    </row>
    <row r="554" spans="1:18">
      <c r="A554" s="29">
        <v>250414091403</v>
      </c>
      <c r="B554" s="59" t="s">
        <v>1430</v>
      </c>
      <c r="C554" s="4" t="s">
        <v>1602</v>
      </c>
      <c r="D554" s="4" t="s">
        <v>3064</v>
      </c>
      <c r="E554" s="3" t="s">
        <v>3073</v>
      </c>
      <c r="F554" s="3" t="s">
        <v>3074</v>
      </c>
      <c r="G554" s="137" t="s">
        <v>1435</v>
      </c>
      <c r="H554" s="60"/>
      <c r="J554" s="64" t="s">
        <v>3075</v>
      </c>
      <c r="K554" s="13"/>
      <c r="L554" s="73"/>
      <c r="M554" s="74"/>
      <c r="N554" s="74" t="s">
        <v>3076</v>
      </c>
      <c r="O554" s="74" t="s">
        <v>3076</v>
      </c>
      <c r="P554" s="74"/>
      <c r="Q554" s="74"/>
      <c r="R554" s="74"/>
    </row>
    <row r="555" spans="1:18">
      <c r="A555" s="29">
        <v>251118094500</v>
      </c>
      <c r="B555" s="61"/>
      <c r="C555" s="4" t="s">
        <v>1602</v>
      </c>
      <c r="D555" s="4" t="s">
        <v>3064</v>
      </c>
      <c r="E555" s="3" t="s">
        <v>3080</v>
      </c>
      <c r="F555" s="3" t="s">
        <v>3061</v>
      </c>
      <c r="G555" s="137" t="s">
        <v>1435</v>
      </c>
      <c r="H555" s="62"/>
      <c r="J555" s="3" t="s">
        <v>3081</v>
      </c>
      <c r="K555" s="13"/>
      <c r="L555" s="73" t="s">
        <v>3077</v>
      </c>
      <c r="M555" s="74" t="s">
        <v>3082</v>
      </c>
      <c r="N555" s="74" t="s">
        <v>3079</v>
      </c>
      <c r="O555" s="74" t="s">
        <v>3082</v>
      </c>
      <c r="P555" s="74"/>
      <c r="Q555" s="74"/>
      <c r="R555" s="74"/>
    </row>
    <row r="556" spans="1:18">
      <c r="A556" s="29">
        <v>241112000065</v>
      </c>
      <c r="B556" s="59" t="s">
        <v>1430</v>
      </c>
      <c r="C556" s="4" t="s">
        <v>1602</v>
      </c>
      <c r="D556" s="4" t="s">
        <v>3064</v>
      </c>
      <c r="E556" s="3" t="s">
        <v>3083</v>
      </c>
      <c r="F556" s="3" t="s">
        <v>3084</v>
      </c>
      <c r="G556" s="138" t="s">
        <v>1435</v>
      </c>
      <c r="H556" s="60"/>
      <c r="J556" s="64" t="s">
        <v>3085</v>
      </c>
      <c r="K556" s="11"/>
      <c r="L556" s="73" t="s">
        <v>3086</v>
      </c>
      <c r="M556" s="74"/>
      <c r="N556" s="74"/>
      <c r="O556" s="74"/>
      <c r="P556" s="74"/>
      <c r="Q556" s="74"/>
      <c r="R556" s="74"/>
    </row>
    <row r="557" spans="1:18">
      <c r="A557" s="29">
        <v>241112000067</v>
      </c>
      <c r="B557" s="59" t="s">
        <v>1430</v>
      </c>
      <c r="C557" s="4" t="s">
        <v>1602</v>
      </c>
      <c r="D557" s="4" t="s">
        <v>3064</v>
      </c>
      <c r="E557" s="3" t="s">
        <v>3087</v>
      </c>
      <c r="F557" s="3" t="s">
        <v>1840</v>
      </c>
      <c r="G557" s="138" t="s">
        <v>1435</v>
      </c>
      <c r="H557" s="60"/>
      <c r="J557" s="64" t="s">
        <v>3088</v>
      </c>
      <c r="K557" s="11"/>
      <c r="L557" s="73" t="s">
        <v>3089</v>
      </c>
      <c r="M557" s="74" t="s">
        <v>3090</v>
      </c>
      <c r="N557" s="74"/>
      <c r="O557" s="74"/>
      <c r="P557" s="74"/>
      <c r="Q557" s="74"/>
      <c r="R557" s="74"/>
    </row>
    <row r="558" spans="1:18">
      <c r="A558" s="29">
        <v>250901001206</v>
      </c>
      <c r="B558" s="61"/>
      <c r="C558" s="4" t="s">
        <v>1602</v>
      </c>
      <c r="D558" s="4" t="s">
        <v>3091</v>
      </c>
      <c r="E558" s="3" t="s">
        <v>3092</v>
      </c>
      <c r="F558" s="3" t="s">
        <v>1483</v>
      </c>
      <c r="G558" s="138" t="s">
        <v>1435</v>
      </c>
      <c r="H558" s="62"/>
      <c r="J558" s="3" t="s">
        <v>3093</v>
      </c>
      <c r="K558" s="13"/>
      <c r="L558" s="73" t="s">
        <v>3094</v>
      </c>
      <c r="M558" s="74" t="s">
        <v>3095</v>
      </c>
      <c r="N558" s="74"/>
      <c r="O558" s="74"/>
      <c r="P558" s="74"/>
      <c r="Q558" s="74"/>
      <c r="R558" s="74"/>
    </row>
    <row r="559" spans="1:18">
      <c r="A559" s="29">
        <v>241112000069</v>
      </c>
      <c r="B559" s="59" t="s">
        <v>1430</v>
      </c>
      <c r="C559" s="4" t="s">
        <v>1602</v>
      </c>
      <c r="D559" s="4" t="s">
        <v>3091</v>
      </c>
      <c r="E559" s="3" t="s">
        <v>3096</v>
      </c>
      <c r="F559" s="3" t="s">
        <v>3097</v>
      </c>
      <c r="G559" s="137" t="s">
        <v>1435</v>
      </c>
      <c r="H559" s="60"/>
      <c r="J559" s="64" t="s">
        <v>3098</v>
      </c>
      <c r="K559" s="11"/>
      <c r="L559" s="73" t="s">
        <v>3099</v>
      </c>
      <c r="M559" s="74" t="s">
        <v>3100</v>
      </c>
      <c r="N559" s="74" t="s">
        <v>3101</v>
      </c>
      <c r="O559" s="74"/>
      <c r="P559" s="74"/>
      <c r="Q559" s="74"/>
      <c r="R559" s="74"/>
    </row>
    <row r="560" spans="1:18">
      <c r="A560" s="29">
        <v>250528144014</v>
      </c>
      <c r="B560" s="61"/>
      <c r="C560" s="4" t="s">
        <v>3102</v>
      </c>
      <c r="D560" s="4" t="s">
        <v>3103</v>
      </c>
      <c r="E560" s="3" t="s">
        <v>3104</v>
      </c>
      <c r="F560" s="3" t="s">
        <v>1459</v>
      </c>
      <c r="G560" s="138" t="s">
        <v>1435</v>
      </c>
      <c r="H560" s="62"/>
      <c r="J560" s="64" t="s">
        <v>3105</v>
      </c>
      <c r="K560" s="13"/>
      <c r="L560" s="73"/>
      <c r="M560" s="74"/>
      <c r="N560" s="74"/>
      <c r="O560" s="74"/>
      <c r="P560" s="74"/>
      <c r="Q560" s="74"/>
      <c r="R560" s="74"/>
    </row>
    <row r="561" spans="1:18">
      <c r="A561" s="29">
        <v>250528144015</v>
      </c>
      <c r="B561" s="61"/>
      <c r="C561" s="4" t="s">
        <v>3102</v>
      </c>
      <c r="D561" s="4" t="s">
        <v>3103</v>
      </c>
      <c r="E561" s="3" t="s">
        <v>3106</v>
      </c>
      <c r="F561" s="3" t="s">
        <v>2020</v>
      </c>
      <c r="G561" s="138" t="s">
        <v>1435</v>
      </c>
      <c r="H561" s="62"/>
      <c r="J561" s="64" t="s">
        <v>3107</v>
      </c>
      <c r="K561" s="13"/>
      <c r="L561" s="73"/>
      <c r="M561" s="74"/>
      <c r="N561" s="74"/>
      <c r="O561" s="74"/>
      <c r="P561" s="74"/>
      <c r="Q561" s="74"/>
      <c r="R561" s="74"/>
    </row>
    <row r="562" spans="1:18">
      <c r="A562" s="29">
        <v>250528144016</v>
      </c>
      <c r="B562" s="61"/>
      <c r="C562" s="4" t="s">
        <v>3102</v>
      </c>
      <c r="D562" s="4" t="s">
        <v>3103</v>
      </c>
      <c r="E562" s="3" t="s">
        <v>3108</v>
      </c>
      <c r="F562" s="3" t="s">
        <v>3109</v>
      </c>
      <c r="G562" s="138" t="s">
        <v>1435</v>
      </c>
      <c r="H562" s="62"/>
      <c r="J562" s="64" t="s">
        <v>3110</v>
      </c>
      <c r="K562" s="13"/>
      <c r="L562" s="73"/>
      <c r="M562" s="74"/>
      <c r="N562" s="74"/>
      <c r="O562" s="74"/>
      <c r="P562" s="74"/>
      <c r="Q562" s="74"/>
      <c r="R562" s="74"/>
    </row>
    <row r="563" spans="1:18">
      <c r="A563" s="29">
        <v>250528144013</v>
      </c>
      <c r="B563" s="61"/>
      <c r="C563" s="4" t="s">
        <v>3102</v>
      </c>
      <c r="D563" s="4" t="s">
        <v>3111</v>
      </c>
      <c r="E563" s="3" t="s">
        <v>3112</v>
      </c>
      <c r="F563" s="3" t="s">
        <v>3113</v>
      </c>
      <c r="G563" s="138" t="s">
        <v>1435</v>
      </c>
      <c r="H563" s="62"/>
      <c r="J563" s="64" t="s">
        <v>3114</v>
      </c>
      <c r="K563" s="13"/>
      <c r="L563" s="73"/>
      <c r="M563" s="74"/>
      <c r="N563" s="74"/>
      <c r="O563" s="74"/>
      <c r="P563" s="74"/>
      <c r="Q563" s="74"/>
      <c r="R563" s="74"/>
    </row>
    <row r="564" spans="1:18">
      <c r="A564" s="29">
        <v>250528144010</v>
      </c>
      <c r="B564" s="61"/>
      <c r="C564" s="4" t="s">
        <v>3102</v>
      </c>
      <c r="D564" s="4" t="s">
        <v>3111</v>
      </c>
      <c r="E564" s="3" t="s">
        <v>3115</v>
      </c>
      <c r="F564" s="3" t="s">
        <v>1456</v>
      </c>
      <c r="G564" s="138" t="s">
        <v>1435</v>
      </c>
      <c r="H564" s="62"/>
      <c r="J564" s="64" t="s">
        <v>3116</v>
      </c>
      <c r="K564" s="13"/>
      <c r="L564" s="73"/>
      <c r="M564" s="74"/>
      <c r="N564" s="74"/>
      <c r="O564" s="74"/>
      <c r="P564" s="74"/>
      <c r="Q564" s="74"/>
      <c r="R564" s="74"/>
    </row>
    <row r="565" spans="1:18">
      <c r="A565" s="29">
        <v>250528144011</v>
      </c>
      <c r="B565" s="61"/>
      <c r="C565" s="4" t="s">
        <v>3102</v>
      </c>
      <c r="D565" s="4" t="s">
        <v>3111</v>
      </c>
      <c r="E565" s="3" t="s">
        <v>3117</v>
      </c>
      <c r="F565" s="3" t="s">
        <v>3118</v>
      </c>
      <c r="G565" s="138" t="s">
        <v>1435</v>
      </c>
      <c r="H565" s="62"/>
      <c r="J565" s="64" t="s">
        <v>3119</v>
      </c>
      <c r="K565" s="13"/>
      <c r="L565" s="73"/>
      <c r="M565" s="74"/>
      <c r="N565" s="74"/>
      <c r="O565" s="74"/>
      <c r="P565" s="74"/>
      <c r="Q565" s="74"/>
      <c r="R565" s="74"/>
    </row>
    <row r="566" spans="1:18">
      <c r="A566" s="29">
        <v>251210165220</v>
      </c>
      <c r="B566" s="98"/>
      <c r="C566" s="4" t="s">
        <v>3102</v>
      </c>
      <c r="D566" s="4" t="s">
        <v>3111</v>
      </c>
      <c r="E566" s="3" t="s">
        <v>3120</v>
      </c>
      <c r="F566" s="3" t="s">
        <v>1459</v>
      </c>
      <c r="G566" s="138" t="s">
        <v>1435</v>
      </c>
      <c r="H566" s="82"/>
      <c r="J566" s="64" t="s">
        <v>3121</v>
      </c>
      <c r="K566" s="11"/>
      <c r="L566" s="73"/>
      <c r="M566" s="74"/>
      <c r="N566" s="74"/>
      <c r="O566" s="74"/>
      <c r="P566" s="74"/>
      <c r="Q566" s="74"/>
      <c r="R566" s="74"/>
    </row>
    <row r="567" spans="1:18">
      <c r="A567" s="29">
        <v>250528102300</v>
      </c>
      <c r="B567" s="61"/>
      <c r="C567" s="4" t="s">
        <v>3102</v>
      </c>
      <c r="D567" s="4" t="s">
        <v>3111</v>
      </c>
      <c r="E567" s="7" t="s">
        <v>3122</v>
      </c>
      <c r="F567" s="3" t="s">
        <v>2133</v>
      </c>
      <c r="G567" s="138" t="s">
        <v>1435</v>
      </c>
      <c r="H567" s="62"/>
      <c r="J567" s="64" t="s">
        <v>3123</v>
      </c>
      <c r="K567" s="13"/>
      <c r="L567" s="73"/>
      <c r="M567" s="74"/>
      <c r="N567" s="74"/>
      <c r="O567" s="74"/>
      <c r="P567" s="74"/>
      <c r="Q567" s="74"/>
      <c r="R567" s="74"/>
    </row>
    <row r="568" spans="1:18">
      <c r="A568" s="29">
        <v>260224145000</v>
      </c>
      <c r="B568" s="61"/>
      <c r="C568" s="4" t="s">
        <v>3102</v>
      </c>
      <c r="D568" s="4" t="s">
        <v>3111</v>
      </c>
      <c r="E568" s="3" t="s">
        <v>6295</v>
      </c>
      <c r="F568" s="3" t="s">
        <v>2738</v>
      </c>
      <c r="G568" s="137" t="s">
        <v>1435</v>
      </c>
      <c r="H568" s="62"/>
      <c r="J568" s="3" t="s">
        <v>6296</v>
      </c>
      <c r="K568" s="13"/>
      <c r="L568" s="73"/>
      <c r="M568" s="74"/>
      <c r="N568" s="74"/>
      <c r="O568" s="74"/>
      <c r="P568" s="74"/>
      <c r="Q568" s="74"/>
      <c r="R568" s="74"/>
    </row>
    <row r="569" spans="1:18">
      <c r="A569" s="29">
        <v>250528144012</v>
      </c>
      <c r="B569" s="61"/>
      <c r="C569" s="4" t="s">
        <v>3102</v>
      </c>
      <c r="D569" s="4" t="s">
        <v>3111</v>
      </c>
      <c r="E569" s="3" t="s">
        <v>3124</v>
      </c>
      <c r="F569" s="3" t="s">
        <v>1459</v>
      </c>
      <c r="G569" s="138" t="s">
        <v>1435</v>
      </c>
      <c r="H569" s="62"/>
      <c r="J569" s="64" t="s">
        <v>3125</v>
      </c>
      <c r="K569" s="13"/>
      <c r="L569" s="73"/>
      <c r="M569" s="74"/>
      <c r="N569" s="74"/>
      <c r="O569" s="74"/>
      <c r="P569" s="74"/>
      <c r="Q569" s="74"/>
      <c r="R569" s="74"/>
    </row>
    <row r="570" spans="1:18">
      <c r="A570" s="29">
        <v>260224143800</v>
      </c>
      <c r="B570" s="61"/>
      <c r="C570" s="4" t="s">
        <v>3102</v>
      </c>
      <c r="D570" s="4" t="s">
        <v>3111</v>
      </c>
      <c r="E570" s="3" t="s">
        <v>6293</v>
      </c>
      <c r="F570" s="3" t="s">
        <v>3519</v>
      </c>
      <c r="G570" s="137" t="s">
        <v>1435</v>
      </c>
      <c r="H570" s="62"/>
      <c r="J570" s="281" t="s">
        <v>6294</v>
      </c>
      <c r="K570" s="13"/>
      <c r="L570" s="73"/>
      <c r="M570" s="74"/>
      <c r="N570" s="74"/>
      <c r="O570" s="74"/>
      <c r="P570" s="74"/>
      <c r="Q570" s="74"/>
      <c r="R570" s="74"/>
    </row>
    <row r="571" spans="1:18">
      <c r="A571" s="29">
        <v>250528144020</v>
      </c>
      <c r="B571" s="61"/>
      <c r="C571" s="4" t="s">
        <v>3102</v>
      </c>
      <c r="D571" s="4" t="s">
        <v>3111</v>
      </c>
      <c r="E571" s="3" t="s">
        <v>3126</v>
      </c>
      <c r="F571" s="3" t="s">
        <v>1459</v>
      </c>
      <c r="G571" s="138" t="s">
        <v>1435</v>
      </c>
      <c r="H571" s="62"/>
      <c r="I571" s="118" t="s">
        <v>1403</v>
      </c>
      <c r="J571" s="64" t="s">
        <v>3127</v>
      </c>
      <c r="K571" s="13"/>
      <c r="L571" s="73"/>
      <c r="M571" s="74"/>
      <c r="N571" s="74"/>
      <c r="O571" s="74"/>
      <c r="P571" s="74"/>
      <c r="Q571" s="74"/>
      <c r="R571" s="74"/>
    </row>
    <row r="572" spans="1:18">
      <c r="A572" s="29">
        <v>250528144018</v>
      </c>
      <c r="B572" s="61"/>
      <c r="C572" s="4" t="s">
        <v>3102</v>
      </c>
      <c r="D572" s="4" t="s">
        <v>3111</v>
      </c>
      <c r="E572" s="3" t="s">
        <v>3128</v>
      </c>
      <c r="F572" s="3" t="s">
        <v>1459</v>
      </c>
      <c r="G572" s="138" t="s">
        <v>1435</v>
      </c>
      <c r="H572" s="62"/>
      <c r="J572" s="64" t="s">
        <v>3129</v>
      </c>
      <c r="K572" s="13"/>
      <c r="L572" s="73"/>
      <c r="M572" s="74"/>
      <c r="N572" s="74"/>
      <c r="O572" s="74"/>
      <c r="P572" s="74"/>
      <c r="Q572" s="74"/>
      <c r="R572" s="74"/>
    </row>
    <row r="573" spans="1:18">
      <c r="A573" s="29">
        <v>250528144019</v>
      </c>
      <c r="B573" s="61"/>
      <c r="C573" s="4" t="s">
        <v>3102</v>
      </c>
      <c r="D573" s="4" t="s">
        <v>3111</v>
      </c>
      <c r="E573" s="3" t="s">
        <v>3130</v>
      </c>
      <c r="F573" s="3" t="s">
        <v>1459</v>
      </c>
      <c r="G573" s="138" t="s">
        <v>1435</v>
      </c>
      <c r="H573" s="62"/>
      <c r="J573" s="64" t="s">
        <v>3131</v>
      </c>
      <c r="K573" s="13"/>
      <c r="L573" s="73"/>
      <c r="M573" s="74"/>
      <c r="N573" s="74"/>
      <c r="O573" s="74"/>
      <c r="P573" s="74"/>
      <c r="Q573" s="74"/>
      <c r="R573" s="74"/>
    </row>
    <row r="574" spans="1:18">
      <c r="A574" s="29">
        <v>260422140500</v>
      </c>
      <c r="B574" s="342"/>
      <c r="C574" s="43" t="s">
        <v>3102</v>
      </c>
      <c r="D574" s="43" t="s">
        <v>3132</v>
      </c>
      <c r="E574" s="40" t="s">
        <v>10773</v>
      </c>
      <c r="F574" s="40" t="s">
        <v>3175</v>
      </c>
      <c r="G574" s="343" t="s">
        <v>1435</v>
      </c>
      <c r="H574" s="344"/>
      <c r="I574" s="344"/>
      <c r="J574" s="40" t="s">
        <v>10776</v>
      </c>
      <c r="K574" s="345"/>
      <c r="L574" s="73"/>
      <c r="M574" s="74"/>
      <c r="N574" s="74"/>
      <c r="O574" s="74"/>
      <c r="P574" s="74"/>
      <c r="Q574" s="74"/>
      <c r="R574" s="74"/>
    </row>
    <row r="575" spans="1:18">
      <c r="A575" s="29">
        <v>250528101900</v>
      </c>
      <c r="B575" s="61"/>
      <c r="C575" s="4" t="s">
        <v>3102</v>
      </c>
      <c r="D575" s="4" t="s">
        <v>3132</v>
      </c>
      <c r="E575" s="7" t="s">
        <v>3133</v>
      </c>
      <c r="F575" s="3" t="s">
        <v>1459</v>
      </c>
      <c r="G575" s="138" t="s">
        <v>1435</v>
      </c>
      <c r="H575" s="62"/>
      <c r="J575" s="64" t="s">
        <v>3134</v>
      </c>
      <c r="K575" s="13"/>
      <c r="L575" s="73"/>
      <c r="M575" s="74"/>
      <c r="N575" s="74"/>
      <c r="O575" s="74"/>
      <c r="P575" s="74"/>
      <c r="Q575" s="74"/>
      <c r="R575" s="74"/>
    </row>
    <row r="576" spans="1:18">
      <c r="A576" s="29">
        <v>250528104020</v>
      </c>
      <c r="B576" s="61"/>
      <c r="C576" s="4" t="s">
        <v>3102</v>
      </c>
      <c r="D576" s="4" t="s">
        <v>3132</v>
      </c>
      <c r="E576" s="7" t="s">
        <v>10974</v>
      </c>
      <c r="F576" s="3" t="s">
        <v>10976</v>
      </c>
      <c r="G576" s="138" t="s">
        <v>1435</v>
      </c>
      <c r="H576" s="62"/>
      <c r="J576" s="64" t="s">
        <v>10975</v>
      </c>
      <c r="K576" s="13"/>
      <c r="L576" s="73"/>
      <c r="M576" s="74"/>
      <c r="N576" s="74"/>
      <c r="O576" s="74"/>
      <c r="P576" s="74"/>
      <c r="Q576" s="74"/>
      <c r="R576" s="74"/>
    </row>
    <row r="577" spans="1:18">
      <c r="A577" s="29">
        <v>250528103300</v>
      </c>
      <c r="B577" s="61"/>
      <c r="C577" s="4" t="s">
        <v>3102</v>
      </c>
      <c r="D577" s="4" t="s">
        <v>3132</v>
      </c>
      <c r="E577" s="7" t="s">
        <v>3135</v>
      </c>
      <c r="F577" s="3" t="s">
        <v>1589</v>
      </c>
      <c r="G577" s="138" t="s">
        <v>1435</v>
      </c>
      <c r="H577" s="62"/>
      <c r="J577" s="64" t="s">
        <v>3136</v>
      </c>
      <c r="K577" s="13"/>
      <c r="L577" s="73"/>
      <c r="M577" s="74"/>
      <c r="N577" s="74"/>
      <c r="O577" s="74"/>
      <c r="P577" s="74"/>
      <c r="Q577" s="74"/>
      <c r="R577" s="74"/>
    </row>
    <row r="578" spans="1:18">
      <c r="A578" s="29">
        <v>250528103400</v>
      </c>
      <c r="B578" s="61"/>
      <c r="C578" s="4" t="s">
        <v>3102</v>
      </c>
      <c r="D578" s="4" t="s">
        <v>3132</v>
      </c>
      <c r="E578" s="7" t="s">
        <v>3137</v>
      </c>
      <c r="F578" s="3" t="s">
        <v>1768</v>
      </c>
      <c r="G578" s="138" t="s">
        <v>1435</v>
      </c>
      <c r="H578" s="62"/>
      <c r="J578" s="64" t="s">
        <v>3138</v>
      </c>
      <c r="K578" s="13"/>
      <c r="L578" s="73"/>
      <c r="M578" s="74"/>
      <c r="N578" s="74"/>
      <c r="O578" s="74"/>
      <c r="P578" s="74"/>
      <c r="Q578" s="74"/>
      <c r="R578" s="74"/>
    </row>
    <row r="579" spans="1:18">
      <c r="A579" s="29">
        <v>260422141300</v>
      </c>
      <c r="B579" s="342"/>
      <c r="C579" s="43" t="s">
        <v>3102</v>
      </c>
      <c r="D579" s="43" t="s">
        <v>3132</v>
      </c>
      <c r="E579" s="40" t="s">
        <v>10811</v>
      </c>
      <c r="F579" s="40" t="s">
        <v>1748</v>
      </c>
      <c r="G579" s="343" t="s">
        <v>1435</v>
      </c>
      <c r="H579" s="344"/>
      <c r="I579" s="344"/>
      <c r="J579" s="40" t="s">
        <v>10817</v>
      </c>
      <c r="K579" s="345"/>
      <c r="L579" s="73"/>
      <c r="M579" s="74"/>
      <c r="N579" s="74"/>
      <c r="O579" s="74"/>
      <c r="P579" s="74"/>
      <c r="Q579" s="74"/>
      <c r="R579" s="74"/>
    </row>
    <row r="580" spans="1:18">
      <c r="A580" s="29">
        <v>260422141400</v>
      </c>
      <c r="B580" s="61"/>
      <c r="C580" s="43" t="s">
        <v>3102</v>
      </c>
      <c r="D580" s="43" t="s">
        <v>3132</v>
      </c>
      <c r="E580" s="40" t="s">
        <v>10812</v>
      </c>
      <c r="F580" s="3" t="s">
        <v>3175</v>
      </c>
      <c r="G580" s="343" t="s">
        <v>1435</v>
      </c>
      <c r="H580" s="62"/>
      <c r="J580" s="3" t="s">
        <v>10818</v>
      </c>
      <c r="K580" s="13"/>
      <c r="L580" s="73"/>
      <c r="M580" s="74"/>
      <c r="N580" s="74"/>
      <c r="O580" s="74"/>
      <c r="P580" s="74"/>
      <c r="Q580" s="74"/>
      <c r="R580" s="74"/>
    </row>
    <row r="581" spans="1:18">
      <c r="A581" s="29">
        <v>250528104024</v>
      </c>
      <c r="B581" s="61"/>
      <c r="C581" s="4" t="s">
        <v>3102</v>
      </c>
      <c r="D581" s="4" t="s">
        <v>3132</v>
      </c>
      <c r="E581" s="7" t="s">
        <v>3141</v>
      </c>
      <c r="F581" s="3" t="s">
        <v>3142</v>
      </c>
      <c r="G581" s="138" t="s">
        <v>1435</v>
      </c>
      <c r="H581" s="62"/>
      <c r="J581" s="64" t="s">
        <v>3143</v>
      </c>
      <c r="K581" s="13"/>
      <c r="L581" s="73"/>
      <c r="M581" s="74"/>
      <c r="N581" s="74"/>
      <c r="O581" s="74"/>
      <c r="P581" s="74"/>
      <c r="Q581" s="74"/>
      <c r="R581" s="74"/>
    </row>
    <row r="582" spans="1:18">
      <c r="A582" s="29">
        <v>250528104052</v>
      </c>
      <c r="B582" s="61"/>
      <c r="C582" s="4" t="s">
        <v>3102</v>
      </c>
      <c r="D582" s="4" t="s">
        <v>3132</v>
      </c>
      <c r="E582" s="7" t="s">
        <v>3144</v>
      </c>
      <c r="F582" s="3" t="s">
        <v>1748</v>
      </c>
      <c r="G582" s="138" t="s">
        <v>1435</v>
      </c>
      <c r="H582" s="62"/>
      <c r="J582" s="64" t="s">
        <v>3145</v>
      </c>
      <c r="K582" s="13"/>
      <c r="L582" s="73"/>
      <c r="M582" s="74"/>
      <c r="N582" s="74"/>
      <c r="O582" s="74"/>
      <c r="P582" s="74"/>
      <c r="Q582" s="74"/>
      <c r="R582" s="74"/>
    </row>
    <row r="583" spans="1:18">
      <c r="A583" s="29">
        <v>250528104058</v>
      </c>
      <c r="B583" s="61"/>
      <c r="C583" s="4" t="s">
        <v>3102</v>
      </c>
      <c r="D583" s="4" t="s">
        <v>3132</v>
      </c>
      <c r="E583" s="7" t="s">
        <v>3146</v>
      </c>
      <c r="F583" s="3" t="s">
        <v>1438</v>
      </c>
      <c r="G583" s="138" t="s">
        <v>1435</v>
      </c>
      <c r="H583" s="62"/>
      <c r="J583" s="64" t="s">
        <v>3147</v>
      </c>
      <c r="K583" s="13"/>
      <c r="L583" s="73"/>
      <c r="M583" s="74"/>
      <c r="N583" s="74"/>
      <c r="O583" s="74"/>
      <c r="P583" s="74"/>
      <c r="Q583" s="74"/>
      <c r="R583" s="74"/>
    </row>
    <row r="584" spans="1:18">
      <c r="A584" s="29">
        <v>250528104027</v>
      </c>
      <c r="B584" s="61"/>
      <c r="C584" s="4" t="s">
        <v>3102</v>
      </c>
      <c r="D584" s="4" t="s">
        <v>3132</v>
      </c>
      <c r="E584" s="7" t="s">
        <v>3148</v>
      </c>
      <c r="F584" s="3" t="s">
        <v>1459</v>
      </c>
      <c r="G584" s="138" t="s">
        <v>1435</v>
      </c>
      <c r="H584" s="62"/>
      <c r="J584" s="64" t="s">
        <v>3149</v>
      </c>
      <c r="K584" s="13"/>
      <c r="L584" s="73"/>
      <c r="M584" s="74"/>
      <c r="N584" s="74"/>
      <c r="O584" s="74"/>
      <c r="P584" s="74"/>
      <c r="Q584" s="74"/>
      <c r="R584" s="74"/>
    </row>
    <row r="585" spans="1:18">
      <c r="A585" s="29">
        <v>250528102400</v>
      </c>
      <c r="B585" s="61"/>
      <c r="C585" s="4" t="s">
        <v>3102</v>
      </c>
      <c r="D585" s="4" t="s">
        <v>3132</v>
      </c>
      <c r="E585" s="7" t="s">
        <v>3150</v>
      </c>
      <c r="F585" s="3" t="s">
        <v>1459</v>
      </c>
      <c r="G585" s="138" t="s">
        <v>1435</v>
      </c>
      <c r="H585" s="62"/>
      <c r="J585" s="64" t="s">
        <v>3151</v>
      </c>
      <c r="K585" s="13"/>
      <c r="L585" s="73"/>
      <c r="M585" s="74"/>
      <c r="N585" s="74"/>
      <c r="O585" s="74"/>
      <c r="P585" s="74"/>
      <c r="Q585" s="74"/>
      <c r="R585" s="74"/>
    </row>
    <row r="586" spans="1:18">
      <c r="A586" s="29">
        <v>250528104022</v>
      </c>
      <c r="B586" s="61"/>
      <c r="C586" s="4" t="s">
        <v>3102</v>
      </c>
      <c r="D586" s="4" t="s">
        <v>3132</v>
      </c>
      <c r="E586" s="7" t="s">
        <v>3152</v>
      </c>
      <c r="F586" s="3" t="s">
        <v>1506</v>
      </c>
      <c r="G586" s="138" t="s">
        <v>1435</v>
      </c>
      <c r="H586" s="62"/>
      <c r="J586" s="64" t="s">
        <v>3153</v>
      </c>
      <c r="K586" s="13"/>
      <c r="L586" s="73"/>
      <c r="M586" s="74"/>
      <c r="N586" s="74"/>
      <c r="O586" s="74"/>
      <c r="P586" s="74"/>
      <c r="Q586" s="74"/>
      <c r="R586" s="74"/>
    </row>
    <row r="587" spans="1:18">
      <c r="A587" s="29">
        <v>260422140600</v>
      </c>
      <c r="B587" s="342"/>
      <c r="C587" s="43" t="s">
        <v>3102</v>
      </c>
      <c r="D587" s="43" t="s">
        <v>3132</v>
      </c>
      <c r="E587" s="40" t="s">
        <v>10774</v>
      </c>
      <c r="F587" s="40" t="s">
        <v>3175</v>
      </c>
      <c r="G587" s="343" t="s">
        <v>1435</v>
      </c>
      <c r="H587" s="344"/>
      <c r="I587" s="344"/>
      <c r="J587" s="40" t="s">
        <v>10777</v>
      </c>
      <c r="K587" s="345"/>
      <c r="L587" s="73"/>
      <c r="M587" s="74"/>
      <c r="N587" s="74"/>
      <c r="O587" s="74"/>
      <c r="P587" s="74"/>
      <c r="Q587" s="74"/>
      <c r="R587" s="74"/>
    </row>
    <row r="588" spans="1:18">
      <c r="A588" s="29">
        <v>250528144005</v>
      </c>
      <c r="B588" s="61"/>
      <c r="C588" s="4" t="s">
        <v>3102</v>
      </c>
      <c r="D588" s="4" t="s">
        <v>3132</v>
      </c>
      <c r="E588" s="3" t="s">
        <v>3154</v>
      </c>
      <c r="F588" s="3" t="s">
        <v>2020</v>
      </c>
      <c r="G588" s="138" t="s">
        <v>1435</v>
      </c>
      <c r="J588" s="64" t="s">
        <v>3155</v>
      </c>
      <c r="K588" s="13"/>
      <c r="L588" s="73"/>
      <c r="M588" s="74"/>
      <c r="N588" s="74"/>
      <c r="O588" s="74"/>
      <c r="P588" s="74"/>
      <c r="Q588" s="74"/>
      <c r="R588" s="74"/>
    </row>
    <row r="589" spans="1:18">
      <c r="A589" s="29">
        <v>250528104026</v>
      </c>
      <c r="B589" s="61"/>
      <c r="C589" s="4" t="s">
        <v>3102</v>
      </c>
      <c r="D589" s="4" t="s">
        <v>3132</v>
      </c>
      <c r="E589" s="7" t="s">
        <v>3156</v>
      </c>
      <c r="F589" s="3" t="s">
        <v>3157</v>
      </c>
      <c r="G589" s="138" t="s">
        <v>1463</v>
      </c>
      <c r="H589" s="62"/>
      <c r="I589" s="118" t="s">
        <v>1403</v>
      </c>
      <c r="J589" s="64" t="s">
        <v>3158</v>
      </c>
      <c r="K589" s="13"/>
      <c r="L589" s="73"/>
      <c r="M589" s="74"/>
      <c r="N589" s="74"/>
      <c r="O589" s="74"/>
      <c r="P589" s="74"/>
      <c r="Q589" s="74"/>
      <c r="R589" s="74"/>
    </row>
    <row r="590" spans="1:18">
      <c r="A590" s="29">
        <v>260122114003</v>
      </c>
      <c r="B590" s="61"/>
      <c r="C590" s="4" t="s">
        <v>3102</v>
      </c>
      <c r="D590" s="3" t="s">
        <v>3132</v>
      </c>
      <c r="E590" s="3" t="s">
        <v>3159</v>
      </c>
      <c r="F590" s="3" t="s">
        <v>1462</v>
      </c>
      <c r="G590" s="137" t="s">
        <v>1463</v>
      </c>
      <c r="H590" s="62"/>
      <c r="J590" s="3" t="s">
        <v>3160</v>
      </c>
      <c r="K590" s="13"/>
      <c r="L590" s="73"/>
      <c r="M590" s="74"/>
      <c r="N590" s="74"/>
      <c r="O590" s="74"/>
      <c r="P590" s="74"/>
      <c r="Q590" s="74"/>
      <c r="R590" s="74"/>
    </row>
    <row r="591" spans="1:18">
      <c r="A591" s="29">
        <v>260122114004</v>
      </c>
      <c r="B591" s="61"/>
      <c r="C591" s="4" t="s">
        <v>3102</v>
      </c>
      <c r="D591" s="3" t="s">
        <v>3132</v>
      </c>
      <c r="E591" s="3" t="s">
        <v>3161</v>
      </c>
      <c r="F591" s="3" t="s">
        <v>1462</v>
      </c>
      <c r="G591" s="137" t="s">
        <v>1463</v>
      </c>
      <c r="H591" s="62"/>
      <c r="J591" s="3" t="s">
        <v>3162</v>
      </c>
      <c r="K591" s="13"/>
      <c r="L591" s="73"/>
      <c r="M591" s="74"/>
      <c r="N591" s="74"/>
      <c r="O591" s="74"/>
      <c r="P591" s="74"/>
      <c r="Q591" s="74"/>
      <c r="R591" s="74"/>
    </row>
    <row r="592" spans="1:18">
      <c r="A592" s="29">
        <v>260122114005</v>
      </c>
      <c r="B592" s="61"/>
      <c r="C592" s="4" t="s">
        <v>3102</v>
      </c>
      <c r="D592" s="3" t="s">
        <v>3132</v>
      </c>
      <c r="E592" s="3" t="s">
        <v>3163</v>
      </c>
      <c r="F592" s="3" t="s">
        <v>1456</v>
      </c>
      <c r="G592" s="137" t="s">
        <v>1435</v>
      </c>
      <c r="H592" s="62"/>
      <c r="J592" s="3" t="s">
        <v>3164</v>
      </c>
      <c r="K592" s="13"/>
      <c r="L592" s="73"/>
      <c r="M592" s="74"/>
      <c r="N592" s="74"/>
      <c r="O592" s="74"/>
      <c r="P592" s="74"/>
      <c r="Q592" s="74"/>
      <c r="R592" s="74"/>
    </row>
    <row r="593" spans="1:18">
      <c r="A593" s="29">
        <v>260122114001</v>
      </c>
      <c r="B593" s="61"/>
      <c r="C593" s="4" t="s">
        <v>3102</v>
      </c>
      <c r="D593" s="3" t="s">
        <v>3132</v>
      </c>
      <c r="E593" s="3" t="s">
        <v>3165</v>
      </c>
      <c r="F593" s="3" t="s">
        <v>1462</v>
      </c>
      <c r="G593" s="137" t="s">
        <v>1463</v>
      </c>
      <c r="H593" s="62"/>
      <c r="J593" s="3" t="s">
        <v>3166</v>
      </c>
      <c r="K593" s="13"/>
      <c r="L593" s="73"/>
      <c r="M593" s="74"/>
      <c r="N593" s="74"/>
      <c r="O593" s="74"/>
      <c r="P593" s="74"/>
      <c r="Q593" s="74"/>
      <c r="R593" s="74"/>
    </row>
    <row r="594" spans="1:18">
      <c r="A594" s="29">
        <v>260122114002</v>
      </c>
      <c r="B594" s="61"/>
      <c r="C594" s="4" t="s">
        <v>3102</v>
      </c>
      <c r="D594" s="3" t="s">
        <v>3132</v>
      </c>
      <c r="E594" s="3" t="s">
        <v>3167</v>
      </c>
      <c r="F594" s="3" t="s">
        <v>3168</v>
      </c>
      <c r="G594" s="137" t="s">
        <v>1435</v>
      </c>
      <c r="H594" s="62"/>
      <c r="J594" s="3" t="s">
        <v>3169</v>
      </c>
      <c r="K594" s="13"/>
      <c r="L594" s="73"/>
      <c r="M594" s="74"/>
      <c r="N594" s="74"/>
      <c r="O594" s="74"/>
      <c r="P594" s="74"/>
      <c r="Q594" s="74"/>
      <c r="R594" s="74"/>
    </row>
    <row r="595" spans="1:18">
      <c r="A595" s="29">
        <v>260122114000</v>
      </c>
      <c r="B595" s="61"/>
      <c r="C595" s="4" t="s">
        <v>3102</v>
      </c>
      <c r="D595" s="3" t="s">
        <v>3132</v>
      </c>
      <c r="E595" s="3" t="s">
        <v>3170</v>
      </c>
      <c r="F595" s="3" t="s">
        <v>1462</v>
      </c>
      <c r="G595" s="137" t="s">
        <v>1463</v>
      </c>
      <c r="H595" s="62"/>
      <c r="J595" s="3" t="s">
        <v>3171</v>
      </c>
      <c r="K595" s="13"/>
      <c r="L595" s="73"/>
      <c r="M595" s="74"/>
      <c r="N595" s="74"/>
      <c r="O595" s="74"/>
      <c r="P595" s="74"/>
      <c r="Q595" s="74"/>
      <c r="R595" s="74"/>
    </row>
    <row r="596" spans="1:18">
      <c r="A596" s="29">
        <v>250528104023</v>
      </c>
      <c r="B596" s="61"/>
      <c r="C596" s="4" t="s">
        <v>3102</v>
      </c>
      <c r="D596" s="4" t="s">
        <v>3132</v>
      </c>
      <c r="E596" s="7" t="s">
        <v>3172</v>
      </c>
      <c r="F596" s="3" t="s">
        <v>1506</v>
      </c>
      <c r="G596" s="138" t="s">
        <v>1435</v>
      </c>
      <c r="H596" s="62"/>
      <c r="J596" s="64" t="s">
        <v>3173</v>
      </c>
      <c r="K596" s="13"/>
      <c r="L596" s="73"/>
      <c r="M596" s="74"/>
      <c r="N596" s="74"/>
      <c r="O596" s="74"/>
      <c r="P596" s="74"/>
      <c r="Q596" s="74"/>
      <c r="R596" s="74"/>
    </row>
    <row r="597" spans="1:18">
      <c r="A597" s="29">
        <v>260422140200</v>
      </c>
      <c r="B597" s="342"/>
      <c r="C597" s="43" t="s">
        <v>3102</v>
      </c>
      <c r="D597" s="43" t="s">
        <v>3132</v>
      </c>
      <c r="E597" s="40" t="s">
        <v>10763</v>
      </c>
      <c r="F597" s="40" t="s">
        <v>10770</v>
      </c>
      <c r="G597" s="343" t="s">
        <v>1435</v>
      </c>
      <c r="H597" s="344"/>
      <c r="I597" s="344"/>
      <c r="J597" s="40" t="s">
        <v>10764</v>
      </c>
      <c r="K597" s="345"/>
      <c r="L597" s="73"/>
      <c r="M597" s="74"/>
      <c r="N597" s="74"/>
      <c r="O597" s="74"/>
      <c r="P597" s="74"/>
      <c r="Q597" s="74"/>
      <c r="R597" s="74"/>
    </row>
    <row r="598" spans="1:18">
      <c r="A598" s="29">
        <v>250528144001</v>
      </c>
      <c r="B598" s="61"/>
      <c r="C598" s="4" t="s">
        <v>3102</v>
      </c>
      <c r="D598" s="4" t="s">
        <v>3132</v>
      </c>
      <c r="E598" s="7" t="s">
        <v>3174</v>
      </c>
      <c r="F598" s="3" t="s">
        <v>3175</v>
      </c>
      <c r="G598" s="138" t="s">
        <v>1435</v>
      </c>
      <c r="J598" s="64" t="s">
        <v>3176</v>
      </c>
      <c r="K598" s="13"/>
      <c r="L598" s="73"/>
      <c r="M598" s="74"/>
      <c r="N598" s="74"/>
      <c r="O598" s="74"/>
      <c r="P598" s="74"/>
      <c r="Q598" s="74"/>
      <c r="R598" s="74"/>
    </row>
    <row r="599" spans="1:18">
      <c r="A599" s="29">
        <v>260422141100</v>
      </c>
      <c r="B599" s="342"/>
      <c r="C599" s="43" t="s">
        <v>3102</v>
      </c>
      <c r="D599" s="43" t="s">
        <v>3132</v>
      </c>
      <c r="E599" s="40" t="s">
        <v>10979</v>
      </c>
      <c r="F599" s="40" t="s">
        <v>1462</v>
      </c>
      <c r="G599" s="343" t="s">
        <v>1435</v>
      </c>
      <c r="H599" s="344"/>
      <c r="I599" s="344"/>
      <c r="J599" s="40" t="s">
        <v>10815</v>
      </c>
      <c r="K599" s="345"/>
      <c r="L599" s="73"/>
      <c r="M599" s="74"/>
      <c r="N599" s="74"/>
      <c r="O599" s="74"/>
      <c r="P599" s="74"/>
      <c r="Q599" s="74"/>
      <c r="R599" s="74"/>
    </row>
    <row r="600" spans="1:18">
      <c r="A600" s="29">
        <v>250528104019</v>
      </c>
      <c r="B600" s="61"/>
      <c r="C600" s="4" t="s">
        <v>3102</v>
      </c>
      <c r="D600" s="4" t="s">
        <v>3132</v>
      </c>
      <c r="E600" s="7" t="s">
        <v>3177</v>
      </c>
      <c r="F600" s="3" t="s">
        <v>1506</v>
      </c>
      <c r="G600" s="138" t="s">
        <v>1435</v>
      </c>
      <c r="H600" s="62"/>
      <c r="J600" s="64" t="s">
        <v>3178</v>
      </c>
      <c r="K600" s="13"/>
      <c r="L600" s="73"/>
      <c r="M600" s="74"/>
      <c r="N600" s="74"/>
      <c r="O600" s="74"/>
      <c r="P600" s="74"/>
      <c r="Q600" s="74"/>
      <c r="R600" s="74"/>
    </row>
    <row r="601" spans="1:18">
      <c r="A601" s="29">
        <v>260422141200</v>
      </c>
      <c r="B601" s="342"/>
      <c r="C601" s="43" t="s">
        <v>3102</v>
      </c>
      <c r="D601" s="43" t="s">
        <v>3132</v>
      </c>
      <c r="E601" s="40" t="s">
        <v>10810</v>
      </c>
      <c r="F601" s="40" t="s">
        <v>2909</v>
      </c>
      <c r="G601" s="343" t="s">
        <v>1435</v>
      </c>
      <c r="H601" s="344"/>
      <c r="I601" s="344"/>
      <c r="J601" s="40" t="s">
        <v>10816</v>
      </c>
      <c r="K601" s="345"/>
      <c r="L601" s="73"/>
      <c r="M601" s="74"/>
      <c r="N601" s="74"/>
      <c r="O601" s="74"/>
      <c r="P601" s="74"/>
      <c r="Q601" s="74"/>
      <c r="R601" s="74"/>
    </row>
    <row r="602" spans="1:18">
      <c r="A602" s="29">
        <v>250528104018</v>
      </c>
      <c r="B602" s="61"/>
      <c r="C602" s="4" t="s">
        <v>3102</v>
      </c>
      <c r="D602" s="4" t="s">
        <v>3132</v>
      </c>
      <c r="E602" s="7" t="s">
        <v>3179</v>
      </c>
      <c r="F602" s="3" t="s">
        <v>1506</v>
      </c>
      <c r="G602" s="138" t="s">
        <v>1435</v>
      </c>
      <c r="H602" s="62"/>
      <c r="J602" s="64" t="s">
        <v>3180</v>
      </c>
      <c r="K602" s="13"/>
      <c r="L602" s="73"/>
      <c r="M602" s="74"/>
      <c r="N602" s="74"/>
      <c r="O602" s="74"/>
      <c r="P602" s="74"/>
      <c r="Q602" s="74"/>
      <c r="R602" s="74"/>
    </row>
    <row r="603" spans="1:18">
      <c r="A603" s="29">
        <v>260313162800</v>
      </c>
      <c r="B603" s="61"/>
      <c r="C603" s="4" t="s">
        <v>3102</v>
      </c>
      <c r="D603" s="4" t="s">
        <v>3132</v>
      </c>
      <c r="E603" s="3" t="s">
        <v>10169</v>
      </c>
      <c r="F603" s="3" t="s">
        <v>3420</v>
      </c>
      <c r="G603" s="31" t="s">
        <v>1435</v>
      </c>
      <c r="H603" s="62"/>
      <c r="J603" s="3" t="s">
        <v>10170</v>
      </c>
      <c r="K603" s="13"/>
      <c r="L603" s="73"/>
      <c r="M603" s="74"/>
      <c r="N603" s="74"/>
      <c r="O603" s="74"/>
      <c r="P603" s="74"/>
      <c r="Q603" s="74"/>
      <c r="R603" s="74"/>
    </row>
    <row r="604" spans="1:18">
      <c r="A604" s="29">
        <v>250528104005</v>
      </c>
      <c r="B604" s="61"/>
      <c r="C604" s="4" t="s">
        <v>3102</v>
      </c>
      <c r="D604" s="4" t="s">
        <v>3132</v>
      </c>
      <c r="E604" s="7" t="s">
        <v>3181</v>
      </c>
      <c r="F604" s="3" t="s">
        <v>2020</v>
      </c>
      <c r="G604" s="138" t="s">
        <v>1435</v>
      </c>
      <c r="H604" s="62"/>
      <c r="J604" s="64" t="s">
        <v>3182</v>
      </c>
      <c r="K604" s="13"/>
      <c r="L604" s="73"/>
      <c r="M604" s="74"/>
      <c r="N604" s="74"/>
      <c r="O604" s="74"/>
      <c r="P604" s="74"/>
      <c r="Q604" s="74"/>
      <c r="R604" s="74"/>
    </row>
    <row r="605" spans="1:18">
      <c r="A605" s="29">
        <v>250528104013</v>
      </c>
      <c r="B605" s="61"/>
      <c r="C605" s="4" t="s">
        <v>3102</v>
      </c>
      <c r="D605" s="4" t="s">
        <v>3132</v>
      </c>
      <c r="E605" s="7" t="s">
        <v>3183</v>
      </c>
      <c r="F605" s="3" t="s">
        <v>2020</v>
      </c>
      <c r="G605" s="138" t="s">
        <v>1435</v>
      </c>
      <c r="H605" s="62"/>
      <c r="J605" s="64" t="s">
        <v>3184</v>
      </c>
      <c r="K605" s="13"/>
      <c r="L605" s="73"/>
      <c r="M605" s="74"/>
      <c r="N605" s="74"/>
      <c r="O605" s="74"/>
      <c r="P605" s="74"/>
      <c r="Q605" s="74"/>
      <c r="R605" s="74"/>
    </row>
    <row r="606" spans="1:18">
      <c r="A606" s="29">
        <v>250528104014</v>
      </c>
      <c r="B606" s="61"/>
      <c r="C606" s="4" t="s">
        <v>3102</v>
      </c>
      <c r="D606" s="4" t="s">
        <v>3132</v>
      </c>
      <c r="E606" s="7" t="s">
        <v>3185</v>
      </c>
      <c r="F606" s="3" t="s">
        <v>2020</v>
      </c>
      <c r="G606" s="138" t="s">
        <v>1435</v>
      </c>
      <c r="H606" s="62"/>
      <c r="J606" s="64" t="s">
        <v>3186</v>
      </c>
      <c r="K606" s="13"/>
      <c r="L606" s="73"/>
      <c r="M606" s="74"/>
      <c r="N606" s="74"/>
      <c r="O606" s="74"/>
      <c r="P606" s="74"/>
      <c r="Q606" s="74"/>
      <c r="R606" s="74"/>
    </row>
    <row r="607" spans="1:18">
      <c r="A607" s="29">
        <v>251027112327</v>
      </c>
      <c r="B607" s="61"/>
      <c r="C607" s="4" t="s">
        <v>3102</v>
      </c>
      <c r="D607" s="4" t="s">
        <v>3132</v>
      </c>
      <c r="E607" s="3" t="s">
        <v>3187</v>
      </c>
      <c r="F607" s="3" t="s">
        <v>1456</v>
      </c>
      <c r="G607" s="137" t="s">
        <v>1435</v>
      </c>
      <c r="H607" s="74"/>
      <c r="I607" s="3"/>
      <c r="J607" s="3" t="s">
        <v>3188</v>
      </c>
      <c r="K607" s="137"/>
      <c r="L607" s="266"/>
      <c r="M607" s="267"/>
      <c r="N607" s="74"/>
      <c r="O607" s="74"/>
      <c r="Q607" s="74"/>
      <c r="R607" s="74"/>
    </row>
    <row r="608" spans="1:18">
      <c r="A608" s="29">
        <v>260422142700</v>
      </c>
      <c r="B608" s="61"/>
      <c r="C608" s="4" t="s">
        <v>3102</v>
      </c>
      <c r="D608" s="4" t="s">
        <v>3132</v>
      </c>
      <c r="E608" s="3" t="s">
        <v>11077</v>
      </c>
      <c r="F608" s="3" t="s">
        <v>1456</v>
      </c>
      <c r="G608" s="343" t="s">
        <v>1435</v>
      </c>
      <c r="J608" s="3" t="s">
        <v>10827</v>
      </c>
      <c r="K608" s="13"/>
      <c r="L608" s="73"/>
      <c r="M608" s="74"/>
      <c r="N608" s="74"/>
      <c r="O608" s="74"/>
      <c r="P608" s="74"/>
      <c r="Q608" s="74"/>
      <c r="R608" s="74"/>
    </row>
    <row r="609" spans="1:18">
      <c r="A609" s="29">
        <v>250528101400</v>
      </c>
      <c r="B609" s="61"/>
      <c r="C609" s="4" t="s">
        <v>3102</v>
      </c>
      <c r="D609" s="4" t="s">
        <v>3132</v>
      </c>
      <c r="E609" s="7" t="s">
        <v>3189</v>
      </c>
      <c r="F609" s="3" t="s">
        <v>1506</v>
      </c>
      <c r="G609" s="138" t="s">
        <v>1435</v>
      </c>
      <c r="H609" s="62"/>
      <c r="J609" s="64" t="s">
        <v>3190</v>
      </c>
      <c r="K609" s="13"/>
      <c r="L609" s="73"/>
      <c r="M609" s="74"/>
      <c r="N609" s="74"/>
      <c r="O609" s="74"/>
      <c r="P609" s="74"/>
      <c r="Q609" s="74"/>
      <c r="R609" s="74"/>
    </row>
    <row r="610" spans="1:18">
      <c r="A610" s="29">
        <v>260422140800</v>
      </c>
      <c r="B610" s="342"/>
      <c r="C610" s="43" t="s">
        <v>3102</v>
      </c>
      <c r="D610" s="43" t="s">
        <v>3132</v>
      </c>
      <c r="E610" s="40" t="s">
        <v>10972</v>
      </c>
      <c r="F610" s="40" t="s">
        <v>3617</v>
      </c>
      <c r="G610" s="343" t="s">
        <v>1435</v>
      </c>
      <c r="H610" s="344"/>
      <c r="I610" s="344"/>
      <c r="J610" s="40" t="s">
        <v>10813</v>
      </c>
      <c r="K610" s="345"/>
      <c r="L610" s="73"/>
      <c r="M610" s="74"/>
      <c r="N610" s="74"/>
      <c r="O610" s="74"/>
      <c r="P610" s="74"/>
      <c r="Q610" s="74"/>
      <c r="R610" s="74"/>
    </row>
    <row r="611" spans="1:18">
      <c r="A611" s="29">
        <v>250528101600</v>
      </c>
      <c r="B611" s="61"/>
      <c r="C611" s="4" t="s">
        <v>3102</v>
      </c>
      <c r="D611" s="4" t="s">
        <v>3132</v>
      </c>
      <c r="E611" s="7" t="s">
        <v>3191</v>
      </c>
      <c r="F611" s="3" t="s">
        <v>1858</v>
      </c>
      <c r="G611" s="138" t="s">
        <v>1435</v>
      </c>
      <c r="H611" s="62"/>
      <c r="J611" s="64" t="s">
        <v>3192</v>
      </c>
      <c r="K611" s="13"/>
      <c r="L611" s="73"/>
      <c r="M611" s="74"/>
      <c r="N611" s="74"/>
      <c r="O611" s="74"/>
      <c r="P611" s="74"/>
      <c r="Q611" s="74"/>
      <c r="R611" s="74"/>
    </row>
    <row r="612" spans="1:18">
      <c r="A612" s="29">
        <v>250528101650</v>
      </c>
      <c r="B612" s="61"/>
      <c r="C612" s="4" t="s">
        <v>3102</v>
      </c>
      <c r="D612" s="4" t="s">
        <v>3132</v>
      </c>
      <c r="E612" s="7" t="s">
        <v>3193</v>
      </c>
      <c r="F612" s="3" t="s">
        <v>2909</v>
      </c>
      <c r="G612" s="138" t="s">
        <v>1435</v>
      </c>
      <c r="H612" s="62"/>
      <c r="J612" s="64" t="s">
        <v>3194</v>
      </c>
      <c r="K612" s="13"/>
      <c r="L612" s="73"/>
      <c r="M612" s="74"/>
      <c r="N612" s="74"/>
      <c r="O612" s="74"/>
      <c r="P612" s="74"/>
      <c r="Q612" s="74"/>
      <c r="R612" s="74"/>
    </row>
    <row r="613" spans="1:18">
      <c r="A613" s="29">
        <v>250528104031</v>
      </c>
      <c r="B613" s="61"/>
      <c r="C613" s="4" t="s">
        <v>3102</v>
      </c>
      <c r="D613" s="4" t="s">
        <v>3132</v>
      </c>
      <c r="E613" s="7" t="s">
        <v>3195</v>
      </c>
      <c r="F613" s="3" t="s">
        <v>1858</v>
      </c>
      <c r="G613" s="138" t="s">
        <v>1435</v>
      </c>
      <c r="H613" s="62"/>
      <c r="J613" s="64" t="s">
        <v>3196</v>
      </c>
      <c r="K613" s="13"/>
      <c r="L613" s="73"/>
      <c r="M613" s="74"/>
      <c r="N613" s="74"/>
      <c r="O613" s="74"/>
      <c r="P613" s="74"/>
      <c r="Q613" s="74"/>
      <c r="R613" s="74"/>
    </row>
    <row r="614" spans="1:18">
      <c r="A614" s="29">
        <v>250528103900</v>
      </c>
      <c r="B614" s="61"/>
      <c r="C614" s="4" t="s">
        <v>3102</v>
      </c>
      <c r="D614" s="4" t="s">
        <v>3132</v>
      </c>
      <c r="E614" s="7" t="s">
        <v>3197</v>
      </c>
      <c r="F614" s="3" t="s">
        <v>1589</v>
      </c>
      <c r="G614" s="138" t="s">
        <v>1435</v>
      </c>
      <c r="H614" s="62"/>
      <c r="J614" s="64" t="s">
        <v>3198</v>
      </c>
      <c r="K614" s="13"/>
      <c r="L614" s="73"/>
      <c r="M614" s="74"/>
      <c r="N614" s="74"/>
      <c r="O614" s="74"/>
      <c r="P614" s="74"/>
      <c r="Q614" s="74"/>
      <c r="R614" s="74"/>
    </row>
    <row r="615" spans="1:18">
      <c r="A615" s="29">
        <v>250617104200</v>
      </c>
      <c r="B615" s="61"/>
      <c r="C615" s="4" t="s">
        <v>3102</v>
      </c>
      <c r="D615" s="4" t="s">
        <v>3132</v>
      </c>
      <c r="E615" s="7" t="s">
        <v>3199</v>
      </c>
      <c r="F615" s="3" t="s">
        <v>1584</v>
      </c>
      <c r="G615" s="138" t="s">
        <v>1435</v>
      </c>
      <c r="H615" s="62"/>
      <c r="J615" s="64" t="s">
        <v>3200</v>
      </c>
      <c r="K615" s="13"/>
      <c r="L615" s="73"/>
      <c r="M615" s="74"/>
      <c r="N615" s="74"/>
      <c r="O615" s="74"/>
      <c r="P615" s="74"/>
      <c r="Q615" s="74"/>
      <c r="R615" s="74"/>
    </row>
    <row r="616" spans="1:18">
      <c r="A616" s="29">
        <v>260422140400</v>
      </c>
      <c r="B616" s="342"/>
      <c r="C616" s="43" t="s">
        <v>3102</v>
      </c>
      <c r="D616" s="43" t="s">
        <v>3132</v>
      </c>
      <c r="E616" s="40" t="s">
        <v>10772</v>
      </c>
      <c r="F616" s="40" t="s">
        <v>1768</v>
      </c>
      <c r="G616" s="343" t="s">
        <v>1435</v>
      </c>
      <c r="H616" s="344"/>
      <c r="I616" s="344"/>
      <c r="J616" s="40" t="s">
        <v>3198</v>
      </c>
      <c r="K616" s="345"/>
      <c r="L616" s="73"/>
      <c r="M616" s="74"/>
      <c r="N616" s="74"/>
      <c r="O616" s="74"/>
      <c r="P616" s="74"/>
      <c r="Q616" s="74"/>
      <c r="R616" s="74"/>
    </row>
    <row r="617" spans="1:18">
      <c r="A617" s="29">
        <v>250528104016</v>
      </c>
      <c r="B617" s="61"/>
      <c r="C617" s="4" t="s">
        <v>3102</v>
      </c>
      <c r="D617" s="4" t="s">
        <v>3132</v>
      </c>
      <c r="E617" s="7" t="s">
        <v>3201</v>
      </c>
      <c r="F617" s="3" t="s">
        <v>3202</v>
      </c>
      <c r="G617" s="138" t="s">
        <v>1435</v>
      </c>
      <c r="H617" s="62"/>
      <c r="J617" s="64" t="s">
        <v>3203</v>
      </c>
      <c r="K617" s="13"/>
      <c r="L617" s="73"/>
      <c r="M617" s="74"/>
      <c r="N617" s="74"/>
      <c r="O617" s="74"/>
      <c r="P617" s="74"/>
      <c r="Q617" s="74"/>
      <c r="R617" s="74"/>
    </row>
    <row r="618" spans="1:18">
      <c r="A618" s="29">
        <v>250528104012</v>
      </c>
      <c r="B618" s="61"/>
      <c r="C618" s="4" t="s">
        <v>3102</v>
      </c>
      <c r="D618" s="4" t="s">
        <v>3132</v>
      </c>
      <c r="E618" s="7" t="s">
        <v>3204</v>
      </c>
      <c r="F618" s="3" t="s">
        <v>2020</v>
      </c>
      <c r="G618" s="138" t="s">
        <v>1435</v>
      </c>
      <c r="H618" s="62"/>
      <c r="J618" s="64" t="s">
        <v>3205</v>
      </c>
      <c r="K618" s="13"/>
      <c r="L618" s="73"/>
      <c r="M618" s="74"/>
      <c r="N618" s="74"/>
      <c r="O618" s="74"/>
      <c r="P618" s="74"/>
      <c r="Q618" s="74"/>
      <c r="R618" s="74"/>
    </row>
    <row r="619" spans="1:18">
      <c r="A619" s="29">
        <v>250528104021</v>
      </c>
      <c r="B619" s="61"/>
      <c r="C619" s="4" t="s">
        <v>3102</v>
      </c>
      <c r="D619" s="4" t="s">
        <v>3132</v>
      </c>
      <c r="E619" s="7" t="s">
        <v>3206</v>
      </c>
      <c r="F619" s="3" t="s">
        <v>3207</v>
      </c>
      <c r="G619" s="138" t="s">
        <v>1435</v>
      </c>
      <c r="H619" s="62"/>
      <c r="J619" s="64" t="s">
        <v>3208</v>
      </c>
      <c r="K619" s="13"/>
      <c r="L619" s="73"/>
      <c r="M619" s="74"/>
      <c r="N619" s="74"/>
      <c r="O619" s="74"/>
      <c r="P619" s="74"/>
      <c r="Q619" s="74"/>
      <c r="R619" s="74"/>
    </row>
    <row r="620" spans="1:18">
      <c r="A620" s="29">
        <v>260422140900</v>
      </c>
      <c r="B620" s="342"/>
      <c r="C620" s="43" t="s">
        <v>3102</v>
      </c>
      <c r="D620" s="43" t="s">
        <v>3132</v>
      </c>
      <c r="E620" s="40" t="s">
        <v>10809</v>
      </c>
      <c r="F620" s="40" t="s">
        <v>3617</v>
      </c>
      <c r="G620" s="343" t="s">
        <v>1435</v>
      </c>
      <c r="H620" s="344"/>
      <c r="I620" s="344"/>
      <c r="J620" s="40" t="s">
        <v>10814</v>
      </c>
      <c r="K620" s="345"/>
      <c r="L620" s="73"/>
      <c r="M620" s="74"/>
      <c r="N620" s="74"/>
      <c r="O620" s="74"/>
      <c r="P620" s="74"/>
      <c r="Q620" s="74"/>
      <c r="R620" s="74"/>
    </row>
    <row r="621" spans="1:18">
      <c r="A621" s="29">
        <v>250528104017</v>
      </c>
      <c r="B621" s="61"/>
      <c r="C621" s="4" t="s">
        <v>3102</v>
      </c>
      <c r="D621" s="4" t="s">
        <v>3132</v>
      </c>
      <c r="E621" s="7" t="s">
        <v>3209</v>
      </c>
      <c r="F621" s="3" t="s">
        <v>1768</v>
      </c>
      <c r="G621" s="138" t="s">
        <v>1463</v>
      </c>
      <c r="H621" s="62"/>
      <c r="J621" s="64" t="s">
        <v>3210</v>
      </c>
      <c r="K621" s="13"/>
      <c r="L621" s="73"/>
      <c r="M621" s="74"/>
      <c r="N621" s="74"/>
      <c r="O621" s="74"/>
      <c r="P621" s="74"/>
      <c r="Q621" s="74"/>
      <c r="R621" s="74"/>
    </row>
    <row r="622" spans="1:18">
      <c r="A622" s="29">
        <v>260423103600</v>
      </c>
      <c r="B622" s="61"/>
      <c r="C622" s="43" t="s">
        <v>3102</v>
      </c>
      <c r="D622" s="43" t="s">
        <v>3132</v>
      </c>
      <c r="E622" s="40" t="s">
        <v>11018</v>
      </c>
      <c r="F622" s="3" t="s">
        <v>10746</v>
      </c>
      <c r="G622" s="343" t="s">
        <v>1435</v>
      </c>
      <c r="H622" s="62"/>
      <c r="J622" s="3" t="s">
        <v>11015</v>
      </c>
      <c r="K622" s="13"/>
      <c r="L622" s="73"/>
      <c r="M622" s="74"/>
      <c r="N622" s="74"/>
      <c r="O622" s="74"/>
      <c r="P622" s="74"/>
      <c r="Q622" s="74"/>
      <c r="R622" s="74"/>
    </row>
    <row r="623" spans="1:18">
      <c r="A623" s="29">
        <v>260422140700</v>
      </c>
      <c r="B623" s="342"/>
      <c r="C623" s="43" t="s">
        <v>3102</v>
      </c>
      <c r="D623" s="43" t="s">
        <v>3132</v>
      </c>
      <c r="E623" s="40" t="s">
        <v>10775</v>
      </c>
      <c r="F623" s="40" t="s">
        <v>10867</v>
      </c>
      <c r="G623" s="343" t="s">
        <v>1435</v>
      </c>
      <c r="H623" s="344"/>
      <c r="I623" s="344"/>
      <c r="J623" s="40" t="s">
        <v>10778</v>
      </c>
      <c r="K623" s="345"/>
      <c r="L623" s="73"/>
      <c r="M623" s="74"/>
      <c r="N623" s="74"/>
      <c r="O623" s="74"/>
      <c r="P623" s="74"/>
      <c r="Q623" s="74"/>
      <c r="R623" s="74"/>
    </row>
    <row r="624" spans="1:18">
      <c r="A624" s="29">
        <v>250528103700</v>
      </c>
      <c r="B624" s="61"/>
      <c r="C624" s="4" t="s">
        <v>3102</v>
      </c>
      <c r="D624" s="4" t="s">
        <v>3132</v>
      </c>
      <c r="E624" s="7" t="s">
        <v>3211</v>
      </c>
      <c r="F624" s="3" t="s">
        <v>2794</v>
      </c>
      <c r="G624" s="138" t="s">
        <v>1435</v>
      </c>
      <c r="H624" s="62"/>
      <c r="J624" s="64" t="s">
        <v>3212</v>
      </c>
      <c r="K624" s="83" t="s">
        <v>3213</v>
      </c>
      <c r="L624" s="73"/>
      <c r="M624" s="74"/>
      <c r="N624" s="74"/>
      <c r="O624" s="74"/>
      <c r="P624" s="74"/>
      <c r="Q624" s="74"/>
      <c r="R624" s="74"/>
    </row>
    <row r="625" spans="1:18">
      <c r="A625" s="29">
        <v>250528102450</v>
      </c>
      <c r="B625" s="61"/>
      <c r="C625" s="4" t="s">
        <v>3102</v>
      </c>
      <c r="D625" s="4" t="s">
        <v>3132</v>
      </c>
      <c r="E625" s="7" t="s">
        <v>3214</v>
      </c>
      <c r="F625" s="3" t="s">
        <v>1459</v>
      </c>
      <c r="G625" s="138" t="s">
        <v>1435</v>
      </c>
      <c r="H625" s="62"/>
      <c r="J625" s="64" t="s">
        <v>2330</v>
      </c>
      <c r="K625" s="13"/>
      <c r="L625" s="73"/>
      <c r="M625" s="74"/>
      <c r="N625" s="74"/>
      <c r="O625" s="74"/>
      <c r="P625" s="74"/>
      <c r="Q625" s="74"/>
      <c r="R625" s="74"/>
    </row>
    <row r="626" spans="1:18">
      <c r="A626" s="29">
        <v>260422140300</v>
      </c>
      <c r="B626" s="342"/>
      <c r="C626" s="43" t="s">
        <v>3102</v>
      </c>
      <c r="D626" s="43" t="s">
        <v>3132</v>
      </c>
      <c r="E626" s="40" t="s">
        <v>10769</v>
      </c>
      <c r="F626" s="40" t="s">
        <v>1589</v>
      </c>
      <c r="G626" s="343" t="s">
        <v>1435</v>
      </c>
      <c r="H626" s="344"/>
      <c r="I626" s="344"/>
      <c r="J626" s="40" t="s">
        <v>10771</v>
      </c>
      <c r="K626" s="345"/>
      <c r="L626" s="73"/>
      <c r="M626" s="74"/>
      <c r="N626" s="74"/>
      <c r="O626" s="74"/>
      <c r="P626" s="74"/>
      <c r="Q626" s="74"/>
      <c r="R626" s="74"/>
    </row>
    <row r="627" spans="1:18">
      <c r="A627" s="29">
        <v>260226092800</v>
      </c>
      <c r="B627" s="61"/>
      <c r="C627" s="4" t="s">
        <v>3215</v>
      </c>
      <c r="D627" s="4" t="s">
        <v>6312</v>
      </c>
      <c r="E627" s="3" t="s">
        <v>3605</v>
      </c>
      <c r="F627" s="3" t="s">
        <v>2095</v>
      </c>
      <c r="G627" s="137" t="s">
        <v>1435</v>
      </c>
      <c r="H627" s="62"/>
      <c r="J627" s="3" t="s">
        <v>6313</v>
      </c>
      <c r="K627" s="13"/>
      <c r="L627" s="73"/>
      <c r="M627" s="74" t="s">
        <v>6314</v>
      </c>
      <c r="N627" s="74"/>
      <c r="O627" s="74"/>
      <c r="P627" s="283" t="s">
        <v>6315</v>
      </c>
      <c r="Q627" s="74"/>
      <c r="R627" s="74"/>
    </row>
    <row r="628" spans="1:18">
      <c r="A628" s="29">
        <v>260226093400</v>
      </c>
      <c r="B628" s="61"/>
      <c r="C628" s="4" t="s">
        <v>3215</v>
      </c>
      <c r="D628" s="4" t="s">
        <v>6312</v>
      </c>
      <c r="E628" s="284" t="s">
        <v>3767</v>
      </c>
      <c r="F628" s="284" t="s">
        <v>3617</v>
      </c>
      <c r="G628" s="137" t="s">
        <v>1463</v>
      </c>
      <c r="H628" s="62"/>
      <c r="J628" s="281" t="s">
        <v>6316</v>
      </c>
      <c r="K628" s="13"/>
      <c r="L628" s="73"/>
      <c r="M628" s="283" t="s">
        <v>6317</v>
      </c>
      <c r="N628" s="74"/>
      <c r="O628" s="74"/>
      <c r="P628" s="283" t="s">
        <v>6318</v>
      </c>
      <c r="Q628" s="74"/>
      <c r="R628" s="74"/>
    </row>
    <row r="629" spans="1:18">
      <c r="A629" s="29">
        <v>250401135100</v>
      </c>
      <c r="B629" s="59" t="s">
        <v>1430</v>
      </c>
      <c r="C629" s="4" t="s">
        <v>3215</v>
      </c>
      <c r="D629" s="4" t="s">
        <v>3216</v>
      </c>
      <c r="E629" s="3" t="s">
        <v>3217</v>
      </c>
      <c r="F629" s="3" t="s">
        <v>1444</v>
      </c>
      <c r="G629" s="138" t="s">
        <v>1435</v>
      </c>
      <c r="H629" s="60"/>
      <c r="I629" s="11"/>
      <c r="J629" s="64" t="s">
        <v>3218</v>
      </c>
      <c r="K629" s="13"/>
      <c r="L629" s="73"/>
      <c r="M629" s="74" t="s">
        <v>3219</v>
      </c>
      <c r="N629" s="74"/>
      <c r="O629" s="74"/>
      <c r="P629" s="74" t="s">
        <v>3220</v>
      </c>
      <c r="Q629" s="74" t="s">
        <v>1421</v>
      </c>
      <c r="R629" s="74"/>
    </row>
    <row r="630" spans="1:18">
      <c r="A630" s="29">
        <v>250617141811</v>
      </c>
      <c r="B630" s="61"/>
      <c r="C630" s="4" t="s">
        <v>3215</v>
      </c>
      <c r="D630" s="4" t="s">
        <v>3216</v>
      </c>
      <c r="E630" s="7" t="s">
        <v>3221</v>
      </c>
      <c r="F630" s="3" t="s">
        <v>2085</v>
      </c>
      <c r="G630" s="137" t="s">
        <v>1435</v>
      </c>
      <c r="H630" s="62"/>
      <c r="J630" s="64" t="s">
        <v>3222</v>
      </c>
      <c r="K630" s="13"/>
      <c r="L630" s="73" t="s">
        <v>3223</v>
      </c>
      <c r="M630" s="74" t="s">
        <v>3224</v>
      </c>
      <c r="N630" s="74" t="s">
        <v>3224</v>
      </c>
      <c r="O630" s="74" t="s">
        <v>3224</v>
      </c>
      <c r="P630" s="74"/>
      <c r="Q630" s="74"/>
      <c r="R630" s="74"/>
    </row>
    <row r="631" spans="1:18">
      <c r="A631" s="29">
        <v>250418220108</v>
      </c>
      <c r="B631" s="59" t="s">
        <v>1430</v>
      </c>
      <c r="C631" s="4" t="s">
        <v>3215</v>
      </c>
      <c r="D631" s="4" t="s">
        <v>3216</v>
      </c>
      <c r="E631" s="3" t="s">
        <v>3225</v>
      </c>
      <c r="F631" s="3" t="s">
        <v>1617</v>
      </c>
      <c r="G631" s="137" t="s">
        <v>1435</v>
      </c>
      <c r="H631" s="60"/>
      <c r="J631" s="64" t="s">
        <v>3226</v>
      </c>
      <c r="K631" s="13"/>
      <c r="L631" s="73"/>
      <c r="M631" s="74"/>
      <c r="N631" s="74"/>
      <c r="O631" s="74"/>
      <c r="P631" s="74"/>
      <c r="Q631" s="74"/>
      <c r="R631" s="74" t="s">
        <v>3227</v>
      </c>
    </row>
    <row r="632" spans="1:18">
      <c r="A632" s="29">
        <v>250708150900</v>
      </c>
      <c r="B632" s="59" t="s">
        <v>1430</v>
      </c>
      <c r="C632" s="4" t="s">
        <v>3215</v>
      </c>
      <c r="D632" s="4" t="s">
        <v>3216</v>
      </c>
      <c r="E632" s="3" t="s">
        <v>3228</v>
      </c>
      <c r="F632" s="3" t="s">
        <v>1462</v>
      </c>
      <c r="G632" s="137" t="s">
        <v>1435</v>
      </c>
      <c r="H632" s="60"/>
      <c r="J632" s="64" t="s">
        <v>3229</v>
      </c>
      <c r="K632" s="13"/>
      <c r="L632" s="73"/>
      <c r="M632" s="74"/>
      <c r="N632" s="74"/>
      <c r="O632" s="74"/>
      <c r="P632" s="74"/>
      <c r="Q632" s="74"/>
      <c r="R632" s="74" t="s">
        <v>3230</v>
      </c>
    </row>
    <row r="633" spans="1:18">
      <c r="A633" s="29">
        <v>250418220110</v>
      </c>
      <c r="B633" s="59" t="s">
        <v>1430</v>
      </c>
      <c r="C633" s="4" t="s">
        <v>3215</v>
      </c>
      <c r="D633" s="4" t="s">
        <v>3216</v>
      </c>
      <c r="E633" s="3" t="s">
        <v>3231</v>
      </c>
      <c r="F633" s="3" t="s">
        <v>1466</v>
      </c>
      <c r="G633" s="137" t="s">
        <v>1435</v>
      </c>
      <c r="H633" s="60"/>
      <c r="J633" s="64" t="s">
        <v>3232</v>
      </c>
      <c r="K633" s="13"/>
      <c r="L633" s="73"/>
      <c r="M633" s="74"/>
      <c r="N633" s="74"/>
      <c r="O633" s="74"/>
      <c r="P633" s="74"/>
      <c r="Q633" s="74"/>
      <c r="R633" s="74" t="s">
        <v>3233</v>
      </c>
    </row>
    <row r="634" spans="1:18">
      <c r="A634" s="29">
        <v>250418220111</v>
      </c>
      <c r="B634" s="59" t="s">
        <v>1430</v>
      </c>
      <c r="C634" s="4" t="s">
        <v>3215</v>
      </c>
      <c r="D634" s="4" t="s">
        <v>3216</v>
      </c>
      <c r="E634" s="3" t="s">
        <v>3234</v>
      </c>
      <c r="F634" s="3" t="s">
        <v>1466</v>
      </c>
      <c r="G634" s="137" t="s">
        <v>1435</v>
      </c>
      <c r="H634" s="60"/>
      <c r="J634" s="64" t="s">
        <v>3235</v>
      </c>
      <c r="K634" s="13"/>
      <c r="L634" s="73"/>
      <c r="M634" s="74"/>
      <c r="N634" s="74"/>
      <c r="O634" s="74"/>
      <c r="P634" s="74"/>
      <c r="Q634" s="74"/>
      <c r="R634" s="74" t="s">
        <v>3230</v>
      </c>
    </row>
    <row r="635" spans="1:18">
      <c r="A635" s="29">
        <v>250729090100</v>
      </c>
      <c r="B635" s="61"/>
      <c r="C635" s="4" t="s">
        <v>3215</v>
      </c>
      <c r="D635" s="4" t="s">
        <v>3216</v>
      </c>
      <c r="E635" s="3" t="s">
        <v>3236</v>
      </c>
      <c r="F635" s="3" t="s">
        <v>1768</v>
      </c>
      <c r="G635" s="137" t="s">
        <v>1435</v>
      </c>
      <c r="H635" s="62"/>
      <c r="J635" s="3" t="s">
        <v>3237</v>
      </c>
      <c r="K635" s="13"/>
      <c r="L635" s="73"/>
      <c r="M635" s="74"/>
      <c r="N635" s="74"/>
      <c r="O635" s="74"/>
      <c r="P635" s="74"/>
      <c r="Q635" s="74"/>
      <c r="R635" s="74"/>
    </row>
    <row r="636" spans="1:18">
      <c r="A636" s="29">
        <v>250704194000</v>
      </c>
      <c r="B636" s="61"/>
      <c r="C636" s="4" t="s">
        <v>3215</v>
      </c>
      <c r="D636" s="4" t="s">
        <v>3216</v>
      </c>
      <c r="E636" s="3" t="s">
        <v>3238</v>
      </c>
      <c r="F636" s="3" t="s">
        <v>1735</v>
      </c>
      <c r="G636" s="138" t="s">
        <v>1435</v>
      </c>
      <c r="H636" s="62"/>
      <c r="J636" s="64" t="s">
        <v>3239</v>
      </c>
      <c r="K636" s="13"/>
      <c r="L636" s="73"/>
      <c r="M636" s="74"/>
      <c r="N636" s="74"/>
      <c r="O636" s="74"/>
      <c r="P636" s="74"/>
      <c r="Q636" s="74"/>
      <c r="R636" s="74"/>
    </row>
    <row r="637" spans="1:18">
      <c r="A637" s="29">
        <v>251119185400</v>
      </c>
      <c r="B637" s="61"/>
      <c r="C637" s="4" t="s">
        <v>3215</v>
      </c>
      <c r="D637" s="4" t="s">
        <v>3216</v>
      </c>
      <c r="E637" s="3" t="s">
        <v>3240</v>
      </c>
      <c r="F637" s="3" t="s">
        <v>3241</v>
      </c>
      <c r="G637" s="137" t="s">
        <v>1435</v>
      </c>
      <c r="H637" s="62"/>
      <c r="J637" s="3" t="s">
        <v>3242</v>
      </c>
      <c r="K637" s="13"/>
      <c r="L637" s="73"/>
      <c r="M637" s="74"/>
      <c r="N637" s="74"/>
      <c r="O637" s="74"/>
      <c r="P637" s="74"/>
      <c r="Q637" s="74"/>
      <c r="R637" s="74"/>
    </row>
    <row r="638" spans="1:18">
      <c r="A638" s="29">
        <v>250704194200</v>
      </c>
      <c r="B638" s="61"/>
      <c r="C638" s="4" t="s">
        <v>3215</v>
      </c>
      <c r="D638" s="4" t="s">
        <v>3216</v>
      </c>
      <c r="E638" s="3" t="s">
        <v>3243</v>
      </c>
      <c r="F638" s="3" t="s">
        <v>1735</v>
      </c>
      <c r="G638" s="138" t="s">
        <v>1435</v>
      </c>
      <c r="H638" s="62"/>
      <c r="J638" s="64" t="s">
        <v>3244</v>
      </c>
      <c r="K638" s="13"/>
      <c r="L638" s="73"/>
      <c r="M638" s="74"/>
      <c r="N638" s="74"/>
      <c r="O638" s="74"/>
      <c r="P638" s="74"/>
      <c r="Q638" s="74"/>
      <c r="R638" s="74"/>
    </row>
    <row r="639" spans="1:18">
      <c r="A639" s="29">
        <v>260226094200</v>
      </c>
      <c r="B639" s="61"/>
      <c r="C639" s="4" t="s">
        <v>3215</v>
      </c>
      <c r="D639" s="4" t="s">
        <v>3216</v>
      </c>
      <c r="E639" t="s">
        <v>6319</v>
      </c>
      <c r="F639" s="284" t="s">
        <v>1768</v>
      </c>
      <c r="G639" s="137" t="s">
        <v>1435</v>
      </c>
      <c r="H639" s="62"/>
      <c r="J639" s="284" t="s">
        <v>6320</v>
      </c>
      <c r="K639" s="13"/>
      <c r="L639" s="73"/>
      <c r="M639" s="283" t="s">
        <v>6321</v>
      </c>
      <c r="N639" s="74"/>
      <c r="O639" s="74"/>
      <c r="P639" s="74" t="s">
        <v>6322</v>
      </c>
      <c r="Q639" s="74"/>
      <c r="R639" s="74"/>
    </row>
    <row r="640" spans="1:18">
      <c r="A640" s="29">
        <v>250617141812</v>
      </c>
      <c r="B640" s="61"/>
      <c r="C640" s="4" t="s">
        <v>3215</v>
      </c>
      <c r="D640" s="4" t="s">
        <v>3216</v>
      </c>
      <c r="E640" s="7" t="s">
        <v>3245</v>
      </c>
      <c r="F640" s="3" t="s">
        <v>3246</v>
      </c>
      <c r="G640" s="137" t="s">
        <v>1435</v>
      </c>
      <c r="H640" s="62"/>
      <c r="J640" s="64" t="s">
        <v>3247</v>
      </c>
      <c r="K640" s="13"/>
      <c r="L640" s="73" t="s">
        <v>3248</v>
      </c>
      <c r="M640" s="74" t="s">
        <v>3249</v>
      </c>
      <c r="N640" s="74" t="s">
        <v>3249</v>
      </c>
      <c r="O640" s="74" t="s">
        <v>3249</v>
      </c>
      <c r="P640" s="74"/>
      <c r="Q640" s="74"/>
      <c r="R640" s="74"/>
    </row>
    <row r="641" spans="1:18">
      <c r="A641" s="29">
        <v>250704194400</v>
      </c>
      <c r="B641" s="61"/>
      <c r="C641" s="4" t="s">
        <v>3215</v>
      </c>
      <c r="D641" s="4" t="s">
        <v>3216</v>
      </c>
      <c r="E641" s="3" t="s">
        <v>3250</v>
      </c>
      <c r="F641" s="3" t="s">
        <v>1444</v>
      </c>
      <c r="G641" s="138" t="s">
        <v>1435</v>
      </c>
      <c r="H641" s="62"/>
      <c r="J641" s="64" t="s">
        <v>3251</v>
      </c>
      <c r="K641" s="13"/>
      <c r="L641" s="73"/>
      <c r="M641" s="74"/>
      <c r="N641" s="74"/>
      <c r="O641" s="74"/>
      <c r="P641" s="74"/>
      <c r="Q641" s="74"/>
      <c r="R641" s="74"/>
    </row>
    <row r="642" spans="1:18">
      <c r="A642" s="29">
        <v>250617141813</v>
      </c>
      <c r="B642" s="61"/>
      <c r="C642" s="4" t="s">
        <v>3215</v>
      </c>
      <c r="D642" s="4" t="s">
        <v>3216</v>
      </c>
      <c r="E642" s="7" t="s">
        <v>3252</v>
      </c>
      <c r="F642" s="3" t="s">
        <v>3246</v>
      </c>
      <c r="G642" s="137" t="s">
        <v>1435</v>
      </c>
      <c r="H642" s="62"/>
      <c r="J642" s="64" t="s">
        <v>3253</v>
      </c>
      <c r="K642" s="13"/>
      <c r="L642" s="73"/>
      <c r="M642" s="74"/>
      <c r="N642" s="74"/>
      <c r="O642" s="74"/>
      <c r="P642" s="74"/>
      <c r="Q642" s="74"/>
      <c r="R642" s="74"/>
    </row>
    <row r="643" spans="1:18">
      <c r="A643" s="29">
        <v>250704194500</v>
      </c>
      <c r="B643" s="61"/>
      <c r="C643" s="4" t="s">
        <v>3215</v>
      </c>
      <c r="D643" s="4" t="s">
        <v>3216</v>
      </c>
      <c r="E643" s="3" t="s">
        <v>3254</v>
      </c>
      <c r="F643" s="3" t="s">
        <v>1444</v>
      </c>
      <c r="G643" s="138" t="s">
        <v>1435</v>
      </c>
      <c r="H643" s="62"/>
      <c r="J643" s="64" t="s">
        <v>3255</v>
      </c>
      <c r="K643" s="13"/>
      <c r="L643" s="73"/>
      <c r="M643" s="74"/>
      <c r="N643" s="74"/>
      <c r="O643" s="74"/>
      <c r="P643" s="74"/>
      <c r="Q643" s="74"/>
      <c r="R643" s="74"/>
    </row>
    <row r="644" spans="1:18">
      <c r="A644" s="29">
        <v>241112000071</v>
      </c>
      <c r="B644" s="59" t="s">
        <v>1430</v>
      </c>
      <c r="C644" s="4" t="s">
        <v>3215</v>
      </c>
      <c r="D644" s="4" t="s">
        <v>3216</v>
      </c>
      <c r="E644" s="3" t="s">
        <v>3256</v>
      </c>
      <c r="F644" s="3" t="s">
        <v>3257</v>
      </c>
      <c r="G644" s="137" t="s">
        <v>1435</v>
      </c>
      <c r="H644" s="60"/>
      <c r="I644" s="118" t="s">
        <v>1403</v>
      </c>
      <c r="J644" s="64" t="s">
        <v>3258</v>
      </c>
      <c r="K644" s="11"/>
      <c r="L644" s="73" t="s">
        <v>3259</v>
      </c>
      <c r="M644" s="74" t="s">
        <v>3260</v>
      </c>
      <c r="N644" s="74"/>
      <c r="O644" s="74" t="s">
        <v>3261</v>
      </c>
      <c r="P644" s="74"/>
      <c r="Q644" s="74" t="s">
        <v>10697</v>
      </c>
      <c r="R644" s="74"/>
    </row>
    <row r="645" spans="1:18">
      <c r="A645" s="29">
        <v>250528104001</v>
      </c>
      <c r="B645" s="61"/>
      <c r="C645" s="4" t="s">
        <v>3215</v>
      </c>
      <c r="D645" s="4" t="s">
        <v>3216</v>
      </c>
      <c r="E645" s="7" t="s">
        <v>3262</v>
      </c>
      <c r="F645" s="3" t="s">
        <v>3246</v>
      </c>
      <c r="G645" s="138" t="s">
        <v>1435</v>
      </c>
      <c r="H645" s="62"/>
      <c r="J645" s="64" t="s">
        <v>3263</v>
      </c>
      <c r="K645" s="13"/>
      <c r="L645" s="73"/>
      <c r="M645" s="74"/>
      <c r="N645" s="74"/>
      <c r="O645" s="74"/>
      <c r="P645" s="74"/>
      <c r="Q645" s="74"/>
      <c r="R645" s="74"/>
    </row>
    <row r="646" spans="1:18">
      <c r="A646" s="29">
        <v>250418220112</v>
      </c>
      <c r="B646" s="59" t="s">
        <v>1430</v>
      </c>
      <c r="C646" s="4" t="s">
        <v>3215</v>
      </c>
      <c r="D646" s="4" t="s">
        <v>3216</v>
      </c>
      <c r="E646" s="3" t="s">
        <v>3264</v>
      </c>
      <c r="F646" s="3" t="s">
        <v>1768</v>
      </c>
      <c r="G646" s="137" t="s">
        <v>1435</v>
      </c>
      <c r="H646" s="60"/>
      <c r="J646" s="64" t="s">
        <v>3265</v>
      </c>
      <c r="K646" s="13"/>
      <c r="L646" s="73" t="s">
        <v>3266</v>
      </c>
      <c r="M646" s="74" t="s">
        <v>3267</v>
      </c>
      <c r="N646" s="74"/>
      <c r="O646" s="74" t="s">
        <v>3268</v>
      </c>
      <c r="P646" s="74"/>
      <c r="Q646" s="74"/>
      <c r="R646" s="74" t="s">
        <v>3269</v>
      </c>
    </row>
    <row r="647" spans="1:18">
      <c r="A647" s="29">
        <v>251120121100</v>
      </c>
      <c r="C647" s="4" t="s">
        <v>3215</v>
      </c>
      <c r="D647" s="4" t="s">
        <v>3216</v>
      </c>
      <c r="E647" s="3" t="s">
        <v>3270</v>
      </c>
      <c r="F647" s="5" t="s">
        <v>1506</v>
      </c>
      <c r="G647" s="137" t="s">
        <v>1435</v>
      </c>
      <c r="J647" s="5" t="s">
        <v>3271</v>
      </c>
      <c r="L647" s="74" t="s">
        <v>3272</v>
      </c>
      <c r="M647" s="74" t="s">
        <v>3273</v>
      </c>
      <c r="O647" s="74" t="s">
        <v>3273</v>
      </c>
    </row>
    <row r="648" spans="1:18">
      <c r="A648" s="29">
        <v>251120121200</v>
      </c>
      <c r="B648" s="61"/>
      <c r="C648" s="4" t="s">
        <v>3215</v>
      </c>
      <c r="D648" s="4" t="s">
        <v>3216</v>
      </c>
      <c r="E648" s="3" t="s">
        <v>3274</v>
      </c>
      <c r="F648" s="3" t="s">
        <v>1506</v>
      </c>
      <c r="G648" s="137" t="s">
        <v>1435</v>
      </c>
      <c r="H648" s="62"/>
      <c r="J648" s="5" t="s">
        <v>3275</v>
      </c>
      <c r="K648" s="13"/>
      <c r="L648" s="74" t="s">
        <v>3276</v>
      </c>
      <c r="M648" s="74" t="s">
        <v>3277</v>
      </c>
      <c r="N648" s="74"/>
      <c r="O648" s="74" t="s">
        <v>3277</v>
      </c>
      <c r="P648" s="74"/>
      <c r="Q648" s="74"/>
      <c r="R648" s="74"/>
    </row>
    <row r="649" spans="1:18">
      <c r="A649" s="29">
        <v>251120121300</v>
      </c>
      <c r="B649" s="61"/>
      <c r="C649" s="4" t="s">
        <v>3215</v>
      </c>
      <c r="D649" s="4" t="s">
        <v>3216</v>
      </c>
      <c r="E649" s="3" t="s">
        <v>3278</v>
      </c>
      <c r="F649" s="26" t="s">
        <v>1506</v>
      </c>
      <c r="G649" s="137" t="s">
        <v>1435</v>
      </c>
      <c r="H649" s="62"/>
      <c r="J649" s="5" t="s">
        <v>3279</v>
      </c>
      <c r="K649" s="13"/>
      <c r="L649" s="74" t="s">
        <v>3280</v>
      </c>
      <c r="M649" s="74" t="s">
        <v>3281</v>
      </c>
      <c r="N649" s="74"/>
      <c r="O649" s="74" t="s">
        <v>3281</v>
      </c>
      <c r="P649" s="74"/>
      <c r="Q649" s="74"/>
      <c r="R649" s="74"/>
    </row>
    <row r="650" spans="1:18">
      <c r="A650" s="29">
        <v>251120121400</v>
      </c>
      <c r="B650" s="61"/>
      <c r="C650" s="4" t="s">
        <v>3215</v>
      </c>
      <c r="D650" s="4" t="s">
        <v>3216</v>
      </c>
      <c r="E650" s="3" t="s">
        <v>3282</v>
      </c>
      <c r="F650" s="3" t="s">
        <v>1506</v>
      </c>
      <c r="G650" s="137" t="s">
        <v>1435</v>
      </c>
      <c r="H650" s="62"/>
      <c r="J650" s="5" t="s">
        <v>3283</v>
      </c>
      <c r="K650" s="13"/>
      <c r="L650" s="74" t="s">
        <v>3284</v>
      </c>
      <c r="M650" s="74" t="s">
        <v>3285</v>
      </c>
      <c r="N650" s="74"/>
      <c r="O650" s="74" t="s">
        <v>3285</v>
      </c>
      <c r="P650" s="74"/>
      <c r="Q650" s="74"/>
      <c r="R650" s="74"/>
    </row>
    <row r="651" spans="1:18">
      <c r="A651" s="29">
        <v>250617090055</v>
      </c>
      <c r="B651" s="61"/>
      <c r="C651" s="4" t="s">
        <v>3215</v>
      </c>
      <c r="D651" s="4" t="s">
        <v>3286</v>
      </c>
      <c r="E651" s="7" t="s">
        <v>3287</v>
      </c>
      <c r="F651" s="3" t="s">
        <v>1456</v>
      </c>
      <c r="G651" s="138" t="s">
        <v>1435</v>
      </c>
      <c r="H651" s="62"/>
      <c r="J651" s="64" t="s">
        <v>3288</v>
      </c>
      <c r="K651" s="13"/>
      <c r="L651" s="73"/>
      <c r="M651" s="74"/>
      <c r="N651" s="74"/>
      <c r="O651" s="74"/>
      <c r="P651" s="74"/>
      <c r="Q651" s="74"/>
      <c r="R651" s="74"/>
    </row>
    <row r="652" spans="1:18">
      <c r="A652" s="29">
        <v>250617090109</v>
      </c>
      <c r="B652" s="61"/>
      <c r="C652" s="4" t="s">
        <v>3215</v>
      </c>
      <c r="D652" s="4" t="s">
        <v>3286</v>
      </c>
      <c r="E652" s="7" t="s">
        <v>3289</v>
      </c>
      <c r="F652" s="3" t="s">
        <v>1506</v>
      </c>
      <c r="G652" s="138" t="s">
        <v>1435</v>
      </c>
      <c r="H652" s="62"/>
      <c r="J652" s="64" t="s">
        <v>3290</v>
      </c>
      <c r="K652" s="13"/>
      <c r="L652" s="73"/>
      <c r="M652" s="74"/>
      <c r="N652" s="74"/>
      <c r="O652" s="74"/>
      <c r="P652" s="74"/>
      <c r="Q652" s="74"/>
      <c r="R652" s="74"/>
    </row>
    <row r="653" spans="1:18">
      <c r="A653" s="29">
        <v>241112000074</v>
      </c>
      <c r="B653" s="59" t="s">
        <v>1430</v>
      </c>
      <c r="C653" s="4" t="s">
        <v>3215</v>
      </c>
      <c r="D653" s="4" t="s">
        <v>3286</v>
      </c>
      <c r="E653" s="3" t="s">
        <v>3291</v>
      </c>
      <c r="F653" s="3" t="s">
        <v>2236</v>
      </c>
      <c r="G653" s="137" t="s">
        <v>1435</v>
      </c>
      <c r="H653" s="60"/>
      <c r="J653" s="64" t="s">
        <v>2237</v>
      </c>
      <c r="K653" s="11"/>
      <c r="L653" s="73" t="s">
        <v>3292</v>
      </c>
      <c r="M653" s="74" t="s">
        <v>3293</v>
      </c>
      <c r="N653" s="74" t="s">
        <v>3293</v>
      </c>
      <c r="O653" s="74" t="s">
        <v>3293</v>
      </c>
      <c r="P653" s="74" t="s">
        <v>3294</v>
      </c>
      <c r="Q653" s="74" t="s">
        <v>3295</v>
      </c>
      <c r="R653" s="74"/>
    </row>
    <row r="654" spans="1:18">
      <c r="A654" s="29">
        <v>241112000075</v>
      </c>
      <c r="B654" s="59" t="s">
        <v>1430</v>
      </c>
      <c r="C654" s="4" t="s">
        <v>3215</v>
      </c>
      <c r="D654" s="4" t="s">
        <v>3286</v>
      </c>
      <c r="E654" s="3" t="s">
        <v>3296</v>
      </c>
      <c r="F654" s="3" t="s">
        <v>2469</v>
      </c>
      <c r="G654" s="137" t="s">
        <v>1435</v>
      </c>
      <c r="H654" s="60"/>
      <c r="J654" s="64" t="s">
        <v>3297</v>
      </c>
      <c r="K654" s="13"/>
      <c r="L654" s="73" t="s">
        <v>3298</v>
      </c>
      <c r="M654" s="74" t="s">
        <v>3299</v>
      </c>
      <c r="N654" s="74" t="s">
        <v>3299</v>
      </c>
      <c r="O654" s="74" t="s">
        <v>3299</v>
      </c>
      <c r="P654" s="74"/>
      <c r="Q654" s="74"/>
      <c r="R654" s="74"/>
    </row>
    <row r="655" spans="1:18">
      <c r="A655" s="29">
        <v>250414120600</v>
      </c>
      <c r="B655" s="59" t="s">
        <v>1430</v>
      </c>
      <c r="C655" s="4" t="s">
        <v>3215</v>
      </c>
      <c r="D655" s="4" t="s">
        <v>3286</v>
      </c>
      <c r="E655" s="3" t="s">
        <v>3300</v>
      </c>
      <c r="F655" s="3" t="s">
        <v>1924</v>
      </c>
      <c r="G655" s="137" t="s">
        <v>1435</v>
      </c>
      <c r="H655" s="60"/>
      <c r="J655" s="64" t="s">
        <v>3301</v>
      </c>
      <c r="K655" s="13"/>
      <c r="L655" s="73"/>
      <c r="M655" s="74"/>
      <c r="N655" s="74" t="s">
        <v>3302</v>
      </c>
      <c r="O655" s="74"/>
      <c r="P655" s="74"/>
      <c r="Q655" s="74"/>
      <c r="R655" s="74"/>
    </row>
    <row r="656" spans="1:18">
      <c r="A656" s="29">
        <v>241112000077</v>
      </c>
      <c r="B656" s="59" t="s">
        <v>1430</v>
      </c>
      <c r="C656" s="4" t="s">
        <v>3215</v>
      </c>
      <c r="D656" s="4" t="s">
        <v>3286</v>
      </c>
      <c r="E656" s="3" t="s">
        <v>3303</v>
      </c>
      <c r="F656" s="3" t="s">
        <v>1768</v>
      </c>
      <c r="G656" s="138" t="s">
        <v>1463</v>
      </c>
      <c r="H656" s="60"/>
      <c r="J656" s="64" t="s">
        <v>3304</v>
      </c>
      <c r="K656" s="11"/>
      <c r="L656" s="73"/>
      <c r="M656" s="74"/>
      <c r="N656" s="74"/>
      <c r="O656" s="74"/>
      <c r="P656" s="74"/>
      <c r="Q656" s="74"/>
      <c r="R656" s="74"/>
    </row>
    <row r="657" spans="1:18">
      <c r="A657" s="29">
        <v>250617090057</v>
      </c>
      <c r="B657" s="61"/>
      <c r="C657" s="4" t="s">
        <v>3215</v>
      </c>
      <c r="D657" s="4" t="s">
        <v>3286</v>
      </c>
      <c r="E657" s="7" t="s">
        <v>1848</v>
      </c>
      <c r="F657" s="3" t="s">
        <v>1456</v>
      </c>
      <c r="G657" s="138" t="s">
        <v>1435</v>
      </c>
      <c r="H657" s="62"/>
      <c r="I657" s="118" t="s">
        <v>1403</v>
      </c>
      <c r="J657" s="64" t="s">
        <v>1849</v>
      </c>
      <c r="K657" s="13"/>
      <c r="L657" s="73"/>
      <c r="M657" s="74"/>
      <c r="N657" s="74"/>
      <c r="O657" s="74"/>
      <c r="P657" s="74"/>
      <c r="Q657" s="74"/>
      <c r="R657" s="74"/>
    </row>
    <row r="658" spans="1:18">
      <c r="A658" s="29">
        <v>241112000078</v>
      </c>
      <c r="B658" s="59" t="s">
        <v>1430</v>
      </c>
      <c r="C658" s="4" t="s">
        <v>3215</v>
      </c>
      <c r="D658" s="4" t="s">
        <v>3286</v>
      </c>
      <c r="E658" s="3" t="s">
        <v>3305</v>
      </c>
      <c r="F658" s="3" t="s">
        <v>3306</v>
      </c>
      <c r="G658" s="137" t="s">
        <v>1435</v>
      </c>
      <c r="H658" s="60"/>
      <c r="J658" s="64" t="s">
        <v>3307</v>
      </c>
      <c r="K658" s="11"/>
      <c r="L658" s="73" t="s">
        <v>3308</v>
      </c>
      <c r="M658" s="74" t="s">
        <v>3309</v>
      </c>
      <c r="N658" s="74" t="s">
        <v>3310</v>
      </c>
      <c r="O658" s="74" t="s">
        <v>3309</v>
      </c>
      <c r="P658" s="74"/>
      <c r="Q658" s="74" t="s">
        <v>1421</v>
      </c>
      <c r="R658" s="74"/>
    </row>
    <row r="659" spans="1:18">
      <c r="A659" s="29">
        <v>241112000079</v>
      </c>
      <c r="B659" s="59" t="s">
        <v>1430</v>
      </c>
      <c r="C659" s="4" t="s">
        <v>3215</v>
      </c>
      <c r="D659" s="4" t="s">
        <v>3286</v>
      </c>
      <c r="E659" s="3" t="s">
        <v>3311</v>
      </c>
      <c r="F659" s="3" t="s">
        <v>1671</v>
      </c>
      <c r="G659" s="137" t="s">
        <v>1435</v>
      </c>
      <c r="H659" s="60"/>
      <c r="J659" s="64" t="s">
        <v>3312</v>
      </c>
      <c r="K659" s="11"/>
      <c r="L659" s="73" t="s">
        <v>3313</v>
      </c>
      <c r="M659" s="74" t="s">
        <v>3314</v>
      </c>
      <c r="N659" s="74" t="s">
        <v>3314</v>
      </c>
      <c r="O659" s="74" t="s">
        <v>3314</v>
      </c>
      <c r="P659" s="74" t="s">
        <v>1421</v>
      </c>
      <c r="Q659" s="74" t="s">
        <v>1421</v>
      </c>
      <c r="R659" s="74"/>
    </row>
    <row r="660" spans="1:18">
      <c r="A660" s="29">
        <v>250617090050</v>
      </c>
      <c r="B660" s="61"/>
      <c r="C660" s="4" t="s">
        <v>3215</v>
      </c>
      <c r="D660" s="4" t="s">
        <v>3286</v>
      </c>
      <c r="E660" s="7" t="s">
        <v>3315</v>
      </c>
      <c r="F660" s="3" t="s">
        <v>3316</v>
      </c>
      <c r="G660" s="138" t="s">
        <v>1435</v>
      </c>
      <c r="H660" s="62"/>
      <c r="J660" s="64" t="s">
        <v>3317</v>
      </c>
      <c r="K660" s="13"/>
      <c r="L660" s="73"/>
      <c r="M660" s="74"/>
      <c r="N660" s="74"/>
      <c r="O660" s="74"/>
      <c r="P660" s="74"/>
      <c r="Q660" s="74"/>
      <c r="R660" s="74"/>
    </row>
    <row r="661" spans="1:18">
      <c r="A661" s="29">
        <v>250410114309</v>
      </c>
      <c r="B661" s="59" t="s">
        <v>1430</v>
      </c>
      <c r="C661" s="4" t="s">
        <v>3215</v>
      </c>
      <c r="D661" s="4" t="s">
        <v>3286</v>
      </c>
      <c r="E661" s="3" t="s">
        <v>3318</v>
      </c>
      <c r="F661" s="3" t="s">
        <v>1748</v>
      </c>
      <c r="G661" s="138" t="s">
        <v>1435</v>
      </c>
      <c r="H661" s="60"/>
      <c r="J661" s="64" t="s">
        <v>3319</v>
      </c>
      <c r="K661" s="13"/>
      <c r="L661" s="73"/>
      <c r="M661" s="74"/>
      <c r="N661" s="74"/>
      <c r="O661" s="74"/>
      <c r="P661" s="74"/>
      <c r="Q661" s="74"/>
      <c r="R661" s="74"/>
    </row>
    <row r="662" spans="1:18">
      <c r="A662" s="29">
        <v>250410114310</v>
      </c>
      <c r="B662" s="59" t="s">
        <v>1430</v>
      </c>
      <c r="C662" s="4" t="s">
        <v>3215</v>
      </c>
      <c r="D662" s="4" t="s">
        <v>3286</v>
      </c>
      <c r="E662" s="3" t="s">
        <v>3320</v>
      </c>
      <c r="F662" s="3" t="s">
        <v>1735</v>
      </c>
      <c r="G662" s="138" t="s">
        <v>1435</v>
      </c>
      <c r="H662" s="60"/>
      <c r="J662" s="64" t="s">
        <v>3321</v>
      </c>
      <c r="K662" s="13"/>
      <c r="L662" s="73"/>
      <c r="M662" s="74"/>
      <c r="N662" s="74"/>
      <c r="O662" s="74"/>
      <c r="P662" s="74"/>
      <c r="Q662" s="74"/>
      <c r="R662" s="74"/>
    </row>
    <row r="663" spans="1:18">
      <c r="A663" s="29">
        <v>250331114311</v>
      </c>
      <c r="B663" s="59" t="s">
        <v>1430</v>
      </c>
      <c r="C663" s="4" t="s">
        <v>3215</v>
      </c>
      <c r="D663" s="4" t="s">
        <v>3286</v>
      </c>
      <c r="E663" s="3" t="s">
        <v>3322</v>
      </c>
      <c r="F663" s="3" t="s">
        <v>2738</v>
      </c>
      <c r="G663" s="138" t="s">
        <v>1435</v>
      </c>
      <c r="H663" s="60"/>
      <c r="J663" s="64" t="s">
        <v>3323</v>
      </c>
      <c r="K663" s="11"/>
      <c r="L663" s="73"/>
      <c r="M663" s="74"/>
      <c r="N663" s="74"/>
      <c r="O663" s="74"/>
      <c r="P663" s="74"/>
      <c r="Q663" s="74"/>
      <c r="R663" s="74"/>
    </row>
    <row r="664" spans="1:18">
      <c r="A664" s="29">
        <v>250214094350</v>
      </c>
      <c r="B664" s="59" t="s">
        <v>1430</v>
      </c>
      <c r="C664" s="4" t="s">
        <v>3215</v>
      </c>
      <c r="D664" s="4" t="s">
        <v>3286</v>
      </c>
      <c r="E664" s="3" t="s">
        <v>3324</v>
      </c>
      <c r="F664" s="3" t="s">
        <v>3325</v>
      </c>
      <c r="G664" s="138" t="s">
        <v>1435</v>
      </c>
      <c r="H664" s="60"/>
      <c r="J664" s="64" t="s">
        <v>3326</v>
      </c>
      <c r="K664" s="11"/>
      <c r="L664" s="73" t="s">
        <v>3327</v>
      </c>
      <c r="M664" s="74"/>
      <c r="N664" s="74"/>
      <c r="O664" s="74"/>
      <c r="P664" s="74"/>
      <c r="Q664" s="74"/>
      <c r="R664" s="74"/>
    </row>
    <row r="665" spans="1:18">
      <c r="A665" s="29">
        <v>241112000082</v>
      </c>
      <c r="B665" s="59" t="s">
        <v>1430</v>
      </c>
      <c r="C665" s="4" t="s">
        <v>3215</v>
      </c>
      <c r="D665" s="4" t="s">
        <v>3286</v>
      </c>
      <c r="E665" s="3" t="s">
        <v>3328</v>
      </c>
      <c r="F665" s="3" t="s">
        <v>3329</v>
      </c>
      <c r="G665" s="137" t="s">
        <v>1435</v>
      </c>
      <c r="H665" s="60"/>
      <c r="J665" s="64" t="s">
        <v>3330</v>
      </c>
      <c r="K665" s="11" t="s">
        <v>3331</v>
      </c>
      <c r="L665" s="73" t="s">
        <v>3332</v>
      </c>
      <c r="M665" s="74"/>
      <c r="N665" s="74"/>
      <c r="O665" s="74" t="s">
        <v>1421</v>
      </c>
      <c r="P665" s="74"/>
      <c r="Q665" s="74"/>
      <c r="R665" s="74"/>
    </row>
    <row r="666" spans="1:18">
      <c r="A666" s="29">
        <v>250528104057</v>
      </c>
      <c r="B666" s="61"/>
      <c r="C666" s="4" t="s">
        <v>3215</v>
      </c>
      <c r="D666" s="4" t="s">
        <v>3286</v>
      </c>
      <c r="E666" s="7" t="s">
        <v>3333</v>
      </c>
      <c r="F666" s="3" t="s">
        <v>2349</v>
      </c>
      <c r="G666" s="138" t="s">
        <v>1435</v>
      </c>
      <c r="H666" s="62"/>
      <c r="J666" s="64" t="s">
        <v>3334</v>
      </c>
      <c r="K666" s="13"/>
      <c r="L666" s="73"/>
      <c r="M666" s="74"/>
      <c r="N666" s="74"/>
      <c r="O666" s="74"/>
      <c r="P666" s="74"/>
      <c r="Q666" s="74"/>
      <c r="R666" s="74"/>
    </row>
    <row r="667" spans="1:18">
      <c r="A667" s="29">
        <v>250528104055</v>
      </c>
      <c r="B667" s="61"/>
      <c r="C667" s="4" t="s">
        <v>3215</v>
      </c>
      <c r="D667" s="4" t="s">
        <v>3286</v>
      </c>
      <c r="E667" s="7" t="s">
        <v>3335</v>
      </c>
      <c r="F667" s="3" t="s">
        <v>1748</v>
      </c>
      <c r="G667" s="138" t="s">
        <v>1435</v>
      </c>
      <c r="H667" s="62"/>
      <c r="J667" s="64" t="s">
        <v>3336</v>
      </c>
      <c r="K667" s="13"/>
      <c r="L667" s="73"/>
      <c r="M667" s="74"/>
      <c r="N667" s="74"/>
      <c r="O667" s="74"/>
      <c r="P667" s="74"/>
      <c r="Q667" s="74"/>
      <c r="R667" s="74"/>
    </row>
    <row r="668" spans="1:18">
      <c r="A668" s="29">
        <v>250617090049</v>
      </c>
      <c r="B668" s="61"/>
      <c r="C668" s="4" t="s">
        <v>3215</v>
      </c>
      <c r="D668" s="4" t="s">
        <v>3286</v>
      </c>
      <c r="E668" s="7" t="s">
        <v>3337</v>
      </c>
      <c r="F668" s="3" t="s">
        <v>3338</v>
      </c>
      <c r="G668" s="138" t="s">
        <v>1435</v>
      </c>
      <c r="H668" s="62"/>
      <c r="J668" s="64" t="s">
        <v>3339</v>
      </c>
      <c r="K668" s="13"/>
      <c r="L668" s="73"/>
      <c r="M668" s="74"/>
      <c r="N668" s="74"/>
      <c r="O668" s="74"/>
      <c r="P668" s="74"/>
      <c r="Q668" s="74"/>
      <c r="R668" s="74"/>
    </row>
    <row r="669" spans="1:18">
      <c r="A669" s="29">
        <v>250625100000</v>
      </c>
      <c r="B669" s="4"/>
      <c r="C669" s="4" t="s">
        <v>3215</v>
      </c>
      <c r="D669" s="4" t="s">
        <v>3286</v>
      </c>
      <c r="E669" s="3" t="s">
        <v>3340</v>
      </c>
      <c r="F669" s="3" t="s">
        <v>3341</v>
      </c>
      <c r="G669" s="138" t="s">
        <v>1435</v>
      </c>
      <c r="H669" s="4"/>
      <c r="I669" s="3"/>
      <c r="J669" s="64" t="s">
        <v>3342</v>
      </c>
      <c r="K669" s="95"/>
      <c r="L669" s="73"/>
      <c r="M669" s="96"/>
      <c r="N669" s="96"/>
      <c r="O669" s="96"/>
      <c r="P669" s="96"/>
      <c r="Q669" s="74"/>
      <c r="R669" s="74"/>
    </row>
    <row r="670" spans="1:18">
      <c r="A670" s="29">
        <v>241112000080</v>
      </c>
      <c r="B670" s="59" t="s">
        <v>1430</v>
      </c>
      <c r="C670" s="4" t="s">
        <v>3215</v>
      </c>
      <c r="D670" s="4" t="s">
        <v>3286</v>
      </c>
      <c r="E670" s="3" t="s">
        <v>3343</v>
      </c>
      <c r="F670" s="3" t="s">
        <v>3344</v>
      </c>
      <c r="G670" s="137" t="s">
        <v>1435</v>
      </c>
      <c r="H670" s="60"/>
      <c r="J670" s="64" t="s">
        <v>3345</v>
      </c>
      <c r="K670" s="11"/>
      <c r="L670" s="73" t="s">
        <v>3346</v>
      </c>
      <c r="M670" s="74" t="s">
        <v>10596</v>
      </c>
      <c r="N670" s="74" t="s">
        <v>10596</v>
      </c>
      <c r="O670" s="74" t="s">
        <v>3347</v>
      </c>
      <c r="P670" s="74"/>
      <c r="Q670" s="74" t="s">
        <v>10698</v>
      </c>
      <c r="R670" s="74"/>
    </row>
    <row r="671" spans="1:18">
      <c r="A671" s="29">
        <v>241112000083</v>
      </c>
      <c r="B671" s="59" t="s">
        <v>1430</v>
      </c>
      <c r="C671" s="4" t="s">
        <v>3215</v>
      </c>
      <c r="D671" s="4" t="s">
        <v>3286</v>
      </c>
      <c r="E671" s="3" t="s">
        <v>3348</v>
      </c>
      <c r="F671" s="3" t="s">
        <v>3349</v>
      </c>
      <c r="G671" s="138" t="s">
        <v>1435</v>
      </c>
      <c r="H671" s="60"/>
      <c r="J671" s="64" t="s">
        <v>3350</v>
      </c>
      <c r="K671" s="11" t="s">
        <v>3351</v>
      </c>
      <c r="L671" s="73" t="s">
        <v>3352</v>
      </c>
      <c r="M671" s="74" t="s">
        <v>3353</v>
      </c>
      <c r="N671" s="74"/>
      <c r="O671" s="74"/>
      <c r="P671" s="74"/>
      <c r="Q671" s="74"/>
      <c r="R671" s="74"/>
    </row>
    <row r="672" spans="1:18">
      <c r="A672" s="29">
        <v>241112000084</v>
      </c>
      <c r="B672" s="59" t="s">
        <v>1430</v>
      </c>
      <c r="C672" s="4" t="s">
        <v>3215</v>
      </c>
      <c r="D672" s="4" t="s">
        <v>3286</v>
      </c>
      <c r="E672" s="3" t="s">
        <v>3354</v>
      </c>
      <c r="F672" s="3" t="s">
        <v>3355</v>
      </c>
      <c r="G672" s="137" t="s">
        <v>1435</v>
      </c>
      <c r="H672" s="60"/>
      <c r="J672" s="64" t="s">
        <v>3356</v>
      </c>
      <c r="K672" s="11"/>
      <c r="L672" s="73" t="s">
        <v>3357</v>
      </c>
      <c r="M672" s="74" t="s">
        <v>3358</v>
      </c>
      <c r="N672" s="74" t="s">
        <v>3358</v>
      </c>
      <c r="O672" s="74" t="s">
        <v>3358</v>
      </c>
      <c r="P672" s="74"/>
      <c r="Q672" s="74"/>
      <c r="R672" s="74"/>
    </row>
    <row r="673" spans="1:18">
      <c r="A673" s="29">
        <v>250617090052</v>
      </c>
      <c r="B673" s="61"/>
      <c r="C673" s="4" t="s">
        <v>3215</v>
      </c>
      <c r="D673" s="4" t="s">
        <v>3286</v>
      </c>
      <c r="E673" s="7" t="s">
        <v>3359</v>
      </c>
      <c r="F673" s="3" t="s">
        <v>3360</v>
      </c>
      <c r="G673" s="138" t="s">
        <v>1435</v>
      </c>
      <c r="H673" s="62"/>
      <c r="J673" s="64" t="s">
        <v>3361</v>
      </c>
      <c r="K673" s="13"/>
      <c r="L673" s="73"/>
      <c r="M673" s="74"/>
      <c r="N673" s="74"/>
      <c r="O673" s="74"/>
      <c r="P673" s="74"/>
      <c r="Q673" s="74"/>
      <c r="R673" s="74"/>
    </row>
    <row r="674" spans="1:18">
      <c r="A674" s="29">
        <v>250617090051</v>
      </c>
      <c r="B674" s="61"/>
      <c r="C674" s="4" t="s">
        <v>3215</v>
      </c>
      <c r="D674" s="4" t="s">
        <v>3286</v>
      </c>
      <c r="E674" s="7" t="s">
        <v>3362</v>
      </c>
      <c r="F674" s="3" t="s">
        <v>3363</v>
      </c>
      <c r="G674" s="138" t="s">
        <v>1435</v>
      </c>
      <c r="H674" s="62"/>
      <c r="J674" s="64" t="s">
        <v>3364</v>
      </c>
      <c r="K674" s="13"/>
      <c r="L674" s="73"/>
      <c r="M674" s="74"/>
      <c r="N674" s="74"/>
      <c r="O674" s="74"/>
      <c r="P674" s="74"/>
      <c r="Q674" s="74"/>
      <c r="R674" s="74"/>
    </row>
    <row r="675" spans="1:18">
      <c r="A675" s="29">
        <v>250617090053</v>
      </c>
      <c r="B675" s="61"/>
      <c r="C675" s="4" t="s">
        <v>3215</v>
      </c>
      <c r="D675" s="4" t="s">
        <v>3286</v>
      </c>
      <c r="E675" s="7" t="s">
        <v>3365</v>
      </c>
      <c r="F675" s="3" t="s">
        <v>3366</v>
      </c>
      <c r="G675" s="138" t="s">
        <v>1435</v>
      </c>
      <c r="H675" s="62"/>
      <c r="J675" s="64" t="s">
        <v>3367</v>
      </c>
      <c r="K675" s="13"/>
      <c r="L675" s="73"/>
      <c r="M675" s="74"/>
      <c r="N675" s="74"/>
      <c r="O675" s="74"/>
      <c r="P675" s="74"/>
      <c r="Q675" s="74"/>
      <c r="R675" s="74"/>
    </row>
    <row r="676" spans="1:18">
      <c r="A676" s="29">
        <v>250617090104</v>
      </c>
      <c r="B676" s="61"/>
      <c r="C676" s="4" t="s">
        <v>3215</v>
      </c>
      <c r="D676" s="4" t="s">
        <v>3286</v>
      </c>
      <c r="E676" s="7" t="s">
        <v>3368</v>
      </c>
      <c r="F676" s="3" t="s">
        <v>2738</v>
      </c>
      <c r="G676" s="138" t="s">
        <v>1435</v>
      </c>
      <c r="H676" s="62"/>
      <c r="J676" s="64" t="s">
        <v>3369</v>
      </c>
      <c r="K676" s="13"/>
      <c r="L676" s="73"/>
      <c r="M676" s="74"/>
      <c r="N676" s="74"/>
      <c r="O676" s="74"/>
      <c r="P676" s="74"/>
      <c r="Q676" s="74"/>
      <c r="R676" s="74"/>
    </row>
    <row r="677" spans="1:18">
      <c r="A677" s="29">
        <v>250617090107</v>
      </c>
      <c r="B677" s="61"/>
      <c r="C677" s="4" t="s">
        <v>3215</v>
      </c>
      <c r="D677" s="4" t="s">
        <v>3286</v>
      </c>
      <c r="E677" s="7" t="s">
        <v>3370</v>
      </c>
      <c r="F677" s="3" t="s">
        <v>3355</v>
      </c>
      <c r="G677" s="138" t="s">
        <v>1435</v>
      </c>
      <c r="H677" s="62"/>
      <c r="J677" s="64" t="s">
        <v>3371</v>
      </c>
      <c r="K677" s="13"/>
      <c r="L677" s="73"/>
      <c r="M677" s="74"/>
      <c r="N677" s="74"/>
      <c r="O677" s="74"/>
      <c r="P677" s="74"/>
      <c r="Q677" s="74"/>
      <c r="R677" s="74"/>
    </row>
    <row r="678" spans="1:18">
      <c r="A678" s="29">
        <v>250617090103</v>
      </c>
      <c r="B678" s="61"/>
      <c r="C678" s="4" t="s">
        <v>3215</v>
      </c>
      <c r="D678" s="4" t="s">
        <v>3286</v>
      </c>
      <c r="E678" s="7" t="s">
        <v>3372</v>
      </c>
      <c r="F678" s="3" t="s">
        <v>2811</v>
      </c>
      <c r="G678" s="138" t="s">
        <v>1435</v>
      </c>
      <c r="H678" s="62"/>
      <c r="J678" s="64" t="s">
        <v>3373</v>
      </c>
      <c r="K678" s="13"/>
      <c r="L678" s="73"/>
      <c r="M678" s="74"/>
      <c r="N678" s="74"/>
      <c r="O678" s="74"/>
      <c r="P678" s="74"/>
      <c r="Q678" s="74"/>
      <c r="R678" s="74"/>
    </row>
    <row r="679" spans="1:18">
      <c r="A679" s="29">
        <v>250617090106</v>
      </c>
      <c r="B679" s="61"/>
      <c r="C679" s="4" t="s">
        <v>3215</v>
      </c>
      <c r="D679" s="4" t="s">
        <v>3286</v>
      </c>
      <c r="E679" s="7" t="s">
        <v>3374</v>
      </c>
      <c r="F679" s="3" t="s">
        <v>3375</v>
      </c>
      <c r="G679" s="138" t="s">
        <v>3376</v>
      </c>
      <c r="H679" s="62"/>
      <c r="J679" s="64" t="s">
        <v>3377</v>
      </c>
      <c r="K679" s="13"/>
      <c r="L679" s="73"/>
      <c r="M679" s="74"/>
      <c r="N679" s="74"/>
      <c r="O679" s="74"/>
      <c r="P679" s="74"/>
      <c r="Q679" s="74"/>
      <c r="R679" s="74"/>
    </row>
    <row r="680" spans="1:18">
      <c r="A680" s="29">
        <v>250617090105</v>
      </c>
      <c r="B680" s="61"/>
      <c r="C680" s="4" t="s">
        <v>3215</v>
      </c>
      <c r="D680" s="4" t="s">
        <v>3286</v>
      </c>
      <c r="E680" s="7" t="s">
        <v>3378</v>
      </c>
      <c r="F680" s="3" t="s">
        <v>2357</v>
      </c>
      <c r="G680" s="138" t="s">
        <v>1435</v>
      </c>
      <c r="H680" s="62"/>
      <c r="J680" s="64" t="s">
        <v>3379</v>
      </c>
      <c r="K680" s="13"/>
      <c r="L680" s="73"/>
      <c r="M680" s="74"/>
      <c r="N680" s="74"/>
      <c r="O680" s="74"/>
      <c r="P680" s="74"/>
      <c r="Q680" s="74"/>
      <c r="R680" s="74"/>
    </row>
    <row r="681" spans="1:18">
      <c r="A681" s="29">
        <v>250617090108</v>
      </c>
      <c r="B681" s="61"/>
      <c r="C681" s="4" t="s">
        <v>3215</v>
      </c>
      <c r="D681" s="4" t="s">
        <v>3286</v>
      </c>
      <c r="E681" s="7" t="s">
        <v>3380</v>
      </c>
      <c r="F681" s="3" t="s">
        <v>1438</v>
      </c>
      <c r="G681" s="138" t="s">
        <v>1435</v>
      </c>
      <c r="H681" s="62"/>
      <c r="J681" s="64" t="s">
        <v>3381</v>
      </c>
      <c r="K681" s="13"/>
      <c r="L681" s="73"/>
      <c r="M681" s="74"/>
      <c r="N681" s="74"/>
      <c r="O681" s="74"/>
      <c r="P681" s="74"/>
      <c r="Q681" s="74"/>
      <c r="R681" s="74"/>
    </row>
    <row r="682" spans="1:18">
      <c r="A682" s="29">
        <v>250617090102</v>
      </c>
      <c r="B682" s="61"/>
      <c r="C682" s="4" t="s">
        <v>3215</v>
      </c>
      <c r="D682" s="4" t="s">
        <v>3286</v>
      </c>
      <c r="E682" s="7" t="s">
        <v>3382</v>
      </c>
      <c r="F682" s="3" t="s">
        <v>2738</v>
      </c>
      <c r="G682" s="138" t="s">
        <v>1435</v>
      </c>
      <c r="H682" s="62"/>
      <c r="J682" s="64" t="s">
        <v>3383</v>
      </c>
      <c r="K682" s="13"/>
      <c r="L682" s="73"/>
      <c r="M682" s="74"/>
      <c r="N682" s="74"/>
      <c r="O682" s="74"/>
      <c r="P682" s="74"/>
      <c r="Q682" s="74"/>
      <c r="R682" s="74"/>
    </row>
    <row r="683" spans="1:18">
      <c r="A683" s="29">
        <v>260316110300</v>
      </c>
      <c r="B683" s="61"/>
      <c r="C683" s="4" t="s">
        <v>3215</v>
      </c>
      <c r="D683" s="4" t="s">
        <v>3286</v>
      </c>
      <c r="E683" s="3" t="s">
        <v>10254</v>
      </c>
      <c r="F683" s="3" t="s">
        <v>2079</v>
      </c>
      <c r="G683" s="31" t="s">
        <v>1435</v>
      </c>
      <c r="H683" s="62"/>
      <c r="J683" s="3" t="s">
        <v>10255</v>
      </c>
      <c r="K683" s="13"/>
      <c r="L683" s="73"/>
      <c r="M683" s="74"/>
      <c r="N683" s="74"/>
      <c r="O683" s="74"/>
      <c r="P683" s="74"/>
      <c r="Q683" s="74"/>
      <c r="R683" s="74"/>
    </row>
    <row r="684" spans="1:18">
      <c r="A684" s="29">
        <v>260316110700</v>
      </c>
      <c r="B684" s="61"/>
      <c r="C684" s="4" t="s">
        <v>3215</v>
      </c>
      <c r="D684" s="4" t="s">
        <v>3286</v>
      </c>
      <c r="E684" s="3" t="s">
        <v>10256</v>
      </c>
      <c r="F684" s="3" t="s">
        <v>2079</v>
      </c>
      <c r="G684" s="31" t="s">
        <v>1435</v>
      </c>
      <c r="H684" s="62"/>
      <c r="J684" s="3" t="s">
        <v>10257</v>
      </c>
      <c r="K684" s="13"/>
      <c r="L684" s="73"/>
      <c r="M684" s="74"/>
      <c r="N684" s="74"/>
      <c r="O684" s="74"/>
      <c r="P684" s="74"/>
      <c r="Q684" s="74"/>
      <c r="R684" s="74"/>
    </row>
    <row r="685" spans="1:18">
      <c r="A685" s="29">
        <v>260316110900</v>
      </c>
      <c r="B685" s="61"/>
      <c r="C685" s="4" t="s">
        <v>3215</v>
      </c>
      <c r="D685" s="4" t="s">
        <v>3286</v>
      </c>
      <c r="E685" s="3" t="s">
        <v>10340</v>
      </c>
      <c r="F685" s="3" t="s">
        <v>2079</v>
      </c>
      <c r="G685" s="31" t="s">
        <v>1435</v>
      </c>
      <c r="H685" s="62"/>
      <c r="J685" s="3" t="s">
        <v>10258</v>
      </c>
      <c r="K685" s="13"/>
      <c r="L685" s="73"/>
      <c r="M685" s="74"/>
      <c r="N685" s="74"/>
      <c r="O685" s="74"/>
      <c r="P685" s="74"/>
      <c r="Q685" s="74"/>
      <c r="R685" s="74"/>
    </row>
    <row r="686" spans="1:18">
      <c r="A686" s="29">
        <v>260316111200</v>
      </c>
      <c r="B686" s="61"/>
      <c r="C686" s="4" t="s">
        <v>3215</v>
      </c>
      <c r="D686" s="4" t="s">
        <v>3286</v>
      </c>
      <c r="E686" s="3" t="s">
        <v>10259</v>
      </c>
      <c r="F686" s="3" t="s">
        <v>10243</v>
      </c>
      <c r="G686" s="31" t="s">
        <v>1435</v>
      </c>
      <c r="H686" s="62"/>
      <c r="J686" s="3" t="s">
        <v>10260</v>
      </c>
      <c r="K686" s="13"/>
      <c r="L686" s="73"/>
      <c r="M686" s="74"/>
      <c r="N686" s="74"/>
      <c r="O686" s="74"/>
      <c r="P686" s="74"/>
      <c r="Q686" s="74"/>
      <c r="R686" s="74"/>
    </row>
    <row r="687" spans="1:18">
      <c r="A687" s="29">
        <v>260316111600</v>
      </c>
      <c r="B687" s="61"/>
      <c r="C687" s="4" t="s">
        <v>3215</v>
      </c>
      <c r="D687" s="4" t="s">
        <v>3286</v>
      </c>
      <c r="E687" s="3" t="s">
        <v>10261</v>
      </c>
      <c r="F687" s="3" t="s">
        <v>2079</v>
      </c>
      <c r="G687" s="31" t="s">
        <v>1435</v>
      </c>
      <c r="H687" s="62"/>
      <c r="J687" s="3" t="s">
        <v>10262</v>
      </c>
      <c r="K687" s="13"/>
      <c r="L687" s="73"/>
      <c r="M687" s="74"/>
      <c r="N687" s="74"/>
      <c r="O687" s="74"/>
      <c r="P687" s="74"/>
      <c r="Q687" s="74"/>
      <c r="R687" s="74"/>
    </row>
    <row r="688" spans="1:18">
      <c r="A688" s="29">
        <v>250924181200</v>
      </c>
      <c r="B688" s="61"/>
      <c r="C688" s="4" t="s">
        <v>3215</v>
      </c>
      <c r="D688" s="4" t="s">
        <v>3286</v>
      </c>
      <c r="E688" s="3" t="s">
        <v>3384</v>
      </c>
      <c r="F688" s="3" t="s">
        <v>1671</v>
      </c>
      <c r="G688" s="139" t="s">
        <v>1435</v>
      </c>
      <c r="H688" s="62"/>
      <c r="J688" s="3" t="s">
        <v>3385</v>
      </c>
      <c r="K688" s="13"/>
      <c r="L688" s="73"/>
      <c r="M688" s="74"/>
      <c r="N688" s="74"/>
      <c r="O688" s="74"/>
      <c r="P688" s="74"/>
      <c r="Q688" s="74"/>
      <c r="R688" s="74"/>
    </row>
    <row r="689" spans="1:18">
      <c r="A689" s="29">
        <v>250528104015</v>
      </c>
      <c r="B689" s="61"/>
      <c r="C689" s="4" t="s">
        <v>3215</v>
      </c>
      <c r="D689" s="4" t="s">
        <v>3286</v>
      </c>
      <c r="E689" s="7" t="s">
        <v>3386</v>
      </c>
      <c r="F689" s="3" t="s">
        <v>1887</v>
      </c>
      <c r="G689" s="138" t="s">
        <v>1435</v>
      </c>
      <c r="H689" s="62"/>
      <c r="J689" s="64" t="s">
        <v>11002</v>
      </c>
      <c r="K689" s="13"/>
      <c r="L689" s="73"/>
      <c r="M689" s="74"/>
      <c r="N689" s="74"/>
      <c r="O689" s="74"/>
      <c r="P689" s="74"/>
      <c r="Q689" s="74"/>
      <c r="R689" s="74"/>
    </row>
    <row r="690" spans="1:18">
      <c r="A690" s="29">
        <v>241112000085</v>
      </c>
      <c r="B690" s="59" t="s">
        <v>1430</v>
      </c>
      <c r="C690" s="4" t="s">
        <v>3215</v>
      </c>
      <c r="D690" s="4" t="s">
        <v>3286</v>
      </c>
      <c r="E690" s="3" t="s">
        <v>3387</v>
      </c>
      <c r="F690" s="3" t="s">
        <v>3388</v>
      </c>
      <c r="G690" s="137" t="s">
        <v>1435</v>
      </c>
      <c r="H690" s="60"/>
      <c r="J690" s="64" t="s">
        <v>3389</v>
      </c>
      <c r="K690" s="11"/>
      <c r="L690" s="73" t="s">
        <v>3390</v>
      </c>
      <c r="M690" s="74" t="s">
        <v>3391</v>
      </c>
      <c r="N690" s="74" t="s">
        <v>3391</v>
      </c>
      <c r="O690" s="74" t="s">
        <v>3391</v>
      </c>
      <c r="P690" s="74"/>
      <c r="Q690" s="74"/>
      <c r="R690" s="74"/>
    </row>
    <row r="691" spans="1:18">
      <c r="A691" s="29">
        <v>250617090056</v>
      </c>
      <c r="B691" s="61"/>
      <c r="C691" s="4" t="s">
        <v>3215</v>
      </c>
      <c r="D691" s="4" t="s">
        <v>3286</v>
      </c>
      <c r="E691" s="7" t="s">
        <v>3392</v>
      </c>
      <c r="F691" s="3" t="s">
        <v>1506</v>
      </c>
      <c r="G691" s="138" t="s">
        <v>1435</v>
      </c>
      <c r="H691" s="62"/>
      <c r="J691" s="64" t="s">
        <v>3393</v>
      </c>
      <c r="K691" s="13"/>
      <c r="L691" s="73"/>
      <c r="M691" s="74"/>
      <c r="N691" s="74"/>
      <c r="O691" s="74"/>
      <c r="P691" s="74"/>
      <c r="Q691" s="74"/>
      <c r="R691" s="74"/>
    </row>
    <row r="692" spans="1:18">
      <c r="A692" s="29">
        <v>241112000081</v>
      </c>
      <c r="B692" s="59" t="s">
        <v>1430</v>
      </c>
      <c r="C692" s="4" t="s">
        <v>3215</v>
      </c>
      <c r="D692" s="4" t="s">
        <v>3286</v>
      </c>
      <c r="E692" s="3" t="s">
        <v>3394</v>
      </c>
      <c r="F692" s="3" t="s">
        <v>2095</v>
      </c>
      <c r="G692" s="137" t="s">
        <v>1435</v>
      </c>
      <c r="H692" s="60"/>
      <c r="J692" s="64" t="s">
        <v>3395</v>
      </c>
      <c r="K692" s="11"/>
      <c r="L692" s="73" t="s">
        <v>3396</v>
      </c>
      <c r="M692" s="74"/>
      <c r="N692" s="74"/>
      <c r="O692" s="74" t="s">
        <v>1421</v>
      </c>
      <c r="P692" s="74"/>
      <c r="Q692" s="74"/>
      <c r="R692" s="74"/>
    </row>
    <row r="693" spans="1:18">
      <c r="A693" s="29">
        <v>250617090110</v>
      </c>
      <c r="B693" s="61"/>
      <c r="C693" s="4" t="s">
        <v>3215</v>
      </c>
      <c r="D693" s="4" t="s">
        <v>3286</v>
      </c>
      <c r="E693" s="7" t="s">
        <v>3397</v>
      </c>
      <c r="F693" s="3" t="s">
        <v>1456</v>
      </c>
      <c r="G693" s="138" t="s">
        <v>1435</v>
      </c>
      <c r="H693" s="62"/>
      <c r="J693" s="64" t="s">
        <v>3398</v>
      </c>
      <c r="K693" s="13"/>
      <c r="L693" s="73"/>
      <c r="M693" s="74"/>
      <c r="N693" s="74"/>
      <c r="O693" s="74"/>
      <c r="P693" s="74"/>
      <c r="Q693" s="74"/>
      <c r="R693" s="74"/>
    </row>
    <row r="694" spans="1:18">
      <c r="A694" s="29">
        <v>260316111900</v>
      </c>
      <c r="B694" s="61"/>
      <c r="C694" s="4" t="s">
        <v>3215</v>
      </c>
      <c r="D694" s="4" t="s">
        <v>3286</v>
      </c>
      <c r="E694" s="3" t="s">
        <v>10341</v>
      </c>
      <c r="F694" s="3" t="s">
        <v>10339</v>
      </c>
      <c r="G694" s="137" t="s">
        <v>1435</v>
      </c>
      <c r="H694" s="62"/>
      <c r="J694" s="3" t="s">
        <v>10342</v>
      </c>
      <c r="K694" s="13"/>
      <c r="L694" s="73"/>
      <c r="M694" s="74"/>
      <c r="N694" s="74"/>
      <c r="O694" s="74"/>
      <c r="P694" s="74"/>
      <c r="Q694" s="74"/>
      <c r="R694" s="74"/>
    </row>
    <row r="695" spans="1:18">
      <c r="A695" s="29">
        <v>260316112200</v>
      </c>
      <c r="B695" s="61"/>
      <c r="C695" s="4" t="s">
        <v>3215</v>
      </c>
      <c r="D695" s="4" t="s">
        <v>3286</v>
      </c>
      <c r="E695" s="3" t="s">
        <v>10343</v>
      </c>
      <c r="F695" s="3" t="s">
        <v>1593</v>
      </c>
      <c r="G695" s="137" t="s">
        <v>1435</v>
      </c>
      <c r="H695" s="62"/>
      <c r="J695" s="3" t="s">
        <v>10355</v>
      </c>
      <c r="K695" s="13"/>
      <c r="L695" s="73"/>
      <c r="M695" s="74"/>
      <c r="N695" s="74"/>
      <c r="O695" s="74"/>
      <c r="P695" s="74"/>
      <c r="Q695" s="74"/>
      <c r="R695" s="74"/>
    </row>
    <row r="696" spans="1:18">
      <c r="A696" s="29">
        <v>260316112500</v>
      </c>
      <c r="B696" s="61"/>
      <c r="C696" s="4" t="s">
        <v>3215</v>
      </c>
      <c r="D696" s="4" t="s">
        <v>3286</v>
      </c>
      <c r="E696" s="3" t="s">
        <v>10344</v>
      </c>
      <c r="F696" s="3" t="s">
        <v>1748</v>
      </c>
      <c r="G696" s="137" t="s">
        <v>1435</v>
      </c>
      <c r="H696" s="62"/>
      <c r="J696" s="3" t="s">
        <v>10354</v>
      </c>
      <c r="K696" s="13"/>
      <c r="L696" s="73"/>
      <c r="M696" s="74"/>
      <c r="N696" s="74"/>
      <c r="O696" s="74"/>
      <c r="P696" s="74"/>
      <c r="Q696" s="74"/>
      <c r="R696" s="74"/>
    </row>
    <row r="697" spans="1:18">
      <c r="A697" s="29">
        <v>250331114314</v>
      </c>
      <c r="B697" s="59" t="s">
        <v>1430</v>
      </c>
      <c r="C697" s="4" t="s">
        <v>3215</v>
      </c>
      <c r="D697" s="4" t="s">
        <v>3286</v>
      </c>
      <c r="E697" s="3" t="s">
        <v>3399</v>
      </c>
      <c r="F697" s="3" t="s">
        <v>1506</v>
      </c>
      <c r="G697" s="138" t="s">
        <v>1435</v>
      </c>
      <c r="H697" s="60"/>
      <c r="J697" s="64" t="s">
        <v>3400</v>
      </c>
      <c r="K697" s="11"/>
      <c r="L697" s="73"/>
      <c r="M697" s="74"/>
      <c r="N697" s="74"/>
      <c r="O697" s="74"/>
      <c r="P697" s="74"/>
      <c r="Q697" s="74"/>
      <c r="R697" s="74"/>
    </row>
    <row r="698" spans="1:18">
      <c r="A698" s="29">
        <v>260417094200</v>
      </c>
      <c r="B698" s="61"/>
      <c r="C698" s="4" t="s">
        <v>3215</v>
      </c>
      <c r="D698" s="4" t="s">
        <v>3286</v>
      </c>
      <c r="E698" s="3" t="s">
        <v>10733</v>
      </c>
      <c r="F698" s="3" t="s">
        <v>1506</v>
      </c>
      <c r="G698" s="341" t="s">
        <v>1435</v>
      </c>
      <c r="H698" s="62"/>
      <c r="J698" s="3" t="s">
        <v>10734</v>
      </c>
      <c r="K698" s="13"/>
      <c r="L698" s="73"/>
      <c r="M698" s="74"/>
      <c r="N698" s="74"/>
      <c r="O698" s="74"/>
      <c r="P698" s="74"/>
      <c r="Q698" s="74"/>
      <c r="R698" s="74"/>
    </row>
    <row r="699" spans="1:18">
      <c r="A699" s="29">
        <v>250410114302</v>
      </c>
      <c r="B699" s="59" t="s">
        <v>1430</v>
      </c>
      <c r="C699" s="4" t="s">
        <v>3215</v>
      </c>
      <c r="D699" s="4" t="s">
        <v>3286</v>
      </c>
      <c r="E699" s="3" t="s">
        <v>3401</v>
      </c>
      <c r="F699" s="3" t="s">
        <v>1584</v>
      </c>
      <c r="G699" s="138" t="s">
        <v>1435</v>
      </c>
      <c r="H699" s="60"/>
      <c r="J699" s="64" t="s">
        <v>3402</v>
      </c>
      <c r="K699" s="13"/>
      <c r="L699" s="73"/>
      <c r="M699" s="74"/>
      <c r="N699" s="74"/>
      <c r="O699" s="74"/>
      <c r="P699" s="74"/>
      <c r="Q699" s="74"/>
      <c r="R699" s="74"/>
    </row>
    <row r="700" spans="1:18">
      <c r="A700" s="29">
        <v>241112000086</v>
      </c>
      <c r="B700" s="59" t="s">
        <v>1430</v>
      </c>
      <c r="C700" s="4" t="s">
        <v>3215</v>
      </c>
      <c r="D700" s="4" t="s">
        <v>3286</v>
      </c>
      <c r="E700" s="3" t="s">
        <v>3403</v>
      </c>
      <c r="F700" s="3" t="s">
        <v>3404</v>
      </c>
      <c r="G700" s="138" t="s">
        <v>3376</v>
      </c>
      <c r="H700" s="60"/>
      <c r="J700" s="64" t="s">
        <v>3405</v>
      </c>
      <c r="K700" s="11"/>
      <c r="L700" s="73"/>
      <c r="M700" s="74"/>
      <c r="N700" s="74"/>
      <c r="O700" s="74"/>
      <c r="P700" s="74"/>
      <c r="Q700" s="74"/>
      <c r="R700" s="74"/>
    </row>
    <row r="701" spans="1:18">
      <c r="A701" s="29">
        <v>250410114301</v>
      </c>
      <c r="B701" s="59" t="s">
        <v>1430</v>
      </c>
      <c r="C701" s="4" t="s">
        <v>3215</v>
      </c>
      <c r="D701" s="4" t="s">
        <v>3286</v>
      </c>
      <c r="E701" s="3" t="s">
        <v>3406</v>
      </c>
      <c r="F701" s="3" t="s">
        <v>1584</v>
      </c>
      <c r="G701" s="138" t="s">
        <v>1435</v>
      </c>
      <c r="H701" s="60"/>
      <c r="J701" s="64" t="s">
        <v>3407</v>
      </c>
      <c r="K701" s="13"/>
      <c r="L701" s="73"/>
      <c r="M701" s="74"/>
      <c r="N701" s="74"/>
      <c r="O701" s="74"/>
      <c r="P701" s="74"/>
      <c r="Q701" s="74"/>
      <c r="R701" s="74"/>
    </row>
    <row r="702" spans="1:18">
      <c r="A702" s="29">
        <v>251027150002</v>
      </c>
      <c r="B702" s="4"/>
      <c r="C702" s="4" t="s">
        <v>3215</v>
      </c>
      <c r="D702" s="4" t="s">
        <v>3286</v>
      </c>
      <c r="E702" s="3" t="s">
        <v>3408</v>
      </c>
      <c r="F702" s="3" t="s">
        <v>3409</v>
      </c>
      <c r="G702" s="137" t="s">
        <v>1435</v>
      </c>
      <c r="H702" s="3"/>
      <c r="I702" s="29"/>
      <c r="J702" s="3" t="s">
        <v>3410</v>
      </c>
      <c r="K702" s="4"/>
      <c r="L702" s="81"/>
      <c r="N702" s="269"/>
      <c r="Q702" s="74"/>
      <c r="R702" s="74"/>
    </row>
    <row r="703" spans="1:18">
      <c r="A703" s="29">
        <v>241112000087</v>
      </c>
      <c r="B703" s="59" t="s">
        <v>1430</v>
      </c>
      <c r="C703" s="4" t="s">
        <v>3215</v>
      </c>
      <c r="D703" s="4" t="s">
        <v>3286</v>
      </c>
      <c r="E703" s="3" t="s">
        <v>3411</v>
      </c>
      <c r="F703" s="7" t="s">
        <v>3412</v>
      </c>
      <c r="G703" s="137" t="s">
        <v>1435</v>
      </c>
      <c r="H703" s="60"/>
      <c r="J703" s="64" t="s">
        <v>3413</v>
      </c>
      <c r="K703" s="11"/>
      <c r="L703" s="73"/>
      <c r="M703" s="74"/>
      <c r="N703" s="74"/>
      <c r="O703" s="74"/>
      <c r="P703" s="74"/>
      <c r="Q703" s="74"/>
      <c r="R703" s="74"/>
    </row>
    <row r="704" spans="1:18">
      <c r="A704" s="29">
        <v>260317094800</v>
      </c>
      <c r="B704" s="59"/>
      <c r="C704" s="4" t="s">
        <v>3215</v>
      </c>
      <c r="D704" s="4" t="s">
        <v>3286</v>
      </c>
      <c r="E704" s="7" t="s">
        <v>10367</v>
      </c>
      <c r="F704" s="3" t="s">
        <v>3412</v>
      </c>
      <c r="G704" s="137" t="s">
        <v>1435</v>
      </c>
      <c r="H704" s="60" t="s">
        <v>1435</v>
      </c>
      <c r="J704" s="300" t="s">
        <v>10318</v>
      </c>
      <c r="K704" s="11"/>
      <c r="L704" s="73"/>
      <c r="M704" s="74"/>
      <c r="N704" s="74"/>
      <c r="O704" s="74"/>
      <c r="P704" s="74"/>
      <c r="Q704" s="74"/>
      <c r="R704" s="74"/>
    </row>
    <row r="705" spans="1:18">
      <c r="A705" s="29">
        <v>241112000088</v>
      </c>
      <c r="B705" s="59" t="s">
        <v>1430</v>
      </c>
      <c r="C705" s="4" t="s">
        <v>3215</v>
      </c>
      <c r="D705" s="4" t="s">
        <v>3286</v>
      </c>
      <c r="E705" s="3" t="s">
        <v>3414</v>
      </c>
      <c r="F705" s="3" t="s">
        <v>3375</v>
      </c>
      <c r="G705" s="137" t="s">
        <v>3376</v>
      </c>
      <c r="H705" s="60"/>
      <c r="J705" s="64" t="s">
        <v>3415</v>
      </c>
      <c r="K705" s="11" t="s">
        <v>3416</v>
      </c>
      <c r="L705" s="73" t="s">
        <v>3417</v>
      </c>
      <c r="M705" s="74" t="s">
        <v>3418</v>
      </c>
      <c r="N705" s="74" t="s">
        <v>3418</v>
      </c>
      <c r="O705" s="74" t="s">
        <v>3418</v>
      </c>
      <c r="P705" s="74"/>
      <c r="Q705" s="74" t="s">
        <v>10699</v>
      </c>
      <c r="R705" s="74"/>
    </row>
    <row r="706" spans="1:18">
      <c r="A706" s="29">
        <v>250528104008</v>
      </c>
      <c r="B706" s="61"/>
      <c r="C706" s="4" t="s">
        <v>3215</v>
      </c>
      <c r="D706" s="4" t="s">
        <v>3286</v>
      </c>
      <c r="E706" s="7" t="s">
        <v>3419</v>
      </c>
      <c r="F706" s="3" t="s">
        <v>3420</v>
      </c>
      <c r="G706" s="138" t="s">
        <v>1435</v>
      </c>
      <c r="H706" s="62"/>
      <c r="J706" s="64" t="s">
        <v>3421</v>
      </c>
      <c r="K706" s="13"/>
      <c r="L706" s="73"/>
      <c r="M706" s="74"/>
      <c r="N706" s="74"/>
      <c r="O706" s="74"/>
      <c r="P706" s="74"/>
      <c r="Q706" s="74"/>
      <c r="R706" s="74"/>
    </row>
    <row r="707" spans="1:18">
      <c r="A707" s="29">
        <v>251027175000</v>
      </c>
      <c r="B707" s="61"/>
      <c r="C707" s="4" t="s">
        <v>3215</v>
      </c>
      <c r="D707" s="4" t="s">
        <v>3286</v>
      </c>
      <c r="E707" s="3" t="s">
        <v>3422</v>
      </c>
      <c r="F707" s="3" t="s">
        <v>3423</v>
      </c>
      <c r="G707" s="137" t="s">
        <v>1435</v>
      </c>
      <c r="H707" s="62"/>
      <c r="I707" s="140"/>
      <c r="J707" s="3" t="s">
        <v>3424</v>
      </c>
      <c r="K707" s="11" t="s">
        <v>3425</v>
      </c>
      <c r="L707" s="73"/>
      <c r="M707" s="74"/>
      <c r="N707" s="74"/>
      <c r="O707" s="74"/>
      <c r="P707" s="74"/>
      <c r="Q707" s="74"/>
      <c r="R707" s="74"/>
    </row>
    <row r="708" spans="1:18">
      <c r="A708" s="29">
        <v>250528120900</v>
      </c>
      <c r="B708" s="61"/>
      <c r="C708" s="4" t="s">
        <v>3215</v>
      </c>
      <c r="D708" s="4" t="s">
        <v>3286</v>
      </c>
      <c r="E708" s="3" t="s">
        <v>3426</v>
      </c>
      <c r="F708" s="3" t="s">
        <v>3427</v>
      </c>
      <c r="G708" s="138" t="s">
        <v>1435</v>
      </c>
      <c r="H708" s="62"/>
      <c r="J708" s="64" t="s">
        <v>3428</v>
      </c>
      <c r="K708" s="13"/>
      <c r="L708" s="73"/>
      <c r="M708" s="74"/>
      <c r="N708" s="74"/>
      <c r="O708" s="74"/>
      <c r="P708" s="74"/>
      <c r="Q708" s="74"/>
      <c r="R708" s="74"/>
    </row>
    <row r="709" spans="1:18">
      <c r="A709" s="29">
        <v>250328162300</v>
      </c>
      <c r="B709" s="59" t="s">
        <v>1430</v>
      </c>
      <c r="C709" s="4" t="s">
        <v>3215</v>
      </c>
      <c r="D709" s="4" t="s">
        <v>3286</v>
      </c>
      <c r="E709" s="3" t="s">
        <v>3429</v>
      </c>
      <c r="F709" s="3" t="s">
        <v>2690</v>
      </c>
      <c r="G709" s="138" t="s">
        <v>1435</v>
      </c>
      <c r="H709" s="60"/>
      <c r="J709" s="64" t="s">
        <v>3430</v>
      </c>
      <c r="K709" s="13" t="s">
        <v>3431</v>
      </c>
      <c r="L709" s="73" t="s">
        <v>3432</v>
      </c>
      <c r="M709" s="74"/>
      <c r="N709" s="74"/>
      <c r="O709" s="74"/>
      <c r="P709" s="74"/>
      <c r="Q709" s="74"/>
      <c r="R709" s="74"/>
    </row>
    <row r="710" spans="1:18">
      <c r="A710" s="29">
        <v>241112000076</v>
      </c>
      <c r="B710" s="59" t="s">
        <v>1430</v>
      </c>
      <c r="C710" s="4" t="s">
        <v>3215</v>
      </c>
      <c r="D710" s="4" t="s">
        <v>3286</v>
      </c>
      <c r="E710" s="3" t="s">
        <v>3433</v>
      </c>
      <c r="F710" s="3" t="s">
        <v>1584</v>
      </c>
      <c r="G710" s="137" t="s">
        <v>1435</v>
      </c>
      <c r="H710" s="60"/>
      <c r="J710" s="64" t="s">
        <v>3434</v>
      </c>
      <c r="K710" s="11"/>
      <c r="L710" s="73" t="s">
        <v>3435</v>
      </c>
      <c r="M710" s="74"/>
      <c r="N710" s="74"/>
      <c r="O710" s="74"/>
      <c r="P710" s="74"/>
      <c r="Q710" s="74"/>
      <c r="R710" s="74"/>
    </row>
    <row r="711" spans="1:18">
      <c r="A711" s="29">
        <v>250528104053</v>
      </c>
      <c r="B711" s="61"/>
      <c r="C711" s="4" t="s">
        <v>3215</v>
      </c>
      <c r="D711" s="4" t="s">
        <v>3286</v>
      </c>
      <c r="E711" s="7" t="s">
        <v>3436</v>
      </c>
      <c r="F711" s="3" t="s">
        <v>1584</v>
      </c>
      <c r="G711" s="138" t="s">
        <v>1435</v>
      </c>
      <c r="H711" s="62"/>
      <c r="J711" s="64" t="s">
        <v>3437</v>
      </c>
      <c r="K711" s="13"/>
      <c r="L711" s="73"/>
      <c r="M711" s="74"/>
      <c r="N711" s="74"/>
      <c r="O711" s="74"/>
      <c r="P711" s="74"/>
      <c r="Q711" s="74"/>
      <c r="R711" s="74"/>
    </row>
    <row r="712" spans="1:18">
      <c r="A712" s="29">
        <v>250212182200</v>
      </c>
      <c r="B712" s="59" t="s">
        <v>1430</v>
      </c>
      <c r="C712" s="4" t="s">
        <v>3215</v>
      </c>
      <c r="D712" s="4" t="s">
        <v>3286</v>
      </c>
      <c r="E712" s="3" t="s">
        <v>3438</v>
      </c>
      <c r="F712" s="3" t="s">
        <v>1584</v>
      </c>
      <c r="G712" s="138" t="s">
        <v>1435</v>
      </c>
      <c r="H712" s="60"/>
      <c r="J712" s="64" t="s">
        <v>3439</v>
      </c>
      <c r="K712" s="11"/>
      <c r="L712" s="73" t="s">
        <v>3440</v>
      </c>
      <c r="M712" s="74"/>
      <c r="N712" s="74"/>
      <c r="O712" s="74"/>
      <c r="P712" s="74"/>
      <c r="Q712" s="74"/>
      <c r="R712" s="74"/>
    </row>
    <row r="713" spans="1:18">
      <c r="A713" s="29">
        <v>250528104056</v>
      </c>
      <c r="B713" s="61"/>
      <c r="C713" s="4" t="s">
        <v>3215</v>
      </c>
      <c r="D713" s="4" t="s">
        <v>3286</v>
      </c>
      <c r="E713" s="7" t="s">
        <v>3441</v>
      </c>
      <c r="F713" s="3" t="s">
        <v>1584</v>
      </c>
      <c r="G713" s="138" t="s">
        <v>1435</v>
      </c>
      <c r="H713" s="62"/>
      <c r="J713" s="64" t="s">
        <v>3442</v>
      </c>
      <c r="K713" s="13"/>
      <c r="L713" s="73"/>
      <c r="M713" s="74"/>
      <c r="N713" s="74"/>
      <c r="O713" s="74"/>
      <c r="P713" s="74"/>
      <c r="Q713" s="74"/>
      <c r="R713" s="74"/>
    </row>
    <row r="714" spans="1:18">
      <c r="A714" s="29">
        <v>250425100315</v>
      </c>
      <c r="B714" s="61"/>
      <c r="C714" s="4" t="s">
        <v>3215</v>
      </c>
      <c r="D714" s="4" t="s">
        <v>3286</v>
      </c>
      <c r="E714" s="3" t="s">
        <v>3443</v>
      </c>
      <c r="F714" s="3" t="s">
        <v>3444</v>
      </c>
      <c r="G714" s="137" t="s">
        <v>1435</v>
      </c>
      <c r="H714" s="62"/>
      <c r="J714" s="64" t="s">
        <v>3445</v>
      </c>
      <c r="K714" s="13"/>
      <c r="L714" s="73"/>
      <c r="M714" s="74"/>
      <c r="N714" s="74" t="s">
        <v>3446</v>
      </c>
      <c r="O714" s="74"/>
      <c r="P714" s="74"/>
      <c r="Q714" s="74"/>
      <c r="R714" s="74"/>
    </row>
    <row r="715" spans="1:18">
      <c r="A715" s="29">
        <v>251027150001</v>
      </c>
      <c r="B715" s="4"/>
      <c r="C715" s="4" t="s">
        <v>3215</v>
      </c>
      <c r="D715" s="4" t="s">
        <v>3286</v>
      </c>
      <c r="E715" s="3" t="s">
        <v>3447</v>
      </c>
      <c r="F715" s="3" t="s">
        <v>3448</v>
      </c>
      <c r="G715" s="137" t="s">
        <v>1435</v>
      </c>
      <c r="H715" s="3"/>
      <c r="I715" s="29"/>
      <c r="J715" s="3" t="s">
        <v>3449</v>
      </c>
      <c r="K715" s="4"/>
      <c r="L715" s="81"/>
      <c r="N715" s="269"/>
      <c r="Q715" s="74"/>
      <c r="R715" s="74"/>
    </row>
    <row r="716" spans="1:18">
      <c r="A716" s="29">
        <v>251027150005</v>
      </c>
      <c r="B716" s="4"/>
      <c r="C716" s="4" t="s">
        <v>3215</v>
      </c>
      <c r="D716" s="4" t="s">
        <v>3286</v>
      </c>
      <c r="E716" s="3" t="s">
        <v>3450</v>
      </c>
      <c r="F716" s="3" t="s">
        <v>3451</v>
      </c>
      <c r="G716" s="137" t="s">
        <v>1435</v>
      </c>
      <c r="H716" s="3"/>
      <c r="I716" s="29"/>
      <c r="J716" s="3" t="s">
        <v>3452</v>
      </c>
      <c r="K716" s="4"/>
      <c r="L716" s="81"/>
      <c r="N716" s="269"/>
      <c r="Q716" s="74"/>
      <c r="R716" s="74"/>
    </row>
    <row r="717" spans="1:18">
      <c r="A717" s="29">
        <v>251027150003</v>
      </c>
      <c r="B717" s="4"/>
      <c r="C717" s="4" t="s">
        <v>3215</v>
      </c>
      <c r="D717" s="4" t="s">
        <v>3286</v>
      </c>
      <c r="E717" s="3" t="s">
        <v>3453</v>
      </c>
      <c r="F717" s="3" t="s">
        <v>3454</v>
      </c>
      <c r="G717" s="137" t="s">
        <v>1435</v>
      </c>
      <c r="H717" s="3"/>
      <c r="I717" s="29"/>
      <c r="J717" s="3" t="s">
        <v>3455</v>
      </c>
      <c r="K717" s="4"/>
      <c r="L717" s="81"/>
      <c r="N717" s="269"/>
      <c r="Q717" s="74"/>
      <c r="R717" s="74"/>
    </row>
    <row r="718" spans="1:18">
      <c r="A718" s="29">
        <v>251027150006</v>
      </c>
      <c r="B718" s="4"/>
      <c r="C718" s="4" t="s">
        <v>3215</v>
      </c>
      <c r="D718" s="4" t="s">
        <v>3286</v>
      </c>
      <c r="E718" s="3" t="s">
        <v>3456</v>
      </c>
      <c r="F718" s="3" t="s">
        <v>3448</v>
      </c>
      <c r="G718" s="137" t="s">
        <v>1435</v>
      </c>
      <c r="H718" s="3"/>
      <c r="I718" s="29"/>
      <c r="J718" s="3" t="s">
        <v>3457</v>
      </c>
      <c r="K718" s="4"/>
      <c r="L718" s="81"/>
      <c r="N718" s="269"/>
      <c r="Q718" s="74"/>
      <c r="R718" s="74"/>
    </row>
    <row r="719" spans="1:18">
      <c r="A719" s="29">
        <v>251027150007</v>
      </c>
      <c r="B719" s="4"/>
      <c r="C719" s="4" t="s">
        <v>3215</v>
      </c>
      <c r="D719" s="4" t="s">
        <v>3286</v>
      </c>
      <c r="E719" s="3" t="s">
        <v>3458</v>
      </c>
      <c r="F719" s="3" t="s">
        <v>1536</v>
      </c>
      <c r="G719" s="137" t="s">
        <v>1435</v>
      </c>
      <c r="H719" s="3"/>
      <c r="I719" s="29"/>
      <c r="J719" s="3" t="s">
        <v>3459</v>
      </c>
      <c r="K719" s="4"/>
      <c r="L719" s="81"/>
      <c r="N719" s="269"/>
      <c r="Q719" s="74"/>
      <c r="R719" s="74"/>
    </row>
    <row r="720" spans="1:18">
      <c r="A720" s="29">
        <v>251027150004</v>
      </c>
      <c r="B720" s="4"/>
      <c r="C720" s="4" t="s">
        <v>3215</v>
      </c>
      <c r="D720" s="4" t="s">
        <v>3286</v>
      </c>
      <c r="E720" s="3" t="s">
        <v>3460</v>
      </c>
      <c r="F720" s="3" t="s">
        <v>3461</v>
      </c>
      <c r="G720" s="137" t="s">
        <v>1435</v>
      </c>
      <c r="H720" s="3"/>
      <c r="I720" s="29"/>
      <c r="J720" s="3" t="s">
        <v>3462</v>
      </c>
      <c r="K720" s="4"/>
      <c r="L720" s="81"/>
      <c r="N720" s="269"/>
      <c r="Q720" s="74"/>
      <c r="R720" s="74"/>
    </row>
    <row r="721" spans="1:18">
      <c r="A721" s="29">
        <v>251027150008</v>
      </c>
      <c r="B721" s="4"/>
      <c r="C721" s="4" t="s">
        <v>3215</v>
      </c>
      <c r="D721" s="4" t="s">
        <v>3286</v>
      </c>
      <c r="E721" s="3" t="s">
        <v>3463</v>
      </c>
      <c r="F721" s="3" t="s">
        <v>1536</v>
      </c>
      <c r="G721" s="137" t="s">
        <v>1435</v>
      </c>
      <c r="H721" s="3"/>
      <c r="I721" s="29"/>
      <c r="J721" s="3" t="s">
        <v>3464</v>
      </c>
      <c r="K721" s="4"/>
      <c r="L721" s="81"/>
      <c r="N721" s="269"/>
      <c r="Q721" s="74"/>
      <c r="R721" s="74"/>
    </row>
    <row r="722" spans="1:18">
      <c r="A722" s="29">
        <v>251027150009</v>
      </c>
      <c r="B722" s="4"/>
      <c r="C722" s="4" t="s">
        <v>3215</v>
      </c>
      <c r="D722" s="4" t="s">
        <v>3286</v>
      </c>
      <c r="E722" s="3" t="s">
        <v>3465</v>
      </c>
      <c r="F722" s="3" t="s">
        <v>3466</v>
      </c>
      <c r="G722" s="137" t="s">
        <v>1435</v>
      </c>
      <c r="H722" s="3"/>
      <c r="I722" s="29"/>
      <c r="J722" s="3" t="s">
        <v>3467</v>
      </c>
      <c r="K722" s="4"/>
      <c r="L722" s="81"/>
      <c r="N722" s="269"/>
      <c r="Q722" s="74"/>
      <c r="R722" s="74"/>
    </row>
    <row r="723" spans="1:18">
      <c r="A723" s="29">
        <v>250528104025</v>
      </c>
      <c r="B723" s="61"/>
      <c r="C723" s="4" t="s">
        <v>3215</v>
      </c>
      <c r="D723" s="4" t="s">
        <v>3286</v>
      </c>
      <c r="E723" s="7" t="s">
        <v>3468</v>
      </c>
      <c r="F723" s="3" t="s">
        <v>3469</v>
      </c>
      <c r="G723" s="138" t="s">
        <v>1435</v>
      </c>
      <c r="H723" s="62"/>
      <c r="J723" s="64" t="s">
        <v>3470</v>
      </c>
      <c r="K723" s="13"/>
      <c r="L723" s="73"/>
      <c r="M723" s="74"/>
      <c r="N723" s="74"/>
      <c r="O723" s="74"/>
      <c r="P723" s="74"/>
      <c r="Q723" s="74"/>
      <c r="R723" s="74"/>
    </row>
    <row r="724" spans="1:18">
      <c r="A724" s="29">
        <v>250410114326</v>
      </c>
      <c r="B724" s="59" t="s">
        <v>1430</v>
      </c>
      <c r="C724" s="4" t="s">
        <v>3215</v>
      </c>
      <c r="D724" s="4" t="s">
        <v>3286</v>
      </c>
      <c r="E724" s="3" t="s">
        <v>3471</v>
      </c>
      <c r="F724" s="3" t="s">
        <v>1456</v>
      </c>
      <c r="G724" s="138" t="s">
        <v>1435</v>
      </c>
      <c r="H724" s="60"/>
      <c r="J724" s="64" t="s">
        <v>3472</v>
      </c>
      <c r="K724" s="13"/>
      <c r="L724" s="73"/>
      <c r="M724" s="74" t="s">
        <v>3473</v>
      </c>
      <c r="N724" s="74"/>
      <c r="O724" s="74"/>
      <c r="P724" s="74"/>
      <c r="Q724" s="74"/>
      <c r="R724" s="74"/>
    </row>
    <row r="725" spans="1:18">
      <c r="A725" s="29">
        <v>250528103100</v>
      </c>
      <c r="B725" s="61"/>
      <c r="C725" s="4" t="s">
        <v>3215</v>
      </c>
      <c r="D725" s="4" t="s">
        <v>3286</v>
      </c>
      <c r="E725" s="7" t="s">
        <v>3474</v>
      </c>
      <c r="F725" s="3" t="s">
        <v>3246</v>
      </c>
      <c r="G725" s="138" t="s">
        <v>1435</v>
      </c>
      <c r="H725" s="62"/>
      <c r="J725" s="64" t="s">
        <v>3475</v>
      </c>
      <c r="K725" s="13"/>
      <c r="L725" s="73"/>
      <c r="M725" s="74"/>
      <c r="N725" s="74"/>
      <c r="O725" s="74"/>
      <c r="P725" s="74"/>
      <c r="Q725" s="74"/>
      <c r="R725" s="74"/>
    </row>
    <row r="726" spans="1:18">
      <c r="A726" s="29">
        <v>260316112900</v>
      </c>
      <c r="B726" s="61"/>
      <c r="C726" s="4" t="s">
        <v>3215</v>
      </c>
      <c r="D726" s="4" t="s">
        <v>3286</v>
      </c>
      <c r="E726" s="3" t="s">
        <v>10263</v>
      </c>
      <c r="F726" s="3" t="s">
        <v>2079</v>
      </c>
      <c r="G726" s="137" t="s">
        <v>1435</v>
      </c>
      <c r="H726" s="62"/>
      <c r="J726" s="3" t="s">
        <v>10264</v>
      </c>
      <c r="K726" s="13"/>
      <c r="L726" s="73"/>
      <c r="M726" s="74"/>
      <c r="N726" s="74"/>
      <c r="O726" s="74"/>
      <c r="P726" s="74"/>
      <c r="Q726" s="74"/>
      <c r="R726" s="74"/>
    </row>
    <row r="727" spans="1:18">
      <c r="A727" s="29">
        <v>250617090059</v>
      </c>
      <c r="B727" s="61"/>
      <c r="C727" s="4" t="s">
        <v>3215</v>
      </c>
      <c r="D727" s="4" t="s">
        <v>3286</v>
      </c>
      <c r="E727" s="7" t="s">
        <v>3476</v>
      </c>
      <c r="F727" s="3" t="s">
        <v>3477</v>
      </c>
      <c r="G727" s="138" t="s">
        <v>1435</v>
      </c>
      <c r="H727" s="62"/>
      <c r="J727" s="64" t="s">
        <v>3478</v>
      </c>
      <c r="K727" s="13"/>
      <c r="L727" s="73"/>
      <c r="M727" s="74"/>
      <c r="N727" s="74"/>
      <c r="O727" s="74"/>
      <c r="P727" s="74"/>
      <c r="Q727" s="74"/>
      <c r="R727" s="74"/>
    </row>
    <row r="728" spans="1:18">
      <c r="A728" s="29">
        <v>250617090100</v>
      </c>
      <c r="B728" s="61"/>
      <c r="C728" s="4" t="s">
        <v>3215</v>
      </c>
      <c r="D728" s="4" t="s">
        <v>3286</v>
      </c>
      <c r="E728" s="7" t="s">
        <v>3479</v>
      </c>
      <c r="F728" s="3" t="s">
        <v>1456</v>
      </c>
      <c r="G728" s="138" t="s">
        <v>1435</v>
      </c>
      <c r="H728" s="62"/>
      <c r="J728" s="64" t="s">
        <v>3480</v>
      </c>
      <c r="K728" s="13"/>
      <c r="L728" s="73"/>
      <c r="M728" s="74"/>
      <c r="N728" s="74"/>
      <c r="O728" s="74"/>
      <c r="P728" s="74"/>
      <c r="Q728" s="74"/>
      <c r="R728" s="74"/>
    </row>
    <row r="729" spans="1:18">
      <c r="A729" s="29">
        <v>250617090101</v>
      </c>
      <c r="B729" s="61"/>
      <c r="C729" s="4" t="s">
        <v>3215</v>
      </c>
      <c r="D729" s="4" t="s">
        <v>3286</v>
      </c>
      <c r="E729" s="7" t="s">
        <v>3481</v>
      </c>
      <c r="F729" s="3" t="s">
        <v>1456</v>
      </c>
      <c r="G729" s="138" t="s">
        <v>1435</v>
      </c>
      <c r="H729" s="62"/>
      <c r="J729" s="64" t="s">
        <v>3482</v>
      </c>
      <c r="K729" s="13"/>
      <c r="L729" s="73"/>
      <c r="M729" s="74"/>
      <c r="N729" s="74"/>
      <c r="O729" s="74"/>
      <c r="P729" s="74"/>
      <c r="Q729" s="74"/>
      <c r="R729" s="74"/>
    </row>
    <row r="730" spans="1:18">
      <c r="A730" s="29">
        <v>250617090058</v>
      </c>
      <c r="B730" s="61"/>
      <c r="C730" s="4" t="s">
        <v>3215</v>
      </c>
      <c r="D730" s="4" t="s">
        <v>3286</v>
      </c>
      <c r="E730" s="7" t="s">
        <v>3483</v>
      </c>
      <c r="F730" s="3" t="s">
        <v>3484</v>
      </c>
      <c r="G730" s="138" t="s">
        <v>1435</v>
      </c>
      <c r="H730" s="62"/>
      <c r="J730" s="64" t="s">
        <v>3485</v>
      </c>
      <c r="K730" s="13"/>
      <c r="L730" s="73"/>
      <c r="M730" s="74"/>
      <c r="N730" s="74"/>
      <c r="O730" s="74"/>
      <c r="P730" s="74"/>
      <c r="Q730" s="74"/>
      <c r="R730" s="74"/>
    </row>
    <row r="731" spans="1:18">
      <c r="A731" s="29">
        <v>250410114317</v>
      </c>
      <c r="B731" s="59" t="s">
        <v>1430</v>
      </c>
      <c r="C731" s="4" t="s">
        <v>3215</v>
      </c>
      <c r="D731" s="4" t="s">
        <v>3286</v>
      </c>
      <c r="E731" s="3" t="s">
        <v>3486</v>
      </c>
      <c r="F731" s="3" t="s">
        <v>2357</v>
      </c>
      <c r="G731" s="138" t="s">
        <v>1435</v>
      </c>
      <c r="H731" s="60"/>
      <c r="J731" s="64" t="s">
        <v>3487</v>
      </c>
      <c r="K731" s="13"/>
      <c r="L731" s="73"/>
      <c r="M731" s="74"/>
      <c r="N731" s="74"/>
      <c r="O731" s="74"/>
      <c r="P731" s="74"/>
      <c r="Q731" s="74"/>
      <c r="R731" s="74"/>
    </row>
    <row r="732" spans="1:18">
      <c r="A732" s="29">
        <v>260420161500</v>
      </c>
      <c r="B732" s="61"/>
      <c r="C732" s="4" t="s">
        <v>3215</v>
      </c>
      <c r="D732" s="4" t="s">
        <v>3286</v>
      </c>
      <c r="E732" s="3" t="s">
        <v>10737</v>
      </c>
      <c r="F732" s="3" t="s">
        <v>3558</v>
      </c>
      <c r="G732" s="341" t="s">
        <v>1435</v>
      </c>
      <c r="H732" s="62"/>
      <c r="J732" s="64" t="s">
        <v>10741</v>
      </c>
      <c r="K732" s="13"/>
      <c r="L732" s="73"/>
      <c r="M732" s="74"/>
      <c r="N732" s="74"/>
      <c r="O732" s="74"/>
      <c r="P732" s="74"/>
      <c r="Q732" s="74"/>
      <c r="R732" s="74"/>
    </row>
    <row r="733" spans="1:18">
      <c r="A733" s="29">
        <v>241112000098</v>
      </c>
      <c r="B733" s="59" t="s">
        <v>1430</v>
      </c>
      <c r="C733" s="4" t="s">
        <v>3215</v>
      </c>
      <c r="D733" s="4" t="s">
        <v>3286</v>
      </c>
      <c r="E733" s="3" t="s">
        <v>3488</v>
      </c>
      <c r="F733" s="3" t="s">
        <v>3489</v>
      </c>
      <c r="G733" s="137" t="s">
        <v>1435</v>
      </c>
      <c r="H733" s="60"/>
      <c r="J733" s="64" t="s">
        <v>3490</v>
      </c>
      <c r="K733" s="11"/>
      <c r="L733" s="73" t="s">
        <v>3491</v>
      </c>
      <c r="M733" s="74" t="s">
        <v>3492</v>
      </c>
      <c r="N733" s="74" t="s">
        <v>3492</v>
      </c>
      <c r="O733" s="74"/>
      <c r="P733" s="74"/>
      <c r="Q733" s="74"/>
      <c r="R733" s="74"/>
    </row>
    <row r="734" spans="1:18">
      <c r="A734" s="29">
        <v>250724094500</v>
      </c>
      <c r="B734" s="59" t="s">
        <v>1430</v>
      </c>
      <c r="C734" s="4" t="s">
        <v>3215</v>
      </c>
      <c r="D734" s="4" t="s">
        <v>3286</v>
      </c>
      <c r="E734" s="3" t="s">
        <v>3493</v>
      </c>
      <c r="F734" s="3" t="s">
        <v>3489</v>
      </c>
      <c r="G734" s="137" t="s">
        <v>1435</v>
      </c>
      <c r="H734" s="60"/>
      <c r="J734" s="64" t="s">
        <v>3494</v>
      </c>
      <c r="K734" s="11"/>
      <c r="L734" s="73" t="s">
        <v>3495</v>
      </c>
      <c r="M734" s="74" t="s">
        <v>3496</v>
      </c>
      <c r="N734" s="74"/>
      <c r="O734" s="74" t="s">
        <v>3496</v>
      </c>
      <c r="P734" s="74"/>
      <c r="Q734" s="74"/>
      <c r="R734" s="74"/>
    </row>
    <row r="735" spans="1:18">
      <c r="A735" s="29">
        <v>241112000089</v>
      </c>
      <c r="B735" s="59" t="s">
        <v>1430</v>
      </c>
      <c r="C735" s="4" t="s">
        <v>3215</v>
      </c>
      <c r="D735" s="4" t="s">
        <v>3286</v>
      </c>
      <c r="E735" s="3" t="s">
        <v>3497</v>
      </c>
      <c r="F735" s="3" t="s">
        <v>2391</v>
      </c>
      <c r="G735" s="137" t="s">
        <v>1435</v>
      </c>
      <c r="H735" s="60"/>
      <c r="J735" s="64" t="s">
        <v>3498</v>
      </c>
      <c r="K735" s="11"/>
      <c r="L735" s="73" t="s">
        <v>3499</v>
      </c>
      <c r="M735" s="74"/>
      <c r="N735" s="74"/>
      <c r="O735" s="74" t="s">
        <v>1421</v>
      </c>
      <c r="P735" s="74"/>
      <c r="Q735" s="74"/>
      <c r="R735" s="74"/>
    </row>
    <row r="736" spans="1:18">
      <c r="A736" s="29">
        <v>241112000090</v>
      </c>
      <c r="B736" s="59" t="s">
        <v>1430</v>
      </c>
      <c r="C736" s="4" t="s">
        <v>3215</v>
      </c>
      <c r="D736" s="4" t="s">
        <v>3286</v>
      </c>
      <c r="E736" s="3" t="s">
        <v>3500</v>
      </c>
      <c r="F736" s="3" t="s">
        <v>2391</v>
      </c>
      <c r="G736" s="137" t="s">
        <v>1435</v>
      </c>
      <c r="H736" s="60"/>
      <c r="J736" s="64" t="s">
        <v>3501</v>
      </c>
      <c r="K736" s="11"/>
      <c r="L736" s="73" t="s">
        <v>3502</v>
      </c>
      <c r="M736" s="74"/>
      <c r="N736" s="74"/>
      <c r="O736" s="74" t="s">
        <v>1421</v>
      </c>
      <c r="P736" s="74"/>
      <c r="Q736" s="74"/>
      <c r="R736" s="74"/>
    </row>
    <row r="737" spans="1:18">
      <c r="A737" s="29">
        <v>250528103710</v>
      </c>
      <c r="B737" s="61"/>
      <c r="C737" s="4" t="s">
        <v>3215</v>
      </c>
      <c r="D737" s="4" t="s">
        <v>3286</v>
      </c>
      <c r="E737" s="7" t="s">
        <v>3503</v>
      </c>
      <c r="F737" s="3" t="s">
        <v>1456</v>
      </c>
      <c r="G737" s="138" t="s">
        <v>1435</v>
      </c>
      <c r="H737" s="62"/>
      <c r="J737" s="64" t="s">
        <v>3504</v>
      </c>
      <c r="K737" s="13"/>
      <c r="L737" s="73"/>
      <c r="M737" s="74" t="s">
        <v>3505</v>
      </c>
      <c r="N737" s="74"/>
      <c r="O737" s="74"/>
      <c r="P737" s="74"/>
      <c r="Q737" s="74"/>
      <c r="R737" s="74"/>
    </row>
    <row r="738" spans="1:18">
      <c r="A738" s="29">
        <v>250925144600</v>
      </c>
      <c r="B738" s="61"/>
      <c r="C738" s="4" t="s">
        <v>3215</v>
      </c>
      <c r="D738" s="4" t="s">
        <v>3286</v>
      </c>
      <c r="E738" s="3" t="s">
        <v>3506</v>
      </c>
      <c r="F738" s="3" t="s">
        <v>2228</v>
      </c>
      <c r="G738" s="138" t="s">
        <v>1435</v>
      </c>
      <c r="H738" s="62"/>
      <c r="J738" s="3" t="s">
        <v>3507</v>
      </c>
      <c r="K738" s="13"/>
      <c r="L738" s="73" t="s">
        <v>3508</v>
      </c>
      <c r="M738" s="74" t="s">
        <v>3509</v>
      </c>
      <c r="N738" s="74"/>
      <c r="O738" s="74"/>
      <c r="P738" s="74"/>
      <c r="Q738" s="74"/>
      <c r="R738" s="74"/>
    </row>
    <row r="739" spans="1:18">
      <c r="A739" s="29">
        <v>241112000091</v>
      </c>
      <c r="B739" s="59" t="s">
        <v>1430</v>
      </c>
      <c r="C739" s="4" t="s">
        <v>3215</v>
      </c>
      <c r="D739" s="4" t="s">
        <v>3286</v>
      </c>
      <c r="E739" s="3" t="s">
        <v>3510</v>
      </c>
      <c r="F739" s="3" t="s">
        <v>3511</v>
      </c>
      <c r="G739" s="137" t="s">
        <v>1435</v>
      </c>
      <c r="H739" s="60"/>
      <c r="J739" s="64" t="s">
        <v>3512</v>
      </c>
      <c r="K739" s="11"/>
      <c r="L739" s="73" t="s">
        <v>3513</v>
      </c>
      <c r="M739" s="74" t="s">
        <v>3514</v>
      </c>
      <c r="N739" s="74"/>
      <c r="O739" s="74" t="s">
        <v>3515</v>
      </c>
      <c r="P739" s="74" t="s">
        <v>3516</v>
      </c>
      <c r="Q739" s="74" t="s">
        <v>10700</v>
      </c>
      <c r="R739" s="74"/>
    </row>
    <row r="740" spans="1:18">
      <c r="A740" s="29">
        <v>250410114308</v>
      </c>
      <c r="B740" s="59" t="s">
        <v>1430</v>
      </c>
      <c r="C740" s="4" t="s">
        <v>3215</v>
      </c>
      <c r="D740" s="4" t="s">
        <v>3286</v>
      </c>
      <c r="E740" s="3" t="s">
        <v>3517</v>
      </c>
      <c r="F740" s="3" t="s">
        <v>1438</v>
      </c>
      <c r="G740" s="138" t="s">
        <v>1435</v>
      </c>
      <c r="H740" s="60"/>
      <c r="J740" s="64" t="s">
        <v>3381</v>
      </c>
      <c r="K740" s="13"/>
      <c r="L740" s="73"/>
      <c r="M740" s="74"/>
      <c r="N740" s="74"/>
      <c r="O740" s="74"/>
      <c r="P740" s="74"/>
      <c r="Q740" s="74"/>
      <c r="R740" s="74"/>
    </row>
    <row r="741" spans="1:18">
      <c r="A741" s="29">
        <v>241112000092</v>
      </c>
      <c r="B741" s="59" t="s">
        <v>1430</v>
      </c>
      <c r="C741" s="4" t="s">
        <v>3215</v>
      </c>
      <c r="D741" s="4" t="s">
        <v>3286</v>
      </c>
      <c r="E741" s="3" t="s">
        <v>3518</v>
      </c>
      <c r="F741" s="3" t="s">
        <v>3519</v>
      </c>
      <c r="G741" s="138" t="s">
        <v>3376</v>
      </c>
      <c r="H741" s="60"/>
      <c r="J741" s="64" t="s">
        <v>3520</v>
      </c>
      <c r="K741" s="11" t="s">
        <v>3521</v>
      </c>
      <c r="L741" s="73" t="s">
        <v>3522</v>
      </c>
      <c r="M741" s="74" t="s">
        <v>3523</v>
      </c>
      <c r="N741" s="74" t="s">
        <v>3524</v>
      </c>
      <c r="O741" s="74" t="s">
        <v>3524</v>
      </c>
      <c r="P741" s="74" t="s">
        <v>3525</v>
      </c>
      <c r="Q741" s="74"/>
      <c r="R741" s="74"/>
    </row>
    <row r="742" spans="1:18">
      <c r="A742" s="29">
        <v>250423112000</v>
      </c>
      <c r="B742" s="59" t="s">
        <v>1430</v>
      </c>
      <c r="C742" s="4" t="s">
        <v>3215</v>
      </c>
      <c r="D742" s="4" t="s">
        <v>3286</v>
      </c>
      <c r="E742" s="3" t="s">
        <v>3526</v>
      </c>
      <c r="F742" s="3" t="s">
        <v>2738</v>
      </c>
      <c r="G742" s="137" t="s">
        <v>1435</v>
      </c>
      <c r="H742" s="60"/>
      <c r="J742" s="64" t="s">
        <v>3527</v>
      </c>
      <c r="K742" s="13"/>
      <c r="L742" s="73"/>
      <c r="M742" s="74"/>
      <c r="N742" s="74"/>
      <c r="O742" s="74"/>
      <c r="P742" s="74"/>
      <c r="Q742" s="74"/>
      <c r="R742" s="74"/>
    </row>
    <row r="743" spans="1:18">
      <c r="A743" s="29">
        <v>250709115500</v>
      </c>
      <c r="B743" s="61"/>
      <c r="C743" s="4" t="s">
        <v>3215</v>
      </c>
      <c r="D743" s="4" t="s">
        <v>3286</v>
      </c>
      <c r="E743" s="3" t="s">
        <v>3528</v>
      </c>
      <c r="F743" s="3" t="s">
        <v>1531</v>
      </c>
      <c r="G743" s="137" t="s">
        <v>1435</v>
      </c>
      <c r="H743" s="62"/>
      <c r="J743" s="64" t="s">
        <v>3529</v>
      </c>
      <c r="K743" s="13"/>
      <c r="L743" s="73"/>
      <c r="M743" s="74"/>
      <c r="N743" s="74"/>
      <c r="O743" s="74"/>
      <c r="P743" s="74"/>
      <c r="Q743" s="74"/>
      <c r="R743" s="74"/>
    </row>
    <row r="744" spans="1:18">
      <c r="A744" s="29">
        <v>250410114316</v>
      </c>
      <c r="B744" s="59" t="s">
        <v>1430</v>
      </c>
      <c r="C744" s="4" t="s">
        <v>3215</v>
      </c>
      <c r="D744" s="4" t="s">
        <v>3286</v>
      </c>
      <c r="E744" s="3" t="s">
        <v>3530</v>
      </c>
      <c r="F744" s="3" t="s">
        <v>3531</v>
      </c>
      <c r="G744" s="138" t="s">
        <v>1435</v>
      </c>
      <c r="H744" s="60"/>
      <c r="J744" s="64" t="s">
        <v>3532</v>
      </c>
      <c r="K744" s="13"/>
      <c r="L744" s="73"/>
      <c r="M744" s="74"/>
      <c r="N744" s="74"/>
      <c r="O744" s="74"/>
      <c r="P744" s="74"/>
      <c r="Q744" s="74"/>
      <c r="R744" s="74"/>
    </row>
    <row r="745" spans="1:18">
      <c r="A745" s="29">
        <v>241112000094</v>
      </c>
      <c r="B745" s="59" t="s">
        <v>1430</v>
      </c>
      <c r="C745" s="4" t="s">
        <v>3215</v>
      </c>
      <c r="D745" s="4" t="s">
        <v>3286</v>
      </c>
      <c r="E745" s="3" t="s">
        <v>3533</v>
      </c>
      <c r="F745" s="3" t="s">
        <v>3534</v>
      </c>
      <c r="G745" s="137" t="s">
        <v>1435</v>
      </c>
      <c r="H745" s="60"/>
      <c r="J745" s="64" t="s">
        <v>3535</v>
      </c>
      <c r="K745" s="12" t="s">
        <v>3536</v>
      </c>
      <c r="L745" s="73" t="s">
        <v>3537</v>
      </c>
      <c r="M745" s="74"/>
      <c r="N745" s="74"/>
      <c r="O745" s="74"/>
      <c r="P745" s="74"/>
      <c r="Q745" s="74"/>
      <c r="R745" s="74"/>
    </row>
    <row r="746" spans="1:18">
      <c r="A746" s="29">
        <v>241112000095</v>
      </c>
      <c r="B746" s="59" t="s">
        <v>1430</v>
      </c>
      <c r="C746" s="4" t="s">
        <v>3215</v>
      </c>
      <c r="D746" s="4" t="s">
        <v>3286</v>
      </c>
      <c r="E746" s="3" t="s">
        <v>3538</v>
      </c>
      <c r="F746" s="3" t="s">
        <v>3539</v>
      </c>
      <c r="G746" s="137" t="s">
        <v>1435</v>
      </c>
      <c r="H746" s="60"/>
      <c r="J746" s="64" t="s">
        <v>3540</v>
      </c>
      <c r="K746" s="12" t="s">
        <v>3541</v>
      </c>
      <c r="L746" s="73" t="s">
        <v>3542</v>
      </c>
      <c r="M746" s="74"/>
      <c r="N746" s="74"/>
      <c r="O746" s="74"/>
      <c r="P746" s="74"/>
      <c r="Q746" s="74"/>
      <c r="R746" s="74"/>
    </row>
    <row r="747" spans="1:18">
      <c r="A747" s="29">
        <v>250331114310</v>
      </c>
      <c r="B747" s="59" t="s">
        <v>1430</v>
      </c>
      <c r="C747" s="4" t="s">
        <v>3215</v>
      </c>
      <c r="D747" s="4" t="s">
        <v>3286</v>
      </c>
      <c r="E747" s="3" t="s">
        <v>3543</v>
      </c>
      <c r="F747" s="3" t="s">
        <v>1748</v>
      </c>
      <c r="G747" s="138" t="s">
        <v>1435</v>
      </c>
      <c r="H747" s="60"/>
      <c r="J747" s="64" t="s">
        <v>3544</v>
      </c>
      <c r="K747" s="11"/>
      <c r="L747" s="73"/>
      <c r="M747" s="74"/>
      <c r="N747" s="74"/>
      <c r="O747" s="74"/>
      <c r="P747" s="74"/>
      <c r="Q747" s="74"/>
      <c r="R747" s="74"/>
    </row>
    <row r="748" spans="1:18">
      <c r="A748" s="29">
        <v>250617090048</v>
      </c>
      <c r="B748" s="61"/>
      <c r="C748" s="4" t="s">
        <v>3215</v>
      </c>
      <c r="D748" s="4" t="s">
        <v>3286</v>
      </c>
      <c r="E748" s="7" t="s">
        <v>3545</v>
      </c>
      <c r="F748" s="3" t="s">
        <v>3546</v>
      </c>
      <c r="G748" s="138" t="s">
        <v>1435</v>
      </c>
      <c r="H748" s="62"/>
      <c r="J748" s="64" t="s">
        <v>3547</v>
      </c>
      <c r="K748" s="13"/>
      <c r="L748" s="73"/>
      <c r="M748" s="74"/>
      <c r="N748" s="74"/>
      <c r="O748" s="74"/>
      <c r="P748" s="74"/>
      <c r="Q748" s="74"/>
      <c r="R748" s="74"/>
    </row>
    <row r="749" spans="1:18">
      <c r="A749" s="29">
        <v>250617090054</v>
      </c>
      <c r="B749" s="61"/>
      <c r="C749" s="4" t="s">
        <v>3215</v>
      </c>
      <c r="D749" s="4" t="s">
        <v>3286</v>
      </c>
      <c r="E749" s="7" t="s">
        <v>3548</v>
      </c>
      <c r="F749" s="3" t="s">
        <v>2357</v>
      </c>
      <c r="G749" s="138" t="s">
        <v>1435</v>
      </c>
      <c r="H749" s="62"/>
      <c r="J749" s="64" t="s">
        <v>3549</v>
      </c>
      <c r="K749" s="13"/>
      <c r="L749" s="73"/>
      <c r="M749" s="74"/>
      <c r="N749" s="74"/>
      <c r="O749" s="74"/>
      <c r="P749" s="74"/>
      <c r="Q749" s="74"/>
      <c r="R749" s="74"/>
    </row>
    <row r="750" spans="1:18">
      <c r="A750" s="29">
        <v>260316113300</v>
      </c>
      <c r="B750" s="61"/>
      <c r="C750" s="4" t="s">
        <v>3215</v>
      </c>
      <c r="D750" s="4" t="s">
        <v>3286</v>
      </c>
      <c r="E750" s="3" t="s">
        <v>10265</v>
      </c>
      <c r="F750" s="3" t="s">
        <v>10236</v>
      </c>
      <c r="G750" s="137" t="s">
        <v>1435</v>
      </c>
      <c r="H750" s="62"/>
      <c r="J750" s="3" t="s">
        <v>10266</v>
      </c>
      <c r="K750" s="13"/>
      <c r="L750" s="73"/>
      <c r="M750" s="74"/>
      <c r="N750" s="74"/>
      <c r="O750" s="74"/>
      <c r="P750" s="74"/>
      <c r="Q750" s="74"/>
      <c r="R750" s="74"/>
    </row>
    <row r="751" spans="1:18">
      <c r="A751" s="29">
        <v>250703160500</v>
      </c>
      <c r="B751" s="61"/>
      <c r="C751" s="4" t="s">
        <v>3215</v>
      </c>
      <c r="D751" s="4" t="s">
        <v>3286</v>
      </c>
      <c r="E751" s="3" t="s">
        <v>3550</v>
      </c>
      <c r="F751" s="3" t="s">
        <v>1536</v>
      </c>
      <c r="G751" s="137" t="s">
        <v>3376</v>
      </c>
      <c r="H751" s="62"/>
      <c r="J751" s="64" t="s">
        <v>3551</v>
      </c>
      <c r="K751" s="13"/>
      <c r="L751" s="73"/>
      <c r="M751" s="74"/>
      <c r="N751" s="74" t="s">
        <v>3552</v>
      </c>
      <c r="O751" s="74"/>
      <c r="P751" s="74"/>
      <c r="Q751" s="74"/>
      <c r="R751" s="74"/>
    </row>
    <row r="752" spans="1:18">
      <c r="A752" s="29">
        <v>260316113700</v>
      </c>
      <c r="B752" s="61"/>
      <c r="C752" s="4" t="s">
        <v>3215</v>
      </c>
      <c r="D752" s="4" t="s">
        <v>3286</v>
      </c>
      <c r="E752" s="3" t="s">
        <v>10267</v>
      </c>
      <c r="F752" s="3" t="s">
        <v>2079</v>
      </c>
      <c r="G752" s="137" t="s">
        <v>1435</v>
      </c>
      <c r="H752" s="62"/>
      <c r="J752" s="3" t="s">
        <v>10268</v>
      </c>
      <c r="K752" s="13"/>
      <c r="L752" s="73"/>
      <c r="M752" s="74"/>
      <c r="N752" s="74"/>
      <c r="O752" s="74"/>
      <c r="P752" s="74"/>
      <c r="Q752" s="74"/>
      <c r="R752" s="74"/>
    </row>
    <row r="753" spans="1:18">
      <c r="A753" s="29">
        <v>250410114305</v>
      </c>
      <c r="B753" s="59" t="s">
        <v>1430</v>
      </c>
      <c r="C753" s="4" t="s">
        <v>3215</v>
      </c>
      <c r="D753" s="4" t="s">
        <v>3286</v>
      </c>
      <c r="E753" s="3" t="s">
        <v>3553</v>
      </c>
      <c r="F753" s="3" t="s">
        <v>3175</v>
      </c>
      <c r="G753" s="138" t="s">
        <v>1435</v>
      </c>
      <c r="H753" s="60"/>
      <c r="J753" s="64" t="s">
        <v>3554</v>
      </c>
      <c r="K753" s="13"/>
      <c r="L753" s="73"/>
      <c r="M753" s="74"/>
      <c r="N753" s="74"/>
      <c r="O753" s="74"/>
      <c r="P753" s="74"/>
      <c r="Q753" s="74"/>
      <c r="R753" s="74"/>
    </row>
    <row r="754" spans="1:18">
      <c r="A754" s="29">
        <v>250410114306</v>
      </c>
      <c r="B754" s="59" t="s">
        <v>1430</v>
      </c>
      <c r="C754" s="4" t="s">
        <v>3215</v>
      </c>
      <c r="D754" s="4" t="s">
        <v>3286</v>
      </c>
      <c r="E754" s="3" t="s">
        <v>3555</v>
      </c>
      <c r="F754" s="3" t="s">
        <v>3175</v>
      </c>
      <c r="G754" s="138" t="s">
        <v>1435</v>
      </c>
      <c r="H754" s="60"/>
      <c r="J754" s="64" t="s">
        <v>3556</v>
      </c>
      <c r="K754" s="13"/>
      <c r="L754" s="73"/>
      <c r="M754" s="74"/>
      <c r="N754" s="74"/>
      <c r="O754" s="74"/>
      <c r="P754" s="74"/>
      <c r="Q754" s="74"/>
      <c r="R754" s="74"/>
    </row>
    <row r="755" spans="1:18">
      <c r="A755" s="29">
        <v>260316114200</v>
      </c>
      <c r="B755" s="61"/>
      <c r="C755" s="4" t="s">
        <v>3215</v>
      </c>
      <c r="D755" s="4" t="s">
        <v>3286</v>
      </c>
      <c r="E755" s="3" t="s">
        <v>4333</v>
      </c>
      <c r="F755" s="3" t="s">
        <v>2602</v>
      </c>
      <c r="G755" s="137" t="s">
        <v>1435</v>
      </c>
      <c r="H755" s="62"/>
      <c r="J755" s="3" t="s">
        <v>10269</v>
      </c>
      <c r="K755" s="13"/>
      <c r="L755" s="73"/>
      <c r="M755" s="74"/>
      <c r="N755" s="74"/>
      <c r="O755" s="74"/>
      <c r="P755" s="74"/>
      <c r="Q755" s="74"/>
      <c r="R755" s="74"/>
    </row>
    <row r="756" spans="1:18">
      <c r="A756" s="29">
        <v>241112000097</v>
      </c>
      <c r="B756" s="59" t="s">
        <v>1430</v>
      </c>
      <c r="C756" s="4" t="s">
        <v>3215</v>
      </c>
      <c r="D756" s="4" t="s">
        <v>3286</v>
      </c>
      <c r="E756" s="3" t="s">
        <v>3557</v>
      </c>
      <c r="F756" s="3" t="s">
        <v>3558</v>
      </c>
      <c r="G756" s="138" t="s">
        <v>2638</v>
      </c>
      <c r="H756" s="60"/>
      <c r="J756" s="64" t="s">
        <v>10740</v>
      </c>
      <c r="K756" s="12"/>
      <c r="L756" s="73" t="s">
        <v>3559</v>
      </c>
      <c r="M756" s="74" t="s">
        <v>3560</v>
      </c>
      <c r="N756" s="74"/>
      <c r="O756" s="74"/>
      <c r="P756" s="74"/>
      <c r="Q756" s="74"/>
      <c r="R756" s="74"/>
    </row>
    <row r="757" spans="1:18">
      <c r="A757" s="29">
        <v>260317180000</v>
      </c>
      <c r="B757" s="4" t="s">
        <v>3215</v>
      </c>
      <c r="C757" s="4" t="s">
        <v>3215</v>
      </c>
      <c r="D757" s="4" t="s">
        <v>3286</v>
      </c>
      <c r="E757" s="3" t="s">
        <v>10009</v>
      </c>
      <c r="F757" s="303" t="s">
        <v>3489</v>
      </c>
      <c r="G757" s="31" t="s">
        <v>2638</v>
      </c>
      <c r="H757" s="300" t="s">
        <v>3490</v>
      </c>
      <c r="I757" s="11"/>
      <c r="J757" s="64" t="s">
        <v>10338</v>
      </c>
      <c r="K757" s="302"/>
      <c r="L757" s="302" t="s">
        <v>3491</v>
      </c>
      <c r="M757" s="302" t="s">
        <v>3492</v>
      </c>
      <c r="N757" s="302" t="s">
        <v>3492</v>
      </c>
      <c r="O757" s="302"/>
      <c r="P757" s="3"/>
      <c r="Q757" s="3"/>
      <c r="R757" s="301"/>
    </row>
    <row r="758" spans="1:18">
      <c r="A758" s="29">
        <v>260317180100</v>
      </c>
      <c r="B758" s="4" t="s">
        <v>3215</v>
      </c>
      <c r="C758" s="4" t="s">
        <v>3215</v>
      </c>
      <c r="D758" s="4" t="s">
        <v>3286</v>
      </c>
      <c r="E758" s="3" t="s">
        <v>10335</v>
      </c>
      <c r="F758" s="303" t="s">
        <v>3489</v>
      </c>
      <c r="G758" s="31" t="s">
        <v>2638</v>
      </c>
      <c r="H758" s="300" t="s">
        <v>3494</v>
      </c>
      <c r="I758" s="11"/>
      <c r="J758" s="300" t="s">
        <v>10337</v>
      </c>
      <c r="K758" s="302"/>
      <c r="L758" s="302" t="s">
        <v>3495</v>
      </c>
      <c r="M758" s="302" t="s">
        <v>3496</v>
      </c>
      <c r="N758" s="302"/>
      <c r="O758" s="302" t="s">
        <v>3496</v>
      </c>
      <c r="P758" s="3"/>
      <c r="Q758" s="3"/>
      <c r="R758" s="301"/>
    </row>
    <row r="759" spans="1:18">
      <c r="A759" s="29">
        <v>250901001207</v>
      </c>
      <c r="B759" s="61"/>
      <c r="C759" s="4" t="s">
        <v>3215</v>
      </c>
      <c r="D759" s="4" t="s">
        <v>3286</v>
      </c>
      <c r="E759" s="3" t="s">
        <v>3561</v>
      </c>
      <c r="F759" s="3" t="s">
        <v>3118</v>
      </c>
      <c r="G759" s="138" t="s">
        <v>3376</v>
      </c>
      <c r="H759" s="62"/>
      <c r="J759" s="3" t="s">
        <v>3562</v>
      </c>
      <c r="K759" s="13"/>
      <c r="L759" s="73" t="s">
        <v>3563</v>
      </c>
      <c r="M759" s="74" t="s">
        <v>3564</v>
      </c>
      <c r="N759" s="74"/>
      <c r="O759" s="74"/>
      <c r="P759" s="74"/>
      <c r="Q759" s="74"/>
      <c r="R759" s="74"/>
    </row>
    <row r="760" spans="1:18">
      <c r="A760" s="29">
        <v>250410114304</v>
      </c>
      <c r="B760" s="59" t="s">
        <v>1430</v>
      </c>
      <c r="C760" s="4" t="s">
        <v>3215</v>
      </c>
      <c r="D760" s="4" t="s">
        <v>3565</v>
      </c>
      <c r="E760" s="3" t="s">
        <v>3566</v>
      </c>
      <c r="F760" s="3" t="s">
        <v>2909</v>
      </c>
      <c r="G760" s="138" t="s">
        <v>1435</v>
      </c>
      <c r="H760" s="60"/>
      <c r="J760" s="64" t="s">
        <v>3567</v>
      </c>
      <c r="K760" s="13"/>
      <c r="L760" s="73"/>
      <c r="M760" s="74"/>
      <c r="N760" s="74"/>
      <c r="O760" s="74"/>
      <c r="P760" s="74"/>
      <c r="Q760" s="74"/>
      <c r="R760" s="74"/>
    </row>
    <row r="761" spans="1:18">
      <c r="A761" s="29">
        <v>250331114313</v>
      </c>
      <c r="B761" s="59" t="s">
        <v>1430</v>
      </c>
      <c r="C761" s="4" t="s">
        <v>3215</v>
      </c>
      <c r="D761" s="4" t="s">
        <v>3565</v>
      </c>
      <c r="E761" s="3" t="s">
        <v>3568</v>
      </c>
      <c r="F761" s="3" t="s">
        <v>1771</v>
      </c>
      <c r="G761" s="138" t="s">
        <v>3569</v>
      </c>
      <c r="H761" s="60"/>
      <c r="J761" s="64" t="s">
        <v>3570</v>
      </c>
      <c r="K761" s="11"/>
      <c r="L761" s="73"/>
      <c r="M761" s="74"/>
      <c r="N761" s="74"/>
      <c r="O761" s="74"/>
      <c r="P761" s="74"/>
      <c r="Q761" s="74"/>
      <c r="R761" s="74"/>
    </row>
    <row r="762" spans="1:18">
      <c r="A762" s="29">
        <v>250727210100</v>
      </c>
      <c r="B762" s="61"/>
      <c r="C762" s="4" t="s">
        <v>3215</v>
      </c>
      <c r="D762" s="4" t="s">
        <v>3565</v>
      </c>
      <c r="E762" t="s">
        <v>3571</v>
      </c>
      <c r="F762" s="3" t="s">
        <v>3572</v>
      </c>
      <c r="G762" s="138" t="s">
        <v>1435</v>
      </c>
      <c r="H762" s="62"/>
      <c r="J762" s="3" t="s">
        <v>3573</v>
      </c>
      <c r="K762" s="13"/>
      <c r="L762" s="73"/>
      <c r="M762" s="74"/>
      <c r="N762" s="74"/>
      <c r="O762" s="74"/>
      <c r="P762" s="74"/>
      <c r="Q762" s="74"/>
      <c r="R762" s="74"/>
    </row>
    <row r="763" spans="1:18">
      <c r="A763" s="29">
        <v>250331114312</v>
      </c>
      <c r="B763" s="59" t="s">
        <v>1430</v>
      </c>
      <c r="C763" s="4" t="s">
        <v>3215</v>
      </c>
      <c r="D763" s="4" t="s">
        <v>3565</v>
      </c>
      <c r="E763" s="3" t="s">
        <v>3574</v>
      </c>
      <c r="F763" s="3" t="s">
        <v>1765</v>
      </c>
      <c r="G763" s="138" t="s">
        <v>1435</v>
      </c>
      <c r="H763" s="60"/>
      <c r="J763" s="64" t="s">
        <v>3575</v>
      </c>
      <c r="K763" s="11"/>
      <c r="L763" s="73"/>
      <c r="M763" s="74"/>
      <c r="N763" s="74"/>
      <c r="O763" s="74"/>
      <c r="P763" s="74"/>
      <c r="Q763" s="74"/>
      <c r="R763" s="74"/>
    </row>
    <row r="764" spans="1:18" ht="15">
      <c r="A764" s="29">
        <v>250428141300</v>
      </c>
      <c r="B764" s="63"/>
      <c r="C764" s="4" t="s">
        <v>3215</v>
      </c>
      <c r="D764" s="4" t="s">
        <v>3565</v>
      </c>
      <c r="E764" s="3" t="s">
        <v>3576</v>
      </c>
      <c r="F764" s="3" t="s">
        <v>1441</v>
      </c>
      <c r="G764" s="138" t="s">
        <v>1435</v>
      </c>
      <c r="J764" s="64" t="s">
        <v>3577</v>
      </c>
      <c r="L764" s="73"/>
      <c r="M764" s="77"/>
      <c r="N764" s="77"/>
      <c r="O764" s="77"/>
      <c r="P764" s="77"/>
      <c r="Q764" s="77"/>
      <c r="R764" s="77"/>
    </row>
    <row r="765" spans="1:18">
      <c r="A765" s="29">
        <v>250708120000</v>
      </c>
      <c r="B765" s="61"/>
      <c r="C765" s="4" t="s">
        <v>3215</v>
      </c>
      <c r="D765" s="4" t="s">
        <v>3565</v>
      </c>
      <c r="E765" s="3" t="s">
        <v>3578</v>
      </c>
      <c r="F765" s="3" t="s">
        <v>1768</v>
      </c>
      <c r="G765" s="138" t="s">
        <v>1435</v>
      </c>
      <c r="H765" s="62"/>
      <c r="J765" s="64" t="s">
        <v>3579</v>
      </c>
      <c r="K765" s="13"/>
      <c r="L765" s="73"/>
      <c r="M765" s="74"/>
      <c r="N765" s="74"/>
      <c r="O765" s="74"/>
      <c r="P765" s="74"/>
      <c r="Q765" s="74"/>
      <c r="R765" s="74"/>
    </row>
    <row r="766" spans="1:18">
      <c r="A766" s="29">
        <v>250331114300</v>
      </c>
      <c r="B766" s="59" t="s">
        <v>1430</v>
      </c>
      <c r="C766" s="4" t="s">
        <v>3215</v>
      </c>
      <c r="D766" s="4" t="s">
        <v>3565</v>
      </c>
      <c r="E766" s="3" t="s">
        <v>3580</v>
      </c>
      <c r="F766" s="3" t="s">
        <v>1771</v>
      </c>
      <c r="G766" s="138" t="s">
        <v>1435</v>
      </c>
      <c r="H766" s="60"/>
      <c r="J766" s="64" t="s">
        <v>3581</v>
      </c>
      <c r="K766" s="11"/>
      <c r="L766" s="73"/>
      <c r="M766" s="74"/>
      <c r="N766" s="74"/>
      <c r="O766" s="74"/>
      <c r="P766" s="74"/>
      <c r="Q766" s="74"/>
      <c r="R766" s="74"/>
    </row>
    <row r="767" spans="1:18">
      <c r="A767" s="29">
        <v>250617090006</v>
      </c>
      <c r="B767" s="61"/>
      <c r="C767" s="4" t="s">
        <v>3215</v>
      </c>
      <c r="D767" s="4" t="s">
        <v>3565</v>
      </c>
      <c r="E767" s="7" t="s">
        <v>3582</v>
      </c>
      <c r="F767" s="3" t="s">
        <v>3583</v>
      </c>
      <c r="G767" s="138" t="s">
        <v>1435</v>
      </c>
      <c r="H767" s="62"/>
      <c r="J767" s="64" t="s">
        <v>3584</v>
      </c>
      <c r="K767" s="13"/>
      <c r="L767" s="73"/>
      <c r="M767" s="74"/>
      <c r="N767" s="74"/>
      <c r="O767" s="74"/>
      <c r="P767" s="74"/>
      <c r="Q767" s="74"/>
      <c r="R767" s="74"/>
    </row>
    <row r="768" spans="1:18">
      <c r="A768" s="29">
        <v>250617090007</v>
      </c>
      <c r="B768" s="61"/>
      <c r="C768" s="4" t="s">
        <v>3215</v>
      </c>
      <c r="D768" s="4" t="s">
        <v>3565</v>
      </c>
      <c r="E768" s="7" t="s">
        <v>3585</v>
      </c>
      <c r="F768" s="3" t="s">
        <v>1771</v>
      </c>
      <c r="G768" s="138" t="s">
        <v>1435</v>
      </c>
      <c r="H768" s="62"/>
      <c r="J768" s="64" t="s">
        <v>3586</v>
      </c>
      <c r="K768" s="13"/>
      <c r="L768" s="73"/>
      <c r="M768" s="74"/>
      <c r="N768" s="74"/>
      <c r="O768" s="74"/>
      <c r="P768" s="74"/>
      <c r="Q768" s="74"/>
      <c r="R768" s="74"/>
    </row>
    <row r="769" spans="1:18">
      <c r="A769" s="29">
        <v>250410114303</v>
      </c>
      <c r="B769" s="59" t="s">
        <v>1430</v>
      </c>
      <c r="C769" s="4" t="s">
        <v>3215</v>
      </c>
      <c r="D769" s="4" t="s">
        <v>3565</v>
      </c>
      <c r="E769" s="3" t="s">
        <v>3587</v>
      </c>
      <c r="F769" s="3" t="s">
        <v>1748</v>
      </c>
      <c r="G769" s="138" t="s">
        <v>1435</v>
      </c>
      <c r="H769" s="60"/>
      <c r="J769" s="64" t="s">
        <v>3588</v>
      </c>
      <c r="K769" s="13"/>
      <c r="L769" s="73"/>
      <c r="M769" s="74"/>
      <c r="N769" s="74"/>
      <c r="O769" s="74"/>
      <c r="P769" s="74"/>
      <c r="Q769" s="74"/>
      <c r="R769" s="74"/>
    </row>
    <row r="770" spans="1:18">
      <c r="A770" s="29">
        <v>250617090001</v>
      </c>
      <c r="B770" s="61"/>
      <c r="C770" s="4" t="s">
        <v>3215</v>
      </c>
      <c r="D770" s="4" t="s">
        <v>3565</v>
      </c>
      <c r="E770" s="7" t="s">
        <v>3589</v>
      </c>
      <c r="F770" s="3" t="s">
        <v>3590</v>
      </c>
      <c r="G770" s="138" t="s">
        <v>1463</v>
      </c>
      <c r="H770" s="62"/>
      <c r="J770" s="64" t="s">
        <v>3591</v>
      </c>
      <c r="K770" s="13"/>
      <c r="L770" s="73"/>
      <c r="M770" s="74"/>
      <c r="N770" s="74"/>
      <c r="O770" s="74"/>
      <c r="P770" s="74"/>
      <c r="Q770" s="74"/>
      <c r="R770" s="74"/>
    </row>
    <row r="771" spans="1:18">
      <c r="A771" s="29">
        <v>250617090004</v>
      </c>
      <c r="B771" s="61"/>
      <c r="C771" s="4" t="s">
        <v>3215</v>
      </c>
      <c r="D771" s="4" t="s">
        <v>3565</v>
      </c>
      <c r="E771" s="7" t="s">
        <v>3592</v>
      </c>
      <c r="F771" s="3" t="s">
        <v>1748</v>
      </c>
      <c r="G771" s="138" t="s">
        <v>1435</v>
      </c>
      <c r="H771" s="62"/>
      <c r="J771" s="64" t="s">
        <v>3593</v>
      </c>
      <c r="K771" s="13"/>
      <c r="L771" s="73"/>
      <c r="M771" s="74"/>
      <c r="N771" s="74"/>
      <c r="O771" s="74"/>
      <c r="P771" s="74"/>
      <c r="Q771" s="74"/>
      <c r="R771" s="74"/>
    </row>
    <row r="772" spans="1:18">
      <c r="A772" s="29">
        <v>250617090002</v>
      </c>
      <c r="B772" s="61"/>
      <c r="C772" s="4" t="s">
        <v>3215</v>
      </c>
      <c r="D772" s="4" t="s">
        <v>3565</v>
      </c>
      <c r="E772" s="7" t="s">
        <v>3594</v>
      </c>
      <c r="F772" s="3" t="s">
        <v>1438</v>
      </c>
      <c r="G772" s="138" t="s">
        <v>1463</v>
      </c>
      <c r="H772" s="62"/>
      <c r="J772" s="64" t="s">
        <v>3595</v>
      </c>
      <c r="K772" s="13"/>
      <c r="L772" s="73"/>
      <c r="M772" s="74"/>
      <c r="N772" s="74"/>
      <c r="O772" s="74"/>
      <c r="P772" s="74"/>
      <c r="Q772" s="74"/>
      <c r="R772" s="74"/>
    </row>
    <row r="773" spans="1:18">
      <c r="A773" s="29">
        <v>250617090000</v>
      </c>
      <c r="B773" s="61"/>
      <c r="C773" s="4" t="s">
        <v>3215</v>
      </c>
      <c r="D773" s="4" t="s">
        <v>3565</v>
      </c>
      <c r="E773" s="7" t="s">
        <v>3596</v>
      </c>
      <c r="F773" s="3" t="s">
        <v>1771</v>
      </c>
      <c r="G773" s="138" t="s">
        <v>1435</v>
      </c>
      <c r="H773" s="62"/>
      <c r="J773" s="64" t="s">
        <v>3597</v>
      </c>
      <c r="K773" s="13"/>
      <c r="L773" s="73"/>
      <c r="M773" s="74"/>
      <c r="N773" s="74"/>
      <c r="O773" s="74"/>
      <c r="P773" s="74"/>
      <c r="Q773" s="74"/>
      <c r="R773" s="74"/>
    </row>
    <row r="774" spans="1:18">
      <c r="A774" s="29">
        <v>250617090003</v>
      </c>
      <c r="B774" s="61"/>
      <c r="C774" s="4" t="s">
        <v>3215</v>
      </c>
      <c r="D774" s="4" t="s">
        <v>3565</v>
      </c>
      <c r="E774" s="7" t="s">
        <v>3598</v>
      </c>
      <c r="F774" s="3" t="s">
        <v>1438</v>
      </c>
      <c r="G774" s="138" t="s">
        <v>1463</v>
      </c>
      <c r="H774" s="62"/>
      <c r="J774" s="64" t="s">
        <v>3599</v>
      </c>
      <c r="K774" s="13"/>
      <c r="L774" s="73"/>
      <c r="M774" s="74"/>
      <c r="N774" s="74"/>
      <c r="O774" s="74"/>
      <c r="P774" s="74"/>
      <c r="Q774" s="74"/>
      <c r="R774" s="74"/>
    </row>
    <row r="775" spans="1:18">
      <c r="A775" s="29">
        <v>250617090005</v>
      </c>
      <c r="B775" s="61"/>
      <c r="C775" s="4" t="s">
        <v>3215</v>
      </c>
      <c r="D775" s="4" t="s">
        <v>3565</v>
      </c>
      <c r="E775" s="7" t="s">
        <v>3600</v>
      </c>
      <c r="F775" s="3" t="s">
        <v>1768</v>
      </c>
      <c r="G775" s="138" t="s">
        <v>1463</v>
      </c>
      <c r="H775" s="62"/>
      <c r="J775" s="64" t="s">
        <v>3601</v>
      </c>
      <c r="K775" s="13"/>
      <c r="L775" s="73"/>
      <c r="M775" s="74"/>
      <c r="N775" s="74"/>
      <c r="O775" s="74"/>
      <c r="P775" s="74"/>
      <c r="Q775" s="74"/>
      <c r="R775" s="74"/>
    </row>
    <row r="776" spans="1:18">
      <c r="A776" s="29">
        <v>250430121200</v>
      </c>
      <c r="B776" s="61"/>
      <c r="C776" s="4" t="s">
        <v>3215</v>
      </c>
      <c r="D776" s="4" t="s">
        <v>3565</v>
      </c>
      <c r="E776" s="3" t="s">
        <v>3602</v>
      </c>
      <c r="F776" s="3" t="s">
        <v>1771</v>
      </c>
      <c r="G776" s="138" t="s">
        <v>1435</v>
      </c>
      <c r="H776" s="62"/>
      <c r="J776" s="64" t="s">
        <v>3603</v>
      </c>
      <c r="K776" s="13"/>
      <c r="L776" s="73"/>
      <c r="M776" s="74"/>
      <c r="N776" s="74"/>
      <c r="O776" s="74"/>
      <c r="P776" s="74"/>
      <c r="Q776" s="74"/>
      <c r="R776" s="74"/>
    </row>
    <row r="777" spans="1:18">
      <c r="A777" s="29">
        <v>260424190900</v>
      </c>
      <c r="B777" s="61"/>
      <c r="C777" s="4" t="s">
        <v>3215</v>
      </c>
      <c r="D777" s="4" t="s">
        <v>10872</v>
      </c>
      <c r="E777" s="3" t="s">
        <v>10882</v>
      </c>
      <c r="F777" s="3" t="s">
        <v>1578</v>
      </c>
      <c r="G777" s="137" t="s">
        <v>1435</v>
      </c>
      <c r="H777" s="62"/>
      <c r="J777" s="3" t="s">
        <v>10897</v>
      </c>
      <c r="K777" s="13"/>
      <c r="L777" s="73"/>
      <c r="M777" s="74"/>
      <c r="N777" s="74"/>
      <c r="O777" s="74"/>
      <c r="P777" s="74"/>
      <c r="Q777" s="74"/>
      <c r="R777" s="74"/>
    </row>
    <row r="778" spans="1:18">
      <c r="A778" s="29">
        <v>260424190700</v>
      </c>
      <c r="B778" s="61"/>
      <c r="C778" s="4" t="s">
        <v>3215</v>
      </c>
      <c r="D778" s="4" t="s">
        <v>10872</v>
      </c>
      <c r="E778" s="3" t="s">
        <v>10879</v>
      </c>
      <c r="F778" s="3" t="s">
        <v>10880</v>
      </c>
      <c r="G778" s="137" t="s">
        <v>1435</v>
      </c>
      <c r="H778" s="62"/>
      <c r="J778" s="3" t="s">
        <v>10895</v>
      </c>
      <c r="K778" s="13"/>
      <c r="L778" s="73"/>
      <c r="M778" s="74"/>
      <c r="N778" s="74"/>
      <c r="O778" s="74"/>
      <c r="P778" s="74"/>
      <c r="Q778" s="74"/>
      <c r="R778" s="74"/>
    </row>
    <row r="779" spans="1:18">
      <c r="A779" s="29">
        <v>260424190000</v>
      </c>
      <c r="B779" s="61"/>
      <c r="C779" s="4" t="s">
        <v>3215</v>
      </c>
      <c r="D779" s="4" t="s">
        <v>10872</v>
      </c>
      <c r="E779" s="3" t="s">
        <v>10873</v>
      </c>
      <c r="F779" s="3" t="s">
        <v>1771</v>
      </c>
      <c r="G779" s="137" t="s">
        <v>1435</v>
      </c>
      <c r="H779" s="62"/>
      <c r="J779" s="3" t="s">
        <v>10889</v>
      </c>
      <c r="K779" s="13"/>
      <c r="L779" s="73"/>
      <c r="M779" s="74"/>
      <c r="N779" s="74"/>
      <c r="O779" s="74"/>
      <c r="P779" s="74"/>
      <c r="Q779" s="74"/>
      <c r="R779" s="74"/>
    </row>
    <row r="780" spans="1:18">
      <c r="A780" s="29">
        <v>260424190100</v>
      </c>
      <c r="B780" s="61"/>
      <c r="C780" s="4" t="s">
        <v>3215</v>
      </c>
      <c r="D780" s="4" t="s">
        <v>10872</v>
      </c>
      <c r="E780" s="3" t="s">
        <v>4582</v>
      </c>
      <c r="F780" s="3" t="s">
        <v>1456</v>
      </c>
      <c r="G780" s="137" t="s">
        <v>1435</v>
      </c>
      <c r="H780" s="62"/>
      <c r="J780" s="3" t="s">
        <v>10890</v>
      </c>
      <c r="K780" s="13"/>
      <c r="L780" s="73"/>
      <c r="M780" s="74"/>
      <c r="N780" s="74"/>
      <c r="O780" s="74"/>
      <c r="P780" s="74"/>
      <c r="Q780" s="74"/>
      <c r="R780" s="74"/>
    </row>
    <row r="781" spans="1:18">
      <c r="A781" s="29">
        <v>260424190500</v>
      </c>
      <c r="B781" s="61"/>
      <c r="C781" s="4" t="s">
        <v>3215</v>
      </c>
      <c r="D781" s="4" t="s">
        <v>10872</v>
      </c>
      <c r="E781" s="3" t="s">
        <v>10877</v>
      </c>
      <c r="F781" s="3" t="s">
        <v>10878</v>
      </c>
      <c r="G781" s="137" t="s">
        <v>1435</v>
      </c>
      <c r="H781" s="62"/>
      <c r="J781" s="3" t="s">
        <v>10893</v>
      </c>
      <c r="K781" s="13"/>
      <c r="L781" s="73"/>
      <c r="M781" s="74"/>
      <c r="N781" s="74"/>
      <c r="O781" s="74"/>
      <c r="P781" s="74"/>
      <c r="Q781" s="74"/>
      <c r="R781" s="74"/>
    </row>
    <row r="782" spans="1:18">
      <c r="A782" s="29">
        <v>260424191300</v>
      </c>
      <c r="B782" s="61"/>
      <c r="C782" s="4" t="s">
        <v>3215</v>
      </c>
      <c r="D782" s="4" t="s">
        <v>10872</v>
      </c>
      <c r="E782" s="3" t="s">
        <v>10886</v>
      </c>
      <c r="F782" s="3" t="s">
        <v>10887</v>
      </c>
      <c r="G782" s="137" t="s">
        <v>1435</v>
      </c>
      <c r="H782" s="62"/>
      <c r="J782" s="3" t="s">
        <v>10901</v>
      </c>
      <c r="K782" s="13"/>
      <c r="L782" s="73"/>
      <c r="M782" s="74"/>
      <c r="N782" s="74"/>
      <c r="O782" s="74"/>
      <c r="P782" s="74"/>
      <c r="Q782" s="74"/>
      <c r="R782" s="74"/>
    </row>
    <row r="783" spans="1:18">
      <c r="A783" s="29">
        <v>260424191400</v>
      </c>
      <c r="B783" s="61"/>
      <c r="C783" s="4" t="s">
        <v>3215</v>
      </c>
      <c r="D783" s="4" t="s">
        <v>10872</v>
      </c>
      <c r="E783" s="3" t="s">
        <v>10888</v>
      </c>
      <c r="F783" s="3" t="s">
        <v>10887</v>
      </c>
      <c r="G783" s="137" t="s">
        <v>1435</v>
      </c>
      <c r="H783" s="62"/>
      <c r="J783" s="3" t="s">
        <v>10902</v>
      </c>
      <c r="K783" s="13"/>
      <c r="L783" s="73"/>
      <c r="M783" s="74"/>
      <c r="N783" s="74"/>
      <c r="O783" s="74"/>
      <c r="P783" s="74"/>
      <c r="Q783" s="74"/>
      <c r="R783" s="74"/>
    </row>
    <row r="784" spans="1:18">
      <c r="A784" s="29">
        <v>260424190400</v>
      </c>
      <c r="B784" s="61"/>
      <c r="C784" s="4" t="s">
        <v>3215</v>
      </c>
      <c r="D784" s="4" t="s">
        <v>10872</v>
      </c>
      <c r="E784" s="3" t="s">
        <v>10875</v>
      </c>
      <c r="F784" s="3" t="s">
        <v>10876</v>
      </c>
      <c r="G784" s="137" t="s">
        <v>1435</v>
      </c>
      <c r="H784" s="62"/>
      <c r="J784" s="3" t="s">
        <v>10892</v>
      </c>
      <c r="K784" s="13"/>
      <c r="L784" s="73"/>
      <c r="M784" s="74"/>
      <c r="N784" s="74"/>
      <c r="O784" s="74"/>
      <c r="P784" s="74"/>
      <c r="Q784" s="74"/>
      <c r="R784" s="74"/>
    </row>
    <row r="785" spans="1:18">
      <c r="A785" s="29">
        <v>260424190300</v>
      </c>
      <c r="B785" s="61"/>
      <c r="C785" s="4" t="s">
        <v>3215</v>
      </c>
      <c r="D785" s="4" t="s">
        <v>10872</v>
      </c>
      <c r="E785" s="3" t="s">
        <v>10904</v>
      </c>
      <c r="F785" s="3" t="s">
        <v>10581</v>
      </c>
      <c r="G785" s="137" t="s">
        <v>1435</v>
      </c>
      <c r="H785" s="62"/>
      <c r="J785" s="3" t="s">
        <v>10926</v>
      </c>
      <c r="K785" s="13"/>
      <c r="L785" s="73"/>
      <c r="M785" s="74"/>
      <c r="N785" s="74"/>
      <c r="O785" s="74"/>
      <c r="P785" s="74"/>
      <c r="Q785" s="74"/>
      <c r="R785" s="74"/>
    </row>
    <row r="786" spans="1:18">
      <c r="A786" s="29">
        <v>260424191200</v>
      </c>
      <c r="B786" s="61"/>
      <c r="C786" s="4" t="s">
        <v>3215</v>
      </c>
      <c r="D786" s="4" t="s">
        <v>10872</v>
      </c>
      <c r="E786" s="3" t="s">
        <v>10885</v>
      </c>
      <c r="F786" s="3" t="s">
        <v>3617</v>
      </c>
      <c r="G786" s="137" t="s">
        <v>1435</v>
      </c>
      <c r="H786" s="62"/>
      <c r="J786" s="3" t="s">
        <v>10900</v>
      </c>
      <c r="K786" s="13"/>
      <c r="L786" s="73"/>
      <c r="M786" s="74"/>
      <c r="N786" s="74"/>
      <c r="O786" s="74"/>
      <c r="P786" s="74"/>
      <c r="Q786" s="74"/>
      <c r="R786" s="74"/>
    </row>
    <row r="787" spans="1:18">
      <c r="A787" s="29">
        <v>260424191100</v>
      </c>
      <c r="B787" s="61"/>
      <c r="C787" s="4" t="s">
        <v>3215</v>
      </c>
      <c r="D787" s="4" t="s">
        <v>10872</v>
      </c>
      <c r="E787" s="3" t="s">
        <v>10884</v>
      </c>
      <c r="F787" s="3" t="s">
        <v>3617</v>
      </c>
      <c r="G787" s="137" t="s">
        <v>1435</v>
      </c>
      <c r="H787" s="62"/>
      <c r="J787" s="3" t="s">
        <v>10899</v>
      </c>
      <c r="K787" s="13"/>
      <c r="L787" s="73"/>
      <c r="M787" s="74"/>
      <c r="N787" s="74"/>
      <c r="O787" s="74"/>
      <c r="P787" s="74"/>
      <c r="Q787" s="74"/>
      <c r="R787" s="74"/>
    </row>
    <row r="788" spans="1:18">
      <c r="A788" s="29">
        <v>260424190200</v>
      </c>
      <c r="B788" s="61"/>
      <c r="C788" s="4" t="s">
        <v>3215</v>
      </c>
      <c r="D788" s="4" t="s">
        <v>10872</v>
      </c>
      <c r="E788" s="3" t="s">
        <v>10874</v>
      </c>
      <c r="F788" s="3" t="s">
        <v>3617</v>
      </c>
      <c r="G788" s="137" t="s">
        <v>1435</v>
      </c>
      <c r="H788" s="62"/>
      <c r="J788" s="3" t="s">
        <v>10891</v>
      </c>
      <c r="K788" s="13"/>
      <c r="L788" s="73"/>
      <c r="M788" s="74"/>
      <c r="N788" s="74"/>
      <c r="O788" s="74"/>
      <c r="P788" s="74"/>
      <c r="Q788" s="74"/>
      <c r="R788" s="74"/>
    </row>
    <row r="789" spans="1:18">
      <c r="A789" s="29">
        <v>260424190600</v>
      </c>
      <c r="B789" s="61"/>
      <c r="C789" s="4" t="s">
        <v>3215</v>
      </c>
      <c r="D789" s="4" t="s">
        <v>10872</v>
      </c>
      <c r="E789" s="3" t="s">
        <v>6050</v>
      </c>
      <c r="F789" s="3" t="s">
        <v>3617</v>
      </c>
      <c r="G789" s="137" t="s">
        <v>1435</v>
      </c>
      <c r="H789" s="62"/>
      <c r="J789" s="3" t="s">
        <v>10894</v>
      </c>
      <c r="K789" s="13"/>
      <c r="L789" s="73"/>
      <c r="M789" s="74"/>
      <c r="N789" s="74"/>
      <c r="O789" s="74"/>
      <c r="P789" s="74"/>
      <c r="Q789" s="74"/>
      <c r="R789" s="74"/>
    </row>
    <row r="790" spans="1:18">
      <c r="A790" s="29">
        <v>260424190800</v>
      </c>
      <c r="B790" s="61"/>
      <c r="C790" s="4" t="s">
        <v>3215</v>
      </c>
      <c r="D790" s="4" t="s">
        <v>10872</v>
      </c>
      <c r="E790" s="3" t="s">
        <v>10881</v>
      </c>
      <c r="F790" s="3" t="s">
        <v>10581</v>
      </c>
      <c r="G790" s="137" t="s">
        <v>1435</v>
      </c>
      <c r="H790" s="62"/>
      <c r="J790" s="3" t="s">
        <v>10896</v>
      </c>
      <c r="K790" s="13"/>
      <c r="L790" s="73"/>
      <c r="M790" s="74"/>
      <c r="N790" s="74"/>
      <c r="O790" s="74"/>
      <c r="P790" s="74"/>
      <c r="Q790" s="74"/>
      <c r="R790" s="74"/>
    </row>
    <row r="791" spans="1:18">
      <c r="A791" s="29">
        <v>260424191000</v>
      </c>
      <c r="B791" s="61"/>
      <c r="C791" s="4" t="s">
        <v>3215</v>
      </c>
      <c r="D791" s="4" t="s">
        <v>10872</v>
      </c>
      <c r="E791" s="3" t="s">
        <v>10883</v>
      </c>
      <c r="F791" s="3" t="s">
        <v>5876</v>
      </c>
      <c r="G791" s="137" t="s">
        <v>1435</v>
      </c>
      <c r="H791" s="62"/>
      <c r="J791" s="3" t="s">
        <v>10898</v>
      </c>
      <c r="K791" s="13"/>
      <c r="L791" s="73"/>
      <c r="M791" s="74"/>
      <c r="N791" s="74"/>
      <c r="O791" s="74"/>
      <c r="P791" s="74"/>
      <c r="Q791" s="74"/>
      <c r="R791" s="74"/>
    </row>
    <row r="792" spans="1:18">
      <c r="A792" s="29">
        <v>250617090113</v>
      </c>
      <c r="B792" s="61"/>
      <c r="C792" s="4" t="s">
        <v>3215</v>
      </c>
      <c r="D792" s="4" t="s">
        <v>3604</v>
      </c>
      <c r="E792" s="7" t="s">
        <v>3605</v>
      </c>
      <c r="F792" s="3" t="s">
        <v>2095</v>
      </c>
      <c r="G792" s="138" t="s">
        <v>1435</v>
      </c>
      <c r="H792" s="62"/>
      <c r="J792" s="64" t="s">
        <v>3606</v>
      </c>
      <c r="K792" s="13"/>
      <c r="L792" s="73"/>
      <c r="M792" s="74"/>
      <c r="N792" s="74"/>
      <c r="O792" s="74"/>
      <c r="P792" s="74"/>
      <c r="Q792" s="74"/>
      <c r="R792" s="74"/>
    </row>
    <row r="793" spans="1:18">
      <c r="A793" s="29">
        <v>250617090112</v>
      </c>
      <c r="B793" s="61"/>
      <c r="C793" s="4" t="s">
        <v>3215</v>
      </c>
      <c r="D793" s="4" t="s">
        <v>3604</v>
      </c>
      <c r="E793" s="7" t="s">
        <v>3607</v>
      </c>
      <c r="F793" s="3" t="s">
        <v>1748</v>
      </c>
      <c r="G793" s="138" t="s">
        <v>1463</v>
      </c>
      <c r="H793" s="62"/>
      <c r="J793" s="64" t="s">
        <v>3608</v>
      </c>
      <c r="K793" s="13"/>
      <c r="L793" s="73"/>
      <c r="M793" s="74"/>
      <c r="N793" s="74"/>
      <c r="O793" s="74"/>
      <c r="P793" s="74"/>
      <c r="Q793" s="74"/>
      <c r="R793" s="74"/>
    </row>
    <row r="794" spans="1:18">
      <c r="A794" s="29">
        <v>250331121313</v>
      </c>
      <c r="B794" s="59" t="s">
        <v>1430</v>
      </c>
      <c r="C794" s="4" t="s">
        <v>3215</v>
      </c>
      <c r="D794" s="4" t="s">
        <v>3604</v>
      </c>
      <c r="E794" s="3" t="s">
        <v>3609</v>
      </c>
      <c r="F794" s="3" t="s">
        <v>1771</v>
      </c>
      <c r="G794" s="138" t="s">
        <v>1435</v>
      </c>
      <c r="H794" s="60"/>
      <c r="J794" s="64" t="s">
        <v>3610</v>
      </c>
      <c r="K794" s="11"/>
      <c r="L794" s="73"/>
      <c r="M794" s="74"/>
      <c r="N794" s="74"/>
      <c r="O794" s="74"/>
      <c r="P794" s="74"/>
      <c r="Q794" s="74"/>
      <c r="R794" s="74"/>
    </row>
    <row r="795" spans="1:18">
      <c r="A795" s="29">
        <v>250617090114</v>
      </c>
      <c r="B795" s="61"/>
      <c r="C795" s="4" t="s">
        <v>3215</v>
      </c>
      <c r="D795" s="4" t="s">
        <v>3604</v>
      </c>
      <c r="E795" s="7" t="s">
        <v>3611</v>
      </c>
      <c r="F795" s="3" t="s">
        <v>1466</v>
      </c>
      <c r="G795" s="138" t="s">
        <v>1463</v>
      </c>
      <c r="H795" s="62"/>
      <c r="J795" s="64" t="s">
        <v>3612</v>
      </c>
      <c r="K795" s="13"/>
      <c r="L795" s="73"/>
      <c r="M795" s="74"/>
      <c r="N795" s="74"/>
      <c r="O795" s="74"/>
      <c r="P795" s="74"/>
      <c r="Q795" s="74"/>
      <c r="R795" s="74"/>
    </row>
    <row r="796" spans="1:18">
      <c r="A796" s="29">
        <v>250528104051</v>
      </c>
      <c r="B796" s="61"/>
      <c r="C796" s="4" t="s">
        <v>3215</v>
      </c>
      <c r="D796" s="4" t="s">
        <v>3604</v>
      </c>
      <c r="E796" s="7" t="s">
        <v>3613</v>
      </c>
      <c r="F796" s="3" t="s">
        <v>3590</v>
      </c>
      <c r="G796" s="138" t="s">
        <v>1463</v>
      </c>
      <c r="H796" s="62"/>
      <c r="J796" s="64" t="s">
        <v>3614</v>
      </c>
      <c r="K796" s="13"/>
      <c r="L796" s="73"/>
      <c r="M796" s="74"/>
      <c r="N796" s="74"/>
      <c r="O796" s="74"/>
      <c r="P796" s="74"/>
      <c r="Q796" s="74"/>
      <c r="R796" s="74"/>
    </row>
    <row r="797" spans="1:18">
      <c r="A797" s="29">
        <v>241112000099</v>
      </c>
      <c r="B797" s="59" t="s">
        <v>1430</v>
      </c>
      <c r="C797" s="4" t="s">
        <v>3215</v>
      </c>
      <c r="D797" s="4" t="s">
        <v>3604</v>
      </c>
      <c r="E797" s="3" t="s">
        <v>3394</v>
      </c>
      <c r="F797" s="3" t="s">
        <v>2095</v>
      </c>
      <c r="G797" s="138" t="s">
        <v>1435</v>
      </c>
      <c r="H797" s="60"/>
      <c r="J797" s="64" t="s">
        <v>3615</v>
      </c>
      <c r="K797" s="11"/>
      <c r="L797" s="73"/>
      <c r="M797" s="74"/>
      <c r="N797" s="74"/>
      <c r="O797" s="74"/>
      <c r="P797" s="74"/>
      <c r="Q797" s="74"/>
      <c r="R797" s="74"/>
    </row>
    <row r="798" spans="1:18">
      <c r="A798" s="29">
        <v>260313163200</v>
      </c>
      <c r="B798" s="61"/>
      <c r="C798" s="4" t="s">
        <v>3215</v>
      </c>
      <c r="D798" s="4" t="s">
        <v>3604</v>
      </c>
      <c r="E798" s="3" t="s">
        <v>10179</v>
      </c>
      <c r="F798" s="3" t="s">
        <v>1434</v>
      </c>
      <c r="G798" s="31" t="s">
        <v>1435</v>
      </c>
      <c r="H798" s="62"/>
      <c r="J798" s="3" t="s">
        <v>10176</v>
      </c>
      <c r="K798" s="13"/>
      <c r="L798" s="73"/>
      <c r="M798" s="74"/>
      <c r="N798" s="74"/>
      <c r="O798" s="74"/>
      <c r="P798" s="74"/>
      <c r="Q798" s="74"/>
      <c r="R798" s="74"/>
    </row>
    <row r="799" spans="1:18">
      <c r="A799" s="29">
        <v>250528104054</v>
      </c>
      <c r="B799" s="61"/>
      <c r="C799" s="4" t="s">
        <v>3215</v>
      </c>
      <c r="D799" s="4" t="s">
        <v>3604</v>
      </c>
      <c r="E799" s="7" t="s">
        <v>3616</v>
      </c>
      <c r="F799" s="3" t="s">
        <v>3617</v>
      </c>
      <c r="G799" s="138" t="s">
        <v>1463</v>
      </c>
      <c r="H799" s="62"/>
      <c r="J799" s="64" t="s">
        <v>3618</v>
      </c>
      <c r="K799" s="13"/>
      <c r="L799" s="73"/>
      <c r="M799" s="74"/>
      <c r="N799" s="74"/>
      <c r="O799" s="74"/>
      <c r="P799" s="74"/>
      <c r="Q799" s="74"/>
      <c r="R799" s="74"/>
    </row>
    <row r="800" spans="1:18">
      <c r="A800" s="29">
        <v>241112000100</v>
      </c>
      <c r="B800" s="59" t="s">
        <v>1430</v>
      </c>
      <c r="C800" s="4" t="s">
        <v>3215</v>
      </c>
      <c r="D800" s="4" t="s">
        <v>3604</v>
      </c>
      <c r="E800" s="3" t="s">
        <v>3619</v>
      </c>
      <c r="F800" s="3" t="s">
        <v>1462</v>
      </c>
      <c r="G800" s="138" t="s">
        <v>1463</v>
      </c>
      <c r="H800" s="60"/>
      <c r="J800" s="64" t="s">
        <v>3620</v>
      </c>
      <c r="K800" s="11"/>
      <c r="L800" s="73"/>
      <c r="M800" s="74"/>
      <c r="N800" s="74"/>
      <c r="O800" s="74"/>
      <c r="P800" s="74"/>
      <c r="Q800" s="74"/>
      <c r="R800" s="74"/>
    </row>
    <row r="801" spans="1:18">
      <c r="A801" s="29">
        <v>241112000101</v>
      </c>
      <c r="B801" s="59" t="s">
        <v>1430</v>
      </c>
      <c r="C801" s="4" t="s">
        <v>3215</v>
      </c>
      <c r="D801" s="4" t="s">
        <v>3604</v>
      </c>
      <c r="E801" s="3" t="s">
        <v>3621</v>
      </c>
      <c r="F801" s="3" t="s">
        <v>1438</v>
      </c>
      <c r="G801" s="138" t="s">
        <v>3376</v>
      </c>
      <c r="H801" s="60"/>
      <c r="J801" s="64" t="s">
        <v>3622</v>
      </c>
      <c r="K801" s="11"/>
      <c r="L801" s="73"/>
      <c r="M801" s="74"/>
      <c r="N801" s="74"/>
      <c r="O801" s="74"/>
      <c r="P801" s="74"/>
      <c r="Q801" s="74"/>
      <c r="R801" s="74"/>
    </row>
    <row r="802" spans="1:18">
      <c r="A802" s="29">
        <v>250617090111</v>
      </c>
      <c r="B802" s="61"/>
      <c r="C802" s="4" t="s">
        <v>3215</v>
      </c>
      <c r="D802" s="4" t="s">
        <v>3604</v>
      </c>
      <c r="E802" s="7" t="s">
        <v>3623</v>
      </c>
      <c r="F802" s="3" t="s">
        <v>2079</v>
      </c>
      <c r="G802" s="138" t="s">
        <v>1435</v>
      </c>
      <c r="H802" s="62"/>
      <c r="J802" s="64" t="s">
        <v>3624</v>
      </c>
      <c r="K802" s="13"/>
      <c r="L802" s="73"/>
      <c r="M802" s="74"/>
      <c r="N802" s="74"/>
      <c r="O802" s="74"/>
      <c r="P802" s="74"/>
      <c r="Q802" s="74"/>
      <c r="R802" s="74"/>
    </row>
    <row r="803" spans="1:18">
      <c r="A803" s="29">
        <v>251027112305</v>
      </c>
      <c r="B803" s="61"/>
      <c r="C803" s="4" t="s">
        <v>3215</v>
      </c>
      <c r="D803" s="4" t="s">
        <v>3604</v>
      </c>
      <c r="E803" s="3" t="s">
        <v>3625</v>
      </c>
      <c r="F803" s="3" t="s">
        <v>1506</v>
      </c>
      <c r="G803" s="137" t="s">
        <v>1435</v>
      </c>
      <c r="H803" s="74"/>
      <c r="I803" s="74"/>
      <c r="J803" s="3" t="s">
        <v>3626</v>
      </c>
      <c r="K803" s="137"/>
      <c r="L803" s="266"/>
      <c r="M803" s="267"/>
      <c r="N803" s="74"/>
      <c r="O803" s="74"/>
      <c r="P803" s="74"/>
      <c r="Q803" s="268"/>
      <c r="R803" s="74"/>
    </row>
    <row r="804" spans="1:18">
      <c r="A804" s="29">
        <v>241112000102</v>
      </c>
      <c r="B804" s="59" t="s">
        <v>1430</v>
      </c>
      <c r="C804" s="4" t="s">
        <v>3215</v>
      </c>
      <c r="D804" s="4" t="s">
        <v>3604</v>
      </c>
      <c r="E804" s="3" t="s">
        <v>3627</v>
      </c>
      <c r="F804" s="3" t="s">
        <v>1438</v>
      </c>
      <c r="G804" s="138" t="s">
        <v>3376</v>
      </c>
      <c r="H804" s="60"/>
      <c r="J804" s="64" t="s">
        <v>3628</v>
      </c>
      <c r="K804" s="11"/>
      <c r="L804" s="73"/>
      <c r="M804" s="74"/>
      <c r="N804" s="74"/>
      <c r="O804" s="74"/>
      <c r="P804" s="74"/>
      <c r="Q804" s="74"/>
      <c r="R804" s="74"/>
    </row>
    <row r="805" spans="1:18">
      <c r="A805" s="29">
        <v>241112000103</v>
      </c>
      <c r="B805" s="59" t="s">
        <v>1430</v>
      </c>
      <c r="C805" s="4" t="s">
        <v>3215</v>
      </c>
      <c r="D805" s="4" t="s">
        <v>3604</v>
      </c>
      <c r="E805" s="3" t="s">
        <v>3629</v>
      </c>
      <c r="F805" s="3" t="s">
        <v>3630</v>
      </c>
      <c r="G805" s="138" t="s">
        <v>1435</v>
      </c>
      <c r="H805" s="60"/>
      <c r="J805" s="64" t="s">
        <v>3631</v>
      </c>
      <c r="K805" s="11"/>
      <c r="L805" s="73"/>
      <c r="M805" s="74"/>
      <c r="N805" s="74"/>
      <c r="O805" s="74"/>
      <c r="P805" s="74"/>
      <c r="Q805" s="74"/>
      <c r="R805" s="74"/>
    </row>
    <row r="806" spans="1:18">
      <c r="A806" s="29">
        <v>241112000104</v>
      </c>
      <c r="B806" s="59" t="s">
        <v>1430</v>
      </c>
      <c r="C806" s="4" t="s">
        <v>3215</v>
      </c>
      <c r="D806" s="4" t="s">
        <v>3604</v>
      </c>
      <c r="E806" s="3" t="s">
        <v>3632</v>
      </c>
      <c r="F806" s="3" t="s">
        <v>1438</v>
      </c>
      <c r="G806" s="138" t="s">
        <v>3376</v>
      </c>
      <c r="H806" s="60"/>
      <c r="J806" s="64" t="s">
        <v>3633</v>
      </c>
      <c r="K806" s="11"/>
      <c r="L806" s="73"/>
      <c r="M806" s="74"/>
      <c r="N806" s="74"/>
      <c r="O806" s="74"/>
      <c r="P806" s="74"/>
      <c r="Q806" s="74"/>
      <c r="R806" s="74"/>
    </row>
    <row r="807" spans="1:18">
      <c r="A807" s="29">
        <v>241112000105</v>
      </c>
      <c r="B807" s="59" t="s">
        <v>1430</v>
      </c>
      <c r="C807" s="4" t="s">
        <v>3215</v>
      </c>
      <c r="D807" s="4" t="s">
        <v>3604</v>
      </c>
      <c r="E807" s="3" t="s">
        <v>3634</v>
      </c>
      <c r="F807" s="3" t="s">
        <v>1466</v>
      </c>
      <c r="G807" s="138" t="s">
        <v>1463</v>
      </c>
      <c r="H807" s="60"/>
      <c r="J807" s="64" t="s">
        <v>3635</v>
      </c>
      <c r="K807" s="11"/>
      <c r="L807" s="73"/>
      <c r="M807" s="74"/>
      <c r="N807" s="74"/>
      <c r="O807" s="74"/>
      <c r="P807" s="74"/>
      <c r="Q807" s="74"/>
      <c r="R807" s="74"/>
    </row>
    <row r="808" spans="1:18">
      <c r="A808" s="29">
        <v>241112000106</v>
      </c>
      <c r="B808" s="59" t="s">
        <v>1430</v>
      </c>
      <c r="C808" s="4" t="s">
        <v>3215</v>
      </c>
      <c r="D808" s="4" t="s">
        <v>3604</v>
      </c>
      <c r="E808" s="3" t="s">
        <v>3264</v>
      </c>
      <c r="F808" s="3" t="s">
        <v>1768</v>
      </c>
      <c r="G808" s="138" t="s">
        <v>1463</v>
      </c>
      <c r="H808" s="60"/>
      <c r="J808" s="64" t="s">
        <v>3601</v>
      </c>
      <c r="K808" s="11"/>
      <c r="L808" s="73" t="s">
        <v>3636</v>
      </c>
      <c r="M808" s="74" t="s">
        <v>3637</v>
      </c>
      <c r="N808" s="74"/>
      <c r="O808" s="74"/>
      <c r="P808" s="74"/>
      <c r="Q808" s="74"/>
      <c r="R808" s="74"/>
    </row>
    <row r="809" spans="1:18">
      <c r="A809" s="29">
        <v>250617090115</v>
      </c>
      <c r="B809" s="61"/>
      <c r="C809" s="4" t="s">
        <v>3215</v>
      </c>
      <c r="D809" s="4" t="s">
        <v>3604</v>
      </c>
      <c r="E809" s="7" t="s">
        <v>3638</v>
      </c>
      <c r="F809" s="3" t="s">
        <v>1466</v>
      </c>
      <c r="G809" s="138" t="s">
        <v>1435</v>
      </c>
      <c r="H809" s="62"/>
      <c r="J809" s="64" t="s">
        <v>3639</v>
      </c>
      <c r="K809" s="13"/>
      <c r="L809" s="73"/>
      <c r="M809" s="74"/>
      <c r="N809" s="74"/>
      <c r="O809" s="74"/>
      <c r="P809" s="74"/>
      <c r="Q809" s="74"/>
      <c r="R809" s="74"/>
    </row>
    <row r="810" spans="1:18">
      <c r="A810" s="29">
        <v>251027112307</v>
      </c>
      <c r="B810" s="61"/>
      <c r="C810" s="4" t="s">
        <v>3215</v>
      </c>
      <c r="D810" s="4" t="s">
        <v>3604</v>
      </c>
      <c r="E810" s="3" t="s">
        <v>3640</v>
      </c>
      <c r="F810" s="3" t="s">
        <v>3641</v>
      </c>
      <c r="G810" s="137" t="s">
        <v>1435</v>
      </c>
      <c r="H810" s="74"/>
      <c r="I810" s="74"/>
      <c r="J810" s="3" t="s">
        <v>3642</v>
      </c>
      <c r="K810" s="137"/>
      <c r="L810" s="266"/>
      <c r="M810" s="267"/>
      <c r="N810" s="74"/>
      <c r="O810" s="74"/>
      <c r="P810" s="74"/>
      <c r="Q810" s="268"/>
      <c r="R810" s="74"/>
    </row>
    <row r="811" spans="1:18">
      <c r="A811" s="29">
        <v>250617090038</v>
      </c>
      <c r="B811" s="61"/>
      <c r="C811" s="4" t="s">
        <v>3215</v>
      </c>
      <c r="D811" s="4" t="s">
        <v>3604</v>
      </c>
      <c r="E811" s="7" t="s">
        <v>3643</v>
      </c>
      <c r="F811" s="3" t="s">
        <v>1768</v>
      </c>
      <c r="G811" s="138" t="s">
        <v>1463</v>
      </c>
      <c r="H811" s="62"/>
      <c r="J811" s="64" t="s">
        <v>3644</v>
      </c>
      <c r="K811" s="13"/>
      <c r="L811" s="73"/>
      <c r="M811" s="74"/>
      <c r="N811" s="74"/>
      <c r="O811" s="74"/>
      <c r="P811" s="74"/>
      <c r="Q811" s="74"/>
      <c r="R811" s="74"/>
    </row>
    <row r="812" spans="1:18">
      <c r="A812" s="29">
        <v>250220103205</v>
      </c>
      <c r="B812" s="59" t="s">
        <v>1430</v>
      </c>
      <c r="C812" s="4" t="s">
        <v>3215</v>
      </c>
      <c r="D812" s="4" t="s">
        <v>3604</v>
      </c>
      <c r="E812" t="s">
        <v>3645</v>
      </c>
      <c r="F812" s="3" t="s">
        <v>2095</v>
      </c>
      <c r="G812" s="138" t="s">
        <v>1435</v>
      </c>
      <c r="H812" s="60"/>
      <c r="J812" s="64" t="s">
        <v>3646</v>
      </c>
      <c r="K812" s="13"/>
      <c r="L812" s="73"/>
      <c r="M812" s="74" t="s">
        <v>3647</v>
      </c>
      <c r="N812" s="74"/>
      <c r="O812" s="74"/>
      <c r="P812" s="74"/>
      <c r="Q812" s="74" t="s">
        <v>3648</v>
      </c>
      <c r="R812" s="74"/>
    </row>
    <row r="813" spans="1:18">
      <c r="A813" s="29">
        <v>250220103206</v>
      </c>
      <c r="B813" s="59" t="s">
        <v>1430</v>
      </c>
      <c r="C813" s="4" t="s">
        <v>3215</v>
      </c>
      <c r="D813" s="4" t="s">
        <v>3604</v>
      </c>
      <c r="E813" t="s">
        <v>3649</v>
      </c>
      <c r="F813" s="3" t="s">
        <v>1584</v>
      </c>
      <c r="G813" s="138" t="s">
        <v>1435</v>
      </c>
      <c r="H813" s="60"/>
      <c r="J813" s="64" t="s">
        <v>3650</v>
      </c>
      <c r="K813" s="13"/>
      <c r="L813" s="73"/>
      <c r="M813" s="74" t="s">
        <v>3651</v>
      </c>
      <c r="N813" s="74"/>
      <c r="O813" s="74"/>
      <c r="P813" s="74"/>
      <c r="Q813" s="74" t="s">
        <v>3652</v>
      </c>
      <c r="R813" s="74"/>
    </row>
    <row r="814" spans="1:18">
      <c r="A814" s="29">
        <v>250220103207</v>
      </c>
      <c r="B814" s="59" t="s">
        <v>1430</v>
      </c>
      <c r="C814" s="4" t="s">
        <v>3215</v>
      </c>
      <c r="D814" s="4" t="s">
        <v>3604</v>
      </c>
      <c r="E814" t="s">
        <v>3653</v>
      </c>
      <c r="F814" s="3" t="s">
        <v>1584</v>
      </c>
      <c r="G814" s="138" t="s">
        <v>1435</v>
      </c>
      <c r="H814" s="60"/>
      <c r="J814" s="64" t="s">
        <v>3654</v>
      </c>
      <c r="K814" s="13"/>
      <c r="L814" s="73"/>
      <c r="M814" s="74" t="s">
        <v>3655</v>
      </c>
      <c r="N814" s="74"/>
      <c r="O814" s="74"/>
      <c r="P814" s="74"/>
      <c r="Q814" s="74" t="s">
        <v>3656</v>
      </c>
      <c r="R814" s="74"/>
    </row>
    <row r="815" spans="1:18">
      <c r="A815" s="29">
        <v>260316115200</v>
      </c>
      <c r="B815" s="61"/>
      <c r="C815" s="4" t="s">
        <v>3215</v>
      </c>
      <c r="D815" s="4" t="s">
        <v>10270</v>
      </c>
      <c r="E815" s="3" t="s">
        <v>10347</v>
      </c>
      <c r="F815" s="3" t="s">
        <v>3427</v>
      </c>
      <c r="G815" s="137" t="s">
        <v>1435</v>
      </c>
      <c r="H815" s="62"/>
      <c r="J815" s="3" t="s">
        <v>10348</v>
      </c>
      <c r="K815" s="13"/>
      <c r="L815" s="73"/>
      <c r="M815" s="74"/>
      <c r="N815" s="74"/>
      <c r="O815" s="74"/>
      <c r="P815" s="74"/>
      <c r="Q815" s="74"/>
      <c r="R815" s="74"/>
    </row>
    <row r="816" spans="1:18">
      <c r="A816" s="29">
        <v>260316115700</v>
      </c>
      <c r="B816" s="61"/>
      <c r="C816" s="4" t="s">
        <v>3215</v>
      </c>
      <c r="D816" s="4" t="s">
        <v>10270</v>
      </c>
      <c r="E816" s="3" t="s">
        <v>3397</v>
      </c>
      <c r="F816" s="3" t="s">
        <v>3617</v>
      </c>
      <c r="G816" s="137" t="s">
        <v>1435</v>
      </c>
      <c r="H816" s="62"/>
      <c r="J816" s="3" t="s">
        <v>10271</v>
      </c>
      <c r="K816" s="13"/>
      <c r="L816" s="73"/>
      <c r="M816" s="74"/>
      <c r="N816" s="74"/>
      <c r="O816" s="74"/>
      <c r="P816" s="74"/>
      <c r="Q816" s="74"/>
      <c r="R816" s="74"/>
    </row>
    <row r="817" spans="1:18">
      <c r="A817" s="29">
        <v>260316114700</v>
      </c>
      <c r="B817" s="61"/>
      <c r="C817" s="4" t="s">
        <v>3215</v>
      </c>
      <c r="D817" s="4" t="s">
        <v>10270</v>
      </c>
      <c r="E817" s="3" t="s">
        <v>10345</v>
      </c>
      <c r="F817" s="3" t="s">
        <v>3427</v>
      </c>
      <c r="G817" s="137" t="s">
        <v>1435</v>
      </c>
      <c r="H817" s="62"/>
      <c r="J817" s="3" t="s">
        <v>10346</v>
      </c>
      <c r="K817" s="13"/>
      <c r="L817" s="73"/>
      <c r="M817" s="74"/>
      <c r="N817" s="74"/>
      <c r="O817" s="74"/>
      <c r="P817" s="74"/>
      <c r="Q817" s="74"/>
      <c r="R817" s="74"/>
    </row>
    <row r="818" spans="1:18">
      <c r="A818" s="29">
        <v>260316115900</v>
      </c>
      <c r="B818" s="61"/>
      <c r="C818" s="4" t="s">
        <v>3215</v>
      </c>
      <c r="D818" s="4" t="s">
        <v>10270</v>
      </c>
      <c r="E818" s="3" t="s">
        <v>6862</v>
      </c>
      <c r="F818" s="3" t="s">
        <v>3427</v>
      </c>
      <c r="G818" s="137" t="s">
        <v>1435</v>
      </c>
      <c r="H818" s="62"/>
      <c r="J818" s="3" t="s">
        <v>10349</v>
      </c>
      <c r="K818" s="13"/>
      <c r="L818" s="73"/>
      <c r="M818" s="74"/>
      <c r="N818" s="74"/>
      <c r="O818" s="74"/>
      <c r="P818" s="74"/>
      <c r="Q818" s="74"/>
      <c r="R818" s="74"/>
    </row>
    <row r="819" spans="1:18">
      <c r="A819" s="29">
        <v>260316120000</v>
      </c>
      <c r="B819" s="61"/>
      <c r="C819" s="4" t="s">
        <v>3215</v>
      </c>
      <c r="D819" s="4" t="s">
        <v>10270</v>
      </c>
      <c r="E819" s="3" t="s">
        <v>10350</v>
      </c>
      <c r="F819" s="3" t="s">
        <v>2079</v>
      </c>
      <c r="G819" s="137" t="s">
        <v>1435</v>
      </c>
      <c r="H819" s="62"/>
      <c r="J819" s="3" t="s">
        <v>10272</v>
      </c>
      <c r="K819" s="13"/>
      <c r="L819" s="73"/>
      <c r="M819" s="74"/>
      <c r="N819" s="74"/>
      <c r="O819" s="74"/>
      <c r="P819" s="74"/>
      <c r="Q819" s="74"/>
      <c r="R819" s="74"/>
    </row>
    <row r="820" spans="1:18">
      <c r="A820" s="29">
        <v>260316120500</v>
      </c>
      <c r="B820" s="61"/>
      <c r="C820" s="4" t="s">
        <v>3215</v>
      </c>
      <c r="D820" s="4" t="s">
        <v>10270</v>
      </c>
      <c r="E820" s="3" t="s">
        <v>10273</v>
      </c>
      <c r="F820" s="3" t="s">
        <v>1444</v>
      </c>
      <c r="G820" s="137" t="s">
        <v>1435</v>
      </c>
      <c r="H820" s="137" t="s">
        <v>1435</v>
      </c>
      <c r="J820" s="3" t="s">
        <v>10274</v>
      </c>
      <c r="K820" s="13"/>
      <c r="L820" s="73"/>
      <c r="M820" s="74"/>
      <c r="N820" s="74"/>
      <c r="O820" s="74"/>
      <c r="P820" s="74"/>
      <c r="Q820" s="74"/>
      <c r="R820" s="74"/>
    </row>
    <row r="821" spans="1:18">
      <c r="A821" s="29">
        <v>260316120501</v>
      </c>
      <c r="B821" s="61"/>
      <c r="C821" s="4" t="s">
        <v>3215</v>
      </c>
      <c r="D821" s="4" t="s">
        <v>10270</v>
      </c>
      <c r="E821" s="3" t="s">
        <v>10275</v>
      </c>
      <c r="F821" s="3" t="s">
        <v>3617</v>
      </c>
      <c r="G821" s="137" t="s">
        <v>1435</v>
      </c>
      <c r="H821" s="62"/>
      <c r="J821" s="3" t="s">
        <v>10276</v>
      </c>
      <c r="K821" s="13"/>
      <c r="L821" s="73"/>
      <c r="M821" s="74"/>
      <c r="N821" s="74"/>
      <c r="O821" s="74"/>
      <c r="P821" s="74"/>
      <c r="Q821" s="74"/>
      <c r="R821" s="74"/>
    </row>
    <row r="822" spans="1:18">
      <c r="A822" s="29">
        <v>260316121500</v>
      </c>
      <c r="B822" s="61"/>
      <c r="C822" s="4" t="s">
        <v>3215</v>
      </c>
      <c r="D822" s="4" t="s">
        <v>10270</v>
      </c>
      <c r="E822" s="3" t="s">
        <v>10277</v>
      </c>
      <c r="F822" s="3" t="s">
        <v>10197</v>
      </c>
      <c r="G822" s="137" t="s">
        <v>1435</v>
      </c>
      <c r="H822" s="62"/>
      <c r="J822" s="3" t="s">
        <v>10278</v>
      </c>
      <c r="K822" s="13"/>
      <c r="L822" s="73"/>
      <c r="M822" s="74"/>
      <c r="N822" s="74"/>
      <c r="O822" s="74"/>
      <c r="P822" s="74"/>
      <c r="Q822" s="74"/>
      <c r="R822" s="74"/>
    </row>
    <row r="823" spans="1:18">
      <c r="A823" s="29">
        <v>260316121501</v>
      </c>
      <c r="B823" s="61"/>
      <c r="C823" s="4" t="s">
        <v>3215</v>
      </c>
      <c r="D823" s="4" t="s">
        <v>10270</v>
      </c>
      <c r="E823" s="3" t="s">
        <v>10279</v>
      </c>
      <c r="F823" s="3" t="s">
        <v>3617</v>
      </c>
      <c r="G823" s="137" t="s">
        <v>1435</v>
      </c>
      <c r="H823" s="62"/>
      <c r="J823" s="3" t="s">
        <v>10280</v>
      </c>
      <c r="K823" s="13"/>
      <c r="L823" s="73"/>
      <c r="M823" s="74"/>
      <c r="N823" s="74"/>
      <c r="O823" s="74"/>
      <c r="P823" s="74"/>
      <c r="Q823" s="74"/>
      <c r="R823" s="74"/>
    </row>
    <row r="824" spans="1:18">
      <c r="A824" s="29">
        <v>260316121900</v>
      </c>
      <c r="B824" s="61"/>
      <c r="C824" s="4" t="s">
        <v>3215</v>
      </c>
      <c r="D824" s="4" t="s">
        <v>10270</v>
      </c>
      <c r="E824" s="3" t="s">
        <v>10281</v>
      </c>
      <c r="F824" s="3" t="s">
        <v>10204</v>
      </c>
      <c r="G824" s="137" t="s">
        <v>1435</v>
      </c>
      <c r="H824" s="62"/>
      <c r="J824" s="3" t="s">
        <v>10282</v>
      </c>
      <c r="K824" s="13"/>
      <c r="L824" s="73"/>
      <c r="M824" s="74"/>
      <c r="N824" s="74"/>
      <c r="O824" s="74"/>
      <c r="P824" s="74"/>
      <c r="Q824" s="74"/>
      <c r="R824" s="74"/>
    </row>
    <row r="825" spans="1:18">
      <c r="A825" s="29">
        <v>260316122300</v>
      </c>
      <c r="B825" s="61"/>
      <c r="C825" s="4" t="s">
        <v>3215</v>
      </c>
      <c r="D825" s="4" t="s">
        <v>10270</v>
      </c>
      <c r="E825" s="3" t="s">
        <v>10283</v>
      </c>
      <c r="F825" s="3" t="s">
        <v>10207</v>
      </c>
      <c r="G825" s="137" t="s">
        <v>1435</v>
      </c>
      <c r="H825" s="62"/>
      <c r="J825" s="3" t="s">
        <v>10351</v>
      </c>
      <c r="K825" s="13"/>
      <c r="L825" s="73"/>
      <c r="M825" s="74"/>
      <c r="N825" s="74"/>
      <c r="O825" s="74"/>
      <c r="P825" s="74"/>
      <c r="Q825" s="74"/>
      <c r="R825" s="74"/>
    </row>
    <row r="826" spans="1:18">
      <c r="A826" s="29">
        <v>260316122700</v>
      </c>
      <c r="B826" s="61"/>
      <c r="C826" s="4" t="s">
        <v>3215</v>
      </c>
      <c r="D826" s="4" t="s">
        <v>10270</v>
      </c>
      <c r="E826" s="3" t="s">
        <v>4915</v>
      </c>
      <c r="F826" s="3" t="s">
        <v>10210</v>
      </c>
      <c r="G826" s="137" t="s">
        <v>1435</v>
      </c>
      <c r="H826" s="62"/>
      <c r="J826" s="3" t="s">
        <v>10284</v>
      </c>
      <c r="K826" s="13"/>
      <c r="L826" s="73"/>
      <c r="M826" s="74"/>
      <c r="N826" s="74"/>
      <c r="O826" s="74"/>
      <c r="P826" s="74"/>
      <c r="Q826" s="74"/>
      <c r="R826" s="74"/>
    </row>
    <row r="827" spans="1:18">
      <c r="A827" s="29">
        <v>260316123200</v>
      </c>
      <c r="B827" s="61"/>
      <c r="C827" s="4" t="s">
        <v>3215</v>
      </c>
      <c r="D827" s="4" t="s">
        <v>10270</v>
      </c>
      <c r="E827" s="3" t="s">
        <v>10352</v>
      </c>
      <c r="F827" s="3" t="s">
        <v>3427</v>
      </c>
      <c r="G827" s="137" t="s">
        <v>1435</v>
      </c>
      <c r="H827" s="62"/>
      <c r="J827" s="3" t="s">
        <v>10353</v>
      </c>
      <c r="K827" s="13"/>
      <c r="L827" s="73"/>
      <c r="M827" s="74"/>
      <c r="N827" s="74"/>
      <c r="O827" s="74"/>
      <c r="P827" s="74"/>
      <c r="Q827" s="74"/>
      <c r="R827" s="74"/>
    </row>
    <row r="828" spans="1:18">
      <c r="A828" s="29">
        <v>260316124200</v>
      </c>
      <c r="B828" s="61"/>
      <c r="C828" s="4" t="s">
        <v>3215</v>
      </c>
      <c r="D828" s="4" t="s">
        <v>10270</v>
      </c>
      <c r="E828" s="3" t="s">
        <v>10285</v>
      </c>
      <c r="F828" s="3" t="s">
        <v>3617</v>
      </c>
      <c r="G828" s="137" t="s">
        <v>1435</v>
      </c>
      <c r="H828" s="137" t="s">
        <v>1435</v>
      </c>
      <c r="J828" s="3" t="s">
        <v>10286</v>
      </c>
      <c r="K828" s="13"/>
      <c r="L828" s="73"/>
      <c r="M828" s="74"/>
      <c r="N828" s="74"/>
      <c r="O828" s="74"/>
      <c r="P828" s="74"/>
      <c r="Q828" s="74"/>
      <c r="R828" s="74"/>
    </row>
    <row r="829" spans="1:18">
      <c r="A829" s="29">
        <v>260316124700</v>
      </c>
      <c r="B829" s="61"/>
      <c r="C829" s="4" t="s">
        <v>3215</v>
      </c>
      <c r="D829" s="4" t="s">
        <v>10270</v>
      </c>
      <c r="E829" s="3" t="s">
        <v>10287</v>
      </c>
      <c r="F829" s="3" t="s">
        <v>10216</v>
      </c>
      <c r="G829" s="137" t="s">
        <v>1435</v>
      </c>
      <c r="H829" s="62"/>
      <c r="J829" s="3" t="s">
        <v>10288</v>
      </c>
      <c r="K829" s="13"/>
      <c r="L829" s="73"/>
      <c r="M829" s="74"/>
      <c r="N829" s="74"/>
      <c r="O829" s="74"/>
      <c r="P829" s="74"/>
      <c r="Q829" s="74"/>
      <c r="R829" s="74"/>
    </row>
    <row r="830" spans="1:18">
      <c r="A830" s="29">
        <v>260316124701</v>
      </c>
      <c r="B830" s="61"/>
      <c r="C830" s="4" t="s">
        <v>3215</v>
      </c>
      <c r="D830" s="4" t="s">
        <v>10270</v>
      </c>
      <c r="E830" s="3" t="s">
        <v>10289</v>
      </c>
      <c r="F830" s="3" t="s">
        <v>3617</v>
      </c>
      <c r="G830" s="137" t="s">
        <v>1435</v>
      </c>
      <c r="H830" s="62"/>
      <c r="J830" s="3" t="s">
        <v>10290</v>
      </c>
      <c r="K830" s="13"/>
      <c r="L830" s="73"/>
      <c r="M830" s="74"/>
      <c r="N830" s="74"/>
      <c r="O830" s="74"/>
      <c r="P830" s="74"/>
      <c r="Q830" s="74"/>
      <c r="R830" s="74"/>
    </row>
    <row r="831" spans="1:18">
      <c r="A831" s="29">
        <v>260316125000</v>
      </c>
      <c r="B831" s="61"/>
      <c r="C831" s="4" t="s">
        <v>3215</v>
      </c>
      <c r="D831" s="4" t="s">
        <v>10270</v>
      </c>
      <c r="E831" s="3" t="s">
        <v>10291</v>
      </c>
      <c r="F831" s="3" t="s">
        <v>10192</v>
      </c>
      <c r="G831" s="137" t="s">
        <v>1435</v>
      </c>
      <c r="H831" s="62"/>
      <c r="J831" s="3" t="s">
        <v>10292</v>
      </c>
      <c r="K831" s="13"/>
      <c r="L831" s="73"/>
      <c r="M831" s="74"/>
      <c r="N831" s="74"/>
      <c r="O831" s="74"/>
      <c r="P831" s="74"/>
      <c r="Q831" s="74"/>
      <c r="R831" s="74"/>
    </row>
    <row r="832" spans="1:18">
      <c r="A832" s="29">
        <v>260316125700</v>
      </c>
      <c r="B832" s="61"/>
      <c r="C832" s="4" t="s">
        <v>3215</v>
      </c>
      <c r="D832" s="4" t="s">
        <v>10270</v>
      </c>
      <c r="E832" s="3" t="s">
        <v>10293</v>
      </c>
      <c r="F832" s="3" t="s">
        <v>3061</v>
      </c>
      <c r="G832" s="137" t="s">
        <v>1435</v>
      </c>
      <c r="H832" s="62"/>
      <c r="J832" s="3" t="s">
        <v>10294</v>
      </c>
      <c r="K832" s="13"/>
      <c r="L832" s="73"/>
      <c r="M832" s="74"/>
      <c r="N832" s="74"/>
      <c r="O832" s="74"/>
      <c r="P832" s="74"/>
      <c r="Q832" s="74"/>
      <c r="R832" s="74"/>
    </row>
    <row r="833" spans="1:18">
      <c r="A833" s="29">
        <v>260316125900</v>
      </c>
      <c r="B833" s="61"/>
      <c r="C833" s="4" t="s">
        <v>3215</v>
      </c>
      <c r="D833" s="4" t="s">
        <v>10270</v>
      </c>
      <c r="E833" s="3" t="s">
        <v>10295</v>
      </c>
      <c r="F833" s="3" t="s">
        <v>1444</v>
      </c>
      <c r="G833" s="137" t="s">
        <v>1435</v>
      </c>
      <c r="H833" s="62"/>
      <c r="J833" s="3" t="s">
        <v>10296</v>
      </c>
      <c r="K833" s="13"/>
      <c r="L833" s="73"/>
      <c r="M833" s="74"/>
      <c r="N833" s="74"/>
      <c r="O833" s="74"/>
      <c r="P833" s="74"/>
      <c r="Q833" s="74"/>
      <c r="R833" s="74"/>
    </row>
    <row r="834" spans="1:18">
      <c r="A834" s="29">
        <v>260316130000</v>
      </c>
      <c r="B834" s="61"/>
      <c r="C834" s="4" t="s">
        <v>3215</v>
      </c>
      <c r="D834" s="4" t="s">
        <v>10270</v>
      </c>
      <c r="E834" s="3" t="s">
        <v>10297</v>
      </c>
      <c r="F834" s="3" t="s">
        <v>1768</v>
      </c>
      <c r="G834" s="137" t="s">
        <v>1435</v>
      </c>
      <c r="H834" s="62"/>
      <c r="J834" s="3" t="s">
        <v>10298</v>
      </c>
      <c r="K834" s="13"/>
      <c r="L834" s="73"/>
      <c r="M834" s="74"/>
      <c r="N834" s="74"/>
      <c r="O834" s="74"/>
      <c r="P834" s="74"/>
      <c r="Q834" s="74"/>
      <c r="R834" s="74"/>
    </row>
    <row r="835" spans="1:18">
      <c r="A835" s="29">
        <v>260316130400</v>
      </c>
      <c r="B835" s="61"/>
      <c r="C835" s="4" t="s">
        <v>3215</v>
      </c>
      <c r="D835" s="4" t="s">
        <v>10270</v>
      </c>
      <c r="E835" s="3" t="s">
        <v>10299</v>
      </c>
      <c r="F835" s="3" t="s">
        <v>1444</v>
      </c>
      <c r="G835" s="137" t="s">
        <v>1435</v>
      </c>
      <c r="H835" s="62"/>
      <c r="J835" s="3" t="s">
        <v>10300</v>
      </c>
      <c r="K835" s="13"/>
      <c r="L835" s="73"/>
      <c r="M835" s="74"/>
      <c r="N835" s="74"/>
      <c r="O835" s="74"/>
      <c r="P835" s="74"/>
      <c r="Q835" s="74"/>
      <c r="R835" s="74"/>
    </row>
    <row r="836" spans="1:18">
      <c r="A836" s="29">
        <v>260316131400</v>
      </c>
      <c r="B836" s="61"/>
      <c r="C836" s="4" t="s">
        <v>3215</v>
      </c>
      <c r="D836" s="4" t="s">
        <v>10270</v>
      </c>
      <c r="E836" s="3" t="s">
        <v>10301</v>
      </c>
      <c r="F836" s="3" t="s">
        <v>10369</v>
      </c>
      <c r="G836" s="137" t="s">
        <v>1435</v>
      </c>
      <c r="H836" s="62"/>
      <c r="J836" s="3" t="s">
        <v>10302</v>
      </c>
      <c r="K836" s="13"/>
      <c r="L836" s="73"/>
      <c r="M836" s="74"/>
      <c r="N836" s="74"/>
      <c r="O836" s="74"/>
      <c r="P836" s="74"/>
      <c r="Q836" s="74"/>
      <c r="R836" s="74"/>
    </row>
    <row r="837" spans="1:18">
      <c r="A837" s="29">
        <v>260316132400</v>
      </c>
      <c r="B837" s="61"/>
      <c r="C837" s="4" t="s">
        <v>3215</v>
      </c>
      <c r="D837" s="4" t="s">
        <v>10270</v>
      </c>
      <c r="E837" s="3" t="s">
        <v>10303</v>
      </c>
      <c r="F837" s="3" t="s">
        <v>10232</v>
      </c>
      <c r="G837" s="137" t="s">
        <v>1435</v>
      </c>
      <c r="H837" s="62"/>
      <c r="J837" s="3" t="s">
        <v>10304</v>
      </c>
      <c r="K837" s="13"/>
      <c r="L837" s="73"/>
      <c r="M837" s="74"/>
      <c r="N837" s="74"/>
      <c r="O837" s="74"/>
      <c r="P837" s="74"/>
      <c r="Q837" s="74"/>
      <c r="R837" s="74"/>
    </row>
    <row r="838" spans="1:18">
      <c r="A838" s="29">
        <v>250721114500</v>
      </c>
      <c r="B838" s="61"/>
      <c r="C838" s="4" t="s">
        <v>3215</v>
      </c>
      <c r="D838" s="4" t="s">
        <v>3657</v>
      </c>
      <c r="E838" s="3" t="s">
        <v>3240</v>
      </c>
      <c r="F838" s="3" t="s">
        <v>3241</v>
      </c>
      <c r="G838" s="138" t="s">
        <v>1435</v>
      </c>
      <c r="H838" s="62"/>
      <c r="J838" s="3" t="s">
        <v>3242</v>
      </c>
      <c r="K838" s="13"/>
      <c r="L838" s="73"/>
      <c r="M838" s="74"/>
      <c r="N838" s="74"/>
      <c r="O838" s="74"/>
      <c r="P838" s="74"/>
      <c r="Q838" s="74"/>
      <c r="R838" s="74"/>
    </row>
    <row r="839" spans="1:18">
      <c r="A839" s="29">
        <v>250721114501</v>
      </c>
      <c r="B839" s="61"/>
      <c r="C839" s="4" t="s">
        <v>3215</v>
      </c>
      <c r="D839" s="4" t="s">
        <v>3658</v>
      </c>
      <c r="E839" s="7" t="s">
        <v>3659</v>
      </c>
      <c r="F839" s="3" t="s">
        <v>3660</v>
      </c>
      <c r="G839" s="138" t="s">
        <v>1435</v>
      </c>
      <c r="H839" s="62"/>
      <c r="J839" s="3" t="s">
        <v>3661</v>
      </c>
      <c r="K839" s="13"/>
      <c r="L839" s="73"/>
      <c r="M839" s="74"/>
      <c r="N839" s="74"/>
      <c r="O839" s="74"/>
      <c r="P839" s="74"/>
      <c r="Q839" s="74"/>
      <c r="R839" s="74"/>
    </row>
    <row r="840" spans="1:18">
      <c r="A840" s="29">
        <v>241112000119</v>
      </c>
      <c r="B840" s="59" t="s">
        <v>1430</v>
      </c>
      <c r="C840" s="4" t="s">
        <v>3215</v>
      </c>
      <c r="D840" s="4" t="s">
        <v>3662</v>
      </c>
      <c r="E840" s="3" t="s">
        <v>3663</v>
      </c>
      <c r="F840" s="3" t="s">
        <v>3664</v>
      </c>
      <c r="G840" s="137" t="s">
        <v>1435</v>
      </c>
      <c r="H840" s="60"/>
      <c r="J840" t="s">
        <v>3665</v>
      </c>
      <c r="K840" s="11"/>
      <c r="L840" s="73" t="s">
        <v>3666</v>
      </c>
      <c r="M840" s="74"/>
      <c r="N840" s="74"/>
      <c r="O840" s="74"/>
      <c r="P840" s="74"/>
      <c r="Q840" s="74"/>
      <c r="R840" s="74"/>
    </row>
    <row r="841" spans="1:18">
      <c r="A841" s="29">
        <v>251212150500</v>
      </c>
      <c r="B841" s="61"/>
      <c r="C841" s="4" t="s">
        <v>3215</v>
      </c>
      <c r="D841" s="4" t="s">
        <v>3662</v>
      </c>
      <c r="E841" s="3" t="s">
        <v>3667</v>
      </c>
      <c r="F841" s="3" t="s">
        <v>3668</v>
      </c>
      <c r="G841" s="137" t="s">
        <v>1435</v>
      </c>
      <c r="H841" s="62"/>
      <c r="J841" s="64" t="s">
        <v>3669</v>
      </c>
      <c r="K841" s="13"/>
      <c r="L841" s="73"/>
      <c r="M841" s="74"/>
      <c r="N841" s="74"/>
      <c r="O841" s="74"/>
      <c r="P841" s="74"/>
      <c r="Q841" s="74"/>
      <c r="R841" s="74"/>
    </row>
    <row r="842" spans="1:18">
      <c r="A842" s="29">
        <v>250613153500</v>
      </c>
      <c r="B842" s="61"/>
      <c r="C842" s="4" t="s">
        <v>3215</v>
      </c>
      <c r="D842" s="4" t="s">
        <v>3662</v>
      </c>
      <c r="E842" s="3" t="s">
        <v>3670</v>
      </c>
      <c r="F842" s="3" t="s">
        <v>2121</v>
      </c>
      <c r="G842" s="137" t="s">
        <v>1435</v>
      </c>
      <c r="H842" s="82"/>
      <c r="J842" s="64" t="s">
        <v>3671</v>
      </c>
      <c r="K842" s="11" t="s">
        <v>3672</v>
      </c>
      <c r="L842" s="73" t="s">
        <v>3673</v>
      </c>
      <c r="M842" s="74" t="s">
        <v>3674</v>
      </c>
      <c r="N842" s="74" t="s">
        <v>3675</v>
      </c>
      <c r="O842" s="74" t="s">
        <v>3674</v>
      </c>
      <c r="P842" s="74"/>
      <c r="Q842" s="74"/>
      <c r="R842" s="74"/>
    </row>
    <row r="843" spans="1:18">
      <c r="A843" s="29">
        <v>250919150400</v>
      </c>
      <c r="B843" s="59"/>
      <c r="C843" s="4" t="s">
        <v>3215</v>
      </c>
      <c r="D843" s="4" t="s">
        <v>3662</v>
      </c>
      <c r="E843" s="7" t="s">
        <v>3676</v>
      </c>
      <c r="F843" s="3" t="s">
        <v>1506</v>
      </c>
      <c r="G843" s="139" t="s">
        <v>1435</v>
      </c>
      <c r="H843" s="60"/>
      <c r="J843" s="64" t="s">
        <v>3677</v>
      </c>
      <c r="K843" s="11"/>
      <c r="L843" s="73"/>
      <c r="M843" s="74"/>
      <c r="N843" s="74"/>
      <c r="O843" s="74"/>
      <c r="P843" s="74"/>
      <c r="Q843" s="74"/>
      <c r="R843" s="74"/>
    </row>
    <row r="844" spans="1:18">
      <c r="A844" s="29">
        <v>250324112200</v>
      </c>
      <c r="B844" s="59" t="s">
        <v>1430</v>
      </c>
      <c r="C844" s="4" t="s">
        <v>3215</v>
      </c>
      <c r="D844" s="4" t="s">
        <v>3662</v>
      </c>
      <c r="E844" s="7" t="s">
        <v>3678</v>
      </c>
      <c r="F844" s="3" t="s">
        <v>2095</v>
      </c>
      <c r="G844" s="137" t="s">
        <v>1435</v>
      </c>
      <c r="H844" s="60"/>
      <c r="J844" s="64" t="s">
        <v>3679</v>
      </c>
      <c r="K844" s="13"/>
      <c r="L844" s="73"/>
      <c r="M844" s="74"/>
      <c r="N844" s="74"/>
      <c r="O844" s="74"/>
      <c r="P844" s="74"/>
      <c r="Q844" s="74"/>
      <c r="R844" s="74"/>
    </row>
    <row r="845" spans="1:18">
      <c r="A845" s="29">
        <v>250324114800</v>
      </c>
      <c r="B845" s="59" t="s">
        <v>1430</v>
      </c>
      <c r="C845" s="4" t="s">
        <v>3215</v>
      </c>
      <c r="D845" s="4" t="s">
        <v>3662</v>
      </c>
      <c r="E845" s="3" t="s">
        <v>3680</v>
      </c>
      <c r="F845" s="3" t="s">
        <v>1456</v>
      </c>
      <c r="G845" s="137" t="s">
        <v>1435</v>
      </c>
      <c r="H845" s="60"/>
      <c r="J845" s="64" t="s">
        <v>3681</v>
      </c>
      <c r="K845" s="13"/>
      <c r="L845" s="73"/>
      <c r="M845" s="74"/>
      <c r="N845" s="74"/>
      <c r="O845" s="74"/>
      <c r="P845" s="74"/>
      <c r="Q845" s="74"/>
      <c r="R845" s="74"/>
    </row>
    <row r="846" spans="1:18">
      <c r="A846" s="29">
        <v>250617141800</v>
      </c>
      <c r="B846" s="61"/>
      <c r="C846" s="4" t="s">
        <v>3215</v>
      </c>
      <c r="D846" s="4" t="s">
        <v>3662</v>
      </c>
      <c r="E846" s="7" t="s">
        <v>3682</v>
      </c>
      <c r="F846" s="3" t="s">
        <v>1438</v>
      </c>
      <c r="G846" s="137" t="s">
        <v>1435</v>
      </c>
      <c r="H846" s="62"/>
      <c r="J846" s="64" t="s">
        <v>10664</v>
      </c>
      <c r="K846" s="13"/>
      <c r="L846" s="73"/>
      <c r="M846" s="74" t="s">
        <v>3683</v>
      </c>
      <c r="N846" s="74" t="s">
        <v>3683</v>
      </c>
      <c r="O846" s="74" t="s">
        <v>3683</v>
      </c>
      <c r="P846" s="74"/>
      <c r="Q846" s="74"/>
      <c r="R846" s="74"/>
    </row>
    <row r="847" spans="1:18">
      <c r="A847" s="29">
        <v>250324114700</v>
      </c>
      <c r="B847" s="59" t="s">
        <v>1430</v>
      </c>
      <c r="C847" s="4" t="s">
        <v>3215</v>
      </c>
      <c r="D847" s="4" t="s">
        <v>3662</v>
      </c>
      <c r="E847" s="3" t="s">
        <v>3684</v>
      </c>
      <c r="F847" s="3" t="s">
        <v>1456</v>
      </c>
      <c r="G847" s="137" t="s">
        <v>1435</v>
      </c>
      <c r="H847" s="60"/>
      <c r="J847" s="64" t="s">
        <v>3685</v>
      </c>
      <c r="K847" s="13"/>
      <c r="L847" s="73"/>
      <c r="M847" s="74"/>
      <c r="N847" s="74"/>
      <c r="O847" s="74"/>
      <c r="P847" s="74"/>
      <c r="Q847" s="74"/>
      <c r="R847" s="74"/>
    </row>
    <row r="848" spans="1:18">
      <c r="A848" s="29">
        <v>251120143000</v>
      </c>
      <c r="B848" s="61"/>
      <c r="C848" s="4" t="s">
        <v>3215</v>
      </c>
      <c r="D848" s="4" t="s">
        <v>3686</v>
      </c>
      <c r="E848" s="3" t="s">
        <v>3687</v>
      </c>
      <c r="F848" s="3" t="s">
        <v>1459</v>
      </c>
      <c r="G848" s="137" t="s">
        <v>1435</v>
      </c>
      <c r="H848" s="62"/>
      <c r="J848" s="5" t="s">
        <v>3688</v>
      </c>
      <c r="K848" s="13"/>
      <c r="L848" s="74"/>
      <c r="M848" s="74"/>
      <c r="N848" s="74"/>
      <c r="O848" s="74"/>
      <c r="P848" s="74"/>
      <c r="Q848" s="74"/>
      <c r="R848" s="74"/>
    </row>
    <row r="849" spans="1:18">
      <c r="A849" s="29">
        <v>251027112310</v>
      </c>
      <c r="B849" s="61"/>
      <c r="C849" s="4" t="s">
        <v>3215</v>
      </c>
      <c r="D849" s="4" t="s">
        <v>3686</v>
      </c>
      <c r="E849" s="3" t="s">
        <v>3689</v>
      </c>
      <c r="F849" s="3" t="s">
        <v>1578</v>
      </c>
      <c r="G849" s="137" t="s">
        <v>1435</v>
      </c>
      <c r="H849" s="74"/>
      <c r="I849" s="74"/>
      <c r="J849" s="3" t="s">
        <v>3690</v>
      </c>
      <c r="K849" s="137"/>
      <c r="L849" s="266"/>
      <c r="M849" s="267"/>
      <c r="N849" s="74"/>
      <c r="O849" s="74"/>
      <c r="P849" s="74"/>
      <c r="Q849" s="74"/>
      <c r="R849" s="74"/>
    </row>
    <row r="850" spans="1:18">
      <c r="A850" s="29">
        <v>251027112306</v>
      </c>
      <c r="B850" s="61"/>
      <c r="C850" s="4" t="s">
        <v>3215</v>
      </c>
      <c r="D850" s="4" t="s">
        <v>3686</v>
      </c>
      <c r="E850" s="3" t="s">
        <v>3691</v>
      </c>
      <c r="F850" s="3" t="s">
        <v>1459</v>
      </c>
      <c r="G850" s="137" t="s">
        <v>1435</v>
      </c>
      <c r="H850" s="74"/>
      <c r="I850" s="74"/>
      <c r="J850" s="3" t="s">
        <v>3692</v>
      </c>
      <c r="K850" s="137"/>
      <c r="L850" s="266"/>
      <c r="M850" s="267"/>
      <c r="N850" s="74"/>
      <c r="O850" s="74"/>
      <c r="P850" s="74"/>
      <c r="Q850" s="268"/>
      <c r="R850" s="74"/>
    </row>
    <row r="851" spans="1:18">
      <c r="A851" s="29">
        <v>251120143001</v>
      </c>
      <c r="B851" s="61"/>
      <c r="C851" s="4" t="s">
        <v>3215</v>
      </c>
      <c r="D851" s="4" t="s">
        <v>3686</v>
      </c>
      <c r="E851" s="3" t="s">
        <v>3693</v>
      </c>
      <c r="F851" s="3" t="s">
        <v>1459</v>
      </c>
      <c r="G851" s="137" t="s">
        <v>1435</v>
      </c>
      <c r="H851" s="62"/>
      <c r="J851" s="5" t="s">
        <v>3694</v>
      </c>
      <c r="K851" s="13"/>
      <c r="L851" s="74"/>
      <c r="M851" s="74"/>
      <c r="N851" s="74"/>
      <c r="O851" s="74"/>
      <c r="P851" s="74"/>
      <c r="Q851" s="74"/>
      <c r="R851" s="74"/>
    </row>
    <row r="852" spans="1:18">
      <c r="A852" s="29">
        <v>251120143003</v>
      </c>
      <c r="B852" s="61"/>
      <c r="C852" s="4" t="s">
        <v>3215</v>
      </c>
      <c r="D852" s="4" t="s">
        <v>3686</v>
      </c>
      <c r="E852" s="3" t="s">
        <v>3695</v>
      </c>
      <c r="F852" s="3" t="s">
        <v>1578</v>
      </c>
      <c r="G852" s="137" t="s">
        <v>1435</v>
      </c>
      <c r="H852" s="62"/>
      <c r="J852" s="5" t="s">
        <v>3696</v>
      </c>
      <c r="K852" s="13"/>
      <c r="L852" s="74"/>
      <c r="M852" s="74"/>
      <c r="N852" s="74"/>
      <c r="O852" s="74"/>
      <c r="P852" s="74"/>
      <c r="Q852" s="74"/>
      <c r="R852" s="74"/>
    </row>
    <row r="853" spans="1:18">
      <c r="A853" s="29">
        <v>251120143002</v>
      </c>
      <c r="B853" s="61"/>
      <c r="C853" s="4" t="s">
        <v>3215</v>
      </c>
      <c r="D853" s="4" t="s">
        <v>3686</v>
      </c>
      <c r="E853" s="3" t="s">
        <v>3697</v>
      </c>
      <c r="F853" s="3" t="s">
        <v>1456</v>
      </c>
      <c r="G853" s="137" t="s">
        <v>1435</v>
      </c>
      <c r="H853" s="62"/>
      <c r="J853" s="5" t="s">
        <v>3698</v>
      </c>
      <c r="K853" s="13"/>
      <c r="L853" s="74"/>
      <c r="M853" s="74"/>
      <c r="N853" s="74"/>
      <c r="O853" s="74"/>
      <c r="P853" s="74"/>
      <c r="Q853" s="74"/>
      <c r="R853" s="74"/>
    </row>
    <row r="854" spans="1:18">
      <c r="A854" s="29">
        <v>251027112308</v>
      </c>
      <c r="B854" s="61"/>
      <c r="C854" s="4" t="s">
        <v>3215</v>
      </c>
      <c r="D854" s="4" t="s">
        <v>3686</v>
      </c>
      <c r="E854" s="3" t="s">
        <v>3699</v>
      </c>
      <c r="F854" s="3" t="s">
        <v>1578</v>
      </c>
      <c r="G854" s="137" t="s">
        <v>1435</v>
      </c>
      <c r="H854" s="74"/>
      <c r="I854" s="74"/>
      <c r="J854" s="3" t="s">
        <v>3700</v>
      </c>
      <c r="K854" s="137"/>
      <c r="L854" s="266"/>
      <c r="M854" s="267"/>
      <c r="N854" s="74"/>
      <c r="O854" s="74"/>
      <c r="P854" s="74"/>
      <c r="Q854" s="74"/>
      <c r="R854" s="74"/>
    </row>
    <row r="855" spans="1:18">
      <c r="A855" s="29">
        <v>251027112309</v>
      </c>
      <c r="B855" s="61"/>
      <c r="C855" s="4" t="s">
        <v>3215</v>
      </c>
      <c r="D855" s="4" t="s">
        <v>3686</v>
      </c>
      <c r="E855" s="3" t="s">
        <v>3701</v>
      </c>
      <c r="F855" s="3" t="s">
        <v>1578</v>
      </c>
      <c r="G855" s="137" t="s">
        <v>1435</v>
      </c>
      <c r="H855" s="74"/>
      <c r="I855" s="74"/>
      <c r="J855" s="3" t="s">
        <v>3702</v>
      </c>
      <c r="K855" s="137"/>
      <c r="L855" s="266"/>
      <c r="M855" s="267"/>
      <c r="N855" s="74"/>
      <c r="O855" s="74"/>
      <c r="P855" s="74"/>
      <c r="Q855" s="74"/>
      <c r="R855" s="74"/>
    </row>
    <row r="856" spans="1:18">
      <c r="A856" s="29">
        <v>251121183900</v>
      </c>
      <c r="B856" s="59"/>
      <c r="C856" s="4" t="s">
        <v>3215</v>
      </c>
      <c r="D856" s="4" t="s">
        <v>3703</v>
      </c>
      <c r="E856" s="7" t="s">
        <v>3245</v>
      </c>
      <c r="F856" s="3" t="s">
        <v>3246</v>
      </c>
      <c r="G856" s="137" t="s">
        <v>1435</v>
      </c>
      <c r="H856" s="60"/>
      <c r="J856" s="64" t="s">
        <v>3704</v>
      </c>
      <c r="K856" s="13" t="s">
        <v>3705</v>
      </c>
      <c r="L856" s="73" t="s">
        <v>3706</v>
      </c>
      <c r="M856" s="74"/>
      <c r="N856" s="74"/>
      <c r="O856" s="74"/>
      <c r="P856" s="74"/>
      <c r="Q856" s="74"/>
      <c r="R856" s="74"/>
    </row>
    <row r="857" spans="1:18">
      <c r="A857" s="29">
        <v>251121184000</v>
      </c>
      <c r="B857" s="61"/>
      <c r="C857" s="4" t="s">
        <v>3215</v>
      </c>
      <c r="D857" s="4" t="s">
        <v>3703</v>
      </c>
      <c r="E857" s="7" t="s">
        <v>3250</v>
      </c>
      <c r="F857" s="3" t="s">
        <v>1584</v>
      </c>
      <c r="G857" s="137" t="s">
        <v>1435</v>
      </c>
      <c r="H857" s="60"/>
      <c r="J857" s="64" t="s">
        <v>3707</v>
      </c>
      <c r="K857" s="13" t="s">
        <v>3705</v>
      </c>
      <c r="L857" s="73"/>
      <c r="M857" s="74"/>
      <c r="N857" s="74"/>
      <c r="O857" s="74"/>
      <c r="P857" s="74"/>
      <c r="Q857" s="74"/>
      <c r="R857" s="74"/>
    </row>
    <row r="858" spans="1:18">
      <c r="A858" s="29">
        <v>251121184100</v>
      </c>
      <c r="B858" s="61"/>
      <c r="C858" s="4" t="s">
        <v>3215</v>
      </c>
      <c r="D858" s="4" t="s">
        <v>3703</v>
      </c>
      <c r="E858" s="7" t="s">
        <v>3252</v>
      </c>
      <c r="F858" s="3" t="s">
        <v>3246</v>
      </c>
      <c r="G858" s="137" t="s">
        <v>1435</v>
      </c>
      <c r="H858" s="60"/>
      <c r="J858" s="64" t="s">
        <v>3708</v>
      </c>
      <c r="K858" s="13" t="s">
        <v>3705</v>
      </c>
      <c r="L858" s="73" t="s">
        <v>3709</v>
      </c>
      <c r="M858" s="74"/>
      <c r="N858" s="74"/>
      <c r="O858" s="74"/>
      <c r="P858" s="74"/>
      <c r="Q858" s="74"/>
      <c r="R858" s="74"/>
    </row>
    <row r="859" spans="1:18">
      <c r="A859" s="29">
        <v>251121184200</v>
      </c>
      <c r="B859" s="61"/>
      <c r="C859" s="4" t="s">
        <v>3215</v>
      </c>
      <c r="D859" s="4" t="s">
        <v>3703</v>
      </c>
      <c r="E859" s="7" t="s">
        <v>3254</v>
      </c>
      <c r="F859" s="3" t="s">
        <v>1584</v>
      </c>
      <c r="G859" s="137" t="s">
        <v>1435</v>
      </c>
      <c r="H859" s="60"/>
      <c r="J859" s="64" t="s">
        <v>3710</v>
      </c>
      <c r="K859" s="13" t="s">
        <v>3705</v>
      </c>
      <c r="L859" s="73"/>
      <c r="M859" s="74"/>
      <c r="N859" s="74"/>
      <c r="O859" s="74"/>
      <c r="P859" s="74"/>
      <c r="Q859" s="74"/>
      <c r="R859" s="74"/>
    </row>
    <row r="860" spans="1:18">
      <c r="A860" s="29">
        <v>250528104007</v>
      </c>
      <c r="B860" s="61"/>
      <c r="C860" s="4" t="s">
        <v>3215</v>
      </c>
      <c r="D860" s="4" t="s">
        <v>3711</v>
      </c>
      <c r="E860" s="7" t="s">
        <v>3712</v>
      </c>
      <c r="F860" s="3" t="s">
        <v>3420</v>
      </c>
      <c r="G860" s="138" t="s">
        <v>1435</v>
      </c>
      <c r="H860" s="62"/>
      <c r="J860" s="64" t="s">
        <v>3421</v>
      </c>
      <c r="K860" s="13"/>
      <c r="L860" s="73"/>
      <c r="M860" s="74"/>
      <c r="N860" s="74"/>
      <c r="O860" s="74"/>
      <c r="P860" s="74"/>
      <c r="Q860" s="74"/>
      <c r="R860" s="74"/>
    </row>
    <row r="861" spans="1:18">
      <c r="A861" s="29">
        <v>241112000118</v>
      </c>
      <c r="B861" s="59" t="s">
        <v>1430</v>
      </c>
      <c r="C861" s="4" t="s">
        <v>3215</v>
      </c>
      <c r="D861" s="4" t="s">
        <v>3711</v>
      </c>
      <c r="E861" s="3" t="s">
        <v>3713</v>
      </c>
      <c r="F861" s="3" t="s">
        <v>2909</v>
      </c>
      <c r="G861" s="138" t="s">
        <v>1435</v>
      </c>
      <c r="H861" s="60"/>
      <c r="J861" s="64" t="s">
        <v>3714</v>
      </c>
      <c r="K861" s="11" t="s">
        <v>3715</v>
      </c>
      <c r="L861" s="73" t="s">
        <v>1646</v>
      </c>
      <c r="M861" s="74"/>
      <c r="N861" s="74"/>
      <c r="O861" s="74"/>
      <c r="P861" s="74"/>
      <c r="Q861" s="74"/>
      <c r="R861" s="74"/>
    </row>
    <row r="862" spans="1:18">
      <c r="A862" s="29">
        <v>250401140200</v>
      </c>
      <c r="B862" s="59" t="s">
        <v>1430</v>
      </c>
      <c r="C862" s="4" t="s">
        <v>3215</v>
      </c>
      <c r="D862" s="4" t="s">
        <v>3716</v>
      </c>
      <c r="E862" s="3" t="s">
        <v>3717</v>
      </c>
      <c r="F862" s="3" t="s">
        <v>1444</v>
      </c>
      <c r="G862" s="137" t="s">
        <v>1435</v>
      </c>
      <c r="H862" s="60"/>
      <c r="I862" s="11"/>
      <c r="J862" s="64" t="s">
        <v>3593</v>
      </c>
      <c r="K862" s="13" t="s">
        <v>3718</v>
      </c>
      <c r="L862" s="73"/>
      <c r="M862" s="74"/>
      <c r="N862" s="74"/>
      <c r="O862" s="74"/>
      <c r="P862" s="74"/>
      <c r="Q862" s="74"/>
      <c r="R862" s="74"/>
    </row>
    <row r="863" spans="1:18">
      <c r="A863" s="29">
        <v>241112000112</v>
      </c>
      <c r="B863" s="59" t="s">
        <v>1430</v>
      </c>
      <c r="C863" s="4" t="s">
        <v>3215</v>
      </c>
      <c r="D863" s="4" t="s">
        <v>3716</v>
      </c>
      <c r="E863" s="3" t="s">
        <v>3719</v>
      </c>
      <c r="F863" s="3" t="s">
        <v>3720</v>
      </c>
      <c r="G863" s="137" t="s">
        <v>1435</v>
      </c>
      <c r="H863" s="60"/>
      <c r="J863" s="64" t="s">
        <v>3721</v>
      </c>
      <c r="K863" s="11" t="s">
        <v>3722</v>
      </c>
      <c r="L863" s="73"/>
      <c r="M863" s="74"/>
      <c r="N863" s="74"/>
      <c r="O863" s="74"/>
      <c r="P863" s="74"/>
      <c r="Q863" s="74"/>
      <c r="R863" s="74"/>
    </row>
    <row r="864" spans="1:18">
      <c r="A864" s="29">
        <v>241112000111</v>
      </c>
      <c r="B864" s="59" t="s">
        <v>1430</v>
      </c>
      <c r="C864" s="4" t="s">
        <v>3215</v>
      </c>
      <c r="D864" s="4" t="s">
        <v>3716</v>
      </c>
      <c r="E864" s="3" t="s">
        <v>3723</v>
      </c>
      <c r="F864" s="3" t="s">
        <v>3724</v>
      </c>
      <c r="G864" s="137" t="s">
        <v>1435</v>
      </c>
      <c r="H864" s="60"/>
      <c r="J864" s="64" t="s">
        <v>3725</v>
      </c>
      <c r="K864" s="11" t="s">
        <v>3726</v>
      </c>
      <c r="L864" s="73" t="s">
        <v>3727</v>
      </c>
      <c r="M864" s="74" t="s">
        <v>3728</v>
      </c>
      <c r="N864" s="74" t="s">
        <v>3729</v>
      </c>
      <c r="O864" s="74" t="s">
        <v>3728</v>
      </c>
      <c r="P864" s="74" t="s">
        <v>3730</v>
      </c>
      <c r="Q864" s="74"/>
      <c r="R864" s="74"/>
    </row>
    <row r="865" spans="1:18">
      <c r="A865" s="29">
        <v>250408114900</v>
      </c>
      <c r="B865" s="59" t="s">
        <v>1430</v>
      </c>
      <c r="C865" s="4" t="s">
        <v>3215</v>
      </c>
      <c r="D865" s="4" t="s">
        <v>3716</v>
      </c>
      <c r="E865" s="3" t="s">
        <v>3731</v>
      </c>
      <c r="F865" s="3" t="s">
        <v>1589</v>
      </c>
      <c r="G865" s="137" t="s">
        <v>1435</v>
      </c>
      <c r="H865" s="60"/>
      <c r="J865" s="64" t="s">
        <v>3732</v>
      </c>
      <c r="K865" s="13"/>
      <c r="L865" s="73"/>
      <c r="M865" s="74"/>
      <c r="N865" s="74"/>
      <c r="O865" s="74"/>
      <c r="P865" s="74"/>
      <c r="Q865" s="74"/>
      <c r="R865" s="74"/>
    </row>
    <row r="866" spans="1:18">
      <c r="A866" s="29">
        <v>250721161901</v>
      </c>
      <c r="B866" s="61"/>
      <c r="C866" s="4" t="s">
        <v>3215</v>
      </c>
      <c r="D866" s="4" t="s">
        <v>3716</v>
      </c>
      <c r="E866" s="3" t="s">
        <v>3733</v>
      </c>
      <c r="F866" s="3" t="s">
        <v>1768</v>
      </c>
      <c r="G866" s="137" t="s">
        <v>1435</v>
      </c>
      <c r="H866" s="62"/>
      <c r="J866" s="5" t="s">
        <v>3734</v>
      </c>
      <c r="K866" s="13"/>
      <c r="L866" s="73"/>
      <c r="M866" s="74"/>
      <c r="N866" s="74"/>
      <c r="O866" s="74"/>
      <c r="P866" s="74"/>
      <c r="Q866" s="74"/>
      <c r="R866" s="74"/>
    </row>
    <row r="867" spans="1:18">
      <c r="A867" s="29">
        <v>250919143900</v>
      </c>
      <c r="B867" s="59"/>
      <c r="C867" s="4" t="s">
        <v>3215</v>
      </c>
      <c r="D867" s="4" t="s">
        <v>3716</v>
      </c>
      <c r="E867" s="7" t="s">
        <v>3735</v>
      </c>
      <c r="F867" s="3" t="s">
        <v>3736</v>
      </c>
      <c r="G867" s="139" t="s">
        <v>1435</v>
      </c>
      <c r="H867" s="60"/>
      <c r="J867" s="64" t="s">
        <v>3737</v>
      </c>
      <c r="K867" s="11"/>
      <c r="L867" s="73"/>
      <c r="M867" s="74"/>
      <c r="N867" s="74"/>
      <c r="O867" s="74"/>
      <c r="P867" s="74"/>
      <c r="Q867" s="74"/>
      <c r="R867" s="74"/>
    </row>
    <row r="868" spans="1:18">
      <c r="A868" s="29">
        <v>250721161900</v>
      </c>
      <c r="B868" s="61"/>
      <c r="C868" s="4" t="s">
        <v>3215</v>
      </c>
      <c r="D868" s="4" t="s">
        <v>3716</v>
      </c>
      <c r="E868" s="3" t="s">
        <v>3738</v>
      </c>
      <c r="F868" s="3" t="s">
        <v>1768</v>
      </c>
      <c r="G868" s="137" t="s">
        <v>1435</v>
      </c>
      <c r="H868" s="62"/>
      <c r="J868" s="5" t="s">
        <v>3739</v>
      </c>
      <c r="K868" s="13"/>
      <c r="L868" s="73"/>
      <c r="M868" s="74"/>
      <c r="N868" s="74"/>
      <c r="O868" s="74"/>
      <c r="P868" s="74"/>
      <c r="Q868" s="74"/>
      <c r="R868" s="74"/>
    </row>
    <row r="869" spans="1:18">
      <c r="A869" s="29">
        <v>250325134503</v>
      </c>
      <c r="B869" s="59" t="s">
        <v>1430</v>
      </c>
      <c r="C869" s="4" t="s">
        <v>3215</v>
      </c>
      <c r="D869" s="4" t="s">
        <v>3740</v>
      </c>
      <c r="E869" s="3" t="s">
        <v>3741</v>
      </c>
      <c r="F869" s="3" t="s">
        <v>2349</v>
      </c>
      <c r="G869" s="137" t="s">
        <v>1435</v>
      </c>
      <c r="H869" s="60"/>
      <c r="J869" s="64" t="s">
        <v>3742</v>
      </c>
      <c r="K869" s="13"/>
      <c r="L869" s="73"/>
      <c r="M869" s="74" t="s">
        <v>3743</v>
      </c>
      <c r="N869" s="74"/>
      <c r="O869" s="74" t="s">
        <v>3744</v>
      </c>
      <c r="P869" s="74"/>
      <c r="Q869" s="74" t="s">
        <v>3745</v>
      </c>
      <c r="R869" s="74"/>
    </row>
    <row r="870" spans="1:18">
      <c r="A870" s="29">
        <v>260309141900</v>
      </c>
      <c r="B870" s="61"/>
      <c r="C870" s="4" t="s">
        <v>3215</v>
      </c>
      <c r="D870" s="4" t="s">
        <v>3740</v>
      </c>
      <c r="E870" s="3" t="s">
        <v>10107</v>
      </c>
      <c r="F870" s="3" t="s">
        <v>1908</v>
      </c>
      <c r="G870" s="274" t="s">
        <v>1435</v>
      </c>
      <c r="H870" s="62"/>
      <c r="J870" s="3" t="s">
        <v>10108</v>
      </c>
      <c r="K870" s="13"/>
      <c r="L870" s="73"/>
      <c r="M870" s="74" t="s">
        <v>10109</v>
      </c>
      <c r="N870" s="74"/>
      <c r="O870" s="74"/>
      <c r="P870" s="74"/>
      <c r="Q870" s="74"/>
      <c r="R870" s="74"/>
    </row>
    <row r="871" spans="1:18">
      <c r="A871" s="29">
        <v>260313122600</v>
      </c>
      <c r="B871" s="61"/>
      <c r="C871" s="4" t="s">
        <v>3215</v>
      </c>
      <c r="D871" s="4" t="s">
        <v>3740</v>
      </c>
      <c r="E871" s="3" t="s">
        <v>3767</v>
      </c>
      <c r="F871" s="3" t="s">
        <v>3617</v>
      </c>
      <c r="G871" s="31" t="s">
        <v>1435</v>
      </c>
      <c r="H871" s="62"/>
      <c r="J871" s="3" t="s">
        <v>10144</v>
      </c>
      <c r="K871" s="13"/>
      <c r="L871" s="73"/>
      <c r="M871" s="74" t="s">
        <v>10145</v>
      </c>
      <c r="N871" s="74"/>
      <c r="O871" s="74"/>
      <c r="P871" s="74"/>
      <c r="Q871" s="74"/>
      <c r="R871" s="74"/>
    </row>
    <row r="872" spans="1:18">
      <c r="A872" s="29">
        <v>260309133500</v>
      </c>
      <c r="B872" s="61"/>
      <c r="C872" s="4" t="s">
        <v>3215</v>
      </c>
      <c r="D872" s="4" t="s">
        <v>3740</v>
      </c>
      <c r="E872" s="3" t="s">
        <v>10091</v>
      </c>
      <c r="F872" s="3" t="s">
        <v>1887</v>
      </c>
      <c r="G872" s="274" t="s">
        <v>1435</v>
      </c>
      <c r="H872" s="62"/>
      <c r="J872" s="3" t="s">
        <v>10092</v>
      </c>
      <c r="K872" s="13"/>
      <c r="L872" s="73"/>
      <c r="M872" s="74" t="s">
        <v>10093</v>
      </c>
      <c r="N872" s="74"/>
      <c r="O872" s="74"/>
      <c r="P872" s="74"/>
      <c r="Q872" s="74"/>
      <c r="R872" s="74"/>
    </row>
    <row r="873" spans="1:18">
      <c r="A873" s="29">
        <v>260309133501</v>
      </c>
      <c r="B873" s="61"/>
      <c r="C873" s="4" t="s">
        <v>3215</v>
      </c>
      <c r="D873" s="4" t="s">
        <v>3740</v>
      </c>
      <c r="E873" s="3" t="s">
        <v>10094</v>
      </c>
      <c r="F873" s="3" t="s">
        <v>10175</v>
      </c>
      <c r="G873" s="274" t="s">
        <v>1435</v>
      </c>
      <c r="H873" s="62"/>
      <c r="J873" s="3" t="s">
        <v>10096</v>
      </c>
      <c r="K873" s="13"/>
      <c r="L873" s="73"/>
      <c r="M873" s="74" t="s">
        <v>10097</v>
      </c>
      <c r="N873" s="74"/>
      <c r="O873" s="74"/>
      <c r="P873" s="74"/>
      <c r="Q873" s="74"/>
      <c r="R873" s="74"/>
    </row>
    <row r="874" spans="1:18">
      <c r="A874" s="29">
        <v>250527100013</v>
      </c>
      <c r="B874" s="61"/>
      <c r="C874" s="4" t="s">
        <v>3215</v>
      </c>
      <c r="D874" s="4" t="s">
        <v>3740</v>
      </c>
      <c r="E874" s="3" t="s">
        <v>3621</v>
      </c>
      <c r="F874" s="3" t="s">
        <v>1584</v>
      </c>
      <c r="G874" s="138" t="s">
        <v>1463</v>
      </c>
      <c r="H874" s="82"/>
      <c r="J874" s="64" t="s">
        <v>3746</v>
      </c>
      <c r="K874" s="11"/>
      <c r="L874" s="73"/>
      <c r="M874" s="74" t="s">
        <v>3747</v>
      </c>
      <c r="N874" s="74"/>
      <c r="O874" s="74"/>
      <c r="P874" s="74"/>
      <c r="Q874" s="74"/>
      <c r="R874" s="74"/>
    </row>
    <row r="875" spans="1:18">
      <c r="A875" s="29">
        <v>260309130900</v>
      </c>
      <c r="B875" s="61"/>
      <c r="C875" s="4" t="s">
        <v>3215</v>
      </c>
      <c r="D875" s="4" t="s">
        <v>3740</v>
      </c>
      <c r="E875" s="285" t="s">
        <v>10078</v>
      </c>
      <c r="F875" s="3" t="s">
        <v>2362</v>
      </c>
      <c r="G875" s="274" t="s">
        <v>1435</v>
      </c>
      <c r="H875" s="62"/>
      <c r="J875" s="3" t="s">
        <v>10079</v>
      </c>
      <c r="K875" s="13"/>
      <c r="L875" s="73"/>
      <c r="M875" s="287" t="s">
        <v>10080</v>
      </c>
      <c r="N875" s="74"/>
      <c r="O875" s="74"/>
      <c r="P875" s="74"/>
      <c r="Q875" s="74"/>
      <c r="R875" s="74"/>
    </row>
    <row r="876" spans="1:18">
      <c r="A876" s="29">
        <v>260309135900</v>
      </c>
      <c r="B876" s="61"/>
      <c r="C876" s="4" t="s">
        <v>3215</v>
      </c>
      <c r="D876" s="4" t="s">
        <v>3740</v>
      </c>
      <c r="E876" s="3" t="s">
        <v>10102</v>
      </c>
      <c r="F876" s="286" t="s">
        <v>2391</v>
      </c>
      <c r="G876" s="274" t="s">
        <v>1435</v>
      </c>
      <c r="H876" s="62"/>
      <c r="J876" s="3" t="s">
        <v>10103</v>
      </c>
      <c r="K876" s="13"/>
      <c r="L876" s="73"/>
      <c r="M876" s="74" t="s">
        <v>10104</v>
      </c>
      <c r="N876" s="74"/>
      <c r="O876" s="74"/>
      <c r="P876" s="74"/>
      <c r="Q876" s="74"/>
      <c r="R876" s="74"/>
    </row>
    <row r="877" spans="1:18">
      <c r="A877" s="29">
        <v>251125100014</v>
      </c>
      <c r="B877" s="61"/>
      <c r="C877" s="4" t="s">
        <v>3215</v>
      </c>
      <c r="D877" s="4" t="s">
        <v>3740</v>
      </c>
      <c r="E877" s="7" t="s">
        <v>3748</v>
      </c>
      <c r="F877" s="3" t="s">
        <v>3113</v>
      </c>
      <c r="G877" s="137" t="s">
        <v>1435</v>
      </c>
      <c r="H877" s="62"/>
      <c r="J877" s="3" t="s">
        <v>3749</v>
      </c>
      <c r="K877" s="13"/>
      <c r="L877" s="73"/>
      <c r="M877" s="74" t="s">
        <v>3750</v>
      </c>
      <c r="N877" s="74"/>
      <c r="O877" s="74"/>
      <c r="P877" s="74"/>
      <c r="Q877" s="74"/>
      <c r="R877" s="74"/>
    </row>
    <row r="878" spans="1:18">
      <c r="A878" s="29">
        <v>260309135500</v>
      </c>
      <c r="B878" s="61"/>
      <c r="C878" s="4" t="s">
        <v>3215</v>
      </c>
      <c r="D878" s="4" t="s">
        <v>3740</v>
      </c>
      <c r="E878" s="3" t="s">
        <v>3777</v>
      </c>
      <c r="F878" s="3" t="s">
        <v>3461</v>
      </c>
      <c r="G878" s="274" t="s">
        <v>1435</v>
      </c>
      <c r="H878" s="62"/>
      <c r="J878" s="3" t="s">
        <v>10100</v>
      </c>
      <c r="K878" s="13"/>
      <c r="L878" s="73"/>
      <c r="M878" s="74" t="s">
        <v>10101</v>
      </c>
      <c r="N878" s="74"/>
      <c r="O878" s="74"/>
      <c r="P878" s="74"/>
      <c r="Q878" s="74"/>
      <c r="R878" s="74"/>
    </row>
    <row r="879" spans="1:18">
      <c r="A879" s="29">
        <v>250820180900</v>
      </c>
      <c r="B879" s="59" t="s">
        <v>1430</v>
      </c>
      <c r="C879" s="4" t="s">
        <v>3215</v>
      </c>
      <c r="D879" s="4" t="s">
        <v>3740</v>
      </c>
      <c r="E879" s="3" t="s">
        <v>3751</v>
      </c>
      <c r="F879" s="3" t="s">
        <v>3752</v>
      </c>
      <c r="G879" s="138" t="s">
        <v>3569</v>
      </c>
      <c r="H879" s="60"/>
      <c r="J879" s="64" t="s">
        <v>3753</v>
      </c>
      <c r="K879" s="13"/>
      <c r="L879" s="73"/>
      <c r="M879" s="74"/>
      <c r="N879" s="74"/>
      <c r="O879" s="74"/>
      <c r="P879" s="74"/>
      <c r="Q879" s="74"/>
      <c r="R879" s="74"/>
    </row>
    <row r="880" spans="1:18">
      <c r="A880" s="29">
        <v>260309131500</v>
      </c>
      <c r="B880" s="61"/>
      <c r="C880" s="4" t="s">
        <v>3215</v>
      </c>
      <c r="D880" s="4" t="s">
        <v>3740</v>
      </c>
      <c r="E880" s="3" t="s">
        <v>10081</v>
      </c>
      <c r="F880" s="3" t="s">
        <v>10082</v>
      </c>
      <c r="G880" s="274" t="s">
        <v>1435</v>
      </c>
      <c r="H880" s="62"/>
      <c r="J880" s="286" t="s">
        <v>10083</v>
      </c>
      <c r="K880" s="13"/>
      <c r="L880" s="73"/>
      <c r="M880" s="74" t="s">
        <v>10084</v>
      </c>
      <c r="N880" s="74"/>
      <c r="O880" s="74"/>
      <c r="P880" s="74"/>
      <c r="Q880" s="74"/>
      <c r="R880" s="74"/>
    </row>
    <row r="881" spans="1:18">
      <c r="A881" s="29">
        <v>250527100015</v>
      </c>
      <c r="B881" s="61"/>
      <c r="C881" s="4" t="s">
        <v>3215</v>
      </c>
      <c r="D881" s="4" t="s">
        <v>3740</v>
      </c>
      <c r="E881" s="3" t="s">
        <v>3627</v>
      </c>
      <c r="F881" s="3" t="s">
        <v>1584</v>
      </c>
      <c r="G881" s="138" t="s">
        <v>1463</v>
      </c>
      <c r="H881" s="82"/>
      <c r="J881" s="64" t="s">
        <v>3754</v>
      </c>
      <c r="K881" s="11"/>
      <c r="L881" s="73"/>
      <c r="M881" s="74" t="s">
        <v>3755</v>
      </c>
      <c r="N881" s="74"/>
      <c r="O881" s="74"/>
      <c r="P881" s="74"/>
      <c r="Q881" s="74"/>
      <c r="R881" s="74"/>
    </row>
    <row r="882" spans="1:18">
      <c r="A882" s="29">
        <v>250527100014</v>
      </c>
      <c r="B882" s="61"/>
      <c r="C882" s="4" t="s">
        <v>3215</v>
      </c>
      <c r="D882" s="4" t="s">
        <v>3740</v>
      </c>
      <c r="E882" s="3" t="s">
        <v>3632</v>
      </c>
      <c r="F882" s="3" t="s">
        <v>1584</v>
      </c>
      <c r="G882" s="138" t="s">
        <v>1463</v>
      </c>
      <c r="H882" s="82"/>
      <c r="J882" s="64" t="s">
        <v>3756</v>
      </c>
      <c r="K882" s="11"/>
      <c r="L882" s="73"/>
      <c r="M882" s="74" t="s">
        <v>3757</v>
      </c>
      <c r="N882" s="74"/>
      <c r="O882" s="74"/>
      <c r="P882" s="74"/>
      <c r="Q882" s="74"/>
      <c r="R882" s="74"/>
    </row>
    <row r="883" spans="1:18">
      <c r="A883" s="29">
        <v>260309140900</v>
      </c>
      <c r="B883" s="61"/>
      <c r="C883" s="4" t="s">
        <v>3215</v>
      </c>
      <c r="D883" s="4" t="s">
        <v>3740</v>
      </c>
      <c r="E883" s="3" t="s">
        <v>3785</v>
      </c>
      <c r="F883" s="289" t="s">
        <v>2391</v>
      </c>
      <c r="G883" s="274" t="s">
        <v>1435</v>
      </c>
      <c r="H883" s="62"/>
      <c r="J883" s="3" t="s">
        <v>10105</v>
      </c>
      <c r="K883" s="13"/>
      <c r="L883" s="73"/>
      <c r="M883" s="74" t="s">
        <v>10106</v>
      </c>
      <c r="N883" s="74"/>
      <c r="O883" s="74"/>
      <c r="P883" s="74"/>
      <c r="Q883" s="74"/>
      <c r="R883" s="74"/>
    </row>
    <row r="884" spans="1:18">
      <c r="A884" s="29">
        <v>260309134500</v>
      </c>
      <c r="B884" s="61"/>
      <c r="C884" s="4" t="s">
        <v>3215</v>
      </c>
      <c r="D884" s="4" t="s">
        <v>3740</v>
      </c>
      <c r="E884" s="3" t="s">
        <v>3634</v>
      </c>
      <c r="F884" s="3" t="s">
        <v>1525</v>
      </c>
      <c r="G884" s="274" t="s">
        <v>1463</v>
      </c>
      <c r="H884" s="62"/>
      <c r="J884" s="3" t="s">
        <v>10098</v>
      </c>
      <c r="K884" s="13"/>
      <c r="L884" s="73"/>
      <c r="M884" s="74" t="s">
        <v>10099</v>
      </c>
      <c r="N884" s="74"/>
      <c r="O884" s="74"/>
      <c r="P884" s="74"/>
      <c r="Q884" s="74"/>
      <c r="R884" s="74"/>
    </row>
    <row r="885" spans="1:18">
      <c r="A885" s="29">
        <v>250527100016</v>
      </c>
      <c r="B885" s="61"/>
      <c r="C885" s="4" t="s">
        <v>3215</v>
      </c>
      <c r="D885" s="4" t="s">
        <v>3740</v>
      </c>
      <c r="E885" s="3" t="s">
        <v>3264</v>
      </c>
      <c r="F885" s="3" t="s">
        <v>1768</v>
      </c>
      <c r="G885" s="138" t="s">
        <v>1463</v>
      </c>
      <c r="H885" s="82"/>
      <c r="J885" s="64" t="s">
        <v>3758</v>
      </c>
      <c r="K885" s="11"/>
      <c r="L885" s="73"/>
      <c r="M885" s="74"/>
      <c r="N885" s="74"/>
      <c r="O885" s="74"/>
      <c r="P885" s="74"/>
      <c r="Q885" s="74"/>
      <c r="R885" s="74"/>
    </row>
    <row r="886" spans="1:18">
      <c r="A886" s="29">
        <v>250325134502</v>
      </c>
      <c r="B886" s="59" t="s">
        <v>1430</v>
      </c>
      <c r="C886" s="4" t="s">
        <v>3215</v>
      </c>
      <c r="D886" s="4" t="s">
        <v>3740</v>
      </c>
      <c r="E886" s="3" t="s">
        <v>3518</v>
      </c>
      <c r="F886" s="3" t="s">
        <v>3519</v>
      </c>
      <c r="G886" s="138" t="s">
        <v>3376</v>
      </c>
      <c r="H886" s="60"/>
      <c r="J886" s="64" t="s">
        <v>3520</v>
      </c>
      <c r="K886" s="13"/>
      <c r="L886" s="73"/>
      <c r="M886" s="74" t="s">
        <v>3759</v>
      </c>
      <c r="N886" s="74"/>
      <c r="O886" s="74" t="s">
        <v>3760</v>
      </c>
      <c r="P886" s="74"/>
      <c r="Q886" s="74"/>
      <c r="R886" s="74"/>
    </row>
    <row r="887" spans="1:18">
      <c r="A887" s="29">
        <v>260309132500</v>
      </c>
      <c r="B887" s="61"/>
      <c r="C887" s="4" t="s">
        <v>3215</v>
      </c>
      <c r="D887" s="4" t="s">
        <v>3740</v>
      </c>
      <c r="E887" s="3" t="s">
        <v>10088</v>
      </c>
      <c r="F887" s="286" t="s">
        <v>1919</v>
      </c>
      <c r="G887" s="274" t="s">
        <v>1435</v>
      </c>
      <c r="H887" s="62"/>
      <c r="J887" s="3" t="s">
        <v>10089</v>
      </c>
      <c r="K887" s="13"/>
      <c r="L887" s="73"/>
      <c r="M887" s="74" t="s">
        <v>10090</v>
      </c>
      <c r="N887" s="74"/>
      <c r="O887" s="74"/>
      <c r="P887" s="74"/>
      <c r="Q887" s="74"/>
      <c r="R887" s="74"/>
    </row>
    <row r="888" spans="1:18">
      <c r="A888" s="29">
        <v>260309131900</v>
      </c>
      <c r="B888" s="61"/>
      <c r="C888" s="25" t="s">
        <v>3215</v>
      </c>
      <c r="D888" s="4" t="s">
        <v>3740</v>
      </c>
      <c r="E888" s="347" t="s">
        <v>10085</v>
      </c>
      <c r="F888" s="3" t="s">
        <v>3461</v>
      </c>
      <c r="G888" s="274" t="s">
        <v>1435</v>
      </c>
      <c r="H888" s="62"/>
      <c r="J888" s="285" t="s">
        <v>10086</v>
      </c>
      <c r="K888" s="13"/>
      <c r="L888" s="73"/>
      <c r="M888" s="74" t="s">
        <v>10087</v>
      </c>
      <c r="N888" s="74"/>
      <c r="O888" s="74"/>
      <c r="P888" s="74"/>
      <c r="Q888" s="74"/>
      <c r="R888" s="74"/>
    </row>
    <row r="889" spans="1:18">
      <c r="A889" s="29">
        <v>250325134504</v>
      </c>
      <c r="B889" s="59" t="s">
        <v>1430</v>
      </c>
      <c r="C889" s="25" t="s">
        <v>3215</v>
      </c>
      <c r="D889" s="4" t="s">
        <v>3761</v>
      </c>
      <c r="E889" s="26" t="s">
        <v>3741</v>
      </c>
      <c r="F889" s="3" t="s">
        <v>2349</v>
      </c>
      <c r="G889" s="137" t="s">
        <v>3376</v>
      </c>
      <c r="H889" s="60"/>
      <c r="J889" s="64" t="s">
        <v>3762</v>
      </c>
      <c r="K889" s="13"/>
      <c r="L889" s="73"/>
      <c r="M889" s="74" t="s">
        <v>3763</v>
      </c>
      <c r="N889" s="74" t="s">
        <v>3764</v>
      </c>
      <c r="O889" s="74" t="s">
        <v>3765</v>
      </c>
      <c r="P889" s="74"/>
      <c r="Q889" s="74" t="s">
        <v>3766</v>
      </c>
      <c r="R889" s="74"/>
    </row>
    <row r="890" spans="1:18">
      <c r="A890" s="29">
        <v>260313121600</v>
      </c>
      <c r="B890" s="61"/>
      <c r="C890" s="25" t="s">
        <v>3215</v>
      </c>
      <c r="D890" s="25" t="s">
        <v>3761</v>
      </c>
      <c r="E890" s="26" t="s">
        <v>10107</v>
      </c>
      <c r="F890" s="3" t="s">
        <v>1908</v>
      </c>
      <c r="G890" s="31" t="s">
        <v>1435</v>
      </c>
      <c r="H890" s="62"/>
      <c r="J890" s="286" t="s">
        <v>10142</v>
      </c>
      <c r="K890" s="13"/>
      <c r="L890" s="73"/>
      <c r="M890" s="74" t="s">
        <v>10143</v>
      </c>
      <c r="N890" s="74"/>
      <c r="O890" s="74"/>
      <c r="P890" s="74"/>
      <c r="Q890" s="74"/>
      <c r="R890" s="74"/>
    </row>
    <row r="891" spans="1:18">
      <c r="A891" s="29">
        <v>251125100010</v>
      </c>
      <c r="B891" s="61"/>
      <c r="C891" s="25" t="s">
        <v>3215</v>
      </c>
      <c r="D891" s="25" t="s">
        <v>3761</v>
      </c>
      <c r="E891" s="115" t="s">
        <v>3767</v>
      </c>
      <c r="F891" s="3" t="s">
        <v>3617</v>
      </c>
      <c r="G891" s="137" t="s">
        <v>1435</v>
      </c>
      <c r="H891" s="62"/>
      <c r="J891" s="3" t="s">
        <v>3768</v>
      </c>
      <c r="K891" s="13"/>
      <c r="L891" s="73"/>
      <c r="M891" s="74" t="s">
        <v>3769</v>
      </c>
      <c r="N891" s="74"/>
      <c r="O891" s="74"/>
      <c r="P891" s="74"/>
      <c r="Q891" s="74"/>
      <c r="R891" s="74"/>
    </row>
    <row r="892" spans="1:18">
      <c r="A892" s="29">
        <v>250325134500</v>
      </c>
      <c r="B892" s="59" t="s">
        <v>1430</v>
      </c>
      <c r="C892" s="25" t="s">
        <v>3215</v>
      </c>
      <c r="D892" s="25" t="s">
        <v>3761</v>
      </c>
      <c r="E892" s="26" t="s">
        <v>3770</v>
      </c>
      <c r="F892" s="3" t="s">
        <v>1584</v>
      </c>
      <c r="G892" s="137" t="s">
        <v>1435</v>
      </c>
      <c r="H892" s="60"/>
      <c r="J892" s="64" t="s">
        <v>3771</v>
      </c>
      <c r="K892" s="13"/>
      <c r="L892" s="73"/>
      <c r="M892" s="74" t="s">
        <v>3772</v>
      </c>
      <c r="N892" s="74"/>
      <c r="O892" s="74" t="s">
        <v>3773</v>
      </c>
      <c r="P892" s="74"/>
      <c r="Q892" s="74"/>
      <c r="R892" s="74"/>
    </row>
    <row r="893" spans="1:18">
      <c r="A893" s="29">
        <v>250527100005</v>
      </c>
      <c r="B893" s="61"/>
      <c r="C893" s="25" t="s">
        <v>3215</v>
      </c>
      <c r="D893" s="25" t="s">
        <v>3761</v>
      </c>
      <c r="E893" s="3" t="s">
        <v>3621</v>
      </c>
      <c r="F893" s="3" t="s">
        <v>1584</v>
      </c>
      <c r="G893" s="138" t="s">
        <v>1463</v>
      </c>
      <c r="H893" s="82"/>
      <c r="J893" s="64" t="s">
        <v>3774</v>
      </c>
      <c r="K893" s="11"/>
      <c r="L893" s="73"/>
      <c r="M893" s="74"/>
      <c r="N893" s="74"/>
      <c r="O893" s="74"/>
      <c r="P893" s="74"/>
      <c r="Q893" s="74"/>
      <c r="R893" s="74"/>
    </row>
    <row r="894" spans="1:18">
      <c r="A894" s="29">
        <v>260313120600</v>
      </c>
      <c r="B894" s="61"/>
      <c r="C894" s="25" t="s">
        <v>3215</v>
      </c>
      <c r="D894" s="25" t="s">
        <v>3761</v>
      </c>
      <c r="E894" s="3" t="s">
        <v>10102</v>
      </c>
      <c r="F894" s="3" t="s">
        <v>2391</v>
      </c>
      <c r="G894" s="31" t="s">
        <v>1435</v>
      </c>
      <c r="H894" s="62"/>
      <c r="J894" s="3" t="s">
        <v>10140</v>
      </c>
      <c r="K894" s="13"/>
      <c r="L894" s="73"/>
      <c r="M894" s="74" t="s">
        <v>10141</v>
      </c>
      <c r="N894" s="74"/>
      <c r="O894" s="74"/>
      <c r="P894" s="74"/>
      <c r="Q894" s="74"/>
      <c r="R894" s="74"/>
    </row>
    <row r="895" spans="1:18">
      <c r="A895" s="29">
        <v>251125100011</v>
      </c>
      <c r="B895" s="61"/>
      <c r="C895" s="25" t="s">
        <v>3215</v>
      </c>
      <c r="D895" s="25" t="s">
        <v>3761</v>
      </c>
      <c r="E895" s="7" t="s">
        <v>3748</v>
      </c>
      <c r="F895" s="3" t="s">
        <v>3113</v>
      </c>
      <c r="G895" s="137" t="s">
        <v>1435</v>
      </c>
      <c r="H895" s="62"/>
      <c r="J895" s="3" t="s">
        <v>3775</v>
      </c>
      <c r="K895" s="13"/>
      <c r="L895" s="73"/>
      <c r="M895" s="74" t="s">
        <v>3776</v>
      </c>
      <c r="N895" s="74"/>
      <c r="O895" s="74"/>
      <c r="P895" s="74"/>
      <c r="Q895" s="74"/>
      <c r="R895" s="74"/>
    </row>
    <row r="896" spans="1:18">
      <c r="A896" s="29">
        <v>251125100012</v>
      </c>
      <c r="B896" s="61"/>
      <c r="C896" s="25" t="s">
        <v>3215</v>
      </c>
      <c r="D896" s="25" t="s">
        <v>3761</v>
      </c>
      <c r="E896" s="7" t="s">
        <v>3777</v>
      </c>
      <c r="F896" s="3" t="s">
        <v>1584</v>
      </c>
      <c r="G896" s="137" t="s">
        <v>1435</v>
      </c>
      <c r="H896" s="62"/>
      <c r="J896" s="3" t="s">
        <v>3778</v>
      </c>
      <c r="K896" s="13"/>
      <c r="L896" s="73"/>
      <c r="M896" s="74" t="s">
        <v>3779</v>
      </c>
      <c r="N896" s="74"/>
      <c r="O896" s="74"/>
      <c r="P896" s="74"/>
      <c r="Q896" s="74"/>
      <c r="R896" s="74"/>
    </row>
    <row r="897" spans="1:18">
      <c r="A897" s="29">
        <v>250325134501</v>
      </c>
      <c r="B897" s="59" t="s">
        <v>1430</v>
      </c>
      <c r="C897" s="25" t="s">
        <v>3215</v>
      </c>
      <c r="D897" s="25" t="s">
        <v>3761</v>
      </c>
      <c r="E897" s="3" t="s">
        <v>3751</v>
      </c>
      <c r="F897" s="3" t="s">
        <v>3752</v>
      </c>
      <c r="G897" s="137" t="s">
        <v>3569</v>
      </c>
      <c r="H897" s="60"/>
      <c r="J897" s="64" t="s">
        <v>3753</v>
      </c>
      <c r="K897" s="13"/>
      <c r="L897" s="73"/>
      <c r="M897" s="74" t="s">
        <v>3780</v>
      </c>
      <c r="N897" s="74" t="s">
        <v>3781</v>
      </c>
      <c r="O897" s="74" t="s">
        <v>3781</v>
      </c>
      <c r="P897" s="74"/>
      <c r="Q897" s="74"/>
      <c r="R897" s="74"/>
    </row>
    <row r="898" spans="1:18">
      <c r="A898" s="29">
        <v>250527100007</v>
      </c>
      <c r="B898" s="61"/>
      <c r="C898" s="25" t="s">
        <v>3215</v>
      </c>
      <c r="D898" s="25" t="s">
        <v>3761</v>
      </c>
      <c r="E898" s="3" t="s">
        <v>3627</v>
      </c>
      <c r="F898" s="3" t="s">
        <v>1584</v>
      </c>
      <c r="G898" s="137" t="s">
        <v>1463</v>
      </c>
      <c r="H898" s="82"/>
      <c r="J898" s="64" t="s">
        <v>3782</v>
      </c>
      <c r="K898" s="11"/>
      <c r="L898" s="73"/>
      <c r="M898" s="74"/>
      <c r="N898" s="74" t="s">
        <v>3783</v>
      </c>
      <c r="O898" s="74"/>
      <c r="P898" s="74"/>
      <c r="Q898" s="74"/>
      <c r="R898" s="74"/>
    </row>
    <row r="899" spans="1:18">
      <c r="A899" s="29">
        <v>250527100006</v>
      </c>
      <c r="B899" s="61"/>
      <c r="C899" s="25" t="s">
        <v>3215</v>
      </c>
      <c r="D899" s="25" t="s">
        <v>3761</v>
      </c>
      <c r="E899" s="3" t="s">
        <v>3632</v>
      </c>
      <c r="F899" s="3" t="s">
        <v>1584</v>
      </c>
      <c r="G899" s="138" t="s">
        <v>1463</v>
      </c>
      <c r="H899" s="82"/>
      <c r="J899" s="64" t="s">
        <v>3784</v>
      </c>
      <c r="K899" s="11"/>
      <c r="L899" s="73"/>
      <c r="M899" s="74"/>
      <c r="N899" s="74"/>
      <c r="O899" s="74"/>
      <c r="P899" s="74"/>
      <c r="Q899" s="74"/>
      <c r="R899" s="74"/>
    </row>
    <row r="900" spans="1:18">
      <c r="A900" s="29">
        <v>251125100013</v>
      </c>
      <c r="B900" s="61"/>
      <c r="C900" s="25" t="s">
        <v>3215</v>
      </c>
      <c r="D900" s="25" t="s">
        <v>3761</v>
      </c>
      <c r="E900" s="7" t="s">
        <v>3785</v>
      </c>
      <c r="F900" s="3" t="s">
        <v>3786</v>
      </c>
      <c r="G900" s="137" t="s">
        <v>1435</v>
      </c>
      <c r="H900" s="62"/>
      <c r="J900" s="3" t="s">
        <v>3787</v>
      </c>
      <c r="K900" s="13"/>
      <c r="L900" s="73"/>
      <c r="M900" s="74" t="s">
        <v>3788</v>
      </c>
      <c r="N900" s="74"/>
      <c r="O900" s="74"/>
      <c r="P900" s="74"/>
      <c r="Q900" s="74"/>
      <c r="R900" s="74"/>
    </row>
    <row r="901" spans="1:18">
      <c r="A901" s="29">
        <v>260309142900</v>
      </c>
      <c r="B901" s="61"/>
      <c r="C901" s="25" t="s">
        <v>3215</v>
      </c>
      <c r="D901" s="25" t="s">
        <v>3761</v>
      </c>
      <c r="E901" s="3" t="s">
        <v>10110</v>
      </c>
      <c r="F901" s="3" t="s">
        <v>3461</v>
      </c>
      <c r="G901" s="274" t="s">
        <v>1435</v>
      </c>
      <c r="H901" s="62"/>
      <c r="J901" s="3" t="s">
        <v>10111</v>
      </c>
      <c r="K901" s="13"/>
      <c r="L901" s="73"/>
      <c r="M901" s="287" t="s">
        <v>10112</v>
      </c>
      <c r="N901" s="74"/>
      <c r="O901" s="74"/>
      <c r="P901" s="74"/>
      <c r="Q901" s="74"/>
      <c r="R901" s="74"/>
    </row>
    <row r="902" spans="1:18">
      <c r="A902" s="29">
        <v>260309144900</v>
      </c>
      <c r="B902" s="61"/>
      <c r="C902" s="25" t="s">
        <v>3215</v>
      </c>
      <c r="D902" s="25" t="s">
        <v>3761</v>
      </c>
      <c r="E902" s="3" t="s">
        <v>3634</v>
      </c>
      <c r="F902" s="3" t="s">
        <v>1525</v>
      </c>
      <c r="G902" s="274" t="s">
        <v>1463</v>
      </c>
      <c r="H902" s="62"/>
      <c r="J902" s="3" t="s">
        <v>10113</v>
      </c>
      <c r="K902" s="13"/>
      <c r="L902" s="73"/>
      <c r="M902" s="74" t="s">
        <v>10114</v>
      </c>
      <c r="N902" s="74"/>
      <c r="O902" s="74"/>
      <c r="P902" s="74"/>
      <c r="Q902" s="74"/>
      <c r="R902" s="74"/>
    </row>
    <row r="903" spans="1:18">
      <c r="A903" s="29">
        <v>250527100008</v>
      </c>
      <c r="B903" s="61"/>
      <c r="C903" s="25" t="s">
        <v>3215</v>
      </c>
      <c r="D903" s="25" t="s">
        <v>3761</v>
      </c>
      <c r="E903" s="3" t="s">
        <v>3264</v>
      </c>
      <c r="F903" s="3" t="s">
        <v>1768</v>
      </c>
      <c r="G903" s="137" t="s">
        <v>1463</v>
      </c>
      <c r="H903" s="82"/>
      <c r="J903" s="64" t="s">
        <v>3789</v>
      </c>
      <c r="K903" s="11"/>
      <c r="L903" s="73"/>
      <c r="M903" s="74"/>
      <c r="N903" s="74" t="s">
        <v>3790</v>
      </c>
      <c r="O903" s="74"/>
      <c r="P903" s="74"/>
      <c r="Q903" s="74"/>
      <c r="R903" s="74"/>
    </row>
    <row r="904" spans="1:18">
      <c r="A904" s="29">
        <v>260225201700</v>
      </c>
      <c r="B904" s="61"/>
      <c r="C904" s="25" t="s">
        <v>3215</v>
      </c>
      <c r="D904" s="25" t="s">
        <v>3791</v>
      </c>
      <c r="E904" s="3" t="s">
        <v>3291</v>
      </c>
      <c r="F904" s="3" t="s">
        <v>1765</v>
      </c>
      <c r="G904" s="137" t="s">
        <v>1435</v>
      </c>
      <c r="H904" s="62"/>
      <c r="J904" s="3" t="s">
        <v>6309</v>
      </c>
      <c r="K904" s="13"/>
      <c r="L904" s="73"/>
      <c r="M904" s="74"/>
      <c r="N904" s="74"/>
      <c r="O904" s="74"/>
      <c r="P904" s="74"/>
      <c r="Q904" s="74"/>
      <c r="R904" s="74"/>
    </row>
    <row r="905" spans="1:18">
      <c r="A905" s="29">
        <v>250924100021</v>
      </c>
      <c r="B905" s="61"/>
      <c r="C905" s="25" t="s">
        <v>3215</v>
      </c>
      <c r="D905" s="25" t="s">
        <v>3791</v>
      </c>
      <c r="E905" s="7" t="s">
        <v>3792</v>
      </c>
      <c r="F905" s="3" t="s">
        <v>3793</v>
      </c>
      <c r="G905" s="138" t="s">
        <v>1435</v>
      </c>
      <c r="H905" s="62"/>
      <c r="J905" s="3" t="s">
        <v>3794</v>
      </c>
      <c r="K905" s="13"/>
      <c r="L905" s="73"/>
      <c r="M905" s="74"/>
      <c r="N905" s="74"/>
      <c r="O905" s="74"/>
      <c r="P905" s="74"/>
      <c r="Q905" s="74"/>
      <c r="R905" s="74"/>
    </row>
    <row r="906" spans="1:18">
      <c r="A906" s="29">
        <v>250924100013</v>
      </c>
      <c r="B906" s="61"/>
      <c r="C906" s="25" t="s">
        <v>3215</v>
      </c>
      <c r="D906" s="25" t="s">
        <v>3791</v>
      </c>
      <c r="E906" s="7" t="s">
        <v>3795</v>
      </c>
      <c r="F906" s="3" t="s">
        <v>2192</v>
      </c>
      <c r="G906" s="138" t="s">
        <v>1435</v>
      </c>
      <c r="H906" s="62"/>
      <c r="J906" s="3" t="s">
        <v>3796</v>
      </c>
      <c r="K906" s="13"/>
      <c r="L906" s="73"/>
      <c r="M906" s="74"/>
      <c r="N906" s="74"/>
      <c r="O906" s="74"/>
      <c r="P906" s="74"/>
      <c r="Q906" s="74"/>
      <c r="R906" s="74"/>
    </row>
    <row r="907" spans="1:18">
      <c r="A907" s="29">
        <v>250901001223</v>
      </c>
      <c r="B907" s="61"/>
      <c r="C907" s="25" t="s">
        <v>3215</v>
      </c>
      <c r="D907" s="25" t="s">
        <v>3791</v>
      </c>
      <c r="E907" s="3" t="s">
        <v>3797</v>
      </c>
      <c r="F907" s="3" t="s">
        <v>1531</v>
      </c>
      <c r="G907" s="138" t="s">
        <v>1435</v>
      </c>
      <c r="H907" s="62"/>
      <c r="J907" s="3" t="s">
        <v>3798</v>
      </c>
      <c r="K907" s="13"/>
      <c r="L907" s="73" t="s">
        <v>3799</v>
      </c>
      <c r="M907" s="74" t="s">
        <v>3800</v>
      </c>
      <c r="N907" s="74"/>
      <c r="O907" s="74"/>
      <c r="P907" s="74"/>
      <c r="Q907" s="74"/>
      <c r="R907" s="74"/>
    </row>
    <row r="908" spans="1:18">
      <c r="A908" s="29">
        <v>250901001222</v>
      </c>
      <c r="B908" s="61"/>
      <c r="C908" s="25" t="s">
        <v>3215</v>
      </c>
      <c r="D908" s="25" t="s">
        <v>3791</v>
      </c>
      <c r="E908" s="3" t="s">
        <v>3801</v>
      </c>
      <c r="F908" s="3" t="s">
        <v>1531</v>
      </c>
      <c r="G908" s="138" t="s">
        <v>1435</v>
      </c>
      <c r="H908" s="62"/>
      <c r="J908" s="3" t="s">
        <v>3802</v>
      </c>
      <c r="K908" s="13"/>
      <c r="L908" s="73" t="s">
        <v>3803</v>
      </c>
      <c r="M908" s="74" t="s">
        <v>3804</v>
      </c>
      <c r="N908" s="74"/>
      <c r="O908" s="74"/>
      <c r="P908" s="74"/>
      <c r="Q908" s="74"/>
      <c r="R908" s="74"/>
    </row>
    <row r="909" spans="1:18">
      <c r="A909" s="29">
        <v>260120121800</v>
      </c>
      <c r="B909" s="98"/>
      <c r="C909" s="4" t="s">
        <v>3215</v>
      </c>
      <c r="D909" s="3" t="s">
        <v>3791</v>
      </c>
      <c r="E909" s="3" t="s">
        <v>3805</v>
      </c>
      <c r="F909" s="3" t="s">
        <v>1466</v>
      </c>
      <c r="G909" s="137" t="s">
        <v>1463</v>
      </c>
      <c r="H909" s="82"/>
      <c r="J909" s="3" t="s">
        <v>3806</v>
      </c>
      <c r="K909" s="11"/>
      <c r="L909" s="73"/>
      <c r="M909" s="74" t="s">
        <v>3807</v>
      </c>
      <c r="N909" s="74"/>
      <c r="O909" s="74"/>
      <c r="P909" s="273"/>
      <c r="Q909" s="74"/>
      <c r="R909" s="74"/>
    </row>
    <row r="910" spans="1:18">
      <c r="A910" s="29">
        <v>250901001217</v>
      </c>
      <c r="B910" s="61"/>
      <c r="C910" s="4" t="s">
        <v>3215</v>
      </c>
      <c r="D910" s="4" t="s">
        <v>3791</v>
      </c>
      <c r="E910" s="3" t="s">
        <v>3808</v>
      </c>
      <c r="F910" s="3" t="s">
        <v>3809</v>
      </c>
      <c r="G910" s="138" t="s">
        <v>1435</v>
      </c>
      <c r="H910" s="62"/>
      <c r="J910" s="3" t="s">
        <v>3810</v>
      </c>
      <c r="K910" s="13"/>
      <c r="L910" s="73" t="s">
        <v>3811</v>
      </c>
      <c r="M910" s="74" t="s">
        <v>3812</v>
      </c>
      <c r="N910" s="74"/>
      <c r="O910" s="74"/>
      <c r="P910" s="74"/>
      <c r="Q910" s="74"/>
      <c r="R910" s="74"/>
    </row>
    <row r="911" spans="1:18">
      <c r="A911" s="29">
        <v>260402171900</v>
      </c>
      <c r="B911" s="61"/>
      <c r="C911" s="4" t="s">
        <v>3215</v>
      </c>
      <c r="D911" s="4" t="s">
        <v>3791</v>
      </c>
      <c r="E911" s="281" t="s">
        <v>10653</v>
      </c>
      <c r="F911" s="3" t="s">
        <v>3859</v>
      </c>
      <c r="G911" s="331" t="s">
        <v>1435</v>
      </c>
      <c r="H911" s="62"/>
      <c r="J911" s="3" t="s">
        <v>10654</v>
      </c>
      <c r="K911" s="13"/>
      <c r="L911" s="73"/>
      <c r="M911" s="74"/>
      <c r="N911" s="74"/>
      <c r="O911" s="74"/>
      <c r="P911" s="74"/>
      <c r="Q911" s="74"/>
      <c r="R911" s="74"/>
    </row>
    <row r="912" spans="1:18">
      <c r="A912" s="29">
        <v>260309123000</v>
      </c>
      <c r="B912" s="61"/>
      <c r="C912" s="4" t="s">
        <v>3215</v>
      </c>
      <c r="D912" s="4" t="s">
        <v>3791</v>
      </c>
      <c r="E912" s="3" t="s">
        <v>10069</v>
      </c>
      <c r="F912" s="285" t="s">
        <v>1924</v>
      </c>
      <c r="G912" s="274" t="s">
        <v>1435</v>
      </c>
      <c r="H912" s="62"/>
      <c r="J912" s="286" t="s">
        <v>10188</v>
      </c>
      <c r="K912" s="13"/>
      <c r="L912" s="73"/>
      <c r="M912" s="287" t="s">
        <v>10070</v>
      </c>
      <c r="N912" s="74"/>
      <c r="O912" s="74"/>
      <c r="P912" s="74"/>
      <c r="Q912" s="74"/>
      <c r="R912" s="74"/>
    </row>
    <row r="913" spans="1:18">
      <c r="A913" s="29">
        <v>260120121801</v>
      </c>
      <c r="B913" s="98"/>
      <c r="C913" s="4" t="s">
        <v>3215</v>
      </c>
      <c r="D913" s="3" t="s">
        <v>3791</v>
      </c>
      <c r="E913" s="3" t="s">
        <v>3813</v>
      </c>
      <c r="F913" s="3" t="s">
        <v>3814</v>
      </c>
      <c r="G913" s="137" t="s">
        <v>1463</v>
      </c>
      <c r="H913" s="82"/>
      <c r="J913" s="3" t="s">
        <v>3815</v>
      </c>
      <c r="K913" s="11"/>
      <c r="L913" s="73"/>
      <c r="M913" s="74" t="s">
        <v>3816</v>
      </c>
      <c r="N913" s="74"/>
      <c r="O913" s="74"/>
      <c r="P913" s="273"/>
      <c r="Q913" s="74"/>
      <c r="R913" s="74"/>
    </row>
    <row r="914" spans="1:18">
      <c r="A914" s="29">
        <v>250901001219</v>
      </c>
      <c r="B914" s="61"/>
      <c r="C914" s="4" t="s">
        <v>3215</v>
      </c>
      <c r="D914" s="4" t="s">
        <v>3791</v>
      </c>
      <c r="E914" s="3" t="s">
        <v>3817</v>
      </c>
      <c r="F914" s="3" t="s">
        <v>1896</v>
      </c>
      <c r="G914" s="138" t="s">
        <v>1435</v>
      </c>
      <c r="H914" s="62"/>
      <c r="J914" s="3" t="s">
        <v>3818</v>
      </c>
      <c r="K914" s="13"/>
      <c r="L914" s="73" t="s">
        <v>3819</v>
      </c>
      <c r="M914" s="74" t="s">
        <v>3820</v>
      </c>
      <c r="N914" s="74"/>
      <c r="O914" s="74"/>
      <c r="P914" s="74"/>
      <c r="Q914" s="74"/>
      <c r="R914" s="74"/>
    </row>
    <row r="915" spans="1:18">
      <c r="A915" s="29">
        <v>260304150700</v>
      </c>
      <c r="B915" s="61"/>
      <c r="C915" s="4" t="s">
        <v>3215</v>
      </c>
      <c r="D915" s="4" t="s">
        <v>3791</v>
      </c>
      <c r="E915" s="3" t="s">
        <v>10670</v>
      </c>
      <c r="F915" s="3" t="s">
        <v>2215</v>
      </c>
      <c r="G915" s="137" t="s">
        <v>1435</v>
      </c>
      <c r="H915" s="62"/>
      <c r="J915" s="3" t="s">
        <v>10366</v>
      </c>
      <c r="K915" s="13"/>
      <c r="L915" s="73"/>
      <c r="M915" s="74" t="s">
        <v>10037</v>
      </c>
      <c r="N915" s="74"/>
      <c r="O915" s="74"/>
      <c r="P915" s="74"/>
      <c r="Q915" s="74"/>
      <c r="R915" s="74"/>
    </row>
    <row r="916" spans="1:18">
      <c r="A916" s="29">
        <v>260304151200</v>
      </c>
      <c r="B916" s="61"/>
      <c r="C916" s="4" t="s">
        <v>3215</v>
      </c>
      <c r="D916" s="4" t="s">
        <v>3791</v>
      </c>
      <c r="E916" s="3" t="s">
        <v>10038</v>
      </c>
      <c r="F916" s="3" t="s">
        <v>3724</v>
      </c>
      <c r="G916" s="137" t="s">
        <v>1435</v>
      </c>
      <c r="H916" s="62"/>
      <c r="J916" s="46" t="s">
        <v>10053</v>
      </c>
      <c r="K916" s="13"/>
      <c r="L916" s="73"/>
      <c r="M916" s="74" t="s">
        <v>10039</v>
      </c>
      <c r="N916" s="74"/>
      <c r="O916" s="74"/>
      <c r="P916" s="74"/>
      <c r="Q916" s="74"/>
      <c r="R916" s="74"/>
    </row>
    <row r="917" spans="1:18">
      <c r="A917" s="29">
        <v>260225201900</v>
      </c>
      <c r="B917" s="61"/>
      <c r="C917" s="4" t="s">
        <v>3215</v>
      </c>
      <c r="D917" s="4" t="s">
        <v>3791</v>
      </c>
      <c r="E917" s="3" t="s">
        <v>6310</v>
      </c>
      <c r="F917" s="3" t="s">
        <v>1735</v>
      </c>
      <c r="G917" s="137" t="s">
        <v>1435</v>
      </c>
      <c r="H917" s="62"/>
      <c r="J917" s="3" t="s">
        <v>6311</v>
      </c>
      <c r="K917" s="13"/>
      <c r="L917" s="73"/>
      <c r="M917" s="74"/>
      <c r="N917" s="74"/>
      <c r="O917" s="74"/>
      <c r="P917" s="74"/>
      <c r="Q917" s="74"/>
      <c r="R917" s="74"/>
    </row>
    <row r="918" spans="1:18" ht="39">
      <c r="A918" s="29">
        <v>260309105700</v>
      </c>
      <c r="B918" s="61"/>
      <c r="C918" s="4" t="s">
        <v>3215</v>
      </c>
      <c r="D918" s="4" t="s">
        <v>3791</v>
      </c>
      <c r="E918" s="46" t="s">
        <v>10061</v>
      </c>
      <c r="F918" s="46" t="s">
        <v>4298</v>
      </c>
      <c r="G918" s="274" t="s">
        <v>1435</v>
      </c>
      <c r="H918" s="62"/>
      <c r="J918" s="46" t="s">
        <v>10057</v>
      </c>
      <c r="K918" s="50" t="s">
        <v>10058</v>
      </c>
      <c r="L918" s="73"/>
      <c r="M918" s="74"/>
      <c r="N918" s="74"/>
      <c r="O918" s="74"/>
      <c r="P918" s="74"/>
      <c r="Q918" s="74"/>
      <c r="R918" s="74"/>
    </row>
    <row r="919" spans="1:18">
      <c r="A919" s="29">
        <v>250924100008</v>
      </c>
      <c r="B919" s="61"/>
      <c r="C919" s="4" t="s">
        <v>3215</v>
      </c>
      <c r="D919" s="4" t="s">
        <v>3791</v>
      </c>
      <c r="E919" s="7" t="s">
        <v>3821</v>
      </c>
      <c r="F919" s="3" t="s">
        <v>1456</v>
      </c>
      <c r="G919" s="138" t="s">
        <v>1435</v>
      </c>
      <c r="H919" s="62"/>
      <c r="J919" s="3" t="s">
        <v>3822</v>
      </c>
      <c r="K919" s="13"/>
      <c r="L919" s="73"/>
      <c r="M919" s="74"/>
      <c r="N919" s="74"/>
      <c r="O919" s="74"/>
      <c r="P919" s="74"/>
      <c r="Q919" s="74"/>
      <c r="R919" s="74"/>
    </row>
    <row r="920" spans="1:18">
      <c r="A920" s="29">
        <v>250901001214</v>
      </c>
      <c r="B920" s="61"/>
      <c r="C920" s="4" t="s">
        <v>3215</v>
      </c>
      <c r="D920" s="4" t="s">
        <v>3791</v>
      </c>
      <c r="E920" s="3" t="s">
        <v>3823</v>
      </c>
      <c r="F920" s="3" t="s">
        <v>3824</v>
      </c>
      <c r="G920" s="138" t="s">
        <v>1435</v>
      </c>
      <c r="H920" s="62"/>
      <c r="J920" s="3" t="s">
        <v>3825</v>
      </c>
      <c r="K920" s="13"/>
      <c r="L920" s="73" t="s">
        <v>3826</v>
      </c>
      <c r="M920" s="74" t="s">
        <v>3827</v>
      </c>
      <c r="N920" s="74"/>
      <c r="O920" s="74"/>
      <c r="P920" s="74"/>
      <c r="Q920" s="74"/>
      <c r="R920" s="74"/>
    </row>
    <row r="921" spans="1:18">
      <c r="A921" s="29">
        <v>250901001225</v>
      </c>
      <c r="B921" s="61"/>
      <c r="C921" s="4" t="s">
        <v>3215</v>
      </c>
      <c r="D921" s="4" t="s">
        <v>3791</v>
      </c>
      <c r="E921" s="3" t="s">
        <v>3828</v>
      </c>
      <c r="F921" s="3" t="s">
        <v>3829</v>
      </c>
      <c r="G921" s="138" t="s">
        <v>1435</v>
      </c>
      <c r="H921" s="62"/>
      <c r="J921" s="3" t="s">
        <v>3830</v>
      </c>
      <c r="K921" s="13"/>
      <c r="L921" s="73" t="s">
        <v>3831</v>
      </c>
      <c r="M921" s="74" t="s">
        <v>3832</v>
      </c>
      <c r="N921" s="74"/>
      <c r="O921" s="74"/>
      <c r="P921" s="74"/>
      <c r="Q921" s="74"/>
      <c r="R921" s="74"/>
    </row>
    <row r="922" spans="1:18">
      <c r="A922" s="29">
        <v>250901001220</v>
      </c>
      <c r="B922" s="61"/>
      <c r="C922" s="4" t="s">
        <v>3215</v>
      </c>
      <c r="D922" s="4" t="s">
        <v>3791</v>
      </c>
      <c r="E922" s="3" t="s">
        <v>3833</v>
      </c>
      <c r="F922" s="3" t="s">
        <v>3834</v>
      </c>
      <c r="G922" s="138" t="s">
        <v>1435</v>
      </c>
      <c r="H922" s="62"/>
      <c r="J922" s="3" t="s">
        <v>3835</v>
      </c>
      <c r="K922" s="13"/>
      <c r="L922" s="73" t="s">
        <v>3836</v>
      </c>
      <c r="M922" s="74" t="s">
        <v>3837</v>
      </c>
      <c r="N922" s="74"/>
      <c r="O922" s="74"/>
      <c r="P922" s="74"/>
      <c r="Q922" s="74"/>
      <c r="R922" s="74"/>
    </row>
    <row r="923" spans="1:18">
      <c r="A923" s="29">
        <v>250924100011</v>
      </c>
      <c r="B923" s="61"/>
      <c r="C923" s="4" t="s">
        <v>3215</v>
      </c>
      <c r="D923" s="4" t="s">
        <v>3791</v>
      </c>
      <c r="E923" s="7" t="s">
        <v>3838</v>
      </c>
      <c r="F923" s="3" t="s">
        <v>3839</v>
      </c>
      <c r="G923" s="138" t="s">
        <v>1435</v>
      </c>
      <c r="H923" s="62"/>
      <c r="J923" s="3" t="s">
        <v>3840</v>
      </c>
      <c r="K923" s="13"/>
      <c r="L923" s="73"/>
      <c r="M923" s="74"/>
      <c r="N923" s="74"/>
      <c r="O923" s="74"/>
      <c r="P923" s="74"/>
      <c r="Q923" s="74"/>
      <c r="R923" s="74"/>
    </row>
    <row r="924" spans="1:18">
      <c r="A924" s="29">
        <v>250924100007</v>
      </c>
      <c r="B924" s="61"/>
      <c r="C924" s="4" t="s">
        <v>3215</v>
      </c>
      <c r="D924" s="4" t="s">
        <v>3791</v>
      </c>
      <c r="E924" s="7" t="s">
        <v>3841</v>
      </c>
      <c r="F924" s="3" t="s">
        <v>1456</v>
      </c>
      <c r="G924" s="138" t="s">
        <v>1435</v>
      </c>
      <c r="H924" s="62"/>
      <c r="J924" s="3" t="s">
        <v>3842</v>
      </c>
      <c r="K924" s="13"/>
      <c r="L924" s="73"/>
      <c r="M924" s="74"/>
      <c r="N924" s="74"/>
      <c r="O924" s="74"/>
      <c r="P924" s="74"/>
      <c r="Q924" s="74"/>
      <c r="R924" s="74"/>
    </row>
    <row r="925" spans="1:18">
      <c r="A925" s="29">
        <v>250901001229</v>
      </c>
      <c r="B925" s="61"/>
      <c r="C925" s="4" t="s">
        <v>3215</v>
      </c>
      <c r="D925" s="4" t="s">
        <v>3791</v>
      </c>
      <c r="E925" s="3" t="s">
        <v>3843</v>
      </c>
      <c r="F925" s="3" t="s">
        <v>1768</v>
      </c>
      <c r="G925" s="138" t="s">
        <v>1463</v>
      </c>
      <c r="H925" s="62"/>
      <c r="J925" s="3" t="s">
        <v>3844</v>
      </c>
      <c r="K925" s="13"/>
      <c r="L925" s="73" t="s">
        <v>3845</v>
      </c>
      <c r="M925" s="74" t="s">
        <v>3846</v>
      </c>
      <c r="N925" s="74"/>
      <c r="O925" s="74"/>
      <c r="P925" s="74"/>
      <c r="Q925" s="74"/>
      <c r="R925" s="74"/>
    </row>
    <row r="926" spans="1:18">
      <c r="A926" s="29">
        <v>260309125000</v>
      </c>
      <c r="B926" s="61"/>
      <c r="C926" s="4" t="s">
        <v>3215</v>
      </c>
      <c r="D926" s="4" t="s">
        <v>3791</v>
      </c>
      <c r="E926" s="3" t="s">
        <v>10073</v>
      </c>
      <c r="F926" s="3" t="s">
        <v>1924</v>
      </c>
      <c r="G926" s="274" t="s">
        <v>1435</v>
      </c>
      <c r="H926" s="62"/>
      <c r="J926" s="3" t="s">
        <v>10190</v>
      </c>
      <c r="K926" s="13"/>
      <c r="L926" s="73"/>
      <c r="M926" s="74" t="s">
        <v>10074</v>
      </c>
      <c r="N926" s="74"/>
      <c r="O926" s="74"/>
      <c r="P926" s="74"/>
      <c r="Q926" s="74"/>
      <c r="R926" s="74"/>
    </row>
    <row r="927" spans="1:18" ht="29">
      <c r="A927" s="29">
        <v>241112000148</v>
      </c>
      <c r="B927" s="59" t="s">
        <v>1430</v>
      </c>
      <c r="C927" s="4" t="s">
        <v>3215</v>
      </c>
      <c r="D927" s="4" t="s">
        <v>3791</v>
      </c>
      <c r="E927" s="3" t="s">
        <v>3847</v>
      </c>
      <c r="F927" s="3" t="s">
        <v>1531</v>
      </c>
      <c r="G927" s="138" t="s">
        <v>1435</v>
      </c>
      <c r="H927" s="60"/>
      <c r="J927" s="109" t="s">
        <v>10334</v>
      </c>
      <c r="K927" s="11"/>
      <c r="L927" s="73" t="s">
        <v>3848</v>
      </c>
      <c r="M927" s="79" t="s">
        <v>3849</v>
      </c>
      <c r="N927" s="74"/>
      <c r="O927" s="74"/>
      <c r="P927" s="74"/>
      <c r="Q927" s="74"/>
      <c r="R927" s="74"/>
    </row>
    <row r="928" spans="1:18">
      <c r="A928" s="29">
        <v>260304147000</v>
      </c>
      <c r="B928" s="61"/>
      <c r="C928" s="4" t="s">
        <v>3215</v>
      </c>
      <c r="D928" s="4" t="s">
        <v>3791</v>
      </c>
      <c r="E928" s="3" t="s">
        <v>10033</v>
      </c>
      <c r="F928" s="3" t="s">
        <v>4270</v>
      </c>
      <c r="G928" s="137" t="s">
        <v>1435</v>
      </c>
      <c r="H928" s="62"/>
      <c r="J928" s="3" t="s">
        <v>10052</v>
      </c>
      <c r="K928" s="13"/>
      <c r="L928" s="73"/>
      <c r="M928" s="74" t="s">
        <v>10034</v>
      </c>
      <c r="N928" s="74"/>
      <c r="O928" s="74"/>
      <c r="P928" s="74"/>
      <c r="Q928" s="74"/>
      <c r="R928" s="74"/>
    </row>
    <row r="929" spans="1:18">
      <c r="A929" s="29">
        <v>260309130000</v>
      </c>
      <c r="B929" s="61"/>
      <c r="C929" s="4" t="s">
        <v>3215</v>
      </c>
      <c r="D929" s="4" t="s">
        <v>3791</v>
      </c>
      <c r="E929" s="3" t="s">
        <v>10075</v>
      </c>
      <c r="F929" s="3" t="s">
        <v>1924</v>
      </c>
      <c r="G929" s="274" t="s">
        <v>1435</v>
      </c>
      <c r="H929" s="62"/>
      <c r="J929" s="286" t="s">
        <v>10191</v>
      </c>
      <c r="K929" s="13"/>
      <c r="L929" s="73"/>
      <c r="M929" s="74" t="s">
        <v>10076</v>
      </c>
      <c r="N929" s="74"/>
      <c r="O929" s="74"/>
      <c r="P929" s="74"/>
      <c r="Q929" s="74"/>
      <c r="R929" s="74"/>
    </row>
    <row r="930" spans="1:18">
      <c r="A930" s="29">
        <v>260304150000</v>
      </c>
      <c r="B930" s="61"/>
      <c r="C930" s="4" t="s">
        <v>3215</v>
      </c>
      <c r="D930" s="4" t="s">
        <v>3791</v>
      </c>
      <c r="E930" s="3" t="s">
        <v>10035</v>
      </c>
      <c r="F930" s="3" t="s">
        <v>1924</v>
      </c>
      <c r="G930" s="137" t="s">
        <v>1435</v>
      </c>
      <c r="H930" s="62"/>
      <c r="J930" s="3" t="s">
        <v>10051</v>
      </c>
      <c r="K930" s="13"/>
      <c r="L930" s="73"/>
      <c r="M930" s="74" t="s">
        <v>10036</v>
      </c>
      <c r="N930" s="74"/>
      <c r="O930" s="74"/>
      <c r="P930" s="74"/>
      <c r="Q930" s="74"/>
      <c r="R930" s="74"/>
    </row>
    <row r="931" spans="1:18">
      <c r="A931" s="29">
        <v>250924100004</v>
      </c>
      <c r="B931" s="61"/>
      <c r="C931" s="4" t="s">
        <v>3215</v>
      </c>
      <c r="D931" s="4" t="s">
        <v>3791</v>
      </c>
      <c r="E931" s="7" t="s">
        <v>3850</v>
      </c>
      <c r="F931" s="3" t="s">
        <v>3851</v>
      </c>
      <c r="G931" s="138" t="s">
        <v>1435</v>
      </c>
      <c r="H931" s="62"/>
      <c r="J931" s="3" t="s">
        <v>3852</v>
      </c>
      <c r="K931" s="13"/>
      <c r="L931" s="73"/>
      <c r="M931" s="74"/>
      <c r="N931" s="74"/>
      <c r="O931" s="74"/>
      <c r="P931" s="74"/>
      <c r="Q931" s="74"/>
      <c r="R931" s="74"/>
    </row>
    <row r="932" spans="1:18">
      <c r="A932" s="29">
        <v>250924100010</v>
      </c>
      <c r="B932" s="61"/>
      <c r="C932" s="4" t="s">
        <v>3215</v>
      </c>
      <c r="D932" s="4" t="s">
        <v>3791</v>
      </c>
      <c r="E932" s="7" t="s">
        <v>3853</v>
      </c>
      <c r="F932" s="3" t="s">
        <v>3854</v>
      </c>
      <c r="G932" s="138" t="s">
        <v>1435</v>
      </c>
      <c r="H932" s="62"/>
      <c r="J932" s="3" t="s">
        <v>3855</v>
      </c>
      <c r="K932" s="13"/>
      <c r="L932" s="73"/>
      <c r="M932" s="74"/>
      <c r="N932" s="74"/>
      <c r="O932" s="74"/>
      <c r="P932" s="74"/>
      <c r="Q932" s="74"/>
      <c r="R932" s="74"/>
    </row>
    <row r="933" spans="1:18">
      <c r="A933" s="29">
        <v>250924100009</v>
      </c>
      <c r="B933" s="61"/>
      <c r="C933" s="4" t="s">
        <v>3215</v>
      </c>
      <c r="D933" s="4" t="s">
        <v>3791</v>
      </c>
      <c r="E933" s="7" t="s">
        <v>3856</v>
      </c>
      <c r="F933" s="3" t="s">
        <v>1456</v>
      </c>
      <c r="G933" s="138" t="s">
        <v>1435</v>
      </c>
      <c r="H933" s="62"/>
      <c r="J933" s="3" t="s">
        <v>3857</v>
      </c>
      <c r="K933" s="13"/>
      <c r="L933" s="73"/>
      <c r="M933" s="74"/>
      <c r="N933" s="74"/>
      <c r="O933" s="74"/>
      <c r="P933" s="74"/>
      <c r="Q933" s="74"/>
      <c r="R933" s="74"/>
    </row>
    <row r="934" spans="1:18">
      <c r="A934" s="29">
        <v>250924100001</v>
      </c>
      <c r="B934" s="61"/>
      <c r="C934" s="4" t="s">
        <v>3215</v>
      </c>
      <c r="D934" s="4" t="s">
        <v>3791</v>
      </c>
      <c r="E934" s="7" t="s">
        <v>3858</v>
      </c>
      <c r="F934" s="3" t="s">
        <v>3859</v>
      </c>
      <c r="G934" s="138" t="s">
        <v>1435</v>
      </c>
      <c r="H934" s="62"/>
      <c r="J934" s="3" t="s">
        <v>3860</v>
      </c>
      <c r="K934" s="13"/>
      <c r="L934" s="73"/>
      <c r="M934" s="74" t="s">
        <v>3861</v>
      </c>
      <c r="N934" s="74"/>
      <c r="O934" s="74"/>
      <c r="P934" s="74"/>
      <c r="Q934" s="74"/>
      <c r="R934" s="74"/>
    </row>
    <row r="935" spans="1:18">
      <c r="A935" s="29">
        <v>250924100006</v>
      </c>
      <c r="B935" s="61"/>
      <c r="C935" s="4" t="s">
        <v>3215</v>
      </c>
      <c r="D935" s="4" t="s">
        <v>3791</v>
      </c>
      <c r="E935" s="7" t="s">
        <v>3862</v>
      </c>
      <c r="F935" s="3" t="s">
        <v>3863</v>
      </c>
      <c r="G935" s="138" t="s">
        <v>1435</v>
      </c>
      <c r="H935" s="62"/>
      <c r="J935" s="3" t="s">
        <v>3864</v>
      </c>
      <c r="K935" s="13"/>
      <c r="L935" s="73"/>
      <c r="M935" s="74"/>
      <c r="N935" s="74"/>
      <c r="O935" s="74"/>
      <c r="P935" s="74"/>
      <c r="Q935" s="74"/>
      <c r="R935" s="74"/>
    </row>
    <row r="936" spans="1:18">
      <c r="A936" s="29">
        <v>250924100002</v>
      </c>
      <c r="B936" s="61"/>
      <c r="C936" s="4" t="s">
        <v>3215</v>
      </c>
      <c r="D936" s="4" t="s">
        <v>3791</v>
      </c>
      <c r="E936" s="7" t="s">
        <v>3865</v>
      </c>
      <c r="F936" s="3" t="s">
        <v>3866</v>
      </c>
      <c r="G936" s="138" t="s">
        <v>1435</v>
      </c>
      <c r="H936" s="62"/>
      <c r="J936" s="3" t="s">
        <v>3867</v>
      </c>
      <c r="K936" s="13"/>
      <c r="L936" s="73"/>
      <c r="M936" s="74" t="s">
        <v>3868</v>
      </c>
      <c r="N936" s="74"/>
      <c r="O936" s="74"/>
      <c r="P936" s="74"/>
      <c r="Q936" s="74"/>
      <c r="R936" s="74"/>
    </row>
    <row r="937" spans="1:18">
      <c r="A937" s="29">
        <v>251125100007</v>
      </c>
      <c r="B937" s="61"/>
      <c r="C937" s="4" t="s">
        <v>3215</v>
      </c>
      <c r="D937" s="4" t="s">
        <v>3791</v>
      </c>
      <c r="E937" s="7" t="s">
        <v>3869</v>
      </c>
      <c r="F937" s="3" t="s">
        <v>2602</v>
      </c>
      <c r="G937" s="137" t="s">
        <v>1435</v>
      </c>
      <c r="H937" s="62"/>
      <c r="J937" s="3" t="s">
        <v>3870</v>
      </c>
      <c r="K937" s="13"/>
      <c r="L937" s="73"/>
      <c r="M937" s="74" t="s">
        <v>3871</v>
      </c>
      <c r="N937" s="74"/>
      <c r="O937" s="74"/>
      <c r="P937" s="74"/>
      <c r="Q937" s="74"/>
      <c r="R937" s="74"/>
    </row>
    <row r="938" spans="1:18">
      <c r="A938" s="29">
        <v>250901001211</v>
      </c>
      <c r="B938" s="61"/>
      <c r="C938" s="4" t="s">
        <v>3215</v>
      </c>
      <c r="D938" s="4" t="s">
        <v>3791</v>
      </c>
      <c r="E938" s="3" t="s">
        <v>10157</v>
      </c>
      <c r="F938" s="3" t="s">
        <v>3375</v>
      </c>
      <c r="G938" s="138" t="s">
        <v>1435</v>
      </c>
      <c r="H938" s="62"/>
      <c r="J938" s="3" t="s">
        <v>3872</v>
      </c>
      <c r="K938" s="13"/>
      <c r="L938" s="73" t="s">
        <v>3873</v>
      </c>
      <c r="M938" s="74" t="s">
        <v>3874</v>
      </c>
      <c r="N938" s="74"/>
      <c r="O938" s="74"/>
      <c r="P938" s="74"/>
      <c r="Q938" s="74"/>
      <c r="R938" s="74"/>
    </row>
    <row r="939" spans="1:18">
      <c r="A939" s="29">
        <v>250901001212</v>
      </c>
      <c r="B939" s="61"/>
      <c r="C939" s="4" t="s">
        <v>3215</v>
      </c>
      <c r="D939" s="4" t="s">
        <v>3791</v>
      </c>
      <c r="E939" s="3" t="s">
        <v>3875</v>
      </c>
      <c r="F939" s="3" t="s">
        <v>1896</v>
      </c>
      <c r="G939" s="138" t="s">
        <v>1435</v>
      </c>
      <c r="H939" s="62"/>
      <c r="J939" s="3" t="s">
        <v>3876</v>
      </c>
      <c r="K939" s="13"/>
      <c r="L939" s="73" t="s">
        <v>3877</v>
      </c>
      <c r="M939" s="74" t="s">
        <v>3878</v>
      </c>
      <c r="N939" s="74"/>
      <c r="O939" s="74"/>
      <c r="P939" s="74"/>
      <c r="Q939" s="74"/>
      <c r="R939" s="74"/>
    </row>
    <row r="940" spans="1:18">
      <c r="A940" s="29">
        <v>241112000149</v>
      </c>
      <c r="B940" s="59" t="s">
        <v>1430</v>
      </c>
      <c r="C940" s="4" t="s">
        <v>3215</v>
      </c>
      <c r="D940" s="4" t="s">
        <v>3791</v>
      </c>
      <c r="E940" s="3" t="s">
        <v>3879</v>
      </c>
      <c r="F940" s="3" t="s">
        <v>2602</v>
      </c>
      <c r="G940" s="137" t="s">
        <v>1435</v>
      </c>
      <c r="H940" s="60"/>
      <c r="J940" s="64" t="s">
        <v>3880</v>
      </c>
      <c r="K940" s="11"/>
      <c r="L940" s="73" t="s">
        <v>3881</v>
      </c>
      <c r="M940" s="79" t="s">
        <v>3882</v>
      </c>
      <c r="N940" s="74"/>
      <c r="O940" s="74" t="s">
        <v>3883</v>
      </c>
      <c r="P940" s="74" t="s">
        <v>3884</v>
      </c>
      <c r="Q940" s="74"/>
      <c r="R940" s="74"/>
    </row>
    <row r="941" spans="1:18">
      <c r="A941" s="29">
        <v>250901001218</v>
      </c>
      <c r="B941" s="61"/>
      <c r="C941" s="4" t="s">
        <v>3215</v>
      </c>
      <c r="D941" s="4" t="s">
        <v>3791</v>
      </c>
      <c r="E941" s="3" t="s">
        <v>3885</v>
      </c>
      <c r="F941" s="3" t="s">
        <v>1896</v>
      </c>
      <c r="G941" s="138" t="s">
        <v>1435</v>
      </c>
      <c r="H941" s="62"/>
      <c r="J941" s="3" t="s">
        <v>3886</v>
      </c>
      <c r="K941" s="13"/>
      <c r="L941" s="73" t="s">
        <v>3887</v>
      </c>
      <c r="M941" s="74" t="s">
        <v>3888</v>
      </c>
      <c r="N941" s="74"/>
      <c r="O941" s="74"/>
      <c r="P941" s="74"/>
      <c r="Q941" s="74"/>
      <c r="R941" s="74"/>
    </row>
    <row r="942" spans="1:18">
      <c r="A942" s="29">
        <v>250924100003</v>
      </c>
      <c r="B942" s="61"/>
      <c r="C942" s="4" t="s">
        <v>3215</v>
      </c>
      <c r="D942" s="4" t="s">
        <v>3791</v>
      </c>
      <c r="E942" s="7" t="s">
        <v>3889</v>
      </c>
      <c r="F942" s="3" t="s">
        <v>3890</v>
      </c>
      <c r="G942" s="138" t="s">
        <v>1435</v>
      </c>
      <c r="H942" s="62"/>
      <c r="J942" s="3" t="s">
        <v>3891</v>
      </c>
      <c r="K942" s="13"/>
      <c r="L942" s="73"/>
      <c r="M942" s="74"/>
      <c r="N942" s="74"/>
      <c r="O942" s="74"/>
      <c r="P942" s="74"/>
      <c r="Q942" s="74"/>
      <c r="R942" s="74"/>
    </row>
    <row r="943" spans="1:18">
      <c r="A943" s="29">
        <v>250901001215</v>
      </c>
      <c r="B943" s="61"/>
      <c r="C943" s="4" t="s">
        <v>3215</v>
      </c>
      <c r="D943" s="4" t="s">
        <v>3791</v>
      </c>
      <c r="E943" s="3" t="s">
        <v>3892</v>
      </c>
      <c r="F943" s="3" t="s">
        <v>3854</v>
      </c>
      <c r="G943" s="138" t="s">
        <v>1435</v>
      </c>
      <c r="H943" s="62"/>
      <c r="J943" s="3" t="s">
        <v>3893</v>
      </c>
      <c r="K943" s="13"/>
      <c r="L943" s="73" t="s">
        <v>3894</v>
      </c>
      <c r="M943" s="74" t="s">
        <v>3895</v>
      </c>
      <c r="N943" s="74"/>
      <c r="O943" s="74"/>
      <c r="P943" s="74"/>
      <c r="Q943" s="74"/>
      <c r="R943" s="74"/>
    </row>
    <row r="944" spans="1:18">
      <c r="A944" s="29">
        <v>241112000150</v>
      </c>
      <c r="B944" s="59" t="s">
        <v>1430</v>
      </c>
      <c r="C944" s="4" t="s">
        <v>3215</v>
      </c>
      <c r="D944" s="4" t="s">
        <v>3791</v>
      </c>
      <c r="E944" s="26" t="s">
        <v>3896</v>
      </c>
      <c r="F944" s="3" t="s">
        <v>1584</v>
      </c>
      <c r="G944" s="137" t="s">
        <v>1435</v>
      </c>
      <c r="H944" s="60"/>
      <c r="J944" s="64" t="s">
        <v>3897</v>
      </c>
      <c r="K944" s="11"/>
      <c r="L944" s="73" t="s">
        <v>3898</v>
      </c>
      <c r="M944" s="79" t="s">
        <v>3899</v>
      </c>
      <c r="N944" s="74" t="s">
        <v>3900</v>
      </c>
      <c r="O944" s="74" t="s">
        <v>3901</v>
      </c>
      <c r="P944" s="74" t="s">
        <v>3902</v>
      </c>
      <c r="Q944" s="74" t="s">
        <v>10701</v>
      </c>
      <c r="R944" s="74"/>
    </row>
    <row r="945" spans="1:18">
      <c r="A945" s="29">
        <v>250924100012</v>
      </c>
      <c r="B945" s="61"/>
      <c r="C945" s="4" t="s">
        <v>3215</v>
      </c>
      <c r="D945" s="4" t="s">
        <v>3791</v>
      </c>
      <c r="E945" s="115" t="s">
        <v>3903</v>
      </c>
      <c r="F945" s="3" t="s">
        <v>1525</v>
      </c>
      <c r="G945" s="138" t="s">
        <v>1435</v>
      </c>
      <c r="H945" s="62"/>
      <c r="J945" s="3" t="s">
        <v>3904</v>
      </c>
      <c r="K945" s="13"/>
      <c r="L945" s="73"/>
      <c r="M945" s="74"/>
      <c r="N945" s="74"/>
      <c r="O945" s="74"/>
      <c r="P945" s="74"/>
      <c r="Q945" s="74"/>
      <c r="R945" s="74"/>
    </row>
    <row r="946" spans="1:18">
      <c r="A946" s="29">
        <v>250924100005</v>
      </c>
      <c r="B946" s="61"/>
      <c r="C946" s="4" t="s">
        <v>3215</v>
      </c>
      <c r="D946" s="4" t="s">
        <v>3791</v>
      </c>
      <c r="E946" s="7" t="s">
        <v>3905</v>
      </c>
      <c r="F946" s="3" t="s">
        <v>2362</v>
      </c>
      <c r="G946" s="138" t="s">
        <v>1435</v>
      </c>
      <c r="H946" s="62"/>
      <c r="J946" s="3" t="s">
        <v>3906</v>
      </c>
      <c r="K946" s="13"/>
      <c r="L946" s="73"/>
      <c r="M946" s="74"/>
      <c r="N946" s="74"/>
      <c r="O946" s="74"/>
      <c r="P946" s="74"/>
      <c r="Q946" s="74"/>
      <c r="R946" s="74"/>
    </row>
    <row r="947" spans="1:18">
      <c r="A947" s="29">
        <v>250901001231</v>
      </c>
      <c r="B947" s="61"/>
      <c r="C947" s="4" t="s">
        <v>3215</v>
      </c>
      <c r="D947" s="4" t="s">
        <v>3791</v>
      </c>
      <c r="E947" s="3" t="s">
        <v>3907</v>
      </c>
      <c r="F947" s="3" t="s">
        <v>2690</v>
      </c>
      <c r="G947" s="138" t="s">
        <v>1435</v>
      </c>
      <c r="H947" s="62"/>
      <c r="J947" s="3" t="s">
        <v>3908</v>
      </c>
      <c r="K947" s="13"/>
      <c r="L947" s="73" t="s">
        <v>3909</v>
      </c>
      <c r="M947" s="74" t="s">
        <v>3910</v>
      </c>
      <c r="N947" s="74"/>
      <c r="O947" s="74"/>
      <c r="P947" s="74"/>
      <c r="Q947" s="74"/>
      <c r="R947" s="74"/>
    </row>
    <row r="948" spans="1:18">
      <c r="A948" s="29">
        <v>250901001213</v>
      </c>
      <c r="B948" s="61"/>
      <c r="C948" s="4" t="s">
        <v>3215</v>
      </c>
      <c r="D948" s="4" t="s">
        <v>3791</v>
      </c>
      <c r="E948" s="26" t="s">
        <v>3911</v>
      </c>
      <c r="F948" s="3" t="s">
        <v>3912</v>
      </c>
      <c r="G948" s="138" t="s">
        <v>1435</v>
      </c>
      <c r="H948" s="62"/>
      <c r="J948" s="3" t="s">
        <v>3913</v>
      </c>
      <c r="K948" s="13"/>
      <c r="L948" s="73" t="s">
        <v>3914</v>
      </c>
      <c r="M948" s="74" t="s">
        <v>3915</v>
      </c>
      <c r="N948" s="74"/>
      <c r="O948" s="74"/>
      <c r="P948" s="74"/>
      <c r="Q948" s="74"/>
      <c r="R948" s="74"/>
    </row>
    <row r="949" spans="1:18">
      <c r="A949" s="29">
        <v>251125100017</v>
      </c>
      <c r="B949" s="61"/>
      <c r="C949" s="4" t="s">
        <v>3215</v>
      </c>
      <c r="D949" s="4" t="s">
        <v>3791</v>
      </c>
      <c r="E949" s="26" t="s">
        <v>3916</v>
      </c>
      <c r="F949" s="3" t="s">
        <v>3859</v>
      </c>
      <c r="G949" s="137" t="s">
        <v>1435</v>
      </c>
      <c r="H949" s="62"/>
      <c r="J949" s="3" t="s">
        <v>3917</v>
      </c>
      <c r="K949" s="13"/>
      <c r="L949" s="73"/>
      <c r="M949" s="74"/>
      <c r="N949" s="74"/>
      <c r="O949" s="74"/>
      <c r="P949" s="74"/>
      <c r="Q949" s="74" t="s">
        <v>10721</v>
      </c>
      <c r="R949" s="74"/>
    </row>
    <row r="950" spans="1:18">
      <c r="A950" s="29">
        <v>260309124000</v>
      </c>
      <c r="B950" s="61"/>
      <c r="C950" s="4" t="s">
        <v>3215</v>
      </c>
      <c r="D950" s="4" t="s">
        <v>3791</v>
      </c>
      <c r="E950" s="347" t="s">
        <v>10071</v>
      </c>
      <c r="F950" s="285" t="s">
        <v>2690</v>
      </c>
      <c r="G950" s="274" t="s">
        <v>1435</v>
      </c>
      <c r="H950" s="62"/>
      <c r="J950" s="285" t="s">
        <v>10189</v>
      </c>
      <c r="K950" s="13"/>
      <c r="L950" s="73"/>
      <c r="M950" s="74" t="s">
        <v>10072</v>
      </c>
      <c r="N950" s="74"/>
      <c r="O950" s="74"/>
      <c r="P950" s="74"/>
      <c r="Q950" s="74"/>
      <c r="R950" s="74"/>
    </row>
    <row r="951" spans="1:18">
      <c r="A951" s="29">
        <v>250901001210</v>
      </c>
      <c r="B951" s="61"/>
      <c r="C951" s="4" t="s">
        <v>3215</v>
      </c>
      <c r="D951" s="4" t="s">
        <v>3791</v>
      </c>
      <c r="E951" s="26" t="s">
        <v>3918</v>
      </c>
      <c r="F951" s="3" t="s">
        <v>3118</v>
      </c>
      <c r="G951" s="138" t="s">
        <v>1435</v>
      </c>
      <c r="H951" s="62"/>
      <c r="J951" s="3" t="s">
        <v>3919</v>
      </c>
      <c r="K951" s="13"/>
      <c r="L951" s="73" t="s">
        <v>3920</v>
      </c>
      <c r="M951" s="74" t="s">
        <v>3921</v>
      </c>
      <c r="N951" s="74"/>
      <c r="O951" s="74"/>
      <c r="P951" s="74"/>
      <c r="Q951" s="74"/>
      <c r="R951" s="74"/>
    </row>
    <row r="952" spans="1:18">
      <c r="A952" s="29">
        <v>250901001228</v>
      </c>
      <c r="B952" s="61"/>
      <c r="C952" s="4" t="s">
        <v>3215</v>
      </c>
      <c r="D952" s="4" t="s">
        <v>3791</v>
      </c>
      <c r="E952" s="26" t="s">
        <v>3922</v>
      </c>
      <c r="F952" s="3" t="s">
        <v>1483</v>
      </c>
      <c r="G952" s="138" t="s">
        <v>1435</v>
      </c>
      <c r="H952" s="62"/>
      <c r="J952" s="3" t="s">
        <v>3923</v>
      </c>
      <c r="K952" s="13"/>
      <c r="L952" s="73" t="s">
        <v>3924</v>
      </c>
      <c r="M952" s="74" t="s">
        <v>3925</v>
      </c>
      <c r="N952" s="74"/>
      <c r="O952" s="74"/>
      <c r="P952" s="74"/>
      <c r="Q952" s="74"/>
      <c r="R952" s="74"/>
    </row>
    <row r="953" spans="1:18">
      <c r="A953" s="29">
        <v>241112000151</v>
      </c>
      <c r="B953" s="59" t="s">
        <v>1430</v>
      </c>
      <c r="C953" s="4" t="s">
        <v>3215</v>
      </c>
      <c r="D953" s="4" t="s">
        <v>3791</v>
      </c>
      <c r="E953" s="26" t="s">
        <v>3926</v>
      </c>
      <c r="F953" s="3" t="s">
        <v>1840</v>
      </c>
      <c r="G953" s="138" t="s">
        <v>1435</v>
      </c>
      <c r="H953" s="60"/>
      <c r="J953" s="64" t="s">
        <v>3927</v>
      </c>
      <c r="K953" s="11"/>
      <c r="L953" s="73" t="s">
        <v>3928</v>
      </c>
      <c r="M953" s="79" t="s">
        <v>3929</v>
      </c>
      <c r="N953" s="74"/>
      <c r="O953" s="74"/>
      <c r="P953" s="74"/>
      <c r="Q953" s="74"/>
      <c r="R953" s="74"/>
    </row>
    <row r="954" spans="1:18">
      <c r="A954" s="29">
        <v>250901001216</v>
      </c>
      <c r="B954" s="61"/>
      <c r="C954" s="4" t="s">
        <v>3215</v>
      </c>
      <c r="D954" s="4" t="s">
        <v>3791</v>
      </c>
      <c r="E954" s="26" t="s">
        <v>3930</v>
      </c>
      <c r="F954" s="3" t="s">
        <v>3834</v>
      </c>
      <c r="G954" s="138" t="s">
        <v>1435</v>
      </c>
      <c r="H954" s="62"/>
      <c r="J954" s="3" t="s">
        <v>3931</v>
      </c>
      <c r="K954" s="13"/>
      <c r="L954" s="73" t="s">
        <v>3932</v>
      </c>
      <c r="M954" s="74" t="s">
        <v>3933</v>
      </c>
      <c r="N954" s="74"/>
      <c r="O954" s="74"/>
      <c r="P954" s="74"/>
      <c r="Q954" s="74"/>
      <c r="R954" s="74"/>
    </row>
    <row r="955" spans="1:18">
      <c r="A955" s="29">
        <v>250901001226</v>
      </c>
      <c r="B955" s="61"/>
      <c r="C955" s="4" t="s">
        <v>3215</v>
      </c>
      <c r="D955" s="4" t="s">
        <v>3791</v>
      </c>
      <c r="E955" s="26" t="s">
        <v>3934</v>
      </c>
      <c r="F955" s="3" t="s">
        <v>1462</v>
      </c>
      <c r="G955" s="138" t="s">
        <v>1463</v>
      </c>
      <c r="H955" s="62"/>
      <c r="J955" s="3" t="s">
        <v>3935</v>
      </c>
      <c r="K955" s="13"/>
      <c r="L955" s="73" t="s">
        <v>3936</v>
      </c>
      <c r="M955" s="74" t="s">
        <v>3937</v>
      </c>
      <c r="N955" s="74"/>
      <c r="O955" s="74"/>
      <c r="P955" s="74"/>
      <c r="Q955" s="74"/>
      <c r="R955" s="74"/>
    </row>
    <row r="956" spans="1:18">
      <c r="A956" s="29">
        <v>250901001227</v>
      </c>
      <c r="B956" s="61"/>
      <c r="C956" s="4" t="s">
        <v>3215</v>
      </c>
      <c r="D956" s="4" t="s">
        <v>3791</v>
      </c>
      <c r="E956" s="26" t="s">
        <v>3938</v>
      </c>
      <c r="F956" s="3" t="s">
        <v>1999</v>
      </c>
      <c r="G956" s="138" t="s">
        <v>1435</v>
      </c>
      <c r="H956" s="62"/>
      <c r="J956" s="3" t="s">
        <v>3939</v>
      </c>
      <c r="K956" s="13"/>
      <c r="L956" s="73" t="s">
        <v>3940</v>
      </c>
      <c r="M956" s="74" t="s">
        <v>3941</v>
      </c>
      <c r="N956" s="74"/>
      <c r="O956" s="74"/>
      <c r="P956" s="74"/>
      <c r="Q956" s="74"/>
      <c r="R956" s="74"/>
    </row>
    <row r="957" spans="1:18">
      <c r="A957" s="29">
        <v>250901001224</v>
      </c>
      <c r="B957" s="61"/>
      <c r="C957" s="4" t="s">
        <v>3215</v>
      </c>
      <c r="D957" s="4" t="s">
        <v>3791</v>
      </c>
      <c r="E957" s="26" t="s">
        <v>3942</v>
      </c>
      <c r="F957" s="3" t="s">
        <v>3736</v>
      </c>
      <c r="G957" s="138" t="s">
        <v>1435</v>
      </c>
      <c r="H957" s="62"/>
      <c r="J957" s="3" t="s">
        <v>3943</v>
      </c>
      <c r="K957" s="13"/>
      <c r="L957" s="73" t="s">
        <v>3944</v>
      </c>
      <c r="M957" s="74" t="s">
        <v>3945</v>
      </c>
      <c r="N957" s="74"/>
      <c r="O957" s="74"/>
      <c r="P957" s="74"/>
      <c r="Q957" s="74"/>
      <c r="R957" s="74"/>
    </row>
    <row r="958" spans="1:18">
      <c r="A958" s="29">
        <v>250901001221</v>
      </c>
      <c r="B958" s="61"/>
      <c r="C958" s="4" t="s">
        <v>3215</v>
      </c>
      <c r="D958" s="4" t="s">
        <v>3791</v>
      </c>
      <c r="E958" s="26" t="s">
        <v>3946</v>
      </c>
      <c r="F958" s="3" t="s">
        <v>1483</v>
      </c>
      <c r="G958" s="138" t="s">
        <v>1435</v>
      </c>
      <c r="H958" s="62"/>
      <c r="J958" s="3" t="s">
        <v>3947</v>
      </c>
      <c r="K958" s="13"/>
      <c r="L958" s="73" t="s">
        <v>3948</v>
      </c>
      <c r="M958" s="74" t="s">
        <v>3949</v>
      </c>
      <c r="N958" s="74"/>
      <c r="O958" s="74"/>
      <c r="P958" s="74"/>
      <c r="Q958" s="74"/>
      <c r="R958" s="74"/>
    </row>
    <row r="959" spans="1:18">
      <c r="A959" s="29">
        <v>260120121802</v>
      </c>
      <c r="B959" s="98"/>
      <c r="C959" s="4" t="s">
        <v>3215</v>
      </c>
      <c r="D959" s="4" t="s">
        <v>3791</v>
      </c>
      <c r="E959" s="26" t="s">
        <v>3950</v>
      </c>
      <c r="F959" s="3" t="s">
        <v>1858</v>
      </c>
      <c r="G959" s="137" t="s">
        <v>1435</v>
      </c>
      <c r="H959" s="82"/>
      <c r="J959" s="3" t="s">
        <v>3951</v>
      </c>
      <c r="K959" s="11"/>
      <c r="L959" s="73"/>
      <c r="M959" s="74" t="s">
        <v>3952</v>
      </c>
      <c r="N959" s="74"/>
      <c r="O959" s="74"/>
      <c r="P959" s="273"/>
      <c r="Q959" s="74"/>
      <c r="R959" s="74"/>
    </row>
    <row r="960" spans="1:18">
      <c r="A960" s="29">
        <v>250418220151</v>
      </c>
      <c r="B960" s="59" t="s">
        <v>1430</v>
      </c>
      <c r="C960" s="4" t="s">
        <v>3215</v>
      </c>
      <c r="D960" s="4" t="s">
        <v>3953</v>
      </c>
      <c r="E960" s="26" t="s">
        <v>3954</v>
      </c>
      <c r="F960" s="3" t="s">
        <v>2113</v>
      </c>
      <c r="G960" s="137" t="s">
        <v>1435</v>
      </c>
      <c r="H960" s="60"/>
      <c r="J960" s="64" t="s">
        <v>3955</v>
      </c>
      <c r="K960" s="13"/>
      <c r="L960" s="73"/>
      <c r="M960" s="74"/>
      <c r="N960" s="74"/>
      <c r="O960" s="74"/>
      <c r="P960" s="74"/>
      <c r="Q960" s="74"/>
      <c r="R960" s="74" t="s">
        <v>3956</v>
      </c>
    </row>
    <row r="961" spans="1:18">
      <c r="A961" s="29">
        <v>250721161922</v>
      </c>
      <c r="B961" s="61"/>
      <c r="C961" s="4" t="s">
        <v>3215</v>
      </c>
      <c r="D961" s="4" t="s">
        <v>3953</v>
      </c>
      <c r="E961" s="26" t="s">
        <v>3731</v>
      </c>
      <c r="F961" s="3" t="s">
        <v>1589</v>
      </c>
      <c r="G961" s="137" t="s">
        <v>1435</v>
      </c>
      <c r="H961" s="62"/>
      <c r="J961" s="5" t="s">
        <v>3957</v>
      </c>
      <c r="K961" s="13"/>
      <c r="L961" s="73"/>
      <c r="M961" s="74"/>
      <c r="N961" s="74"/>
      <c r="O961" s="74"/>
      <c r="P961" s="74"/>
      <c r="Q961" s="74"/>
      <c r="R961" s="74"/>
    </row>
    <row r="962" spans="1:18">
      <c r="A962" s="29">
        <v>250721161904</v>
      </c>
      <c r="B962" s="61"/>
      <c r="C962" s="4" t="s">
        <v>3215</v>
      </c>
      <c r="D962" s="4" t="s">
        <v>3953</v>
      </c>
      <c r="E962" s="26" t="s">
        <v>3733</v>
      </c>
      <c r="F962" s="3" t="s">
        <v>1768</v>
      </c>
      <c r="G962" s="137" t="s">
        <v>1435</v>
      </c>
      <c r="H962" s="62"/>
      <c r="J962" s="5" t="s">
        <v>3734</v>
      </c>
      <c r="K962" s="13"/>
      <c r="L962" s="73"/>
      <c r="M962" s="74"/>
      <c r="N962" s="74"/>
      <c r="O962" s="74"/>
      <c r="P962" s="74"/>
      <c r="Q962" s="74"/>
      <c r="R962" s="74"/>
    </row>
    <row r="963" spans="1:18">
      <c r="A963" s="29">
        <v>250721161903</v>
      </c>
      <c r="B963" s="61"/>
      <c r="C963" s="4" t="s">
        <v>3215</v>
      </c>
      <c r="D963" s="4" t="s">
        <v>3953</v>
      </c>
      <c r="E963" s="26" t="s">
        <v>3738</v>
      </c>
      <c r="F963" s="3" t="s">
        <v>1768</v>
      </c>
      <c r="G963" s="137" t="s">
        <v>1435</v>
      </c>
      <c r="H963" s="62"/>
      <c r="J963" s="5" t="s">
        <v>3739</v>
      </c>
      <c r="K963" s="13"/>
      <c r="L963" s="73"/>
      <c r="M963" s="74" t="s">
        <v>3958</v>
      </c>
      <c r="N963" s="74" t="s">
        <v>3958</v>
      </c>
      <c r="O963" s="74" t="s">
        <v>3958</v>
      </c>
      <c r="P963" s="74"/>
      <c r="Q963" s="74"/>
      <c r="R963" s="74"/>
    </row>
    <row r="964" spans="1:18">
      <c r="A964" s="29">
        <v>250721161920</v>
      </c>
      <c r="B964" s="61"/>
      <c r="C964" s="4" t="s">
        <v>3215</v>
      </c>
      <c r="D964" s="4" t="s">
        <v>3953</v>
      </c>
      <c r="E964" s="26" t="s">
        <v>3959</v>
      </c>
      <c r="F964" s="3" t="s">
        <v>2192</v>
      </c>
      <c r="G964" s="137" t="s">
        <v>1435</v>
      </c>
      <c r="H964" s="62"/>
      <c r="J964" s="5" t="s">
        <v>3960</v>
      </c>
      <c r="K964" s="13"/>
      <c r="L964" s="73"/>
      <c r="M964" s="74"/>
      <c r="N964" s="74"/>
      <c r="O964" s="74"/>
      <c r="P964" s="74"/>
      <c r="Q964" s="74"/>
      <c r="R964" s="74"/>
    </row>
    <row r="965" spans="1:18">
      <c r="A965" s="29">
        <v>250721161921</v>
      </c>
      <c r="B965" s="61"/>
      <c r="C965" s="4" t="s">
        <v>3215</v>
      </c>
      <c r="D965" s="4" t="s">
        <v>3953</v>
      </c>
      <c r="E965" s="3" t="s">
        <v>3961</v>
      </c>
      <c r="F965" s="3" t="s">
        <v>1438</v>
      </c>
      <c r="G965" s="137" t="s">
        <v>1435</v>
      </c>
      <c r="H965" s="62"/>
      <c r="J965" s="5" t="s">
        <v>3962</v>
      </c>
      <c r="K965" s="13"/>
      <c r="L965" s="73"/>
      <c r="M965" s="74"/>
      <c r="N965" s="74"/>
      <c r="O965" s="74"/>
      <c r="P965" s="74"/>
      <c r="Q965" s="74"/>
      <c r="R965" s="74"/>
    </row>
    <row r="966" spans="1:18">
      <c r="A966" s="29">
        <v>250721161924</v>
      </c>
      <c r="B966" s="61"/>
      <c r="C966" s="4" t="s">
        <v>3215</v>
      </c>
      <c r="D966" s="4" t="s">
        <v>3953</v>
      </c>
      <c r="E966" s="3" t="s">
        <v>3963</v>
      </c>
      <c r="F966" s="3" t="s">
        <v>3964</v>
      </c>
      <c r="G966" s="137" t="s">
        <v>1435</v>
      </c>
      <c r="H966" s="62"/>
      <c r="J966" s="5" t="s">
        <v>3965</v>
      </c>
      <c r="K966" s="13"/>
      <c r="L966" s="73"/>
      <c r="M966" s="74"/>
      <c r="N966" s="74"/>
      <c r="O966" s="74"/>
      <c r="P966" s="74"/>
      <c r="Q966" s="74"/>
      <c r="R966" s="74"/>
    </row>
    <row r="967" spans="1:18">
      <c r="A967" s="29">
        <v>250721161923</v>
      </c>
      <c r="B967" s="61"/>
      <c r="C967" s="4" t="s">
        <v>3215</v>
      </c>
      <c r="D967" s="4" t="s">
        <v>3953</v>
      </c>
      <c r="E967" s="3" t="s">
        <v>3966</v>
      </c>
      <c r="F967" s="3" t="s">
        <v>3461</v>
      </c>
      <c r="G967" s="137" t="s">
        <v>1435</v>
      </c>
      <c r="H967" s="62"/>
      <c r="J967" s="5" t="s">
        <v>3967</v>
      </c>
      <c r="K967" s="13" t="s">
        <v>3968</v>
      </c>
      <c r="L967" s="73"/>
      <c r="M967" s="74"/>
      <c r="N967" s="74" t="s">
        <v>3729</v>
      </c>
      <c r="O967" s="74"/>
      <c r="P967" s="74"/>
      <c r="Q967" s="74"/>
      <c r="R967" s="74"/>
    </row>
    <row r="968" spans="1:18">
      <c r="A968" s="29">
        <v>250422133700</v>
      </c>
      <c r="B968" s="59" t="s">
        <v>1430</v>
      </c>
      <c r="C968" s="4" t="s">
        <v>3215</v>
      </c>
      <c r="D968" s="4" t="s">
        <v>3969</v>
      </c>
      <c r="E968" s="3" t="s">
        <v>3970</v>
      </c>
      <c r="F968" s="3" t="s">
        <v>1768</v>
      </c>
      <c r="G968" s="137" t="s">
        <v>1435</v>
      </c>
      <c r="H968" s="60"/>
      <c r="J968" s="64" t="s">
        <v>3971</v>
      </c>
      <c r="K968" s="13"/>
      <c r="L968" s="73"/>
      <c r="M968" s="74"/>
      <c r="N968" s="74" t="s">
        <v>1667</v>
      </c>
      <c r="O968" s="74"/>
      <c r="P968" s="74"/>
      <c r="Q968" s="74"/>
      <c r="R968" s="74"/>
    </row>
    <row r="969" spans="1:18">
      <c r="A969" s="29">
        <v>241112000023</v>
      </c>
      <c r="B969" s="59" t="s">
        <v>1430</v>
      </c>
      <c r="C969" s="4" t="s">
        <v>3215</v>
      </c>
      <c r="D969" s="4" t="s">
        <v>3969</v>
      </c>
      <c r="E969" s="3" t="s">
        <v>3972</v>
      </c>
      <c r="F969" s="3" t="s">
        <v>2445</v>
      </c>
      <c r="G969" s="137" t="s">
        <v>1435</v>
      </c>
      <c r="H969" s="60"/>
      <c r="J969" s="64" t="s">
        <v>3973</v>
      </c>
      <c r="K969" s="11" t="s">
        <v>3974</v>
      </c>
      <c r="L969" s="73" t="s">
        <v>3975</v>
      </c>
      <c r="M969" s="74" t="s">
        <v>3976</v>
      </c>
      <c r="N969" s="74" t="s">
        <v>3977</v>
      </c>
      <c r="O969" s="74" t="s">
        <v>3978</v>
      </c>
      <c r="P969" s="78" t="s">
        <v>3979</v>
      </c>
      <c r="Q969" s="74" t="s">
        <v>10722</v>
      </c>
      <c r="R969" s="74"/>
    </row>
    <row r="970" spans="1:18">
      <c r="A970" s="29">
        <v>250327121305</v>
      </c>
      <c r="B970" s="59" t="s">
        <v>1430</v>
      </c>
      <c r="C970" s="4" t="s">
        <v>3215</v>
      </c>
      <c r="D970" s="4" t="s">
        <v>3969</v>
      </c>
      <c r="E970" s="3" t="s">
        <v>3980</v>
      </c>
      <c r="F970" s="3" t="s">
        <v>2445</v>
      </c>
      <c r="G970" s="137" t="s">
        <v>1435</v>
      </c>
      <c r="H970" s="60"/>
      <c r="J970" s="64" t="s">
        <v>3981</v>
      </c>
      <c r="K970" s="13"/>
      <c r="L970" s="73"/>
      <c r="M970" s="74" t="s">
        <v>3982</v>
      </c>
      <c r="N970" s="74" t="s">
        <v>3983</v>
      </c>
      <c r="O970" s="73" t="s">
        <v>3984</v>
      </c>
      <c r="P970" s="74"/>
      <c r="Q970" s="74" t="s">
        <v>10702</v>
      </c>
      <c r="R970" s="74"/>
    </row>
    <row r="971" spans="1:18">
      <c r="A971" s="29">
        <v>250425100302</v>
      </c>
      <c r="B971" s="61"/>
      <c r="C971" s="4" t="s">
        <v>3215</v>
      </c>
      <c r="D971" s="4" t="s">
        <v>3969</v>
      </c>
      <c r="E971" s="3" t="s">
        <v>3985</v>
      </c>
      <c r="F971" s="3" t="s">
        <v>2391</v>
      </c>
      <c r="G971" s="137" t="s">
        <v>1435</v>
      </c>
      <c r="H971" s="62"/>
      <c r="J971" s="64" t="s">
        <v>3986</v>
      </c>
      <c r="K971" s="13"/>
      <c r="L971" s="73"/>
      <c r="M971" s="74"/>
      <c r="N971" s="74" t="s">
        <v>3987</v>
      </c>
      <c r="O971" s="74"/>
      <c r="P971" s="74"/>
      <c r="Q971" s="74"/>
      <c r="R971" s="74"/>
    </row>
    <row r="972" spans="1:18">
      <c r="A972" s="29">
        <v>250318094610</v>
      </c>
      <c r="B972" s="59" t="s">
        <v>1430</v>
      </c>
      <c r="C972" s="4" t="s">
        <v>3215</v>
      </c>
      <c r="D972" s="4" t="s">
        <v>3969</v>
      </c>
      <c r="E972" s="26" t="s">
        <v>3988</v>
      </c>
      <c r="F972" s="3" t="s">
        <v>2445</v>
      </c>
      <c r="G972" s="137" t="s">
        <v>1435</v>
      </c>
      <c r="H972" s="60"/>
      <c r="J972" s="64" t="s">
        <v>3989</v>
      </c>
      <c r="K972" s="13"/>
      <c r="L972" s="73"/>
      <c r="M972" s="74" t="s">
        <v>3990</v>
      </c>
      <c r="N972" s="74" t="s">
        <v>3991</v>
      </c>
      <c r="O972" s="74" t="s">
        <v>3992</v>
      </c>
      <c r="P972" s="74" t="s">
        <v>3993</v>
      </c>
      <c r="Q972" s="74"/>
      <c r="R972" s="74"/>
    </row>
    <row r="973" spans="1:18">
      <c r="A973" s="29">
        <v>250626111800</v>
      </c>
      <c r="B973" s="61"/>
      <c r="C973" s="4" t="s">
        <v>3215</v>
      </c>
      <c r="D973" s="4" t="s">
        <v>3969</v>
      </c>
      <c r="E973" s="26" t="s">
        <v>1663</v>
      </c>
      <c r="F973" s="3" t="s">
        <v>1664</v>
      </c>
      <c r="G973" s="137" t="s">
        <v>1435</v>
      </c>
      <c r="H973" s="62"/>
      <c r="J973" s="64" t="s">
        <v>3994</v>
      </c>
      <c r="K973" s="13"/>
      <c r="L973" s="73"/>
      <c r="M973" s="74"/>
      <c r="N973" s="74" t="s">
        <v>1667</v>
      </c>
      <c r="O973" s="74"/>
      <c r="P973" s="74"/>
      <c r="Q973" s="74"/>
      <c r="R973" s="74"/>
    </row>
    <row r="974" spans="1:18">
      <c r="A974" s="29">
        <v>241112000024</v>
      </c>
      <c r="B974" s="59" t="s">
        <v>1430</v>
      </c>
      <c r="C974" s="4" t="s">
        <v>3215</v>
      </c>
      <c r="D974" s="4" t="s">
        <v>3969</v>
      </c>
      <c r="E974" s="26" t="s">
        <v>3995</v>
      </c>
      <c r="F974" s="3" t="s">
        <v>2445</v>
      </c>
      <c r="G974" s="137" t="s">
        <v>1435</v>
      </c>
      <c r="H974" s="60"/>
      <c r="J974" s="64" t="s">
        <v>3996</v>
      </c>
      <c r="K974" s="11"/>
      <c r="L974" s="73" t="s">
        <v>3997</v>
      </c>
      <c r="M974" s="74" t="s">
        <v>3998</v>
      </c>
      <c r="N974" s="74" t="s">
        <v>3999</v>
      </c>
      <c r="O974" s="74" t="s">
        <v>4000</v>
      </c>
      <c r="P974" s="74" t="s">
        <v>3993</v>
      </c>
      <c r="Q974" s="74" t="s">
        <v>10703</v>
      </c>
      <c r="R974" s="74"/>
    </row>
    <row r="975" spans="1:18">
      <c r="A975" s="29">
        <v>250707160807</v>
      </c>
      <c r="B975" s="61"/>
      <c r="C975" s="4" t="s">
        <v>3215</v>
      </c>
      <c r="D975" s="4" t="s">
        <v>3969</v>
      </c>
      <c r="E975" s="346" t="s">
        <v>4001</v>
      </c>
      <c r="F975" s="3" t="s">
        <v>2121</v>
      </c>
      <c r="G975" s="138" t="s">
        <v>1435</v>
      </c>
      <c r="H975" s="62"/>
      <c r="J975" s="64" t="s">
        <v>4002</v>
      </c>
      <c r="K975" s="13"/>
      <c r="L975" s="73"/>
      <c r="M975" s="74"/>
      <c r="N975" s="74" t="s">
        <v>4003</v>
      </c>
      <c r="O975" s="74"/>
      <c r="P975" s="74"/>
      <c r="Q975" s="74"/>
      <c r="R975" s="74"/>
    </row>
    <row r="976" spans="1:18">
      <c r="A976" s="29">
        <v>251118181600</v>
      </c>
      <c r="B976" s="61"/>
      <c r="C976" s="4" t="s">
        <v>3215</v>
      </c>
      <c r="D976" s="4" t="s">
        <v>4004</v>
      </c>
      <c r="E976" s="26" t="s">
        <v>4005</v>
      </c>
      <c r="F976" s="3" t="s">
        <v>1690</v>
      </c>
      <c r="G976" s="137" t="s">
        <v>1435</v>
      </c>
      <c r="H976" s="62"/>
      <c r="J976" s="3" t="s">
        <v>4006</v>
      </c>
      <c r="K976" s="13"/>
      <c r="L976" s="73" t="s">
        <v>4007</v>
      </c>
      <c r="M976" s="74" t="s">
        <v>4008</v>
      </c>
      <c r="N976" s="74" t="s">
        <v>4009</v>
      </c>
      <c r="O976" s="74" t="s">
        <v>4010</v>
      </c>
      <c r="P976" s="74"/>
      <c r="Q976" s="74"/>
      <c r="R976" s="74"/>
    </row>
    <row r="977" spans="1:18">
      <c r="A977" s="29">
        <v>251118181300</v>
      </c>
      <c r="B977" s="61"/>
      <c r="C977" s="4" t="s">
        <v>3215</v>
      </c>
      <c r="D977" s="4" t="s">
        <v>4004</v>
      </c>
      <c r="E977" s="26" t="s">
        <v>4011</v>
      </c>
      <c r="F977" s="3" t="s">
        <v>1690</v>
      </c>
      <c r="G977" s="137" t="s">
        <v>1435</v>
      </c>
      <c r="H977" s="62"/>
      <c r="J977" s="3" t="s">
        <v>4012</v>
      </c>
      <c r="K977" s="13"/>
      <c r="L977" s="73" t="s">
        <v>4013</v>
      </c>
      <c r="M977" s="74" t="s">
        <v>4014</v>
      </c>
      <c r="N977" s="74" t="s">
        <v>4015</v>
      </c>
      <c r="O977" s="74" t="s">
        <v>4010</v>
      </c>
      <c r="P977" s="74"/>
      <c r="Q977" s="74"/>
      <c r="R977" s="74"/>
    </row>
    <row r="978" spans="1:18">
      <c r="A978" s="29">
        <v>251118181400</v>
      </c>
      <c r="B978" s="61"/>
      <c r="C978" s="4" t="s">
        <v>3215</v>
      </c>
      <c r="D978" s="4" t="s">
        <v>4004</v>
      </c>
      <c r="E978" s="26" t="s">
        <v>4016</v>
      </c>
      <c r="F978" s="3" t="s">
        <v>1690</v>
      </c>
      <c r="G978" s="137" t="s">
        <v>1435</v>
      </c>
      <c r="H978" s="62"/>
      <c r="J978" s="3" t="s">
        <v>4017</v>
      </c>
      <c r="K978" s="13"/>
      <c r="L978" s="73" t="s">
        <v>4018</v>
      </c>
      <c r="M978" s="74" t="s">
        <v>4019</v>
      </c>
      <c r="N978" s="74" t="s">
        <v>4020</v>
      </c>
      <c r="O978" s="74" t="s">
        <v>4010</v>
      </c>
      <c r="P978" s="74"/>
      <c r="Q978" s="74"/>
      <c r="R978" s="74"/>
    </row>
    <row r="979" spans="1:18">
      <c r="A979" s="29">
        <v>251118181500</v>
      </c>
      <c r="B979" s="61"/>
      <c r="C979" s="4" t="s">
        <v>3215</v>
      </c>
      <c r="D979" s="4" t="s">
        <v>4004</v>
      </c>
      <c r="E979" s="26" t="s">
        <v>4021</v>
      </c>
      <c r="F979" s="3" t="s">
        <v>1690</v>
      </c>
      <c r="G979" s="137" t="s">
        <v>1435</v>
      </c>
      <c r="H979" s="62"/>
      <c r="J979" s="3" t="s">
        <v>4022</v>
      </c>
      <c r="K979" s="13"/>
      <c r="L979" s="73" t="s">
        <v>4023</v>
      </c>
      <c r="M979" s="74" t="s">
        <v>4024</v>
      </c>
      <c r="N979" s="74" t="s">
        <v>4025</v>
      </c>
      <c r="O979" s="74" t="s">
        <v>4010</v>
      </c>
      <c r="P979" s="74"/>
      <c r="Q979" s="74"/>
      <c r="R979" s="74"/>
    </row>
    <row r="980" spans="1:18">
      <c r="A980" s="29">
        <v>250415131000</v>
      </c>
      <c r="B980" s="59" t="s">
        <v>1430</v>
      </c>
      <c r="C980" s="4" t="s">
        <v>3215</v>
      </c>
      <c r="D980" s="4" t="s">
        <v>4004</v>
      </c>
      <c r="E980" s="26" t="s">
        <v>4026</v>
      </c>
      <c r="F980" s="3" t="s">
        <v>1444</v>
      </c>
      <c r="G980" s="137" t="s">
        <v>1435</v>
      </c>
      <c r="H980" s="60"/>
      <c r="I980" s="118" t="s">
        <v>1403</v>
      </c>
      <c r="J980" s="64" t="s">
        <v>4027</v>
      </c>
      <c r="K980" s="13" t="s">
        <v>4028</v>
      </c>
      <c r="L980" s="73" t="s">
        <v>4029</v>
      </c>
      <c r="M980" s="74"/>
      <c r="N980" s="74" t="s">
        <v>10600</v>
      </c>
      <c r="O980" s="73" t="s">
        <v>4030</v>
      </c>
      <c r="P980" s="74"/>
      <c r="Q980" s="74"/>
      <c r="R980" s="74"/>
    </row>
    <row r="981" spans="1:18">
      <c r="A981" s="29">
        <v>250331155407</v>
      </c>
      <c r="B981" s="59" t="s">
        <v>1430</v>
      </c>
      <c r="C981" s="4" t="s">
        <v>3215</v>
      </c>
      <c r="D981" s="4" t="s">
        <v>4004</v>
      </c>
      <c r="E981" s="26" t="s">
        <v>4031</v>
      </c>
      <c r="F981" s="3" t="s">
        <v>4032</v>
      </c>
      <c r="G981" s="137" t="s">
        <v>1435</v>
      </c>
      <c r="H981" s="60"/>
      <c r="J981" s="64" t="s">
        <v>4033</v>
      </c>
      <c r="K981" s="13"/>
      <c r="L981" s="73"/>
      <c r="M981" s="74"/>
      <c r="N981" s="74" t="s">
        <v>4034</v>
      </c>
      <c r="O981" s="74"/>
      <c r="P981" s="74"/>
      <c r="Q981" s="74"/>
      <c r="R981" s="74"/>
    </row>
    <row r="982" spans="1:18">
      <c r="A982" s="29">
        <v>260202154103</v>
      </c>
      <c r="B982" s="61"/>
      <c r="C982" s="4" t="s">
        <v>3215</v>
      </c>
      <c r="D982" s="4" t="s">
        <v>4004</v>
      </c>
      <c r="E982" s="26" t="s">
        <v>4035</v>
      </c>
      <c r="F982" t="s">
        <v>2079</v>
      </c>
      <c r="G982" s="137" t="s">
        <v>1435</v>
      </c>
      <c r="H982" s="62"/>
      <c r="J982" s="3" t="s">
        <v>4036</v>
      </c>
      <c r="K982" s="13"/>
      <c r="L982" s="73"/>
      <c r="M982" s="74"/>
      <c r="N982" s="74" t="s">
        <v>4037</v>
      </c>
      <c r="O982" s="74"/>
      <c r="P982" s="74"/>
      <c r="Q982" s="74"/>
      <c r="R982" s="74"/>
    </row>
    <row r="983" spans="1:18">
      <c r="A983" s="29">
        <v>250425201619</v>
      </c>
      <c r="B983" s="61"/>
      <c r="C983" s="4" t="s">
        <v>3215</v>
      </c>
      <c r="D983" s="4" t="s">
        <v>4004</v>
      </c>
      <c r="E983" s="26" t="s">
        <v>4038</v>
      </c>
      <c r="F983" s="3" t="s">
        <v>4039</v>
      </c>
      <c r="G983" s="138" t="s">
        <v>1435</v>
      </c>
      <c r="H983" s="62"/>
      <c r="J983" s="64" t="s">
        <v>4040</v>
      </c>
      <c r="K983" s="13"/>
      <c r="L983" s="73"/>
      <c r="M983" s="74"/>
      <c r="N983" s="74" t="s">
        <v>4041</v>
      </c>
      <c r="O983" s="74"/>
      <c r="P983" s="74"/>
      <c r="Q983" s="74"/>
      <c r="R983" s="74"/>
    </row>
    <row r="984" spans="1:18">
      <c r="A984" s="29">
        <v>250425201618</v>
      </c>
      <c r="B984" s="61"/>
      <c r="C984" s="4" t="s">
        <v>3215</v>
      </c>
      <c r="D984" s="4" t="s">
        <v>4004</v>
      </c>
      <c r="E984" s="26" t="s">
        <v>4042</v>
      </c>
      <c r="F984" s="3" t="s">
        <v>3113</v>
      </c>
      <c r="G984" s="138" t="s">
        <v>1435</v>
      </c>
      <c r="H984" s="62"/>
      <c r="J984" s="64" t="s">
        <v>4043</v>
      </c>
      <c r="K984" s="13"/>
      <c r="L984" s="73"/>
      <c r="M984" s="74"/>
      <c r="N984" s="270" t="s">
        <v>4044</v>
      </c>
      <c r="O984" s="270"/>
      <c r="P984" s="74"/>
      <c r="Q984" s="74"/>
      <c r="R984" s="74"/>
    </row>
    <row r="985" spans="1:18">
      <c r="A985" s="29">
        <v>250425201617</v>
      </c>
      <c r="B985" s="61"/>
      <c r="C985" s="4" t="s">
        <v>3215</v>
      </c>
      <c r="D985" s="4" t="s">
        <v>4004</v>
      </c>
      <c r="E985" s="26" t="s">
        <v>4045</v>
      </c>
      <c r="F985" s="3" t="s">
        <v>4039</v>
      </c>
      <c r="G985" s="138" t="s">
        <v>1435</v>
      </c>
      <c r="H985" s="62"/>
      <c r="J985" s="64" t="s">
        <v>4046</v>
      </c>
      <c r="K985" s="13"/>
      <c r="L985" s="73"/>
      <c r="M985" s="74"/>
      <c r="N985" s="74" t="s">
        <v>4047</v>
      </c>
      <c r="O985" s="74"/>
      <c r="P985" s="74"/>
      <c r="Q985" s="74"/>
      <c r="R985" s="74"/>
    </row>
    <row r="986" spans="1:18">
      <c r="A986" s="29">
        <v>250422151300</v>
      </c>
      <c r="B986" s="59" t="s">
        <v>1430</v>
      </c>
      <c r="C986" s="4" t="s">
        <v>3215</v>
      </c>
      <c r="D986" s="4" t="s">
        <v>4004</v>
      </c>
      <c r="E986" s="26" t="s">
        <v>4048</v>
      </c>
      <c r="F986" s="3" t="s">
        <v>4049</v>
      </c>
      <c r="G986" s="137" t="s">
        <v>1435</v>
      </c>
      <c r="H986" s="60"/>
      <c r="J986" s="64" t="s">
        <v>4050</v>
      </c>
      <c r="K986" s="13"/>
      <c r="L986" s="73"/>
      <c r="M986" s="74"/>
      <c r="N986" s="74" t="s">
        <v>4051</v>
      </c>
      <c r="O986" s="74"/>
      <c r="P986" s="74"/>
      <c r="Q986" s="74"/>
      <c r="R986" s="74"/>
    </row>
    <row r="987" spans="1:18">
      <c r="A987" s="29">
        <v>250425201614</v>
      </c>
      <c r="B987" s="61"/>
      <c r="C987" s="4" t="s">
        <v>3215</v>
      </c>
      <c r="D987" s="4" t="s">
        <v>4004</v>
      </c>
      <c r="E987" s="26" t="s">
        <v>4052</v>
      </c>
      <c r="F987" s="3" t="s">
        <v>4053</v>
      </c>
      <c r="G987" s="138" t="s">
        <v>1435</v>
      </c>
      <c r="H987" s="62"/>
      <c r="J987" s="64" t="s">
        <v>4054</v>
      </c>
      <c r="K987" s="13"/>
      <c r="L987" s="73"/>
      <c r="M987" s="74"/>
      <c r="N987" s="74" t="s">
        <v>4055</v>
      </c>
      <c r="O987" s="74"/>
      <c r="P987" s="74"/>
      <c r="Q987" s="74"/>
      <c r="R987" s="74"/>
    </row>
    <row r="988" spans="1:18">
      <c r="A988" s="29">
        <v>241112000133</v>
      </c>
      <c r="B988" s="59" t="s">
        <v>1430</v>
      </c>
      <c r="C988" s="4" t="s">
        <v>3215</v>
      </c>
      <c r="D988" s="4" t="s">
        <v>4004</v>
      </c>
      <c r="E988" s="26" t="s">
        <v>4056</v>
      </c>
      <c r="F988" s="3" t="s">
        <v>1593</v>
      </c>
      <c r="G988" s="137" t="s">
        <v>1435</v>
      </c>
      <c r="H988" s="60"/>
      <c r="J988" s="64" t="s">
        <v>4057</v>
      </c>
      <c r="K988" s="11"/>
      <c r="L988" s="73" t="s">
        <v>4058</v>
      </c>
      <c r="M988" s="74" t="s">
        <v>4059</v>
      </c>
      <c r="N988" s="74"/>
      <c r="O988" s="74" t="s">
        <v>4059</v>
      </c>
      <c r="P988" s="74"/>
      <c r="Q988" s="74" t="s">
        <v>1421</v>
      </c>
      <c r="R988" s="74"/>
    </row>
    <row r="989" spans="1:18">
      <c r="A989" s="29">
        <v>251119094200</v>
      </c>
      <c r="B989" s="61"/>
      <c r="C989" s="4" t="s">
        <v>3215</v>
      </c>
      <c r="D989" s="4" t="s">
        <v>4004</v>
      </c>
      <c r="E989" s="26" t="s">
        <v>4060</v>
      </c>
      <c r="F989" s="3" t="s">
        <v>4061</v>
      </c>
      <c r="G989" s="137" t="s">
        <v>1435</v>
      </c>
      <c r="H989" s="62"/>
      <c r="J989" s="3" t="s">
        <v>4062</v>
      </c>
      <c r="K989" s="13" t="s">
        <v>4063</v>
      </c>
      <c r="L989" s="73" t="s">
        <v>4064</v>
      </c>
      <c r="M989" s="74"/>
      <c r="N989" s="74" t="s">
        <v>10601</v>
      </c>
      <c r="O989" s="74" t="s">
        <v>4065</v>
      </c>
      <c r="P989" s="74"/>
      <c r="Q989" s="74"/>
      <c r="R989" s="74"/>
    </row>
    <row r="990" spans="1:18">
      <c r="A990" s="29">
        <v>251119094100</v>
      </c>
      <c r="B990" s="61"/>
      <c r="C990" s="4" t="s">
        <v>3215</v>
      </c>
      <c r="D990" s="4" t="s">
        <v>4004</v>
      </c>
      <c r="E990" s="26" t="s">
        <v>4066</v>
      </c>
      <c r="F990" s="3" t="s">
        <v>1858</v>
      </c>
      <c r="G990" s="137" t="s">
        <v>1435</v>
      </c>
      <c r="H990" s="62"/>
      <c r="J990" s="3" t="s">
        <v>4067</v>
      </c>
      <c r="K990" s="13" t="s">
        <v>4068</v>
      </c>
      <c r="L990" s="73" t="s">
        <v>4069</v>
      </c>
      <c r="M990" s="74"/>
      <c r="N990" s="74" t="s">
        <v>10602</v>
      </c>
      <c r="O990" s="74" t="s">
        <v>4070</v>
      </c>
      <c r="P990" s="74"/>
      <c r="Q990" s="74"/>
      <c r="R990" s="74"/>
    </row>
    <row r="991" spans="1:18">
      <c r="A991" s="29">
        <v>250331155402</v>
      </c>
      <c r="B991" s="59" t="s">
        <v>1430</v>
      </c>
      <c r="C991" s="4" t="s">
        <v>3215</v>
      </c>
      <c r="D991" s="4" t="s">
        <v>4004</v>
      </c>
      <c r="E991" s="26" t="s">
        <v>4071</v>
      </c>
      <c r="F991" s="3" t="s">
        <v>4072</v>
      </c>
      <c r="G991" s="137" t="s">
        <v>1435</v>
      </c>
      <c r="H991" s="60"/>
      <c r="J991" s="64" t="s">
        <v>4073</v>
      </c>
      <c r="K991" s="13"/>
      <c r="L991" s="73"/>
      <c r="M991" s="74"/>
      <c r="N991" s="74" t="s">
        <v>4074</v>
      </c>
      <c r="O991" s="74"/>
      <c r="P991" s="74"/>
      <c r="Q991" s="74"/>
      <c r="R991" s="74"/>
    </row>
    <row r="992" spans="1:18">
      <c r="A992" s="29">
        <v>250331155401</v>
      </c>
      <c r="B992" s="59" t="s">
        <v>1430</v>
      </c>
      <c r="C992" s="4" t="s">
        <v>3215</v>
      </c>
      <c r="D992" s="4" t="s">
        <v>4004</v>
      </c>
      <c r="E992" s="26" t="s">
        <v>4075</v>
      </c>
      <c r="F992" s="3" t="s">
        <v>2391</v>
      </c>
      <c r="G992" s="137" t="s">
        <v>1435</v>
      </c>
      <c r="H992" s="60"/>
      <c r="J992" s="64" t="s">
        <v>4076</v>
      </c>
      <c r="K992" s="13" t="s">
        <v>4077</v>
      </c>
      <c r="L992" s="73"/>
      <c r="M992" s="74"/>
      <c r="N992" s="74" t="s">
        <v>2488</v>
      </c>
      <c r="O992" s="74"/>
      <c r="P992" s="74"/>
      <c r="Q992" s="74"/>
      <c r="R992" s="74"/>
    </row>
    <row r="993" spans="1:18">
      <c r="A993" s="29">
        <v>250331125901</v>
      </c>
      <c r="B993" s="59" t="s">
        <v>1430</v>
      </c>
      <c r="C993" s="4" t="s">
        <v>3215</v>
      </c>
      <c r="D993" s="4" t="s">
        <v>4004</v>
      </c>
      <c r="E993" s="26" t="s">
        <v>10674</v>
      </c>
      <c r="F993" s="3" t="s">
        <v>10866</v>
      </c>
      <c r="G993" s="137" t="s">
        <v>1435</v>
      </c>
      <c r="H993" s="60"/>
      <c r="J993" s="64" t="s">
        <v>4083</v>
      </c>
      <c r="K993" s="13"/>
      <c r="L993" s="73"/>
      <c r="M993" s="74"/>
      <c r="N993" s="74" t="s">
        <v>4084</v>
      </c>
      <c r="O993" s="74"/>
      <c r="P993" s="74"/>
      <c r="Q993" s="74"/>
      <c r="R993" s="74"/>
    </row>
    <row r="994" spans="1:18">
      <c r="A994" s="29">
        <v>250331125900</v>
      </c>
      <c r="B994" s="59" t="s">
        <v>1430</v>
      </c>
      <c r="C994" s="4" t="s">
        <v>3215</v>
      </c>
      <c r="D994" s="4" t="s">
        <v>4004</v>
      </c>
      <c r="E994" s="26" t="s">
        <v>4078</v>
      </c>
      <c r="F994" s="3" t="s">
        <v>4079</v>
      </c>
      <c r="G994" s="137" t="s">
        <v>1435</v>
      </c>
      <c r="H994" s="60"/>
      <c r="J994" s="64" t="s">
        <v>4080</v>
      </c>
      <c r="K994" s="13"/>
      <c r="L994" s="73"/>
      <c r="M994" s="74"/>
      <c r="N994" s="74" t="s">
        <v>4081</v>
      </c>
      <c r="O994" s="74"/>
      <c r="P994" s="74"/>
      <c r="Q994" s="74"/>
      <c r="R994" s="74"/>
    </row>
    <row r="995" spans="1:18">
      <c r="A995" s="29">
        <v>241112000134</v>
      </c>
      <c r="B995" s="59" t="s">
        <v>1430</v>
      </c>
      <c r="C995" s="4" t="s">
        <v>3215</v>
      </c>
      <c r="D995" s="4" t="s">
        <v>4004</v>
      </c>
      <c r="E995" s="26" t="s">
        <v>4085</v>
      </c>
      <c r="F995" s="3" t="s">
        <v>4086</v>
      </c>
      <c r="G995" s="137" t="s">
        <v>1435</v>
      </c>
      <c r="H995" s="60"/>
      <c r="J995" s="64" t="s">
        <v>4087</v>
      </c>
      <c r="K995" s="12" t="s">
        <v>4088</v>
      </c>
      <c r="L995" s="73" t="s">
        <v>4089</v>
      </c>
      <c r="M995" s="74" t="s">
        <v>2958</v>
      </c>
      <c r="N995" s="74" t="s">
        <v>4090</v>
      </c>
      <c r="O995" s="74" t="s">
        <v>2958</v>
      </c>
      <c r="P995" s="74"/>
      <c r="Q995" s="74"/>
      <c r="R995" s="74"/>
    </row>
    <row r="996" spans="1:18">
      <c r="A996" s="29">
        <v>250331125902</v>
      </c>
      <c r="B996" s="59" t="s">
        <v>1430</v>
      </c>
      <c r="C996" s="4" t="s">
        <v>3215</v>
      </c>
      <c r="D996" s="4" t="s">
        <v>4004</v>
      </c>
      <c r="E996" s="26" t="s">
        <v>4091</v>
      </c>
      <c r="F996" s="3" t="s">
        <v>4092</v>
      </c>
      <c r="G996" s="137" t="s">
        <v>1435</v>
      </c>
      <c r="H996" s="60"/>
      <c r="J996" s="64" t="s">
        <v>4093</v>
      </c>
      <c r="K996" s="13"/>
      <c r="L996" s="73"/>
      <c r="M996" s="74"/>
      <c r="N996" s="74" t="s">
        <v>4094</v>
      </c>
      <c r="O996" s="74"/>
      <c r="P996" s="74"/>
      <c r="Q996" s="74"/>
      <c r="R996" s="74"/>
    </row>
    <row r="997" spans="1:18">
      <c r="A997" s="29">
        <v>241112000136</v>
      </c>
      <c r="B997" s="59" t="s">
        <v>1430</v>
      </c>
      <c r="C997" s="4" t="s">
        <v>3215</v>
      </c>
      <c r="D997" s="4" t="s">
        <v>4004</v>
      </c>
      <c r="E997" s="26" t="s">
        <v>3394</v>
      </c>
      <c r="F997" s="3" t="s">
        <v>2095</v>
      </c>
      <c r="G997" s="137" t="s">
        <v>1435</v>
      </c>
      <c r="H997" s="60"/>
      <c r="J997" s="64" t="s">
        <v>4095</v>
      </c>
      <c r="K997" s="12" t="s">
        <v>4096</v>
      </c>
      <c r="L997" s="73" t="s">
        <v>4097</v>
      </c>
      <c r="M997" s="74" t="s">
        <v>4098</v>
      </c>
      <c r="N997" s="74" t="s">
        <v>4099</v>
      </c>
      <c r="O997" s="74" t="s">
        <v>4100</v>
      </c>
      <c r="P997" s="74"/>
      <c r="Q997" s="74"/>
      <c r="R997" s="74" t="s">
        <v>4101</v>
      </c>
    </row>
    <row r="998" spans="1:18">
      <c r="A998" s="29">
        <v>250425201706</v>
      </c>
      <c r="B998" s="61"/>
      <c r="C998" s="4" t="s">
        <v>3215</v>
      </c>
      <c r="D998" s="4" t="s">
        <v>4004</v>
      </c>
      <c r="E998" s="26" t="s">
        <v>4102</v>
      </c>
      <c r="F998" s="3" t="s">
        <v>4103</v>
      </c>
      <c r="G998" s="138" t="s">
        <v>1435</v>
      </c>
      <c r="H998" s="62"/>
      <c r="J998" s="64" t="s">
        <v>4104</v>
      </c>
      <c r="K998" s="13"/>
      <c r="L998" s="73"/>
      <c r="M998" s="74"/>
      <c r="N998" s="74" t="s">
        <v>4105</v>
      </c>
      <c r="O998" s="74"/>
      <c r="P998" s="74"/>
      <c r="Q998" s="74"/>
      <c r="R998" s="74"/>
    </row>
    <row r="999" spans="1:18">
      <c r="A999" s="29">
        <v>250827122200</v>
      </c>
      <c r="B999" s="61"/>
      <c r="C999" s="4" t="s">
        <v>3215</v>
      </c>
      <c r="D999" s="4" t="s">
        <v>4004</v>
      </c>
      <c r="E999" s="26" t="s">
        <v>4106</v>
      </c>
      <c r="F999" s="3" t="s">
        <v>1896</v>
      </c>
      <c r="G999" s="138" t="s">
        <v>1435</v>
      </c>
      <c r="H999" s="62"/>
      <c r="J999" s="3" t="s">
        <v>4107</v>
      </c>
      <c r="K999" s="13"/>
      <c r="L999" s="73"/>
      <c r="M999" s="74" t="s">
        <v>4108</v>
      </c>
      <c r="N999" s="74"/>
      <c r="O999" s="74"/>
      <c r="P999" s="74"/>
      <c r="Q999" s="74"/>
      <c r="R999" s="74"/>
    </row>
    <row r="1000" spans="1:18">
      <c r="A1000" s="29">
        <v>250527100028</v>
      </c>
      <c r="B1000" s="61"/>
      <c r="C1000" s="4" t="s">
        <v>3215</v>
      </c>
      <c r="D1000" s="4" t="s">
        <v>4004</v>
      </c>
      <c r="E1000" s="26" t="s">
        <v>3817</v>
      </c>
      <c r="F1000" s="3" t="s">
        <v>3061</v>
      </c>
      <c r="G1000" s="138" t="s">
        <v>1435</v>
      </c>
      <c r="H1000" s="82"/>
      <c r="J1000" s="64" t="s">
        <v>3818</v>
      </c>
      <c r="K1000" s="11"/>
      <c r="L1000" s="73"/>
      <c r="M1000" s="74"/>
      <c r="N1000" s="74"/>
      <c r="O1000" s="74"/>
      <c r="P1000" s="74"/>
      <c r="Q1000" s="74"/>
      <c r="R1000" s="74"/>
    </row>
    <row r="1001" spans="1:18">
      <c r="A1001" s="29">
        <v>250827111400</v>
      </c>
      <c r="B1001" s="61"/>
      <c r="C1001" s="4" t="s">
        <v>3215</v>
      </c>
      <c r="D1001" s="4" t="s">
        <v>4004</v>
      </c>
      <c r="E1001" s="26" t="s">
        <v>4109</v>
      </c>
      <c r="F1001" s="3" t="s">
        <v>1919</v>
      </c>
      <c r="G1001" s="138" t="s">
        <v>1435</v>
      </c>
      <c r="H1001" s="62"/>
      <c r="J1001" s="3" t="s">
        <v>4110</v>
      </c>
      <c r="K1001" s="13"/>
      <c r="L1001" s="73"/>
      <c r="M1001" s="74" t="s">
        <v>4111</v>
      </c>
      <c r="N1001" s="74"/>
      <c r="O1001" s="74"/>
      <c r="P1001" s="74"/>
      <c r="Q1001" s="74"/>
      <c r="R1001" s="74"/>
    </row>
    <row r="1002" spans="1:18">
      <c r="A1002" s="29">
        <v>250717102632</v>
      </c>
      <c r="B1002" s="61"/>
      <c r="C1002" s="4" t="s">
        <v>3215</v>
      </c>
      <c r="D1002" s="4" t="s">
        <v>4004</v>
      </c>
      <c r="E1002" s="26" t="s">
        <v>9881</v>
      </c>
      <c r="F1002" s="3" t="s">
        <v>1438</v>
      </c>
      <c r="G1002" s="138" t="s">
        <v>1435</v>
      </c>
      <c r="H1002" s="62"/>
      <c r="J1002" s="64" t="s">
        <v>11136</v>
      </c>
      <c r="K1002" s="13"/>
      <c r="L1002" s="73"/>
      <c r="M1002" s="74"/>
      <c r="N1002" s="74"/>
      <c r="O1002" s="74"/>
      <c r="P1002" s="74"/>
      <c r="Q1002" s="74"/>
      <c r="R1002" s="74"/>
    </row>
    <row r="1003" spans="1:18">
      <c r="A1003" s="29">
        <v>250813141600</v>
      </c>
      <c r="B1003" s="61"/>
      <c r="C1003" s="4" t="s">
        <v>3215</v>
      </c>
      <c r="D1003" s="4" t="s">
        <v>4004</v>
      </c>
      <c r="E1003" s="26" t="s">
        <v>4112</v>
      </c>
      <c r="F1003" s="3" t="s">
        <v>4113</v>
      </c>
      <c r="G1003" s="138" t="s">
        <v>1435</v>
      </c>
      <c r="H1003" s="62"/>
      <c r="J1003" s="64" t="s">
        <v>4114</v>
      </c>
      <c r="K1003" s="13"/>
      <c r="L1003" s="73"/>
      <c r="M1003" s="74"/>
      <c r="N1003" s="74" t="s">
        <v>4115</v>
      </c>
      <c r="O1003" s="74"/>
      <c r="P1003" s="74"/>
      <c r="Q1003" s="74"/>
      <c r="R1003" s="74"/>
    </row>
    <row r="1004" spans="1:18">
      <c r="A1004" s="29">
        <v>250813141500</v>
      </c>
      <c r="B1004" s="61"/>
      <c r="C1004" s="4" t="s">
        <v>3215</v>
      </c>
      <c r="D1004" s="4" t="s">
        <v>4004</v>
      </c>
      <c r="E1004" s="26" t="s">
        <v>4116</v>
      </c>
      <c r="F1004" s="3" t="s">
        <v>2085</v>
      </c>
      <c r="G1004" s="138" t="s">
        <v>1435</v>
      </c>
      <c r="H1004" s="62"/>
      <c r="J1004" s="64" t="s">
        <v>4117</v>
      </c>
      <c r="K1004" s="13" t="s">
        <v>4118</v>
      </c>
      <c r="L1004" s="73"/>
      <c r="M1004" s="74"/>
      <c r="N1004" s="74" t="s">
        <v>4119</v>
      </c>
      <c r="O1004" s="74"/>
      <c r="P1004" s="74"/>
      <c r="Q1004" s="74"/>
      <c r="R1004" s="74"/>
    </row>
    <row r="1005" spans="1:18">
      <c r="A1005" s="29">
        <v>250425201625</v>
      </c>
      <c r="B1005" s="61"/>
      <c r="C1005" s="4" t="s">
        <v>3215</v>
      </c>
      <c r="D1005" s="4" t="s">
        <v>4004</v>
      </c>
      <c r="E1005" s="26" t="s">
        <v>4120</v>
      </c>
      <c r="F1005" s="3" t="s">
        <v>2085</v>
      </c>
      <c r="G1005" s="138" t="s">
        <v>1435</v>
      </c>
      <c r="H1005" s="62"/>
      <c r="J1005" s="64" t="s">
        <v>4121</v>
      </c>
      <c r="K1005" s="13"/>
      <c r="L1005" s="73"/>
      <c r="M1005" s="74"/>
      <c r="N1005" s="74" t="s">
        <v>4122</v>
      </c>
      <c r="O1005" s="74"/>
      <c r="P1005" s="74"/>
      <c r="Q1005" s="74"/>
      <c r="R1005" s="74"/>
    </row>
    <row r="1006" spans="1:18">
      <c r="A1006" s="29">
        <v>250717102628</v>
      </c>
      <c r="B1006" s="61"/>
      <c r="C1006" s="4" t="s">
        <v>3215</v>
      </c>
      <c r="D1006" s="4" t="s">
        <v>4004</v>
      </c>
      <c r="E1006" s="26" t="s">
        <v>4123</v>
      </c>
      <c r="F1006" s="3" t="s">
        <v>1459</v>
      </c>
      <c r="G1006" s="138" t="s">
        <v>1435</v>
      </c>
      <c r="H1006" s="62"/>
      <c r="J1006" s="64" t="s">
        <v>4124</v>
      </c>
      <c r="K1006" s="13"/>
      <c r="L1006" s="73"/>
      <c r="M1006" s="74"/>
      <c r="N1006" s="74"/>
      <c r="O1006" s="74"/>
      <c r="P1006" s="74"/>
      <c r="Q1006" s="74"/>
      <c r="R1006" s="74"/>
    </row>
    <row r="1007" spans="1:18">
      <c r="A1007" s="29">
        <v>250425201704</v>
      </c>
      <c r="B1007" s="61"/>
      <c r="C1007" s="4" t="s">
        <v>3215</v>
      </c>
      <c r="D1007" s="4" t="s">
        <v>4004</v>
      </c>
      <c r="E1007" s="26" t="s">
        <v>4125</v>
      </c>
      <c r="F1007" s="3" t="s">
        <v>4103</v>
      </c>
      <c r="G1007" s="138" t="s">
        <v>1435</v>
      </c>
      <c r="H1007" s="62"/>
      <c r="J1007" s="64" t="s">
        <v>4126</v>
      </c>
      <c r="K1007" s="13"/>
      <c r="L1007" s="73"/>
      <c r="M1007" s="74"/>
      <c r="N1007" s="74" t="s">
        <v>4127</v>
      </c>
      <c r="O1007" s="74"/>
      <c r="P1007" s="74"/>
      <c r="Q1007" s="74"/>
      <c r="R1007" s="74"/>
    </row>
    <row r="1008" spans="1:18">
      <c r="A1008" s="29">
        <v>250827111200</v>
      </c>
      <c r="B1008" s="61"/>
      <c r="C1008" s="4" t="s">
        <v>3215</v>
      </c>
      <c r="D1008" s="4" t="s">
        <v>4004</v>
      </c>
      <c r="E1008" s="26" t="s">
        <v>4128</v>
      </c>
      <c r="F1008" s="3" t="s">
        <v>4129</v>
      </c>
      <c r="G1008" s="138" t="s">
        <v>1435</v>
      </c>
      <c r="H1008" s="62"/>
      <c r="J1008" s="3" t="s">
        <v>4130</v>
      </c>
      <c r="K1008" s="13"/>
      <c r="L1008" s="73"/>
      <c r="M1008" s="74"/>
      <c r="N1008" s="74"/>
      <c r="O1008" s="74" t="s">
        <v>4131</v>
      </c>
      <c r="P1008" s="74"/>
      <c r="Q1008" s="74"/>
      <c r="R1008" s="74"/>
    </row>
    <row r="1009" spans="1:18" ht="43.5">
      <c r="A1009" s="29">
        <v>250827111000</v>
      </c>
      <c r="B1009" s="61"/>
      <c r="C1009" s="4" t="s">
        <v>3215</v>
      </c>
      <c r="D1009" s="4" t="s">
        <v>4004</v>
      </c>
      <c r="E1009" s="26" t="s">
        <v>4132</v>
      </c>
      <c r="F1009" s="3" t="s">
        <v>1531</v>
      </c>
      <c r="G1009" s="138" t="s">
        <v>1435</v>
      </c>
      <c r="H1009" s="62"/>
      <c r="J1009" s="110" t="s">
        <v>4133</v>
      </c>
      <c r="K1009" s="13"/>
      <c r="L1009" s="73"/>
      <c r="M1009" s="74"/>
      <c r="N1009" s="74"/>
      <c r="O1009" s="74" t="s">
        <v>4134</v>
      </c>
      <c r="P1009" s="74"/>
      <c r="Q1009" s="74"/>
      <c r="R1009" s="74"/>
    </row>
    <row r="1010" spans="1:18">
      <c r="A1010" s="29">
        <v>250909103906</v>
      </c>
      <c r="B1010" s="61"/>
      <c r="C1010" s="4" t="s">
        <v>3215</v>
      </c>
      <c r="D1010" s="4" t="s">
        <v>4004</v>
      </c>
      <c r="E1010" s="26" t="s">
        <v>4135</v>
      </c>
      <c r="F1010" s="3" t="s">
        <v>1690</v>
      </c>
      <c r="G1010" s="139" t="s">
        <v>1435</v>
      </c>
      <c r="H1010" s="62"/>
      <c r="J1010" s="3" t="s">
        <v>4136</v>
      </c>
      <c r="K1010" s="13" t="s">
        <v>4137</v>
      </c>
      <c r="L1010" s="73" t="s">
        <v>4138</v>
      </c>
      <c r="M1010" s="74" t="s">
        <v>4139</v>
      </c>
      <c r="N1010" s="74" t="s">
        <v>4140</v>
      </c>
      <c r="O1010" s="74" t="s">
        <v>4139</v>
      </c>
      <c r="P1010" s="74"/>
      <c r="Q1010" s="74"/>
      <c r="R1010" s="74"/>
    </row>
    <row r="1011" spans="1:18">
      <c r="A1011" s="29">
        <v>241112000137</v>
      </c>
      <c r="B1011" s="59" t="s">
        <v>1430</v>
      </c>
      <c r="C1011" s="4" t="s">
        <v>3215</v>
      </c>
      <c r="D1011" s="4" t="s">
        <v>4004</v>
      </c>
      <c r="E1011" s="26" t="s">
        <v>4141</v>
      </c>
      <c r="F1011" s="3" t="s">
        <v>3814</v>
      </c>
      <c r="G1011" s="138" t="s">
        <v>1435</v>
      </c>
      <c r="H1011" s="60"/>
      <c r="J1011" s="64" t="s">
        <v>4142</v>
      </c>
      <c r="K1011" s="11"/>
      <c r="L1011" s="73" t="s">
        <v>4143</v>
      </c>
      <c r="M1011" s="74" t="s">
        <v>4144</v>
      </c>
      <c r="N1011" s="74"/>
      <c r="O1011" s="74"/>
      <c r="P1011" s="74"/>
      <c r="Q1011" s="74"/>
      <c r="R1011" s="74"/>
    </row>
    <row r="1012" spans="1:18">
      <c r="A1012" s="29">
        <v>241112000138</v>
      </c>
      <c r="B1012" s="59" t="s">
        <v>1430</v>
      </c>
      <c r="C1012" s="4" t="s">
        <v>3215</v>
      </c>
      <c r="D1012" s="4" t="s">
        <v>4004</v>
      </c>
      <c r="E1012" s="26" t="s">
        <v>4145</v>
      </c>
      <c r="F1012" s="3" t="s">
        <v>1942</v>
      </c>
      <c r="G1012" s="137" t="s">
        <v>1435</v>
      </c>
      <c r="H1012" s="60"/>
      <c r="I1012" s="118" t="s">
        <v>1403</v>
      </c>
      <c r="J1012" s="64" t="s">
        <v>4146</v>
      </c>
      <c r="K1012" s="11"/>
      <c r="L1012" s="73" t="s">
        <v>4147</v>
      </c>
      <c r="M1012" s="74" t="s">
        <v>4010</v>
      </c>
      <c r="N1012" s="74" t="s">
        <v>4148</v>
      </c>
      <c r="O1012" s="74" t="s">
        <v>4010</v>
      </c>
      <c r="P1012" s="74" t="s">
        <v>1421</v>
      </c>
      <c r="Q1012" s="74"/>
      <c r="R1012" s="74"/>
    </row>
    <row r="1013" spans="1:18">
      <c r="A1013" s="29">
        <v>241112000139</v>
      </c>
      <c r="B1013" s="59" t="s">
        <v>1430</v>
      </c>
      <c r="C1013" s="4" t="s">
        <v>3215</v>
      </c>
      <c r="D1013" s="4" t="s">
        <v>4004</v>
      </c>
      <c r="E1013" s="26" t="s">
        <v>4149</v>
      </c>
      <c r="F1013" s="3" t="s">
        <v>1942</v>
      </c>
      <c r="G1013" s="137" t="s">
        <v>1435</v>
      </c>
      <c r="H1013" s="60"/>
      <c r="J1013" s="64" t="s">
        <v>4150</v>
      </c>
      <c r="K1013" s="11" t="s">
        <v>4151</v>
      </c>
      <c r="L1013" s="73" t="s">
        <v>4138</v>
      </c>
      <c r="M1013" s="74" t="s">
        <v>4139</v>
      </c>
      <c r="N1013" s="74" t="s">
        <v>4152</v>
      </c>
      <c r="O1013" s="74" t="s">
        <v>4139</v>
      </c>
      <c r="P1013" s="74"/>
      <c r="Q1013" s="74"/>
      <c r="R1013" s="74"/>
    </row>
    <row r="1014" spans="1:18">
      <c r="A1014" s="29">
        <v>250425201703</v>
      </c>
      <c r="B1014" s="61"/>
      <c r="C1014" s="4" t="s">
        <v>3215</v>
      </c>
      <c r="D1014" s="4" t="s">
        <v>4004</v>
      </c>
      <c r="E1014" s="26" t="s">
        <v>4153</v>
      </c>
      <c r="F1014" s="3" t="s">
        <v>4039</v>
      </c>
      <c r="G1014" s="138" t="s">
        <v>1435</v>
      </c>
      <c r="H1014" s="62"/>
      <c r="J1014" s="64" t="s">
        <v>4154</v>
      </c>
      <c r="K1014" s="13"/>
      <c r="L1014" s="73"/>
      <c r="M1014" s="74"/>
      <c r="N1014" s="74" t="s">
        <v>4155</v>
      </c>
      <c r="O1014" s="74"/>
      <c r="P1014" s="74"/>
      <c r="Q1014" s="74"/>
      <c r="R1014" s="74"/>
    </row>
    <row r="1015" spans="1:18">
      <c r="A1015" s="29">
        <v>250408145000</v>
      </c>
      <c r="B1015" s="59" t="s">
        <v>1430</v>
      </c>
      <c r="C1015" s="4" t="s">
        <v>3215</v>
      </c>
      <c r="D1015" s="4" t="s">
        <v>4004</v>
      </c>
      <c r="E1015" s="26" t="s">
        <v>4156</v>
      </c>
      <c r="F1015" s="3" t="s">
        <v>2915</v>
      </c>
      <c r="G1015" s="137" t="s">
        <v>1435</v>
      </c>
      <c r="H1015" s="60"/>
      <c r="J1015" s="64" t="s">
        <v>4157</v>
      </c>
      <c r="K1015" s="11"/>
      <c r="L1015" s="73"/>
      <c r="M1015" s="74" t="s">
        <v>4158</v>
      </c>
      <c r="N1015" s="74" t="s">
        <v>4159</v>
      </c>
      <c r="O1015" s="74" t="s">
        <v>4158</v>
      </c>
      <c r="P1015" s="74"/>
      <c r="Q1015" s="74"/>
      <c r="R1015" s="74"/>
    </row>
    <row r="1016" spans="1:18">
      <c r="A1016" s="29">
        <v>250425201620</v>
      </c>
      <c r="B1016" s="61"/>
      <c r="C1016" s="4" t="s">
        <v>3215</v>
      </c>
      <c r="D1016" s="4" t="s">
        <v>4004</v>
      </c>
      <c r="E1016" s="26" t="s">
        <v>4160</v>
      </c>
      <c r="F1016" s="3" t="s">
        <v>3113</v>
      </c>
      <c r="G1016" s="138" t="s">
        <v>1435</v>
      </c>
      <c r="H1016" s="62"/>
      <c r="J1016" s="64" t="s">
        <v>4161</v>
      </c>
      <c r="K1016" s="13"/>
      <c r="L1016" s="73"/>
      <c r="M1016" s="74"/>
      <c r="N1016" s="74" t="s">
        <v>4162</v>
      </c>
      <c r="O1016" s="74"/>
      <c r="P1016" s="74"/>
      <c r="Q1016" s="74"/>
      <c r="R1016" s="74"/>
    </row>
    <row r="1017" spans="1:18">
      <c r="A1017" s="29">
        <v>250827102800</v>
      </c>
      <c r="B1017" s="61"/>
      <c r="C1017" s="4" t="s">
        <v>3215</v>
      </c>
      <c r="D1017" s="4" t="s">
        <v>4004</v>
      </c>
      <c r="E1017" s="26" t="s">
        <v>4163</v>
      </c>
      <c r="F1017" s="3" t="s">
        <v>3454</v>
      </c>
      <c r="G1017" s="138" t="s">
        <v>1435</v>
      </c>
      <c r="H1017" s="62"/>
      <c r="J1017" s="3" t="s">
        <v>4164</v>
      </c>
      <c r="K1017" s="13" t="s">
        <v>4165</v>
      </c>
      <c r="L1017" s="73"/>
      <c r="M1017" s="74"/>
      <c r="N1017" s="74"/>
      <c r="O1017" s="74"/>
      <c r="P1017" s="74"/>
      <c r="Q1017" s="74"/>
      <c r="R1017" s="74"/>
    </row>
    <row r="1018" spans="1:18">
      <c r="A1018" s="29">
        <v>250827121000</v>
      </c>
      <c r="B1018" s="61"/>
      <c r="C1018" s="4" t="s">
        <v>3215</v>
      </c>
      <c r="D1018" s="4" t="s">
        <v>4004</v>
      </c>
      <c r="E1018" s="26" t="s">
        <v>4166</v>
      </c>
      <c r="F1018" s="3" t="s">
        <v>1531</v>
      </c>
      <c r="G1018" s="138" t="s">
        <v>1435</v>
      </c>
      <c r="H1018" s="62"/>
      <c r="J1018" s="3" t="s">
        <v>4107</v>
      </c>
      <c r="K1018" s="13"/>
      <c r="L1018" s="73"/>
      <c r="M1018" s="74" t="s">
        <v>4108</v>
      </c>
      <c r="N1018" s="74"/>
      <c r="O1018" s="74"/>
      <c r="P1018" s="74"/>
      <c r="Q1018" s="74"/>
      <c r="R1018" s="74"/>
    </row>
    <row r="1019" spans="1:18">
      <c r="A1019" s="29">
        <v>250827120600</v>
      </c>
      <c r="B1019" s="61"/>
      <c r="C1019" s="4" t="s">
        <v>3215</v>
      </c>
      <c r="D1019" s="4" t="s">
        <v>4004</v>
      </c>
      <c r="E1019" s="26" t="s">
        <v>4167</v>
      </c>
      <c r="F1019" s="3" t="s">
        <v>1531</v>
      </c>
      <c r="G1019" s="138" t="s">
        <v>1435</v>
      </c>
      <c r="H1019" s="62"/>
      <c r="J1019" s="3" t="s">
        <v>4107</v>
      </c>
      <c r="K1019" s="13"/>
      <c r="L1019" s="73"/>
      <c r="M1019" s="74" t="s">
        <v>4108</v>
      </c>
      <c r="N1019" s="74"/>
      <c r="O1019" s="74"/>
      <c r="P1019" s="74"/>
      <c r="Q1019" s="74"/>
      <c r="R1019" s="74"/>
    </row>
    <row r="1020" spans="1:18">
      <c r="A1020" s="29">
        <v>250827121400</v>
      </c>
      <c r="B1020" s="61"/>
      <c r="C1020" s="4" t="s">
        <v>3215</v>
      </c>
      <c r="D1020" s="4" t="s">
        <v>4004</v>
      </c>
      <c r="E1020" s="26" t="s">
        <v>4168</v>
      </c>
      <c r="F1020" s="3" t="s">
        <v>1531</v>
      </c>
      <c r="G1020" s="138" t="s">
        <v>1435</v>
      </c>
      <c r="H1020" s="62"/>
      <c r="J1020" s="3" t="s">
        <v>4107</v>
      </c>
      <c r="K1020" s="13"/>
      <c r="L1020" s="73"/>
      <c r="M1020" s="74" t="s">
        <v>4108</v>
      </c>
      <c r="N1020" s="74"/>
      <c r="O1020" s="74"/>
      <c r="P1020" s="74"/>
      <c r="Q1020" s="74"/>
      <c r="R1020" s="74"/>
    </row>
    <row r="1021" spans="1:18">
      <c r="A1021" s="29">
        <v>250827121200</v>
      </c>
      <c r="B1021" s="61"/>
      <c r="C1021" s="4" t="s">
        <v>3215</v>
      </c>
      <c r="D1021" s="4" t="s">
        <v>4004</v>
      </c>
      <c r="E1021" s="26" t="s">
        <v>4169</v>
      </c>
      <c r="F1021" s="3" t="s">
        <v>1531</v>
      </c>
      <c r="G1021" s="138" t="s">
        <v>1435</v>
      </c>
      <c r="H1021" s="62"/>
      <c r="J1021" s="3" t="s">
        <v>4107</v>
      </c>
      <c r="K1021" s="13"/>
      <c r="L1021" s="73"/>
      <c r="M1021" s="74" t="s">
        <v>4108</v>
      </c>
      <c r="N1021" s="74"/>
      <c r="O1021" s="74"/>
      <c r="P1021" s="74"/>
      <c r="Q1021" s="74"/>
      <c r="R1021" s="74"/>
    </row>
    <row r="1022" spans="1:18">
      <c r="A1022" s="29">
        <v>250827120800</v>
      </c>
      <c r="B1022" s="61"/>
      <c r="C1022" s="4" t="s">
        <v>3215</v>
      </c>
      <c r="D1022" s="4" t="s">
        <v>4004</v>
      </c>
      <c r="E1022" s="26" t="s">
        <v>4170</v>
      </c>
      <c r="F1022" s="3" t="s">
        <v>1531</v>
      </c>
      <c r="G1022" s="138" t="s">
        <v>1435</v>
      </c>
      <c r="H1022" s="62"/>
      <c r="J1022" s="3" t="s">
        <v>4107</v>
      </c>
      <c r="K1022" s="13"/>
      <c r="L1022" s="73"/>
      <c r="M1022" s="74" t="s">
        <v>4108</v>
      </c>
      <c r="N1022" s="74"/>
      <c r="O1022" s="74"/>
      <c r="P1022" s="74"/>
      <c r="Q1022" s="74"/>
      <c r="R1022" s="74"/>
    </row>
    <row r="1023" spans="1:18">
      <c r="A1023" s="29">
        <v>250827121600</v>
      </c>
      <c r="B1023" s="61"/>
      <c r="C1023" s="4" t="s">
        <v>3215</v>
      </c>
      <c r="D1023" s="4" t="s">
        <v>4004</v>
      </c>
      <c r="E1023" s="26" t="s">
        <v>4171</v>
      </c>
      <c r="F1023" s="3" t="s">
        <v>1531</v>
      </c>
      <c r="G1023" s="138" t="s">
        <v>1435</v>
      </c>
      <c r="H1023" s="62"/>
      <c r="J1023" s="3" t="s">
        <v>4107</v>
      </c>
      <c r="K1023" s="13"/>
      <c r="L1023" s="73"/>
      <c r="M1023" s="74" t="s">
        <v>4108</v>
      </c>
      <c r="N1023" s="74"/>
      <c r="O1023" s="74"/>
      <c r="P1023" s="74"/>
      <c r="Q1023" s="74"/>
      <c r="R1023" s="74"/>
    </row>
    <row r="1024" spans="1:18">
      <c r="A1024" s="29">
        <v>250827121900</v>
      </c>
      <c r="B1024" s="61"/>
      <c r="C1024" s="4" t="s">
        <v>3215</v>
      </c>
      <c r="D1024" s="4" t="s">
        <v>4004</v>
      </c>
      <c r="E1024" s="26" t="s">
        <v>4172</v>
      </c>
      <c r="F1024" s="3" t="s">
        <v>1531</v>
      </c>
      <c r="G1024" s="138" t="s">
        <v>1435</v>
      </c>
      <c r="H1024" s="62"/>
      <c r="J1024" s="3" t="s">
        <v>4107</v>
      </c>
      <c r="K1024" s="13"/>
      <c r="L1024" s="73"/>
      <c r="M1024" s="74" t="s">
        <v>4108</v>
      </c>
      <c r="N1024" s="74"/>
      <c r="O1024" s="74"/>
      <c r="P1024" s="74"/>
      <c r="Q1024" s="74"/>
      <c r="R1024" s="74"/>
    </row>
    <row r="1025" spans="1:18">
      <c r="A1025" s="29">
        <v>250425201624</v>
      </c>
      <c r="B1025" s="61"/>
      <c r="C1025" s="4" t="s">
        <v>3215</v>
      </c>
      <c r="D1025" s="4" t="s">
        <v>4004</v>
      </c>
      <c r="E1025" s="26" t="s">
        <v>4173</v>
      </c>
      <c r="F1025" s="3" t="s">
        <v>2602</v>
      </c>
      <c r="G1025" s="138" t="s">
        <v>1435</v>
      </c>
      <c r="H1025" s="62"/>
      <c r="J1025" s="64" t="s">
        <v>4174</v>
      </c>
      <c r="K1025" s="13"/>
      <c r="L1025" s="73"/>
      <c r="M1025" s="74"/>
      <c r="N1025" s="74" t="s">
        <v>4175</v>
      </c>
      <c r="O1025" s="74"/>
      <c r="P1025" s="74"/>
      <c r="Q1025" s="74"/>
      <c r="R1025" s="74"/>
    </row>
    <row r="1026" spans="1:18">
      <c r="A1026" s="29">
        <v>250909103900</v>
      </c>
      <c r="B1026" s="61"/>
      <c r="C1026" s="4" t="s">
        <v>3215</v>
      </c>
      <c r="D1026" s="4" t="s">
        <v>4004</v>
      </c>
      <c r="E1026" s="26" t="s">
        <v>4176</v>
      </c>
      <c r="F1026" s="3" t="s">
        <v>1690</v>
      </c>
      <c r="G1026" s="139" t="s">
        <v>1435</v>
      </c>
      <c r="H1026" s="62"/>
      <c r="J1026" s="3" t="s">
        <v>4177</v>
      </c>
      <c r="K1026" s="13" t="s">
        <v>4137</v>
      </c>
      <c r="L1026" s="73" t="s">
        <v>4138</v>
      </c>
      <c r="M1026" s="74" t="s">
        <v>4139</v>
      </c>
      <c r="N1026" s="74" t="s">
        <v>4178</v>
      </c>
      <c r="O1026" s="74" t="s">
        <v>4139</v>
      </c>
      <c r="P1026" s="74"/>
      <c r="Q1026" s="74"/>
      <c r="R1026" s="74"/>
    </row>
    <row r="1027" spans="1:18">
      <c r="A1027" s="29">
        <v>250425201623</v>
      </c>
      <c r="B1027" s="61"/>
      <c r="C1027" s="4" t="s">
        <v>3215</v>
      </c>
      <c r="D1027" s="4" t="s">
        <v>4004</v>
      </c>
      <c r="E1027" s="26" t="s">
        <v>4179</v>
      </c>
      <c r="F1027" s="3" t="s">
        <v>2602</v>
      </c>
      <c r="G1027" s="138" t="s">
        <v>1435</v>
      </c>
      <c r="H1027" s="62"/>
      <c r="J1027" s="64" t="s">
        <v>4180</v>
      </c>
      <c r="K1027" s="13"/>
      <c r="L1027" s="73"/>
      <c r="M1027" s="74"/>
      <c r="N1027" s="74" t="s">
        <v>4181</v>
      </c>
      <c r="O1027" s="74"/>
      <c r="P1027" s="74"/>
      <c r="Q1027" s="74"/>
      <c r="R1027" s="74"/>
    </row>
    <row r="1028" spans="1:18">
      <c r="A1028" s="29">
        <v>250331125903</v>
      </c>
      <c r="B1028" s="59" t="s">
        <v>1430</v>
      </c>
      <c r="C1028" s="4" t="s">
        <v>3215</v>
      </c>
      <c r="D1028" s="4" t="s">
        <v>4004</v>
      </c>
      <c r="E1028" s="26" t="s">
        <v>4182</v>
      </c>
      <c r="F1028" s="3" t="s">
        <v>4183</v>
      </c>
      <c r="G1028" s="137" t="s">
        <v>1435</v>
      </c>
      <c r="H1028" s="60"/>
      <c r="J1028" s="64" t="s">
        <v>4184</v>
      </c>
      <c r="K1028" s="13"/>
      <c r="L1028" s="73"/>
      <c r="M1028" s="74"/>
      <c r="N1028" s="74" t="s">
        <v>4185</v>
      </c>
      <c r="O1028" s="74"/>
      <c r="P1028" s="74"/>
      <c r="Q1028" s="74"/>
      <c r="R1028" s="74"/>
    </row>
    <row r="1029" spans="1:18">
      <c r="A1029" s="29">
        <v>250827112000</v>
      </c>
      <c r="B1029" s="61"/>
      <c r="C1029" s="4" t="s">
        <v>3215</v>
      </c>
      <c r="D1029" s="4" t="s">
        <v>4004</v>
      </c>
      <c r="E1029" s="26" t="s">
        <v>4186</v>
      </c>
      <c r="F1029" s="3" t="s">
        <v>4187</v>
      </c>
      <c r="G1029" s="138" t="s">
        <v>1435</v>
      </c>
      <c r="H1029" s="62"/>
      <c r="J1029" s="3" t="s">
        <v>4188</v>
      </c>
      <c r="K1029" s="13"/>
      <c r="L1029" s="73"/>
      <c r="M1029" s="74" t="s">
        <v>4189</v>
      </c>
      <c r="N1029" s="74"/>
      <c r="O1029" s="74"/>
      <c r="P1029" s="74"/>
      <c r="Q1029" s="74"/>
      <c r="R1029" s="74"/>
    </row>
    <row r="1030" spans="1:18">
      <c r="A1030" s="29">
        <v>250827112200</v>
      </c>
      <c r="B1030" s="61"/>
      <c r="C1030" s="4" t="s">
        <v>3215</v>
      </c>
      <c r="D1030" s="4" t="s">
        <v>4004</v>
      </c>
      <c r="E1030" s="26" t="s">
        <v>4190</v>
      </c>
      <c r="F1030" s="3" t="s">
        <v>1584</v>
      </c>
      <c r="G1030" s="138" t="s">
        <v>1435</v>
      </c>
      <c r="H1030" s="62"/>
      <c r="J1030" s="3" t="s">
        <v>4191</v>
      </c>
      <c r="K1030" s="13"/>
      <c r="L1030" s="73"/>
      <c r="M1030" s="74" t="s">
        <v>4192</v>
      </c>
      <c r="N1030" s="74"/>
      <c r="O1030" s="74"/>
      <c r="P1030" s="74"/>
      <c r="Q1030" s="74"/>
      <c r="R1030" s="74"/>
    </row>
    <row r="1031" spans="1:18">
      <c r="A1031" s="29">
        <v>250813110500</v>
      </c>
      <c r="B1031" s="61"/>
      <c r="C1031" s="4" t="s">
        <v>3215</v>
      </c>
      <c r="D1031" s="4" t="s">
        <v>4004</v>
      </c>
      <c r="E1031" s="3" t="s">
        <v>4193</v>
      </c>
      <c r="F1031" s="3" t="s">
        <v>3061</v>
      </c>
      <c r="G1031" s="138" t="s">
        <v>1435</v>
      </c>
      <c r="H1031" s="62"/>
      <c r="J1031" s="64" t="s">
        <v>4194</v>
      </c>
      <c r="K1031" s="13"/>
      <c r="L1031" s="73"/>
      <c r="M1031" s="74"/>
      <c r="N1031" s="74" t="s">
        <v>4195</v>
      </c>
      <c r="O1031" s="74"/>
      <c r="P1031" s="74"/>
      <c r="Q1031" s="74"/>
      <c r="R1031" s="74"/>
    </row>
    <row r="1032" spans="1:18">
      <c r="A1032" s="29">
        <v>250813110400</v>
      </c>
      <c r="B1032" s="61"/>
      <c r="C1032" s="4" t="s">
        <v>3215</v>
      </c>
      <c r="D1032" s="4" t="s">
        <v>4004</v>
      </c>
      <c r="E1032" s="3" t="s">
        <v>4196</v>
      </c>
      <c r="F1032" s="3" t="s">
        <v>4039</v>
      </c>
      <c r="G1032" s="137" t="s">
        <v>1435</v>
      </c>
      <c r="H1032" s="62"/>
      <c r="J1032" s="64" t="s">
        <v>4197</v>
      </c>
      <c r="K1032" s="13"/>
      <c r="L1032" s="73"/>
      <c r="M1032" s="74"/>
      <c r="N1032" s="74" t="s">
        <v>4198</v>
      </c>
      <c r="O1032" s="74"/>
      <c r="P1032" s="74"/>
      <c r="Q1032" s="74"/>
      <c r="R1032" s="74"/>
    </row>
    <row r="1033" spans="1:18">
      <c r="A1033" s="29">
        <v>251020145500</v>
      </c>
      <c r="B1033" s="61"/>
      <c r="C1033" s="4" t="s">
        <v>3215</v>
      </c>
      <c r="D1033" s="4" t="s">
        <v>4004</v>
      </c>
      <c r="E1033" s="3" t="s">
        <v>4199</v>
      </c>
      <c r="F1033" s="3" t="s">
        <v>4200</v>
      </c>
      <c r="G1033" s="138" t="s">
        <v>1435</v>
      </c>
      <c r="H1033" s="62"/>
      <c r="J1033" s="3" t="s">
        <v>4201</v>
      </c>
      <c r="K1033" s="13"/>
      <c r="L1033" s="73"/>
      <c r="M1033" s="74"/>
      <c r="N1033" s="74" t="s">
        <v>4202</v>
      </c>
      <c r="O1033" s="74" t="s">
        <v>4202</v>
      </c>
      <c r="P1033" s="74"/>
      <c r="Q1033" s="74"/>
      <c r="R1033" s="74"/>
    </row>
    <row r="1034" spans="1:18">
      <c r="A1034" s="29">
        <v>250717102631</v>
      </c>
      <c r="B1034" s="61"/>
      <c r="C1034" s="4" t="s">
        <v>3215</v>
      </c>
      <c r="D1034" s="4" t="s">
        <v>4004</v>
      </c>
      <c r="E1034" s="3" t="s">
        <v>4203</v>
      </c>
      <c r="F1034" s="3" t="s">
        <v>1459</v>
      </c>
      <c r="G1034" s="138" t="s">
        <v>1435</v>
      </c>
      <c r="H1034" s="62"/>
      <c r="J1034" s="64" t="s">
        <v>4204</v>
      </c>
      <c r="K1034" s="13"/>
      <c r="L1034" s="73"/>
      <c r="M1034" s="74"/>
      <c r="N1034" s="74"/>
      <c r="O1034" s="74"/>
      <c r="P1034" s="74"/>
      <c r="Q1034" s="74"/>
      <c r="R1034" s="74"/>
    </row>
    <row r="1035" spans="1:18">
      <c r="A1035" s="29">
        <v>250414091401</v>
      </c>
      <c r="B1035" s="59" t="s">
        <v>1430</v>
      </c>
      <c r="C1035" s="4" t="s">
        <v>3215</v>
      </c>
      <c r="D1035" s="4" t="s">
        <v>4004</v>
      </c>
      <c r="E1035" s="26" t="s">
        <v>4205</v>
      </c>
      <c r="F1035" s="3" t="s">
        <v>2391</v>
      </c>
      <c r="G1035" s="137" t="s">
        <v>1435</v>
      </c>
      <c r="H1035" s="60"/>
      <c r="J1035" s="64" t="s">
        <v>4206</v>
      </c>
      <c r="K1035" s="13" t="s">
        <v>4207</v>
      </c>
      <c r="L1035" s="73"/>
      <c r="M1035" s="74"/>
      <c r="N1035" s="74" t="s">
        <v>4208</v>
      </c>
      <c r="O1035" s="74"/>
      <c r="P1035" s="74"/>
      <c r="Q1035" s="74"/>
      <c r="R1035" s="74"/>
    </row>
    <row r="1036" spans="1:18">
      <c r="A1036" s="29">
        <v>250827103100</v>
      </c>
      <c r="B1036" s="61"/>
      <c r="C1036" s="4" t="s">
        <v>3215</v>
      </c>
      <c r="D1036" s="4" t="s">
        <v>4004</v>
      </c>
      <c r="E1036" s="3" t="s">
        <v>4209</v>
      </c>
      <c r="F1036" s="3" t="s">
        <v>4210</v>
      </c>
      <c r="G1036" s="138" t="s">
        <v>1435</v>
      </c>
      <c r="H1036" s="62"/>
      <c r="J1036" s="3" t="s">
        <v>4211</v>
      </c>
      <c r="K1036" s="13"/>
      <c r="L1036" s="73"/>
      <c r="M1036" s="74"/>
      <c r="N1036" s="74"/>
      <c r="O1036" s="74" t="s">
        <v>4212</v>
      </c>
      <c r="P1036" s="74"/>
      <c r="Q1036" s="74"/>
      <c r="R1036" s="74"/>
    </row>
    <row r="1037" spans="1:18">
      <c r="A1037" s="29">
        <v>250827104300</v>
      </c>
      <c r="B1037" s="61"/>
      <c r="C1037" s="4" t="s">
        <v>3215</v>
      </c>
      <c r="D1037" s="4" t="s">
        <v>4004</v>
      </c>
      <c r="E1037" s="26" t="s">
        <v>4213</v>
      </c>
      <c r="F1037" s="3" t="s">
        <v>1448</v>
      </c>
      <c r="G1037" s="138" t="s">
        <v>1435</v>
      </c>
      <c r="H1037" s="62"/>
      <c r="J1037" s="3" t="s">
        <v>4214</v>
      </c>
      <c r="K1037" s="13"/>
      <c r="L1037" s="73"/>
      <c r="M1037" s="74"/>
      <c r="N1037" s="74"/>
      <c r="O1037" s="74" t="s">
        <v>4215</v>
      </c>
      <c r="P1037" s="74"/>
      <c r="Q1037" s="74"/>
      <c r="R1037" s="74"/>
    </row>
    <row r="1038" spans="1:18">
      <c r="A1038" s="29">
        <v>241112000140</v>
      </c>
      <c r="B1038" s="59" t="s">
        <v>1430</v>
      </c>
      <c r="C1038" s="4" t="s">
        <v>3215</v>
      </c>
      <c r="D1038" s="4" t="s">
        <v>4004</v>
      </c>
      <c r="E1038" s="26" t="s">
        <v>4216</v>
      </c>
      <c r="F1038" s="3" t="s">
        <v>1531</v>
      </c>
      <c r="G1038" s="137" t="s">
        <v>1435</v>
      </c>
      <c r="H1038" s="60"/>
      <c r="J1038" s="64" t="s">
        <v>4217</v>
      </c>
      <c r="K1038" s="11"/>
      <c r="L1038" s="73" t="s">
        <v>4218</v>
      </c>
      <c r="M1038" s="74" t="s">
        <v>4219</v>
      </c>
      <c r="N1038" s="74"/>
      <c r="O1038" s="74" t="s">
        <v>4219</v>
      </c>
      <c r="P1038" s="74" t="s">
        <v>4220</v>
      </c>
      <c r="Q1038" s="74" t="s">
        <v>10704</v>
      </c>
      <c r="R1038" s="74"/>
    </row>
    <row r="1039" spans="1:18">
      <c r="A1039" s="29">
        <v>250331125904</v>
      </c>
      <c r="B1039" s="59" t="s">
        <v>1430</v>
      </c>
      <c r="C1039" s="4" t="s">
        <v>3215</v>
      </c>
      <c r="D1039" s="4" t="s">
        <v>4004</v>
      </c>
      <c r="E1039" s="26" t="s">
        <v>4221</v>
      </c>
      <c r="F1039" s="3" t="s">
        <v>4222</v>
      </c>
      <c r="G1039" s="137" t="s">
        <v>1435</v>
      </c>
      <c r="H1039" s="60"/>
      <c r="J1039" s="64" t="s">
        <v>4223</v>
      </c>
      <c r="K1039" s="13"/>
      <c r="L1039" s="73"/>
      <c r="M1039" s="74"/>
      <c r="N1039" s="74" t="s">
        <v>4224</v>
      </c>
      <c r="O1039" s="74"/>
      <c r="P1039" s="74"/>
      <c r="Q1039" s="74"/>
      <c r="R1039" s="74"/>
    </row>
    <row r="1040" spans="1:18">
      <c r="A1040" s="29">
        <v>250331155405</v>
      </c>
      <c r="B1040" s="59" t="s">
        <v>1430</v>
      </c>
      <c r="C1040" s="4" t="s">
        <v>3215</v>
      </c>
      <c r="D1040" s="4" t="s">
        <v>4004</v>
      </c>
      <c r="E1040" s="3" t="s">
        <v>4225</v>
      </c>
      <c r="F1040" s="3" t="s">
        <v>4032</v>
      </c>
      <c r="G1040" s="137" t="s">
        <v>1435</v>
      </c>
      <c r="H1040" s="60"/>
      <c r="J1040" s="64" t="s">
        <v>2899</v>
      </c>
      <c r="K1040" s="13"/>
      <c r="L1040" s="73"/>
      <c r="M1040" s="74"/>
      <c r="N1040" s="74" t="s">
        <v>4226</v>
      </c>
      <c r="O1040" s="74"/>
      <c r="P1040" s="74"/>
      <c r="Q1040" s="74"/>
      <c r="R1040" s="74"/>
    </row>
    <row r="1041" spans="1:18">
      <c r="A1041" s="29">
        <v>241112000141</v>
      </c>
      <c r="B1041" s="59" t="s">
        <v>1430</v>
      </c>
      <c r="C1041" s="4" t="s">
        <v>3215</v>
      </c>
      <c r="D1041" s="4" t="s">
        <v>4004</v>
      </c>
      <c r="E1041" s="3" t="s">
        <v>4227</v>
      </c>
      <c r="F1041" s="3" t="s">
        <v>4228</v>
      </c>
      <c r="G1041" s="137" t="s">
        <v>1435</v>
      </c>
      <c r="H1041" s="60"/>
      <c r="J1041" s="64" t="s">
        <v>4229</v>
      </c>
      <c r="K1041" s="11"/>
      <c r="L1041" s="73" t="s">
        <v>4230</v>
      </c>
      <c r="M1041" s="74" t="s">
        <v>4231</v>
      </c>
      <c r="N1041" s="74" t="s">
        <v>4232</v>
      </c>
      <c r="O1041" s="74" t="s">
        <v>4231</v>
      </c>
      <c r="P1041" s="74"/>
      <c r="Q1041" s="74" t="s">
        <v>10723</v>
      </c>
      <c r="R1041" s="74"/>
    </row>
    <row r="1042" spans="1:18">
      <c r="A1042" s="29">
        <v>241112000142</v>
      </c>
      <c r="B1042" s="59" t="s">
        <v>1430</v>
      </c>
      <c r="C1042" s="4" t="s">
        <v>3215</v>
      </c>
      <c r="D1042" s="4" t="s">
        <v>4004</v>
      </c>
      <c r="E1042" s="3" t="s">
        <v>4233</v>
      </c>
      <c r="F1042" s="3" t="s">
        <v>2391</v>
      </c>
      <c r="G1042" s="137" t="s">
        <v>1435</v>
      </c>
      <c r="H1042" s="60"/>
      <c r="J1042" s="64" t="s">
        <v>4234</v>
      </c>
      <c r="K1042" s="11"/>
      <c r="L1042" s="73" t="s">
        <v>4235</v>
      </c>
      <c r="M1042" s="74" t="s">
        <v>2889</v>
      </c>
      <c r="N1042" s="74" t="s">
        <v>4236</v>
      </c>
      <c r="O1042" s="74" t="s">
        <v>2889</v>
      </c>
      <c r="P1042" s="74"/>
      <c r="Q1042" s="74"/>
      <c r="R1042" s="74"/>
    </row>
    <row r="1043" spans="1:18">
      <c r="A1043" s="29">
        <v>250425201622</v>
      </c>
      <c r="B1043" s="61"/>
      <c r="C1043" s="4" t="s">
        <v>3215</v>
      </c>
      <c r="D1043" s="4" t="s">
        <v>4004</v>
      </c>
      <c r="E1043" s="3" t="s">
        <v>4237</v>
      </c>
      <c r="F1043" s="3" t="s">
        <v>2125</v>
      </c>
      <c r="G1043" s="138" t="s">
        <v>1435</v>
      </c>
      <c r="H1043" s="62"/>
      <c r="J1043" s="64" t="s">
        <v>4238</v>
      </c>
      <c r="K1043" s="13"/>
      <c r="L1043" s="73"/>
      <c r="M1043" s="74"/>
      <c r="N1043" s="74" t="s">
        <v>4239</v>
      </c>
      <c r="O1043" s="74"/>
      <c r="P1043" s="74"/>
      <c r="Q1043" s="74"/>
      <c r="R1043" s="74"/>
    </row>
    <row r="1044" spans="1:18">
      <c r="A1044" s="29">
        <v>250827110300</v>
      </c>
      <c r="B1044" s="61"/>
      <c r="C1044" s="4" t="s">
        <v>3215</v>
      </c>
      <c r="D1044" s="4" t="s">
        <v>4004</v>
      </c>
      <c r="E1044" s="3" t="s">
        <v>4240</v>
      </c>
      <c r="F1044" s="3" t="s">
        <v>1506</v>
      </c>
      <c r="G1044" s="138" t="s">
        <v>1435</v>
      </c>
      <c r="H1044" s="62"/>
      <c r="J1044" s="3" t="s">
        <v>4241</v>
      </c>
      <c r="K1044" s="13"/>
      <c r="L1044" s="73"/>
      <c r="M1044" s="74"/>
      <c r="N1044" s="74"/>
      <c r="O1044" s="74" t="s">
        <v>4242</v>
      </c>
      <c r="P1044" s="74"/>
      <c r="Q1044" s="74"/>
      <c r="R1044" s="74"/>
    </row>
    <row r="1045" spans="1:18">
      <c r="A1045" s="29">
        <v>250909103902</v>
      </c>
      <c r="B1045" s="61"/>
      <c r="C1045" s="4" t="s">
        <v>3215</v>
      </c>
      <c r="D1045" s="4" t="s">
        <v>4004</v>
      </c>
      <c r="E1045" s="3" t="s">
        <v>4243</v>
      </c>
      <c r="F1045" s="3" t="s">
        <v>1690</v>
      </c>
      <c r="G1045" s="139" t="s">
        <v>1435</v>
      </c>
      <c r="H1045" s="62"/>
      <c r="J1045" s="3" t="s">
        <v>4244</v>
      </c>
      <c r="K1045" s="13" t="s">
        <v>4137</v>
      </c>
      <c r="L1045" s="73" t="s">
        <v>4138</v>
      </c>
      <c r="M1045" s="74" t="s">
        <v>4139</v>
      </c>
      <c r="N1045" s="74" t="s">
        <v>4245</v>
      </c>
      <c r="O1045" s="74" t="s">
        <v>4139</v>
      </c>
      <c r="P1045" s="74"/>
      <c r="Q1045" s="74"/>
      <c r="R1045" s="74"/>
    </row>
    <row r="1046" spans="1:18">
      <c r="A1046" s="29">
        <v>250425201700</v>
      </c>
      <c r="B1046" s="61"/>
      <c r="C1046" s="4" t="s">
        <v>3215</v>
      </c>
      <c r="D1046" s="4" t="s">
        <v>4004</v>
      </c>
      <c r="E1046" s="3" t="s">
        <v>4246</v>
      </c>
      <c r="F1046" s="3" t="s">
        <v>2085</v>
      </c>
      <c r="G1046" s="138" t="s">
        <v>1435</v>
      </c>
      <c r="H1046" s="62"/>
      <c r="J1046" s="64" t="s">
        <v>4247</v>
      </c>
      <c r="K1046" s="13"/>
      <c r="L1046" s="73"/>
      <c r="M1046" s="74"/>
      <c r="N1046" s="74" t="s">
        <v>4248</v>
      </c>
      <c r="O1046" s="74"/>
      <c r="P1046" s="74"/>
      <c r="Q1046" s="74"/>
      <c r="R1046" s="74"/>
    </row>
    <row r="1047" spans="1:18">
      <c r="A1047" s="29">
        <v>250425201702</v>
      </c>
      <c r="B1047" s="61"/>
      <c r="C1047" s="4" t="s">
        <v>3215</v>
      </c>
      <c r="D1047" s="4" t="s">
        <v>4004</v>
      </c>
      <c r="E1047" s="3" t="s">
        <v>4249</v>
      </c>
      <c r="F1047" s="3" t="s">
        <v>2085</v>
      </c>
      <c r="G1047" s="138" t="s">
        <v>1435</v>
      </c>
      <c r="H1047" s="62"/>
      <c r="J1047" s="64" t="s">
        <v>4250</v>
      </c>
      <c r="K1047" s="13"/>
      <c r="L1047" s="73"/>
      <c r="M1047" s="74"/>
      <c r="N1047" s="74" t="s">
        <v>4251</v>
      </c>
      <c r="O1047" s="74"/>
      <c r="P1047" s="74"/>
      <c r="Q1047" s="74"/>
      <c r="R1047" s="74"/>
    </row>
    <row r="1048" spans="1:18">
      <c r="A1048" s="29">
        <v>250827100600</v>
      </c>
      <c r="B1048" s="61"/>
      <c r="C1048" s="4" t="s">
        <v>3215</v>
      </c>
      <c r="D1048" s="4" t="s">
        <v>4004</v>
      </c>
      <c r="E1048" s="3" t="s">
        <v>4252</v>
      </c>
      <c r="F1048" s="3" t="s">
        <v>1531</v>
      </c>
      <c r="G1048" s="138" t="s">
        <v>1435</v>
      </c>
      <c r="H1048" s="62"/>
      <c r="J1048" s="3" t="s">
        <v>4253</v>
      </c>
      <c r="K1048" s="13"/>
      <c r="L1048" s="73"/>
      <c r="M1048" s="74"/>
      <c r="N1048" s="74"/>
      <c r="O1048" s="74" t="s">
        <v>4254</v>
      </c>
      <c r="P1048" s="74"/>
      <c r="Q1048" s="74"/>
      <c r="R1048" s="74"/>
    </row>
    <row r="1049" spans="1:18">
      <c r="A1049" s="29">
        <v>241112000143</v>
      </c>
      <c r="B1049" s="59" t="s">
        <v>1430</v>
      </c>
      <c r="C1049" s="4" t="s">
        <v>3215</v>
      </c>
      <c r="D1049" s="4" t="s">
        <v>4004</v>
      </c>
      <c r="E1049" s="3" t="s">
        <v>4255</v>
      </c>
      <c r="F1049" s="3" t="s">
        <v>1584</v>
      </c>
      <c r="G1049" s="137" t="s">
        <v>1435</v>
      </c>
      <c r="H1049" s="60"/>
      <c r="J1049" s="64" t="s">
        <v>4256</v>
      </c>
      <c r="K1049" s="11" t="s">
        <v>4257</v>
      </c>
      <c r="L1049" s="73" t="s">
        <v>4258</v>
      </c>
      <c r="M1049" s="74" t="s">
        <v>4259</v>
      </c>
      <c r="N1049" s="74" t="s">
        <v>4260</v>
      </c>
      <c r="O1049" s="74" t="s">
        <v>4261</v>
      </c>
      <c r="P1049" s="74"/>
      <c r="Q1049" s="74"/>
      <c r="R1049" s="74"/>
    </row>
    <row r="1050" spans="1:18">
      <c r="A1050" s="29">
        <v>250425201705</v>
      </c>
      <c r="B1050" s="61"/>
      <c r="C1050" s="4" t="s">
        <v>3215</v>
      </c>
      <c r="D1050" s="4" t="s">
        <v>4004</v>
      </c>
      <c r="E1050" s="3" t="s">
        <v>4262</v>
      </c>
      <c r="F1050" s="3" t="s">
        <v>4103</v>
      </c>
      <c r="G1050" s="138" t="s">
        <v>1435</v>
      </c>
      <c r="H1050" s="62"/>
      <c r="J1050" s="64" t="s">
        <v>4263</v>
      </c>
      <c r="K1050" s="13"/>
      <c r="L1050" s="73"/>
      <c r="M1050" s="74"/>
      <c r="N1050" s="74" t="s">
        <v>4264</v>
      </c>
      <c r="O1050" s="74"/>
      <c r="P1050" s="74"/>
      <c r="Q1050" s="74"/>
      <c r="R1050" s="74"/>
    </row>
    <row r="1051" spans="1:18">
      <c r="A1051" s="29">
        <v>250425201621</v>
      </c>
      <c r="B1051" s="61"/>
      <c r="C1051" s="4" t="s">
        <v>3215</v>
      </c>
      <c r="D1051" s="4" t="s">
        <v>4004</v>
      </c>
      <c r="E1051" s="3" t="s">
        <v>4265</v>
      </c>
      <c r="F1051" s="3" t="s">
        <v>2125</v>
      </c>
      <c r="G1051" s="138" t="s">
        <v>1435</v>
      </c>
      <c r="H1051" s="62"/>
      <c r="J1051" s="64" t="s">
        <v>4266</v>
      </c>
      <c r="K1051" s="13"/>
      <c r="L1051" s="73"/>
      <c r="M1051" s="74"/>
      <c r="N1051" s="74" t="s">
        <v>4267</v>
      </c>
      <c r="O1051" s="74"/>
      <c r="P1051" s="74"/>
      <c r="Q1051" s="74"/>
      <c r="R1051" s="74"/>
    </row>
    <row r="1052" spans="1:18">
      <c r="A1052" s="29">
        <v>250827122100</v>
      </c>
      <c r="B1052" s="61"/>
      <c r="C1052" s="4" t="s">
        <v>3215</v>
      </c>
      <c r="D1052" s="4" t="s">
        <v>4004</v>
      </c>
      <c r="E1052" s="3" t="s">
        <v>4268</v>
      </c>
      <c r="F1052" s="3" t="s">
        <v>1896</v>
      </c>
      <c r="G1052" s="138" t="s">
        <v>1435</v>
      </c>
      <c r="H1052" s="62"/>
      <c r="J1052" s="3" t="s">
        <v>4107</v>
      </c>
      <c r="K1052" s="13"/>
      <c r="L1052" s="73"/>
      <c r="M1052" s="74" t="s">
        <v>4108</v>
      </c>
      <c r="N1052" s="74"/>
      <c r="O1052" s="74"/>
      <c r="P1052" s="74"/>
      <c r="Q1052" s="74"/>
      <c r="R1052" s="74"/>
    </row>
    <row r="1053" spans="1:18">
      <c r="A1053" s="29">
        <v>241112000144</v>
      </c>
      <c r="B1053" s="59" t="s">
        <v>1430</v>
      </c>
      <c r="C1053" s="4" t="s">
        <v>3215</v>
      </c>
      <c r="D1053" s="4" t="s">
        <v>4004</v>
      </c>
      <c r="E1053" s="3" t="s">
        <v>4269</v>
      </c>
      <c r="F1053" s="3" t="s">
        <v>4270</v>
      </c>
      <c r="G1053" s="137" t="s">
        <v>1435</v>
      </c>
      <c r="H1053" s="60"/>
      <c r="J1053" s="64" t="s">
        <v>4271</v>
      </c>
      <c r="K1053" s="11"/>
      <c r="L1053" s="73" t="s">
        <v>4272</v>
      </c>
      <c r="M1053" s="74" t="s">
        <v>4273</v>
      </c>
      <c r="N1053" s="74" t="s">
        <v>4274</v>
      </c>
      <c r="O1053" s="74" t="s">
        <v>4273</v>
      </c>
      <c r="P1053" s="74"/>
      <c r="Q1053" s="74"/>
      <c r="R1053" s="74"/>
    </row>
    <row r="1054" spans="1:18">
      <c r="A1054" s="29">
        <v>241112000145</v>
      </c>
      <c r="B1054" s="59" t="s">
        <v>1430</v>
      </c>
      <c r="C1054" s="4" t="s">
        <v>3215</v>
      </c>
      <c r="D1054" s="4" t="s">
        <v>4004</v>
      </c>
      <c r="E1054" s="3" t="s">
        <v>4275</v>
      </c>
      <c r="F1054" s="3" t="s">
        <v>1919</v>
      </c>
      <c r="G1054" s="137" t="s">
        <v>1435</v>
      </c>
      <c r="H1054" s="60"/>
      <c r="J1054" s="64" t="s">
        <v>4276</v>
      </c>
      <c r="K1054" s="11"/>
      <c r="L1054" s="73" t="s">
        <v>4277</v>
      </c>
      <c r="M1054" s="74" t="s">
        <v>4278</v>
      </c>
      <c r="N1054" s="74"/>
      <c r="O1054" s="74" t="s">
        <v>4278</v>
      </c>
      <c r="P1054" s="74"/>
      <c r="Q1054" s="74"/>
      <c r="R1054" s="74"/>
    </row>
    <row r="1055" spans="1:18">
      <c r="A1055" s="29">
        <v>241112000146</v>
      </c>
      <c r="B1055" s="59" t="s">
        <v>1430</v>
      </c>
      <c r="C1055" s="4" t="s">
        <v>3215</v>
      </c>
      <c r="D1055" s="4" t="s">
        <v>4004</v>
      </c>
      <c r="E1055" s="3" t="s">
        <v>4279</v>
      </c>
      <c r="F1055" s="3" t="s">
        <v>1605</v>
      </c>
      <c r="G1055" s="137" t="s">
        <v>1435</v>
      </c>
      <c r="H1055" s="60"/>
      <c r="J1055" s="64" t="s">
        <v>4280</v>
      </c>
      <c r="K1055" s="11"/>
      <c r="L1055" s="73" t="s">
        <v>4281</v>
      </c>
      <c r="M1055" s="74" t="s">
        <v>4282</v>
      </c>
      <c r="N1055" s="74" t="s">
        <v>4282</v>
      </c>
      <c r="O1055" s="74" t="s">
        <v>4282</v>
      </c>
      <c r="P1055" s="74"/>
      <c r="Q1055" s="74" t="s">
        <v>10705</v>
      </c>
      <c r="R1055" s="74"/>
    </row>
    <row r="1056" spans="1:18">
      <c r="A1056" s="29">
        <v>241112000147</v>
      </c>
      <c r="B1056" s="59" t="s">
        <v>1430</v>
      </c>
      <c r="C1056" s="4" t="s">
        <v>3215</v>
      </c>
      <c r="D1056" s="4" t="s">
        <v>4004</v>
      </c>
      <c r="E1056" s="3" t="s">
        <v>4283</v>
      </c>
      <c r="F1056" s="3" t="s">
        <v>4032</v>
      </c>
      <c r="G1056" s="137" t="s">
        <v>1435</v>
      </c>
      <c r="H1056" s="60"/>
      <c r="J1056" s="64" t="s">
        <v>4033</v>
      </c>
      <c r="K1056" s="11"/>
      <c r="L1056" s="73" t="s">
        <v>4284</v>
      </c>
      <c r="M1056" s="74" t="s">
        <v>4285</v>
      </c>
      <c r="N1056" s="74" t="s">
        <v>4286</v>
      </c>
      <c r="O1056" s="74" t="s">
        <v>4287</v>
      </c>
      <c r="P1056" s="74"/>
      <c r="Q1056" s="74"/>
      <c r="R1056" s="74"/>
    </row>
    <row r="1057" spans="1:18">
      <c r="A1057" s="29">
        <v>250909103904</v>
      </c>
      <c r="B1057" s="61"/>
      <c r="C1057" s="4" t="s">
        <v>3215</v>
      </c>
      <c r="D1057" s="4" t="s">
        <v>4004</v>
      </c>
      <c r="E1057" s="3" t="s">
        <v>4288</v>
      </c>
      <c r="F1057" s="3" t="s">
        <v>1690</v>
      </c>
      <c r="G1057" s="139" t="s">
        <v>1435</v>
      </c>
      <c r="H1057" s="62"/>
      <c r="J1057" s="3" t="s">
        <v>4289</v>
      </c>
      <c r="K1057" s="13" t="s">
        <v>4137</v>
      </c>
      <c r="L1057" s="73" t="s">
        <v>4138</v>
      </c>
      <c r="M1057" s="74" t="s">
        <v>4139</v>
      </c>
      <c r="N1057" s="74" t="s">
        <v>4290</v>
      </c>
      <c r="O1057" s="74" t="s">
        <v>4139</v>
      </c>
      <c r="P1057" s="74"/>
      <c r="Q1057" s="74"/>
      <c r="R1057" s="74"/>
    </row>
    <row r="1058" spans="1:18">
      <c r="A1058" s="29">
        <v>250827104500</v>
      </c>
      <c r="B1058" s="61"/>
      <c r="C1058" s="4" t="s">
        <v>3215</v>
      </c>
      <c r="D1058" s="4" t="s">
        <v>4004</v>
      </c>
      <c r="E1058" s="3" t="s">
        <v>4291</v>
      </c>
      <c r="F1058" s="3" t="s">
        <v>1456</v>
      </c>
      <c r="G1058" s="138" t="s">
        <v>1435</v>
      </c>
      <c r="H1058" s="62"/>
      <c r="J1058" s="3" t="s">
        <v>4292</v>
      </c>
      <c r="K1058" s="13"/>
      <c r="L1058" s="73"/>
      <c r="M1058" s="74"/>
      <c r="N1058" s="74"/>
      <c r="O1058" s="74" t="s">
        <v>4293</v>
      </c>
      <c r="P1058" s="74"/>
      <c r="Q1058" s="74"/>
      <c r="R1058" s="74"/>
    </row>
    <row r="1059" spans="1:18">
      <c r="A1059" s="29">
        <v>250717102630</v>
      </c>
      <c r="B1059" s="61"/>
      <c r="C1059" s="4" t="s">
        <v>3215</v>
      </c>
      <c r="D1059" s="4" t="s">
        <v>4004</v>
      </c>
      <c r="E1059" s="3" t="s">
        <v>4294</v>
      </c>
      <c r="F1059" s="3" t="s">
        <v>1506</v>
      </c>
      <c r="G1059" s="138" t="s">
        <v>1435</v>
      </c>
      <c r="H1059" s="62"/>
      <c r="J1059" s="64" t="s">
        <v>4295</v>
      </c>
      <c r="K1059" s="13"/>
      <c r="L1059" s="73"/>
      <c r="M1059" s="74"/>
      <c r="N1059" s="74"/>
      <c r="O1059" s="74"/>
      <c r="P1059" s="74"/>
      <c r="Q1059" s="74"/>
      <c r="R1059" s="74"/>
    </row>
    <row r="1060" spans="1:18">
      <c r="A1060" s="29">
        <v>250527100004</v>
      </c>
      <c r="B1060" s="61"/>
      <c r="C1060" s="4" t="s">
        <v>3215</v>
      </c>
      <c r="D1060" s="4" t="s">
        <v>4004</v>
      </c>
      <c r="E1060" s="3" t="s">
        <v>4296</v>
      </c>
      <c r="F1060" s="3" t="s">
        <v>1593</v>
      </c>
      <c r="G1060" s="138" t="s">
        <v>1435</v>
      </c>
      <c r="H1060" s="82"/>
      <c r="J1060" s="64" t="s">
        <v>4297</v>
      </c>
      <c r="K1060" s="11"/>
      <c r="L1060" s="73"/>
      <c r="M1060" s="74"/>
      <c r="N1060" s="74"/>
      <c r="O1060" s="74"/>
      <c r="P1060" s="74"/>
      <c r="Q1060" s="74"/>
      <c r="R1060" s="74"/>
    </row>
    <row r="1061" spans="1:18">
      <c r="A1061" s="29">
        <v>250827121100</v>
      </c>
      <c r="B1061" s="61"/>
      <c r="C1061" s="4" t="s">
        <v>3215</v>
      </c>
      <c r="D1061" s="4" t="s">
        <v>4004</v>
      </c>
      <c r="E1061" s="3" t="s">
        <v>4299</v>
      </c>
      <c r="F1061" s="3" t="s">
        <v>4298</v>
      </c>
      <c r="G1061" s="138" t="s">
        <v>1435</v>
      </c>
      <c r="H1061" s="62"/>
      <c r="J1061" s="3" t="s">
        <v>4107</v>
      </c>
      <c r="K1061" s="13"/>
      <c r="L1061" s="73"/>
      <c r="M1061" s="74" t="s">
        <v>4108</v>
      </c>
      <c r="N1061" s="74"/>
      <c r="O1061" s="74"/>
      <c r="P1061" s="74"/>
      <c r="Q1061" s="74"/>
      <c r="R1061" s="74"/>
    </row>
    <row r="1062" spans="1:18">
      <c r="A1062" s="29">
        <v>250827120700</v>
      </c>
      <c r="B1062" s="61"/>
      <c r="C1062" s="4" t="s">
        <v>3215</v>
      </c>
      <c r="D1062" s="4" t="s">
        <v>4004</v>
      </c>
      <c r="E1062" s="3" t="s">
        <v>10011</v>
      </c>
      <c r="F1062" s="3" t="s">
        <v>4298</v>
      </c>
      <c r="G1062" s="138" t="s">
        <v>1435</v>
      </c>
      <c r="H1062" s="62"/>
      <c r="J1062" s="3" t="s">
        <v>4107</v>
      </c>
      <c r="K1062" s="13"/>
      <c r="L1062" s="73"/>
      <c r="M1062" s="74" t="s">
        <v>4108</v>
      </c>
      <c r="N1062" s="74"/>
      <c r="O1062" s="74"/>
      <c r="P1062" s="74"/>
      <c r="Q1062" s="74"/>
      <c r="R1062" s="74"/>
    </row>
    <row r="1063" spans="1:18">
      <c r="A1063" s="29">
        <v>250827121500</v>
      </c>
      <c r="B1063" s="61"/>
      <c r="C1063" s="4" t="s">
        <v>3215</v>
      </c>
      <c r="D1063" s="4" t="s">
        <v>4004</v>
      </c>
      <c r="E1063" s="3" t="s">
        <v>4300</v>
      </c>
      <c r="F1063" s="3" t="s">
        <v>4298</v>
      </c>
      <c r="G1063" s="138" t="s">
        <v>1435</v>
      </c>
      <c r="H1063" s="62"/>
      <c r="J1063" s="3" t="s">
        <v>4107</v>
      </c>
      <c r="K1063" s="276"/>
      <c r="L1063" s="73"/>
      <c r="M1063" s="97" t="s">
        <v>4108</v>
      </c>
      <c r="N1063" s="97"/>
      <c r="O1063" s="97"/>
      <c r="P1063" s="264"/>
      <c r="Q1063" s="74"/>
      <c r="R1063" s="74"/>
    </row>
    <row r="1064" spans="1:18">
      <c r="A1064" s="29">
        <v>250827121300</v>
      </c>
      <c r="B1064" s="61"/>
      <c r="C1064" s="4" t="s">
        <v>3215</v>
      </c>
      <c r="D1064" s="4" t="s">
        <v>4004</v>
      </c>
      <c r="E1064" s="3" t="s">
        <v>4301</v>
      </c>
      <c r="F1064" s="3" t="s">
        <v>4298</v>
      </c>
      <c r="G1064" s="138" t="s">
        <v>1435</v>
      </c>
      <c r="H1064" s="62"/>
      <c r="J1064" s="3" t="s">
        <v>4107</v>
      </c>
      <c r="K1064" s="13"/>
      <c r="L1064" s="73"/>
      <c r="M1064" s="74" t="s">
        <v>4108</v>
      </c>
      <c r="N1064" s="74"/>
      <c r="O1064" s="74"/>
      <c r="P1064" s="74"/>
      <c r="Q1064" s="74"/>
      <c r="R1064" s="74"/>
    </row>
    <row r="1065" spans="1:18">
      <c r="A1065" s="29">
        <v>250827120900</v>
      </c>
      <c r="B1065" s="61"/>
      <c r="C1065" s="4" t="s">
        <v>3215</v>
      </c>
      <c r="D1065" s="4" t="s">
        <v>4004</v>
      </c>
      <c r="E1065" s="3" t="s">
        <v>4302</v>
      </c>
      <c r="F1065" s="3" t="s">
        <v>4298</v>
      </c>
      <c r="G1065" s="138" t="s">
        <v>1435</v>
      </c>
      <c r="H1065" s="62"/>
      <c r="J1065" s="3" t="s">
        <v>4107</v>
      </c>
      <c r="K1065" s="13"/>
      <c r="L1065" s="73"/>
      <c r="M1065" s="74" t="s">
        <v>4108</v>
      </c>
      <c r="N1065" s="74"/>
      <c r="O1065" s="74"/>
      <c r="P1065" s="74"/>
      <c r="Q1065" s="74"/>
      <c r="R1065" s="74"/>
    </row>
    <row r="1066" spans="1:18">
      <c r="A1066" s="29">
        <v>250827121800</v>
      </c>
      <c r="B1066" s="61"/>
      <c r="C1066" s="4" t="s">
        <v>3215</v>
      </c>
      <c r="D1066" s="4" t="s">
        <v>4004</v>
      </c>
      <c r="E1066" s="3" t="s">
        <v>4303</v>
      </c>
      <c r="F1066" s="3" t="s">
        <v>4298</v>
      </c>
      <c r="G1066" s="138" t="s">
        <v>1435</v>
      </c>
      <c r="H1066" s="62"/>
      <c r="J1066" s="3" t="s">
        <v>4107</v>
      </c>
      <c r="K1066" s="13"/>
      <c r="L1066" s="73"/>
      <c r="M1066" s="74" t="s">
        <v>4108</v>
      </c>
      <c r="N1066" s="74"/>
      <c r="O1066" s="74"/>
      <c r="P1066" s="74"/>
      <c r="Q1066" s="74"/>
      <c r="R1066" s="74"/>
    </row>
    <row r="1067" spans="1:18">
      <c r="A1067" s="29">
        <v>250827122000</v>
      </c>
      <c r="B1067" s="61"/>
      <c r="C1067" s="4" t="s">
        <v>3215</v>
      </c>
      <c r="D1067" s="4" t="s">
        <v>4004</v>
      </c>
      <c r="E1067" s="3" t="s">
        <v>10012</v>
      </c>
      <c r="F1067" s="3" t="s">
        <v>4304</v>
      </c>
      <c r="G1067" s="138" t="s">
        <v>1435</v>
      </c>
      <c r="H1067" s="62"/>
      <c r="J1067" s="3" t="s">
        <v>10013</v>
      </c>
      <c r="K1067" s="13"/>
      <c r="L1067" s="73"/>
      <c r="M1067" s="74" t="s">
        <v>4108</v>
      </c>
      <c r="N1067" s="74"/>
      <c r="O1067" s="74"/>
      <c r="P1067" s="74"/>
      <c r="Q1067" s="74"/>
      <c r="R1067" s="74"/>
    </row>
    <row r="1068" spans="1:18">
      <c r="A1068" s="29">
        <v>250717170717</v>
      </c>
      <c r="B1068" s="61"/>
      <c r="C1068" s="4" t="s">
        <v>3215</v>
      </c>
      <c r="D1068" s="4" t="s">
        <v>4305</v>
      </c>
      <c r="E1068" s="3" t="s">
        <v>4306</v>
      </c>
      <c r="F1068" s="3" t="s">
        <v>4307</v>
      </c>
      <c r="G1068" s="137" t="s">
        <v>1435</v>
      </c>
      <c r="H1068" s="62"/>
      <c r="J1068" s="3" t="s">
        <v>4308</v>
      </c>
      <c r="K1068" s="13"/>
      <c r="L1068" s="73"/>
      <c r="M1068" s="74"/>
      <c r="N1068" s="74" t="s">
        <v>4309</v>
      </c>
      <c r="O1068" s="74"/>
      <c r="P1068" s="74"/>
      <c r="Q1068" s="74"/>
      <c r="R1068" s="74"/>
    </row>
    <row r="1069" spans="1:18">
      <c r="A1069" s="29">
        <v>250808115702</v>
      </c>
      <c r="B1069" s="98"/>
      <c r="C1069" s="4" t="s">
        <v>3215</v>
      </c>
      <c r="D1069" s="4" t="s">
        <v>4305</v>
      </c>
      <c r="E1069" s="3" t="s">
        <v>4310</v>
      </c>
      <c r="F1069" s="3" t="s">
        <v>1919</v>
      </c>
      <c r="G1069" s="137" t="s">
        <v>1435</v>
      </c>
      <c r="H1069" s="82"/>
      <c r="J1069" s="3" t="s">
        <v>4311</v>
      </c>
      <c r="K1069" s="11"/>
      <c r="L1069" s="73"/>
      <c r="M1069" s="74"/>
      <c r="N1069" s="74" t="s">
        <v>4312</v>
      </c>
      <c r="O1069" s="74"/>
      <c r="P1069" s="74"/>
      <c r="Q1069" s="74"/>
      <c r="R1069" s="74"/>
    </row>
    <row r="1070" spans="1:18">
      <c r="A1070" s="29">
        <v>250717170700</v>
      </c>
      <c r="B1070" s="61"/>
      <c r="C1070" s="4" t="s">
        <v>3215</v>
      </c>
      <c r="D1070" s="4" t="s">
        <v>4305</v>
      </c>
      <c r="E1070" s="3" t="s">
        <v>4313</v>
      </c>
      <c r="F1070" t="s">
        <v>2465</v>
      </c>
      <c r="G1070" s="137" t="s">
        <v>1435</v>
      </c>
      <c r="H1070" s="62"/>
      <c r="J1070" s="3" t="s">
        <v>4314</v>
      </c>
      <c r="K1070" s="13"/>
      <c r="L1070" s="73"/>
      <c r="M1070" s="74"/>
      <c r="N1070" s="74" t="s">
        <v>4315</v>
      </c>
      <c r="O1070" s="74"/>
      <c r="P1070" s="74"/>
      <c r="Q1070" s="74"/>
      <c r="R1070" s="74"/>
    </row>
    <row r="1071" spans="1:18">
      <c r="A1071" s="29">
        <v>250414121804</v>
      </c>
      <c r="B1071" s="59" t="s">
        <v>1430</v>
      </c>
      <c r="C1071" s="4" t="s">
        <v>3215</v>
      </c>
      <c r="D1071" s="4" t="s">
        <v>4305</v>
      </c>
      <c r="E1071" s="3" t="s">
        <v>4316</v>
      </c>
      <c r="F1071" s="3" t="s">
        <v>4317</v>
      </c>
      <c r="G1071" s="137" t="s">
        <v>1435</v>
      </c>
      <c r="H1071" s="60"/>
      <c r="J1071" s="64" t="s">
        <v>4318</v>
      </c>
      <c r="K1071" s="13"/>
      <c r="L1071" s="73"/>
      <c r="M1071" s="74"/>
      <c r="N1071" s="74" t="s">
        <v>4319</v>
      </c>
      <c r="O1071" s="74" t="s">
        <v>4320</v>
      </c>
      <c r="P1071" s="74"/>
      <c r="Q1071" s="74"/>
      <c r="R1071" s="74"/>
    </row>
    <row r="1072" spans="1:18">
      <c r="A1072" s="29">
        <v>250924100026</v>
      </c>
      <c r="B1072" s="61"/>
      <c r="C1072" s="4" t="s">
        <v>3215</v>
      </c>
      <c r="D1072" s="4" t="s">
        <v>4305</v>
      </c>
      <c r="E1072" s="7" t="s">
        <v>4321</v>
      </c>
      <c r="F1072" s="3" t="s">
        <v>4322</v>
      </c>
      <c r="G1072" s="138" t="s">
        <v>1435</v>
      </c>
      <c r="H1072" s="62"/>
      <c r="J1072" s="3" t="s">
        <v>4323</v>
      </c>
      <c r="K1072" s="13"/>
      <c r="L1072" s="73"/>
      <c r="M1072" s="74"/>
      <c r="N1072" s="74"/>
      <c r="O1072" s="74"/>
      <c r="P1072" s="74"/>
      <c r="Q1072" s="74"/>
      <c r="R1072" s="74"/>
    </row>
    <row r="1073" spans="1:18">
      <c r="A1073" s="29">
        <v>250808115700</v>
      </c>
      <c r="B1073" s="98"/>
      <c r="C1073" s="4" t="s">
        <v>3215</v>
      </c>
      <c r="D1073" s="4" t="s">
        <v>4305</v>
      </c>
      <c r="E1073" s="3" t="s">
        <v>4324</v>
      </c>
      <c r="F1073" s="3" t="s">
        <v>1919</v>
      </c>
      <c r="G1073" s="137" t="s">
        <v>1435</v>
      </c>
      <c r="H1073" s="82"/>
      <c r="J1073" s="3" t="s">
        <v>4325</v>
      </c>
      <c r="K1073" s="11"/>
      <c r="L1073" s="73"/>
      <c r="M1073" s="74"/>
      <c r="N1073" s="74" t="s">
        <v>4326</v>
      </c>
      <c r="O1073" s="74"/>
      <c r="P1073" s="74"/>
      <c r="Q1073" s="74"/>
      <c r="R1073" s="74"/>
    </row>
    <row r="1074" spans="1:18">
      <c r="A1074" s="29">
        <v>250924100023</v>
      </c>
      <c r="B1074" s="61"/>
      <c r="C1074" s="4" t="s">
        <v>3215</v>
      </c>
      <c r="D1074" s="4" t="s">
        <v>4305</v>
      </c>
      <c r="E1074" s="7" t="s">
        <v>4327</v>
      </c>
      <c r="F1074" s="3" t="s">
        <v>3859</v>
      </c>
      <c r="G1074" s="138" t="s">
        <v>1435</v>
      </c>
      <c r="H1074" s="62"/>
      <c r="J1074" s="3" t="s">
        <v>4328</v>
      </c>
      <c r="K1074" s="13"/>
      <c r="L1074" s="73"/>
      <c r="M1074" s="74"/>
      <c r="N1074" s="74"/>
      <c r="O1074" s="74"/>
      <c r="P1074" s="74"/>
      <c r="Q1074" s="74"/>
      <c r="R1074" s="74"/>
    </row>
    <row r="1075" spans="1:18">
      <c r="A1075" s="29">
        <v>250924100025</v>
      </c>
      <c r="B1075" s="61"/>
      <c r="C1075" s="4" t="s">
        <v>3215</v>
      </c>
      <c r="D1075" s="4" t="s">
        <v>4305</v>
      </c>
      <c r="E1075" s="7" t="s">
        <v>4329</v>
      </c>
      <c r="F1075" s="3" t="s">
        <v>4322</v>
      </c>
      <c r="G1075" s="138" t="s">
        <v>1435</v>
      </c>
      <c r="H1075" s="62"/>
      <c r="J1075" s="3" t="s">
        <v>4330</v>
      </c>
      <c r="K1075" s="13"/>
      <c r="L1075" s="73"/>
      <c r="M1075" s="74"/>
      <c r="N1075" s="74"/>
      <c r="O1075" s="74"/>
      <c r="P1075" s="74"/>
      <c r="Q1075" s="74"/>
      <c r="R1075" s="74"/>
    </row>
    <row r="1076" spans="1:18">
      <c r="A1076" s="29">
        <v>250924100024</v>
      </c>
      <c r="B1076" s="61"/>
      <c r="C1076" s="4" t="s">
        <v>3215</v>
      </c>
      <c r="D1076" s="4" t="s">
        <v>4305</v>
      </c>
      <c r="E1076" s="7" t="s">
        <v>4331</v>
      </c>
      <c r="F1076" s="3" t="s">
        <v>4322</v>
      </c>
      <c r="G1076" s="138" t="s">
        <v>1435</v>
      </c>
      <c r="H1076" s="62"/>
      <c r="J1076" s="3" t="s">
        <v>4332</v>
      </c>
      <c r="K1076" s="13"/>
      <c r="L1076" s="73"/>
      <c r="M1076" s="74"/>
      <c r="N1076" s="74"/>
      <c r="O1076" s="74"/>
      <c r="P1076" s="74"/>
      <c r="Q1076" s="74"/>
      <c r="R1076" s="74"/>
    </row>
    <row r="1077" spans="1:18">
      <c r="A1077" s="29">
        <v>250808115701</v>
      </c>
      <c r="B1077" s="98"/>
      <c r="C1077" s="4" t="s">
        <v>3215</v>
      </c>
      <c r="D1077" s="4" t="s">
        <v>4305</v>
      </c>
      <c r="E1077" s="3" t="s">
        <v>4333</v>
      </c>
      <c r="F1077" s="3" t="s">
        <v>1919</v>
      </c>
      <c r="G1077" s="137" t="s">
        <v>1435</v>
      </c>
      <c r="H1077" s="82"/>
      <c r="J1077" s="3" t="s">
        <v>4334</v>
      </c>
      <c r="K1077" s="11"/>
      <c r="L1077" s="73"/>
      <c r="M1077" s="74"/>
      <c r="N1077" s="74" t="s">
        <v>4335</v>
      </c>
      <c r="O1077" s="74"/>
      <c r="P1077" s="74"/>
      <c r="Q1077" s="74"/>
      <c r="R1077" s="74"/>
    </row>
    <row r="1078" spans="1:18">
      <c r="A1078" s="29">
        <v>241112000153</v>
      </c>
      <c r="B1078" s="59" t="s">
        <v>1430</v>
      </c>
      <c r="C1078" s="4" t="s">
        <v>3215</v>
      </c>
      <c r="D1078" s="4" t="s">
        <v>4305</v>
      </c>
      <c r="E1078" s="3" t="s">
        <v>4336</v>
      </c>
      <c r="F1078" s="3" t="s">
        <v>4337</v>
      </c>
      <c r="G1078" s="137" t="s">
        <v>1435</v>
      </c>
      <c r="H1078" s="60"/>
      <c r="J1078" s="64" t="s">
        <v>4338</v>
      </c>
      <c r="K1078" s="11"/>
      <c r="L1078" s="73" t="s">
        <v>4339</v>
      </c>
      <c r="M1078" s="74" t="s">
        <v>4340</v>
      </c>
      <c r="N1078" s="74" t="s">
        <v>4341</v>
      </c>
      <c r="O1078" s="74" t="s">
        <v>4342</v>
      </c>
      <c r="P1078" s="74"/>
      <c r="Q1078" s="74"/>
      <c r="R1078" s="74"/>
    </row>
    <row r="1079" spans="1:18">
      <c r="A1079" s="29">
        <v>241112000152</v>
      </c>
      <c r="B1079" s="59" t="s">
        <v>1430</v>
      </c>
      <c r="C1079" s="4" t="s">
        <v>3215</v>
      </c>
      <c r="D1079" s="4" t="s">
        <v>4305</v>
      </c>
      <c r="E1079" s="3" t="s">
        <v>4343</v>
      </c>
      <c r="F1079" s="3" t="s">
        <v>4344</v>
      </c>
      <c r="G1079" s="137" t="s">
        <v>1435</v>
      </c>
      <c r="H1079" s="60"/>
      <c r="J1079" s="64" t="s">
        <v>4345</v>
      </c>
      <c r="K1079" s="11"/>
      <c r="L1079" s="73" t="s">
        <v>4346</v>
      </c>
      <c r="M1079" s="74" t="s">
        <v>4347</v>
      </c>
      <c r="N1079" s="74" t="s">
        <v>4348</v>
      </c>
      <c r="O1079" s="74" t="s">
        <v>4349</v>
      </c>
      <c r="P1079" s="74"/>
      <c r="Q1079" s="74"/>
      <c r="R1079" s="74"/>
    </row>
    <row r="1080" spans="1:18">
      <c r="A1080" s="29">
        <v>250924100022</v>
      </c>
      <c r="B1080" s="61"/>
      <c r="C1080" s="4" t="s">
        <v>3215</v>
      </c>
      <c r="D1080" s="4" t="s">
        <v>4305</v>
      </c>
      <c r="E1080" s="7" t="s">
        <v>4350</v>
      </c>
      <c r="F1080" s="3" t="s">
        <v>3859</v>
      </c>
      <c r="G1080" s="138" t="s">
        <v>1435</v>
      </c>
      <c r="H1080" s="62"/>
      <c r="J1080" s="3" t="s">
        <v>4351</v>
      </c>
      <c r="K1080" s="13"/>
      <c r="L1080" s="73"/>
      <c r="M1080" s="74"/>
      <c r="N1080" s="74"/>
      <c r="O1080" s="74"/>
      <c r="P1080" s="74"/>
      <c r="Q1080" s="74"/>
      <c r="R1080" s="74"/>
    </row>
    <row r="1081" spans="1:18">
      <c r="A1081" s="69">
        <v>250317120004</v>
      </c>
      <c r="B1081" s="59" t="s">
        <v>1430</v>
      </c>
      <c r="C1081" s="4" t="s">
        <v>4352</v>
      </c>
      <c r="D1081" s="4" t="s">
        <v>4353</v>
      </c>
      <c r="E1081" s="26" t="s">
        <v>4354</v>
      </c>
      <c r="F1081" s="3" t="s">
        <v>1456</v>
      </c>
      <c r="G1081" s="137" t="s">
        <v>1435</v>
      </c>
      <c r="H1081" s="60"/>
      <c r="J1081" s="64" t="s">
        <v>4355</v>
      </c>
      <c r="K1081" s="50" t="s">
        <v>4356</v>
      </c>
      <c r="L1081" s="73"/>
      <c r="M1081" s="74"/>
      <c r="N1081" s="103"/>
      <c r="O1081" s="74"/>
      <c r="P1081" s="74"/>
      <c r="Q1081" s="74"/>
      <c r="R1081" s="74"/>
    </row>
    <row r="1082" spans="1:18" ht="15" thickBot="1">
      <c r="A1082" s="69">
        <v>250317120005</v>
      </c>
      <c r="B1082" s="59" t="s">
        <v>1430</v>
      </c>
      <c r="C1082" s="4" t="s">
        <v>4352</v>
      </c>
      <c r="D1082" s="4" t="s">
        <v>4353</v>
      </c>
      <c r="E1082" s="26" t="s">
        <v>4357</v>
      </c>
      <c r="F1082" s="3" t="s">
        <v>1459</v>
      </c>
      <c r="G1082" s="137" t="s">
        <v>1435</v>
      </c>
      <c r="H1082" s="60"/>
      <c r="J1082" s="64" t="s">
        <v>4358</v>
      </c>
      <c r="K1082" s="50"/>
      <c r="L1082" s="73"/>
      <c r="M1082" s="74"/>
      <c r="N1082" s="103"/>
      <c r="O1082" s="74"/>
      <c r="P1082" s="74"/>
      <c r="Q1082" s="74"/>
      <c r="R1082" s="74"/>
    </row>
    <row r="1083" spans="1:18" ht="15" thickBot="1">
      <c r="A1083" s="69">
        <v>241112000154</v>
      </c>
      <c r="B1083" s="59" t="s">
        <v>1430</v>
      </c>
      <c r="C1083" s="4" t="s">
        <v>4352</v>
      </c>
      <c r="D1083" s="4" t="s">
        <v>4353</v>
      </c>
      <c r="E1083" s="100" t="s">
        <v>4359</v>
      </c>
      <c r="F1083" s="3" t="s">
        <v>4360</v>
      </c>
      <c r="G1083" s="137" t="s">
        <v>1435</v>
      </c>
      <c r="H1083" s="60"/>
      <c r="J1083" s="64" t="s">
        <v>4361</v>
      </c>
      <c r="K1083" s="11"/>
      <c r="L1083" s="73" t="s">
        <v>4362</v>
      </c>
      <c r="M1083" s="74" t="s">
        <v>1421</v>
      </c>
      <c r="N1083" s="103" t="s">
        <v>1421</v>
      </c>
      <c r="O1083" s="74" t="s">
        <v>1421</v>
      </c>
      <c r="P1083" s="74" t="s">
        <v>1421</v>
      </c>
      <c r="Q1083" s="74" t="s">
        <v>1421</v>
      </c>
      <c r="R1083" s="74"/>
    </row>
    <row r="1084" spans="1:18" ht="15" thickBot="1">
      <c r="A1084" s="69">
        <v>241112000155</v>
      </c>
      <c r="B1084" s="59" t="s">
        <v>1430</v>
      </c>
      <c r="C1084" s="4" t="s">
        <v>4352</v>
      </c>
      <c r="D1084" s="4" t="s">
        <v>4353</v>
      </c>
      <c r="E1084" s="101" t="s">
        <v>4363</v>
      </c>
      <c r="F1084" s="3" t="s">
        <v>2008</v>
      </c>
      <c r="G1084" s="137" t="s">
        <v>1435</v>
      </c>
      <c r="H1084" s="60"/>
      <c r="J1084" s="64" t="s">
        <v>4364</v>
      </c>
      <c r="K1084" s="11"/>
      <c r="L1084" s="73" t="s">
        <v>4365</v>
      </c>
      <c r="M1084" s="74" t="s">
        <v>1421</v>
      </c>
      <c r="N1084" s="103" t="s">
        <v>1421</v>
      </c>
      <c r="O1084" s="74" t="s">
        <v>1421</v>
      </c>
      <c r="P1084" s="74" t="s">
        <v>1421</v>
      </c>
      <c r="Q1084" s="74" t="s">
        <v>1421</v>
      </c>
      <c r="R1084" s="74"/>
    </row>
    <row r="1085" spans="1:18" ht="15" thickBot="1">
      <c r="A1085" s="69">
        <v>241112000156</v>
      </c>
      <c r="B1085" s="59" t="s">
        <v>1430</v>
      </c>
      <c r="C1085" s="4" t="s">
        <v>4352</v>
      </c>
      <c r="D1085" s="4" t="s">
        <v>4353</v>
      </c>
      <c r="E1085" s="101" t="s">
        <v>4366</v>
      </c>
      <c r="F1085" s="3" t="s">
        <v>4367</v>
      </c>
      <c r="G1085" s="138" t="s">
        <v>1435</v>
      </c>
      <c r="H1085" s="60"/>
      <c r="I1085" s="280" t="s">
        <v>1403</v>
      </c>
      <c r="J1085" s="64" t="s">
        <v>4368</v>
      </c>
      <c r="K1085" s="11"/>
      <c r="L1085" s="73" t="s">
        <v>4369</v>
      </c>
      <c r="M1085" s="74"/>
      <c r="N1085" s="103"/>
      <c r="O1085" s="74"/>
      <c r="P1085" s="74"/>
      <c r="Q1085" s="74"/>
      <c r="R1085" s="74"/>
    </row>
    <row r="1086" spans="1:18" ht="131" thickBot="1">
      <c r="A1086" s="69">
        <v>260310134600</v>
      </c>
      <c r="B1086" s="4" t="s">
        <v>4352</v>
      </c>
      <c r="C1086" s="4" t="s">
        <v>4352</v>
      </c>
      <c r="D1086" s="4" t="s">
        <v>4353</v>
      </c>
      <c r="E1086" s="101" t="s">
        <v>10115</v>
      </c>
      <c r="F1086" s="3" t="s">
        <v>2738</v>
      </c>
      <c r="G1086" s="31" t="s">
        <v>1435</v>
      </c>
      <c r="H1086" s="109" t="s">
        <v>4371</v>
      </c>
      <c r="I1086" s="50"/>
      <c r="J1086" s="73" t="s">
        <v>10116</v>
      </c>
      <c r="K1086" s="13"/>
      <c r="L1086" s="73"/>
      <c r="M1086" s="74"/>
      <c r="N1086" s="103"/>
      <c r="O1086" s="74"/>
      <c r="P1086" s="74"/>
      <c r="Q1086" s="74"/>
      <c r="R1086" s="74"/>
    </row>
    <row r="1087" spans="1:18" ht="131" thickBot="1">
      <c r="A1087" s="69">
        <v>260310134700</v>
      </c>
      <c r="B1087" s="4" t="s">
        <v>4352</v>
      </c>
      <c r="C1087" s="4" t="s">
        <v>4352</v>
      </c>
      <c r="D1087" s="4" t="s">
        <v>4353</v>
      </c>
      <c r="E1087" s="101" t="s">
        <v>11189</v>
      </c>
      <c r="F1087" s="3" t="s">
        <v>2738</v>
      </c>
      <c r="G1087" s="31" t="s">
        <v>1435</v>
      </c>
      <c r="H1087" s="109" t="s">
        <v>4371</v>
      </c>
      <c r="I1087" s="50"/>
      <c r="J1087" s="73" t="s">
        <v>11192</v>
      </c>
      <c r="K1087" s="13"/>
      <c r="L1087" s="73"/>
      <c r="M1087" s="74"/>
      <c r="N1087" s="103"/>
      <c r="O1087" s="74"/>
      <c r="P1087" s="74"/>
      <c r="Q1087" s="74"/>
      <c r="R1087" s="74"/>
    </row>
    <row r="1088" spans="1:18" ht="29.5" thickBot="1">
      <c r="A1088" s="69">
        <v>250317120006</v>
      </c>
      <c r="B1088" s="59" t="s">
        <v>1430</v>
      </c>
      <c r="C1088" s="4" t="s">
        <v>4352</v>
      </c>
      <c r="D1088" s="4" t="s">
        <v>4353</v>
      </c>
      <c r="E1088" s="101" t="s">
        <v>4370</v>
      </c>
      <c r="F1088" s="3" t="s">
        <v>1541</v>
      </c>
      <c r="G1088" s="138" t="s">
        <v>1435</v>
      </c>
      <c r="H1088" s="60"/>
      <c r="J1088" s="109" t="s">
        <v>4371</v>
      </c>
      <c r="K1088" s="50"/>
      <c r="L1088" s="73"/>
      <c r="M1088" s="74"/>
      <c r="N1088" s="103"/>
      <c r="O1088" s="74"/>
      <c r="P1088" s="74"/>
      <c r="Q1088" s="74"/>
      <c r="R1088" s="74"/>
    </row>
    <row r="1089" spans="1:18" ht="29.5" thickBot="1">
      <c r="A1089" s="69">
        <v>260129173704</v>
      </c>
      <c r="B1089" s="61"/>
      <c r="C1089" s="4" t="s">
        <v>1420</v>
      </c>
      <c r="D1089" s="4" t="s">
        <v>4372</v>
      </c>
      <c r="E1089" s="101" t="s">
        <v>3543</v>
      </c>
      <c r="F1089" s="3" t="s">
        <v>3246</v>
      </c>
      <c r="G1089" s="137" t="s">
        <v>1435</v>
      </c>
      <c r="H1089" s="62"/>
      <c r="J1089" s="9" t="s">
        <v>4373</v>
      </c>
      <c r="K1089" s="13"/>
      <c r="L1089" s="73"/>
      <c r="M1089" s="74"/>
      <c r="N1089" s="103"/>
      <c r="O1089" s="74"/>
      <c r="P1089" s="74"/>
      <c r="Q1089" s="74"/>
      <c r="R1089" s="74"/>
    </row>
    <row r="1090" spans="1:18">
      <c r="A1090" s="105">
        <v>260129173705</v>
      </c>
      <c r="B1090" s="61"/>
      <c r="C1090" s="4" t="s">
        <v>1420</v>
      </c>
      <c r="D1090" s="4" t="s">
        <v>4372</v>
      </c>
      <c r="E1090" s="102" t="s">
        <v>4374</v>
      </c>
      <c r="F1090" s="3" t="s">
        <v>1459</v>
      </c>
      <c r="G1090" s="137" t="s">
        <v>1435</v>
      </c>
      <c r="H1090" s="62"/>
      <c r="J1090" s="9" t="s">
        <v>4375</v>
      </c>
      <c r="K1090" s="13"/>
      <c r="L1090" s="73"/>
      <c r="M1090" s="74"/>
      <c r="N1090" s="97"/>
      <c r="O1090" s="74"/>
      <c r="P1090" s="74"/>
      <c r="Q1090" s="74"/>
      <c r="R1090" s="74"/>
    </row>
    <row r="1091" spans="1:18" ht="29">
      <c r="A1091" s="105">
        <v>260129173706</v>
      </c>
      <c r="B1091" s="61"/>
      <c r="C1091" s="4" t="s">
        <v>1420</v>
      </c>
      <c r="D1091" s="4" t="s">
        <v>4372</v>
      </c>
      <c r="E1091" s="3" t="s">
        <v>4376</v>
      </c>
      <c r="F1091" s="3" t="s">
        <v>2887</v>
      </c>
      <c r="G1091" s="137" t="s">
        <v>1435</v>
      </c>
      <c r="H1091" s="62"/>
      <c r="J1091" s="9" t="s">
        <v>4377</v>
      </c>
      <c r="K1091" s="13"/>
      <c r="L1091" s="73"/>
      <c r="M1091" s="74"/>
      <c r="N1091" s="74"/>
      <c r="O1091" s="74"/>
      <c r="P1091" s="74"/>
      <c r="Q1091" s="74"/>
      <c r="R1091" s="74"/>
    </row>
    <row r="1092" spans="1:18">
      <c r="A1092" s="29">
        <v>260129173701</v>
      </c>
      <c r="B1092" s="61"/>
      <c r="C1092" s="4" t="s">
        <v>1420</v>
      </c>
      <c r="D1092" s="4" t="s">
        <v>4378</v>
      </c>
      <c r="E1092" s="3" t="s">
        <v>4379</v>
      </c>
      <c r="F1092" s="3" t="s">
        <v>1459</v>
      </c>
      <c r="G1092" s="137" t="s">
        <v>1435</v>
      </c>
      <c r="H1092" s="62"/>
      <c r="J1092" t="s">
        <v>4380</v>
      </c>
      <c r="K1092" s="13"/>
      <c r="L1092" s="73"/>
      <c r="M1092" s="74"/>
      <c r="N1092" s="74"/>
      <c r="O1092" s="74"/>
      <c r="P1092" s="74"/>
      <c r="Q1092" s="74"/>
      <c r="R1092" s="74"/>
    </row>
    <row r="1093" spans="1:18">
      <c r="A1093" s="29">
        <v>260129173702</v>
      </c>
      <c r="B1093" s="61"/>
      <c r="C1093" s="4" t="s">
        <v>1420</v>
      </c>
      <c r="D1093" s="4" t="s">
        <v>4378</v>
      </c>
      <c r="E1093" s="3" t="s">
        <v>4381</v>
      </c>
      <c r="F1093" s="3" t="s">
        <v>1459</v>
      </c>
      <c r="G1093" s="137" t="s">
        <v>1435</v>
      </c>
      <c r="H1093" s="62"/>
      <c r="J1093" t="s">
        <v>4382</v>
      </c>
      <c r="K1093" s="13"/>
      <c r="L1093" s="73"/>
      <c r="M1093" s="74"/>
      <c r="N1093" s="74"/>
      <c r="O1093" s="74"/>
      <c r="P1093" s="74"/>
      <c r="Q1093" s="74"/>
      <c r="R1093" s="74"/>
    </row>
    <row r="1094" spans="1:18" ht="29">
      <c r="A1094" s="29">
        <v>260129173703</v>
      </c>
      <c r="B1094" s="61"/>
      <c r="C1094" s="4" t="s">
        <v>1420</v>
      </c>
      <c r="D1094" s="4" t="s">
        <v>4378</v>
      </c>
      <c r="E1094" s="3" t="s">
        <v>4383</v>
      </c>
      <c r="F1094" s="3" t="s">
        <v>2887</v>
      </c>
      <c r="G1094" s="137" t="s">
        <v>1435</v>
      </c>
      <c r="H1094" s="62"/>
      <c r="J1094" s="9" t="s">
        <v>4384</v>
      </c>
      <c r="K1094" s="13"/>
      <c r="L1094" s="73"/>
      <c r="M1094" s="74"/>
      <c r="N1094" s="74"/>
      <c r="O1094" s="74"/>
      <c r="P1094" s="74"/>
      <c r="Q1094" s="74"/>
      <c r="R1094" s="74"/>
    </row>
    <row r="1095" spans="1:18">
      <c r="A1095" s="29">
        <v>260129173700</v>
      </c>
      <c r="B1095" s="61"/>
      <c r="C1095" s="4" t="s">
        <v>1420</v>
      </c>
      <c r="D1095" s="4" t="s">
        <v>4378</v>
      </c>
      <c r="E1095" s="3" t="s">
        <v>4385</v>
      </c>
      <c r="F1095" s="3" t="s">
        <v>3246</v>
      </c>
      <c r="G1095" s="137" t="s">
        <v>1435</v>
      </c>
      <c r="H1095" s="62"/>
      <c r="J1095" t="s">
        <v>4386</v>
      </c>
      <c r="K1095" s="13"/>
      <c r="L1095" s="73"/>
      <c r="M1095" s="74"/>
      <c r="N1095" s="74"/>
      <c r="O1095" s="74"/>
      <c r="P1095" s="74"/>
      <c r="Q1095" s="74"/>
      <c r="R1095" s="74"/>
    </row>
    <row r="1096" spans="1:18">
      <c r="A1096" s="29">
        <v>250418220113</v>
      </c>
      <c r="B1096" s="59" t="s">
        <v>1430</v>
      </c>
      <c r="C1096" s="4" t="s">
        <v>1420</v>
      </c>
      <c r="D1096" s="4" t="s">
        <v>4387</v>
      </c>
      <c r="E1096" s="3" t="s">
        <v>4388</v>
      </c>
      <c r="F1096" s="3" t="s">
        <v>4389</v>
      </c>
      <c r="G1096" s="137" t="s">
        <v>1435</v>
      </c>
      <c r="H1096" s="60"/>
      <c r="J1096" s="64" t="s">
        <v>4390</v>
      </c>
      <c r="K1096" s="13" t="s">
        <v>4391</v>
      </c>
      <c r="L1096" s="73"/>
      <c r="M1096" s="74"/>
      <c r="N1096" s="74"/>
      <c r="O1096" s="74"/>
      <c r="P1096" s="74"/>
      <c r="Q1096" s="74"/>
      <c r="R1096" s="74" t="s">
        <v>4392</v>
      </c>
    </row>
    <row r="1097" spans="1:18">
      <c r="A1097" s="29">
        <v>250418220117</v>
      </c>
      <c r="B1097" s="59" t="s">
        <v>1430</v>
      </c>
      <c r="C1097" s="4" t="s">
        <v>1420</v>
      </c>
      <c r="D1097" s="4" t="s">
        <v>4387</v>
      </c>
      <c r="E1097" s="3" t="s">
        <v>4398</v>
      </c>
      <c r="F1097" s="3" t="s">
        <v>3786</v>
      </c>
      <c r="G1097" s="137" t="s">
        <v>1435</v>
      </c>
      <c r="H1097" s="60"/>
      <c r="J1097" s="64" t="s">
        <v>4399</v>
      </c>
      <c r="K1097" s="13" t="s">
        <v>4400</v>
      </c>
      <c r="L1097" s="73"/>
      <c r="M1097" s="74"/>
      <c r="N1097" s="74"/>
      <c r="O1097" s="74"/>
      <c r="P1097" s="74"/>
      <c r="Q1097" s="74"/>
      <c r="R1097" s="74" t="s">
        <v>4401</v>
      </c>
    </row>
    <row r="1098" spans="1:18">
      <c r="A1098" s="29">
        <v>250418220116</v>
      </c>
      <c r="B1098" s="59" t="s">
        <v>1430</v>
      </c>
      <c r="C1098" s="4" t="s">
        <v>1420</v>
      </c>
      <c r="D1098" s="4" t="s">
        <v>4387</v>
      </c>
      <c r="E1098" s="3" t="s">
        <v>4402</v>
      </c>
      <c r="F1098" s="3" t="s">
        <v>4367</v>
      </c>
      <c r="G1098" s="137" t="s">
        <v>1435</v>
      </c>
      <c r="H1098" s="60"/>
      <c r="J1098" s="64" t="s">
        <v>4403</v>
      </c>
      <c r="K1098" s="13" t="s">
        <v>4404</v>
      </c>
      <c r="L1098" s="73"/>
      <c r="M1098" s="74"/>
      <c r="N1098" s="74"/>
      <c r="O1098" s="74"/>
      <c r="P1098" s="74"/>
      <c r="Q1098" s="74"/>
      <c r="R1098" s="74" t="s">
        <v>4405</v>
      </c>
    </row>
    <row r="1099" spans="1:18">
      <c r="A1099" s="29">
        <v>250418220118</v>
      </c>
      <c r="B1099" s="59" t="s">
        <v>1430</v>
      </c>
      <c r="C1099" s="4" t="s">
        <v>1420</v>
      </c>
      <c r="D1099" s="4" t="s">
        <v>4387</v>
      </c>
      <c r="E1099" s="3" t="s">
        <v>4406</v>
      </c>
      <c r="F1099" s="3" t="s">
        <v>4407</v>
      </c>
      <c r="G1099" s="137" t="s">
        <v>1435</v>
      </c>
      <c r="H1099" s="60"/>
      <c r="J1099" s="64" t="s">
        <v>4408</v>
      </c>
      <c r="K1099" s="13" t="s">
        <v>4409</v>
      </c>
      <c r="L1099" s="73"/>
      <c r="M1099" s="74"/>
      <c r="N1099" s="74"/>
      <c r="O1099" s="74"/>
      <c r="P1099" s="74"/>
      <c r="Q1099" s="74"/>
      <c r="R1099" s="74" t="s">
        <v>4410</v>
      </c>
    </row>
    <row r="1100" spans="1:18">
      <c r="A1100" s="29">
        <v>250418220119</v>
      </c>
      <c r="B1100" s="59" t="s">
        <v>1430</v>
      </c>
      <c r="C1100" s="4" t="s">
        <v>1420</v>
      </c>
      <c r="D1100" s="4" t="s">
        <v>4387</v>
      </c>
      <c r="E1100" s="3" t="s">
        <v>4411</v>
      </c>
      <c r="F1100" s="3" t="s">
        <v>1506</v>
      </c>
      <c r="G1100" s="137" t="s">
        <v>1435</v>
      </c>
      <c r="H1100" s="60"/>
      <c r="J1100" s="64" t="s">
        <v>4412</v>
      </c>
      <c r="K1100" s="13" t="s">
        <v>4413</v>
      </c>
      <c r="L1100" s="73"/>
      <c r="M1100" s="74"/>
      <c r="N1100" s="74"/>
      <c r="O1100" s="74"/>
      <c r="P1100" s="74"/>
      <c r="Q1100" s="74"/>
      <c r="R1100" s="74" t="s">
        <v>4414</v>
      </c>
    </row>
    <row r="1101" spans="1:18">
      <c r="A1101" s="29">
        <v>250418220120</v>
      </c>
      <c r="B1101" s="59" t="s">
        <v>1430</v>
      </c>
      <c r="C1101" s="4" t="s">
        <v>1420</v>
      </c>
      <c r="D1101" s="4" t="s">
        <v>4387</v>
      </c>
      <c r="E1101" s="3" t="s">
        <v>4415</v>
      </c>
      <c r="F1101" s="3" t="s">
        <v>2602</v>
      </c>
      <c r="G1101" s="137" t="s">
        <v>1435</v>
      </c>
      <c r="H1101" s="60"/>
      <c r="J1101" s="64" t="s">
        <v>4416</v>
      </c>
      <c r="K1101" s="13" t="s">
        <v>4417</v>
      </c>
      <c r="L1101" s="73"/>
      <c r="M1101" s="74"/>
      <c r="N1101" s="74"/>
      <c r="O1101" s="74"/>
      <c r="P1101" s="74"/>
      <c r="Q1101" s="74"/>
      <c r="R1101" s="74" t="s">
        <v>4418</v>
      </c>
    </row>
    <row r="1102" spans="1:18">
      <c r="A1102" s="29">
        <v>250418220121</v>
      </c>
      <c r="B1102" s="59" t="s">
        <v>1430</v>
      </c>
      <c r="C1102" s="4" t="s">
        <v>1420</v>
      </c>
      <c r="D1102" s="4" t="s">
        <v>4387</v>
      </c>
      <c r="E1102" s="3" t="s">
        <v>4419</v>
      </c>
      <c r="F1102" s="3" t="s">
        <v>2602</v>
      </c>
      <c r="G1102" s="137" t="s">
        <v>1435</v>
      </c>
      <c r="H1102" s="60"/>
      <c r="J1102" s="64" t="s">
        <v>4420</v>
      </c>
      <c r="K1102" s="13" t="s">
        <v>4421</v>
      </c>
      <c r="L1102" s="73"/>
      <c r="M1102" s="74"/>
      <c r="N1102" s="74"/>
      <c r="O1102" s="74"/>
      <c r="P1102" s="74"/>
      <c r="Q1102" s="74"/>
      <c r="R1102" s="74" t="s">
        <v>4422</v>
      </c>
    </row>
    <row r="1103" spans="1:18">
      <c r="A1103" s="29">
        <v>260129173709</v>
      </c>
      <c r="B1103" s="61"/>
      <c r="C1103" s="4" t="s">
        <v>1420</v>
      </c>
      <c r="D1103" s="4" t="s">
        <v>4387</v>
      </c>
      <c r="E1103" s="3" t="s">
        <v>4423</v>
      </c>
      <c r="F1103" s="3" t="s">
        <v>2602</v>
      </c>
      <c r="G1103" s="137" t="s">
        <v>1435</v>
      </c>
      <c r="H1103" s="62"/>
      <c r="J1103" s="9" t="s">
        <v>4424</v>
      </c>
      <c r="K1103" s="13" t="s">
        <v>4425</v>
      </c>
      <c r="L1103" s="73"/>
      <c r="M1103" s="74"/>
      <c r="N1103" s="74"/>
      <c r="O1103" s="74"/>
      <c r="P1103" s="74"/>
      <c r="Q1103" s="74"/>
      <c r="R1103" s="74"/>
    </row>
    <row r="1104" spans="1:18">
      <c r="A1104" s="29">
        <v>250718182900</v>
      </c>
      <c r="B1104" s="61"/>
      <c r="C1104" s="4" t="s">
        <v>1420</v>
      </c>
      <c r="D1104" s="4" t="s">
        <v>4387</v>
      </c>
      <c r="E1104" s="7" t="s">
        <v>4426</v>
      </c>
      <c r="F1104" s="114" t="s">
        <v>2602</v>
      </c>
      <c r="G1104" s="137" t="s">
        <v>1435</v>
      </c>
      <c r="H1104" s="62"/>
      <c r="J1104" s="64" t="s">
        <v>4427</v>
      </c>
      <c r="K1104" s="13" t="s">
        <v>4428</v>
      </c>
      <c r="L1104" s="73"/>
      <c r="M1104" s="74"/>
      <c r="N1104" s="74"/>
      <c r="O1104" s="74"/>
      <c r="P1104" s="74"/>
      <c r="Q1104" s="74"/>
      <c r="R1104" s="74" t="s">
        <v>4429</v>
      </c>
    </row>
    <row r="1105" spans="1:18">
      <c r="A1105" s="29">
        <v>250418220122</v>
      </c>
      <c r="B1105" s="59" t="s">
        <v>1430</v>
      </c>
      <c r="C1105" s="4" t="s">
        <v>1420</v>
      </c>
      <c r="D1105" s="4" t="s">
        <v>4387</v>
      </c>
      <c r="E1105" s="3" t="s">
        <v>4430</v>
      </c>
      <c r="F1105" s="3" t="s">
        <v>1506</v>
      </c>
      <c r="G1105" s="137" t="s">
        <v>1435</v>
      </c>
      <c r="H1105" s="60"/>
      <c r="J1105" s="64" t="s">
        <v>4431</v>
      </c>
      <c r="K1105" s="13" t="s">
        <v>4432</v>
      </c>
      <c r="L1105" s="73"/>
      <c r="M1105" s="74"/>
      <c r="N1105" s="74"/>
      <c r="O1105" s="74"/>
      <c r="P1105" s="74"/>
      <c r="Q1105" s="74"/>
      <c r="R1105" s="74" t="s">
        <v>4433</v>
      </c>
    </row>
    <row r="1106" spans="1:18">
      <c r="A1106" s="29">
        <v>250418220126</v>
      </c>
      <c r="B1106" s="59" t="s">
        <v>1430</v>
      </c>
      <c r="C1106" s="4" t="s">
        <v>1420</v>
      </c>
      <c r="D1106" s="4" t="s">
        <v>4387</v>
      </c>
      <c r="E1106" s="3" t="s">
        <v>4434</v>
      </c>
      <c r="F1106" s="3" t="s">
        <v>4435</v>
      </c>
      <c r="G1106" s="137" t="s">
        <v>1435</v>
      </c>
      <c r="H1106" s="60"/>
      <c r="J1106" s="64" t="s">
        <v>4436</v>
      </c>
      <c r="K1106" s="13" t="s">
        <v>4437</v>
      </c>
      <c r="L1106" s="73"/>
      <c r="M1106" s="74"/>
      <c r="N1106" s="74"/>
      <c r="O1106" s="74"/>
      <c r="P1106" s="74"/>
      <c r="Q1106" s="74"/>
      <c r="R1106" s="74" t="s">
        <v>4438</v>
      </c>
    </row>
    <row r="1107" spans="1:18">
      <c r="A1107" s="29">
        <v>250418220128</v>
      </c>
      <c r="B1107" s="59" t="s">
        <v>1430</v>
      </c>
      <c r="C1107" s="4" t="s">
        <v>1420</v>
      </c>
      <c r="D1107" s="4" t="s">
        <v>4387</v>
      </c>
      <c r="E1107" s="3" t="s">
        <v>4439</v>
      </c>
      <c r="F1107" s="3" t="s">
        <v>4367</v>
      </c>
      <c r="G1107" s="137" t="s">
        <v>1435</v>
      </c>
      <c r="H1107" s="60"/>
      <c r="J1107" s="64" t="s">
        <v>4440</v>
      </c>
      <c r="K1107" s="13" t="s">
        <v>4441</v>
      </c>
      <c r="L1107" s="73"/>
      <c r="M1107" s="74"/>
      <c r="N1107" s="74"/>
      <c r="O1107" s="74"/>
      <c r="P1107" s="74"/>
      <c r="Q1107" s="74"/>
      <c r="R1107" s="74" t="s">
        <v>4442</v>
      </c>
    </row>
    <row r="1108" spans="1:18">
      <c r="A1108" s="29">
        <v>250418220130</v>
      </c>
      <c r="B1108" s="59" t="s">
        <v>1430</v>
      </c>
      <c r="C1108" s="4" t="s">
        <v>1420</v>
      </c>
      <c r="D1108" s="4" t="s">
        <v>4387</v>
      </c>
      <c r="E1108" s="3" t="s">
        <v>4443</v>
      </c>
      <c r="F1108" s="3" t="s">
        <v>1531</v>
      </c>
      <c r="G1108" s="137" t="s">
        <v>1435</v>
      </c>
      <c r="H1108" s="60"/>
      <c r="J1108" s="64" t="s">
        <v>4444</v>
      </c>
      <c r="K1108" s="13" t="s">
        <v>4445</v>
      </c>
      <c r="L1108" s="73"/>
      <c r="M1108" s="74"/>
      <c r="N1108" s="74"/>
      <c r="O1108" s="74"/>
      <c r="P1108" s="74"/>
      <c r="Q1108" s="74"/>
      <c r="R1108" s="74" t="s">
        <v>4446</v>
      </c>
    </row>
    <row r="1109" spans="1:18">
      <c r="A1109" s="29">
        <v>250418220131</v>
      </c>
      <c r="B1109" s="59" t="s">
        <v>1430</v>
      </c>
      <c r="C1109" s="4" t="s">
        <v>1420</v>
      </c>
      <c r="D1109" s="4" t="s">
        <v>4387</v>
      </c>
      <c r="E1109" s="3" t="s">
        <v>4447</v>
      </c>
      <c r="F1109" s="3" t="s">
        <v>1531</v>
      </c>
      <c r="G1109" s="137" t="s">
        <v>1435</v>
      </c>
      <c r="H1109" s="60"/>
      <c r="J1109" s="64" t="s">
        <v>4448</v>
      </c>
      <c r="K1109" s="13" t="s">
        <v>4449</v>
      </c>
      <c r="L1109" s="73"/>
      <c r="M1109" s="74"/>
      <c r="N1109" s="74"/>
      <c r="O1109" s="74"/>
      <c r="P1109" s="74"/>
      <c r="Q1109" s="74"/>
      <c r="R1109" s="74" t="s">
        <v>4450</v>
      </c>
    </row>
    <row r="1110" spans="1:18">
      <c r="A1110" s="29">
        <v>250418220132</v>
      </c>
      <c r="B1110" s="59" t="s">
        <v>1430</v>
      </c>
      <c r="C1110" s="4" t="s">
        <v>1420</v>
      </c>
      <c r="D1110" s="4" t="s">
        <v>4387</v>
      </c>
      <c r="E1110" s="3" t="s">
        <v>4451</v>
      </c>
      <c r="F1110" s="3" t="s">
        <v>2602</v>
      </c>
      <c r="G1110" s="137" t="s">
        <v>1435</v>
      </c>
      <c r="H1110" s="60"/>
      <c r="J1110" s="64" t="s">
        <v>4452</v>
      </c>
      <c r="K1110" s="13" t="s">
        <v>4453</v>
      </c>
      <c r="L1110" s="73"/>
      <c r="M1110" s="74"/>
      <c r="N1110" s="74"/>
      <c r="O1110" s="74"/>
      <c r="P1110" s="74"/>
      <c r="Q1110" s="74"/>
      <c r="R1110" s="74" t="s">
        <v>4454</v>
      </c>
    </row>
    <row r="1111" spans="1:18">
      <c r="A1111" s="29">
        <v>250418220133</v>
      </c>
      <c r="B1111" s="59" t="s">
        <v>1430</v>
      </c>
      <c r="C1111" s="4" t="s">
        <v>1420</v>
      </c>
      <c r="D1111" s="4" t="s">
        <v>4387</v>
      </c>
      <c r="E1111" s="3" t="s">
        <v>4455</v>
      </c>
      <c r="F1111" s="3" t="s">
        <v>2602</v>
      </c>
      <c r="G1111" s="137" t="s">
        <v>1435</v>
      </c>
      <c r="H1111" s="60"/>
      <c r="J1111" s="64" t="s">
        <v>4456</v>
      </c>
      <c r="K1111" s="13" t="s">
        <v>4457</v>
      </c>
      <c r="L1111" s="73"/>
      <c r="M1111" s="74"/>
      <c r="N1111" s="74"/>
      <c r="O1111" s="74"/>
      <c r="P1111" s="74"/>
      <c r="Q1111" s="74"/>
      <c r="R1111" s="74" t="s">
        <v>4458</v>
      </c>
    </row>
    <row r="1112" spans="1:18">
      <c r="A1112" s="29">
        <v>250418220124</v>
      </c>
      <c r="B1112" s="59" t="s">
        <v>1430</v>
      </c>
      <c r="C1112" s="4" t="s">
        <v>1420</v>
      </c>
      <c r="D1112" s="4" t="s">
        <v>4387</v>
      </c>
      <c r="E1112" s="3" t="s">
        <v>4459</v>
      </c>
      <c r="F1112" s="3" t="s">
        <v>3786</v>
      </c>
      <c r="G1112" s="137" t="s">
        <v>1435</v>
      </c>
      <c r="H1112" s="60"/>
      <c r="J1112" s="64" t="s">
        <v>4460</v>
      </c>
      <c r="K1112" s="13" t="s">
        <v>4461</v>
      </c>
      <c r="L1112" s="73"/>
      <c r="M1112" s="74"/>
      <c r="N1112" s="74"/>
      <c r="O1112" s="74"/>
      <c r="P1112" s="74"/>
      <c r="Q1112" s="74"/>
      <c r="R1112" s="74" t="s">
        <v>4462</v>
      </c>
    </row>
    <row r="1113" spans="1:18">
      <c r="A1113" s="29">
        <v>250718183100</v>
      </c>
      <c r="B1113" s="61"/>
      <c r="C1113" s="4" t="s">
        <v>1420</v>
      </c>
      <c r="D1113" s="4" t="s">
        <v>4387</v>
      </c>
      <c r="E1113" s="7" t="s">
        <v>4463</v>
      </c>
      <c r="F1113" s="114" t="s">
        <v>2602</v>
      </c>
      <c r="G1113" s="137" t="s">
        <v>1435</v>
      </c>
      <c r="H1113" s="62"/>
      <c r="J1113" s="3" t="s">
        <v>4464</v>
      </c>
      <c r="K1113" s="13" t="s">
        <v>4465</v>
      </c>
      <c r="L1113" s="73"/>
      <c r="M1113" s="74"/>
      <c r="N1113" s="74"/>
      <c r="O1113" s="74"/>
      <c r="P1113" s="74"/>
      <c r="Q1113" s="74"/>
      <c r="R1113" s="74" t="s">
        <v>4466</v>
      </c>
    </row>
    <row r="1114" spans="1:18">
      <c r="A1114" s="29">
        <v>250418220137</v>
      </c>
      <c r="B1114" s="59" t="s">
        <v>1430</v>
      </c>
      <c r="C1114" s="4" t="s">
        <v>1420</v>
      </c>
      <c r="D1114" s="4" t="s">
        <v>4387</v>
      </c>
      <c r="E1114" s="3" t="s">
        <v>4467</v>
      </c>
      <c r="F1114" s="3" t="s">
        <v>1531</v>
      </c>
      <c r="G1114" s="137" t="s">
        <v>1435</v>
      </c>
      <c r="H1114" s="60"/>
      <c r="J1114" s="64" t="s">
        <v>4468</v>
      </c>
      <c r="K1114" s="13" t="s">
        <v>4469</v>
      </c>
      <c r="L1114" s="73"/>
      <c r="M1114" s="74"/>
      <c r="N1114" s="74"/>
      <c r="O1114" s="74"/>
      <c r="P1114" s="74"/>
      <c r="Q1114" s="74"/>
      <c r="R1114" s="74" t="s">
        <v>4470</v>
      </c>
    </row>
    <row r="1115" spans="1:18">
      <c r="A1115" s="29">
        <v>250418220139</v>
      </c>
      <c r="B1115" s="59" t="s">
        <v>1430</v>
      </c>
      <c r="C1115" s="4" t="s">
        <v>1420</v>
      </c>
      <c r="D1115" s="4" t="s">
        <v>4387</v>
      </c>
      <c r="E1115" s="3" t="s">
        <v>4471</v>
      </c>
      <c r="F1115" s="3" t="s">
        <v>2602</v>
      </c>
      <c r="G1115" s="137" t="s">
        <v>1435</v>
      </c>
      <c r="H1115" s="60"/>
      <c r="J1115" s="64" t="s">
        <v>4472</v>
      </c>
      <c r="K1115" s="13" t="s">
        <v>4473</v>
      </c>
      <c r="L1115" s="73"/>
      <c r="M1115" s="74"/>
      <c r="N1115" s="74"/>
      <c r="O1115" s="74"/>
      <c r="P1115" s="74"/>
      <c r="Q1115" s="74"/>
      <c r="R1115" s="74" t="s">
        <v>4474</v>
      </c>
    </row>
    <row r="1116" spans="1:18">
      <c r="A1116" s="29">
        <v>250418220135</v>
      </c>
      <c r="B1116" s="59" t="s">
        <v>1430</v>
      </c>
      <c r="C1116" s="4" t="s">
        <v>1420</v>
      </c>
      <c r="D1116" s="4" t="s">
        <v>4387</v>
      </c>
      <c r="E1116" s="3" t="s">
        <v>4475</v>
      </c>
      <c r="F1116" s="3" t="s">
        <v>1593</v>
      </c>
      <c r="G1116" s="137" t="s">
        <v>1435</v>
      </c>
      <c r="H1116" s="60"/>
      <c r="J1116" s="64" t="s">
        <v>4476</v>
      </c>
      <c r="K1116" s="13" t="s">
        <v>4477</v>
      </c>
      <c r="L1116" s="73"/>
      <c r="M1116" s="74"/>
      <c r="N1116" s="74"/>
      <c r="O1116" s="74"/>
      <c r="P1116" s="74"/>
      <c r="Q1116" s="74"/>
      <c r="R1116" s="74" t="s">
        <v>4478</v>
      </c>
    </row>
    <row r="1117" spans="1:18">
      <c r="A1117" s="29">
        <v>250418220134</v>
      </c>
      <c r="B1117" s="59" t="s">
        <v>1430</v>
      </c>
      <c r="C1117" s="4" t="s">
        <v>1420</v>
      </c>
      <c r="D1117" s="4" t="s">
        <v>4387</v>
      </c>
      <c r="E1117" s="3" t="s">
        <v>4479</v>
      </c>
      <c r="F1117" s="3" t="s">
        <v>4039</v>
      </c>
      <c r="G1117" s="137" t="s">
        <v>1435</v>
      </c>
      <c r="H1117" s="60"/>
      <c r="J1117" s="64" t="s">
        <v>4480</v>
      </c>
      <c r="K1117" s="13" t="s">
        <v>4481</v>
      </c>
      <c r="L1117" s="73"/>
      <c r="M1117" s="74"/>
      <c r="N1117" s="74"/>
      <c r="O1117" s="74"/>
      <c r="P1117" s="74"/>
      <c r="Q1117" s="74"/>
      <c r="R1117" s="74" t="s">
        <v>4482</v>
      </c>
    </row>
    <row r="1118" spans="1:18">
      <c r="A1118" s="29">
        <v>250418220140</v>
      </c>
      <c r="B1118" s="59" t="s">
        <v>1430</v>
      </c>
      <c r="C1118" s="4" t="s">
        <v>1420</v>
      </c>
      <c r="D1118" s="4" t="s">
        <v>4387</v>
      </c>
      <c r="E1118" s="3" t="s">
        <v>4483</v>
      </c>
      <c r="F1118" s="3" t="s">
        <v>2602</v>
      </c>
      <c r="G1118" s="137" t="s">
        <v>1435</v>
      </c>
      <c r="H1118" s="60"/>
      <c r="J1118" s="64" t="s">
        <v>4484</v>
      </c>
      <c r="K1118" s="13" t="s">
        <v>4485</v>
      </c>
      <c r="L1118" s="73"/>
      <c r="M1118" s="74"/>
      <c r="N1118" s="74"/>
      <c r="O1118" s="74"/>
      <c r="P1118" s="74"/>
      <c r="Q1118" s="74"/>
      <c r="R1118" s="74" t="s">
        <v>4486</v>
      </c>
    </row>
    <row r="1119" spans="1:18">
      <c r="A1119" s="29">
        <v>250418220136</v>
      </c>
      <c r="B1119" s="59" t="s">
        <v>1430</v>
      </c>
      <c r="C1119" s="4" t="s">
        <v>1420</v>
      </c>
      <c r="D1119" s="4" t="s">
        <v>4387</v>
      </c>
      <c r="E1119" s="3" t="s">
        <v>4487</v>
      </c>
      <c r="F1119" s="3" t="s">
        <v>1531</v>
      </c>
      <c r="G1119" s="137" t="s">
        <v>1435</v>
      </c>
      <c r="H1119" s="60"/>
      <c r="J1119" s="64" t="s">
        <v>4488</v>
      </c>
      <c r="K1119" s="13" t="s">
        <v>4489</v>
      </c>
      <c r="L1119" s="73"/>
      <c r="M1119" s="74"/>
      <c r="N1119" s="74"/>
      <c r="O1119" s="74"/>
      <c r="P1119" s="74"/>
      <c r="Q1119" s="74"/>
      <c r="R1119" s="74" t="s">
        <v>4490</v>
      </c>
    </row>
    <row r="1120" spans="1:18">
      <c r="A1120" s="29">
        <v>250418220123</v>
      </c>
      <c r="B1120" s="59" t="s">
        <v>1430</v>
      </c>
      <c r="C1120" s="4" t="s">
        <v>1420</v>
      </c>
      <c r="D1120" s="4" t="s">
        <v>4387</v>
      </c>
      <c r="E1120" s="3" t="s">
        <v>4491</v>
      </c>
      <c r="F1120" s="3" t="s">
        <v>1506</v>
      </c>
      <c r="G1120" s="137" t="s">
        <v>1435</v>
      </c>
      <c r="H1120" s="60"/>
      <c r="J1120" s="64" t="s">
        <v>4492</v>
      </c>
      <c r="K1120" s="13" t="s">
        <v>4493</v>
      </c>
      <c r="L1120" s="73"/>
      <c r="M1120" s="74"/>
      <c r="N1120" s="74"/>
      <c r="O1120" s="74"/>
      <c r="P1120" s="74"/>
      <c r="Q1120" s="74"/>
      <c r="R1120" s="74" t="s">
        <v>4494</v>
      </c>
    </row>
    <row r="1121" spans="1:18">
      <c r="A1121" s="29">
        <v>250418220138</v>
      </c>
      <c r="B1121" s="59" t="s">
        <v>1430</v>
      </c>
      <c r="C1121" s="4" t="s">
        <v>1420</v>
      </c>
      <c r="D1121" s="4" t="s">
        <v>4387</v>
      </c>
      <c r="E1121" s="3" t="s">
        <v>4495</v>
      </c>
      <c r="F1121" s="3" t="s">
        <v>1896</v>
      </c>
      <c r="G1121" s="137" t="s">
        <v>1435</v>
      </c>
      <c r="H1121" s="60"/>
      <c r="J1121" s="64" t="s">
        <v>4496</v>
      </c>
      <c r="K1121" s="13" t="s">
        <v>4497</v>
      </c>
      <c r="L1121" s="73"/>
      <c r="M1121" s="74"/>
      <c r="N1121" s="74"/>
      <c r="O1121" s="74"/>
      <c r="P1121" s="74"/>
      <c r="Q1121" s="74"/>
      <c r="R1121" s="74" t="s">
        <v>4498</v>
      </c>
    </row>
    <row r="1122" spans="1:18">
      <c r="A1122" s="29">
        <v>250418220142</v>
      </c>
      <c r="B1122" s="59" t="s">
        <v>1430</v>
      </c>
      <c r="C1122" s="4" t="s">
        <v>1420</v>
      </c>
      <c r="D1122" s="4" t="s">
        <v>4387</v>
      </c>
      <c r="E1122" s="3" t="s">
        <v>4499</v>
      </c>
      <c r="F1122" s="3" t="s">
        <v>4367</v>
      </c>
      <c r="G1122" s="137" t="s">
        <v>1435</v>
      </c>
      <c r="H1122" s="60"/>
      <c r="J1122" s="64" t="s">
        <v>4500</v>
      </c>
      <c r="K1122" s="13" t="s">
        <v>4501</v>
      </c>
      <c r="L1122" s="73"/>
      <c r="M1122" s="74"/>
      <c r="N1122" s="74"/>
      <c r="O1122" s="74"/>
      <c r="P1122" s="74"/>
      <c r="Q1122" s="74"/>
      <c r="R1122" s="74" t="s">
        <v>4502</v>
      </c>
    </row>
    <row r="1123" spans="1:18">
      <c r="A1123" s="29">
        <v>250418220114</v>
      </c>
      <c r="B1123" s="59" t="s">
        <v>1430</v>
      </c>
      <c r="C1123" s="4" t="s">
        <v>1420</v>
      </c>
      <c r="D1123" s="4" t="s">
        <v>4387</v>
      </c>
      <c r="E1123" s="3" t="s">
        <v>4394</v>
      </c>
      <c r="F1123" s="3" t="s">
        <v>2602</v>
      </c>
      <c r="G1123" s="137" t="s">
        <v>1435</v>
      </c>
      <c r="H1123" s="60"/>
      <c r="J1123" s="64" t="s">
        <v>4395</v>
      </c>
      <c r="K1123" s="13" t="s">
        <v>4396</v>
      </c>
      <c r="L1123" s="73"/>
      <c r="M1123" s="74"/>
      <c r="N1123" s="74"/>
      <c r="O1123" s="74"/>
      <c r="P1123" s="74"/>
      <c r="Q1123" s="74"/>
      <c r="R1123" s="74" t="s">
        <v>4397</v>
      </c>
    </row>
    <row r="1124" spans="1:18">
      <c r="A1124" s="29">
        <v>250418220143</v>
      </c>
      <c r="B1124" s="59" t="s">
        <v>1430</v>
      </c>
      <c r="C1124" s="4" t="s">
        <v>1420</v>
      </c>
      <c r="D1124" s="4" t="s">
        <v>4387</v>
      </c>
      <c r="E1124" s="3" t="s">
        <v>4503</v>
      </c>
      <c r="F1124" s="3" t="s">
        <v>4103</v>
      </c>
      <c r="G1124" s="137" t="s">
        <v>1435</v>
      </c>
      <c r="H1124" s="60"/>
      <c r="J1124" s="64" t="s">
        <v>4504</v>
      </c>
      <c r="K1124" s="13" t="s">
        <v>4505</v>
      </c>
      <c r="L1124" s="73"/>
      <c r="M1124" s="74"/>
      <c r="N1124" s="74"/>
      <c r="O1124" s="74"/>
      <c r="P1124" s="74"/>
      <c r="Q1124" s="74"/>
      <c r="R1124" s="74" t="s">
        <v>4506</v>
      </c>
    </row>
    <row r="1125" spans="1:18">
      <c r="A1125" s="29">
        <v>250718183200</v>
      </c>
      <c r="B1125" s="61"/>
      <c r="C1125" s="4" t="s">
        <v>1420</v>
      </c>
      <c r="D1125" s="4" t="s">
        <v>4387</v>
      </c>
      <c r="E1125" s="3" t="s">
        <v>4507</v>
      </c>
      <c r="F1125" s="3" t="s">
        <v>3786</v>
      </c>
      <c r="G1125" s="137" t="s">
        <v>1435</v>
      </c>
      <c r="H1125" s="62"/>
      <c r="J1125" s="3" t="s">
        <v>4508</v>
      </c>
      <c r="K1125" s="13" t="s">
        <v>4509</v>
      </c>
      <c r="L1125" s="73"/>
      <c r="M1125" s="74"/>
      <c r="N1125" s="74"/>
      <c r="O1125" s="74"/>
      <c r="P1125" s="74"/>
      <c r="Q1125" s="74"/>
      <c r="R1125" s="74" t="s">
        <v>4510</v>
      </c>
    </row>
    <row r="1126" spans="1:18">
      <c r="A1126" s="29">
        <v>250418220144</v>
      </c>
      <c r="B1126" s="59" t="s">
        <v>1430</v>
      </c>
      <c r="C1126" s="4" t="s">
        <v>1420</v>
      </c>
      <c r="D1126" s="4" t="s">
        <v>4387</v>
      </c>
      <c r="E1126" s="3" t="s">
        <v>4511</v>
      </c>
      <c r="F1126" s="3" t="s">
        <v>1531</v>
      </c>
      <c r="G1126" s="137" t="s">
        <v>1435</v>
      </c>
      <c r="H1126" s="60"/>
      <c r="J1126" s="64" t="s">
        <v>4512</v>
      </c>
      <c r="K1126" s="13" t="s">
        <v>4513</v>
      </c>
      <c r="L1126" s="73"/>
      <c r="M1126" s="74"/>
      <c r="N1126" s="74"/>
      <c r="O1126" s="74"/>
      <c r="P1126" s="74"/>
      <c r="Q1126" s="74"/>
      <c r="R1126" s="74" t="s">
        <v>4514</v>
      </c>
    </row>
    <row r="1127" spans="1:18">
      <c r="A1127" s="29">
        <v>250908085500</v>
      </c>
      <c r="B1127" s="4" t="s">
        <v>3215</v>
      </c>
      <c r="C1127" s="4" t="s">
        <v>1420</v>
      </c>
      <c r="D1127" s="4" t="s">
        <v>4387</v>
      </c>
      <c r="E1127" s="3" t="s">
        <v>4515</v>
      </c>
      <c r="F1127" s="3" t="s">
        <v>4367</v>
      </c>
      <c r="G1127" s="139" t="s">
        <v>1435</v>
      </c>
      <c r="H1127" s="13" t="s">
        <v>4509</v>
      </c>
      <c r="I1127" s="73"/>
      <c r="J1127" s="64" t="s">
        <v>4516</v>
      </c>
      <c r="K1127" s="74" t="s">
        <v>4517</v>
      </c>
      <c r="L1127" s="74"/>
      <c r="M1127" s="74"/>
      <c r="N1127" s="74"/>
      <c r="O1127" s="74"/>
      <c r="P1127" s="268"/>
      <c r="Q1127" s="74"/>
      <c r="R1127" s="74" t="s">
        <v>4518</v>
      </c>
    </row>
    <row r="1128" spans="1:18">
      <c r="A1128" s="29">
        <v>250418220125</v>
      </c>
      <c r="B1128" s="59" t="s">
        <v>1430</v>
      </c>
      <c r="C1128" s="4" t="s">
        <v>1420</v>
      </c>
      <c r="D1128" s="4" t="s">
        <v>4387</v>
      </c>
      <c r="E1128" s="3" t="s">
        <v>4519</v>
      </c>
      <c r="F1128" s="3" t="s">
        <v>1531</v>
      </c>
      <c r="G1128" s="137" t="s">
        <v>1435</v>
      </c>
      <c r="H1128" s="60"/>
      <c r="J1128" s="64" t="s">
        <v>4520</v>
      </c>
      <c r="K1128" s="13" t="s">
        <v>4521</v>
      </c>
      <c r="L1128" s="73"/>
      <c r="M1128" s="74"/>
      <c r="N1128" s="74"/>
      <c r="O1128" s="74"/>
      <c r="P1128" s="74"/>
      <c r="Q1128" s="74"/>
      <c r="R1128" s="74" t="s">
        <v>4522</v>
      </c>
    </row>
    <row r="1129" spans="1:18">
      <c r="A1129" s="29">
        <v>250418220127</v>
      </c>
      <c r="B1129" s="59" t="s">
        <v>1430</v>
      </c>
      <c r="C1129" s="4" t="s">
        <v>1420</v>
      </c>
      <c r="D1129" s="4" t="s">
        <v>4387</v>
      </c>
      <c r="E1129" s="3" t="s">
        <v>4523</v>
      </c>
      <c r="F1129" s="3" t="s">
        <v>3420</v>
      </c>
      <c r="G1129" s="137" t="s">
        <v>1435</v>
      </c>
      <c r="H1129" s="60"/>
      <c r="J1129" s="64" t="s">
        <v>4524</v>
      </c>
      <c r="K1129" s="13" t="s">
        <v>4525</v>
      </c>
      <c r="L1129" s="73"/>
      <c r="M1129" s="74"/>
      <c r="N1129" s="74"/>
      <c r="O1129" s="74"/>
      <c r="P1129" s="74"/>
      <c r="Q1129" s="74"/>
      <c r="R1129" s="74" t="s">
        <v>4526</v>
      </c>
    </row>
    <row r="1130" spans="1:18">
      <c r="A1130" s="29">
        <v>250418220145</v>
      </c>
      <c r="B1130" s="59" t="s">
        <v>1430</v>
      </c>
      <c r="C1130" s="4" t="s">
        <v>1420</v>
      </c>
      <c r="D1130" s="4" t="s">
        <v>4387</v>
      </c>
      <c r="E1130" s="3" t="s">
        <v>4527</v>
      </c>
      <c r="F1130" s="3" t="s">
        <v>1896</v>
      </c>
      <c r="G1130" s="137" t="s">
        <v>1435</v>
      </c>
      <c r="H1130" s="60"/>
      <c r="J1130" s="64" t="s">
        <v>4528</v>
      </c>
      <c r="K1130" s="13" t="s">
        <v>4529</v>
      </c>
      <c r="L1130" s="73"/>
      <c r="M1130" s="74"/>
      <c r="N1130" s="74"/>
      <c r="O1130" s="74"/>
      <c r="P1130" s="74"/>
      <c r="Q1130" s="74"/>
      <c r="R1130" s="74" t="s">
        <v>4530</v>
      </c>
    </row>
    <row r="1131" spans="1:18">
      <c r="A1131" s="29">
        <v>250718183000</v>
      </c>
      <c r="B1131" s="61"/>
      <c r="C1131" s="4" t="s">
        <v>1420</v>
      </c>
      <c r="D1131" s="4" t="s">
        <v>4387</v>
      </c>
      <c r="E1131" s="7" t="s">
        <v>4531</v>
      </c>
      <c r="F1131" s="114" t="s">
        <v>2602</v>
      </c>
      <c r="G1131" s="137" t="s">
        <v>1435</v>
      </c>
      <c r="H1131" s="62"/>
      <c r="J1131" s="3" t="s">
        <v>4532</v>
      </c>
      <c r="K1131" s="13" t="s">
        <v>4533</v>
      </c>
      <c r="L1131" s="73"/>
      <c r="M1131" s="74"/>
      <c r="N1131" s="74"/>
      <c r="O1131" s="74"/>
      <c r="P1131" s="74"/>
      <c r="Q1131" s="74"/>
      <c r="R1131" s="74" t="s">
        <v>4534</v>
      </c>
    </row>
    <row r="1132" spans="1:18">
      <c r="A1132" s="29">
        <v>260129173707</v>
      </c>
      <c r="B1132" s="61"/>
      <c r="C1132" s="4" t="s">
        <v>1420</v>
      </c>
      <c r="D1132" s="4" t="s">
        <v>4535</v>
      </c>
      <c r="E1132" s="3" t="s">
        <v>4536</v>
      </c>
      <c r="F1132" s="3" t="s">
        <v>2887</v>
      </c>
      <c r="G1132" s="137" t="s">
        <v>1435</v>
      </c>
      <c r="H1132" s="62"/>
      <c r="J1132" s="9" t="s">
        <v>4537</v>
      </c>
      <c r="K1132" s="13"/>
      <c r="L1132" s="73"/>
      <c r="M1132" s="74"/>
      <c r="N1132" s="74"/>
      <c r="O1132" s="74"/>
      <c r="P1132" s="74"/>
      <c r="Q1132" s="74"/>
      <c r="R1132" s="74"/>
    </row>
    <row r="1133" spans="1:18">
      <c r="A1133" s="29">
        <v>260129173708</v>
      </c>
      <c r="B1133" s="61"/>
      <c r="C1133" s="4" t="s">
        <v>1420</v>
      </c>
      <c r="D1133" s="4" t="s">
        <v>4535</v>
      </c>
      <c r="E1133" s="3" t="s">
        <v>4538</v>
      </c>
      <c r="F1133" s="3" t="s">
        <v>1459</v>
      </c>
      <c r="G1133" s="137" t="s">
        <v>1435</v>
      </c>
      <c r="H1133" s="62"/>
      <c r="J1133" s="9" t="s">
        <v>4539</v>
      </c>
      <c r="K1133" s="13"/>
      <c r="L1133" s="73"/>
      <c r="M1133" s="74"/>
      <c r="N1133" s="74"/>
      <c r="O1133" s="74"/>
      <c r="P1133" s="74"/>
      <c r="Q1133" s="74"/>
      <c r="R1133" s="74"/>
    </row>
    <row r="1134" spans="1:18">
      <c r="A1134" s="29">
        <v>251022142400</v>
      </c>
      <c r="B1134" s="61"/>
      <c r="C1134" s="4" t="s">
        <v>1420</v>
      </c>
      <c r="D1134" s="4" t="s">
        <v>4540</v>
      </c>
      <c r="E1134" s="3" t="s">
        <v>4541</v>
      </c>
      <c r="F1134" s="3" t="s">
        <v>2452</v>
      </c>
      <c r="G1134" s="137" t="s">
        <v>1435</v>
      </c>
      <c r="H1134" s="62"/>
      <c r="J1134" s="3" t="s">
        <v>4542</v>
      </c>
      <c r="K1134" s="13"/>
      <c r="L1134" s="73"/>
      <c r="M1134" s="74"/>
      <c r="N1134" s="74"/>
      <c r="O1134" s="74"/>
      <c r="P1134" s="74"/>
      <c r="Q1134" s="74"/>
      <c r="R1134" s="74"/>
    </row>
    <row r="1135" spans="1:18">
      <c r="A1135" s="29">
        <v>251022142700</v>
      </c>
      <c r="B1135" s="61"/>
      <c r="C1135" s="4" t="s">
        <v>1420</v>
      </c>
      <c r="D1135" s="4" t="s">
        <v>4540</v>
      </c>
      <c r="E1135" s="3" t="s">
        <v>4543</v>
      </c>
      <c r="F1135" s="3" t="s">
        <v>2357</v>
      </c>
      <c r="G1135" s="137" t="s">
        <v>1435</v>
      </c>
      <c r="H1135" s="62"/>
      <c r="J1135" s="3" t="s">
        <v>4544</v>
      </c>
      <c r="K1135" s="13"/>
      <c r="L1135" s="73"/>
      <c r="M1135" s="74"/>
      <c r="N1135" s="74"/>
      <c r="O1135" s="74"/>
      <c r="P1135" s="74"/>
      <c r="Q1135" s="74"/>
      <c r="R1135" s="74"/>
    </row>
    <row r="1136" spans="1:18">
      <c r="A1136" s="29">
        <v>251022142200</v>
      </c>
      <c r="B1136" s="61"/>
      <c r="C1136" s="4" t="s">
        <v>1420</v>
      </c>
      <c r="D1136" s="4" t="s">
        <v>4540</v>
      </c>
      <c r="E1136" s="3" t="s">
        <v>4545</v>
      </c>
      <c r="F1136" s="3" t="s">
        <v>2125</v>
      </c>
      <c r="G1136" s="137" t="s">
        <v>1435</v>
      </c>
      <c r="H1136" s="62"/>
      <c r="J1136" s="3" t="s">
        <v>4546</v>
      </c>
      <c r="K1136" s="13"/>
      <c r="L1136" s="73"/>
      <c r="M1136" s="74"/>
      <c r="N1136" s="74"/>
      <c r="O1136" s="74"/>
      <c r="P1136" s="74"/>
      <c r="Q1136" s="74"/>
      <c r="R1136" s="74"/>
    </row>
    <row r="1137" spans="1:18">
      <c r="A1137" s="29">
        <v>251022142300</v>
      </c>
      <c r="B1137" s="61"/>
      <c r="C1137" s="4" t="s">
        <v>1420</v>
      </c>
      <c r="D1137" s="4" t="s">
        <v>4540</v>
      </c>
      <c r="E1137" s="3" t="s">
        <v>4547</v>
      </c>
      <c r="F1137" s="3" t="s">
        <v>4548</v>
      </c>
      <c r="G1137" s="137" t="s">
        <v>1435</v>
      </c>
      <c r="H1137" s="62"/>
      <c r="J1137" s="3" t="s">
        <v>4549</v>
      </c>
      <c r="K1137" s="13"/>
      <c r="L1137" s="73"/>
      <c r="M1137" s="74"/>
      <c r="N1137" s="74"/>
      <c r="O1137" s="74"/>
      <c r="P1137" s="74"/>
      <c r="Q1137" s="74"/>
      <c r="R1137" s="74"/>
    </row>
    <row r="1138" spans="1:18">
      <c r="A1138" s="29">
        <v>251022142500</v>
      </c>
      <c r="B1138" s="61"/>
      <c r="C1138" s="4" t="s">
        <v>1420</v>
      </c>
      <c r="D1138" s="4" t="s">
        <v>4540</v>
      </c>
      <c r="E1138" s="3" t="s">
        <v>4550</v>
      </c>
      <c r="F1138" s="3" t="s">
        <v>2357</v>
      </c>
      <c r="G1138" s="137" t="s">
        <v>1435</v>
      </c>
      <c r="H1138" s="62"/>
      <c r="J1138" s="3" t="s">
        <v>4551</v>
      </c>
      <c r="K1138" s="13"/>
      <c r="L1138" s="73"/>
      <c r="M1138" s="74"/>
      <c r="N1138" s="74"/>
      <c r="O1138" s="74"/>
      <c r="P1138" s="74"/>
      <c r="Q1138" s="74"/>
      <c r="R1138" s="74"/>
    </row>
    <row r="1139" spans="1:18">
      <c r="A1139" s="29">
        <v>251023145200</v>
      </c>
      <c r="B1139" s="61"/>
      <c r="C1139" s="4" t="s">
        <v>1420</v>
      </c>
      <c r="D1139" s="4" t="s">
        <v>4540</v>
      </c>
      <c r="E1139" s="3" t="s">
        <v>3240</v>
      </c>
      <c r="F1139" s="3" t="s">
        <v>3241</v>
      </c>
      <c r="G1139" s="137" t="s">
        <v>1435</v>
      </c>
      <c r="H1139" s="62"/>
      <c r="J1139" s="3" t="s">
        <v>3242</v>
      </c>
      <c r="K1139" s="13"/>
      <c r="L1139" s="73"/>
      <c r="M1139" s="74"/>
      <c r="N1139" s="74"/>
      <c r="O1139" s="74"/>
      <c r="P1139" s="74"/>
      <c r="Q1139" s="74"/>
      <c r="R1139" s="74"/>
    </row>
    <row r="1140" spans="1:18">
      <c r="A1140" s="29">
        <v>251022142600</v>
      </c>
      <c r="B1140" s="61"/>
      <c r="C1140" s="4" t="s">
        <v>1420</v>
      </c>
      <c r="D1140" s="4" t="s">
        <v>4540</v>
      </c>
      <c r="E1140" s="3" t="s">
        <v>4552</v>
      </c>
      <c r="F1140" s="3" t="s">
        <v>1506</v>
      </c>
      <c r="G1140" s="137" t="s">
        <v>1435</v>
      </c>
      <c r="H1140" s="62"/>
      <c r="J1140" s="3" t="s">
        <v>4553</v>
      </c>
      <c r="K1140" s="13"/>
      <c r="L1140" s="73"/>
      <c r="M1140" s="74"/>
      <c r="N1140" s="74"/>
      <c r="O1140" s="74"/>
      <c r="P1140" s="74"/>
      <c r="Q1140" s="74"/>
      <c r="R1140" s="74"/>
    </row>
    <row r="1141" spans="1:18">
      <c r="A1141" s="29">
        <v>251022143000</v>
      </c>
      <c r="B1141" s="61"/>
      <c r="C1141" s="4" t="s">
        <v>1420</v>
      </c>
      <c r="D1141" s="4" t="s">
        <v>4554</v>
      </c>
      <c r="E1141" s="3" t="s">
        <v>1663</v>
      </c>
      <c r="F1141" s="3" t="s">
        <v>1664</v>
      </c>
      <c r="G1141" s="137" t="s">
        <v>1435</v>
      </c>
      <c r="H1141" s="62"/>
      <c r="J1141" s="3" t="s">
        <v>4555</v>
      </c>
      <c r="K1141" s="13"/>
      <c r="L1141" s="73"/>
      <c r="M1141" s="74"/>
      <c r="N1141" s="74"/>
      <c r="O1141" s="74"/>
      <c r="P1141" s="74"/>
      <c r="Q1141" s="74"/>
      <c r="R1141" s="74"/>
    </row>
    <row r="1142" spans="1:18">
      <c r="A1142" s="29">
        <v>251022143100</v>
      </c>
      <c r="B1142" s="61"/>
      <c r="C1142" s="4" t="s">
        <v>1420</v>
      </c>
      <c r="D1142" s="4" t="s">
        <v>4554</v>
      </c>
      <c r="E1142" s="3" t="s">
        <v>4556</v>
      </c>
      <c r="F1142" s="3" t="s">
        <v>3617</v>
      </c>
      <c r="G1142" s="137" t="s">
        <v>1435</v>
      </c>
      <c r="H1142" s="62"/>
      <c r="J1142" s="3" t="s">
        <v>4557</v>
      </c>
      <c r="K1142" s="13"/>
      <c r="L1142" s="73"/>
      <c r="M1142" s="74"/>
      <c r="N1142" s="74"/>
      <c r="O1142" s="74"/>
      <c r="P1142" s="74"/>
      <c r="Q1142" s="74"/>
      <c r="R1142" s="74"/>
    </row>
    <row r="1143" spans="1:18">
      <c r="A1143" s="29">
        <v>251022143200</v>
      </c>
      <c r="B1143" s="61"/>
      <c r="C1143" s="4" t="s">
        <v>1420</v>
      </c>
      <c r="D1143" s="4" t="s">
        <v>4554</v>
      </c>
      <c r="E1143" s="3" t="s">
        <v>4558</v>
      </c>
      <c r="F1143" s="3" t="s">
        <v>3617</v>
      </c>
      <c r="G1143" s="137" t="s">
        <v>1435</v>
      </c>
      <c r="H1143" s="62"/>
      <c r="J1143" s="3" t="s">
        <v>4557</v>
      </c>
      <c r="K1143" s="13"/>
      <c r="L1143" s="73"/>
      <c r="M1143" s="74"/>
      <c r="N1143" s="74"/>
      <c r="O1143" s="74"/>
      <c r="P1143" s="74"/>
      <c r="Q1143" s="74"/>
      <c r="R1143" s="74"/>
    </row>
    <row r="1144" spans="1:18">
      <c r="A1144" s="29">
        <v>251022141500</v>
      </c>
      <c r="B1144" s="61"/>
      <c r="C1144" s="4" t="s">
        <v>1420</v>
      </c>
      <c r="D1144" s="4" t="s">
        <v>4559</v>
      </c>
      <c r="E1144" s="3" t="s">
        <v>4560</v>
      </c>
      <c r="F1144" s="3" t="s">
        <v>2357</v>
      </c>
      <c r="G1144" s="137" t="s">
        <v>1435</v>
      </c>
      <c r="H1144" s="62"/>
      <c r="J1144" s="3" t="s">
        <v>4561</v>
      </c>
      <c r="K1144" s="13"/>
      <c r="L1144" s="73"/>
      <c r="M1144" s="74"/>
      <c r="N1144" s="74"/>
      <c r="O1144" s="74"/>
      <c r="P1144" s="74"/>
      <c r="Q1144" s="74"/>
      <c r="R1144" s="74"/>
    </row>
    <row r="1145" spans="1:18">
      <c r="A1145" s="29">
        <v>251022142100</v>
      </c>
      <c r="B1145" s="61"/>
      <c r="C1145" s="4" t="s">
        <v>1420</v>
      </c>
      <c r="D1145" s="4" t="s">
        <v>4559</v>
      </c>
      <c r="E1145" s="3" t="s">
        <v>4562</v>
      </c>
      <c r="F1145" s="3" t="s">
        <v>1531</v>
      </c>
      <c r="G1145" s="137" t="s">
        <v>1435</v>
      </c>
      <c r="H1145" s="62"/>
      <c r="J1145" s="3" t="s">
        <v>4563</v>
      </c>
      <c r="K1145" s="13"/>
      <c r="L1145" s="73"/>
      <c r="M1145" s="74"/>
      <c r="N1145" s="74"/>
      <c r="O1145" s="74"/>
      <c r="P1145" s="74"/>
      <c r="Q1145" s="74"/>
      <c r="R1145" s="74"/>
    </row>
    <row r="1146" spans="1:18">
      <c r="A1146" s="29">
        <v>251022141800</v>
      </c>
      <c r="B1146" s="61"/>
      <c r="C1146" s="4" t="s">
        <v>1420</v>
      </c>
      <c r="D1146" s="4" t="s">
        <v>4559</v>
      </c>
      <c r="E1146" s="3" t="s">
        <v>4564</v>
      </c>
      <c r="F1146" s="3" t="s">
        <v>3246</v>
      </c>
      <c r="G1146" s="137" t="s">
        <v>1435</v>
      </c>
      <c r="H1146" s="62"/>
      <c r="J1146" s="3" t="s">
        <v>10594</v>
      </c>
      <c r="K1146" s="13"/>
      <c r="L1146" s="73"/>
      <c r="M1146" s="74"/>
      <c r="N1146" s="74"/>
      <c r="O1146" s="74"/>
      <c r="P1146" s="74"/>
      <c r="Q1146" s="74"/>
      <c r="R1146" s="74"/>
    </row>
    <row r="1147" spans="1:18">
      <c r="A1147" s="29">
        <v>251022141700</v>
      </c>
      <c r="B1147" s="61"/>
      <c r="C1147" s="4" t="s">
        <v>1420</v>
      </c>
      <c r="D1147" s="4" t="s">
        <v>4559</v>
      </c>
      <c r="E1147" s="3" t="s">
        <v>4565</v>
      </c>
      <c r="F1147" s="3" t="s">
        <v>4566</v>
      </c>
      <c r="G1147" s="137" t="s">
        <v>1435</v>
      </c>
      <c r="H1147" s="62"/>
      <c r="J1147" s="3" t="s">
        <v>4567</v>
      </c>
      <c r="K1147" s="13"/>
      <c r="L1147" s="73"/>
      <c r="M1147" s="74"/>
      <c r="N1147" s="74"/>
      <c r="O1147" s="74"/>
      <c r="P1147" s="74"/>
      <c r="Q1147" s="74"/>
      <c r="R1147" s="74"/>
    </row>
    <row r="1148" spans="1:18">
      <c r="A1148" s="29">
        <v>251022142000</v>
      </c>
      <c r="B1148" s="61"/>
      <c r="C1148" s="4" t="s">
        <v>1420</v>
      </c>
      <c r="D1148" s="4" t="s">
        <v>4559</v>
      </c>
      <c r="E1148" s="3" t="s">
        <v>4568</v>
      </c>
      <c r="F1148" s="3" t="s">
        <v>1919</v>
      </c>
      <c r="G1148" s="137" t="s">
        <v>1435</v>
      </c>
      <c r="H1148" s="62"/>
      <c r="J1148" s="3" t="s">
        <v>4569</v>
      </c>
      <c r="K1148" s="13"/>
      <c r="L1148" s="73"/>
      <c r="M1148" s="74"/>
      <c r="N1148" s="74"/>
      <c r="O1148" s="74"/>
      <c r="P1148" s="74"/>
      <c r="Q1148" s="74"/>
      <c r="R1148" s="74"/>
    </row>
    <row r="1149" spans="1:18">
      <c r="A1149" s="29">
        <v>251022141900</v>
      </c>
      <c r="B1149" s="61"/>
      <c r="C1149" s="4" t="s">
        <v>1420</v>
      </c>
      <c r="D1149" s="4" t="s">
        <v>4559</v>
      </c>
      <c r="E1149" s="3" t="s">
        <v>4570</v>
      </c>
      <c r="F1149" s="3" t="s">
        <v>1536</v>
      </c>
      <c r="G1149" s="137" t="s">
        <v>1435</v>
      </c>
      <c r="H1149" s="62"/>
      <c r="J1149" s="3" t="s">
        <v>4571</v>
      </c>
      <c r="K1149" s="13"/>
      <c r="L1149" s="73"/>
      <c r="M1149" s="74"/>
      <c r="N1149" s="74"/>
      <c r="O1149" s="74"/>
      <c r="P1149" s="74"/>
      <c r="Q1149" s="74"/>
      <c r="R1149" s="74"/>
    </row>
    <row r="1150" spans="1:18">
      <c r="A1150" s="29">
        <v>251022141600</v>
      </c>
      <c r="B1150" s="61"/>
      <c r="C1150" s="4" t="s">
        <v>1420</v>
      </c>
      <c r="D1150" s="4" t="s">
        <v>4559</v>
      </c>
      <c r="E1150" s="3" t="s">
        <v>4572</v>
      </c>
      <c r="F1150" s="3" t="s">
        <v>2079</v>
      </c>
      <c r="G1150" s="137" t="s">
        <v>1435</v>
      </c>
      <c r="H1150" s="62"/>
      <c r="J1150" s="3" t="s">
        <v>4573</v>
      </c>
      <c r="K1150" s="13"/>
      <c r="L1150" s="73"/>
      <c r="M1150" s="74"/>
      <c r="N1150" s="74"/>
      <c r="O1150" s="74"/>
      <c r="P1150" s="74"/>
      <c r="Q1150" s="74"/>
      <c r="R1150" s="74"/>
    </row>
    <row r="1151" spans="1:18">
      <c r="A1151" s="29">
        <v>251022142800</v>
      </c>
      <c r="B1151" s="61"/>
      <c r="C1151" s="4" t="s">
        <v>1420</v>
      </c>
      <c r="D1151" s="4" t="s">
        <v>4574</v>
      </c>
      <c r="E1151" s="3" t="s">
        <v>4176</v>
      </c>
      <c r="F1151" s="3" t="s">
        <v>1690</v>
      </c>
      <c r="G1151" s="137" t="s">
        <v>1435</v>
      </c>
      <c r="H1151" s="62"/>
      <c r="J1151" s="3" t="s">
        <v>4575</v>
      </c>
      <c r="K1151" s="13"/>
      <c r="L1151" s="73"/>
      <c r="M1151" s="74"/>
      <c r="N1151" s="74"/>
      <c r="O1151" s="74"/>
      <c r="P1151" s="74"/>
      <c r="Q1151" s="74"/>
      <c r="R1151" s="74"/>
    </row>
    <row r="1152" spans="1:18">
      <c r="A1152" s="29">
        <v>251022142900</v>
      </c>
      <c r="B1152" s="61"/>
      <c r="C1152" s="4" t="s">
        <v>1420</v>
      </c>
      <c r="D1152" s="4" t="s">
        <v>4574</v>
      </c>
      <c r="E1152" s="3" t="s">
        <v>4255</v>
      </c>
      <c r="F1152" s="3" t="s">
        <v>1584</v>
      </c>
      <c r="G1152" s="137" t="s">
        <v>1435</v>
      </c>
      <c r="H1152" s="62"/>
      <c r="J1152" s="3" t="s">
        <v>4576</v>
      </c>
      <c r="K1152" s="13"/>
      <c r="L1152" s="73"/>
      <c r="M1152" s="74"/>
      <c r="N1152" s="74"/>
      <c r="O1152" s="74"/>
      <c r="P1152" s="74"/>
      <c r="Q1152" s="74"/>
      <c r="R1152" s="74"/>
    </row>
    <row r="1153" spans="1:18">
      <c r="A1153" s="29">
        <v>251027170307</v>
      </c>
      <c r="B1153" s="61"/>
      <c r="C1153" s="4" t="s">
        <v>1420</v>
      </c>
      <c r="D1153" s="4" t="s">
        <v>4577</v>
      </c>
      <c r="E1153" s="3" t="s">
        <v>4578</v>
      </c>
      <c r="F1153" s="3" t="s">
        <v>1506</v>
      </c>
      <c r="G1153" s="31" t="s">
        <v>1435</v>
      </c>
      <c r="H1153" s="62"/>
      <c r="J1153" s="3" t="s">
        <v>4579</v>
      </c>
      <c r="K1153" s="13"/>
      <c r="L1153" s="73"/>
      <c r="M1153" s="74"/>
      <c r="N1153" s="74"/>
      <c r="O1153" s="74"/>
      <c r="P1153" s="74"/>
      <c r="Q1153" s="74"/>
      <c r="R1153" s="74"/>
    </row>
    <row r="1154" spans="1:18">
      <c r="A1154" s="29">
        <v>251027170305</v>
      </c>
      <c r="B1154" s="61"/>
      <c r="C1154" s="4" t="s">
        <v>1420</v>
      </c>
      <c r="D1154" s="4" t="s">
        <v>4577</v>
      </c>
      <c r="E1154" s="3" t="s">
        <v>4580</v>
      </c>
      <c r="F1154" s="3" t="s">
        <v>1506</v>
      </c>
      <c r="G1154" s="31" t="s">
        <v>1435</v>
      </c>
      <c r="H1154" s="62"/>
      <c r="J1154" s="3" t="s">
        <v>4581</v>
      </c>
      <c r="K1154" s="13"/>
      <c r="L1154" s="73"/>
      <c r="M1154" s="74"/>
      <c r="N1154" s="74"/>
      <c r="O1154" s="74"/>
      <c r="P1154" s="74"/>
      <c r="Q1154" s="74"/>
      <c r="R1154" s="74"/>
    </row>
    <row r="1155" spans="1:18">
      <c r="A1155" s="29">
        <v>251027170314</v>
      </c>
      <c r="B1155" s="61"/>
      <c r="C1155" s="4" t="s">
        <v>1420</v>
      </c>
      <c r="D1155" s="4" t="s">
        <v>4577</v>
      </c>
      <c r="E1155" s="3" t="s">
        <v>4582</v>
      </c>
      <c r="F1155" s="3" t="s">
        <v>1456</v>
      </c>
      <c r="G1155" s="31" t="s">
        <v>1435</v>
      </c>
      <c r="H1155" s="62"/>
      <c r="J1155" s="3" t="s">
        <v>4583</v>
      </c>
      <c r="K1155" s="13"/>
      <c r="L1155" s="73"/>
      <c r="M1155" s="74"/>
      <c r="N1155" s="74"/>
      <c r="O1155" s="74"/>
      <c r="P1155" s="74"/>
      <c r="Q1155" s="74"/>
      <c r="R1155" s="74"/>
    </row>
    <row r="1156" spans="1:18">
      <c r="A1156" s="29">
        <v>260325093200</v>
      </c>
      <c r="B1156" s="61"/>
      <c r="C1156" s="4" t="s">
        <v>1420</v>
      </c>
      <c r="D1156" s="4" t="s">
        <v>4577</v>
      </c>
      <c r="E1156" s="3" t="s">
        <v>10616</v>
      </c>
      <c r="F1156" s="3" t="s">
        <v>1456</v>
      </c>
      <c r="G1156" s="331" t="s">
        <v>1435</v>
      </c>
      <c r="H1156" s="62"/>
      <c r="J1156" s="3" t="s">
        <v>10618</v>
      </c>
      <c r="K1156" s="13"/>
      <c r="L1156" s="73"/>
      <c r="M1156" s="74"/>
      <c r="N1156" s="74"/>
      <c r="O1156" s="74"/>
      <c r="P1156" s="74"/>
      <c r="Q1156" s="74"/>
      <c r="R1156" s="74"/>
    </row>
    <row r="1157" spans="1:18">
      <c r="A1157" s="29">
        <v>260325093700</v>
      </c>
      <c r="B1157" s="61"/>
      <c r="C1157" s="4" t="s">
        <v>1420</v>
      </c>
      <c r="D1157" s="4" t="s">
        <v>4577</v>
      </c>
      <c r="E1157" s="3" t="s">
        <v>10617</v>
      </c>
      <c r="F1157" s="3" t="s">
        <v>1456</v>
      </c>
      <c r="G1157" s="137" t="s">
        <v>1435</v>
      </c>
      <c r="H1157" s="62"/>
      <c r="J1157" s="3" t="s">
        <v>10619</v>
      </c>
      <c r="K1157" s="13"/>
      <c r="L1157" s="73"/>
      <c r="M1157" s="74"/>
      <c r="N1157" s="74"/>
      <c r="O1157" s="74"/>
      <c r="P1157" s="74"/>
      <c r="Q1157" s="74"/>
      <c r="R1157" s="74"/>
    </row>
    <row r="1158" spans="1:18">
      <c r="A1158" s="29">
        <v>260225153200</v>
      </c>
      <c r="B1158" s="61"/>
      <c r="C1158" s="4" t="s">
        <v>1420</v>
      </c>
      <c r="D1158" s="4" t="s">
        <v>4577</v>
      </c>
      <c r="E1158" s="3" t="s">
        <v>6307</v>
      </c>
      <c r="F1158" s="3" t="s">
        <v>2103</v>
      </c>
      <c r="G1158" s="137" t="s">
        <v>1435</v>
      </c>
      <c r="H1158" s="62"/>
      <c r="J1158" s="281" t="s">
        <v>6308</v>
      </c>
      <c r="K1158" s="13"/>
      <c r="L1158" s="73"/>
      <c r="M1158" s="74"/>
      <c r="N1158" s="74"/>
      <c r="O1158" s="74"/>
      <c r="P1158" s="74"/>
      <c r="Q1158" s="74"/>
      <c r="R1158" s="74"/>
    </row>
    <row r="1159" spans="1:18">
      <c r="A1159" s="29">
        <v>260325093000</v>
      </c>
      <c r="B1159" s="61"/>
      <c r="C1159" s="4" t="s">
        <v>1420</v>
      </c>
      <c r="D1159" s="4" t="s">
        <v>4577</v>
      </c>
      <c r="E1159" s="3" t="s">
        <v>10614</v>
      </c>
      <c r="F1159" s="3" t="s">
        <v>3360</v>
      </c>
      <c r="G1159" s="331" t="s">
        <v>1435</v>
      </c>
      <c r="H1159" s="62"/>
      <c r="J1159" s="3" t="s">
        <v>10615</v>
      </c>
      <c r="K1159" s="13"/>
      <c r="L1159" s="73"/>
      <c r="M1159" s="74"/>
      <c r="N1159" s="74"/>
      <c r="O1159" s="74"/>
      <c r="P1159" s="74"/>
      <c r="Q1159" s="74"/>
      <c r="R1159" s="74"/>
    </row>
    <row r="1160" spans="1:18">
      <c r="A1160" s="29">
        <v>251027170302</v>
      </c>
      <c r="B1160" s="61"/>
      <c r="C1160" s="4" t="s">
        <v>1420</v>
      </c>
      <c r="D1160" s="4" t="s">
        <v>4577</v>
      </c>
      <c r="E1160" s="3" t="s">
        <v>3414</v>
      </c>
      <c r="F1160" s="3" t="s">
        <v>3375</v>
      </c>
      <c r="G1160" s="137" t="s">
        <v>3376</v>
      </c>
      <c r="H1160" s="62"/>
      <c r="J1160" s="3" t="s">
        <v>4584</v>
      </c>
      <c r="K1160" s="13"/>
      <c r="L1160" s="73"/>
      <c r="M1160" s="74"/>
      <c r="N1160" s="74"/>
      <c r="O1160" s="74"/>
      <c r="P1160" s="74"/>
      <c r="Q1160" s="74"/>
      <c r="R1160" s="74"/>
    </row>
    <row r="1161" spans="1:18">
      <c r="A1161" s="29">
        <v>251027170306</v>
      </c>
      <c r="B1161" s="61"/>
      <c r="C1161" s="4" t="s">
        <v>1420</v>
      </c>
      <c r="D1161" s="4" t="s">
        <v>4577</v>
      </c>
      <c r="E1161" s="3" t="s">
        <v>4585</v>
      </c>
      <c r="F1161" s="3" t="s">
        <v>1506</v>
      </c>
      <c r="G1161" s="31" t="s">
        <v>1435</v>
      </c>
      <c r="H1161" s="62"/>
      <c r="J1161" s="3" t="s">
        <v>4586</v>
      </c>
      <c r="K1161" s="13"/>
      <c r="L1161" s="73"/>
      <c r="M1161" s="74"/>
      <c r="N1161" s="74"/>
      <c r="O1161" s="74"/>
      <c r="P1161" s="74"/>
      <c r="Q1161" s="74"/>
      <c r="R1161" s="74"/>
    </row>
    <row r="1162" spans="1:18">
      <c r="A1162" s="29">
        <v>251027170312</v>
      </c>
      <c r="B1162" s="61"/>
      <c r="C1162" s="4" t="s">
        <v>1420</v>
      </c>
      <c r="D1162" s="4" t="s">
        <v>4577</v>
      </c>
      <c r="E1162" s="3" t="s">
        <v>3506</v>
      </c>
      <c r="F1162" s="3" t="s">
        <v>2228</v>
      </c>
      <c r="G1162" s="31" t="s">
        <v>1435</v>
      </c>
      <c r="H1162" s="62"/>
      <c r="J1162" s="3" t="s">
        <v>4587</v>
      </c>
      <c r="K1162" s="13"/>
      <c r="L1162" s="73"/>
      <c r="M1162" s="74"/>
      <c r="N1162" s="74"/>
      <c r="O1162" s="74"/>
      <c r="P1162" s="74"/>
      <c r="Q1162" s="74"/>
      <c r="R1162" s="74"/>
    </row>
    <row r="1163" spans="1:18">
      <c r="A1163" s="29">
        <v>251027170313</v>
      </c>
      <c r="B1163" s="61"/>
      <c r="C1163" s="4" t="s">
        <v>1420</v>
      </c>
      <c r="D1163" s="4" t="s">
        <v>4577</v>
      </c>
      <c r="E1163" s="3" t="s">
        <v>3961</v>
      </c>
      <c r="F1163" s="3" t="s">
        <v>1438</v>
      </c>
      <c r="G1163" s="31" t="s">
        <v>1435</v>
      </c>
      <c r="H1163" s="62"/>
      <c r="J1163" s="3" t="s">
        <v>3962</v>
      </c>
      <c r="K1163" s="13"/>
      <c r="L1163" s="73"/>
      <c r="M1163" s="74"/>
      <c r="N1163" s="74"/>
      <c r="O1163" s="74"/>
      <c r="P1163" s="74"/>
      <c r="Q1163" s="74"/>
      <c r="R1163" s="74"/>
    </row>
    <row r="1164" spans="1:18">
      <c r="A1164" s="29">
        <v>251027170315</v>
      </c>
      <c r="B1164" s="61"/>
      <c r="C1164" s="4" t="s">
        <v>1420</v>
      </c>
      <c r="D1164" s="4" t="s">
        <v>4577</v>
      </c>
      <c r="E1164" s="3" t="s">
        <v>4588</v>
      </c>
      <c r="F1164" s="3" t="s">
        <v>4589</v>
      </c>
      <c r="G1164" s="31" t="s">
        <v>1435</v>
      </c>
      <c r="H1164" s="62"/>
      <c r="J1164" s="3" t="s">
        <v>4590</v>
      </c>
      <c r="K1164" s="13"/>
      <c r="L1164" s="73"/>
      <c r="M1164" s="74"/>
      <c r="N1164" s="74"/>
      <c r="O1164" s="74"/>
      <c r="P1164" s="74"/>
      <c r="Q1164" s="74"/>
      <c r="R1164" s="74"/>
    </row>
    <row r="1165" spans="1:18">
      <c r="A1165" s="29">
        <v>251027170310</v>
      </c>
      <c r="B1165" s="61"/>
      <c r="C1165" s="4" t="s">
        <v>1420</v>
      </c>
      <c r="D1165" s="4" t="s">
        <v>4577</v>
      </c>
      <c r="E1165" s="3" t="s">
        <v>4591</v>
      </c>
      <c r="F1165" s="3" t="s">
        <v>1578</v>
      </c>
      <c r="G1165" s="31" t="s">
        <v>1435</v>
      </c>
      <c r="H1165" s="62"/>
      <c r="J1165" s="3" t="s">
        <v>4592</v>
      </c>
      <c r="K1165" s="13"/>
      <c r="L1165" s="73"/>
      <c r="M1165" s="74"/>
      <c r="N1165" s="74"/>
      <c r="O1165" s="74"/>
      <c r="P1165" s="74"/>
      <c r="Q1165" s="74"/>
      <c r="R1165" s="74"/>
    </row>
    <row r="1166" spans="1:18">
      <c r="A1166" s="29">
        <v>251027170311</v>
      </c>
      <c r="B1166" s="61"/>
      <c r="C1166" s="4" t="s">
        <v>1420</v>
      </c>
      <c r="D1166" s="4" t="s">
        <v>4577</v>
      </c>
      <c r="E1166" s="3" t="s">
        <v>4593</v>
      </c>
      <c r="F1166" s="3" t="s">
        <v>1999</v>
      </c>
      <c r="G1166" s="31" t="s">
        <v>1435</v>
      </c>
      <c r="H1166" s="62"/>
      <c r="J1166" s="3" t="s">
        <v>4594</v>
      </c>
      <c r="K1166" s="13"/>
      <c r="L1166" s="73"/>
      <c r="M1166" s="74"/>
      <c r="N1166" s="74"/>
      <c r="O1166" s="74"/>
      <c r="P1166" s="74"/>
      <c r="Q1166" s="74"/>
      <c r="R1166" s="74"/>
    </row>
    <row r="1167" spans="1:18">
      <c r="A1167" s="29">
        <v>251027170303</v>
      </c>
      <c r="B1167" s="61"/>
      <c r="C1167" s="4" t="s">
        <v>1420</v>
      </c>
      <c r="D1167" s="4" t="s">
        <v>4577</v>
      </c>
      <c r="E1167" s="3" t="s">
        <v>1802</v>
      </c>
      <c r="F1167" s="3" t="s">
        <v>1578</v>
      </c>
      <c r="G1167" s="31" t="s">
        <v>1435</v>
      </c>
      <c r="H1167" s="62"/>
      <c r="J1167" s="3" t="s">
        <v>4595</v>
      </c>
      <c r="K1167" s="13"/>
      <c r="L1167" s="73"/>
      <c r="M1167" s="74"/>
      <c r="N1167" s="74"/>
      <c r="O1167" s="74"/>
      <c r="P1167" s="74"/>
      <c r="Q1167" s="74"/>
      <c r="R1167" s="74"/>
    </row>
    <row r="1168" spans="1:18">
      <c r="A1168" s="29">
        <v>251027170304</v>
      </c>
      <c r="B1168" s="61"/>
      <c r="C1168" s="4" t="s">
        <v>1420</v>
      </c>
      <c r="D1168" s="4" t="s">
        <v>4577</v>
      </c>
      <c r="E1168" s="3" t="s">
        <v>1810</v>
      </c>
      <c r="F1168" s="3" t="s">
        <v>1525</v>
      </c>
      <c r="G1168" s="31" t="s">
        <v>1435</v>
      </c>
      <c r="H1168" s="62"/>
      <c r="J1168" s="3" t="s">
        <v>4596</v>
      </c>
      <c r="K1168" s="13"/>
      <c r="L1168" s="73"/>
      <c r="M1168" s="74"/>
      <c r="N1168" s="74"/>
      <c r="O1168" s="74"/>
      <c r="P1168" s="74"/>
      <c r="Q1168" s="74"/>
      <c r="R1168" s="74"/>
    </row>
    <row r="1169" spans="1:18">
      <c r="A1169" s="29">
        <v>251027170308</v>
      </c>
      <c r="B1169" s="61"/>
      <c r="C1169" s="4" t="s">
        <v>1420</v>
      </c>
      <c r="D1169" s="4" t="s">
        <v>4577</v>
      </c>
      <c r="E1169" s="3" t="s">
        <v>4597</v>
      </c>
      <c r="F1169" s="3" t="s">
        <v>3168</v>
      </c>
      <c r="G1169" s="31" t="s">
        <v>1435</v>
      </c>
      <c r="H1169" s="62"/>
      <c r="J1169" s="3" t="s">
        <v>4598</v>
      </c>
      <c r="K1169" s="13"/>
      <c r="L1169" s="73"/>
      <c r="M1169" s="74"/>
      <c r="N1169" s="74"/>
      <c r="O1169" s="74"/>
      <c r="P1169" s="74"/>
      <c r="Q1169" s="74"/>
      <c r="R1169" s="74"/>
    </row>
    <row r="1170" spans="1:18">
      <c r="A1170" s="29">
        <v>251027170300</v>
      </c>
      <c r="B1170" s="61"/>
      <c r="C1170" s="4" t="s">
        <v>1420</v>
      </c>
      <c r="D1170" s="4" t="s">
        <v>4577</v>
      </c>
      <c r="E1170" s="3" t="s">
        <v>4599</v>
      </c>
      <c r="F1170" s="3" t="s">
        <v>4298</v>
      </c>
      <c r="G1170" s="137" t="s">
        <v>1435</v>
      </c>
      <c r="H1170" s="62"/>
      <c r="J1170" s="3" t="s">
        <v>4600</v>
      </c>
      <c r="K1170" s="13"/>
      <c r="L1170" s="73"/>
      <c r="M1170" s="74"/>
      <c r="N1170" s="74"/>
      <c r="O1170" s="74"/>
      <c r="P1170" s="74"/>
      <c r="Q1170" s="74"/>
      <c r="R1170" s="74"/>
    </row>
    <row r="1171" spans="1:18">
      <c r="A1171" s="29">
        <v>251027170301</v>
      </c>
      <c r="B1171" s="61"/>
      <c r="C1171" s="4" t="s">
        <v>1420</v>
      </c>
      <c r="D1171" s="4" t="s">
        <v>4577</v>
      </c>
      <c r="E1171" s="3" t="s">
        <v>4601</v>
      </c>
      <c r="F1171" s="3" t="s">
        <v>3859</v>
      </c>
      <c r="G1171" s="137" t="s">
        <v>1435</v>
      </c>
      <c r="H1171" s="62"/>
      <c r="J1171" s="3" t="s">
        <v>4602</v>
      </c>
      <c r="K1171" s="13"/>
      <c r="L1171" s="73"/>
      <c r="M1171" s="74"/>
      <c r="N1171" s="74"/>
      <c r="O1171" s="74"/>
      <c r="P1171" s="74"/>
      <c r="Q1171" s="74"/>
      <c r="R1171" s="74"/>
    </row>
    <row r="1172" spans="1:18">
      <c r="A1172" s="29">
        <v>251027170309</v>
      </c>
      <c r="B1172" s="61"/>
      <c r="C1172" s="4" t="s">
        <v>1420</v>
      </c>
      <c r="D1172" s="4" t="s">
        <v>4577</v>
      </c>
      <c r="E1172" s="3" t="s">
        <v>4603</v>
      </c>
      <c r="F1172" s="3" t="s">
        <v>4604</v>
      </c>
      <c r="G1172" s="31" t="s">
        <v>1435</v>
      </c>
      <c r="H1172" s="62"/>
      <c r="J1172" s="3" t="s">
        <v>4605</v>
      </c>
      <c r="K1172" s="13"/>
      <c r="L1172" s="73"/>
      <c r="M1172" s="74"/>
      <c r="N1172" s="74"/>
      <c r="O1172" s="74"/>
      <c r="P1172" s="74"/>
      <c r="Q1172" s="74"/>
      <c r="R1172" s="74"/>
    </row>
    <row r="1173" spans="1:18">
      <c r="A1173" s="29">
        <v>241112000231</v>
      </c>
      <c r="B1173" s="59" t="s">
        <v>1430</v>
      </c>
      <c r="C1173" s="4" t="s">
        <v>1067</v>
      </c>
      <c r="D1173" s="4" t="s">
        <v>4606</v>
      </c>
      <c r="E1173" s="3" t="s">
        <v>4607</v>
      </c>
      <c r="F1173" s="3" t="s">
        <v>4608</v>
      </c>
      <c r="G1173" s="137" t="s">
        <v>1435</v>
      </c>
      <c r="H1173" s="60"/>
      <c r="J1173" s="64" t="s">
        <v>4609</v>
      </c>
      <c r="K1173" s="11" t="s">
        <v>4610</v>
      </c>
      <c r="L1173" s="73" t="s">
        <v>4611</v>
      </c>
      <c r="M1173" s="74" t="s">
        <v>4612</v>
      </c>
      <c r="N1173" s="74"/>
      <c r="O1173" s="74" t="s">
        <v>4612</v>
      </c>
      <c r="P1173" s="74" t="s">
        <v>2806</v>
      </c>
      <c r="Q1173" s="74"/>
      <c r="R1173" s="74"/>
    </row>
    <row r="1174" spans="1:18">
      <c r="A1174" s="29">
        <v>250220103201</v>
      </c>
      <c r="B1174" s="59" t="s">
        <v>1430</v>
      </c>
      <c r="C1174" s="4" t="s">
        <v>1067</v>
      </c>
      <c r="D1174" s="4" t="s">
        <v>4606</v>
      </c>
      <c r="E1174" t="s">
        <v>4613</v>
      </c>
      <c r="F1174" s="3" t="s">
        <v>4614</v>
      </c>
      <c r="G1174" s="137" t="s">
        <v>1435</v>
      </c>
      <c r="H1174" s="60"/>
      <c r="J1174" s="64" t="s">
        <v>4615</v>
      </c>
      <c r="K1174" s="13"/>
      <c r="L1174" s="73"/>
      <c r="M1174" s="74" t="s">
        <v>4616</v>
      </c>
      <c r="N1174" s="74" t="s">
        <v>4617</v>
      </c>
      <c r="O1174" s="74" t="s">
        <v>4618</v>
      </c>
      <c r="P1174" s="74" t="s">
        <v>4619</v>
      </c>
      <c r="Q1174" s="74"/>
      <c r="R1174" s="74"/>
    </row>
    <row r="1175" spans="1:18">
      <c r="A1175" s="29">
        <v>250212174500</v>
      </c>
      <c r="B1175" s="59" t="s">
        <v>1430</v>
      </c>
      <c r="C1175" s="4" t="s">
        <v>1067</v>
      </c>
      <c r="D1175" s="43" t="s">
        <v>4606</v>
      </c>
      <c r="E1175" s="40" t="s">
        <v>4620</v>
      </c>
      <c r="F1175" s="3" t="s">
        <v>4621</v>
      </c>
      <c r="G1175" s="138" t="s">
        <v>1435</v>
      </c>
      <c r="H1175" s="60"/>
      <c r="I1175" s="41"/>
      <c r="J1175" s="64" t="s">
        <v>4622</v>
      </c>
      <c r="K1175" s="42"/>
      <c r="L1175" s="73" t="s">
        <v>4623</v>
      </c>
      <c r="M1175" s="73" t="s">
        <v>3068</v>
      </c>
      <c r="N1175" s="73"/>
      <c r="O1175" s="73"/>
      <c r="P1175" s="73" t="s">
        <v>4624</v>
      </c>
      <c r="Q1175" s="74" t="s">
        <v>4625</v>
      </c>
      <c r="R1175" s="74"/>
    </row>
    <row r="1176" spans="1:18">
      <c r="A1176" s="29">
        <v>250203172500</v>
      </c>
      <c r="B1176" s="59" t="s">
        <v>1430</v>
      </c>
      <c r="C1176" s="4" t="s">
        <v>1067</v>
      </c>
      <c r="D1176" s="4" t="s">
        <v>4606</v>
      </c>
      <c r="E1176" s="3" t="s">
        <v>4626</v>
      </c>
      <c r="F1176" s="3" t="s">
        <v>4627</v>
      </c>
      <c r="G1176" s="138" t="s">
        <v>1435</v>
      </c>
      <c r="H1176" s="60"/>
      <c r="J1176" s="109" t="s">
        <v>10729</v>
      </c>
      <c r="K1176" s="13"/>
      <c r="L1176" s="73" t="s">
        <v>4628</v>
      </c>
      <c r="M1176" s="74" t="s">
        <v>4629</v>
      </c>
      <c r="N1176" s="74"/>
      <c r="O1176" s="74"/>
      <c r="P1176" s="74"/>
      <c r="Q1176" s="74"/>
      <c r="R1176" s="74"/>
    </row>
    <row r="1177" spans="1:18">
      <c r="A1177" s="29">
        <v>250711123501</v>
      </c>
      <c r="B1177" s="61"/>
      <c r="C1177" s="4" t="s">
        <v>1067</v>
      </c>
      <c r="D1177" s="4" t="s">
        <v>4606</v>
      </c>
      <c r="E1177" s="111" t="s">
        <v>4630</v>
      </c>
      <c r="F1177" s="111" t="s">
        <v>4631</v>
      </c>
      <c r="G1177" s="137" t="s">
        <v>1435</v>
      </c>
      <c r="H1177" s="62"/>
      <c r="J1177" s="3" t="s">
        <v>4632</v>
      </c>
      <c r="K1177" s="13"/>
      <c r="L1177" s="73"/>
      <c r="M1177" s="74"/>
      <c r="N1177" s="77" t="s">
        <v>4633</v>
      </c>
      <c r="O1177" s="74"/>
      <c r="P1177" s="74"/>
      <c r="Q1177" s="74"/>
      <c r="R1177" s="74"/>
    </row>
    <row r="1178" spans="1:18">
      <c r="A1178" s="29">
        <v>250203170300</v>
      </c>
      <c r="B1178" s="59" t="s">
        <v>1430</v>
      </c>
      <c r="C1178" s="4" t="s">
        <v>1067</v>
      </c>
      <c r="D1178" s="4" t="s">
        <v>4606</v>
      </c>
      <c r="E1178" s="3" t="s">
        <v>4634</v>
      </c>
      <c r="F1178" s="3" t="s">
        <v>4635</v>
      </c>
      <c r="G1178" s="138" t="s">
        <v>1435</v>
      </c>
      <c r="H1178" s="60"/>
      <c r="J1178" s="109" t="s">
        <v>10730</v>
      </c>
      <c r="K1178" s="13"/>
      <c r="L1178" s="73" t="s">
        <v>4636</v>
      </c>
      <c r="M1178" s="74" t="s">
        <v>4637</v>
      </c>
      <c r="N1178" s="74"/>
      <c r="O1178" s="74"/>
      <c r="P1178" s="74"/>
      <c r="Q1178" s="74"/>
      <c r="R1178" s="74"/>
    </row>
    <row r="1179" spans="1:18">
      <c r="A1179" s="29">
        <v>241112000232</v>
      </c>
      <c r="B1179" s="59" t="s">
        <v>1430</v>
      </c>
      <c r="C1179" s="4" t="s">
        <v>1067</v>
      </c>
      <c r="D1179" s="4" t="s">
        <v>4606</v>
      </c>
      <c r="E1179" s="3" t="s">
        <v>4638</v>
      </c>
      <c r="F1179" s="3" t="s">
        <v>4639</v>
      </c>
      <c r="G1179" s="137" t="s">
        <v>1435</v>
      </c>
      <c r="H1179" s="60"/>
      <c r="J1179" s="64" t="s">
        <v>4640</v>
      </c>
      <c r="K1179" s="11"/>
      <c r="L1179" s="73" t="s">
        <v>4641</v>
      </c>
      <c r="M1179" s="74" t="s">
        <v>4642</v>
      </c>
      <c r="N1179" s="74"/>
      <c r="O1179" s="74" t="s">
        <v>4642</v>
      </c>
      <c r="P1179" s="74"/>
      <c r="Q1179" s="74" t="s">
        <v>10706</v>
      </c>
      <c r="R1179" s="74"/>
    </row>
    <row r="1180" spans="1:18">
      <c r="A1180" s="29">
        <v>260304154500</v>
      </c>
      <c r="B1180" s="61"/>
      <c r="C1180" s="4" t="s">
        <v>1067</v>
      </c>
      <c r="D1180" s="4" t="s">
        <v>4606</v>
      </c>
      <c r="E1180" s="3" t="s">
        <v>10046</v>
      </c>
      <c r="F1180" s="289" t="s">
        <v>1840</v>
      </c>
      <c r="G1180" s="137" t="s">
        <v>1435</v>
      </c>
      <c r="H1180" s="62"/>
      <c r="J1180" s="3" t="s">
        <v>10047</v>
      </c>
      <c r="K1180" s="13"/>
      <c r="L1180" s="73"/>
      <c r="M1180" s="74" t="s">
        <v>10048</v>
      </c>
      <c r="N1180" s="74"/>
      <c r="O1180" s="74"/>
      <c r="P1180" s="74"/>
      <c r="Q1180" s="74"/>
      <c r="R1180" s="74"/>
    </row>
    <row r="1181" spans="1:18">
      <c r="A1181" s="29">
        <v>250220103202</v>
      </c>
      <c r="B1181" s="59" t="s">
        <v>1430</v>
      </c>
      <c r="C1181" s="4" t="s">
        <v>1067</v>
      </c>
      <c r="D1181" s="4" t="s">
        <v>4606</v>
      </c>
      <c r="E1181" t="s">
        <v>4643</v>
      </c>
      <c r="F1181" s="3" t="s">
        <v>1840</v>
      </c>
      <c r="G1181" s="137" t="s">
        <v>1435</v>
      </c>
      <c r="H1181" s="60"/>
      <c r="J1181" s="64" t="s">
        <v>4644</v>
      </c>
      <c r="K1181" s="13"/>
      <c r="L1181" s="73"/>
      <c r="M1181" s="74" t="s">
        <v>4645</v>
      </c>
      <c r="N1181" s="74" t="s">
        <v>4646</v>
      </c>
      <c r="O1181" s="74" t="s">
        <v>4618</v>
      </c>
      <c r="P1181" s="74" t="s">
        <v>4647</v>
      </c>
      <c r="Q1181" s="74"/>
      <c r="R1181" s="74"/>
    </row>
    <row r="1182" spans="1:18">
      <c r="A1182" s="29">
        <v>250425153913</v>
      </c>
      <c r="B1182" s="61"/>
      <c r="C1182" s="4" t="s">
        <v>1067</v>
      </c>
      <c r="D1182" s="4" t="s">
        <v>4606</v>
      </c>
      <c r="E1182" s="3" t="s">
        <v>4648</v>
      </c>
      <c r="F1182" s="3" t="s">
        <v>1840</v>
      </c>
      <c r="G1182" s="137" t="s">
        <v>1435</v>
      </c>
      <c r="H1182" s="62"/>
      <c r="J1182" s="64" t="s">
        <v>4649</v>
      </c>
      <c r="K1182" s="13"/>
      <c r="L1182" s="73"/>
      <c r="M1182" s="74"/>
      <c r="N1182" s="74" t="s">
        <v>4650</v>
      </c>
      <c r="O1182" s="74"/>
      <c r="P1182" s="74"/>
      <c r="Q1182" s="74"/>
      <c r="R1182" s="74"/>
    </row>
    <row r="1183" spans="1:18">
      <c r="A1183" s="29">
        <v>260304152700</v>
      </c>
      <c r="B1183" s="61"/>
      <c r="C1183" s="4" t="s">
        <v>1067</v>
      </c>
      <c r="D1183" s="4" t="s">
        <v>4606</v>
      </c>
      <c r="E1183" s="3" t="s">
        <v>10043</v>
      </c>
      <c r="F1183" s="289" t="s">
        <v>1840</v>
      </c>
      <c r="G1183" s="137" t="s">
        <v>1435</v>
      </c>
      <c r="H1183" s="62"/>
      <c r="J1183" s="3" t="s">
        <v>10044</v>
      </c>
      <c r="K1183" s="13"/>
      <c r="L1183" s="73"/>
      <c r="M1183" s="74" t="s">
        <v>10045</v>
      </c>
      <c r="N1183" s="74"/>
      <c r="O1183" s="74"/>
      <c r="P1183" s="74"/>
      <c r="Q1183" s="74"/>
      <c r="R1183" s="74"/>
    </row>
    <row r="1184" spans="1:18">
      <c r="A1184" s="29">
        <v>250220103203</v>
      </c>
      <c r="B1184" s="59" t="s">
        <v>1430</v>
      </c>
      <c r="C1184" s="4" t="s">
        <v>1067</v>
      </c>
      <c r="D1184" s="4" t="s">
        <v>4606</v>
      </c>
      <c r="E1184" t="s">
        <v>4651</v>
      </c>
      <c r="F1184" s="3" t="s">
        <v>1840</v>
      </c>
      <c r="G1184" s="137" t="s">
        <v>1435</v>
      </c>
      <c r="H1184" s="60"/>
      <c r="J1184" s="64" t="s">
        <v>4652</v>
      </c>
      <c r="K1184" s="13"/>
      <c r="L1184" s="73"/>
      <c r="M1184" s="74" t="s">
        <v>4653</v>
      </c>
      <c r="N1184" s="74" t="s">
        <v>4654</v>
      </c>
      <c r="O1184" s="74" t="s">
        <v>4618</v>
      </c>
      <c r="P1184" s="74" t="s">
        <v>4655</v>
      </c>
      <c r="Q1184" s="74"/>
      <c r="R1184" s="74"/>
    </row>
    <row r="1185" spans="1:18">
      <c r="A1185" s="29">
        <v>260304152200</v>
      </c>
      <c r="B1185" s="61"/>
      <c r="C1185" s="4" t="s">
        <v>1067</v>
      </c>
      <c r="D1185" s="4" t="s">
        <v>4606</v>
      </c>
      <c r="E1185" s="285" t="s">
        <v>10040</v>
      </c>
      <c r="F1185" s="285" t="s">
        <v>1908</v>
      </c>
      <c r="G1185" s="137" t="s">
        <v>1435</v>
      </c>
      <c r="H1185" s="62"/>
      <c r="J1185" s="288" t="s">
        <v>10041</v>
      </c>
      <c r="K1185" s="13"/>
      <c r="L1185" s="73"/>
      <c r="M1185" s="287" t="s">
        <v>10042</v>
      </c>
      <c r="N1185" s="74"/>
      <c r="O1185" s="74"/>
      <c r="P1185" s="74"/>
      <c r="Q1185" s="74"/>
      <c r="R1185" s="74"/>
    </row>
    <row r="1186" spans="1:18">
      <c r="A1186" s="104">
        <v>250703221300</v>
      </c>
      <c r="B1186" s="61"/>
      <c r="C1186" s="4" t="s">
        <v>1067</v>
      </c>
      <c r="D1186" s="25" t="s">
        <v>4606</v>
      </c>
      <c r="E1186" s="3" t="s">
        <v>4656</v>
      </c>
      <c r="F1186" s="3" t="s">
        <v>4657</v>
      </c>
      <c r="G1186" s="137" t="s">
        <v>1435</v>
      </c>
      <c r="H1186" s="62"/>
      <c r="J1186" s="64" t="s">
        <v>4658</v>
      </c>
      <c r="K1186" s="13"/>
      <c r="L1186" s="73"/>
      <c r="M1186" s="74"/>
      <c r="N1186" s="74" t="s">
        <v>4659</v>
      </c>
      <c r="O1186" s="74"/>
      <c r="P1186" s="74"/>
      <c r="Q1186" s="74"/>
      <c r="R1186" s="74"/>
    </row>
    <row r="1187" spans="1:18">
      <c r="A1187" s="104">
        <v>250703221500</v>
      </c>
      <c r="B1187" s="61"/>
      <c r="C1187" s="4" t="s">
        <v>1067</v>
      </c>
      <c r="D1187" s="25" t="s">
        <v>4606</v>
      </c>
      <c r="E1187" s="3" t="s">
        <v>4660</v>
      </c>
      <c r="F1187" s="3" t="s">
        <v>4661</v>
      </c>
      <c r="G1187" s="137" t="s">
        <v>1435</v>
      </c>
      <c r="H1187" s="62"/>
      <c r="J1187" s="64" t="s">
        <v>4662</v>
      </c>
      <c r="K1187" s="50"/>
      <c r="L1187" s="73"/>
      <c r="M1187" s="74"/>
      <c r="N1187" s="74" t="s">
        <v>4663</v>
      </c>
      <c r="O1187" s="74"/>
      <c r="P1187" s="74"/>
      <c r="Q1187" s="74"/>
      <c r="R1187" s="74"/>
    </row>
    <row r="1188" spans="1:18">
      <c r="A1188" s="104">
        <v>250703221700</v>
      </c>
      <c r="B1188" s="61"/>
      <c r="C1188" s="25" t="s">
        <v>1067</v>
      </c>
      <c r="D1188" s="25" t="s">
        <v>4606</v>
      </c>
      <c r="E1188" s="3" t="s">
        <v>4664</v>
      </c>
      <c r="F1188" s="3" t="s">
        <v>4665</v>
      </c>
      <c r="G1188" s="137" t="s">
        <v>1435</v>
      </c>
      <c r="H1188" s="62"/>
      <c r="J1188" s="64" t="s">
        <v>4666</v>
      </c>
      <c r="K1188" s="13"/>
      <c r="L1188" s="73"/>
      <c r="M1188" s="74"/>
      <c r="N1188" s="74" t="s">
        <v>4667</v>
      </c>
      <c r="O1188" s="74"/>
      <c r="P1188" s="74"/>
      <c r="Q1188" s="74"/>
      <c r="R1188" s="74"/>
    </row>
    <row r="1189" spans="1:18">
      <c r="A1189" s="29">
        <v>250703221600</v>
      </c>
      <c r="B1189" s="61"/>
      <c r="C1189" s="25" t="s">
        <v>1067</v>
      </c>
      <c r="D1189" s="25" t="s">
        <v>4606</v>
      </c>
      <c r="E1189" s="3" t="s">
        <v>4668</v>
      </c>
      <c r="F1189" s="3" t="s">
        <v>4669</v>
      </c>
      <c r="G1189" s="137" t="s">
        <v>1435</v>
      </c>
      <c r="H1189" s="62"/>
      <c r="J1189" s="64" t="s">
        <v>4670</v>
      </c>
      <c r="K1189" s="13"/>
      <c r="L1189" s="73"/>
      <c r="M1189" s="74"/>
      <c r="N1189" s="74" t="s">
        <v>4671</v>
      </c>
      <c r="O1189" s="74"/>
      <c r="P1189" s="74"/>
      <c r="Q1189" s="74"/>
      <c r="R1189" s="74"/>
    </row>
    <row r="1190" spans="1:18">
      <c r="A1190" s="104">
        <v>250703220900</v>
      </c>
      <c r="B1190" s="61"/>
      <c r="C1190" s="25" t="s">
        <v>1067</v>
      </c>
      <c r="D1190" s="25" t="s">
        <v>4606</v>
      </c>
      <c r="E1190" s="3" t="s">
        <v>4672</v>
      </c>
      <c r="F1190" s="3" t="s">
        <v>2170</v>
      </c>
      <c r="G1190" s="137" t="s">
        <v>1435</v>
      </c>
      <c r="H1190" s="62"/>
      <c r="J1190" s="64" t="s">
        <v>4673</v>
      </c>
      <c r="K1190" s="13"/>
      <c r="L1190" s="73"/>
      <c r="M1190" s="74"/>
      <c r="N1190" s="74" t="s">
        <v>4674</v>
      </c>
      <c r="O1190" s="74"/>
      <c r="P1190" s="74"/>
      <c r="Q1190" s="74"/>
      <c r="R1190" s="74"/>
    </row>
    <row r="1191" spans="1:18">
      <c r="A1191" s="29">
        <v>250703220800</v>
      </c>
      <c r="B1191" s="61"/>
      <c r="C1191" s="25" t="s">
        <v>1067</v>
      </c>
      <c r="D1191" s="25" t="s">
        <v>4606</v>
      </c>
      <c r="E1191" s="3" t="s">
        <v>4675</v>
      </c>
      <c r="F1191" s="3" t="s">
        <v>1690</v>
      </c>
      <c r="G1191" s="137" t="s">
        <v>1435</v>
      </c>
      <c r="H1191" s="62"/>
      <c r="J1191" s="64" t="s">
        <v>4676</v>
      </c>
      <c r="K1191" s="13"/>
      <c r="L1191" s="73"/>
      <c r="M1191" s="74"/>
      <c r="N1191" s="74" t="s">
        <v>4677</v>
      </c>
      <c r="O1191" s="74"/>
      <c r="P1191" s="74"/>
      <c r="Q1191" s="74"/>
      <c r="R1191" s="74"/>
    </row>
    <row r="1192" spans="1:18">
      <c r="A1192" s="29">
        <v>250703221200</v>
      </c>
      <c r="B1192" s="61"/>
      <c r="C1192" s="25" t="s">
        <v>1067</v>
      </c>
      <c r="D1192" s="25" t="s">
        <v>4606</v>
      </c>
      <c r="E1192" s="3" t="s">
        <v>4678</v>
      </c>
      <c r="F1192" s="3" t="s">
        <v>4679</v>
      </c>
      <c r="G1192" s="137" t="s">
        <v>1435</v>
      </c>
      <c r="H1192" s="62"/>
      <c r="J1192" s="64" t="s">
        <v>4680</v>
      </c>
      <c r="K1192" s="13"/>
      <c r="L1192" s="73"/>
      <c r="M1192" s="74"/>
      <c r="N1192" s="74" t="s">
        <v>4681</v>
      </c>
      <c r="O1192" s="74"/>
      <c r="P1192" s="74"/>
      <c r="Q1192" s="74"/>
      <c r="R1192" s="74"/>
    </row>
    <row r="1193" spans="1:18">
      <c r="A1193" s="104">
        <v>250703221100</v>
      </c>
      <c r="B1193" s="61"/>
      <c r="C1193" s="25" t="s">
        <v>1067</v>
      </c>
      <c r="D1193" s="25" t="s">
        <v>4606</v>
      </c>
      <c r="E1193" s="3" t="s">
        <v>4682</v>
      </c>
      <c r="F1193" s="3" t="s">
        <v>4683</v>
      </c>
      <c r="G1193" s="137" t="s">
        <v>1435</v>
      </c>
      <c r="H1193" s="62"/>
      <c r="J1193" s="64" t="s">
        <v>4684</v>
      </c>
      <c r="K1193" s="13"/>
      <c r="L1193" s="73"/>
      <c r="M1193" s="74"/>
      <c r="N1193" s="74" t="s">
        <v>4685</v>
      </c>
      <c r="O1193" s="74"/>
      <c r="P1193" s="74"/>
      <c r="Q1193" s="74"/>
      <c r="R1193" s="74"/>
    </row>
    <row r="1194" spans="1:18">
      <c r="A1194" s="29">
        <v>250703221000</v>
      </c>
      <c r="B1194" s="61"/>
      <c r="C1194" s="25" t="s">
        <v>1067</v>
      </c>
      <c r="D1194" s="25" t="s">
        <v>4606</v>
      </c>
      <c r="E1194" s="3" t="s">
        <v>4686</v>
      </c>
      <c r="F1194" s="3" t="s">
        <v>4687</v>
      </c>
      <c r="G1194" s="137" t="s">
        <v>1435</v>
      </c>
      <c r="H1194" s="62"/>
      <c r="J1194" s="64" t="s">
        <v>4688</v>
      </c>
      <c r="K1194" s="13"/>
      <c r="L1194" s="73"/>
      <c r="M1194" s="74"/>
      <c r="N1194" s="74" t="s">
        <v>4689</v>
      </c>
      <c r="O1194" s="74"/>
      <c r="P1194" s="74"/>
      <c r="Q1194" s="74"/>
      <c r="R1194" s="74"/>
    </row>
    <row r="1195" spans="1:18">
      <c r="A1195" s="29">
        <v>250703221400</v>
      </c>
      <c r="B1195" s="61"/>
      <c r="C1195" s="25" t="s">
        <v>1067</v>
      </c>
      <c r="D1195" s="4" t="s">
        <v>4606</v>
      </c>
      <c r="E1195" s="3" t="s">
        <v>4690</v>
      </c>
      <c r="F1195" s="3" t="s">
        <v>4691</v>
      </c>
      <c r="G1195" s="137" t="s">
        <v>1435</v>
      </c>
      <c r="H1195" s="62"/>
      <c r="J1195" s="64" t="s">
        <v>4692</v>
      </c>
      <c r="K1195" s="13"/>
      <c r="L1195" s="73"/>
      <c r="M1195" s="74"/>
      <c r="N1195" s="74" t="s">
        <v>4693</v>
      </c>
      <c r="O1195" s="74"/>
      <c r="P1195" s="74"/>
      <c r="Q1195" s="74"/>
      <c r="R1195" s="74"/>
    </row>
    <row r="1196" spans="1:18">
      <c r="A1196" s="29">
        <v>250203163000</v>
      </c>
      <c r="B1196" s="59" t="s">
        <v>1430</v>
      </c>
      <c r="C1196" s="25" t="s">
        <v>1067</v>
      </c>
      <c r="D1196" s="4" t="s">
        <v>4606</v>
      </c>
      <c r="E1196" s="3" t="s">
        <v>4694</v>
      </c>
      <c r="F1196" s="3" t="s">
        <v>4621</v>
      </c>
      <c r="G1196" s="138" t="s">
        <v>1435</v>
      </c>
      <c r="H1196" s="60"/>
      <c r="J1196" s="64" t="s">
        <v>4695</v>
      </c>
      <c r="K1196" s="13" t="s">
        <v>4696</v>
      </c>
      <c r="L1196" s="73"/>
      <c r="M1196" s="74"/>
      <c r="N1196" s="74"/>
      <c r="O1196" s="74"/>
      <c r="P1196" s="74"/>
      <c r="Q1196" s="74"/>
      <c r="R1196" s="74"/>
    </row>
    <row r="1197" spans="1:18">
      <c r="A1197" s="29">
        <v>241112000233</v>
      </c>
      <c r="B1197" s="59" t="s">
        <v>1430</v>
      </c>
      <c r="C1197" s="25" t="s">
        <v>1067</v>
      </c>
      <c r="D1197" s="4" t="s">
        <v>4606</v>
      </c>
      <c r="E1197" s="3" t="s">
        <v>4697</v>
      </c>
      <c r="F1197" s="3" t="s">
        <v>4698</v>
      </c>
      <c r="G1197" s="138" t="s">
        <v>1435</v>
      </c>
      <c r="H1197" s="60"/>
      <c r="J1197" s="64" t="s">
        <v>4699</v>
      </c>
      <c r="K1197" s="11"/>
      <c r="L1197" s="73" t="s">
        <v>4700</v>
      </c>
      <c r="M1197" s="74" t="s">
        <v>4701</v>
      </c>
      <c r="N1197" s="74"/>
      <c r="O1197" s="74"/>
      <c r="P1197" s="74"/>
      <c r="Q1197" s="74"/>
      <c r="R1197" s="74"/>
    </row>
    <row r="1198" spans="1:18">
      <c r="A1198" s="29">
        <v>250214100500</v>
      </c>
      <c r="B1198" s="59" t="s">
        <v>1430</v>
      </c>
      <c r="C1198" s="25" t="s">
        <v>1067</v>
      </c>
      <c r="D1198" s="4" t="s">
        <v>4606</v>
      </c>
      <c r="E1198" s="3" t="s">
        <v>4702</v>
      </c>
      <c r="F1198" s="3" t="s">
        <v>1617</v>
      </c>
      <c r="G1198" s="137" t="s">
        <v>1435</v>
      </c>
      <c r="H1198" s="60"/>
      <c r="J1198" s="64" t="s">
        <v>4703</v>
      </c>
      <c r="K1198" s="13"/>
      <c r="L1198" s="73"/>
      <c r="M1198" s="74"/>
      <c r="N1198" s="74"/>
      <c r="O1198" s="74"/>
      <c r="P1198" s="74"/>
      <c r="Q1198" s="74"/>
      <c r="R1198" s="74"/>
    </row>
    <row r="1199" spans="1:18">
      <c r="A1199" s="29">
        <v>250214101000</v>
      </c>
      <c r="B1199" s="59" t="s">
        <v>1430</v>
      </c>
      <c r="C1199" s="25" t="s">
        <v>1067</v>
      </c>
      <c r="D1199" s="4" t="s">
        <v>4606</v>
      </c>
      <c r="E1199" s="3" t="s">
        <v>4704</v>
      </c>
      <c r="F1199" s="3" t="s">
        <v>2602</v>
      </c>
      <c r="G1199" s="137" t="s">
        <v>1435</v>
      </c>
      <c r="H1199" s="60"/>
      <c r="J1199" s="64" t="s">
        <v>4705</v>
      </c>
      <c r="K1199" s="13"/>
      <c r="L1199" s="73"/>
      <c r="M1199" s="74"/>
      <c r="N1199" s="74"/>
      <c r="O1199" s="74"/>
      <c r="P1199" s="74"/>
      <c r="Q1199" s="74"/>
      <c r="R1199" s="74"/>
    </row>
    <row r="1200" spans="1:18">
      <c r="A1200" s="29">
        <v>250214100200</v>
      </c>
      <c r="B1200" s="59" t="s">
        <v>1430</v>
      </c>
      <c r="C1200" s="4" t="s">
        <v>1067</v>
      </c>
      <c r="D1200" s="4" t="s">
        <v>4606</v>
      </c>
      <c r="E1200" s="3" t="s">
        <v>4706</v>
      </c>
      <c r="F1200" s="3" t="s">
        <v>3366</v>
      </c>
      <c r="G1200" s="138" t="s">
        <v>1435</v>
      </c>
      <c r="H1200" s="60"/>
      <c r="J1200" s="64" t="s">
        <v>4707</v>
      </c>
      <c r="K1200" s="13"/>
      <c r="L1200" s="73"/>
      <c r="M1200" s="74"/>
      <c r="N1200" s="74"/>
      <c r="O1200" s="74"/>
      <c r="P1200" s="74"/>
      <c r="Q1200" s="74"/>
      <c r="R1200" s="74"/>
    </row>
    <row r="1201" spans="1:18">
      <c r="A1201" s="29">
        <v>241112000234</v>
      </c>
      <c r="B1201" s="59" t="s">
        <v>1430</v>
      </c>
      <c r="C1201" s="4" t="s">
        <v>1067</v>
      </c>
      <c r="D1201" s="4" t="s">
        <v>4606</v>
      </c>
      <c r="E1201" s="3" t="s">
        <v>4708</v>
      </c>
      <c r="F1201" s="3" t="s">
        <v>4709</v>
      </c>
      <c r="G1201" s="137" t="s">
        <v>1435</v>
      </c>
      <c r="H1201" s="60"/>
      <c r="J1201" s="64" t="s">
        <v>4710</v>
      </c>
      <c r="K1201" s="11"/>
      <c r="L1201" s="73" t="s">
        <v>4711</v>
      </c>
      <c r="M1201" s="74" t="s">
        <v>4712</v>
      </c>
      <c r="N1201" s="74"/>
      <c r="O1201" s="74" t="s">
        <v>4712</v>
      </c>
      <c r="P1201" s="74" t="s">
        <v>4713</v>
      </c>
      <c r="Q1201" s="74"/>
      <c r="R1201" s="74"/>
    </row>
    <row r="1202" spans="1:18">
      <c r="A1202" s="29">
        <v>250214102900</v>
      </c>
      <c r="B1202" s="59" t="s">
        <v>1430</v>
      </c>
      <c r="C1202" s="4" t="s">
        <v>1067</v>
      </c>
      <c r="D1202" s="4" t="s">
        <v>4606</v>
      </c>
      <c r="E1202" s="3" t="s">
        <v>4714</v>
      </c>
      <c r="F1202" s="3" t="s">
        <v>1617</v>
      </c>
      <c r="G1202" s="138" t="s">
        <v>1435</v>
      </c>
      <c r="H1202" s="60"/>
      <c r="J1202" s="64" t="s">
        <v>4715</v>
      </c>
      <c r="K1202" s="13"/>
      <c r="L1202" s="73"/>
      <c r="M1202" s="74"/>
      <c r="N1202" s="74"/>
      <c r="O1202" s="74"/>
      <c r="P1202" s="74"/>
      <c r="Q1202" s="74"/>
      <c r="R1202" s="74"/>
    </row>
    <row r="1203" spans="1:18">
      <c r="A1203" s="29">
        <v>250214103100</v>
      </c>
      <c r="B1203" s="59" t="s">
        <v>1430</v>
      </c>
      <c r="C1203" s="4" t="s">
        <v>1067</v>
      </c>
      <c r="D1203" s="4" t="s">
        <v>4606</v>
      </c>
      <c r="E1203" s="3" t="s">
        <v>4716</v>
      </c>
      <c r="F1203" s="3" t="s">
        <v>1840</v>
      </c>
      <c r="G1203" s="138" t="s">
        <v>1435</v>
      </c>
      <c r="H1203" s="60"/>
      <c r="J1203" s="64" t="s">
        <v>4717</v>
      </c>
      <c r="K1203" s="13"/>
      <c r="L1203" s="73"/>
      <c r="M1203" s="74"/>
      <c r="N1203" s="74"/>
      <c r="O1203" s="74"/>
      <c r="P1203" s="74"/>
      <c r="Q1203" s="74"/>
      <c r="R1203" s="74"/>
    </row>
    <row r="1204" spans="1:18">
      <c r="A1204" s="29">
        <v>250212174502</v>
      </c>
      <c r="B1204" s="59" t="s">
        <v>1430</v>
      </c>
      <c r="C1204" s="4" t="s">
        <v>1067</v>
      </c>
      <c r="D1204" s="43" t="s">
        <v>4606</v>
      </c>
      <c r="E1204" s="40" t="s">
        <v>4718</v>
      </c>
      <c r="F1204" s="3" t="s">
        <v>4621</v>
      </c>
      <c r="G1204" s="138" t="s">
        <v>1435</v>
      </c>
      <c r="H1204" s="60"/>
      <c r="I1204" s="41"/>
      <c r="J1204" s="64" t="s">
        <v>4719</v>
      </c>
      <c r="K1204" s="42"/>
      <c r="L1204" s="73" t="s">
        <v>4720</v>
      </c>
      <c r="M1204" s="73" t="s">
        <v>4721</v>
      </c>
      <c r="N1204" s="73"/>
      <c r="O1204" s="73"/>
      <c r="P1204" s="73" t="s">
        <v>4722</v>
      </c>
      <c r="Q1204" s="73"/>
      <c r="R1204" s="74"/>
    </row>
    <row r="1205" spans="1:18">
      <c r="A1205" s="29">
        <v>250203161100</v>
      </c>
      <c r="B1205" s="59" t="s">
        <v>1430</v>
      </c>
      <c r="C1205" s="4" t="s">
        <v>1067</v>
      </c>
      <c r="D1205" s="4" t="s">
        <v>4606</v>
      </c>
      <c r="E1205" s="3" t="s">
        <v>4723</v>
      </c>
      <c r="F1205" s="3" t="s">
        <v>2602</v>
      </c>
      <c r="G1205" s="137" t="s">
        <v>1435</v>
      </c>
      <c r="H1205" s="60"/>
      <c r="J1205" s="64" t="s">
        <v>4724</v>
      </c>
      <c r="K1205" s="13" t="s">
        <v>4725</v>
      </c>
      <c r="L1205" s="73"/>
      <c r="M1205" s="74" t="s">
        <v>4726</v>
      </c>
      <c r="N1205" s="74" t="s">
        <v>4727</v>
      </c>
      <c r="O1205" s="74" t="s">
        <v>4727</v>
      </c>
      <c r="P1205" s="74" t="s">
        <v>4728</v>
      </c>
      <c r="Q1205" s="74"/>
      <c r="R1205" s="74"/>
    </row>
    <row r="1206" spans="1:18">
      <c r="A1206" s="29">
        <v>250212174503</v>
      </c>
      <c r="B1206" s="59" t="s">
        <v>1430</v>
      </c>
      <c r="C1206" s="4" t="s">
        <v>1067</v>
      </c>
      <c r="D1206" s="43" t="s">
        <v>4606</v>
      </c>
      <c r="E1206" s="40" t="s">
        <v>4729</v>
      </c>
      <c r="F1206" s="3" t="s">
        <v>4730</v>
      </c>
      <c r="G1206" s="138" t="s">
        <v>1435</v>
      </c>
      <c r="H1206" s="60"/>
      <c r="I1206" s="41"/>
      <c r="J1206" s="64" t="s">
        <v>4731</v>
      </c>
      <c r="K1206" s="42"/>
      <c r="L1206" s="73" t="s">
        <v>4732</v>
      </c>
      <c r="M1206" s="73" t="s">
        <v>4733</v>
      </c>
      <c r="N1206" s="73"/>
      <c r="O1206" s="73"/>
      <c r="P1206" s="73"/>
      <c r="Q1206" s="73"/>
      <c r="R1206" s="74"/>
    </row>
    <row r="1207" spans="1:18">
      <c r="A1207" s="29">
        <v>250212174504</v>
      </c>
      <c r="B1207" s="59" t="s">
        <v>1430</v>
      </c>
      <c r="C1207" s="4" t="s">
        <v>1067</v>
      </c>
      <c r="D1207" s="43" t="s">
        <v>4606</v>
      </c>
      <c r="E1207" s="40" t="s">
        <v>4734</v>
      </c>
      <c r="F1207" s="3" t="s">
        <v>1735</v>
      </c>
      <c r="G1207" s="138" t="s">
        <v>1435</v>
      </c>
      <c r="H1207" s="60"/>
      <c r="I1207" s="41"/>
      <c r="J1207" s="64" t="s">
        <v>4735</v>
      </c>
      <c r="K1207" s="42"/>
      <c r="L1207" s="73" t="s">
        <v>4732</v>
      </c>
      <c r="M1207" s="73" t="s">
        <v>4733</v>
      </c>
      <c r="N1207" s="73"/>
      <c r="O1207" s="73"/>
      <c r="P1207" s="73"/>
      <c r="Q1207" s="73"/>
      <c r="R1207" s="74"/>
    </row>
    <row r="1208" spans="1:18">
      <c r="A1208" s="29">
        <v>250214101400</v>
      </c>
      <c r="B1208" s="59" t="s">
        <v>1430</v>
      </c>
      <c r="C1208" s="4" t="s">
        <v>1067</v>
      </c>
      <c r="D1208" s="4" t="s">
        <v>4606</v>
      </c>
      <c r="E1208" s="3" t="s">
        <v>4736</v>
      </c>
      <c r="F1208" s="3" t="s">
        <v>1506</v>
      </c>
      <c r="G1208" s="138" t="s">
        <v>1435</v>
      </c>
      <c r="H1208" s="60"/>
      <c r="J1208" s="109" t="s">
        <v>4737</v>
      </c>
      <c r="K1208" s="13"/>
      <c r="L1208" s="73" t="s">
        <v>4738</v>
      </c>
      <c r="M1208" s="74" t="s">
        <v>4739</v>
      </c>
      <c r="N1208" s="74"/>
      <c r="O1208" s="74"/>
      <c r="P1208" s="74"/>
      <c r="Q1208" s="74"/>
      <c r="R1208" s="74"/>
    </row>
    <row r="1209" spans="1:18">
      <c r="A1209" s="29">
        <v>241112000235</v>
      </c>
      <c r="B1209" s="59" t="s">
        <v>1430</v>
      </c>
      <c r="C1209" s="4" t="s">
        <v>1067</v>
      </c>
      <c r="D1209" s="4" t="s">
        <v>4606</v>
      </c>
      <c r="E1209" s="3" t="s">
        <v>4740</v>
      </c>
      <c r="F1209" s="3" t="s">
        <v>4741</v>
      </c>
      <c r="G1209" s="137" t="s">
        <v>1435</v>
      </c>
      <c r="H1209" s="60"/>
      <c r="J1209" s="64" t="s">
        <v>4742</v>
      </c>
      <c r="K1209" s="11"/>
      <c r="L1209" s="73" t="s">
        <v>4743</v>
      </c>
      <c r="M1209" s="74" t="s">
        <v>4744</v>
      </c>
      <c r="N1209" s="74"/>
      <c r="O1209" s="74" t="s">
        <v>4744</v>
      </c>
      <c r="P1209" s="74"/>
      <c r="Q1209" s="74"/>
      <c r="R1209" s="74"/>
    </row>
    <row r="1210" spans="1:18">
      <c r="A1210" s="29">
        <v>241112000236</v>
      </c>
      <c r="B1210" s="59" t="s">
        <v>1430</v>
      </c>
      <c r="C1210" s="4" t="s">
        <v>1067</v>
      </c>
      <c r="D1210" s="4" t="s">
        <v>4606</v>
      </c>
      <c r="E1210" s="3" t="s">
        <v>4745</v>
      </c>
      <c r="F1210" s="3" t="s">
        <v>1690</v>
      </c>
      <c r="G1210" s="137" t="s">
        <v>1435</v>
      </c>
      <c r="H1210" s="60"/>
      <c r="J1210" s="64" t="s">
        <v>4746</v>
      </c>
      <c r="K1210" s="11"/>
      <c r="L1210" s="73" t="s">
        <v>4747</v>
      </c>
      <c r="M1210" s="74" t="s">
        <v>4748</v>
      </c>
      <c r="N1210" s="74"/>
      <c r="O1210" s="74" t="s">
        <v>4748</v>
      </c>
      <c r="P1210" s="74"/>
      <c r="Q1210" s="74"/>
      <c r="R1210" s="74"/>
    </row>
    <row r="1211" spans="1:18">
      <c r="A1211" s="29">
        <v>241112000237</v>
      </c>
      <c r="B1211" s="59" t="s">
        <v>1430</v>
      </c>
      <c r="C1211" s="4" t="s">
        <v>1067</v>
      </c>
      <c r="D1211" s="4" t="s">
        <v>4606</v>
      </c>
      <c r="E1211" s="3" t="s">
        <v>4749</v>
      </c>
      <c r="F1211" s="3" t="s">
        <v>4750</v>
      </c>
      <c r="G1211" s="137" t="s">
        <v>1435</v>
      </c>
      <c r="H1211" s="60"/>
      <c r="J1211" s="64" t="s">
        <v>4751</v>
      </c>
      <c r="K1211" s="11"/>
      <c r="L1211" s="73" t="s">
        <v>4752</v>
      </c>
      <c r="M1211" s="74" t="s">
        <v>4753</v>
      </c>
      <c r="N1211" s="74"/>
      <c r="O1211" s="74" t="s">
        <v>4753</v>
      </c>
      <c r="P1211" s="74"/>
      <c r="Q1211" s="74" t="s">
        <v>10707</v>
      </c>
      <c r="R1211" s="74"/>
    </row>
    <row r="1212" spans="1:18">
      <c r="A1212" s="29">
        <v>250527100027</v>
      </c>
      <c r="B1212" s="61"/>
      <c r="C1212" s="4" t="s">
        <v>1067</v>
      </c>
      <c r="D1212" s="4" t="s">
        <v>4606</v>
      </c>
      <c r="E1212" s="3" t="s">
        <v>4754</v>
      </c>
      <c r="F1212" s="3" t="s">
        <v>2602</v>
      </c>
      <c r="G1212" s="138" t="s">
        <v>1435</v>
      </c>
      <c r="H1212" s="82"/>
      <c r="J1212" s="64" t="s">
        <v>4755</v>
      </c>
      <c r="K1212" s="11"/>
      <c r="L1212" s="73"/>
      <c r="M1212" s="74" t="s">
        <v>4756</v>
      </c>
      <c r="N1212" s="74"/>
      <c r="O1212" s="74"/>
      <c r="P1212" s="74"/>
      <c r="Q1212" s="74" t="s">
        <v>10724</v>
      </c>
      <c r="R1212" s="74"/>
    </row>
    <row r="1213" spans="1:18">
      <c r="A1213" s="29">
        <v>241112000044</v>
      </c>
      <c r="B1213" s="59" t="s">
        <v>1430</v>
      </c>
      <c r="C1213" s="4" t="s">
        <v>1067</v>
      </c>
      <c r="D1213" s="4" t="s">
        <v>4606</v>
      </c>
      <c r="E1213" s="3" t="s">
        <v>4757</v>
      </c>
      <c r="F1213" s="3" t="s">
        <v>1908</v>
      </c>
      <c r="G1213" s="138" t="s">
        <v>1435</v>
      </c>
      <c r="H1213" s="60"/>
      <c r="J1213" s="64" t="s">
        <v>4758</v>
      </c>
      <c r="K1213" s="11"/>
      <c r="L1213" s="73" t="s">
        <v>4759</v>
      </c>
      <c r="M1213" s="74" t="s">
        <v>4760</v>
      </c>
      <c r="N1213" s="74"/>
      <c r="O1213" s="74"/>
      <c r="P1213" s="74"/>
      <c r="Q1213" s="74"/>
      <c r="R1213" s="74"/>
    </row>
    <row r="1214" spans="1:18">
      <c r="A1214" s="29">
        <v>241112000046</v>
      </c>
      <c r="B1214" s="59" t="s">
        <v>1430</v>
      </c>
      <c r="C1214" s="25" t="s">
        <v>1067</v>
      </c>
      <c r="D1214" s="4" t="s">
        <v>4606</v>
      </c>
      <c r="E1214" s="3" t="s">
        <v>4761</v>
      </c>
      <c r="F1214" s="3" t="s">
        <v>1908</v>
      </c>
      <c r="G1214" s="138" t="s">
        <v>1435</v>
      </c>
      <c r="H1214" s="60"/>
      <c r="J1214" s="64" t="s">
        <v>4762</v>
      </c>
      <c r="K1214" s="13"/>
      <c r="L1214" s="73" t="s">
        <v>4763</v>
      </c>
      <c r="M1214" s="74" t="s">
        <v>4764</v>
      </c>
      <c r="N1214" s="74"/>
      <c r="O1214" s="74"/>
      <c r="P1214" s="74"/>
      <c r="Q1214" s="74"/>
      <c r="R1214" s="74"/>
    </row>
    <row r="1215" spans="1:18">
      <c r="A1215" s="29">
        <v>250214102600</v>
      </c>
      <c r="B1215" s="59" t="s">
        <v>1430</v>
      </c>
      <c r="C1215" s="25" t="s">
        <v>1067</v>
      </c>
      <c r="D1215" s="4" t="s">
        <v>4606</v>
      </c>
      <c r="E1215" s="3" t="s">
        <v>4765</v>
      </c>
      <c r="F1215" s="3" t="s">
        <v>1506</v>
      </c>
      <c r="G1215" s="138" t="s">
        <v>1435</v>
      </c>
      <c r="H1215" s="60"/>
      <c r="J1215" s="64" t="s">
        <v>4766</v>
      </c>
      <c r="K1215" s="13"/>
      <c r="L1215" s="73"/>
      <c r="M1215" s="74"/>
      <c r="N1215" s="74"/>
      <c r="O1215" s="74"/>
      <c r="P1215" s="74"/>
      <c r="Q1215" s="74"/>
      <c r="R1215" s="74"/>
    </row>
    <row r="1216" spans="1:18">
      <c r="A1216" s="29">
        <v>241112000238</v>
      </c>
      <c r="B1216" s="59" t="s">
        <v>1430</v>
      </c>
      <c r="C1216" s="25" t="s">
        <v>1067</v>
      </c>
      <c r="D1216" s="4" t="s">
        <v>4606</v>
      </c>
      <c r="E1216" s="3" t="s">
        <v>4767</v>
      </c>
      <c r="F1216" s="3" t="s">
        <v>4768</v>
      </c>
      <c r="G1216" s="137" t="s">
        <v>1435</v>
      </c>
      <c r="H1216" s="60"/>
      <c r="J1216" s="64" t="s">
        <v>1436</v>
      </c>
      <c r="K1216" s="11" t="s">
        <v>4769</v>
      </c>
      <c r="L1216" s="73" t="s">
        <v>4770</v>
      </c>
      <c r="M1216" s="74" t="s">
        <v>4771</v>
      </c>
      <c r="N1216" s="74"/>
      <c r="O1216" s="74" t="s">
        <v>4771</v>
      </c>
      <c r="P1216" s="74"/>
      <c r="Q1216" s="74"/>
      <c r="R1216" s="74"/>
    </row>
    <row r="1217" spans="1:18">
      <c r="A1217" s="29">
        <v>241112000239</v>
      </c>
      <c r="B1217" s="59" t="s">
        <v>1430</v>
      </c>
      <c r="C1217" s="25" t="s">
        <v>1067</v>
      </c>
      <c r="D1217" s="4" t="s">
        <v>4606</v>
      </c>
      <c r="E1217" s="3" t="s">
        <v>4772</v>
      </c>
      <c r="F1217" s="3" t="s">
        <v>1690</v>
      </c>
      <c r="G1217" s="137" t="s">
        <v>1435</v>
      </c>
      <c r="H1217" s="60"/>
      <c r="J1217" s="64" t="s">
        <v>4773</v>
      </c>
      <c r="K1217" s="11" t="s">
        <v>4769</v>
      </c>
      <c r="L1217" s="73" t="s">
        <v>4774</v>
      </c>
      <c r="M1217" s="74" t="s">
        <v>4677</v>
      </c>
      <c r="N1217" s="74"/>
      <c r="O1217" s="74" t="s">
        <v>4677</v>
      </c>
      <c r="P1217" s="74"/>
      <c r="Q1217" s="74"/>
      <c r="R1217" s="74"/>
    </row>
    <row r="1218" spans="1:18">
      <c r="A1218" s="29">
        <v>241112000240</v>
      </c>
      <c r="B1218" s="59" t="s">
        <v>1430</v>
      </c>
      <c r="C1218" s="25" t="s">
        <v>1067</v>
      </c>
      <c r="D1218" s="4" t="s">
        <v>4606</v>
      </c>
      <c r="E1218" s="3" t="s">
        <v>4775</v>
      </c>
      <c r="F1218" s="3" t="s">
        <v>3113</v>
      </c>
      <c r="G1218" s="137" t="s">
        <v>1435</v>
      </c>
      <c r="H1218" s="60"/>
      <c r="J1218" s="64" t="s">
        <v>4776</v>
      </c>
      <c r="K1218" s="11" t="s">
        <v>4769</v>
      </c>
      <c r="L1218" s="73" t="s">
        <v>4777</v>
      </c>
      <c r="M1218" s="74" t="s">
        <v>4674</v>
      </c>
      <c r="N1218" s="74"/>
      <c r="O1218" s="74" t="s">
        <v>4674</v>
      </c>
      <c r="P1218" s="74"/>
      <c r="Q1218" s="74"/>
      <c r="R1218" s="74"/>
    </row>
    <row r="1219" spans="1:18">
      <c r="A1219" s="29">
        <v>250214101200</v>
      </c>
      <c r="B1219" s="59" t="s">
        <v>1430</v>
      </c>
      <c r="C1219" s="25" t="s">
        <v>1067</v>
      </c>
      <c r="D1219" s="4" t="s">
        <v>4606</v>
      </c>
      <c r="E1219" s="3" t="s">
        <v>4778</v>
      </c>
      <c r="F1219" s="3" t="s">
        <v>4032</v>
      </c>
      <c r="G1219" s="138" t="s">
        <v>1435</v>
      </c>
      <c r="H1219" s="60"/>
      <c r="J1219" s="64" t="s">
        <v>4779</v>
      </c>
      <c r="K1219" s="13"/>
      <c r="L1219" s="73"/>
      <c r="M1219" s="74"/>
      <c r="N1219" s="74"/>
      <c r="O1219" s="74"/>
      <c r="P1219" s="74"/>
      <c r="Q1219" s="74"/>
      <c r="R1219" s="74"/>
    </row>
    <row r="1220" spans="1:18">
      <c r="A1220" s="29">
        <v>250214103300</v>
      </c>
      <c r="B1220" s="59" t="s">
        <v>1430</v>
      </c>
      <c r="C1220" s="25" t="s">
        <v>1067</v>
      </c>
      <c r="D1220" s="4" t="s">
        <v>4606</v>
      </c>
      <c r="E1220" s="3" t="s">
        <v>4780</v>
      </c>
      <c r="F1220" s="3" t="s">
        <v>2391</v>
      </c>
      <c r="G1220" s="138" t="s">
        <v>1435</v>
      </c>
      <c r="H1220" s="60"/>
      <c r="J1220" s="64" t="s">
        <v>4781</v>
      </c>
      <c r="K1220" s="13"/>
      <c r="L1220" s="73"/>
      <c r="M1220" s="74"/>
      <c r="N1220" s="74"/>
      <c r="O1220" s="74"/>
      <c r="P1220" s="74"/>
      <c r="Q1220" s="74"/>
      <c r="R1220" s="74"/>
    </row>
    <row r="1221" spans="1:18">
      <c r="A1221" s="29">
        <v>241112000049</v>
      </c>
      <c r="B1221" s="59" t="s">
        <v>1430</v>
      </c>
      <c r="C1221" s="4" t="s">
        <v>1067</v>
      </c>
      <c r="D1221" s="4" t="s">
        <v>4606</v>
      </c>
      <c r="E1221" s="3" t="s">
        <v>4782</v>
      </c>
      <c r="F1221" s="3" t="s">
        <v>1908</v>
      </c>
      <c r="G1221" s="138" t="s">
        <v>1435</v>
      </c>
      <c r="H1221" s="60"/>
      <c r="J1221" s="64" t="s">
        <v>4783</v>
      </c>
      <c r="K1221" s="11"/>
      <c r="L1221" s="73" t="s">
        <v>4784</v>
      </c>
      <c r="M1221" s="74" t="s">
        <v>4785</v>
      </c>
      <c r="N1221" s="74"/>
      <c r="O1221" s="74"/>
      <c r="P1221" s="74"/>
      <c r="Q1221" s="74"/>
      <c r="R1221" s="74"/>
    </row>
    <row r="1222" spans="1:18">
      <c r="A1222" s="29">
        <v>250203165300</v>
      </c>
      <c r="B1222" s="59" t="s">
        <v>1430</v>
      </c>
      <c r="C1222" s="4" t="s">
        <v>1067</v>
      </c>
      <c r="D1222" s="4" t="s">
        <v>4606</v>
      </c>
      <c r="E1222" s="3" t="s">
        <v>4786</v>
      </c>
      <c r="F1222" s="3" t="s">
        <v>2602</v>
      </c>
      <c r="G1222" s="138" t="s">
        <v>1435</v>
      </c>
      <c r="H1222" s="60"/>
      <c r="J1222" s="64" t="s">
        <v>4787</v>
      </c>
      <c r="K1222" s="13"/>
      <c r="L1222" s="73"/>
      <c r="M1222" s="74"/>
      <c r="N1222" s="74"/>
      <c r="O1222" s="74"/>
      <c r="P1222" s="74"/>
      <c r="Q1222" s="74"/>
      <c r="R1222" s="74"/>
    </row>
    <row r="1223" spans="1:18">
      <c r="A1223" s="29">
        <v>241112000241</v>
      </c>
      <c r="B1223" s="59" t="s">
        <v>1430</v>
      </c>
      <c r="C1223" s="4" t="s">
        <v>1067</v>
      </c>
      <c r="D1223" s="4" t="s">
        <v>4606</v>
      </c>
      <c r="E1223" s="3" t="s">
        <v>4788</v>
      </c>
      <c r="F1223" s="3" t="s">
        <v>2602</v>
      </c>
      <c r="G1223" s="137" t="s">
        <v>1435</v>
      </c>
      <c r="H1223" s="60"/>
      <c r="J1223" s="64" t="s">
        <v>4789</v>
      </c>
      <c r="K1223" s="11" t="s">
        <v>4790</v>
      </c>
      <c r="L1223" s="73" t="s">
        <v>4791</v>
      </c>
      <c r="M1223" s="74" t="s">
        <v>4792</v>
      </c>
      <c r="N1223" s="74"/>
      <c r="O1223" s="74" t="s">
        <v>1421</v>
      </c>
      <c r="P1223" s="74" t="s">
        <v>1421</v>
      </c>
      <c r="Q1223" s="74" t="s">
        <v>10725</v>
      </c>
      <c r="R1223" s="74"/>
    </row>
    <row r="1224" spans="1:18">
      <c r="A1224" s="29">
        <v>241112000242</v>
      </c>
      <c r="B1224" s="59" t="s">
        <v>1430</v>
      </c>
      <c r="C1224" s="25" t="s">
        <v>1067</v>
      </c>
      <c r="D1224" s="25" t="s">
        <v>4606</v>
      </c>
      <c r="E1224" s="3" t="s">
        <v>4793</v>
      </c>
      <c r="F1224" s="3" t="s">
        <v>1578</v>
      </c>
      <c r="G1224" s="137" t="s">
        <v>1435</v>
      </c>
      <c r="H1224" s="60"/>
      <c r="J1224" s="64" t="s">
        <v>4794</v>
      </c>
      <c r="K1224" s="11"/>
      <c r="L1224" s="73" t="s">
        <v>4795</v>
      </c>
      <c r="M1224" s="74" t="s">
        <v>4796</v>
      </c>
      <c r="N1224" s="74"/>
      <c r="O1224" s="74" t="s">
        <v>4796</v>
      </c>
      <c r="P1224" s="74"/>
      <c r="Q1224" s="74"/>
      <c r="R1224" s="74"/>
    </row>
    <row r="1225" spans="1:18">
      <c r="A1225" s="29">
        <v>241112000243</v>
      </c>
      <c r="B1225" s="59" t="s">
        <v>1430</v>
      </c>
      <c r="C1225" s="25" t="s">
        <v>1067</v>
      </c>
      <c r="D1225" s="25" t="s">
        <v>4606</v>
      </c>
      <c r="E1225" s="3" t="s">
        <v>4797</v>
      </c>
      <c r="F1225" s="3" t="s">
        <v>1919</v>
      </c>
      <c r="G1225" s="137" t="s">
        <v>1435</v>
      </c>
      <c r="H1225" s="60"/>
      <c r="J1225" s="64" t="s">
        <v>4798</v>
      </c>
      <c r="K1225" s="11" t="s">
        <v>4610</v>
      </c>
      <c r="L1225" s="73" t="s">
        <v>4799</v>
      </c>
      <c r="M1225" s="74" t="s">
        <v>4800</v>
      </c>
      <c r="N1225" s="74"/>
      <c r="O1225" s="74" t="s">
        <v>4801</v>
      </c>
      <c r="P1225" s="74"/>
      <c r="Q1225" s="74"/>
      <c r="R1225" s="74"/>
    </row>
    <row r="1226" spans="1:18">
      <c r="A1226" s="29">
        <v>241112000244</v>
      </c>
      <c r="B1226" s="59" t="s">
        <v>1430</v>
      </c>
      <c r="C1226" s="25" t="s">
        <v>1067</v>
      </c>
      <c r="D1226" s="25" t="s">
        <v>4606</v>
      </c>
      <c r="E1226" s="3" t="s">
        <v>4802</v>
      </c>
      <c r="F1226" s="3" t="s">
        <v>1919</v>
      </c>
      <c r="G1226" s="137" t="s">
        <v>1435</v>
      </c>
      <c r="H1226" s="60"/>
      <c r="J1226" s="64" t="s">
        <v>4803</v>
      </c>
      <c r="K1226" s="11" t="s">
        <v>4804</v>
      </c>
      <c r="L1226" s="73" t="s">
        <v>4805</v>
      </c>
      <c r="M1226" s="74" t="s">
        <v>4806</v>
      </c>
      <c r="N1226" s="74"/>
      <c r="O1226" s="74"/>
      <c r="P1226" s="74"/>
      <c r="Q1226" s="74" t="s">
        <v>10708</v>
      </c>
      <c r="R1226" s="74"/>
    </row>
    <row r="1227" spans="1:18">
      <c r="A1227" s="29">
        <v>250425153912</v>
      </c>
      <c r="B1227" s="61"/>
      <c r="C1227" s="25" t="s">
        <v>1067</v>
      </c>
      <c r="D1227" s="4" t="s">
        <v>4606</v>
      </c>
      <c r="E1227" s="3" t="s">
        <v>4807</v>
      </c>
      <c r="F1227" s="3" t="s">
        <v>4808</v>
      </c>
      <c r="G1227" s="137" t="s">
        <v>1435</v>
      </c>
      <c r="H1227" s="62"/>
      <c r="J1227" s="64" t="s">
        <v>4809</v>
      </c>
      <c r="K1227" s="13"/>
      <c r="L1227" s="73"/>
      <c r="M1227" s="74"/>
      <c r="N1227" s="74" t="s">
        <v>4810</v>
      </c>
      <c r="O1227" s="74"/>
      <c r="P1227" s="74"/>
      <c r="Q1227" s="74"/>
      <c r="R1227" s="74"/>
    </row>
    <row r="1228" spans="1:18">
      <c r="A1228" s="29">
        <v>241112000246</v>
      </c>
      <c r="B1228" s="59" t="s">
        <v>1430</v>
      </c>
      <c r="C1228" s="25" t="s">
        <v>1067</v>
      </c>
      <c r="D1228" s="4" t="s">
        <v>4606</v>
      </c>
      <c r="E1228" s="3" t="s">
        <v>4811</v>
      </c>
      <c r="F1228" s="3" t="s">
        <v>4812</v>
      </c>
      <c r="G1228" s="137" t="s">
        <v>1435</v>
      </c>
      <c r="H1228" s="60"/>
      <c r="J1228" s="64" t="s">
        <v>4813</v>
      </c>
      <c r="K1228" s="11" t="s">
        <v>4814</v>
      </c>
      <c r="L1228" s="73" t="s">
        <v>4815</v>
      </c>
      <c r="M1228" s="74" t="s">
        <v>4816</v>
      </c>
      <c r="N1228" s="74" t="s">
        <v>4817</v>
      </c>
      <c r="O1228" s="74" t="s">
        <v>4816</v>
      </c>
      <c r="P1228" s="74"/>
      <c r="Q1228" s="74"/>
      <c r="R1228" s="74"/>
    </row>
    <row r="1229" spans="1:18">
      <c r="A1229" s="29">
        <v>241112000247</v>
      </c>
      <c r="B1229" s="59" t="s">
        <v>1430</v>
      </c>
      <c r="C1229" s="25" t="s">
        <v>1067</v>
      </c>
      <c r="D1229" s="4" t="s">
        <v>4606</v>
      </c>
      <c r="E1229" s="3" t="s">
        <v>4818</v>
      </c>
      <c r="F1229" s="3" t="s">
        <v>1434</v>
      </c>
      <c r="G1229" s="137" t="s">
        <v>1435</v>
      </c>
      <c r="H1229" s="60"/>
      <c r="J1229" s="64" t="s">
        <v>4819</v>
      </c>
      <c r="K1229" s="11" t="s">
        <v>4814</v>
      </c>
      <c r="L1229" s="73" t="s">
        <v>4820</v>
      </c>
      <c r="M1229" s="74" t="s">
        <v>4821</v>
      </c>
      <c r="N1229" s="74" t="s">
        <v>4822</v>
      </c>
      <c r="O1229" s="74" t="s">
        <v>4821</v>
      </c>
      <c r="P1229" s="74"/>
      <c r="Q1229" s="74"/>
      <c r="R1229" s="74"/>
    </row>
    <row r="1230" spans="1:18">
      <c r="A1230" s="29">
        <v>241112000051</v>
      </c>
      <c r="B1230" s="59" t="s">
        <v>1430</v>
      </c>
      <c r="C1230" s="4" t="s">
        <v>1067</v>
      </c>
      <c r="D1230" s="4" t="s">
        <v>4606</v>
      </c>
      <c r="E1230" s="3" t="s">
        <v>4823</v>
      </c>
      <c r="F1230" s="3" t="s">
        <v>1908</v>
      </c>
      <c r="G1230" s="138" t="s">
        <v>1435</v>
      </c>
      <c r="H1230" s="60"/>
      <c r="J1230" s="64" t="s">
        <v>4824</v>
      </c>
      <c r="K1230" s="11"/>
      <c r="L1230" s="73" t="s">
        <v>4825</v>
      </c>
      <c r="M1230" s="74" t="s">
        <v>4826</v>
      </c>
      <c r="N1230" s="74"/>
      <c r="O1230" s="74"/>
      <c r="P1230" s="74"/>
      <c r="Q1230" s="74"/>
      <c r="R1230" s="74"/>
    </row>
    <row r="1231" spans="1:18">
      <c r="A1231" s="29">
        <v>250901001201</v>
      </c>
      <c r="B1231" s="61"/>
      <c r="C1231" s="4" t="s">
        <v>1067</v>
      </c>
      <c r="D1231" s="4" t="s">
        <v>4606</v>
      </c>
      <c r="E1231" s="3" t="s">
        <v>4827</v>
      </c>
      <c r="F1231" s="3" t="s">
        <v>1578</v>
      </c>
      <c r="G1231" s="138" t="s">
        <v>1435</v>
      </c>
      <c r="H1231" s="62"/>
      <c r="J1231" s="3" t="s">
        <v>4828</v>
      </c>
      <c r="K1231" s="13"/>
      <c r="L1231" s="73" t="s">
        <v>4829</v>
      </c>
      <c r="M1231" s="74" t="s">
        <v>4830</v>
      </c>
      <c r="N1231" s="74"/>
      <c r="O1231" s="74"/>
      <c r="P1231" s="74"/>
      <c r="Q1231" s="74"/>
      <c r="R1231" s="74"/>
    </row>
    <row r="1232" spans="1:18">
      <c r="A1232" s="29">
        <v>241112000248</v>
      </c>
      <c r="B1232" s="59" t="s">
        <v>1430</v>
      </c>
      <c r="C1232" s="4" t="s">
        <v>1067</v>
      </c>
      <c r="D1232" s="4" t="s">
        <v>4606</v>
      </c>
      <c r="E1232" s="3" t="s">
        <v>4831</v>
      </c>
      <c r="F1232" s="3" t="s">
        <v>4832</v>
      </c>
      <c r="G1232" s="137" t="s">
        <v>1435</v>
      </c>
      <c r="H1232" s="60"/>
      <c r="J1232" s="64" t="s">
        <v>4833</v>
      </c>
      <c r="K1232" s="11"/>
      <c r="L1232" s="73" t="s">
        <v>4834</v>
      </c>
      <c r="M1232" s="74" t="s">
        <v>4835</v>
      </c>
      <c r="N1232" s="74" t="s">
        <v>4836</v>
      </c>
      <c r="O1232" s="74" t="s">
        <v>4835</v>
      </c>
      <c r="P1232" s="74"/>
      <c r="Q1232" s="74"/>
      <c r="R1232" s="74"/>
    </row>
    <row r="1233" spans="1:18">
      <c r="A1233" s="29">
        <v>250203165900</v>
      </c>
      <c r="B1233" s="59" t="s">
        <v>1430</v>
      </c>
      <c r="C1233" s="4" t="s">
        <v>1067</v>
      </c>
      <c r="D1233" s="4" t="s">
        <v>4606</v>
      </c>
      <c r="E1233" s="3" t="s">
        <v>4837</v>
      </c>
      <c r="F1233" s="3" t="s">
        <v>1705</v>
      </c>
      <c r="G1233" s="138" t="s">
        <v>1435</v>
      </c>
      <c r="H1233" s="60"/>
      <c r="J1233" s="64" t="s">
        <v>4838</v>
      </c>
      <c r="K1233" s="13"/>
      <c r="L1233" s="73"/>
      <c r="M1233" s="74"/>
      <c r="N1233" s="74"/>
      <c r="O1233" s="74"/>
      <c r="P1233" s="74"/>
      <c r="Q1233" s="74"/>
      <c r="R1233" s="74"/>
    </row>
    <row r="1234" spans="1:18">
      <c r="A1234" s="29">
        <v>250214102200</v>
      </c>
      <c r="B1234" s="59" t="s">
        <v>1430</v>
      </c>
      <c r="C1234" s="4" t="s">
        <v>1067</v>
      </c>
      <c r="D1234" s="4" t="s">
        <v>4606</v>
      </c>
      <c r="E1234" s="3" t="s">
        <v>4839</v>
      </c>
      <c r="F1234" s="3" t="s">
        <v>1506</v>
      </c>
      <c r="G1234" s="138" t="s">
        <v>1435</v>
      </c>
      <c r="H1234" s="60"/>
      <c r="J1234" s="64" t="s">
        <v>4840</v>
      </c>
      <c r="K1234" s="13"/>
      <c r="L1234" s="73"/>
      <c r="M1234" s="74"/>
      <c r="N1234" s="74"/>
      <c r="O1234" s="74"/>
      <c r="P1234" s="74"/>
      <c r="Q1234" s="74"/>
      <c r="R1234" s="74"/>
    </row>
    <row r="1235" spans="1:18">
      <c r="A1235" s="29">
        <v>250214102400</v>
      </c>
      <c r="B1235" s="59" t="s">
        <v>1430</v>
      </c>
      <c r="C1235" s="4" t="s">
        <v>1067</v>
      </c>
      <c r="D1235" s="4" t="s">
        <v>4606</v>
      </c>
      <c r="E1235" s="3" t="s">
        <v>4841</v>
      </c>
      <c r="F1235" s="3" t="s">
        <v>1506</v>
      </c>
      <c r="G1235" s="138" t="s">
        <v>1435</v>
      </c>
      <c r="H1235" s="60"/>
      <c r="J1235" s="64" t="s">
        <v>4842</v>
      </c>
      <c r="K1235" s="13"/>
      <c r="L1235" s="73"/>
      <c r="M1235" s="74"/>
      <c r="N1235" s="74"/>
      <c r="O1235" s="74"/>
      <c r="P1235" s="74"/>
      <c r="Q1235" s="74"/>
      <c r="R1235" s="74"/>
    </row>
    <row r="1236" spans="1:18">
      <c r="A1236" s="29">
        <v>250203174600</v>
      </c>
      <c r="B1236" s="59" t="s">
        <v>1430</v>
      </c>
      <c r="C1236" s="4" t="s">
        <v>1067</v>
      </c>
      <c r="D1236" s="4" t="s">
        <v>4606</v>
      </c>
      <c r="E1236" s="3" t="s">
        <v>3634</v>
      </c>
      <c r="F1236" s="3" t="s">
        <v>1466</v>
      </c>
      <c r="G1236" s="137" t="s">
        <v>1435</v>
      </c>
      <c r="H1236" s="60"/>
      <c r="J1236" s="109" t="s">
        <v>4843</v>
      </c>
      <c r="K1236" s="13"/>
      <c r="L1236" s="73"/>
      <c r="M1236" s="74"/>
      <c r="N1236" s="74"/>
      <c r="O1236" s="74" t="s">
        <v>4844</v>
      </c>
      <c r="P1236" s="74"/>
      <c r="Q1236" s="74"/>
      <c r="R1236" s="74"/>
    </row>
    <row r="1237" spans="1:18">
      <c r="A1237" s="29">
        <v>250212174501</v>
      </c>
      <c r="B1237" s="59" t="s">
        <v>1430</v>
      </c>
      <c r="C1237" s="4" t="s">
        <v>1067</v>
      </c>
      <c r="D1237" s="43" t="s">
        <v>4606</v>
      </c>
      <c r="E1237" s="40" t="s">
        <v>4845</v>
      </c>
      <c r="F1237" s="3" t="s">
        <v>4621</v>
      </c>
      <c r="G1237" s="138" t="s">
        <v>1435</v>
      </c>
      <c r="H1237" s="60"/>
      <c r="I1237" s="41"/>
      <c r="J1237" s="64" t="s">
        <v>4846</v>
      </c>
      <c r="K1237" s="42"/>
      <c r="L1237" s="73" t="s">
        <v>4847</v>
      </c>
      <c r="M1237" s="73" t="s">
        <v>4848</v>
      </c>
      <c r="N1237" s="73"/>
      <c r="O1237" s="73"/>
      <c r="P1237" s="73" t="s">
        <v>4849</v>
      </c>
      <c r="Q1237" s="73"/>
      <c r="R1237" s="74"/>
    </row>
    <row r="1238" spans="1:18">
      <c r="A1238" s="29">
        <v>250220103204</v>
      </c>
      <c r="B1238" s="59" t="s">
        <v>1430</v>
      </c>
      <c r="C1238" s="4" t="s">
        <v>1067</v>
      </c>
      <c r="D1238" s="4" t="s">
        <v>4606</v>
      </c>
      <c r="E1238" t="s">
        <v>4850</v>
      </c>
      <c r="F1238" s="3" t="s">
        <v>1908</v>
      </c>
      <c r="G1238" s="137" t="s">
        <v>1435</v>
      </c>
      <c r="H1238" s="60"/>
      <c r="J1238" s="64" t="s">
        <v>4851</v>
      </c>
      <c r="K1238" s="13"/>
      <c r="L1238" s="73"/>
      <c r="M1238" s="74" t="s">
        <v>4852</v>
      </c>
      <c r="N1238" s="74" t="s">
        <v>4853</v>
      </c>
      <c r="O1238" s="74" t="s">
        <v>4618</v>
      </c>
      <c r="P1238" s="74" t="s">
        <v>4854</v>
      </c>
      <c r="Q1238" s="74"/>
      <c r="R1238" s="74"/>
    </row>
    <row r="1239" spans="1:18">
      <c r="A1239" s="29">
        <v>241112000249</v>
      </c>
      <c r="B1239" s="59" t="s">
        <v>1430</v>
      </c>
      <c r="C1239" s="4" t="s">
        <v>1067</v>
      </c>
      <c r="D1239" s="4" t="s">
        <v>4606</v>
      </c>
      <c r="E1239" s="3" t="s">
        <v>4855</v>
      </c>
      <c r="F1239" s="3" t="s">
        <v>3113</v>
      </c>
      <c r="G1239" s="137" t="s">
        <v>1435</v>
      </c>
      <c r="H1239" s="60"/>
      <c r="J1239" s="64" t="s">
        <v>4856</v>
      </c>
      <c r="K1239" s="11"/>
      <c r="L1239" s="73" t="s">
        <v>4857</v>
      </c>
      <c r="M1239" s="74" t="s">
        <v>4685</v>
      </c>
      <c r="N1239" s="74"/>
      <c r="O1239" s="74" t="s">
        <v>1421</v>
      </c>
      <c r="P1239" s="74" t="s">
        <v>4858</v>
      </c>
      <c r="Q1239" s="74"/>
      <c r="R1239" s="74"/>
    </row>
    <row r="1240" spans="1:18">
      <c r="A1240" s="29">
        <v>241112000250</v>
      </c>
      <c r="B1240" s="59" t="s">
        <v>1430</v>
      </c>
      <c r="C1240" s="4" t="s">
        <v>1067</v>
      </c>
      <c r="D1240" s="4" t="s">
        <v>4606</v>
      </c>
      <c r="E1240" s="3" t="s">
        <v>4859</v>
      </c>
      <c r="F1240" s="3" t="s">
        <v>4860</v>
      </c>
      <c r="G1240" s="137" t="s">
        <v>1435</v>
      </c>
      <c r="H1240" s="60"/>
      <c r="J1240" s="64" t="s">
        <v>4861</v>
      </c>
      <c r="K1240" s="11"/>
      <c r="L1240" s="73" t="s">
        <v>4862</v>
      </c>
      <c r="M1240" s="74" t="s">
        <v>4689</v>
      </c>
      <c r="N1240" s="74"/>
      <c r="O1240" s="74" t="s">
        <v>1421</v>
      </c>
      <c r="P1240" s="74" t="s">
        <v>4858</v>
      </c>
      <c r="Q1240" s="74"/>
      <c r="R1240" s="74"/>
    </row>
    <row r="1241" spans="1:18">
      <c r="A1241" s="29">
        <v>241112000251</v>
      </c>
      <c r="B1241" s="59" t="s">
        <v>1430</v>
      </c>
      <c r="C1241" s="4" t="s">
        <v>1067</v>
      </c>
      <c r="D1241" s="4" t="s">
        <v>4606</v>
      </c>
      <c r="E1241" s="3" t="s">
        <v>4863</v>
      </c>
      <c r="F1241" s="3" t="s">
        <v>2228</v>
      </c>
      <c r="G1241" s="137" t="s">
        <v>1435</v>
      </c>
      <c r="H1241" s="60"/>
      <c r="J1241" s="64" t="s">
        <v>4864</v>
      </c>
      <c r="K1241" s="11" t="s">
        <v>4610</v>
      </c>
      <c r="L1241" s="73" t="s">
        <v>4865</v>
      </c>
      <c r="M1241" s="74" t="s">
        <v>4866</v>
      </c>
      <c r="N1241" s="74"/>
      <c r="O1241" s="74" t="s">
        <v>4801</v>
      </c>
      <c r="P1241" s="74"/>
      <c r="Q1241" s="74"/>
      <c r="R1241" s="74"/>
    </row>
    <row r="1242" spans="1:18">
      <c r="A1242" s="29">
        <v>241112000252</v>
      </c>
      <c r="B1242" s="59" t="s">
        <v>1430</v>
      </c>
      <c r="C1242" s="4" t="s">
        <v>1067</v>
      </c>
      <c r="D1242" s="4" t="s">
        <v>4606</v>
      </c>
      <c r="E1242" s="3" t="s">
        <v>4867</v>
      </c>
      <c r="F1242" s="3" t="s">
        <v>2228</v>
      </c>
      <c r="G1242" s="137" t="s">
        <v>1435</v>
      </c>
      <c r="H1242" s="60"/>
      <c r="J1242" s="64" t="s">
        <v>4868</v>
      </c>
      <c r="K1242" s="11" t="s">
        <v>4610</v>
      </c>
      <c r="L1242" s="73" t="s">
        <v>4869</v>
      </c>
      <c r="M1242" s="74" t="s">
        <v>4870</v>
      </c>
      <c r="N1242" s="74"/>
      <c r="O1242" s="74" t="s">
        <v>4870</v>
      </c>
      <c r="P1242" s="74"/>
      <c r="Q1242" s="74"/>
      <c r="R1242" s="74"/>
    </row>
    <row r="1243" spans="1:18">
      <c r="A1243" s="29">
        <v>241112000253</v>
      </c>
      <c r="B1243" s="59" t="s">
        <v>1430</v>
      </c>
      <c r="C1243" s="4" t="s">
        <v>1067</v>
      </c>
      <c r="D1243" s="4" t="s">
        <v>4606</v>
      </c>
      <c r="E1243" s="3" t="s">
        <v>4871</v>
      </c>
      <c r="F1243" s="3" t="s">
        <v>1459</v>
      </c>
      <c r="G1243" s="137" t="s">
        <v>1435</v>
      </c>
      <c r="H1243" s="60"/>
      <c r="J1243" s="64" t="s">
        <v>4872</v>
      </c>
      <c r="K1243" s="11" t="s">
        <v>4873</v>
      </c>
      <c r="L1243" s="73" t="s">
        <v>4874</v>
      </c>
      <c r="M1243" s="74" t="s">
        <v>4875</v>
      </c>
      <c r="N1243" s="74"/>
      <c r="O1243" s="74" t="s">
        <v>4875</v>
      </c>
      <c r="P1243" s="74"/>
      <c r="Q1243" s="74" t="s">
        <v>1421</v>
      </c>
      <c r="R1243" s="74"/>
    </row>
    <row r="1244" spans="1:18">
      <c r="A1244" s="29">
        <v>250901001200</v>
      </c>
      <c r="B1244" s="61"/>
      <c r="C1244" s="4" t="s">
        <v>1067</v>
      </c>
      <c r="D1244" s="4" t="s">
        <v>4606</v>
      </c>
      <c r="E1244" s="3" t="s">
        <v>4876</v>
      </c>
      <c r="F1244" s="3" t="s">
        <v>3246</v>
      </c>
      <c r="G1244" s="138" t="s">
        <v>1435</v>
      </c>
      <c r="H1244" s="62"/>
      <c r="J1244" s="3" t="s">
        <v>4877</v>
      </c>
      <c r="K1244" s="13"/>
      <c r="L1244" s="73" t="s">
        <v>4878</v>
      </c>
      <c r="M1244" s="74" t="s">
        <v>4879</v>
      </c>
      <c r="N1244" s="74"/>
      <c r="O1244" s="74"/>
      <c r="P1244" s="74"/>
      <c r="Q1244" s="74"/>
      <c r="R1244" s="74"/>
    </row>
    <row r="1245" spans="1:18">
      <c r="A1245" s="29">
        <v>250203174800</v>
      </c>
      <c r="B1245" s="59" t="s">
        <v>1430</v>
      </c>
      <c r="C1245" s="4" t="s">
        <v>1067</v>
      </c>
      <c r="D1245" s="4" t="s">
        <v>4606</v>
      </c>
      <c r="E1245" s="3" t="s">
        <v>4880</v>
      </c>
      <c r="F1245" s="3" t="s">
        <v>1448</v>
      </c>
      <c r="G1245" s="137" t="s">
        <v>1435</v>
      </c>
      <c r="H1245" s="60"/>
      <c r="J1245" s="109" t="s">
        <v>4881</v>
      </c>
      <c r="K1245" s="13" t="s">
        <v>4882</v>
      </c>
      <c r="L1245" s="73"/>
      <c r="M1245" s="74"/>
      <c r="N1245" s="74"/>
      <c r="O1245" s="74" t="s">
        <v>4879</v>
      </c>
      <c r="P1245" s="74"/>
      <c r="Q1245" s="74"/>
      <c r="R1245" s="74"/>
    </row>
    <row r="1246" spans="1:18">
      <c r="A1246" s="29">
        <v>250203175000</v>
      </c>
      <c r="B1246" s="59" t="s">
        <v>1430</v>
      </c>
      <c r="C1246" s="4" t="s">
        <v>1067</v>
      </c>
      <c r="D1246" s="4" t="s">
        <v>4606</v>
      </c>
      <c r="E1246" s="3" t="s">
        <v>4883</v>
      </c>
      <c r="F1246" s="3" t="s">
        <v>4884</v>
      </c>
      <c r="G1246" s="137" t="s">
        <v>1435</v>
      </c>
      <c r="H1246" s="60"/>
      <c r="J1246" s="109" t="s">
        <v>4885</v>
      </c>
      <c r="K1246" s="13"/>
      <c r="L1246" s="73"/>
      <c r="M1246" s="74"/>
      <c r="N1246" s="74"/>
      <c r="O1246" s="74" t="s">
        <v>4879</v>
      </c>
      <c r="P1246" s="74"/>
      <c r="Q1246" s="74"/>
      <c r="R1246" s="74"/>
    </row>
    <row r="1247" spans="1:18">
      <c r="A1247" s="29">
        <v>250423093000</v>
      </c>
      <c r="B1247" s="59" t="s">
        <v>1430</v>
      </c>
      <c r="C1247" s="4" t="s">
        <v>1067</v>
      </c>
      <c r="D1247" s="4" t="s">
        <v>4606</v>
      </c>
      <c r="E1247" s="3" t="s">
        <v>4886</v>
      </c>
      <c r="F1247" s="3" t="s">
        <v>1578</v>
      </c>
      <c r="G1247" s="138" t="s">
        <v>1435</v>
      </c>
      <c r="H1247" s="60"/>
      <c r="J1247" s="64" t="s">
        <v>4887</v>
      </c>
      <c r="K1247" s="13"/>
      <c r="L1247" s="73"/>
      <c r="M1247" s="74"/>
      <c r="N1247" s="74" t="s">
        <v>2467</v>
      </c>
      <c r="O1247" s="74"/>
      <c r="P1247" s="74"/>
      <c r="Q1247" s="74"/>
      <c r="R1247" s="74"/>
    </row>
    <row r="1248" spans="1:18">
      <c r="A1248" s="29">
        <v>241112000254</v>
      </c>
      <c r="B1248" s="59" t="s">
        <v>1430</v>
      </c>
      <c r="C1248" s="4" t="s">
        <v>1067</v>
      </c>
      <c r="D1248" s="4" t="s">
        <v>4606</v>
      </c>
      <c r="E1248" s="3" t="s">
        <v>4888</v>
      </c>
      <c r="F1248" s="3" t="s">
        <v>4889</v>
      </c>
      <c r="G1248" s="137" t="s">
        <v>1435</v>
      </c>
      <c r="H1248" s="60"/>
      <c r="J1248" s="64" t="s">
        <v>4890</v>
      </c>
      <c r="K1248" s="11"/>
      <c r="L1248" s="73" t="s">
        <v>4891</v>
      </c>
      <c r="M1248" s="74" t="s">
        <v>4892</v>
      </c>
      <c r="N1248" s="74"/>
      <c r="O1248" s="74" t="s">
        <v>1421</v>
      </c>
      <c r="P1248" s="74"/>
      <c r="Q1248" s="74"/>
      <c r="R1248" s="74"/>
    </row>
    <row r="1249" spans="1:18">
      <c r="A1249" s="29">
        <v>241112000255</v>
      </c>
      <c r="B1249" s="59" t="s">
        <v>1430</v>
      </c>
      <c r="C1249" s="4" t="s">
        <v>1067</v>
      </c>
      <c r="D1249" s="4" t="s">
        <v>4606</v>
      </c>
      <c r="E1249" s="3" t="s">
        <v>4893</v>
      </c>
      <c r="F1249" s="3" t="s">
        <v>2362</v>
      </c>
      <c r="G1249" s="137" t="s">
        <v>1435</v>
      </c>
      <c r="H1249" s="60"/>
      <c r="J1249" s="64" t="s">
        <v>4894</v>
      </c>
      <c r="K1249" s="11"/>
      <c r="L1249" s="73" t="s">
        <v>4895</v>
      </c>
      <c r="M1249" s="74" t="s">
        <v>4896</v>
      </c>
      <c r="N1249" s="74" t="s">
        <v>4896</v>
      </c>
      <c r="O1249" s="74" t="s">
        <v>4896</v>
      </c>
      <c r="P1249" s="74" t="s">
        <v>1421</v>
      </c>
      <c r="Q1249" s="74"/>
      <c r="R1249" s="74"/>
    </row>
    <row r="1250" spans="1:18">
      <c r="A1250" s="29">
        <v>241112000256</v>
      </c>
      <c r="B1250" s="59" t="s">
        <v>1430</v>
      </c>
      <c r="C1250" s="4" t="s">
        <v>1067</v>
      </c>
      <c r="D1250" s="4" t="s">
        <v>4606</v>
      </c>
      <c r="E1250" s="3" t="s">
        <v>4897</v>
      </c>
      <c r="F1250" s="3" t="s">
        <v>4898</v>
      </c>
      <c r="G1250" s="137" t="s">
        <v>1435</v>
      </c>
      <c r="H1250" s="60"/>
      <c r="J1250" s="64" t="s">
        <v>4899</v>
      </c>
      <c r="K1250" s="11"/>
      <c r="L1250" s="73" t="s">
        <v>4900</v>
      </c>
      <c r="M1250" s="74" t="s">
        <v>4901</v>
      </c>
      <c r="N1250" s="74" t="s">
        <v>4901</v>
      </c>
      <c r="O1250" s="74" t="s">
        <v>4901</v>
      </c>
      <c r="P1250" s="74" t="s">
        <v>4902</v>
      </c>
      <c r="Q1250" s="74"/>
      <c r="R1250" s="74"/>
    </row>
    <row r="1251" spans="1:18" ht="39">
      <c r="A1251" s="29">
        <v>250203144200</v>
      </c>
      <c r="B1251" s="59" t="s">
        <v>1430</v>
      </c>
      <c r="C1251" s="4" t="s">
        <v>1067</v>
      </c>
      <c r="D1251" s="4" t="s">
        <v>4606</v>
      </c>
      <c r="E1251" s="3" t="s">
        <v>4903</v>
      </c>
      <c r="F1251" s="3" t="s">
        <v>2170</v>
      </c>
      <c r="G1251" s="137" t="s">
        <v>1435</v>
      </c>
      <c r="H1251" s="60"/>
      <c r="J1251" s="109" t="s">
        <v>4904</v>
      </c>
      <c r="K1251" s="50" t="s">
        <v>4905</v>
      </c>
      <c r="L1251" s="73"/>
      <c r="M1251" s="74"/>
      <c r="N1251" s="74" t="s">
        <v>4906</v>
      </c>
      <c r="O1251" s="74"/>
      <c r="P1251" s="74" t="s">
        <v>4907</v>
      </c>
      <c r="Q1251" s="74"/>
      <c r="R1251" s="74"/>
    </row>
    <row r="1252" spans="1:18" ht="29">
      <c r="A1252" s="29">
        <v>260317111300</v>
      </c>
      <c r="B1252" s="61"/>
      <c r="C1252" s="4" t="s">
        <v>1067</v>
      </c>
      <c r="D1252" s="4" t="s">
        <v>4606</v>
      </c>
      <c r="E1252" s="3" t="s">
        <v>10320</v>
      </c>
      <c r="F1252" s="3" t="s">
        <v>10330</v>
      </c>
      <c r="G1252" s="137" t="s">
        <v>1435</v>
      </c>
      <c r="H1252" s="62"/>
      <c r="J1252" s="110" t="s">
        <v>10331</v>
      </c>
      <c r="K1252" s="13"/>
      <c r="L1252" s="73"/>
      <c r="M1252" s="74"/>
      <c r="N1252" s="74"/>
      <c r="O1252" s="74"/>
      <c r="P1252" s="74"/>
      <c r="Q1252" s="74"/>
      <c r="R1252" s="74"/>
    </row>
    <row r="1253" spans="1:18">
      <c r="A1253" s="29">
        <v>250617101500</v>
      </c>
      <c r="B1253" s="61"/>
      <c r="C1253" s="4" t="s">
        <v>1067</v>
      </c>
      <c r="D1253" s="4" t="s">
        <v>4908</v>
      </c>
      <c r="E1253" s="7" t="s">
        <v>4306</v>
      </c>
      <c r="F1253" s="3" t="s">
        <v>2008</v>
      </c>
      <c r="G1253" s="138" t="s">
        <v>1435</v>
      </c>
      <c r="H1253" s="62"/>
      <c r="J1253" s="64" t="s">
        <v>4308</v>
      </c>
      <c r="K1253" s="13"/>
      <c r="L1253" s="73"/>
      <c r="M1253" s="74"/>
      <c r="N1253" s="74"/>
      <c r="O1253" s="74"/>
      <c r="P1253" s="74"/>
      <c r="Q1253" s="74"/>
      <c r="R1253" s="74"/>
    </row>
    <row r="1254" spans="1:18">
      <c r="A1254" s="29">
        <v>251202143400</v>
      </c>
      <c r="B1254" s="61"/>
      <c r="C1254" s="4" t="s">
        <v>1067</v>
      </c>
      <c r="D1254" s="4" t="s">
        <v>4908</v>
      </c>
      <c r="E1254" s="7" t="s">
        <v>4909</v>
      </c>
      <c r="F1254" s="3" t="s">
        <v>1456</v>
      </c>
      <c r="G1254" s="137" t="s">
        <v>1435</v>
      </c>
      <c r="H1254" s="60"/>
      <c r="J1254" s="64" t="s">
        <v>4910</v>
      </c>
      <c r="K1254" s="13"/>
      <c r="L1254" s="73"/>
      <c r="M1254" s="74"/>
      <c r="N1254" s="74"/>
      <c r="O1254" s="74"/>
      <c r="P1254" s="74"/>
      <c r="Q1254" s="74"/>
      <c r="R1254" s="74"/>
    </row>
    <row r="1255" spans="1:18">
      <c r="A1255" s="29">
        <v>250331121303</v>
      </c>
      <c r="B1255" s="59" t="s">
        <v>1430</v>
      </c>
      <c r="C1255" s="4" t="s">
        <v>1067</v>
      </c>
      <c r="D1255" s="4" t="s">
        <v>4908</v>
      </c>
      <c r="E1255" s="3" t="s">
        <v>4911</v>
      </c>
      <c r="F1255" s="3" t="s">
        <v>3423</v>
      </c>
      <c r="G1255" s="138" t="s">
        <v>1435</v>
      </c>
      <c r="H1255" s="60"/>
      <c r="J1255" s="64" t="s">
        <v>4912</v>
      </c>
      <c r="K1255" s="11"/>
      <c r="L1255" s="73"/>
      <c r="M1255" s="74"/>
      <c r="N1255" s="74"/>
      <c r="O1255" s="74"/>
      <c r="P1255" s="74"/>
      <c r="Q1255" s="74"/>
      <c r="R1255" s="74"/>
    </row>
    <row r="1256" spans="1:18">
      <c r="A1256" s="29">
        <v>250528104009</v>
      </c>
      <c r="B1256" s="61"/>
      <c r="C1256" s="4" t="s">
        <v>1067</v>
      </c>
      <c r="D1256" s="4" t="s">
        <v>4908</v>
      </c>
      <c r="E1256" s="7" t="s">
        <v>4913</v>
      </c>
      <c r="F1256" s="3" t="s">
        <v>1456</v>
      </c>
      <c r="G1256" s="138" t="s">
        <v>1435</v>
      </c>
      <c r="H1256" s="62"/>
      <c r="J1256" s="64" t="s">
        <v>4914</v>
      </c>
      <c r="K1256" s="13"/>
      <c r="L1256" s="73"/>
      <c r="M1256" s="74"/>
      <c r="N1256" s="74"/>
      <c r="O1256" s="74"/>
      <c r="P1256" s="74"/>
      <c r="Q1256" s="74"/>
      <c r="R1256" s="74"/>
    </row>
    <row r="1257" spans="1:18">
      <c r="A1257" s="29">
        <v>250331121304</v>
      </c>
      <c r="B1257" s="59" t="s">
        <v>1430</v>
      </c>
      <c r="C1257" s="4" t="s">
        <v>1067</v>
      </c>
      <c r="D1257" s="4" t="s">
        <v>4908</v>
      </c>
      <c r="E1257" s="3" t="s">
        <v>4915</v>
      </c>
      <c r="F1257" s="3" t="s">
        <v>2085</v>
      </c>
      <c r="G1257" s="138" t="s">
        <v>1435</v>
      </c>
      <c r="H1257" s="60"/>
      <c r="J1257" s="64" t="s">
        <v>4916</v>
      </c>
      <c r="K1257" s="11"/>
      <c r="L1257" s="73"/>
      <c r="M1257" s="74"/>
      <c r="N1257" s="74"/>
      <c r="O1257" s="74"/>
      <c r="P1257" s="74"/>
      <c r="Q1257" s="74"/>
      <c r="R1257" s="74"/>
    </row>
    <row r="1258" spans="1:18">
      <c r="A1258" s="29">
        <v>250401153200</v>
      </c>
      <c r="B1258" s="59" t="s">
        <v>1430</v>
      </c>
      <c r="C1258" s="4" t="s">
        <v>1067</v>
      </c>
      <c r="D1258" s="4" t="s">
        <v>4908</v>
      </c>
      <c r="E1258" s="3" t="s">
        <v>4917</v>
      </c>
      <c r="F1258" s="3" t="s">
        <v>1459</v>
      </c>
      <c r="G1258" s="138" t="s">
        <v>1435</v>
      </c>
      <c r="H1258" s="60"/>
      <c r="J1258" s="64" t="s">
        <v>4918</v>
      </c>
      <c r="K1258" s="11"/>
      <c r="L1258" s="73"/>
      <c r="M1258" s="74"/>
      <c r="N1258" s="74"/>
      <c r="O1258" s="74"/>
      <c r="P1258" s="74"/>
      <c r="Q1258" s="74"/>
      <c r="R1258" s="74"/>
    </row>
    <row r="1259" spans="1:18">
      <c r="A1259" s="29">
        <v>250528104010</v>
      </c>
      <c r="B1259" s="61"/>
      <c r="C1259" s="4" t="s">
        <v>1067</v>
      </c>
      <c r="D1259" s="4" t="s">
        <v>4908</v>
      </c>
      <c r="E1259" s="7" t="s">
        <v>4919</v>
      </c>
      <c r="F1259" s="3" t="s">
        <v>1456</v>
      </c>
      <c r="G1259" s="138" t="s">
        <v>1435</v>
      </c>
      <c r="H1259" s="62"/>
      <c r="J1259" s="64" t="s">
        <v>4920</v>
      </c>
      <c r="K1259" s="13"/>
      <c r="L1259" s="73"/>
      <c r="M1259" s="74"/>
      <c r="N1259" s="74"/>
      <c r="O1259" s="74"/>
      <c r="P1259" s="74"/>
      <c r="Q1259" s="74"/>
      <c r="R1259" s="74"/>
    </row>
    <row r="1260" spans="1:18">
      <c r="A1260" s="29">
        <v>250401153201</v>
      </c>
      <c r="B1260" s="59" t="s">
        <v>1430</v>
      </c>
      <c r="C1260" s="4" t="s">
        <v>1067</v>
      </c>
      <c r="D1260" s="4" t="s">
        <v>4908</v>
      </c>
      <c r="E1260" s="3" t="s">
        <v>4921</v>
      </c>
      <c r="F1260" s="3" t="s">
        <v>3469</v>
      </c>
      <c r="G1260" s="138" t="s">
        <v>1435</v>
      </c>
      <c r="H1260" s="60"/>
      <c r="J1260" s="64" t="s">
        <v>4922</v>
      </c>
      <c r="K1260" s="11"/>
      <c r="L1260" s="73"/>
      <c r="M1260" s="74"/>
      <c r="N1260" s="74"/>
      <c r="O1260" s="74"/>
      <c r="P1260" s="74"/>
      <c r="Q1260" s="74"/>
      <c r="R1260" s="74"/>
    </row>
    <row r="1261" spans="1:18">
      <c r="A1261" s="29">
        <v>260422141000</v>
      </c>
      <c r="B1261" s="342"/>
      <c r="C1261" s="4" t="s">
        <v>1067</v>
      </c>
      <c r="D1261" s="43" t="s">
        <v>4923</v>
      </c>
      <c r="E1261" s="40" t="s">
        <v>4306</v>
      </c>
      <c r="F1261" s="40" t="s">
        <v>2008</v>
      </c>
      <c r="G1261" s="343" t="s">
        <v>1435</v>
      </c>
      <c r="H1261" s="344"/>
      <c r="I1261" s="344"/>
      <c r="J1261" s="40" t="s">
        <v>11079</v>
      </c>
      <c r="K1261" s="345"/>
      <c r="L1261" s="73"/>
      <c r="M1261" s="74"/>
      <c r="N1261" s="74"/>
      <c r="O1261" s="74"/>
      <c r="P1261" s="74"/>
      <c r="Q1261" s="74"/>
      <c r="R1261" s="74"/>
    </row>
    <row r="1262" spans="1:18">
      <c r="A1262" s="29">
        <v>260422142000</v>
      </c>
      <c r="B1262" s="61"/>
      <c r="C1262" s="44" t="s">
        <v>1067</v>
      </c>
      <c r="D1262" s="44" t="s">
        <v>4923</v>
      </c>
      <c r="E1262" t="s">
        <v>10967</v>
      </c>
      <c r="F1262" t="s">
        <v>1578</v>
      </c>
      <c r="G1262" s="343" t="s">
        <v>1435</v>
      </c>
      <c r="H1262" s="62"/>
      <c r="J1262" s="3" t="s">
        <v>10823</v>
      </c>
      <c r="K1262" s="13"/>
      <c r="L1262" s="73"/>
      <c r="M1262" s="74"/>
      <c r="N1262" s="74"/>
      <c r="O1262" s="74"/>
      <c r="P1262" s="74"/>
      <c r="Q1262" s="74"/>
      <c r="R1262" s="74"/>
    </row>
    <row r="1263" spans="1:18">
      <c r="A1263" s="29">
        <v>260422141900</v>
      </c>
      <c r="B1263" s="61"/>
      <c r="C1263" s="44" t="s">
        <v>1067</v>
      </c>
      <c r="D1263" s="44" t="s">
        <v>4923</v>
      </c>
      <c r="E1263" t="s">
        <v>10966</v>
      </c>
      <c r="F1263" t="s">
        <v>1578</v>
      </c>
      <c r="G1263" s="343" t="s">
        <v>1435</v>
      </c>
      <c r="H1263" s="62"/>
      <c r="J1263" s="3" t="s">
        <v>10822</v>
      </c>
      <c r="K1263" s="13"/>
      <c r="L1263" s="73"/>
      <c r="M1263" s="74"/>
      <c r="N1263" s="74"/>
      <c r="O1263" s="74"/>
      <c r="P1263" s="74"/>
      <c r="Q1263" s="74"/>
      <c r="R1263" s="74"/>
    </row>
    <row r="1264" spans="1:18">
      <c r="A1264" s="29">
        <v>260423103700</v>
      </c>
      <c r="B1264" s="4" t="s">
        <v>1067</v>
      </c>
      <c r="C1264" s="4" t="s">
        <v>1067</v>
      </c>
      <c r="D1264" s="4" t="s">
        <v>4923</v>
      </c>
      <c r="E1264" s="3" t="s">
        <v>5011</v>
      </c>
      <c r="F1264" s="3" t="s">
        <v>5012</v>
      </c>
      <c r="G1264" s="138" t="s">
        <v>1435</v>
      </c>
      <c r="H1264" s="64" t="s">
        <v>5011</v>
      </c>
      <c r="J1264" s="64" t="s">
        <v>10856</v>
      </c>
      <c r="K1264" s="13"/>
      <c r="L1264" s="73"/>
      <c r="M1264" s="74"/>
      <c r="N1264" s="74"/>
      <c r="O1264" s="74"/>
      <c r="P1264" s="74"/>
      <c r="Q1264" s="74"/>
      <c r="R1264" s="74"/>
    </row>
    <row r="1265" spans="1:18">
      <c r="A1265" s="29">
        <v>260422142300</v>
      </c>
      <c r="B1265" s="61"/>
      <c r="C1265" s="44" t="s">
        <v>1067</v>
      </c>
      <c r="D1265" s="44" t="s">
        <v>4923</v>
      </c>
      <c r="E1265" t="s">
        <v>5013</v>
      </c>
      <c r="F1265" t="s">
        <v>1531</v>
      </c>
      <c r="G1265" s="343" t="s">
        <v>1435</v>
      </c>
      <c r="J1265" s="3" t="s">
        <v>5014</v>
      </c>
      <c r="K1265" s="13"/>
      <c r="L1265" s="73"/>
      <c r="M1265" s="74"/>
      <c r="N1265" s="74"/>
      <c r="O1265" s="74"/>
      <c r="P1265" s="74"/>
      <c r="Q1265" s="74"/>
      <c r="R1265" s="74"/>
    </row>
    <row r="1266" spans="1:18">
      <c r="A1266" s="29">
        <v>250528103500</v>
      </c>
      <c r="B1266" s="61"/>
      <c r="C1266" s="4" t="s">
        <v>1067</v>
      </c>
      <c r="D1266" s="4" t="s">
        <v>4923</v>
      </c>
      <c r="E1266" s="7" t="s">
        <v>10833</v>
      </c>
      <c r="F1266" s="3" t="s">
        <v>2016</v>
      </c>
      <c r="G1266" s="138" t="s">
        <v>1435</v>
      </c>
      <c r="H1266" s="62"/>
      <c r="J1266" s="64" t="s">
        <v>10834</v>
      </c>
      <c r="K1266" s="13"/>
      <c r="L1266" s="73"/>
      <c r="M1266" s="74"/>
      <c r="N1266" s="74"/>
      <c r="O1266" s="74"/>
      <c r="P1266" s="74"/>
      <c r="Q1266" s="74"/>
      <c r="R1266" s="74"/>
    </row>
    <row r="1267" spans="1:18">
      <c r="A1267" s="29">
        <v>260313163000</v>
      </c>
      <c r="B1267" s="61"/>
      <c r="C1267" s="4" t="s">
        <v>1067</v>
      </c>
      <c r="D1267" s="4" t="s">
        <v>4923</v>
      </c>
      <c r="E1267" s="3" t="s">
        <v>10173</v>
      </c>
      <c r="F1267" s="3" t="s">
        <v>2020</v>
      </c>
      <c r="G1267" s="31" t="s">
        <v>1435</v>
      </c>
      <c r="H1267" s="62"/>
      <c r="J1267" s="3" t="s">
        <v>10174</v>
      </c>
      <c r="K1267" s="13"/>
      <c r="L1267" s="73"/>
      <c r="M1267" s="74"/>
      <c r="N1267" s="74"/>
      <c r="O1267" s="74"/>
      <c r="P1267" s="74"/>
      <c r="Q1267" s="74"/>
      <c r="R1267" s="74"/>
    </row>
    <row r="1268" spans="1:18">
      <c r="A1268" s="29">
        <v>250528103000</v>
      </c>
      <c r="B1268" s="61"/>
      <c r="C1268" s="4" t="s">
        <v>1067</v>
      </c>
      <c r="D1268" s="4" t="s">
        <v>4923</v>
      </c>
      <c r="E1268" s="7" t="s">
        <v>4924</v>
      </c>
      <c r="F1268" s="3" t="s">
        <v>4925</v>
      </c>
      <c r="G1268" s="138" t="s">
        <v>1435</v>
      </c>
      <c r="H1268" s="62"/>
      <c r="J1268" s="64" t="s">
        <v>4926</v>
      </c>
      <c r="K1268" s="13"/>
      <c r="L1268" s="73"/>
      <c r="M1268" s="74"/>
      <c r="N1268" s="74"/>
      <c r="O1268" s="74"/>
      <c r="P1268" s="74"/>
      <c r="Q1268" s="74"/>
      <c r="R1268" s="74"/>
    </row>
    <row r="1269" spans="1:18">
      <c r="A1269" s="29">
        <v>250528102900</v>
      </c>
      <c r="B1269" s="61"/>
      <c r="C1269" s="4" t="s">
        <v>1067</v>
      </c>
      <c r="D1269" s="4" t="s">
        <v>4923</v>
      </c>
      <c r="E1269" s="7" t="s">
        <v>4927</v>
      </c>
      <c r="F1269" s="3" t="s">
        <v>4928</v>
      </c>
      <c r="G1269" s="138" t="s">
        <v>1435</v>
      </c>
      <c r="H1269" s="62"/>
      <c r="J1269" s="64" t="s">
        <v>4929</v>
      </c>
      <c r="K1269" s="13"/>
      <c r="L1269" s="73"/>
      <c r="M1269" s="74"/>
      <c r="N1269" s="74"/>
      <c r="O1269" s="74"/>
      <c r="P1269" s="74"/>
      <c r="Q1269" s="74"/>
      <c r="R1269" s="74"/>
    </row>
    <row r="1270" spans="1:18">
      <c r="A1270" s="29">
        <v>260429133200</v>
      </c>
      <c r="B1270" s="4" t="s">
        <v>3102</v>
      </c>
      <c r="C1270" s="4" t="s">
        <v>1067</v>
      </c>
      <c r="D1270" s="4" t="s">
        <v>4923</v>
      </c>
      <c r="E1270" s="7" t="s">
        <v>3139</v>
      </c>
      <c r="F1270" s="3" t="s">
        <v>1459</v>
      </c>
      <c r="G1270" s="138" t="s">
        <v>1435</v>
      </c>
      <c r="H1270" s="64" t="s">
        <v>3140</v>
      </c>
      <c r="I1270" s="13"/>
      <c r="J1270" s="64" t="s">
        <v>11005</v>
      </c>
      <c r="K1270" s="74"/>
      <c r="L1270" s="74"/>
      <c r="M1270" s="74"/>
      <c r="N1270" s="74"/>
      <c r="O1270" s="74"/>
      <c r="P1270" s="74"/>
      <c r="Q1270" s="57"/>
      <c r="R1270" s="8"/>
    </row>
    <row r="1271" spans="1:18">
      <c r="A1271" s="29">
        <v>260429112400</v>
      </c>
      <c r="B1271" s="4" t="s">
        <v>1602</v>
      </c>
      <c r="C1271" s="4" t="s">
        <v>1067</v>
      </c>
      <c r="D1271" s="4" t="s">
        <v>4923</v>
      </c>
      <c r="E1271" s="3" t="s">
        <v>11007</v>
      </c>
      <c r="F1271" s="3" t="s">
        <v>1506</v>
      </c>
      <c r="G1271" s="31" t="s">
        <v>1435</v>
      </c>
      <c r="H1271" s="3" t="s">
        <v>10958</v>
      </c>
      <c r="J1271" s="3" t="s">
        <v>11010</v>
      </c>
      <c r="K1271" s="13"/>
      <c r="L1271" s="73"/>
      <c r="M1271" s="74"/>
      <c r="N1271" s="74"/>
      <c r="O1271" s="74"/>
      <c r="P1271" s="74"/>
      <c r="Q1271" s="74"/>
      <c r="R1271" s="74"/>
    </row>
    <row r="1272" spans="1:18">
      <c r="A1272" s="29">
        <v>251024104000</v>
      </c>
      <c r="B1272" s="61"/>
      <c r="C1272" s="4" t="s">
        <v>1067</v>
      </c>
      <c r="D1272" s="4" t="s">
        <v>4923</v>
      </c>
      <c r="E1272" s="3" t="s">
        <v>4582</v>
      </c>
      <c r="F1272" s="3" t="s">
        <v>1456</v>
      </c>
      <c r="G1272" s="137" t="s">
        <v>1435</v>
      </c>
      <c r="H1272" s="62"/>
      <c r="J1272" s="3" t="s">
        <v>4930</v>
      </c>
      <c r="K1272" s="13"/>
      <c r="L1272" s="73"/>
      <c r="M1272" s="74"/>
      <c r="N1272" s="74"/>
      <c r="O1272" s="74"/>
      <c r="P1272" s="74"/>
      <c r="Q1272" s="74"/>
      <c r="R1272" s="74"/>
    </row>
    <row r="1273" spans="1:18">
      <c r="A1273" s="29">
        <v>260422141800</v>
      </c>
      <c r="B1273" s="61"/>
      <c r="C1273" s="44" t="s">
        <v>1067</v>
      </c>
      <c r="D1273" s="44" t="s">
        <v>4923</v>
      </c>
      <c r="E1273" t="s">
        <v>2652</v>
      </c>
      <c r="F1273" t="s">
        <v>1985</v>
      </c>
      <c r="G1273" s="343" t="s">
        <v>1435</v>
      </c>
      <c r="H1273" s="62"/>
      <c r="J1273" s="3" t="s">
        <v>10821</v>
      </c>
      <c r="K1273" s="13"/>
      <c r="L1273" s="73"/>
      <c r="M1273" s="74"/>
      <c r="N1273" s="74"/>
      <c r="O1273" s="74"/>
      <c r="P1273" s="74"/>
      <c r="Q1273" s="74"/>
      <c r="R1273" s="74"/>
    </row>
    <row r="1274" spans="1:18">
      <c r="A1274" s="29">
        <v>260422141700</v>
      </c>
      <c r="B1274" s="61"/>
      <c r="C1274" s="44" t="s">
        <v>1067</v>
      </c>
      <c r="D1274" s="44" t="s">
        <v>4923</v>
      </c>
      <c r="E1274" t="s">
        <v>2660</v>
      </c>
      <c r="F1274" t="s">
        <v>1985</v>
      </c>
      <c r="G1274" s="343" t="s">
        <v>1435</v>
      </c>
      <c r="H1274" s="62"/>
      <c r="J1274" s="3" t="s">
        <v>10820</v>
      </c>
      <c r="K1274" s="13"/>
      <c r="L1274" s="73"/>
      <c r="M1274" s="74"/>
      <c r="N1274" s="74"/>
      <c r="O1274" s="74"/>
      <c r="P1274" s="74"/>
      <c r="Q1274" s="74"/>
      <c r="R1274" s="74"/>
    </row>
    <row r="1275" spans="1:18">
      <c r="A1275" s="29">
        <v>260422140100</v>
      </c>
      <c r="B1275" s="342"/>
      <c r="C1275" s="43" t="s">
        <v>1067</v>
      </c>
      <c r="D1275" s="43" t="s">
        <v>4923</v>
      </c>
      <c r="E1275" s="40" t="s">
        <v>5039</v>
      </c>
      <c r="F1275" s="10" t="s">
        <v>3519</v>
      </c>
      <c r="G1275" s="343" t="s">
        <v>1435</v>
      </c>
      <c r="H1275" s="344"/>
      <c r="I1275" s="344"/>
      <c r="J1275" s="40" t="s">
        <v>5040</v>
      </c>
      <c r="K1275" s="345"/>
      <c r="L1275" s="73"/>
      <c r="M1275" s="74"/>
      <c r="N1275" s="74"/>
      <c r="O1275" s="74"/>
      <c r="P1275" s="74"/>
      <c r="Q1275" s="74"/>
      <c r="R1275" s="74"/>
    </row>
    <row r="1276" spans="1:18">
      <c r="A1276" s="29">
        <v>251024104002</v>
      </c>
      <c r="B1276" s="61"/>
      <c r="C1276" s="4" t="s">
        <v>1067</v>
      </c>
      <c r="D1276" s="4" t="s">
        <v>4923</v>
      </c>
      <c r="E1276" s="3" t="s">
        <v>4931</v>
      </c>
      <c r="F1276" s="3" t="s">
        <v>1506</v>
      </c>
      <c r="G1276" s="137" t="s">
        <v>1435</v>
      </c>
      <c r="H1276" s="62"/>
      <c r="J1276" s="3" t="s">
        <v>10667</v>
      </c>
      <c r="K1276" s="13"/>
      <c r="L1276" s="73"/>
      <c r="M1276" s="74"/>
      <c r="N1276" s="74"/>
      <c r="O1276" s="74"/>
      <c r="P1276" s="74"/>
      <c r="Q1276" s="74"/>
      <c r="R1276" s="74"/>
    </row>
    <row r="1277" spans="1:18">
      <c r="A1277" s="29">
        <v>251024104001</v>
      </c>
      <c r="B1277" s="61"/>
      <c r="C1277" s="4" t="s">
        <v>1067</v>
      </c>
      <c r="D1277" s="4" t="s">
        <v>4923</v>
      </c>
      <c r="E1277" s="3" t="s">
        <v>4932</v>
      </c>
      <c r="F1277" s="3" t="s">
        <v>1472</v>
      </c>
      <c r="G1277" s="137" t="s">
        <v>1435</v>
      </c>
      <c r="H1277" s="62"/>
      <c r="J1277" s="3" t="s">
        <v>4933</v>
      </c>
      <c r="K1277" s="13"/>
      <c r="L1277" s="73"/>
      <c r="M1277" s="74"/>
      <c r="N1277" s="74"/>
      <c r="O1277" s="74"/>
      <c r="P1277" s="74"/>
      <c r="Q1277" s="74"/>
      <c r="R1277" s="74"/>
    </row>
    <row r="1278" spans="1:18">
      <c r="A1278" s="29">
        <v>260423103500</v>
      </c>
      <c r="B1278" s="61"/>
      <c r="C1278" s="4" t="s">
        <v>1067</v>
      </c>
      <c r="D1278" s="4" t="s">
        <v>4923</v>
      </c>
      <c r="E1278" s="3" t="s">
        <v>10854</v>
      </c>
      <c r="F1278" s="3" t="s">
        <v>3617</v>
      </c>
      <c r="G1278" s="343" t="s">
        <v>1435</v>
      </c>
      <c r="J1278" s="3" t="s">
        <v>8438</v>
      </c>
      <c r="K1278" s="13"/>
      <c r="L1278" s="73"/>
      <c r="M1278" s="74"/>
      <c r="N1278" s="74"/>
      <c r="O1278" s="74"/>
      <c r="P1278" s="74"/>
      <c r="Q1278" s="74"/>
      <c r="R1278" s="74"/>
    </row>
    <row r="1279" spans="1:18">
      <c r="A1279" s="29">
        <v>260422142200</v>
      </c>
      <c r="B1279" s="61"/>
      <c r="C1279" s="44" t="s">
        <v>1067</v>
      </c>
      <c r="D1279" s="44" t="s">
        <v>4923</v>
      </c>
      <c r="E1279" t="s">
        <v>10964</v>
      </c>
      <c r="F1279" t="s">
        <v>3617</v>
      </c>
      <c r="G1279" s="343" t="s">
        <v>1435</v>
      </c>
      <c r="H1279" s="62"/>
      <c r="J1279" s="3" t="s">
        <v>10825</v>
      </c>
      <c r="K1279" s="13"/>
      <c r="L1279" s="73"/>
      <c r="M1279" s="74"/>
      <c r="N1279" s="74"/>
      <c r="O1279" s="74"/>
      <c r="P1279" s="74"/>
      <c r="Q1279" s="74"/>
      <c r="R1279" s="74"/>
    </row>
    <row r="1280" spans="1:18">
      <c r="A1280" s="29">
        <v>260422142100</v>
      </c>
      <c r="B1280" s="61"/>
      <c r="C1280" s="44" t="s">
        <v>1067</v>
      </c>
      <c r="D1280" s="44" t="s">
        <v>4923</v>
      </c>
      <c r="E1280" t="s">
        <v>10963</v>
      </c>
      <c r="F1280" t="s">
        <v>3617</v>
      </c>
      <c r="G1280" s="343" t="s">
        <v>1435</v>
      </c>
      <c r="H1280" s="62"/>
      <c r="J1280" s="3" t="s">
        <v>10824</v>
      </c>
      <c r="K1280" s="13"/>
      <c r="L1280" s="73"/>
      <c r="M1280" s="74"/>
      <c r="N1280" s="74"/>
      <c r="O1280" s="74"/>
      <c r="P1280" s="74"/>
      <c r="Q1280" s="74"/>
      <c r="R1280" s="74"/>
    </row>
    <row r="1281" spans="1:18">
      <c r="A1281" s="29">
        <v>260422142400</v>
      </c>
      <c r="B1281" s="61"/>
      <c r="C1281" s="4" t="s">
        <v>1067</v>
      </c>
      <c r="D1281" s="4" t="s">
        <v>4923</v>
      </c>
      <c r="E1281" s="3" t="s">
        <v>1591</v>
      </c>
      <c r="F1281" s="3" t="s">
        <v>1456</v>
      </c>
      <c r="G1281" s="343" t="s">
        <v>1435</v>
      </c>
      <c r="J1281" s="3" t="s">
        <v>5072</v>
      </c>
      <c r="K1281" s="13"/>
      <c r="L1281" s="73"/>
      <c r="M1281" s="74"/>
      <c r="N1281" s="74"/>
      <c r="O1281" s="74"/>
      <c r="P1281" s="74"/>
      <c r="Q1281" s="74"/>
      <c r="R1281" s="74"/>
    </row>
    <row r="1282" spans="1:18">
      <c r="A1282" s="29">
        <v>260422142500</v>
      </c>
      <c r="B1282" s="61"/>
      <c r="C1282" s="4" t="s">
        <v>1067</v>
      </c>
      <c r="D1282" s="4" t="s">
        <v>4923</v>
      </c>
      <c r="E1282" s="3" t="s">
        <v>2031</v>
      </c>
      <c r="F1282" s="3" t="s">
        <v>1459</v>
      </c>
      <c r="G1282" s="343" t="s">
        <v>1435</v>
      </c>
      <c r="J1282" s="3" t="s">
        <v>2032</v>
      </c>
      <c r="K1282" s="13"/>
      <c r="L1282" s="73"/>
      <c r="M1282" s="74"/>
      <c r="N1282" s="74"/>
      <c r="O1282" s="74"/>
      <c r="P1282" s="74"/>
      <c r="Q1282" s="74"/>
      <c r="R1282" s="74"/>
    </row>
    <row r="1283" spans="1:18">
      <c r="A1283" s="29">
        <v>260422142600</v>
      </c>
      <c r="B1283" s="61"/>
      <c r="C1283" s="4" t="s">
        <v>1067</v>
      </c>
      <c r="D1283" s="4" t="s">
        <v>4923</v>
      </c>
      <c r="E1283" s="3" t="s">
        <v>5074</v>
      </c>
      <c r="F1283" s="3" t="s">
        <v>1578</v>
      </c>
      <c r="G1283" s="343" t="s">
        <v>1435</v>
      </c>
      <c r="J1283" s="3" t="s">
        <v>10826</v>
      </c>
      <c r="K1283" s="13"/>
      <c r="L1283" s="73"/>
      <c r="M1283" s="74"/>
      <c r="N1283" s="74"/>
      <c r="O1283" s="74"/>
      <c r="P1283" s="74"/>
      <c r="Q1283" s="74"/>
      <c r="R1283" s="74"/>
    </row>
    <row r="1284" spans="1:18">
      <c r="A1284" s="29">
        <v>260423103400</v>
      </c>
      <c r="B1284" s="61"/>
      <c r="C1284" s="4" t="s">
        <v>1067</v>
      </c>
      <c r="D1284" s="4" t="s">
        <v>4923</v>
      </c>
      <c r="E1284" s="3" t="s">
        <v>5476</v>
      </c>
      <c r="F1284" s="3" t="s">
        <v>1978</v>
      </c>
      <c r="G1284" s="343" t="s">
        <v>1435</v>
      </c>
      <c r="H1284" s="62"/>
      <c r="J1284" s="3" t="s">
        <v>10853</v>
      </c>
      <c r="K1284" s="13"/>
      <c r="L1284" s="73"/>
      <c r="M1284" s="74"/>
      <c r="N1284" s="74"/>
      <c r="O1284" s="74"/>
      <c r="P1284" s="74"/>
      <c r="Q1284" s="74"/>
      <c r="R1284" s="74"/>
    </row>
    <row r="1285" spans="1:18">
      <c r="A1285" s="29">
        <v>260422141500</v>
      </c>
      <c r="B1285" s="61"/>
      <c r="C1285" s="44" t="s">
        <v>1067</v>
      </c>
      <c r="D1285" s="44" t="s">
        <v>4923</v>
      </c>
      <c r="E1285" t="s">
        <v>5077</v>
      </c>
      <c r="F1285" t="s">
        <v>1456</v>
      </c>
      <c r="G1285" s="343" t="s">
        <v>1435</v>
      </c>
      <c r="H1285" s="62"/>
      <c r="J1285" s="3" t="s">
        <v>5078</v>
      </c>
      <c r="K1285" s="13"/>
      <c r="L1285" s="73"/>
      <c r="M1285" s="74"/>
      <c r="N1285" s="74"/>
      <c r="O1285" s="74"/>
      <c r="P1285" s="74"/>
      <c r="Q1285" s="74"/>
      <c r="R1285" s="74"/>
    </row>
    <row r="1286" spans="1:18">
      <c r="A1286" s="29">
        <v>260422141600</v>
      </c>
      <c r="B1286" s="61"/>
      <c r="C1286" s="44" t="s">
        <v>1067</v>
      </c>
      <c r="D1286" s="44" t="s">
        <v>4923</v>
      </c>
      <c r="E1286" t="s">
        <v>10965</v>
      </c>
      <c r="F1286" t="s">
        <v>3617</v>
      </c>
      <c r="G1286" s="343" t="s">
        <v>1435</v>
      </c>
      <c r="H1286" s="62"/>
      <c r="J1286" s="3" t="s">
        <v>10819</v>
      </c>
      <c r="K1286" s="13"/>
      <c r="L1286" s="73"/>
      <c r="M1286" s="74"/>
      <c r="N1286" s="74"/>
      <c r="O1286" s="74"/>
      <c r="P1286" s="74"/>
      <c r="Q1286" s="74"/>
      <c r="R1286" s="74"/>
    </row>
    <row r="1287" spans="1:18">
      <c r="A1287" s="29">
        <v>250717183200</v>
      </c>
      <c r="B1287" s="61"/>
      <c r="C1287" s="4" t="s">
        <v>1067</v>
      </c>
      <c r="D1287" s="4" t="s">
        <v>4934</v>
      </c>
      <c r="E1287" s="3" t="s">
        <v>3613</v>
      </c>
      <c r="F1287" s="3" t="s">
        <v>3590</v>
      </c>
      <c r="G1287" s="138" t="s">
        <v>1463</v>
      </c>
      <c r="H1287" s="62"/>
      <c r="J1287" s="64" t="s">
        <v>4935</v>
      </c>
      <c r="K1287" s="13"/>
      <c r="L1287" s="73"/>
      <c r="M1287" s="74"/>
      <c r="N1287" s="74"/>
      <c r="O1287" s="74"/>
      <c r="P1287" s="74"/>
      <c r="Q1287" s="74"/>
      <c r="R1287" s="74"/>
    </row>
    <row r="1288" spans="1:18">
      <c r="A1288" s="29">
        <v>250717183203</v>
      </c>
      <c r="B1288" s="61"/>
      <c r="C1288" s="4" t="s">
        <v>1067</v>
      </c>
      <c r="D1288" s="4" t="s">
        <v>4934</v>
      </c>
      <c r="E1288" s="3" t="s">
        <v>3616</v>
      </c>
      <c r="F1288" s="3" t="s">
        <v>3617</v>
      </c>
      <c r="G1288" s="138" t="s">
        <v>1463</v>
      </c>
      <c r="H1288" s="62"/>
      <c r="J1288" s="64" t="s">
        <v>4936</v>
      </c>
      <c r="K1288" s="13"/>
      <c r="L1288" s="73"/>
      <c r="M1288" s="74"/>
      <c r="N1288" s="74"/>
      <c r="O1288" s="74"/>
      <c r="P1288" s="74"/>
      <c r="Q1288" s="74"/>
      <c r="R1288" s="74"/>
    </row>
    <row r="1289" spans="1:18">
      <c r="A1289" s="29">
        <v>250717102646</v>
      </c>
      <c r="B1289" s="61"/>
      <c r="C1289" s="4" t="s">
        <v>1067</v>
      </c>
      <c r="D1289" s="4" t="s">
        <v>4934</v>
      </c>
      <c r="E1289" s="3" t="s">
        <v>3619</v>
      </c>
      <c r="F1289" s="3" t="s">
        <v>1462</v>
      </c>
      <c r="G1289" s="138" t="s">
        <v>1435</v>
      </c>
      <c r="H1289" s="62"/>
      <c r="J1289" s="64" t="s">
        <v>3620</v>
      </c>
      <c r="K1289" s="13"/>
      <c r="L1289" s="73"/>
      <c r="M1289" s="74"/>
      <c r="N1289" s="74"/>
      <c r="O1289" s="74"/>
      <c r="P1289" s="74"/>
      <c r="Q1289" s="74"/>
      <c r="R1289" s="74"/>
    </row>
    <row r="1290" spans="1:18">
      <c r="A1290" s="29">
        <v>250717183202</v>
      </c>
      <c r="B1290" s="61"/>
      <c r="C1290" s="4" t="s">
        <v>1067</v>
      </c>
      <c r="D1290" s="4" t="s">
        <v>4934</v>
      </c>
      <c r="E1290" s="3" t="s">
        <v>3621</v>
      </c>
      <c r="F1290" s="3" t="s">
        <v>1438</v>
      </c>
      <c r="G1290" s="138" t="s">
        <v>1463</v>
      </c>
      <c r="H1290" s="62"/>
      <c r="J1290" s="64" t="s">
        <v>3622</v>
      </c>
      <c r="K1290" s="13"/>
      <c r="L1290" s="73"/>
      <c r="M1290" s="74"/>
      <c r="N1290" s="74"/>
      <c r="O1290" s="74"/>
      <c r="P1290" s="74"/>
      <c r="Q1290" s="74"/>
      <c r="R1290" s="74"/>
    </row>
    <row r="1291" spans="1:18">
      <c r="A1291" s="29">
        <v>250717183201</v>
      </c>
      <c r="B1291" s="61"/>
      <c r="C1291" s="4" t="s">
        <v>1067</v>
      </c>
      <c r="D1291" s="4" t="s">
        <v>4934</v>
      </c>
      <c r="E1291" s="3" t="s">
        <v>3627</v>
      </c>
      <c r="F1291" s="3" t="s">
        <v>1438</v>
      </c>
      <c r="G1291" s="138" t="s">
        <v>1463</v>
      </c>
      <c r="H1291" s="62"/>
      <c r="J1291" s="64" t="s">
        <v>3628</v>
      </c>
      <c r="K1291" s="13"/>
      <c r="L1291" s="73"/>
      <c r="M1291" s="74"/>
      <c r="N1291" s="74"/>
      <c r="O1291" s="74"/>
      <c r="P1291" s="74"/>
      <c r="Q1291" s="74"/>
      <c r="R1291" s="74"/>
    </row>
    <row r="1292" spans="1:18">
      <c r="A1292" s="29">
        <v>250717102647</v>
      </c>
      <c r="B1292" s="61"/>
      <c r="C1292" s="4" t="s">
        <v>1067</v>
      </c>
      <c r="D1292" s="4" t="s">
        <v>4934</v>
      </c>
      <c r="E1292" s="3" t="s">
        <v>3634</v>
      </c>
      <c r="F1292" s="3" t="s">
        <v>1466</v>
      </c>
      <c r="G1292" s="138" t="s">
        <v>1463</v>
      </c>
      <c r="H1292" s="62"/>
      <c r="J1292" s="64" t="s">
        <v>3635</v>
      </c>
      <c r="K1292" s="13"/>
      <c r="L1292" s="73"/>
      <c r="M1292" s="74"/>
      <c r="N1292" s="74"/>
      <c r="O1292" s="74"/>
      <c r="P1292" s="74"/>
      <c r="Q1292" s="74"/>
      <c r="R1292" s="74"/>
    </row>
    <row r="1293" spans="1:18">
      <c r="A1293" s="29">
        <v>251027112321</v>
      </c>
      <c r="B1293" s="61"/>
      <c r="C1293" s="4" t="s">
        <v>1067</v>
      </c>
      <c r="D1293" s="4" t="s">
        <v>4934</v>
      </c>
      <c r="E1293" s="3" t="s">
        <v>4937</v>
      </c>
      <c r="F1293" s="3" t="s">
        <v>4938</v>
      </c>
      <c r="G1293" s="137" t="s">
        <v>1435</v>
      </c>
      <c r="H1293" s="74"/>
      <c r="I1293" s="3"/>
      <c r="J1293" s="3" t="s">
        <v>4939</v>
      </c>
      <c r="K1293" s="137"/>
      <c r="L1293" s="266"/>
      <c r="M1293" s="267"/>
      <c r="N1293" s="74"/>
      <c r="O1293" s="74"/>
      <c r="Q1293" s="74"/>
      <c r="R1293" s="74"/>
    </row>
    <row r="1294" spans="1:18">
      <c r="A1294" s="29">
        <v>250717183205</v>
      </c>
      <c r="B1294" s="61"/>
      <c r="C1294" s="4" t="s">
        <v>1067</v>
      </c>
      <c r="D1294" s="4" t="s">
        <v>4934</v>
      </c>
      <c r="E1294" s="3" t="s">
        <v>4940</v>
      </c>
      <c r="F1294" s="3" t="s">
        <v>1491</v>
      </c>
      <c r="G1294" s="138" t="s">
        <v>1435</v>
      </c>
      <c r="H1294" s="62"/>
      <c r="J1294" s="64" t="s">
        <v>4941</v>
      </c>
      <c r="K1294" s="13"/>
      <c r="L1294" s="73"/>
      <c r="M1294" s="74"/>
      <c r="N1294" s="74"/>
      <c r="O1294" s="74"/>
      <c r="P1294" s="74"/>
      <c r="Q1294" s="74"/>
      <c r="R1294" s="74"/>
    </row>
    <row r="1295" spans="1:18">
      <c r="A1295" s="29">
        <v>250717183204</v>
      </c>
      <c r="B1295" s="61"/>
      <c r="C1295" s="4" t="s">
        <v>1067</v>
      </c>
      <c r="D1295" s="4" t="s">
        <v>4934</v>
      </c>
      <c r="E1295" s="3" t="s">
        <v>1586</v>
      </c>
      <c r="F1295" s="3" t="s">
        <v>1506</v>
      </c>
      <c r="G1295" s="138" t="s">
        <v>1435</v>
      </c>
      <c r="H1295" s="62"/>
      <c r="J1295" s="64" t="s">
        <v>1587</v>
      </c>
      <c r="K1295" s="13"/>
      <c r="L1295" s="73"/>
      <c r="M1295" s="74"/>
      <c r="N1295" s="74"/>
      <c r="O1295" s="74"/>
      <c r="P1295" s="74"/>
      <c r="Q1295" s="74"/>
      <c r="R1295" s="74"/>
    </row>
    <row r="1296" spans="1:18">
      <c r="A1296" s="29">
        <v>251112090900</v>
      </c>
      <c r="B1296" s="61"/>
      <c r="C1296" s="4" t="s">
        <v>1067</v>
      </c>
      <c r="D1296" s="4" t="s">
        <v>4942</v>
      </c>
      <c r="E1296" s="3" t="s">
        <v>4943</v>
      </c>
      <c r="F1296" s="3" t="s">
        <v>1506</v>
      </c>
      <c r="G1296" s="137" t="s">
        <v>1435</v>
      </c>
      <c r="H1296" s="62"/>
      <c r="J1296" s="3" t="s">
        <v>4944</v>
      </c>
      <c r="K1296" s="13"/>
      <c r="L1296" s="73"/>
      <c r="M1296" s="74"/>
      <c r="N1296" s="74"/>
      <c r="O1296" s="74"/>
      <c r="P1296" s="74"/>
      <c r="Q1296" s="74"/>
      <c r="R1296" s="74"/>
    </row>
    <row r="1297" spans="1:18">
      <c r="A1297" s="29">
        <v>250418220176</v>
      </c>
      <c r="B1297" s="59" t="s">
        <v>1430</v>
      </c>
      <c r="C1297" s="4" t="s">
        <v>1067</v>
      </c>
      <c r="D1297" s="4" t="s">
        <v>4942</v>
      </c>
      <c r="E1297" s="7" t="s">
        <v>4945</v>
      </c>
      <c r="F1297" s="3" t="s">
        <v>1690</v>
      </c>
      <c r="G1297" s="137" t="s">
        <v>1435</v>
      </c>
      <c r="H1297" s="60"/>
      <c r="J1297" s="109" t="s">
        <v>4946</v>
      </c>
      <c r="K1297" s="13"/>
      <c r="L1297" s="73"/>
      <c r="M1297" s="74"/>
      <c r="N1297" s="74"/>
      <c r="O1297" s="74"/>
      <c r="P1297" s="74"/>
      <c r="Q1297" s="74"/>
      <c r="R1297" s="74" t="s">
        <v>4947</v>
      </c>
    </row>
    <row r="1298" spans="1:18">
      <c r="A1298" s="29">
        <v>250418220174</v>
      </c>
      <c r="B1298" s="59" t="s">
        <v>1430</v>
      </c>
      <c r="C1298" s="4" t="s">
        <v>1067</v>
      </c>
      <c r="D1298" s="4" t="s">
        <v>4942</v>
      </c>
      <c r="E1298" s="7" t="s">
        <v>4948</v>
      </c>
      <c r="F1298" s="3" t="s">
        <v>1456</v>
      </c>
      <c r="G1298" s="137" t="s">
        <v>1435</v>
      </c>
      <c r="H1298" s="60"/>
      <c r="J1298" s="109" t="s">
        <v>4949</v>
      </c>
      <c r="K1298" s="13"/>
      <c r="L1298" s="73"/>
      <c r="M1298" s="74"/>
      <c r="N1298" s="74"/>
      <c r="O1298" s="74"/>
      <c r="P1298" s="74"/>
      <c r="Q1298" s="74"/>
      <c r="R1298" s="74" t="s">
        <v>4950</v>
      </c>
    </row>
    <row r="1299" spans="1:18">
      <c r="A1299" s="29">
        <v>250418220177</v>
      </c>
      <c r="B1299" s="59" t="s">
        <v>1430</v>
      </c>
      <c r="C1299" s="4" t="s">
        <v>1067</v>
      </c>
      <c r="D1299" s="4" t="s">
        <v>4942</v>
      </c>
      <c r="E1299" s="7" t="s">
        <v>4951</v>
      </c>
      <c r="F1299" s="3" t="s">
        <v>1748</v>
      </c>
      <c r="G1299" s="137" t="s">
        <v>1435</v>
      </c>
      <c r="H1299" s="60"/>
      <c r="J1299" s="109" t="s">
        <v>4952</v>
      </c>
      <c r="K1299" s="13"/>
      <c r="L1299" s="73"/>
      <c r="M1299" s="74"/>
      <c r="N1299" s="74"/>
      <c r="O1299" s="74"/>
      <c r="P1299" s="74"/>
      <c r="Q1299" s="74"/>
      <c r="R1299" s="74" t="s">
        <v>4953</v>
      </c>
    </row>
    <row r="1300" spans="1:18">
      <c r="A1300" s="29">
        <v>250418220175</v>
      </c>
      <c r="B1300" s="59" t="s">
        <v>1430</v>
      </c>
      <c r="C1300" s="4" t="s">
        <v>1067</v>
      </c>
      <c r="D1300" s="4" t="s">
        <v>4942</v>
      </c>
      <c r="E1300" s="7" t="s">
        <v>4954</v>
      </c>
      <c r="F1300" s="3" t="s">
        <v>4955</v>
      </c>
      <c r="G1300" s="137" t="s">
        <v>1435</v>
      </c>
      <c r="H1300" s="60"/>
      <c r="J1300" s="109" t="s">
        <v>4956</v>
      </c>
      <c r="K1300" s="13"/>
      <c r="L1300" s="73"/>
      <c r="M1300" s="74"/>
      <c r="N1300" s="74"/>
      <c r="O1300" s="74"/>
      <c r="P1300" s="74"/>
      <c r="Q1300" s="74"/>
      <c r="R1300" s="74" t="s">
        <v>4957</v>
      </c>
    </row>
    <row r="1301" spans="1:18">
      <c r="A1301" s="29">
        <v>250702171100</v>
      </c>
      <c r="B1301" s="98"/>
      <c r="C1301" s="4" t="s">
        <v>1067</v>
      </c>
      <c r="D1301" s="4" t="s">
        <v>4942</v>
      </c>
      <c r="E1301" s="3" t="s">
        <v>4958</v>
      </c>
      <c r="F1301" s="3" t="s">
        <v>4959</v>
      </c>
      <c r="G1301" s="138" t="s">
        <v>1435</v>
      </c>
      <c r="H1301" s="82"/>
      <c r="J1301" s="64" t="s">
        <v>4960</v>
      </c>
      <c r="K1301" s="11"/>
      <c r="L1301" s="73"/>
      <c r="M1301" s="74"/>
      <c r="N1301" s="74"/>
      <c r="O1301" s="74"/>
      <c r="P1301" s="74"/>
      <c r="Q1301" s="74"/>
      <c r="R1301" s="74"/>
    </row>
    <row r="1302" spans="1:18">
      <c r="A1302" s="29">
        <v>250624104700</v>
      </c>
      <c r="B1302" s="59"/>
      <c r="C1302" s="4" t="s">
        <v>1067</v>
      </c>
      <c r="D1302" s="4" t="s">
        <v>4942</v>
      </c>
      <c r="E1302" s="3" t="s">
        <v>4961</v>
      </c>
      <c r="F1302" s="3" t="s">
        <v>4962</v>
      </c>
      <c r="G1302" s="137" t="s">
        <v>1435</v>
      </c>
      <c r="H1302" s="60"/>
      <c r="J1302" s="64" t="s">
        <v>4963</v>
      </c>
      <c r="K1302" s="13"/>
      <c r="L1302" s="73"/>
      <c r="M1302" s="74"/>
      <c r="N1302" s="74"/>
      <c r="O1302" s="74"/>
      <c r="P1302" s="74"/>
      <c r="Q1302" s="74"/>
      <c r="R1302" s="74"/>
    </row>
    <row r="1303" spans="1:18">
      <c r="A1303" s="29">
        <v>250624104000</v>
      </c>
      <c r="B1303" s="59"/>
      <c r="C1303" s="4" t="s">
        <v>1067</v>
      </c>
      <c r="D1303" s="4" t="s">
        <v>4942</v>
      </c>
      <c r="E1303" s="3" t="s">
        <v>4964</v>
      </c>
      <c r="F1303" s="3" t="s">
        <v>4965</v>
      </c>
      <c r="G1303" s="138" t="s">
        <v>1435</v>
      </c>
      <c r="H1303" s="60"/>
      <c r="J1303" s="64" t="s">
        <v>4966</v>
      </c>
      <c r="K1303" s="13"/>
      <c r="L1303" s="73"/>
      <c r="M1303" s="74"/>
      <c r="N1303" s="74"/>
      <c r="O1303" s="74"/>
      <c r="P1303" s="74"/>
      <c r="Q1303" s="74"/>
      <c r="R1303" s="74"/>
    </row>
    <row r="1304" spans="1:18">
      <c r="A1304" s="29">
        <v>251112090800</v>
      </c>
      <c r="B1304" s="61"/>
      <c r="C1304" s="4" t="s">
        <v>1067</v>
      </c>
      <c r="D1304" s="4" t="s">
        <v>4942</v>
      </c>
      <c r="E1304" s="3" t="s">
        <v>4967</v>
      </c>
      <c r="F1304" s="3" t="s">
        <v>2008</v>
      </c>
      <c r="G1304" s="137" t="s">
        <v>1435</v>
      </c>
      <c r="H1304" s="62"/>
      <c r="J1304" s="3" t="s">
        <v>4968</v>
      </c>
      <c r="K1304" s="13"/>
      <c r="L1304" s="73"/>
      <c r="M1304" s="74"/>
      <c r="N1304" s="74"/>
      <c r="O1304" s="74"/>
      <c r="P1304" s="74"/>
      <c r="Q1304" s="74"/>
      <c r="R1304" s="74"/>
    </row>
    <row r="1305" spans="1:18">
      <c r="A1305" s="29">
        <v>250702164400</v>
      </c>
      <c r="B1305" s="98"/>
      <c r="C1305" s="4" t="s">
        <v>1067</v>
      </c>
      <c r="D1305" s="4" t="s">
        <v>4942</v>
      </c>
      <c r="E1305" s="3" t="s">
        <v>4969</v>
      </c>
      <c r="F1305" s="3" t="s">
        <v>1506</v>
      </c>
      <c r="G1305" s="138" t="s">
        <v>1435</v>
      </c>
      <c r="H1305" s="82"/>
      <c r="J1305" s="64" t="s">
        <v>4970</v>
      </c>
      <c r="K1305" s="11"/>
      <c r="L1305" s="73"/>
      <c r="M1305" s="74"/>
      <c r="N1305" s="74"/>
      <c r="O1305" s="74"/>
      <c r="P1305" s="74"/>
      <c r="Q1305" s="74"/>
      <c r="R1305" s="74"/>
    </row>
    <row r="1306" spans="1:18">
      <c r="A1306" s="29">
        <v>251112091000</v>
      </c>
      <c r="B1306" s="61"/>
      <c r="C1306" s="4" t="s">
        <v>1067</v>
      </c>
      <c r="D1306" s="4" t="s">
        <v>4942</v>
      </c>
      <c r="E1306" s="3" t="s">
        <v>4971</v>
      </c>
      <c r="F1306" s="3" t="s">
        <v>1456</v>
      </c>
      <c r="G1306" s="137" t="s">
        <v>1435</v>
      </c>
      <c r="H1306" s="62"/>
      <c r="J1306" s="3" t="s">
        <v>4972</v>
      </c>
      <c r="K1306" s="13"/>
      <c r="L1306" s="73"/>
      <c r="M1306" s="74"/>
      <c r="N1306" s="74"/>
      <c r="O1306" s="74"/>
      <c r="P1306" s="74"/>
      <c r="Q1306" s="74"/>
      <c r="R1306" s="74"/>
    </row>
    <row r="1307" spans="1:18">
      <c r="A1307" s="29">
        <v>260212175400</v>
      </c>
      <c r="B1307" s="59" t="s">
        <v>1430</v>
      </c>
      <c r="C1307" s="4" t="s">
        <v>1067</v>
      </c>
      <c r="D1307" s="4" t="s">
        <v>4942</v>
      </c>
      <c r="E1307" s="7" t="s">
        <v>4973</v>
      </c>
      <c r="F1307" s="3" t="s">
        <v>1456</v>
      </c>
      <c r="G1307" s="137" t="s">
        <v>1435</v>
      </c>
      <c r="H1307" s="60"/>
      <c r="J1307" s="64" t="s">
        <v>4974</v>
      </c>
      <c r="K1307" s="11"/>
      <c r="L1307" s="73"/>
      <c r="M1307" s="74"/>
      <c r="N1307" s="74"/>
      <c r="O1307" s="74"/>
      <c r="P1307" s="74"/>
      <c r="Q1307" s="74"/>
      <c r="R1307" s="74"/>
    </row>
    <row r="1308" spans="1:18">
      <c r="A1308" s="29">
        <v>250418220170</v>
      </c>
      <c r="B1308" s="59" t="s">
        <v>1430</v>
      </c>
      <c r="C1308" s="4" t="s">
        <v>1067</v>
      </c>
      <c r="D1308" s="4" t="s">
        <v>4942</v>
      </c>
      <c r="E1308" s="3" t="s">
        <v>4975</v>
      </c>
      <c r="F1308" s="3" t="s">
        <v>4976</v>
      </c>
      <c r="G1308" s="137" t="s">
        <v>1435</v>
      </c>
      <c r="H1308" s="60"/>
      <c r="J1308" s="64" t="s">
        <v>4977</v>
      </c>
      <c r="K1308" s="13"/>
      <c r="L1308" s="73"/>
      <c r="M1308" s="74"/>
      <c r="N1308" s="74"/>
      <c r="O1308" s="74"/>
      <c r="P1308" s="74"/>
      <c r="Q1308" s="74"/>
      <c r="R1308" s="74"/>
    </row>
    <row r="1309" spans="1:18">
      <c r="A1309" s="29">
        <v>260113135000</v>
      </c>
      <c r="B1309" s="61" t="s">
        <v>1430</v>
      </c>
      <c r="C1309" s="4" t="s">
        <v>1067</v>
      </c>
      <c r="D1309" s="4" t="s">
        <v>4942</v>
      </c>
      <c r="E1309" s="7" t="s">
        <v>4978</v>
      </c>
      <c r="F1309" s="3" t="s">
        <v>2738</v>
      </c>
      <c r="G1309" s="137" t="s">
        <v>1435</v>
      </c>
      <c r="H1309" s="64" t="s">
        <v>4979</v>
      </c>
      <c r="J1309" s="64" t="s">
        <v>4980</v>
      </c>
      <c r="K1309" s="13"/>
      <c r="L1309" s="73"/>
      <c r="M1309" s="74"/>
      <c r="N1309" s="74"/>
      <c r="O1309" s="74"/>
      <c r="P1309" s="74"/>
      <c r="Q1309" s="74"/>
      <c r="R1309" s="74"/>
    </row>
    <row r="1310" spans="1:18">
      <c r="A1310" s="29">
        <v>250418220183</v>
      </c>
      <c r="B1310" s="59" t="s">
        <v>1430</v>
      </c>
      <c r="C1310" s="4" t="s">
        <v>1067</v>
      </c>
      <c r="D1310" s="4" t="s">
        <v>4942</v>
      </c>
      <c r="E1310" s="7" t="s">
        <v>4981</v>
      </c>
      <c r="F1310" s="3" t="s">
        <v>2016</v>
      </c>
      <c r="G1310" s="137" t="s">
        <v>1435</v>
      </c>
      <c r="H1310" s="60"/>
      <c r="J1310" s="64" t="s">
        <v>4979</v>
      </c>
      <c r="K1310" s="13"/>
      <c r="L1310" s="73"/>
      <c r="M1310" s="74"/>
      <c r="N1310" s="74"/>
      <c r="O1310" s="74"/>
      <c r="P1310" s="74"/>
      <c r="Q1310" s="74"/>
      <c r="R1310" s="74" t="s">
        <v>4982</v>
      </c>
    </row>
    <row r="1311" spans="1:18">
      <c r="A1311" s="29">
        <v>250418220171</v>
      </c>
      <c r="B1311" s="59" t="s">
        <v>1430</v>
      </c>
      <c r="C1311" s="4" t="s">
        <v>1067</v>
      </c>
      <c r="D1311" s="4" t="s">
        <v>4942</v>
      </c>
      <c r="E1311" s="3" t="s">
        <v>4983</v>
      </c>
      <c r="F1311" s="3" t="s">
        <v>1705</v>
      </c>
      <c r="G1311" s="137" t="s">
        <v>1435</v>
      </c>
      <c r="H1311" s="60"/>
      <c r="J1311" s="64" t="s">
        <v>4984</v>
      </c>
      <c r="K1311" s="13"/>
      <c r="L1311" s="73"/>
      <c r="M1311" s="74"/>
      <c r="N1311" s="74"/>
      <c r="O1311" s="74"/>
      <c r="P1311" s="74"/>
      <c r="Q1311" s="74"/>
      <c r="R1311" s="74" t="s">
        <v>4985</v>
      </c>
    </row>
    <row r="1312" spans="1:18">
      <c r="A1312" s="29">
        <v>250418220172</v>
      </c>
      <c r="B1312" s="59" t="s">
        <v>1430</v>
      </c>
      <c r="C1312" s="4" t="s">
        <v>1067</v>
      </c>
      <c r="D1312" s="4" t="s">
        <v>4942</v>
      </c>
      <c r="E1312" s="3" t="s">
        <v>4986</v>
      </c>
      <c r="F1312" s="3" t="s">
        <v>1748</v>
      </c>
      <c r="G1312" s="137" t="s">
        <v>1435</v>
      </c>
      <c r="H1312" s="60"/>
      <c r="J1312" s="64" t="s">
        <v>4987</v>
      </c>
      <c r="K1312" s="13"/>
      <c r="L1312" s="73"/>
      <c r="M1312" s="74"/>
      <c r="N1312" s="74"/>
      <c r="O1312" s="74"/>
      <c r="P1312" s="74"/>
      <c r="Q1312" s="74"/>
      <c r="R1312" s="74" t="s">
        <v>4988</v>
      </c>
    </row>
    <row r="1313" spans="1:18">
      <c r="A1313" s="29">
        <v>250418220168</v>
      </c>
      <c r="B1313" s="59" t="s">
        <v>1430</v>
      </c>
      <c r="C1313" s="4" t="s">
        <v>1067</v>
      </c>
      <c r="D1313" s="4" t="s">
        <v>4942</v>
      </c>
      <c r="E1313" s="3" t="s">
        <v>4989</v>
      </c>
      <c r="F1313" s="3" t="s">
        <v>4990</v>
      </c>
      <c r="G1313" s="137" t="s">
        <v>1435</v>
      </c>
      <c r="H1313" s="60"/>
      <c r="J1313" s="64" t="s">
        <v>4991</v>
      </c>
      <c r="K1313" s="13"/>
      <c r="L1313" s="73"/>
      <c r="M1313" s="74"/>
      <c r="N1313" s="74"/>
      <c r="O1313" s="74"/>
      <c r="P1313" s="74"/>
      <c r="Q1313" s="74"/>
      <c r="R1313" s="74" t="s">
        <v>4992</v>
      </c>
    </row>
    <row r="1314" spans="1:18">
      <c r="A1314" s="29">
        <v>250702164500</v>
      </c>
      <c r="B1314" s="98"/>
      <c r="C1314" s="4" t="s">
        <v>1067</v>
      </c>
      <c r="D1314" s="4" t="s">
        <v>4942</v>
      </c>
      <c r="E1314" s="3" t="s">
        <v>4993</v>
      </c>
      <c r="F1314" s="3" t="s">
        <v>1506</v>
      </c>
      <c r="G1314" s="138" t="s">
        <v>1435</v>
      </c>
      <c r="H1314" s="82"/>
      <c r="J1314" s="64" t="s">
        <v>4994</v>
      </c>
      <c r="K1314" s="50"/>
      <c r="L1314" s="73"/>
      <c r="M1314" s="74"/>
      <c r="N1314" s="74"/>
      <c r="O1314" s="74"/>
      <c r="P1314" s="74"/>
      <c r="Q1314" s="74"/>
      <c r="R1314" s="74"/>
    </row>
    <row r="1315" spans="1:18">
      <c r="A1315" s="29">
        <v>251027112311</v>
      </c>
      <c r="B1315" s="61"/>
      <c r="C1315" s="4" t="s">
        <v>1067</v>
      </c>
      <c r="D1315" s="4" t="s">
        <v>4995</v>
      </c>
      <c r="E1315" s="3" t="s">
        <v>4996</v>
      </c>
      <c r="F1315" s="3" t="s">
        <v>1578</v>
      </c>
      <c r="G1315" s="137" t="s">
        <v>1435</v>
      </c>
      <c r="H1315" s="74"/>
      <c r="I1315" s="74"/>
      <c r="J1315" s="3" t="s">
        <v>4997</v>
      </c>
      <c r="K1315" s="137"/>
      <c r="L1315" s="266"/>
      <c r="M1315" s="267"/>
      <c r="N1315" s="74"/>
      <c r="O1315" s="74"/>
      <c r="P1315" s="74"/>
      <c r="Q1315" s="74"/>
      <c r="R1315" s="74"/>
    </row>
    <row r="1316" spans="1:18">
      <c r="A1316" s="29">
        <v>250528144002</v>
      </c>
      <c r="B1316" s="61"/>
      <c r="C1316" s="4" t="s">
        <v>1067</v>
      </c>
      <c r="D1316" s="4" t="s">
        <v>4995</v>
      </c>
      <c r="E1316" s="7" t="s">
        <v>3741</v>
      </c>
      <c r="F1316" s="3" t="s">
        <v>3461</v>
      </c>
      <c r="G1316" s="138" t="s">
        <v>3376</v>
      </c>
      <c r="J1316" s="64" t="s">
        <v>4998</v>
      </c>
      <c r="K1316" s="13"/>
      <c r="L1316" s="73"/>
      <c r="M1316" s="74"/>
      <c r="N1316" s="74"/>
      <c r="O1316" s="74"/>
      <c r="P1316" s="74"/>
      <c r="Q1316" s="74"/>
      <c r="R1316" s="74"/>
    </row>
    <row r="1317" spans="1:18">
      <c r="A1317" s="29">
        <v>251027112312</v>
      </c>
      <c r="B1317" s="61"/>
      <c r="C1317" s="4" t="s">
        <v>1067</v>
      </c>
      <c r="D1317" s="4" t="s">
        <v>4995</v>
      </c>
      <c r="E1317" s="3" t="s">
        <v>4999</v>
      </c>
      <c r="F1317" s="3" t="s">
        <v>1456</v>
      </c>
      <c r="G1317" s="137" t="s">
        <v>1435</v>
      </c>
      <c r="H1317" s="74"/>
      <c r="I1317" s="74"/>
      <c r="J1317" s="3" t="s">
        <v>5000</v>
      </c>
      <c r="K1317" s="137"/>
      <c r="L1317" s="266"/>
      <c r="M1317" s="267"/>
      <c r="N1317" s="74"/>
      <c r="O1317" s="74"/>
      <c r="P1317" s="74"/>
      <c r="Q1317" s="74"/>
      <c r="R1317" s="74"/>
    </row>
    <row r="1318" spans="1:18">
      <c r="A1318" s="29">
        <v>250324131105</v>
      </c>
      <c r="B1318" s="59" t="s">
        <v>1430</v>
      </c>
      <c r="C1318" s="4" t="s">
        <v>1067</v>
      </c>
      <c r="D1318" s="4" t="s">
        <v>4995</v>
      </c>
      <c r="E1318" s="3" t="s">
        <v>4306</v>
      </c>
      <c r="F1318" s="281" t="s">
        <v>2008</v>
      </c>
      <c r="G1318" s="138" t="s">
        <v>1435</v>
      </c>
      <c r="H1318" s="60"/>
      <c r="J1318" s="64" t="s">
        <v>4308</v>
      </c>
      <c r="K1318" s="13"/>
      <c r="L1318" s="73"/>
      <c r="M1318" s="74"/>
      <c r="N1318" s="74"/>
      <c r="O1318" s="74"/>
      <c r="P1318" s="74"/>
      <c r="Q1318" s="74"/>
      <c r="R1318" s="74"/>
    </row>
    <row r="1319" spans="1:18">
      <c r="A1319" s="29">
        <v>250717102607</v>
      </c>
      <c r="B1319" s="61"/>
      <c r="C1319" s="4" t="s">
        <v>1067</v>
      </c>
      <c r="D1319" s="4" t="s">
        <v>4995</v>
      </c>
      <c r="E1319" s="3" t="s">
        <v>5001</v>
      </c>
      <c r="F1319" s="3" t="s">
        <v>1578</v>
      </c>
      <c r="G1319" s="138" t="s">
        <v>1435</v>
      </c>
      <c r="H1319" s="62"/>
      <c r="J1319" s="64" t="s">
        <v>5002</v>
      </c>
      <c r="K1319" s="13"/>
      <c r="L1319" s="73"/>
      <c r="M1319" s="74"/>
      <c r="N1319" s="74"/>
      <c r="O1319" s="74"/>
      <c r="P1319" s="74"/>
      <c r="Q1319" s="74"/>
      <c r="R1319" s="74"/>
    </row>
    <row r="1320" spans="1:18">
      <c r="A1320" s="29">
        <v>250317176916</v>
      </c>
      <c r="B1320" s="59" t="s">
        <v>1430</v>
      </c>
      <c r="C1320" s="4" t="s">
        <v>1067</v>
      </c>
      <c r="D1320" s="4" t="s">
        <v>4995</v>
      </c>
      <c r="E1320" s="3" t="s">
        <v>5003</v>
      </c>
      <c r="F1320" s="3" t="s">
        <v>1506</v>
      </c>
      <c r="G1320" s="138" t="s">
        <v>1435</v>
      </c>
      <c r="H1320" s="60"/>
      <c r="J1320" s="64" t="s">
        <v>5004</v>
      </c>
      <c r="K1320" s="13"/>
      <c r="L1320" s="73"/>
      <c r="M1320" s="74"/>
      <c r="N1320" s="74"/>
      <c r="O1320" s="74"/>
      <c r="P1320" s="74"/>
      <c r="Q1320" s="74"/>
      <c r="R1320" s="74"/>
    </row>
    <row r="1321" spans="1:18">
      <c r="A1321" s="29">
        <v>260313162700</v>
      </c>
      <c r="B1321" s="61"/>
      <c r="C1321" s="4" t="s">
        <v>1067</v>
      </c>
      <c r="D1321" s="4" t="s">
        <v>4995</v>
      </c>
      <c r="E1321" s="3" t="s">
        <v>10165</v>
      </c>
      <c r="F1321" s="3" t="s">
        <v>1506</v>
      </c>
      <c r="G1321" s="31" t="s">
        <v>1435</v>
      </c>
      <c r="H1321" s="62"/>
      <c r="J1321" s="3" t="s">
        <v>10168</v>
      </c>
      <c r="K1321" s="13"/>
      <c r="L1321" s="73"/>
      <c r="M1321" s="74"/>
      <c r="N1321" s="74"/>
      <c r="O1321" s="74"/>
      <c r="P1321" s="74"/>
      <c r="Q1321" s="74"/>
      <c r="R1321" s="74"/>
    </row>
    <row r="1322" spans="1:18">
      <c r="A1322" s="29">
        <v>250528103650</v>
      </c>
      <c r="B1322" s="61"/>
      <c r="C1322" s="4" t="s">
        <v>1067</v>
      </c>
      <c r="D1322" s="4" t="s">
        <v>4995</v>
      </c>
      <c r="E1322" s="7" t="s">
        <v>1713</v>
      </c>
      <c r="F1322" s="3" t="s">
        <v>1456</v>
      </c>
      <c r="G1322" s="138" t="s">
        <v>1435</v>
      </c>
      <c r="H1322" s="62"/>
      <c r="J1322" s="64" t="s">
        <v>5005</v>
      </c>
      <c r="K1322" s="13"/>
      <c r="L1322" s="73"/>
      <c r="M1322" s="74"/>
      <c r="N1322" s="74"/>
      <c r="O1322" s="74"/>
      <c r="P1322" s="74"/>
      <c r="Q1322" s="74"/>
      <c r="R1322" s="74"/>
    </row>
    <row r="1323" spans="1:18">
      <c r="A1323" s="29">
        <v>250717102639</v>
      </c>
      <c r="B1323" s="61"/>
      <c r="C1323" s="4" t="s">
        <v>1067</v>
      </c>
      <c r="D1323" s="4" t="s">
        <v>4995</v>
      </c>
      <c r="E1323" s="3" t="s">
        <v>5006</v>
      </c>
      <c r="F1323" s="3" t="s">
        <v>1525</v>
      </c>
      <c r="G1323" s="138" t="s">
        <v>1435</v>
      </c>
      <c r="H1323" s="62"/>
      <c r="J1323" s="64" t="s">
        <v>5007</v>
      </c>
      <c r="K1323" s="13"/>
      <c r="L1323" s="73"/>
      <c r="M1323" s="74"/>
      <c r="N1323" s="74"/>
      <c r="O1323" s="74"/>
      <c r="P1323" s="74"/>
      <c r="Q1323" s="74"/>
      <c r="R1323" s="74"/>
    </row>
    <row r="1324" spans="1:18">
      <c r="A1324" s="29">
        <v>250717102641</v>
      </c>
      <c r="B1324" s="61"/>
      <c r="C1324" s="4" t="s">
        <v>1067</v>
      </c>
      <c r="D1324" s="4" t="s">
        <v>4995</v>
      </c>
      <c r="E1324" s="3" t="s">
        <v>5008</v>
      </c>
      <c r="F1324" s="3" t="s">
        <v>5009</v>
      </c>
      <c r="G1324" s="138" t="s">
        <v>1435</v>
      </c>
      <c r="H1324" s="62"/>
      <c r="J1324" s="64" t="s">
        <v>5010</v>
      </c>
      <c r="K1324" s="13"/>
      <c r="L1324" s="73"/>
      <c r="M1324" s="74"/>
      <c r="N1324" s="74"/>
      <c r="O1324" s="74"/>
      <c r="P1324" s="74"/>
      <c r="Q1324" s="74"/>
      <c r="R1324" s="74"/>
    </row>
    <row r="1325" spans="1:18">
      <c r="A1325" s="29">
        <v>250324131101</v>
      </c>
      <c r="B1325" s="59" t="s">
        <v>1430</v>
      </c>
      <c r="C1325" s="4" t="s">
        <v>1067</v>
      </c>
      <c r="D1325" s="4" t="s">
        <v>4995</v>
      </c>
      <c r="E1325" s="3" t="s">
        <v>5011</v>
      </c>
      <c r="F1325" s="3" t="s">
        <v>5012</v>
      </c>
      <c r="G1325" s="138" t="s">
        <v>1435</v>
      </c>
      <c r="H1325" s="60"/>
      <c r="J1325" s="64" t="s">
        <v>10856</v>
      </c>
      <c r="K1325" s="13"/>
      <c r="L1325" s="73"/>
      <c r="M1325" s="74"/>
      <c r="N1325" s="74"/>
      <c r="O1325" s="74"/>
      <c r="P1325" s="74"/>
      <c r="Q1325" s="74"/>
      <c r="R1325" s="74"/>
    </row>
    <row r="1326" spans="1:18">
      <c r="A1326" s="29">
        <v>250717102606</v>
      </c>
      <c r="B1326" s="61"/>
      <c r="C1326" s="4" t="s">
        <v>1067</v>
      </c>
      <c r="D1326" s="4" t="s">
        <v>4995</v>
      </c>
      <c r="E1326" s="3" t="s">
        <v>5013</v>
      </c>
      <c r="F1326" s="3" t="s">
        <v>1531</v>
      </c>
      <c r="G1326" s="138" t="s">
        <v>1435</v>
      </c>
      <c r="H1326" s="62"/>
      <c r="J1326" s="64" t="s">
        <v>5014</v>
      </c>
      <c r="K1326" s="13"/>
      <c r="L1326" s="73"/>
      <c r="M1326" s="74"/>
      <c r="N1326" s="74"/>
      <c r="O1326" s="74"/>
      <c r="P1326" s="74"/>
      <c r="Q1326" s="74"/>
      <c r="R1326" s="74"/>
    </row>
    <row r="1327" spans="1:18">
      <c r="A1327" s="29">
        <v>251027112301</v>
      </c>
      <c r="B1327" s="4"/>
      <c r="C1327" s="4" t="s">
        <v>1067</v>
      </c>
      <c r="D1327" s="4" t="s">
        <v>4995</v>
      </c>
      <c r="E1327" s="3" t="s">
        <v>5015</v>
      </c>
      <c r="F1327" s="3" t="s">
        <v>1456</v>
      </c>
      <c r="G1327" s="31" t="s">
        <v>1435</v>
      </c>
      <c r="H1327" s="3"/>
      <c r="I1327" s="13"/>
      <c r="J1327" s="3" t="s">
        <v>5016</v>
      </c>
      <c r="K1327" s="74"/>
      <c r="L1327" s="74"/>
      <c r="M1327" s="74"/>
      <c r="N1327" s="74"/>
      <c r="O1327" s="74"/>
      <c r="P1327" s="74"/>
      <c r="Q1327" s="268"/>
      <c r="R1327" s="74"/>
    </row>
    <row r="1328" spans="1:18">
      <c r="A1328" s="29">
        <v>250528103030</v>
      </c>
      <c r="B1328" s="61"/>
      <c r="C1328" s="4" t="s">
        <v>1067</v>
      </c>
      <c r="D1328" s="4" t="s">
        <v>4995</v>
      </c>
      <c r="E1328" s="7" t="s">
        <v>3139</v>
      </c>
      <c r="F1328" s="3" t="s">
        <v>1459</v>
      </c>
      <c r="G1328" s="138" t="s">
        <v>1435</v>
      </c>
      <c r="H1328" s="62"/>
      <c r="J1328" s="64" t="s">
        <v>11006</v>
      </c>
      <c r="K1328" s="13"/>
      <c r="L1328" s="73"/>
      <c r="M1328" s="74"/>
      <c r="N1328" s="74"/>
      <c r="O1328" s="74"/>
      <c r="P1328" s="74"/>
      <c r="Q1328" s="74"/>
      <c r="R1328" s="74"/>
    </row>
    <row r="1329" spans="1:18">
      <c r="A1329" s="29">
        <v>260422142900</v>
      </c>
      <c r="B1329" s="61"/>
      <c r="C1329" s="4" t="s">
        <v>1067</v>
      </c>
      <c r="D1329" s="4" t="s">
        <v>4995</v>
      </c>
      <c r="E1329" s="3" t="s">
        <v>11007</v>
      </c>
      <c r="F1329" s="3" t="s">
        <v>1506</v>
      </c>
      <c r="G1329" s="343" t="s">
        <v>1435</v>
      </c>
      <c r="H1329" s="62"/>
      <c r="J1329" s="3" t="s">
        <v>11010</v>
      </c>
      <c r="K1329" s="13"/>
      <c r="L1329" s="73"/>
      <c r="M1329" s="74"/>
      <c r="N1329" s="74"/>
      <c r="O1329" s="74"/>
      <c r="P1329" s="74"/>
      <c r="Q1329" s="74"/>
      <c r="R1329" s="74"/>
    </row>
    <row r="1330" spans="1:18">
      <c r="A1330" s="29">
        <v>250528144003</v>
      </c>
      <c r="B1330" s="61"/>
      <c r="C1330" s="4" t="s">
        <v>1067</v>
      </c>
      <c r="D1330" s="4" t="s">
        <v>4995</v>
      </c>
      <c r="E1330" s="7" t="s">
        <v>5017</v>
      </c>
      <c r="F1330" s="3" t="s">
        <v>1472</v>
      </c>
      <c r="G1330" s="138" t="s">
        <v>1435</v>
      </c>
      <c r="J1330" s="64" t="s">
        <v>1731</v>
      </c>
      <c r="K1330" s="13"/>
      <c r="L1330" s="73"/>
      <c r="M1330" s="74"/>
      <c r="N1330" s="74"/>
      <c r="O1330" s="74"/>
      <c r="P1330" s="74"/>
      <c r="Q1330" s="74"/>
      <c r="R1330" s="74"/>
    </row>
    <row r="1331" spans="1:18">
      <c r="A1331" s="29">
        <v>250528144000</v>
      </c>
      <c r="B1331" s="61"/>
      <c r="C1331" s="4" t="s">
        <v>1067</v>
      </c>
      <c r="D1331" s="4" t="s">
        <v>4995</v>
      </c>
      <c r="E1331" s="7" t="s">
        <v>5018</v>
      </c>
      <c r="F1331" s="3" t="s">
        <v>1768</v>
      </c>
      <c r="G1331" s="138" t="s">
        <v>1435</v>
      </c>
      <c r="J1331" s="109" t="s">
        <v>5019</v>
      </c>
      <c r="K1331" s="13" t="s">
        <v>5020</v>
      </c>
      <c r="L1331" s="73"/>
      <c r="M1331" s="74"/>
      <c r="N1331" s="74"/>
      <c r="O1331" s="74"/>
      <c r="P1331" s="74"/>
      <c r="Q1331" s="74"/>
      <c r="R1331" s="74"/>
    </row>
    <row r="1332" spans="1:18">
      <c r="A1332" s="29">
        <v>250717102645</v>
      </c>
      <c r="B1332" s="61"/>
      <c r="C1332" s="4" t="s">
        <v>1067</v>
      </c>
      <c r="D1332" s="4" t="s">
        <v>4995</v>
      </c>
      <c r="E1332" s="3" t="s">
        <v>5021</v>
      </c>
      <c r="F1332" s="3" t="s">
        <v>5022</v>
      </c>
      <c r="G1332" s="138" t="s">
        <v>1435</v>
      </c>
      <c r="H1332" s="62"/>
      <c r="J1332" s="64" t="s">
        <v>5023</v>
      </c>
      <c r="K1332" s="13"/>
      <c r="L1332" s="73"/>
      <c r="M1332" s="74"/>
      <c r="N1332" s="74"/>
      <c r="O1332" s="74"/>
      <c r="P1332" s="74"/>
      <c r="Q1332" s="74"/>
      <c r="R1332" s="74"/>
    </row>
    <row r="1333" spans="1:18">
      <c r="A1333" s="29">
        <v>251027112313</v>
      </c>
      <c r="B1333" s="61"/>
      <c r="C1333" s="4" t="s">
        <v>1067</v>
      </c>
      <c r="D1333" s="4" t="s">
        <v>4995</v>
      </c>
      <c r="E1333" s="3" t="s">
        <v>2027</v>
      </c>
      <c r="F1333" s="3" t="s">
        <v>1456</v>
      </c>
      <c r="G1333" s="137" t="s">
        <v>1435</v>
      </c>
      <c r="H1333" s="74"/>
      <c r="I1333" s="3"/>
      <c r="J1333" s="3" t="s">
        <v>2028</v>
      </c>
      <c r="K1333" s="137"/>
      <c r="L1333" s="266"/>
      <c r="M1333" s="267"/>
      <c r="N1333" s="74"/>
      <c r="O1333" s="74"/>
      <c r="Q1333" s="74"/>
      <c r="R1333" s="74"/>
    </row>
    <row r="1334" spans="1:18">
      <c r="A1334" s="29">
        <v>250317176910</v>
      </c>
      <c r="B1334" s="59" t="s">
        <v>1430</v>
      </c>
      <c r="C1334" s="4" t="s">
        <v>1067</v>
      </c>
      <c r="D1334" s="4" t="s">
        <v>4995</v>
      </c>
      <c r="E1334" s="3" t="s">
        <v>4582</v>
      </c>
      <c r="F1334" s="3" t="s">
        <v>1456</v>
      </c>
      <c r="G1334" s="138" t="s">
        <v>1435</v>
      </c>
      <c r="H1334" s="60"/>
      <c r="J1334" s="64" t="s">
        <v>5024</v>
      </c>
      <c r="K1334" s="13"/>
      <c r="L1334" s="73"/>
      <c r="M1334" s="74"/>
      <c r="N1334" s="74"/>
      <c r="O1334" s="74"/>
      <c r="P1334" s="74"/>
      <c r="Q1334" s="74"/>
      <c r="R1334" s="74"/>
    </row>
    <row r="1335" spans="1:18">
      <c r="A1335" s="29">
        <v>250324131109</v>
      </c>
      <c r="B1335" s="59" t="s">
        <v>1430</v>
      </c>
      <c r="C1335" s="4" t="s">
        <v>1067</v>
      </c>
      <c r="D1335" s="4" t="s">
        <v>4995</v>
      </c>
      <c r="E1335" s="3" t="s">
        <v>5025</v>
      </c>
      <c r="F1335" s="3" t="s">
        <v>1456</v>
      </c>
      <c r="G1335" s="138" t="s">
        <v>1435</v>
      </c>
      <c r="H1335" s="60"/>
      <c r="J1335" s="64" t="s">
        <v>5026</v>
      </c>
      <c r="K1335" s="13"/>
      <c r="L1335" s="73"/>
      <c r="M1335" s="74"/>
      <c r="N1335" s="74"/>
      <c r="O1335" s="74"/>
      <c r="P1335" s="74"/>
      <c r="Q1335" s="74"/>
      <c r="R1335" s="74"/>
    </row>
    <row r="1336" spans="1:18">
      <c r="A1336" s="29">
        <v>260429111000</v>
      </c>
      <c r="B1336" s="59" t="s">
        <v>1430</v>
      </c>
      <c r="C1336" s="4" t="s">
        <v>1067</v>
      </c>
      <c r="D1336" s="4" t="s">
        <v>4995</v>
      </c>
      <c r="E1336" s="3" t="s">
        <v>10960</v>
      </c>
      <c r="F1336" s="3" t="s">
        <v>10959</v>
      </c>
      <c r="G1336" s="137" t="s">
        <v>1435</v>
      </c>
      <c r="H1336" s="60"/>
      <c r="J1336" s="64" t="s">
        <v>10961</v>
      </c>
      <c r="K1336" s="13"/>
      <c r="L1336" s="73"/>
      <c r="M1336" s="74"/>
      <c r="N1336" s="74"/>
      <c r="O1336" s="74"/>
      <c r="P1336" s="74"/>
      <c r="Q1336" s="74"/>
      <c r="R1336" s="74"/>
    </row>
    <row r="1337" spans="1:18">
      <c r="A1337" s="29">
        <v>250528103600</v>
      </c>
      <c r="B1337" s="61"/>
      <c r="C1337" s="4" t="s">
        <v>1067</v>
      </c>
      <c r="D1337" s="4" t="s">
        <v>4995</v>
      </c>
      <c r="E1337" s="7" t="s">
        <v>5027</v>
      </c>
      <c r="F1337" s="3" t="s">
        <v>2016</v>
      </c>
      <c r="G1337" s="138" t="s">
        <v>1435</v>
      </c>
      <c r="H1337" s="62"/>
      <c r="J1337" s="64" t="s">
        <v>5028</v>
      </c>
      <c r="K1337" s="13"/>
      <c r="L1337" s="73"/>
      <c r="M1337" s="74"/>
      <c r="N1337" s="74"/>
      <c r="O1337" s="74"/>
      <c r="P1337" s="74"/>
      <c r="Q1337" s="74"/>
      <c r="R1337" s="74"/>
    </row>
    <row r="1338" spans="1:18">
      <c r="A1338" s="29">
        <v>250717102644</v>
      </c>
      <c r="B1338" s="61"/>
      <c r="C1338" s="4" t="s">
        <v>1067</v>
      </c>
      <c r="D1338" s="4" t="s">
        <v>4995</v>
      </c>
      <c r="E1338" s="3" t="s">
        <v>5029</v>
      </c>
      <c r="F1338" s="3" t="s">
        <v>2020</v>
      </c>
      <c r="G1338" s="138" t="s">
        <v>1435</v>
      </c>
      <c r="H1338" s="62"/>
      <c r="J1338" s="64" t="s">
        <v>5030</v>
      </c>
      <c r="K1338" s="13"/>
      <c r="L1338" s="73"/>
      <c r="M1338" s="74"/>
      <c r="N1338" s="74"/>
      <c r="O1338" s="74"/>
      <c r="P1338" s="74"/>
      <c r="Q1338" s="74"/>
      <c r="R1338" s="74"/>
    </row>
    <row r="1339" spans="1:18">
      <c r="A1339" s="29">
        <v>250528102700</v>
      </c>
      <c r="B1339" s="61"/>
      <c r="C1339" s="4" t="s">
        <v>1067</v>
      </c>
      <c r="D1339" s="4" t="s">
        <v>4995</v>
      </c>
      <c r="E1339" s="7" t="s">
        <v>5031</v>
      </c>
      <c r="F1339" s="3" t="s">
        <v>5032</v>
      </c>
      <c r="G1339" s="138" t="s">
        <v>1435</v>
      </c>
      <c r="H1339" s="62"/>
      <c r="J1339" s="64" t="s">
        <v>5033</v>
      </c>
      <c r="K1339" s="13"/>
      <c r="L1339" s="73"/>
      <c r="M1339" s="74"/>
      <c r="N1339" s="74"/>
      <c r="O1339" s="74"/>
      <c r="P1339" s="74"/>
      <c r="Q1339" s="74"/>
      <c r="R1339" s="74"/>
    </row>
    <row r="1340" spans="1:18">
      <c r="A1340" s="29">
        <v>260422142800</v>
      </c>
      <c r="B1340" s="61"/>
      <c r="C1340" s="4" t="s">
        <v>1067</v>
      </c>
      <c r="D1340" s="4" t="s">
        <v>4995</v>
      </c>
      <c r="E1340" s="3" t="s">
        <v>10999</v>
      </c>
      <c r="F1340" s="3" t="s">
        <v>1578</v>
      </c>
      <c r="G1340" s="343" t="s">
        <v>1435</v>
      </c>
      <c r="H1340" s="62"/>
      <c r="J1340" s="3" t="s">
        <v>10829</v>
      </c>
      <c r="K1340" s="13"/>
      <c r="L1340" s="73"/>
      <c r="M1340" s="74"/>
      <c r="N1340" s="74"/>
      <c r="O1340" s="74"/>
      <c r="P1340" s="74"/>
      <c r="Q1340" s="74"/>
      <c r="R1340" s="74"/>
    </row>
    <row r="1341" spans="1:18">
      <c r="A1341" s="29">
        <v>250317176908</v>
      </c>
      <c r="B1341" s="59" t="s">
        <v>1430</v>
      </c>
      <c r="C1341" s="4" t="s">
        <v>1067</v>
      </c>
      <c r="D1341" s="4" t="s">
        <v>4995</v>
      </c>
      <c r="E1341" s="3" t="s">
        <v>5034</v>
      </c>
      <c r="F1341" s="3" t="s">
        <v>3519</v>
      </c>
      <c r="G1341" s="138" t="s">
        <v>1435</v>
      </c>
      <c r="H1341" s="60"/>
      <c r="J1341" s="64" t="s">
        <v>5035</v>
      </c>
      <c r="K1341" s="13"/>
      <c r="L1341" s="73"/>
      <c r="M1341" s="74"/>
      <c r="N1341" s="74"/>
      <c r="O1341" s="74"/>
      <c r="P1341" s="74"/>
      <c r="Q1341" s="74"/>
      <c r="R1341" s="74"/>
    </row>
    <row r="1342" spans="1:18">
      <c r="A1342" s="29">
        <v>250528102600</v>
      </c>
      <c r="B1342" s="61"/>
      <c r="C1342" s="4" t="s">
        <v>1067</v>
      </c>
      <c r="D1342" s="4" t="s">
        <v>4995</v>
      </c>
      <c r="E1342" s="7" t="s">
        <v>5036</v>
      </c>
      <c r="F1342" s="3" t="s">
        <v>5037</v>
      </c>
      <c r="G1342" s="138" t="s">
        <v>1435</v>
      </c>
      <c r="H1342" s="62"/>
      <c r="J1342" s="64" t="s">
        <v>5038</v>
      </c>
      <c r="K1342" s="13"/>
      <c r="L1342" s="73"/>
      <c r="M1342" s="74"/>
      <c r="N1342" s="74"/>
      <c r="O1342" s="74"/>
      <c r="P1342" s="74"/>
      <c r="Q1342" s="74"/>
      <c r="R1342" s="74"/>
    </row>
    <row r="1343" spans="1:18">
      <c r="A1343" s="29">
        <v>250528144007</v>
      </c>
      <c r="B1343" s="61"/>
      <c r="C1343" s="4" t="s">
        <v>1067</v>
      </c>
      <c r="D1343" s="4" t="s">
        <v>4995</v>
      </c>
      <c r="E1343" s="3" t="s">
        <v>5039</v>
      </c>
      <c r="F1343" s="3" t="s">
        <v>3519</v>
      </c>
      <c r="G1343" s="138" t="s">
        <v>1435</v>
      </c>
      <c r="J1343" s="64" t="s">
        <v>5040</v>
      </c>
      <c r="K1343" s="13"/>
      <c r="L1343" s="73"/>
      <c r="M1343" s="74"/>
      <c r="N1343" s="74"/>
      <c r="O1343" s="74"/>
      <c r="P1343" s="74"/>
      <c r="Q1343" s="74"/>
      <c r="R1343" s="74"/>
    </row>
    <row r="1344" spans="1:18">
      <c r="A1344" s="29">
        <v>250528104029</v>
      </c>
      <c r="B1344" s="61"/>
      <c r="C1344" s="4" t="s">
        <v>1067</v>
      </c>
      <c r="D1344" s="4" t="s">
        <v>4995</v>
      </c>
      <c r="E1344" s="7" t="s">
        <v>5041</v>
      </c>
      <c r="F1344" s="3" t="s">
        <v>5042</v>
      </c>
      <c r="G1344" s="138" t="s">
        <v>1435</v>
      </c>
      <c r="H1344" s="62"/>
      <c r="I1344" s="118" t="s">
        <v>1403</v>
      </c>
      <c r="J1344" s="64" t="s">
        <v>5043</v>
      </c>
      <c r="K1344" s="13"/>
      <c r="L1344" s="73"/>
      <c r="M1344" s="74"/>
      <c r="N1344" s="74"/>
      <c r="O1344" s="74"/>
      <c r="P1344" s="74"/>
      <c r="Q1344" s="74"/>
      <c r="R1344" s="74"/>
    </row>
    <row r="1345" spans="1:18">
      <c r="A1345" s="29">
        <v>250717102610</v>
      </c>
      <c r="B1345" s="61"/>
      <c r="C1345" s="4" t="s">
        <v>1067</v>
      </c>
      <c r="D1345" s="4" t="s">
        <v>4995</v>
      </c>
      <c r="E1345" s="3" t="s">
        <v>5044</v>
      </c>
      <c r="F1345" s="3" t="s">
        <v>1459</v>
      </c>
      <c r="G1345" s="138" t="s">
        <v>1435</v>
      </c>
      <c r="H1345" s="62"/>
      <c r="J1345" s="64" t="s">
        <v>5045</v>
      </c>
      <c r="K1345" s="13"/>
      <c r="L1345" s="73"/>
      <c r="M1345" s="74"/>
      <c r="N1345" s="74"/>
      <c r="O1345" s="74"/>
      <c r="P1345" s="74"/>
      <c r="Q1345" s="74"/>
      <c r="R1345" s="74"/>
    </row>
    <row r="1346" spans="1:18">
      <c r="A1346" s="29">
        <v>250717102608</v>
      </c>
      <c r="B1346" s="61"/>
      <c r="C1346" s="4" t="s">
        <v>1067</v>
      </c>
      <c r="D1346" s="4" t="s">
        <v>4995</v>
      </c>
      <c r="E1346" s="3" t="s">
        <v>5046</v>
      </c>
      <c r="F1346" s="3" t="s">
        <v>1506</v>
      </c>
      <c r="G1346" s="138" t="s">
        <v>1435</v>
      </c>
      <c r="H1346" s="62"/>
      <c r="J1346" s="64" t="s">
        <v>5047</v>
      </c>
      <c r="K1346" s="13"/>
      <c r="L1346" s="73"/>
      <c r="M1346" s="74"/>
      <c r="N1346" s="74"/>
      <c r="O1346" s="74"/>
      <c r="P1346" s="74"/>
      <c r="Q1346" s="74"/>
      <c r="R1346" s="74"/>
    </row>
    <row r="1347" spans="1:18">
      <c r="A1347" s="29">
        <v>250414134000</v>
      </c>
      <c r="B1347" s="59" t="s">
        <v>1430</v>
      </c>
      <c r="C1347" s="4" t="s">
        <v>1067</v>
      </c>
      <c r="D1347" s="4" t="s">
        <v>4995</v>
      </c>
      <c r="E1347" s="3" t="s">
        <v>5048</v>
      </c>
      <c r="F1347" s="3" t="s">
        <v>1456</v>
      </c>
      <c r="G1347" s="138" t="s">
        <v>1435</v>
      </c>
      <c r="H1347" s="60"/>
      <c r="J1347" s="64" t="s">
        <v>1574</v>
      </c>
      <c r="K1347" s="13"/>
      <c r="L1347" s="73"/>
      <c r="M1347" s="74"/>
      <c r="N1347" s="74"/>
      <c r="O1347" s="74"/>
      <c r="P1347" s="74"/>
      <c r="Q1347" s="74"/>
      <c r="R1347" s="74"/>
    </row>
    <row r="1348" spans="1:18">
      <c r="A1348" s="29">
        <v>251027112303</v>
      </c>
      <c r="B1348" s="3"/>
      <c r="C1348" s="4" t="s">
        <v>1067</v>
      </c>
      <c r="D1348" s="4" t="s">
        <v>4995</v>
      </c>
      <c r="E1348" s="3" t="s">
        <v>5049</v>
      </c>
      <c r="F1348" s="3" t="s">
        <v>5050</v>
      </c>
      <c r="G1348" s="31" t="s">
        <v>1435</v>
      </c>
      <c r="H1348" s="73"/>
      <c r="J1348" s="3" t="s">
        <v>5051</v>
      </c>
      <c r="K1348" s="74"/>
      <c r="L1348" s="74"/>
      <c r="M1348" s="74"/>
      <c r="N1348" s="74"/>
      <c r="O1348" s="268"/>
      <c r="P1348" s="74"/>
      <c r="Q1348" s="268"/>
      <c r="R1348" s="74"/>
    </row>
    <row r="1349" spans="1:18">
      <c r="A1349" s="29">
        <v>250324131106</v>
      </c>
      <c r="B1349" s="59" t="s">
        <v>1430</v>
      </c>
      <c r="C1349" s="4" t="s">
        <v>1067</v>
      </c>
      <c r="D1349" s="4" t="s">
        <v>4995</v>
      </c>
      <c r="E1349" s="3" t="s">
        <v>5052</v>
      </c>
      <c r="F1349" s="3" t="s">
        <v>1506</v>
      </c>
      <c r="G1349" s="138" t="s">
        <v>1435</v>
      </c>
      <c r="H1349" s="60"/>
      <c r="J1349" s="64" t="s">
        <v>5053</v>
      </c>
      <c r="K1349" s="13"/>
      <c r="L1349" s="73"/>
      <c r="M1349" s="74"/>
      <c r="N1349" s="74"/>
      <c r="O1349" s="74"/>
      <c r="P1349" s="74"/>
      <c r="Q1349" s="74"/>
      <c r="R1349" s="74"/>
    </row>
    <row r="1350" spans="1:18">
      <c r="A1350" s="29">
        <v>250324131108</v>
      </c>
      <c r="B1350" s="59" t="s">
        <v>1430</v>
      </c>
      <c r="C1350" s="4" t="s">
        <v>1067</v>
      </c>
      <c r="D1350" s="4" t="s">
        <v>4995</v>
      </c>
      <c r="E1350" s="3" t="s">
        <v>5054</v>
      </c>
      <c r="F1350" s="3" t="s">
        <v>5055</v>
      </c>
      <c r="G1350" s="138" t="s">
        <v>1435</v>
      </c>
      <c r="H1350" s="60"/>
      <c r="J1350" s="64" t="s">
        <v>5056</v>
      </c>
      <c r="K1350" s="13"/>
      <c r="L1350" s="73"/>
      <c r="M1350" s="74"/>
      <c r="N1350" s="74"/>
      <c r="O1350" s="74"/>
      <c r="P1350" s="74"/>
      <c r="Q1350" s="74"/>
      <c r="R1350" s="74"/>
    </row>
    <row r="1351" spans="1:18">
      <c r="A1351" s="29">
        <v>251027112302</v>
      </c>
      <c r="B1351" s="4"/>
      <c r="C1351" s="4" t="s">
        <v>1067</v>
      </c>
      <c r="D1351" s="4" t="s">
        <v>4995</v>
      </c>
      <c r="E1351" s="3" t="s">
        <v>5057</v>
      </c>
      <c r="F1351" s="3" t="s">
        <v>1456</v>
      </c>
      <c r="G1351" s="31" t="s">
        <v>1435</v>
      </c>
      <c r="H1351" s="3"/>
      <c r="J1351" s="3" t="s">
        <v>10836</v>
      </c>
      <c r="K1351" s="74"/>
      <c r="L1351" s="74"/>
      <c r="M1351" s="74"/>
      <c r="N1351" s="74"/>
      <c r="O1351" s="74"/>
      <c r="P1351" s="74"/>
      <c r="Q1351" s="268"/>
      <c r="R1351" s="74"/>
    </row>
    <row r="1352" spans="1:18">
      <c r="A1352" s="29">
        <v>260422140000</v>
      </c>
      <c r="B1352" s="342"/>
      <c r="C1352" s="43" t="s">
        <v>1067</v>
      </c>
      <c r="D1352" s="43" t="s">
        <v>4995</v>
      </c>
      <c r="E1352" s="40" t="s">
        <v>10992</v>
      </c>
      <c r="F1352" s="40" t="s">
        <v>2020</v>
      </c>
      <c r="G1352" s="343" t="s">
        <v>1435</v>
      </c>
      <c r="H1352" s="344"/>
      <c r="I1352" s="344"/>
      <c r="J1352" s="10" t="s">
        <v>10762</v>
      </c>
      <c r="K1352" s="345"/>
      <c r="L1352" s="73"/>
      <c r="M1352" s="74"/>
      <c r="N1352" s="74"/>
      <c r="O1352" s="74"/>
      <c r="P1352" s="74"/>
      <c r="Q1352" s="74"/>
      <c r="R1352" s="74"/>
    </row>
    <row r="1353" spans="1:18">
      <c r="A1353" s="29">
        <v>250528104030</v>
      </c>
      <c r="B1353" s="61"/>
      <c r="C1353" s="4" t="s">
        <v>1067</v>
      </c>
      <c r="D1353" s="4" t="s">
        <v>4995</v>
      </c>
      <c r="E1353" s="7" t="s">
        <v>5058</v>
      </c>
      <c r="F1353" s="3" t="s">
        <v>1887</v>
      </c>
      <c r="G1353" s="138" t="s">
        <v>1435</v>
      </c>
      <c r="H1353" s="62"/>
      <c r="I1353" s="118" t="s">
        <v>1403</v>
      </c>
      <c r="J1353" s="64" t="s">
        <v>5059</v>
      </c>
      <c r="K1353" s="13"/>
      <c r="L1353" s="73"/>
      <c r="M1353" s="74"/>
      <c r="N1353" s="74"/>
      <c r="O1353" s="74"/>
      <c r="P1353" s="74"/>
      <c r="Q1353" s="74"/>
      <c r="R1353" s="74"/>
    </row>
    <row r="1354" spans="1:18">
      <c r="A1354" s="29">
        <v>250717102601</v>
      </c>
      <c r="B1354" s="61"/>
      <c r="C1354" s="4" t="s">
        <v>1067</v>
      </c>
      <c r="D1354" s="4" t="s">
        <v>4995</v>
      </c>
      <c r="E1354" s="3" t="s">
        <v>5060</v>
      </c>
      <c r="F1354" s="3" t="s">
        <v>5061</v>
      </c>
      <c r="G1354" s="138" t="s">
        <v>1435</v>
      </c>
      <c r="H1354" s="62"/>
      <c r="I1354" s="118" t="s">
        <v>1403</v>
      </c>
      <c r="J1354" s="64" t="s">
        <v>5062</v>
      </c>
      <c r="K1354" s="13"/>
      <c r="L1354" s="73"/>
      <c r="M1354" s="74"/>
      <c r="N1354" s="74"/>
      <c r="O1354" s="74"/>
      <c r="P1354" s="74"/>
      <c r="Q1354" s="74"/>
      <c r="R1354" s="74"/>
    </row>
    <row r="1355" spans="1:18">
      <c r="A1355" s="29">
        <v>250528104028</v>
      </c>
      <c r="B1355" s="61"/>
      <c r="C1355" s="4" t="s">
        <v>1067</v>
      </c>
      <c r="D1355" s="4" t="s">
        <v>4995</v>
      </c>
      <c r="E1355" s="7" t="s">
        <v>5063</v>
      </c>
      <c r="F1355" s="3" t="s">
        <v>3113</v>
      </c>
      <c r="G1355" s="138" t="s">
        <v>1435</v>
      </c>
      <c r="H1355" s="62"/>
      <c r="I1355" s="118" t="s">
        <v>1403</v>
      </c>
      <c r="J1355" s="64" t="s">
        <v>5064</v>
      </c>
      <c r="K1355" s="13"/>
      <c r="L1355" s="73"/>
      <c r="M1355" s="74"/>
      <c r="N1355" s="74"/>
      <c r="O1355" s="74"/>
      <c r="P1355" s="74"/>
      <c r="Q1355" s="74"/>
      <c r="R1355" s="74"/>
    </row>
    <row r="1356" spans="1:18">
      <c r="A1356" s="29">
        <v>251202143401</v>
      </c>
      <c r="B1356" s="61"/>
      <c r="C1356" s="4" t="s">
        <v>1067</v>
      </c>
      <c r="D1356" s="4" t="s">
        <v>4995</v>
      </c>
      <c r="E1356" s="7" t="s">
        <v>2951</v>
      </c>
      <c r="F1356" s="3" t="s">
        <v>1506</v>
      </c>
      <c r="G1356" s="137" t="s">
        <v>1435</v>
      </c>
      <c r="H1356" s="60"/>
      <c r="J1356" s="64" t="s">
        <v>5065</v>
      </c>
      <c r="K1356" s="13"/>
      <c r="L1356" s="73"/>
      <c r="M1356" s="74"/>
      <c r="N1356" s="74"/>
      <c r="O1356" s="74"/>
      <c r="P1356" s="74"/>
      <c r="Q1356" s="74"/>
      <c r="R1356" s="74"/>
    </row>
    <row r="1357" spans="1:18">
      <c r="A1357" s="29">
        <v>250717102600</v>
      </c>
      <c r="B1357" s="61"/>
      <c r="C1357" s="4" t="s">
        <v>1067</v>
      </c>
      <c r="D1357" s="4" t="s">
        <v>4995</v>
      </c>
      <c r="E1357" s="3" t="s">
        <v>5066</v>
      </c>
      <c r="F1357" s="3" t="s">
        <v>5067</v>
      </c>
      <c r="G1357" s="138" t="s">
        <v>1435</v>
      </c>
      <c r="H1357" s="62"/>
      <c r="J1357" s="64" t="s">
        <v>5068</v>
      </c>
      <c r="K1357" s="13"/>
      <c r="L1357" s="73"/>
      <c r="M1357" s="74"/>
      <c r="N1357" s="74"/>
      <c r="O1357" s="74"/>
      <c r="P1357" s="74"/>
      <c r="Q1357" s="74"/>
      <c r="R1357" s="74"/>
    </row>
    <row r="1358" spans="1:18">
      <c r="A1358" s="29">
        <v>251027112314</v>
      </c>
      <c r="B1358" s="61"/>
      <c r="C1358" s="4" t="s">
        <v>1067</v>
      </c>
      <c r="D1358" s="4" t="s">
        <v>4995</v>
      </c>
      <c r="E1358" s="3" t="s">
        <v>2029</v>
      </c>
      <c r="F1358" s="3" t="s">
        <v>1459</v>
      </c>
      <c r="G1358" s="137" t="s">
        <v>1435</v>
      </c>
      <c r="H1358" s="74"/>
      <c r="I1358" s="3"/>
      <c r="J1358" s="3" t="s">
        <v>2030</v>
      </c>
      <c r="K1358" s="137"/>
      <c r="L1358" s="266"/>
      <c r="M1358" s="267"/>
      <c r="N1358" s="74"/>
      <c r="O1358" s="74"/>
      <c r="Q1358" s="74"/>
      <c r="R1358" s="74"/>
    </row>
    <row r="1359" spans="1:18">
      <c r="A1359" s="29">
        <v>250324131107</v>
      </c>
      <c r="B1359" s="59" t="s">
        <v>1430</v>
      </c>
      <c r="C1359" s="4" t="s">
        <v>1067</v>
      </c>
      <c r="D1359" s="4" t="s">
        <v>4995</v>
      </c>
      <c r="E1359" s="3" t="s">
        <v>5069</v>
      </c>
      <c r="F1359" s="3" t="s">
        <v>5070</v>
      </c>
      <c r="G1359" s="138" t="s">
        <v>1435</v>
      </c>
      <c r="H1359" s="60"/>
      <c r="J1359" s="64" t="s">
        <v>5071</v>
      </c>
      <c r="K1359" s="13"/>
      <c r="L1359" s="73"/>
      <c r="M1359" s="74"/>
      <c r="N1359" s="74"/>
      <c r="O1359" s="74"/>
      <c r="P1359" s="74"/>
      <c r="Q1359" s="74"/>
      <c r="R1359" s="74"/>
    </row>
    <row r="1360" spans="1:18">
      <c r="A1360" s="29">
        <v>250324131103</v>
      </c>
      <c r="B1360" s="59" t="s">
        <v>1430</v>
      </c>
      <c r="C1360" s="4" t="s">
        <v>1067</v>
      </c>
      <c r="D1360" s="4" t="s">
        <v>4995</v>
      </c>
      <c r="E1360" s="3" t="s">
        <v>1591</v>
      </c>
      <c r="F1360" s="3" t="s">
        <v>1456</v>
      </c>
      <c r="G1360" s="138" t="s">
        <v>1435</v>
      </c>
      <c r="H1360" s="60"/>
      <c r="J1360" s="64" t="s">
        <v>5072</v>
      </c>
      <c r="K1360" s="13"/>
      <c r="L1360" s="73"/>
      <c r="M1360" s="74"/>
      <c r="N1360" s="74"/>
      <c r="O1360" s="74"/>
      <c r="P1360" s="74"/>
      <c r="Q1360" s="74"/>
      <c r="R1360" s="74"/>
    </row>
    <row r="1361" spans="1:18">
      <c r="A1361" s="29">
        <v>250324131104</v>
      </c>
      <c r="B1361" s="59" t="s">
        <v>1430</v>
      </c>
      <c r="C1361" s="4" t="s">
        <v>1067</v>
      </c>
      <c r="D1361" s="4" t="s">
        <v>4995</v>
      </c>
      <c r="E1361" s="3" t="s">
        <v>2031</v>
      </c>
      <c r="F1361" s="3" t="s">
        <v>1459</v>
      </c>
      <c r="G1361" s="138" t="s">
        <v>1435</v>
      </c>
      <c r="H1361" s="60"/>
      <c r="J1361" s="64" t="s">
        <v>2032</v>
      </c>
      <c r="K1361" s="13"/>
      <c r="L1361" s="73"/>
      <c r="M1361" s="74"/>
      <c r="N1361" s="74"/>
      <c r="O1361" s="74"/>
      <c r="P1361" s="74"/>
      <c r="Q1361" s="74"/>
      <c r="R1361" s="74"/>
    </row>
    <row r="1362" spans="1:18">
      <c r="A1362" s="29">
        <v>251027112318</v>
      </c>
      <c r="B1362" s="61"/>
      <c r="C1362" s="4" t="s">
        <v>1067</v>
      </c>
      <c r="D1362" s="4" t="s">
        <v>4995</v>
      </c>
      <c r="E1362" s="3" t="s">
        <v>2033</v>
      </c>
      <c r="F1362" s="3" t="s">
        <v>1456</v>
      </c>
      <c r="G1362" s="137" t="s">
        <v>1435</v>
      </c>
      <c r="H1362" s="74"/>
      <c r="I1362" s="3"/>
      <c r="J1362" s="3" t="s">
        <v>2034</v>
      </c>
      <c r="K1362" s="137"/>
      <c r="L1362" s="266"/>
      <c r="M1362" s="267"/>
      <c r="N1362" s="74"/>
      <c r="O1362" s="74"/>
      <c r="Q1362" s="74"/>
      <c r="R1362" s="74"/>
    </row>
    <row r="1363" spans="1:18">
      <c r="A1363" s="29">
        <v>251027112319</v>
      </c>
      <c r="B1363" s="61"/>
      <c r="C1363" s="4" t="s">
        <v>1067</v>
      </c>
      <c r="D1363" s="4" t="s">
        <v>4995</v>
      </c>
      <c r="E1363" s="3" t="s">
        <v>2035</v>
      </c>
      <c r="F1363" s="3" t="s">
        <v>1459</v>
      </c>
      <c r="G1363" s="137" t="s">
        <v>1435</v>
      </c>
      <c r="H1363" s="74"/>
      <c r="I1363" s="3"/>
      <c r="J1363" s="3" t="s">
        <v>2036</v>
      </c>
      <c r="K1363" s="137"/>
      <c r="L1363" s="266"/>
      <c r="M1363" s="267"/>
      <c r="N1363" s="74"/>
      <c r="O1363" s="74"/>
      <c r="Q1363" s="74"/>
      <c r="R1363" s="74"/>
    </row>
    <row r="1364" spans="1:18">
      <c r="A1364" s="29">
        <v>251027112320</v>
      </c>
      <c r="B1364" s="61"/>
      <c r="C1364" s="4" t="s">
        <v>1067</v>
      </c>
      <c r="D1364" s="4" t="s">
        <v>4995</v>
      </c>
      <c r="E1364" s="3" t="s">
        <v>2037</v>
      </c>
      <c r="F1364" s="3" t="s">
        <v>2038</v>
      </c>
      <c r="G1364" s="137" t="s">
        <v>1435</v>
      </c>
      <c r="H1364" s="74"/>
      <c r="I1364" s="3"/>
      <c r="J1364" s="3" t="s">
        <v>5073</v>
      </c>
      <c r="K1364" s="137"/>
      <c r="L1364" s="266"/>
      <c r="M1364" s="267"/>
      <c r="N1364" s="74"/>
      <c r="O1364" s="74"/>
      <c r="Q1364" s="74"/>
      <c r="R1364" s="74"/>
    </row>
    <row r="1365" spans="1:18">
      <c r="A1365" s="29">
        <v>250317176914</v>
      </c>
      <c r="B1365" s="59" t="s">
        <v>1430</v>
      </c>
      <c r="C1365" s="4" t="s">
        <v>1067</v>
      </c>
      <c r="D1365" s="4" t="s">
        <v>4995</v>
      </c>
      <c r="E1365" s="3" t="s">
        <v>5074</v>
      </c>
      <c r="F1365" s="3" t="s">
        <v>1578</v>
      </c>
      <c r="G1365" s="138" t="s">
        <v>1435</v>
      </c>
      <c r="H1365" s="60"/>
      <c r="J1365" s="64" t="s">
        <v>5002</v>
      </c>
      <c r="K1365" s="13"/>
      <c r="L1365" s="73"/>
      <c r="M1365" s="74"/>
      <c r="N1365" s="74"/>
      <c r="O1365" s="74"/>
      <c r="P1365" s="74"/>
      <c r="Q1365" s="74"/>
      <c r="R1365" s="74"/>
    </row>
    <row r="1366" spans="1:18">
      <c r="A1366" s="29">
        <v>250317176915</v>
      </c>
      <c r="B1366" s="59" t="s">
        <v>1430</v>
      </c>
      <c r="C1366" s="4" t="s">
        <v>1067</v>
      </c>
      <c r="D1366" s="4" t="s">
        <v>4995</v>
      </c>
      <c r="E1366" s="3" t="s">
        <v>5075</v>
      </c>
      <c r="F1366" s="3" t="s">
        <v>3519</v>
      </c>
      <c r="G1366" s="138" t="s">
        <v>1435</v>
      </c>
      <c r="H1366" s="60"/>
      <c r="J1366" s="64" t="s">
        <v>5076</v>
      </c>
      <c r="K1366" s="13"/>
      <c r="L1366" s="73"/>
      <c r="M1366" s="74"/>
      <c r="N1366" s="74"/>
      <c r="O1366" s="74"/>
      <c r="P1366" s="74"/>
      <c r="Q1366" s="74"/>
      <c r="R1366" s="74"/>
    </row>
    <row r="1367" spans="1:18">
      <c r="A1367" s="29">
        <v>250324131100</v>
      </c>
      <c r="B1367" s="59" t="s">
        <v>1430</v>
      </c>
      <c r="C1367" s="4" t="s">
        <v>1067</v>
      </c>
      <c r="D1367" s="4" t="s">
        <v>4995</v>
      </c>
      <c r="E1367" s="3" t="s">
        <v>5077</v>
      </c>
      <c r="F1367" s="3" t="s">
        <v>1456</v>
      </c>
      <c r="G1367" s="138" t="s">
        <v>1435</v>
      </c>
      <c r="H1367" s="60"/>
      <c r="J1367" s="64" t="s">
        <v>5078</v>
      </c>
      <c r="K1367" s="13"/>
      <c r="L1367" s="73"/>
      <c r="M1367" s="74"/>
      <c r="N1367" s="74"/>
      <c r="O1367" s="74"/>
      <c r="P1367" s="74"/>
      <c r="Q1367" s="74"/>
      <c r="R1367" s="74"/>
    </row>
    <row r="1368" spans="1:18">
      <c r="A1368" s="29">
        <v>251027112304</v>
      </c>
      <c r="B1368" s="3"/>
      <c r="C1368" s="4" t="s">
        <v>1067</v>
      </c>
      <c r="D1368" s="4" t="s">
        <v>4995</v>
      </c>
      <c r="E1368" s="3" t="s">
        <v>5079</v>
      </c>
      <c r="F1368" s="3" t="s">
        <v>1506</v>
      </c>
      <c r="G1368" s="137" t="s">
        <v>1435</v>
      </c>
      <c r="H1368" s="74"/>
      <c r="I1368" s="74"/>
      <c r="J1368" s="3" t="s">
        <v>5080</v>
      </c>
      <c r="K1368" s="74"/>
      <c r="L1368" s="74"/>
      <c r="M1368" s="268"/>
      <c r="N1368" s="74"/>
      <c r="O1368" s="74"/>
      <c r="P1368" s="74"/>
      <c r="Q1368" s="268"/>
    </row>
    <row r="1369" spans="1:18">
      <c r="A1369" s="29">
        <v>251202143411</v>
      </c>
      <c r="B1369" s="61"/>
      <c r="C1369" s="4" t="s">
        <v>1067</v>
      </c>
      <c r="D1369" s="4" t="s">
        <v>5081</v>
      </c>
      <c r="E1369" s="7" t="s">
        <v>5041</v>
      </c>
      <c r="F1369" s="3" t="s">
        <v>5042</v>
      </c>
      <c r="G1369" s="137" t="s">
        <v>1435</v>
      </c>
      <c r="H1369" s="60"/>
      <c r="J1369" s="64" t="s">
        <v>5043</v>
      </c>
      <c r="K1369" s="13"/>
      <c r="L1369" s="73"/>
      <c r="M1369" s="74"/>
      <c r="N1369" s="74"/>
      <c r="O1369" s="74"/>
      <c r="P1369" s="74"/>
      <c r="Q1369" s="74"/>
      <c r="R1369" s="74"/>
    </row>
    <row r="1370" spans="1:18">
      <c r="A1370" s="29">
        <v>260313162600</v>
      </c>
      <c r="B1370" s="61"/>
      <c r="C1370" s="4" t="s">
        <v>1067</v>
      </c>
      <c r="D1370" s="4" t="s">
        <v>5081</v>
      </c>
      <c r="E1370" s="3" t="s">
        <v>10163</v>
      </c>
      <c r="F1370" s="3" t="s">
        <v>1459</v>
      </c>
      <c r="G1370" s="31" t="s">
        <v>1435</v>
      </c>
      <c r="H1370" s="62"/>
      <c r="J1370" s="3" t="s">
        <v>10164</v>
      </c>
      <c r="K1370" s="13"/>
      <c r="L1370" s="73"/>
      <c r="M1370" s="74"/>
      <c r="N1370" s="74"/>
      <c r="O1370" s="74"/>
      <c r="P1370" s="74"/>
      <c r="Q1370" s="74"/>
      <c r="R1370" s="74"/>
    </row>
    <row r="1371" spans="1:18">
      <c r="A1371" s="29">
        <v>251202143405</v>
      </c>
      <c r="B1371" s="61"/>
      <c r="C1371" s="44" t="s">
        <v>1067</v>
      </c>
      <c r="D1371" s="4" t="s">
        <v>5081</v>
      </c>
      <c r="E1371" s="7" t="s">
        <v>5082</v>
      </c>
      <c r="F1371" s="3" t="s">
        <v>1456</v>
      </c>
      <c r="G1371" s="137" t="s">
        <v>1435</v>
      </c>
      <c r="H1371" s="60"/>
      <c r="J1371" s="64" t="s">
        <v>5083</v>
      </c>
      <c r="K1371" s="13"/>
      <c r="L1371" s="73"/>
      <c r="M1371" s="74"/>
      <c r="N1371" s="74"/>
      <c r="O1371" s="74"/>
      <c r="P1371" s="74"/>
      <c r="Q1371" s="74"/>
      <c r="R1371" s="74"/>
    </row>
    <row r="1372" spans="1:18">
      <c r="A1372" s="29">
        <v>251202143408</v>
      </c>
      <c r="B1372" s="61"/>
      <c r="C1372" s="4" t="s">
        <v>1067</v>
      </c>
      <c r="D1372" s="4" t="s">
        <v>5081</v>
      </c>
      <c r="E1372" s="7" t="s">
        <v>5084</v>
      </c>
      <c r="F1372" s="3" t="s">
        <v>1887</v>
      </c>
      <c r="G1372" s="137" t="s">
        <v>1435</v>
      </c>
      <c r="H1372" s="60"/>
      <c r="J1372" s="64" t="s">
        <v>5059</v>
      </c>
      <c r="K1372" s="13"/>
      <c r="L1372" s="73"/>
      <c r="M1372" s="74"/>
      <c r="N1372" s="74"/>
      <c r="O1372" s="74"/>
      <c r="P1372" s="74"/>
      <c r="Q1372" s="74"/>
      <c r="R1372" s="74"/>
    </row>
    <row r="1373" spans="1:18">
      <c r="A1373" s="29">
        <v>251202143409</v>
      </c>
      <c r="B1373" s="61"/>
      <c r="C1373" s="4" t="s">
        <v>1067</v>
      </c>
      <c r="D1373" s="4" t="s">
        <v>5081</v>
      </c>
      <c r="E1373" s="7" t="s">
        <v>5085</v>
      </c>
      <c r="F1373" s="3" t="s">
        <v>5061</v>
      </c>
      <c r="G1373" s="137" t="s">
        <v>1435</v>
      </c>
      <c r="H1373" s="60"/>
      <c r="J1373" s="64" t="s">
        <v>5062</v>
      </c>
      <c r="K1373" s="13"/>
      <c r="L1373" s="73"/>
      <c r="M1373" s="74"/>
      <c r="N1373" s="74"/>
      <c r="O1373" s="74"/>
      <c r="P1373" s="74"/>
      <c r="Q1373" s="74"/>
      <c r="R1373" s="74"/>
    </row>
    <row r="1374" spans="1:18">
      <c r="A1374" s="29">
        <v>251202143404</v>
      </c>
      <c r="B1374" s="61"/>
      <c r="C1374" s="44" t="s">
        <v>1067</v>
      </c>
      <c r="D1374" s="4" t="s">
        <v>5081</v>
      </c>
      <c r="E1374" s="7" t="s">
        <v>5086</v>
      </c>
      <c r="F1374" s="3" t="s">
        <v>5087</v>
      </c>
      <c r="G1374" s="137" t="s">
        <v>1435</v>
      </c>
      <c r="H1374" s="60"/>
      <c r="J1374" s="64" t="s">
        <v>5088</v>
      </c>
      <c r="K1374" s="13"/>
      <c r="L1374" s="73"/>
      <c r="M1374" s="74"/>
      <c r="N1374" s="74"/>
      <c r="O1374" s="74"/>
      <c r="P1374" s="74"/>
      <c r="Q1374" s="74"/>
      <c r="R1374" s="74"/>
    </row>
    <row r="1375" spans="1:18">
      <c r="A1375" s="29">
        <v>251202143410</v>
      </c>
      <c r="B1375" s="61"/>
      <c r="C1375" s="4" t="s">
        <v>1067</v>
      </c>
      <c r="D1375" s="4" t="s">
        <v>5081</v>
      </c>
      <c r="E1375" s="7" t="s">
        <v>5063</v>
      </c>
      <c r="F1375" s="3" t="s">
        <v>5089</v>
      </c>
      <c r="G1375" s="137" t="s">
        <v>1435</v>
      </c>
      <c r="H1375" s="60"/>
      <c r="J1375" s="64" t="s">
        <v>5064</v>
      </c>
      <c r="K1375" s="13"/>
      <c r="L1375" s="73"/>
      <c r="M1375" s="74"/>
      <c r="N1375" s="74"/>
      <c r="O1375" s="74"/>
      <c r="P1375" s="74"/>
      <c r="Q1375" s="74"/>
      <c r="R1375" s="74"/>
    </row>
    <row r="1376" spans="1:18">
      <c r="A1376" s="29">
        <v>251202143403</v>
      </c>
      <c r="B1376" s="61"/>
      <c r="C1376" s="44" t="s">
        <v>1067</v>
      </c>
      <c r="D1376" s="4" t="s">
        <v>5081</v>
      </c>
      <c r="E1376" s="7" t="s">
        <v>5066</v>
      </c>
      <c r="F1376" s="3" t="s">
        <v>5067</v>
      </c>
      <c r="G1376" s="137" t="s">
        <v>1435</v>
      </c>
      <c r="H1376" s="60"/>
      <c r="J1376" s="64" t="s">
        <v>5090</v>
      </c>
      <c r="K1376" s="13"/>
      <c r="L1376" s="73"/>
      <c r="M1376" s="74"/>
      <c r="N1376" s="74"/>
      <c r="O1376" s="74"/>
      <c r="P1376" s="74"/>
      <c r="Q1376" s="74"/>
      <c r="R1376" s="74"/>
    </row>
    <row r="1377" spans="1:18">
      <c r="A1377" s="29">
        <v>250414120300</v>
      </c>
      <c r="B1377" s="59" t="s">
        <v>1430</v>
      </c>
      <c r="C1377" s="4" t="s">
        <v>1067</v>
      </c>
      <c r="D1377" s="4" t="s">
        <v>5091</v>
      </c>
      <c r="E1377" s="3" t="s">
        <v>5092</v>
      </c>
      <c r="F1377" s="3" t="s">
        <v>3617</v>
      </c>
      <c r="G1377" s="137" t="s">
        <v>1435</v>
      </c>
      <c r="H1377" s="60"/>
      <c r="J1377" s="64" t="s">
        <v>5093</v>
      </c>
      <c r="K1377" s="13"/>
      <c r="L1377" s="73"/>
      <c r="M1377" s="74"/>
      <c r="N1377" s="74" t="s">
        <v>5094</v>
      </c>
      <c r="O1377" s="74"/>
      <c r="P1377" s="74"/>
      <c r="Q1377" s="74"/>
      <c r="R1377" s="74"/>
    </row>
    <row r="1378" spans="1:18">
      <c r="A1378" s="29">
        <v>241112000167</v>
      </c>
      <c r="B1378" s="59" t="s">
        <v>1430</v>
      </c>
      <c r="C1378" s="4" t="s">
        <v>1067</v>
      </c>
      <c r="D1378" s="4" t="s">
        <v>5091</v>
      </c>
      <c r="E1378" s="3" t="s">
        <v>5095</v>
      </c>
      <c r="F1378" s="3" t="s">
        <v>3617</v>
      </c>
      <c r="G1378" s="137" t="s">
        <v>3376</v>
      </c>
      <c r="H1378" s="60"/>
      <c r="J1378" s="64" t="s">
        <v>5096</v>
      </c>
      <c r="K1378" s="11" t="s">
        <v>5097</v>
      </c>
      <c r="L1378" s="73" t="s">
        <v>5098</v>
      </c>
      <c r="M1378" s="74" t="s">
        <v>5099</v>
      </c>
      <c r="N1378" s="74" t="s">
        <v>5099</v>
      </c>
      <c r="O1378" s="74" t="s">
        <v>5099</v>
      </c>
      <c r="P1378" s="74"/>
      <c r="Q1378" s="74" t="s">
        <v>1421</v>
      </c>
      <c r="R1378" s="74"/>
    </row>
    <row r="1379" spans="1:18">
      <c r="A1379" s="29">
        <v>241112000168</v>
      </c>
      <c r="B1379" s="59" t="s">
        <v>1430</v>
      </c>
      <c r="C1379" s="4" t="s">
        <v>1067</v>
      </c>
      <c r="D1379" s="4" t="s">
        <v>5091</v>
      </c>
      <c r="E1379" s="3" t="s">
        <v>5100</v>
      </c>
      <c r="F1379" s="3" t="s">
        <v>5101</v>
      </c>
      <c r="G1379" s="137" t="s">
        <v>1435</v>
      </c>
      <c r="H1379" s="60"/>
      <c r="J1379" s="64" t="s">
        <v>5102</v>
      </c>
      <c r="K1379" s="11"/>
      <c r="L1379" s="73" t="s">
        <v>5103</v>
      </c>
      <c r="M1379" s="74" t="s">
        <v>5104</v>
      </c>
      <c r="N1379" s="74" t="s">
        <v>5104</v>
      </c>
      <c r="O1379" s="74" t="s">
        <v>5104</v>
      </c>
      <c r="P1379" s="74"/>
      <c r="Q1379" s="74"/>
      <c r="R1379" s="74"/>
    </row>
    <row r="1380" spans="1:18">
      <c r="A1380" s="29">
        <v>241112000169</v>
      </c>
      <c r="B1380" s="59" t="s">
        <v>1430</v>
      </c>
      <c r="C1380" s="4" t="s">
        <v>1067</v>
      </c>
      <c r="D1380" s="4" t="s">
        <v>5091</v>
      </c>
      <c r="E1380" s="3" t="s">
        <v>5105</v>
      </c>
      <c r="F1380" s="3" t="s">
        <v>5106</v>
      </c>
      <c r="G1380" s="137" t="s">
        <v>1435</v>
      </c>
      <c r="H1380" s="60"/>
      <c r="J1380" s="64" t="s">
        <v>5107</v>
      </c>
      <c r="K1380" s="11"/>
      <c r="L1380" s="73" t="s">
        <v>5108</v>
      </c>
      <c r="M1380" s="74" t="s">
        <v>5109</v>
      </c>
      <c r="N1380" s="74"/>
      <c r="O1380" s="74" t="s">
        <v>5109</v>
      </c>
      <c r="P1380" s="74"/>
      <c r="Q1380" s="74"/>
      <c r="R1380" s="74"/>
    </row>
    <row r="1381" spans="1:18">
      <c r="A1381" s="29">
        <v>241112000193</v>
      </c>
      <c r="B1381" s="59" t="s">
        <v>1430</v>
      </c>
      <c r="C1381" s="4" t="s">
        <v>1067</v>
      </c>
      <c r="D1381" s="4" t="s">
        <v>5091</v>
      </c>
      <c r="E1381" s="3" t="s">
        <v>5110</v>
      </c>
      <c r="F1381" s="3" t="s">
        <v>2469</v>
      </c>
      <c r="G1381" s="137" t="s">
        <v>1435</v>
      </c>
      <c r="H1381" s="60"/>
      <c r="J1381" s="64" t="s">
        <v>5111</v>
      </c>
      <c r="K1381" s="11"/>
      <c r="L1381" s="73" t="s">
        <v>5112</v>
      </c>
      <c r="M1381" s="74" t="s">
        <v>5113</v>
      </c>
      <c r="N1381" s="74" t="s">
        <v>5113</v>
      </c>
      <c r="O1381" s="74" t="s">
        <v>5113</v>
      </c>
      <c r="P1381" s="74"/>
      <c r="Q1381" s="74"/>
      <c r="R1381" s="74"/>
    </row>
    <row r="1382" spans="1:18">
      <c r="A1382" s="29">
        <v>250625172703</v>
      </c>
      <c r="B1382" s="61"/>
      <c r="C1382" s="4" t="s">
        <v>1067</v>
      </c>
      <c r="D1382" s="4" t="s">
        <v>5091</v>
      </c>
      <c r="E1382" s="3" t="s">
        <v>5114</v>
      </c>
      <c r="F1382" s="3" t="s">
        <v>2915</v>
      </c>
      <c r="G1382" s="138" t="s">
        <v>1435</v>
      </c>
      <c r="H1382" s="62"/>
      <c r="J1382" s="64" t="s">
        <v>5115</v>
      </c>
      <c r="K1382" s="13" t="s">
        <v>5116</v>
      </c>
      <c r="L1382" s="73"/>
      <c r="M1382" s="74"/>
      <c r="N1382" s="74" t="s">
        <v>5117</v>
      </c>
      <c r="O1382" s="74"/>
      <c r="P1382" s="74"/>
      <c r="Q1382" s="74"/>
      <c r="R1382" s="74"/>
    </row>
    <row r="1383" spans="1:18">
      <c r="A1383" s="29">
        <v>250625172704</v>
      </c>
      <c r="B1383" s="61"/>
      <c r="C1383" s="4" t="s">
        <v>1067</v>
      </c>
      <c r="D1383" s="4" t="s">
        <v>5091</v>
      </c>
      <c r="E1383" s="3" t="s">
        <v>5118</v>
      </c>
      <c r="F1383" s="3" t="s">
        <v>5119</v>
      </c>
      <c r="G1383" s="138" t="s">
        <v>1435</v>
      </c>
      <c r="H1383" s="62"/>
      <c r="J1383" s="64" t="s">
        <v>5120</v>
      </c>
      <c r="K1383" s="13" t="s">
        <v>5116</v>
      </c>
      <c r="L1383" s="73"/>
      <c r="M1383" s="74"/>
      <c r="N1383" s="74" t="s">
        <v>5121</v>
      </c>
      <c r="O1383" s="74"/>
      <c r="P1383" s="74"/>
      <c r="Q1383" s="74"/>
      <c r="R1383" s="74"/>
    </row>
    <row r="1384" spans="1:18">
      <c r="A1384" s="29">
        <v>260420161600</v>
      </c>
      <c r="B1384" s="61"/>
      <c r="C1384" s="4" t="s">
        <v>1067</v>
      </c>
      <c r="D1384" s="4" t="s">
        <v>5091</v>
      </c>
      <c r="E1384" s="3" t="s">
        <v>10738</v>
      </c>
      <c r="F1384" s="3" t="s">
        <v>3558</v>
      </c>
      <c r="G1384" s="137" t="s">
        <v>1435</v>
      </c>
      <c r="H1384" s="62"/>
      <c r="J1384" s="64" t="s">
        <v>10742</v>
      </c>
      <c r="K1384" s="13"/>
      <c r="L1384" s="73"/>
      <c r="M1384" s="74"/>
      <c r="N1384" s="74"/>
      <c r="O1384" s="74"/>
      <c r="P1384" s="74"/>
      <c r="Q1384" s="74"/>
      <c r="R1384" s="74"/>
    </row>
    <row r="1385" spans="1:18">
      <c r="A1385" s="29">
        <v>250325134512</v>
      </c>
      <c r="B1385" s="59" t="s">
        <v>1430</v>
      </c>
      <c r="C1385" s="4" t="s">
        <v>1067</v>
      </c>
      <c r="D1385" s="4" t="s">
        <v>5091</v>
      </c>
      <c r="E1385" s="3" t="s">
        <v>5122</v>
      </c>
      <c r="F1385" s="3" t="s">
        <v>3489</v>
      </c>
      <c r="G1385" s="137" t="s">
        <v>1435</v>
      </c>
      <c r="H1385" s="60"/>
      <c r="J1385" s="64" t="s">
        <v>5124</v>
      </c>
      <c r="K1385" s="13"/>
      <c r="L1385" s="73"/>
      <c r="M1385" s="74" t="s">
        <v>5125</v>
      </c>
      <c r="N1385" s="74" t="s">
        <v>5125</v>
      </c>
      <c r="O1385" s="74" t="s">
        <v>5125</v>
      </c>
      <c r="P1385" s="74"/>
      <c r="Q1385" s="74"/>
      <c r="R1385" s="74"/>
    </row>
    <row r="1386" spans="1:18">
      <c r="A1386" s="29">
        <v>241112000170</v>
      </c>
      <c r="B1386" s="59" t="s">
        <v>1430</v>
      </c>
      <c r="C1386" s="4" t="s">
        <v>1067</v>
      </c>
      <c r="D1386" s="4" t="s">
        <v>5091</v>
      </c>
      <c r="E1386" s="3" t="s">
        <v>5126</v>
      </c>
      <c r="F1386" s="3" t="s">
        <v>3558</v>
      </c>
      <c r="G1386" s="138" t="s">
        <v>2638</v>
      </c>
      <c r="H1386" s="60"/>
      <c r="J1386" s="64" t="s">
        <v>10739</v>
      </c>
      <c r="K1386" s="11"/>
      <c r="L1386" s="73" t="s">
        <v>5127</v>
      </c>
      <c r="M1386" s="74" t="s">
        <v>5128</v>
      </c>
      <c r="N1386" s="74"/>
      <c r="O1386" s="74"/>
      <c r="P1386" s="74"/>
      <c r="Q1386" s="74"/>
      <c r="R1386" s="74"/>
    </row>
    <row r="1387" spans="1:18">
      <c r="A1387" s="29">
        <v>260317180200</v>
      </c>
      <c r="B1387" s="4" t="s">
        <v>1067</v>
      </c>
      <c r="C1387" s="4" t="s">
        <v>1067</v>
      </c>
      <c r="D1387" s="4" t="s">
        <v>5091</v>
      </c>
      <c r="E1387" s="3" t="s">
        <v>10008</v>
      </c>
      <c r="F1387" s="303" t="s">
        <v>3489</v>
      </c>
      <c r="G1387" s="31" t="s">
        <v>2638</v>
      </c>
      <c r="H1387" s="300" t="s">
        <v>5124</v>
      </c>
      <c r="I1387" s="11"/>
      <c r="J1387" s="64" t="s">
        <v>10336</v>
      </c>
      <c r="K1387" s="302"/>
      <c r="L1387" s="302"/>
      <c r="M1387" s="302" t="s">
        <v>5125</v>
      </c>
      <c r="N1387" s="302" t="s">
        <v>5125</v>
      </c>
      <c r="O1387" s="302" t="s">
        <v>5125</v>
      </c>
      <c r="P1387" s="3"/>
      <c r="Q1387" s="3"/>
      <c r="R1387" s="301"/>
    </row>
    <row r="1388" spans="1:18">
      <c r="A1388" s="29">
        <v>241112000171</v>
      </c>
      <c r="B1388" s="59" t="s">
        <v>1430</v>
      </c>
      <c r="C1388" s="4" t="s">
        <v>1067</v>
      </c>
      <c r="D1388" s="4" t="s">
        <v>5091</v>
      </c>
      <c r="E1388" s="3" t="s">
        <v>5129</v>
      </c>
      <c r="F1388" s="3" t="s">
        <v>1924</v>
      </c>
      <c r="G1388" s="137" t="s">
        <v>1435</v>
      </c>
      <c r="H1388" s="60"/>
      <c r="J1388" s="109" t="s">
        <v>5130</v>
      </c>
      <c r="K1388" s="11"/>
      <c r="L1388" s="73" t="s">
        <v>5131</v>
      </c>
      <c r="M1388" s="74" t="s">
        <v>5132</v>
      </c>
      <c r="N1388" s="74" t="s">
        <v>5132</v>
      </c>
      <c r="O1388" s="74" t="s">
        <v>5132</v>
      </c>
      <c r="P1388" s="74"/>
      <c r="Q1388" s="74"/>
      <c r="R1388" s="74"/>
    </row>
    <row r="1389" spans="1:18">
      <c r="A1389" s="29">
        <v>250414120601</v>
      </c>
      <c r="B1389" s="59" t="s">
        <v>1430</v>
      </c>
      <c r="C1389" s="4" t="s">
        <v>1067</v>
      </c>
      <c r="D1389" s="4" t="s">
        <v>5091</v>
      </c>
      <c r="E1389" s="3" t="s">
        <v>5133</v>
      </c>
      <c r="F1389" s="3" t="s">
        <v>3444</v>
      </c>
      <c r="G1389" s="137" t="s">
        <v>1435</v>
      </c>
      <c r="H1389" s="60"/>
      <c r="J1389" s="64" t="s">
        <v>5134</v>
      </c>
      <c r="K1389" s="13"/>
      <c r="L1389" s="73"/>
      <c r="M1389" s="74"/>
      <c r="N1389" s="74" t="s">
        <v>5135</v>
      </c>
      <c r="O1389" s="74"/>
      <c r="P1389" s="74"/>
      <c r="Q1389" s="74"/>
      <c r="R1389" s="74"/>
    </row>
    <row r="1390" spans="1:18">
      <c r="A1390" s="29">
        <v>250414120602</v>
      </c>
      <c r="B1390" s="59" t="s">
        <v>1430</v>
      </c>
      <c r="C1390" s="4" t="s">
        <v>1067</v>
      </c>
      <c r="D1390" s="4" t="s">
        <v>5091</v>
      </c>
      <c r="E1390" s="3" t="s">
        <v>5136</v>
      </c>
      <c r="F1390" s="3" t="s">
        <v>3444</v>
      </c>
      <c r="G1390" s="137" t="s">
        <v>1435</v>
      </c>
      <c r="H1390" s="60"/>
      <c r="J1390" s="64" t="s">
        <v>5137</v>
      </c>
      <c r="K1390" s="13"/>
      <c r="L1390" s="73"/>
      <c r="M1390" s="74"/>
      <c r="N1390" s="74" t="s">
        <v>5138</v>
      </c>
      <c r="O1390" s="74"/>
      <c r="P1390" s="74"/>
      <c r="Q1390" s="74"/>
      <c r="R1390" s="74"/>
    </row>
    <row r="1391" spans="1:18">
      <c r="A1391" s="29">
        <v>250414120603</v>
      </c>
      <c r="B1391" s="59" t="s">
        <v>1430</v>
      </c>
      <c r="C1391" s="4" t="s">
        <v>1067</v>
      </c>
      <c r="D1391" s="4" t="s">
        <v>5091</v>
      </c>
      <c r="E1391" s="3" t="s">
        <v>5139</v>
      </c>
      <c r="F1391" s="3" t="s">
        <v>3444</v>
      </c>
      <c r="G1391" s="137" t="s">
        <v>1435</v>
      </c>
      <c r="H1391" s="60"/>
      <c r="J1391" s="64" t="s">
        <v>5140</v>
      </c>
      <c r="K1391" s="13"/>
      <c r="L1391" s="73"/>
      <c r="M1391" s="74"/>
      <c r="N1391" s="74" t="s">
        <v>5141</v>
      </c>
      <c r="O1391" s="74"/>
      <c r="P1391" s="74"/>
      <c r="Q1391" s="74"/>
      <c r="R1391" s="74"/>
    </row>
    <row r="1392" spans="1:18">
      <c r="A1392" s="29">
        <v>241112000172</v>
      </c>
      <c r="B1392" s="59" t="s">
        <v>1430</v>
      </c>
      <c r="C1392" s="4" t="s">
        <v>1067</v>
      </c>
      <c r="D1392" s="4" t="s">
        <v>5091</v>
      </c>
      <c r="E1392" s="3" t="s">
        <v>5142</v>
      </c>
      <c r="F1392" s="3" t="s">
        <v>5143</v>
      </c>
      <c r="G1392" s="137" t="s">
        <v>1435</v>
      </c>
      <c r="H1392" s="60"/>
      <c r="J1392" s="64" t="s">
        <v>5144</v>
      </c>
      <c r="K1392" s="11"/>
      <c r="L1392" s="73" t="s">
        <v>5145</v>
      </c>
      <c r="M1392" s="74" t="s">
        <v>5146</v>
      </c>
      <c r="N1392" s="74" t="s">
        <v>5146</v>
      </c>
      <c r="O1392" s="74" t="s">
        <v>5146</v>
      </c>
      <c r="P1392" s="74"/>
      <c r="Q1392" s="74"/>
      <c r="R1392" s="74"/>
    </row>
    <row r="1393" spans="1:18">
      <c r="A1393" s="29">
        <v>250625172702</v>
      </c>
      <c r="B1393" s="61"/>
      <c r="C1393" s="4" t="s">
        <v>1067</v>
      </c>
      <c r="D1393" s="4" t="s">
        <v>5091</v>
      </c>
      <c r="E1393" s="3" t="s">
        <v>5147</v>
      </c>
      <c r="F1393" s="3" t="s">
        <v>2618</v>
      </c>
      <c r="G1393" s="137" t="s">
        <v>1435</v>
      </c>
      <c r="H1393" s="62"/>
      <c r="J1393" s="64" t="s">
        <v>5148</v>
      </c>
      <c r="K1393" s="13" t="s">
        <v>5149</v>
      </c>
      <c r="L1393" s="73"/>
      <c r="M1393" s="74"/>
      <c r="N1393" s="74" t="s">
        <v>5150</v>
      </c>
      <c r="O1393" s="74"/>
      <c r="P1393" s="74"/>
      <c r="Q1393" s="74"/>
      <c r="R1393" s="74"/>
    </row>
    <row r="1394" spans="1:18">
      <c r="A1394" s="29">
        <v>241112000173</v>
      </c>
      <c r="B1394" s="59" t="s">
        <v>1430</v>
      </c>
      <c r="C1394" s="4" t="s">
        <v>1067</v>
      </c>
      <c r="D1394" s="4" t="s">
        <v>5091</v>
      </c>
      <c r="E1394" s="3" t="s">
        <v>5151</v>
      </c>
      <c r="F1394" s="3" t="s">
        <v>3454</v>
      </c>
      <c r="G1394" s="137" t="s">
        <v>1435</v>
      </c>
      <c r="H1394" s="60"/>
      <c r="J1394" s="64" t="s">
        <v>5152</v>
      </c>
      <c r="K1394" s="11"/>
      <c r="L1394" s="73" t="s">
        <v>5153</v>
      </c>
      <c r="M1394" s="74" t="s">
        <v>5154</v>
      </c>
      <c r="N1394" s="74" t="s">
        <v>5155</v>
      </c>
      <c r="O1394" s="74" t="s">
        <v>5154</v>
      </c>
      <c r="P1394" s="74"/>
      <c r="Q1394" s="74"/>
      <c r="R1394" s="74"/>
    </row>
    <row r="1395" spans="1:18">
      <c r="A1395" s="29">
        <v>250423100403</v>
      </c>
      <c r="B1395" s="59" t="s">
        <v>1430</v>
      </c>
      <c r="C1395" s="4" t="s">
        <v>1067</v>
      </c>
      <c r="D1395" s="4" t="s">
        <v>5091</v>
      </c>
      <c r="E1395" s="3" t="s">
        <v>5156</v>
      </c>
      <c r="F1395" s="3" t="s">
        <v>2236</v>
      </c>
      <c r="G1395" s="138" t="s">
        <v>1435</v>
      </c>
      <c r="H1395" s="60"/>
      <c r="J1395" s="64" t="s">
        <v>5157</v>
      </c>
      <c r="K1395" s="13"/>
      <c r="L1395" s="73"/>
      <c r="M1395" s="74"/>
      <c r="N1395" s="74" t="s">
        <v>5158</v>
      </c>
      <c r="O1395" s="74"/>
      <c r="P1395" s="74"/>
      <c r="Q1395" s="74"/>
      <c r="R1395" s="74"/>
    </row>
    <row r="1396" spans="1:18">
      <c r="A1396" s="29">
        <v>250423093001</v>
      </c>
      <c r="B1396" s="59" t="s">
        <v>1430</v>
      </c>
      <c r="C1396" s="4" t="s">
        <v>1067</v>
      </c>
      <c r="D1396" s="4" t="s">
        <v>5091</v>
      </c>
      <c r="E1396" s="3" t="s">
        <v>5159</v>
      </c>
      <c r="F1396" s="3" t="s">
        <v>3444</v>
      </c>
      <c r="G1396" s="138" t="s">
        <v>1435</v>
      </c>
      <c r="H1396" s="60"/>
      <c r="J1396" s="64" t="s">
        <v>5160</v>
      </c>
      <c r="K1396" s="13"/>
      <c r="L1396" s="73"/>
      <c r="M1396" s="74"/>
      <c r="N1396" s="74" t="s">
        <v>5161</v>
      </c>
      <c r="O1396" s="74"/>
      <c r="P1396" s="74"/>
      <c r="Q1396" s="74"/>
      <c r="R1396" s="74"/>
    </row>
    <row r="1397" spans="1:18">
      <c r="A1397" s="29">
        <v>241112000174</v>
      </c>
      <c r="B1397" s="59" t="s">
        <v>1430</v>
      </c>
      <c r="C1397" s="4" t="s">
        <v>1067</v>
      </c>
      <c r="D1397" s="4" t="s">
        <v>5091</v>
      </c>
      <c r="E1397" s="3" t="s">
        <v>5162</v>
      </c>
      <c r="F1397" s="3" t="s">
        <v>3617</v>
      </c>
      <c r="G1397" s="137" t="s">
        <v>1435</v>
      </c>
      <c r="H1397" s="60"/>
      <c r="J1397" s="109" t="s">
        <v>5163</v>
      </c>
      <c r="K1397" s="11" t="s">
        <v>5164</v>
      </c>
      <c r="L1397" s="73" t="s">
        <v>5165</v>
      </c>
      <c r="M1397" s="74" t="s">
        <v>5166</v>
      </c>
      <c r="N1397" s="74" t="s">
        <v>5166</v>
      </c>
      <c r="O1397" s="74" t="s">
        <v>5166</v>
      </c>
      <c r="P1397" s="74"/>
      <c r="Q1397" s="74"/>
      <c r="R1397" s="74"/>
    </row>
    <row r="1398" spans="1:18">
      <c r="A1398" s="29">
        <v>241112000175</v>
      </c>
      <c r="B1398" s="59" t="s">
        <v>1430</v>
      </c>
      <c r="C1398" s="4" t="s">
        <v>1067</v>
      </c>
      <c r="D1398" s="4" t="s">
        <v>5091</v>
      </c>
      <c r="E1398" s="3" t="s">
        <v>5167</v>
      </c>
      <c r="F1398" s="3" t="s">
        <v>3444</v>
      </c>
      <c r="G1398" s="137" t="s">
        <v>1435</v>
      </c>
      <c r="H1398" s="60"/>
      <c r="J1398" s="64" t="s">
        <v>5168</v>
      </c>
      <c r="K1398" s="11"/>
      <c r="L1398" s="73" t="s">
        <v>5169</v>
      </c>
      <c r="M1398" s="74" t="s">
        <v>5170</v>
      </c>
      <c r="N1398" s="74" t="s">
        <v>5171</v>
      </c>
      <c r="O1398" s="74" t="s">
        <v>5170</v>
      </c>
      <c r="P1398" s="74"/>
      <c r="Q1398" s="74"/>
      <c r="R1398" s="74"/>
    </row>
    <row r="1399" spans="1:18">
      <c r="A1399" s="29">
        <v>250625172705</v>
      </c>
      <c r="B1399" s="61"/>
      <c r="C1399" s="4" t="s">
        <v>1067</v>
      </c>
      <c r="D1399" s="4" t="s">
        <v>5091</v>
      </c>
      <c r="E1399" s="3" t="s">
        <v>5172</v>
      </c>
      <c r="F1399" s="3" t="s">
        <v>2618</v>
      </c>
      <c r="G1399" s="138" t="s">
        <v>1435</v>
      </c>
      <c r="H1399" s="62"/>
      <c r="J1399" s="64" t="s">
        <v>5173</v>
      </c>
      <c r="K1399" s="13" t="s">
        <v>5116</v>
      </c>
      <c r="L1399" s="73"/>
      <c r="M1399" s="74"/>
      <c r="N1399" s="74" t="s">
        <v>5174</v>
      </c>
      <c r="O1399" s="74"/>
      <c r="P1399" s="74"/>
      <c r="Q1399" s="74"/>
      <c r="R1399" s="74"/>
    </row>
    <row r="1400" spans="1:18">
      <c r="A1400" s="29">
        <v>250331121312</v>
      </c>
      <c r="B1400" s="59" t="s">
        <v>1430</v>
      </c>
      <c r="C1400" s="4" t="s">
        <v>1067</v>
      </c>
      <c r="D1400" s="4" t="s">
        <v>5175</v>
      </c>
      <c r="E1400" s="3" t="s">
        <v>5176</v>
      </c>
      <c r="F1400" s="3" t="s">
        <v>1578</v>
      </c>
      <c r="G1400" s="138" t="s">
        <v>1435</v>
      </c>
      <c r="H1400" s="60"/>
      <c r="J1400" s="64" t="s">
        <v>5177</v>
      </c>
      <c r="K1400" s="11"/>
      <c r="L1400" s="73"/>
      <c r="M1400" s="74"/>
      <c r="N1400" s="74"/>
      <c r="O1400" s="74"/>
      <c r="P1400" s="74"/>
      <c r="Q1400" s="74"/>
      <c r="R1400" s="74"/>
    </row>
    <row r="1401" spans="1:18">
      <c r="A1401" s="29">
        <v>251110110002</v>
      </c>
      <c r="B1401" s="61"/>
      <c r="C1401" s="4" t="s">
        <v>1067</v>
      </c>
      <c r="D1401" s="4" t="s">
        <v>5175</v>
      </c>
      <c r="E1401" s="3" t="s">
        <v>5178</v>
      </c>
      <c r="F1401" s="3" t="s">
        <v>1456</v>
      </c>
      <c r="G1401" s="138" t="s">
        <v>1435</v>
      </c>
      <c r="H1401" s="62"/>
      <c r="J1401" s="64" t="s">
        <v>5179</v>
      </c>
      <c r="K1401" s="13"/>
      <c r="L1401" s="73"/>
      <c r="M1401" s="74"/>
      <c r="N1401" s="74"/>
      <c r="O1401" s="74"/>
      <c r="P1401" s="74"/>
      <c r="Q1401" s="74"/>
      <c r="R1401" s="74"/>
    </row>
    <row r="1402" spans="1:18">
      <c r="A1402" s="29">
        <v>251110110001</v>
      </c>
      <c r="B1402" s="61"/>
      <c r="C1402" s="4" t="s">
        <v>1067</v>
      </c>
      <c r="D1402" s="4" t="s">
        <v>5175</v>
      </c>
      <c r="E1402" s="3" t="s">
        <v>5180</v>
      </c>
      <c r="F1402" s="3" t="s">
        <v>1438</v>
      </c>
      <c r="G1402" s="138" t="s">
        <v>1435</v>
      </c>
      <c r="H1402" s="62"/>
      <c r="J1402" s="64" t="s">
        <v>5181</v>
      </c>
      <c r="K1402" s="13"/>
      <c r="L1402" s="73"/>
      <c r="M1402" s="74"/>
      <c r="N1402" s="74"/>
      <c r="O1402" s="74"/>
      <c r="P1402" s="74"/>
      <c r="Q1402" s="74"/>
      <c r="R1402" s="74"/>
    </row>
    <row r="1403" spans="1:18">
      <c r="A1403" s="29">
        <v>250331121300</v>
      </c>
      <c r="B1403" s="59" t="s">
        <v>1430</v>
      </c>
      <c r="C1403" s="4" t="s">
        <v>1067</v>
      </c>
      <c r="D1403" s="4" t="s">
        <v>5175</v>
      </c>
      <c r="E1403" s="3" t="s">
        <v>5182</v>
      </c>
      <c r="F1403" s="3" t="s">
        <v>1748</v>
      </c>
      <c r="G1403" s="138" t="s">
        <v>1435</v>
      </c>
      <c r="H1403" s="60"/>
      <c r="J1403" s="64" t="s">
        <v>5183</v>
      </c>
      <c r="K1403" s="11"/>
      <c r="L1403" s="73"/>
      <c r="M1403" s="74"/>
      <c r="N1403" s="74"/>
      <c r="O1403" s="74"/>
      <c r="P1403" s="74"/>
      <c r="Q1403" s="74"/>
      <c r="R1403" s="74"/>
    </row>
    <row r="1404" spans="1:18">
      <c r="A1404" s="29">
        <v>251027112317</v>
      </c>
      <c r="B1404" s="61"/>
      <c r="C1404" s="4" t="s">
        <v>1067</v>
      </c>
      <c r="D1404" s="4" t="s">
        <v>5175</v>
      </c>
      <c r="E1404" s="3" t="s">
        <v>5184</v>
      </c>
      <c r="F1404" s="3" t="s">
        <v>2170</v>
      </c>
      <c r="G1404" s="137" t="s">
        <v>1435</v>
      </c>
      <c r="H1404" s="74"/>
      <c r="I1404" s="3"/>
      <c r="J1404" s="3" t="s">
        <v>5185</v>
      </c>
      <c r="K1404" s="137"/>
      <c r="L1404" s="266"/>
      <c r="M1404" s="267"/>
      <c r="N1404" s="74"/>
      <c r="O1404" s="74"/>
      <c r="Q1404" s="74"/>
      <c r="R1404" s="74"/>
    </row>
    <row r="1405" spans="1:18">
      <c r="A1405" s="29">
        <v>251110110000</v>
      </c>
      <c r="B1405" s="61"/>
      <c r="C1405" s="4" t="s">
        <v>1067</v>
      </c>
      <c r="D1405" s="4" t="s">
        <v>5175</v>
      </c>
      <c r="E1405" s="3" t="s">
        <v>5186</v>
      </c>
      <c r="F1405" s="3" t="s">
        <v>1438</v>
      </c>
      <c r="G1405" s="138" t="s">
        <v>1435</v>
      </c>
      <c r="H1405" s="62"/>
      <c r="J1405" s="64" t="s">
        <v>5187</v>
      </c>
      <c r="K1405" s="13"/>
      <c r="L1405" s="73"/>
      <c r="M1405" s="74"/>
      <c r="N1405" s="74"/>
      <c r="O1405" s="74"/>
      <c r="P1405" s="74"/>
      <c r="Q1405" s="74"/>
      <c r="R1405" s="74"/>
    </row>
    <row r="1406" spans="1:18">
      <c r="A1406" s="29">
        <v>250331121309</v>
      </c>
      <c r="B1406" s="59" t="s">
        <v>1430</v>
      </c>
      <c r="C1406" s="4" t="s">
        <v>1067</v>
      </c>
      <c r="D1406" s="4" t="s">
        <v>5175</v>
      </c>
      <c r="E1406" s="26" t="s">
        <v>5188</v>
      </c>
      <c r="F1406" s="3" t="s">
        <v>1506</v>
      </c>
      <c r="G1406" s="138" t="s">
        <v>1435</v>
      </c>
      <c r="H1406" s="60"/>
      <c r="J1406" s="64" t="s">
        <v>5189</v>
      </c>
      <c r="K1406" s="11"/>
      <c r="L1406" s="73"/>
      <c r="M1406" s="74"/>
      <c r="N1406" s="74"/>
      <c r="O1406" s="74"/>
      <c r="P1406" s="74"/>
      <c r="Q1406" s="74"/>
      <c r="R1406" s="74"/>
    </row>
    <row r="1407" spans="1:18">
      <c r="A1407" s="29">
        <v>250331121310</v>
      </c>
      <c r="B1407" s="59" t="s">
        <v>1430</v>
      </c>
      <c r="C1407" s="4" t="s">
        <v>1067</v>
      </c>
      <c r="D1407" s="4" t="s">
        <v>5175</v>
      </c>
      <c r="E1407" s="3" t="s">
        <v>5190</v>
      </c>
      <c r="F1407" s="3" t="s">
        <v>1459</v>
      </c>
      <c r="G1407" s="138" t="s">
        <v>1435</v>
      </c>
      <c r="H1407" s="60"/>
      <c r="J1407" s="64" t="s">
        <v>5191</v>
      </c>
      <c r="K1407" s="11"/>
      <c r="L1407" s="73"/>
      <c r="M1407" s="74"/>
      <c r="N1407" s="74"/>
      <c r="O1407" s="74"/>
      <c r="P1407" s="74"/>
      <c r="Q1407" s="74"/>
      <c r="R1407" s="74"/>
    </row>
    <row r="1408" spans="1:18">
      <c r="A1408" s="29">
        <v>250418220155</v>
      </c>
      <c r="B1408" s="59" t="s">
        <v>1430</v>
      </c>
      <c r="C1408" s="4" t="s">
        <v>1067</v>
      </c>
      <c r="D1408" s="4" t="s">
        <v>5175</v>
      </c>
      <c r="E1408" s="3" t="s">
        <v>5192</v>
      </c>
      <c r="F1408" s="3" t="s">
        <v>1748</v>
      </c>
      <c r="G1408" s="137" t="s">
        <v>1435</v>
      </c>
      <c r="H1408" s="60"/>
      <c r="J1408" s="64" t="s">
        <v>5193</v>
      </c>
      <c r="K1408" s="13"/>
      <c r="L1408" s="73"/>
      <c r="M1408" s="74"/>
      <c r="N1408" s="74"/>
      <c r="O1408" s="74"/>
      <c r="P1408" s="74"/>
      <c r="Q1408" s="74"/>
      <c r="R1408" s="74"/>
    </row>
    <row r="1409" spans="1:18">
      <c r="A1409" s="29">
        <v>250418220156</v>
      </c>
      <c r="B1409" s="59" t="s">
        <v>1430</v>
      </c>
      <c r="C1409" s="4" t="s">
        <v>1067</v>
      </c>
      <c r="D1409" s="4" t="s">
        <v>5175</v>
      </c>
      <c r="E1409" s="3" t="s">
        <v>5194</v>
      </c>
      <c r="F1409" s="3" t="s">
        <v>1748</v>
      </c>
      <c r="G1409" s="137" t="s">
        <v>1435</v>
      </c>
      <c r="H1409" s="60"/>
      <c r="J1409" s="64" t="s">
        <v>5195</v>
      </c>
      <c r="K1409" s="13"/>
      <c r="L1409" s="73"/>
      <c r="M1409" s="74"/>
      <c r="N1409" s="74"/>
      <c r="O1409" s="74"/>
      <c r="P1409" s="74"/>
      <c r="Q1409" s="74"/>
      <c r="R1409" s="74"/>
    </row>
    <row r="1410" spans="1:18">
      <c r="A1410" s="29">
        <v>250331121302</v>
      </c>
      <c r="B1410" s="59" t="s">
        <v>1430</v>
      </c>
      <c r="C1410" s="4" t="s">
        <v>1067</v>
      </c>
      <c r="D1410" s="4" t="s">
        <v>5175</v>
      </c>
      <c r="E1410" s="3" t="s">
        <v>5048</v>
      </c>
      <c r="F1410" s="3" t="s">
        <v>1456</v>
      </c>
      <c r="G1410" s="137" t="s">
        <v>1435</v>
      </c>
      <c r="H1410" s="60"/>
      <c r="J1410" s="64" t="s">
        <v>5196</v>
      </c>
      <c r="K1410" s="11"/>
      <c r="L1410" s="73"/>
      <c r="M1410" s="74"/>
      <c r="N1410" s="74"/>
      <c r="O1410" s="74"/>
      <c r="P1410" s="74"/>
      <c r="Q1410" s="74"/>
      <c r="R1410" s="74"/>
    </row>
    <row r="1411" spans="1:18">
      <c r="A1411" s="29">
        <v>250331121311</v>
      </c>
      <c r="B1411" s="59" t="s">
        <v>1430</v>
      </c>
      <c r="C1411" s="4" t="s">
        <v>1067</v>
      </c>
      <c r="D1411" s="4" t="s">
        <v>5175</v>
      </c>
      <c r="E1411" s="3" t="s">
        <v>2823</v>
      </c>
      <c r="F1411" s="3" t="s">
        <v>1506</v>
      </c>
      <c r="G1411" s="138" t="s">
        <v>1435</v>
      </c>
      <c r="H1411" s="60"/>
      <c r="J1411" s="64" t="s">
        <v>2824</v>
      </c>
      <c r="K1411" s="11"/>
      <c r="L1411" s="73"/>
      <c r="M1411" s="74"/>
      <c r="N1411" s="74"/>
      <c r="O1411" s="74"/>
      <c r="P1411" s="74"/>
      <c r="Q1411" s="74"/>
      <c r="R1411" s="74"/>
    </row>
    <row r="1412" spans="1:18">
      <c r="A1412" s="29">
        <v>250418220157</v>
      </c>
      <c r="B1412" s="59" t="s">
        <v>1430</v>
      </c>
      <c r="C1412" s="4" t="s">
        <v>1067</v>
      </c>
      <c r="D1412" s="4" t="s">
        <v>5175</v>
      </c>
      <c r="E1412" s="3" t="s">
        <v>5197</v>
      </c>
      <c r="F1412" s="3" t="s">
        <v>5198</v>
      </c>
      <c r="G1412" s="137" t="s">
        <v>1435</v>
      </c>
      <c r="H1412" s="60"/>
      <c r="J1412" s="64" t="s">
        <v>5199</v>
      </c>
      <c r="K1412" s="13"/>
      <c r="L1412" s="73"/>
      <c r="M1412" s="74"/>
      <c r="N1412" s="74"/>
      <c r="O1412" s="74"/>
      <c r="P1412" s="74"/>
      <c r="Q1412" s="74"/>
      <c r="R1412" s="74"/>
    </row>
    <row r="1413" spans="1:18">
      <c r="A1413" s="29">
        <v>250418220158</v>
      </c>
      <c r="B1413" s="59" t="s">
        <v>1430</v>
      </c>
      <c r="C1413" s="4" t="s">
        <v>1067</v>
      </c>
      <c r="D1413" s="4" t="s">
        <v>5175</v>
      </c>
      <c r="E1413" s="3" t="s">
        <v>5200</v>
      </c>
      <c r="F1413" s="3" t="s">
        <v>1748</v>
      </c>
      <c r="G1413" s="137" t="s">
        <v>1435</v>
      </c>
      <c r="H1413" s="60"/>
      <c r="J1413" s="64" t="s">
        <v>5201</v>
      </c>
      <c r="K1413" s="13"/>
      <c r="L1413" s="73"/>
      <c r="M1413" s="74"/>
      <c r="N1413" s="74"/>
      <c r="O1413" s="74"/>
      <c r="P1413" s="74"/>
      <c r="Q1413" s="74"/>
      <c r="R1413" s="74"/>
    </row>
    <row r="1414" spans="1:18">
      <c r="A1414" s="29">
        <v>250331121301</v>
      </c>
      <c r="B1414" s="59" t="s">
        <v>1430</v>
      </c>
      <c r="C1414" s="4" t="s">
        <v>1067</v>
      </c>
      <c r="D1414" s="4" t="s">
        <v>5175</v>
      </c>
      <c r="E1414" s="3" t="s">
        <v>5202</v>
      </c>
      <c r="F1414" s="3" t="s">
        <v>5203</v>
      </c>
      <c r="G1414" s="138" t="s">
        <v>1435</v>
      </c>
      <c r="H1414" s="60"/>
      <c r="J1414" s="64" t="s">
        <v>5204</v>
      </c>
      <c r="K1414" s="11"/>
      <c r="L1414" s="73"/>
      <c r="M1414" s="74"/>
      <c r="N1414" s="74"/>
      <c r="O1414" s="74"/>
      <c r="P1414" s="74"/>
      <c r="Q1414" s="74"/>
      <c r="R1414" s="74"/>
    </row>
    <row r="1415" spans="1:18">
      <c r="A1415" s="29">
        <v>250331121307</v>
      </c>
      <c r="B1415" s="59" t="s">
        <v>1430</v>
      </c>
      <c r="C1415" s="4" t="s">
        <v>1067</v>
      </c>
      <c r="D1415" s="4" t="s">
        <v>5175</v>
      </c>
      <c r="E1415" s="3" t="s">
        <v>5205</v>
      </c>
      <c r="F1415" s="3" t="s">
        <v>1506</v>
      </c>
      <c r="G1415" s="138" t="s">
        <v>1435</v>
      </c>
      <c r="H1415" s="60"/>
      <c r="J1415" s="64" t="s">
        <v>5206</v>
      </c>
      <c r="K1415" s="11"/>
      <c r="L1415" s="73"/>
      <c r="M1415" s="74"/>
      <c r="N1415" s="74"/>
      <c r="O1415" s="74"/>
      <c r="P1415" s="74"/>
      <c r="Q1415" s="74"/>
      <c r="R1415" s="74"/>
    </row>
    <row r="1416" spans="1:18">
      <c r="A1416" s="29">
        <v>250331121308</v>
      </c>
      <c r="B1416" s="59" t="s">
        <v>1430</v>
      </c>
      <c r="C1416" s="4" t="s">
        <v>1067</v>
      </c>
      <c r="D1416" s="4" t="s">
        <v>5175</v>
      </c>
      <c r="E1416" s="3" t="s">
        <v>5207</v>
      </c>
      <c r="F1416" s="3" t="s">
        <v>1459</v>
      </c>
      <c r="G1416" s="138" t="s">
        <v>1435</v>
      </c>
      <c r="H1416" s="60"/>
      <c r="J1416" s="64" t="s">
        <v>5208</v>
      </c>
      <c r="K1416" s="11"/>
      <c r="L1416" s="73"/>
      <c r="M1416" s="74"/>
      <c r="N1416" s="74"/>
      <c r="O1416" s="74"/>
      <c r="P1416" s="74"/>
      <c r="Q1416" s="74"/>
      <c r="R1416" s="74"/>
    </row>
    <row r="1417" spans="1:18">
      <c r="A1417" s="29">
        <v>250915181100</v>
      </c>
      <c r="B1417" s="61"/>
      <c r="C1417" s="4" t="s">
        <v>1067</v>
      </c>
      <c r="D1417" s="4" t="s">
        <v>5209</v>
      </c>
      <c r="E1417" s="3" t="s">
        <v>5210</v>
      </c>
      <c r="F1417" s="3" t="s">
        <v>1584</v>
      </c>
      <c r="G1417" s="139" t="s">
        <v>1435</v>
      </c>
      <c r="H1417" s="62"/>
      <c r="J1417" s="3" t="s">
        <v>5211</v>
      </c>
      <c r="K1417" s="13"/>
      <c r="L1417" s="73"/>
      <c r="M1417" s="74"/>
      <c r="N1417" s="74" t="s">
        <v>5212</v>
      </c>
      <c r="O1417" s="74"/>
      <c r="P1417" s="74"/>
      <c r="Q1417" s="74"/>
      <c r="R1417" s="74"/>
    </row>
    <row r="1418" spans="1:18" ht="29">
      <c r="A1418" s="29">
        <v>260212084000</v>
      </c>
      <c r="B1418" s="61"/>
      <c r="C1418" s="4" t="s">
        <v>1067</v>
      </c>
      <c r="D1418" s="4" t="s">
        <v>5209</v>
      </c>
      <c r="E1418" s="3" t="s">
        <v>5213</v>
      </c>
      <c r="F1418" s="354" t="s">
        <v>2738</v>
      </c>
      <c r="G1418" s="274" t="s">
        <v>1435</v>
      </c>
      <c r="H1418" s="62"/>
      <c r="J1418" s="110" t="s">
        <v>5214</v>
      </c>
      <c r="K1418" s="13"/>
      <c r="L1418" s="73"/>
      <c r="M1418" s="74"/>
      <c r="N1418" s="74"/>
      <c r="O1418" s="74"/>
      <c r="P1418" s="74"/>
      <c r="Q1418" s="74"/>
      <c r="R1418" s="74"/>
    </row>
    <row r="1419" spans="1:18" ht="29">
      <c r="A1419" s="29">
        <v>250827114500</v>
      </c>
      <c r="B1419" s="61"/>
      <c r="C1419" s="4" t="s">
        <v>1067</v>
      </c>
      <c r="D1419" s="4" t="s">
        <v>5209</v>
      </c>
      <c r="E1419" s="3" t="s">
        <v>5215</v>
      </c>
      <c r="F1419" s="3" t="s">
        <v>1919</v>
      </c>
      <c r="G1419" s="137" t="s">
        <v>1435</v>
      </c>
      <c r="H1419" s="62"/>
      <c r="J1419" s="110" t="s">
        <v>11206</v>
      </c>
      <c r="K1419" s="13"/>
      <c r="L1419" s="73"/>
      <c r="M1419" s="74"/>
      <c r="N1419" s="74" t="s">
        <v>5216</v>
      </c>
      <c r="O1419" s="74"/>
      <c r="P1419" s="74"/>
      <c r="Q1419" s="74"/>
      <c r="R1419" s="74"/>
    </row>
    <row r="1420" spans="1:18">
      <c r="A1420" s="29">
        <v>250827114300</v>
      </c>
      <c r="B1420" s="61"/>
      <c r="C1420" s="4" t="s">
        <v>1067</v>
      </c>
      <c r="D1420" s="4" t="s">
        <v>5209</v>
      </c>
      <c r="E1420" s="3" t="s">
        <v>5217</v>
      </c>
      <c r="F1420" s="3" t="s">
        <v>1978</v>
      </c>
      <c r="G1420" s="138" t="s">
        <v>1435</v>
      </c>
      <c r="H1420" s="62"/>
      <c r="J1420" s="3" t="s">
        <v>11207</v>
      </c>
      <c r="K1420" s="13"/>
      <c r="L1420" s="73"/>
      <c r="M1420" s="74"/>
      <c r="N1420" s="74" t="s">
        <v>5218</v>
      </c>
      <c r="O1420" s="74"/>
      <c r="P1420" s="74"/>
      <c r="Q1420" s="74"/>
      <c r="R1420" s="74"/>
    </row>
    <row r="1421" spans="1:18">
      <c r="A1421" s="29">
        <v>250807145600</v>
      </c>
      <c r="B1421" s="61"/>
      <c r="C1421" s="4" t="s">
        <v>1067</v>
      </c>
      <c r="D1421" s="4" t="s">
        <v>5209</v>
      </c>
      <c r="E1421" s="3" t="s">
        <v>5219</v>
      </c>
      <c r="F1421" s="3" t="s">
        <v>1584</v>
      </c>
      <c r="G1421" s="137" t="s">
        <v>1435</v>
      </c>
      <c r="H1421" s="62"/>
      <c r="J1421" s="3" t="s">
        <v>5220</v>
      </c>
      <c r="K1421" s="13"/>
      <c r="L1421" s="73"/>
      <c r="M1421" s="74"/>
      <c r="N1421" s="74" t="s">
        <v>5221</v>
      </c>
      <c r="O1421" s="74"/>
      <c r="P1421" s="74"/>
      <c r="Q1421" s="74"/>
      <c r="R1421" s="74"/>
    </row>
    <row r="1422" spans="1:18">
      <c r="A1422" s="29">
        <v>250430073101</v>
      </c>
      <c r="B1422" s="61"/>
      <c r="C1422" s="4" t="s">
        <v>1067</v>
      </c>
      <c r="D1422" s="4" t="s">
        <v>5209</v>
      </c>
      <c r="E1422" s="3" t="s">
        <v>5222</v>
      </c>
      <c r="F1422" s="3" t="s">
        <v>2016</v>
      </c>
      <c r="G1422" s="137" t="s">
        <v>1435</v>
      </c>
      <c r="H1422" s="62"/>
      <c r="J1422" s="64" t="s">
        <v>5223</v>
      </c>
      <c r="K1422" s="13"/>
      <c r="L1422" s="73"/>
      <c r="M1422" s="74"/>
      <c r="N1422" s="74"/>
      <c r="O1422" s="74"/>
      <c r="P1422" s="74"/>
      <c r="Q1422" s="74"/>
      <c r="R1422" s="74"/>
    </row>
    <row r="1423" spans="1:18">
      <c r="A1423" s="29">
        <v>250317120007</v>
      </c>
      <c r="B1423" s="59" t="s">
        <v>1430</v>
      </c>
      <c r="C1423" s="4" t="s">
        <v>1067</v>
      </c>
      <c r="D1423" s="4" t="s">
        <v>5224</v>
      </c>
      <c r="E1423" s="3" t="s">
        <v>5225</v>
      </c>
      <c r="F1423" s="3" t="s">
        <v>3023</v>
      </c>
      <c r="G1423" s="137" t="s">
        <v>1435</v>
      </c>
      <c r="H1423" s="60"/>
      <c r="J1423" s="64" t="s">
        <v>5226</v>
      </c>
      <c r="K1423" s="50" t="s">
        <v>5227</v>
      </c>
      <c r="L1423" s="73"/>
      <c r="M1423" s="74"/>
      <c r="N1423" s="74"/>
      <c r="O1423" s="74"/>
      <c r="P1423" s="74"/>
      <c r="Q1423" s="74"/>
      <c r="R1423" s="74"/>
    </row>
    <row r="1424" spans="1:18">
      <c r="A1424" s="29">
        <v>250718174700</v>
      </c>
      <c r="B1424" s="61"/>
      <c r="C1424" s="4" t="s">
        <v>1067</v>
      </c>
      <c r="D1424" s="4" t="s">
        <v>5224</v>
      </c>
      <c r="E1424" s="3" t="s">
        <v>5229</v>
      </c>
      <c r="F1424" s="3" t="s">
        <v>2788</v>
      </c>
      <c r="G1424" s="138" t="s">
        <v>1435</v>
      </c>
      <c r="H1424" s="62"/>
      <c r="J1424" s="64" t="s">
        <v>5230</v>
      </c>
      <c r="K1424" s="13"/>
      <c r="L1424" s="73"/>
      <c r="M1424" s="74"/>
      <c r="N1424" s="74"/>
      <c r="O1424" s="74"/>
      <c r="P1424" s="74"/>
      <c r="Q1424" s="74"/>
      <c r="R1424" s="74"/>
    </row>
    <row r="1425" spans="1:18">
      <c r="A1425" s="29">
        <v>250317120009</v>
      </c>
      <c r="B1425" s="59" t="s">
        <v>1430</v>
      </c>
      <c r="C1425" s="4" t="s">
        <v>1067</v>
      </c>
      <c r="D1425" s="4" t="s">
        <v>5224</v>
      </c>
      <c r="E1425" s="3" t="s">
        <v>5231</v>
      </c>
      <c r="F1425" s="3" t="s">
        <v>2079</v>
      </c>
      <c r="G1425" s="137" t="s">
        <v>1435</v>
      </c>
      <c r="H1425" s="60"/>
      <c r="J1425" t="s">
        <v>5232</v>
      </c>
      <c r="K1425" s="50"/>
      <c r="L1425" s="73"/>
      <c r="M1425" s="74"/>
      <c r="N1425" s="74"/>
      <c r="O1425" s="74"/>
      <c r="P1425" s="74"/>
      <c r="Q1425" s="74"/>
      <c r="R1425" s="74"/>
    </row>
    <row r="1426" spans="1:18">
      <c r="A1426" s="29">
        <v>250317120008</v>
      </c>
      <c r="B1426" s="59" t="s">
        <v>1430</v>
      </c>
      <c r="C1426" s="4" t="s">
        <v>1067</v>
      </c>
      <c r="D1426" s="4" t="s">
        <v>5224</v>
      </c>
      <c r="E1426" s="3" t="s">
        <v>10580</v>
      </c>
      <c r="F1426" s="3" t="s">
        <v>10581</v>
      </c>
      <c r="G1426" s="137" t="s">
        <v>1435</v>
      </c>
      <c r="H1426" s="60"/>
      <c r="J1426" s="64" t="s">
        <v>5228</v>
      </c>
      <c r="K1426" s="50"/>
      <c r="L1426" s="73"/>
      <c r="M1426" s="74"/>
      <c r="N1426" s="74"/>
      <c r="O1426" s="74"/>
      <c r="P1426" s="74"/>
      <c r="Q1426" s="74"/>
      <c r="R1426" s="74"/>
    </row>
    <row r="1427" spans="1:18">
      <c r="A1427" s="29">
        <v>250317120010</v>
      </c>
      <c r="B1427" s="59" t="s">
        <v>1430</v>
      </c>
      <c r="C1427" s="4" t="s">
        <v>1067</v>
      </c>
      <c r="D1427" s="4" t="s">
        <v>5224</v>
      </c>
      <c r="E1427" s="3" t="s">
        <v>5233</v>
      </c>
      <c r="F1427" s="3" t="s">
        <v>5234</v>
      </c>
      <c r="G1427" s="137" t="s">
        <v>1435</v>
      </c>
      <c r="H1427" s="60"/>
      <c r="J1427" s="64" t="s">
        <v>5235</v>
      </c>
      <c r="K1427" s="50"/>
      <c r="L1427" s="73"/>
      <c r="M1427" s="74"/>
      <c r="N1427" s="74"/>
      <c r="O1427" s="74" t="s">
        <v>5236</v>
      </c>
      <c r="P1427" s="74"/>
      <c r="Q1427" s="74"/>
      <c r="R1427" s="74"/>
    </row>
    <row r="1428" spans="1:18" ht="36">
      <c r="A1428" s="29">
        <v>260108144400</v>
      </c>
      <c r="B1428" s="59" t="s">
        <v>1430</v>
      </c>
      <c r="C1428" s="4" t="s">
        <v>1067</v>
      </c>
      <c r="D1428" s="4" t="s">
        <v>5224</v>
      </c>
      <c r="E1428" s="7" t="s">
        <v>10118</v>
      </c>
      <c r="F1428" s="3" t="s">
        <v>1840</v>
      </c>
      <c r="G1428" s="274" t="s">
        <v>1435</v>
      </c>
      <c r="H1428" s="60"/>
      <c r="J1428" s="3" t="s">
        <v>5237</v>
      </c>
      <c r="K1428" s="11"/>
      <c r="L1428" s="73"/>
      <c r="M1428" s="74"/>
      <c r="N1428" s="74"/>
      <c r="O1428" s="74"/>
      <c r="P1428" s="273" t="s">
        <v>5238</v>
      </c>
      <c r="Q1428" s="74"/>
      <c r="R1428" s="74"/>
    </row>
    <row r="1429" spans="1:18">
      <c r="A1429" s="29">
        <v>251125100004</v>
      </c>
      <c r="B1429" s="61"/>
      <c r="C1429" s="4" t="s">
        <v>1067</v>
      </c>
      <c r="D1429" s="4" t="s">
        <v>5239</v>
      </c>
      <c r="E1429" s="7" t="s">
        <v>5240</v>
      </c>
      <c r="F1429" s="3" t="s">
        <v>1578</v>
      </c>
      <c r="G1429" s="137" t="s">
        <v>1435</v>
      </c>
      <c r="H1429" s="62"/>
      <c r="J1429" s="3" t="s">
        <v>5241</v>
      </c>
      <c r="K1429" s="13"/>
      <c r="L1429" s="73"/>
      <c r="M1429" s="74"/>
      <c r="N1429" s="74"/>
      <c r="O1429" s="74"/>
      <c r="P1429" s="74"/>
      <c r="Q1429" s="74"/>
      <c r="R1429" s="74"/>
    </row>
    <row r="1430" spans="1:18">
      <c r="A1430" s="29">
        <v>250901001100</v>
      </c>
      <c r="B1430" s="61"/>
      <c r="C1430" s="4" t="s">
        <v>1067</v>
      </c>
      <c r="D1430" s="4" t="s">
        <v>5239</v>
      </c>
      <c r="E1430" s="3" t="s">
        <v>5242</v>
      </c>
      <c r="F1430" s="3" t="s">
        <v>1858</v>
      </c>
      <c r="G1430" s="138" t="s">
        <v>1435</v>
      </c>
      <c r="H1430" s="62"/>
      <c r="J1430" s="3" t="s">
        <v>5243</v>
      </c>
      <c r="K1430" s="13"/>
      <c r="L1430" s="73"/>
      <c r="M1430" s="74"/>
      <c r="N1430" s="74"/>
      <c r="O1430" s="74"/>
      <c r="P1430" s="74"/>
      <c r="Q1430" s="74"/>
      <c r="R1430" s="74"/>
    </row>
    <row r="1431" spans="1:18">
      <c r="A1431" s="29">
        <v>250901001101</v>
      </c>
      <c r="B1431" s="61"/>
      <c r="C1431" s="4" t="s">
        <v>1067</v>
      </c>
      <c r="D1431" s="4" t="s">
        <v>5239</v>
      </c>
      <c r="E1431" s="3" t="s">
        <v>5244</v>
      </c>
      <c r="F1431" s="3" t="s">
        <v>5245</v>
      </c>
      <c r="G1431" s="138" t="s">
        <v>1435</v>
      </c>
      <c r="H1431" s="62"/>
      <c r="J1431" s="3" t="s">
        <v>5246</v>
      </c>
      <c r="K1431" s="13"/>
      <c r="L1431" s="73"/>
      <c r="M1431" s="74"/>
      <c r="N1431" s="74"/>
      <c r="O1431" s="74"/>
      <c r="P1431" s="74"/>
      <c r="Q1431" s="74"/>
      <c r="R1431" s="74"/>
    </row>
    <row r="1432" spans="1:18">
      <c r="A1432" s="29">
        <v>250901001106</v>
      </c>
      <c r="B1432" s="61"/>
      <c r="C1432" s="4" t="s">
        <v>1067</v>
      </c>
      <c r="D1432" s="4" t="s">
        <v>5239</v>
      </c>
      <c r="E1432" s="3" t="s">
        <v>1783</v>
      </c>
      <c r="F1432" s="3" t="s">
        <v>1578</v>
      </c>
      <c r="G1432" s="138" t="s">
        <v>1435</v>
      </c>
      <c r="H1432" s="62"/>
      <c r="J1432" s="3" t="s">
        <v>1784</v>
      </c>
      <c r="K1432" s="13"/>
      <c r="L1432" s="73"/>
      <c r="M1432" s="74"/>
      <c r="N1432" s="74"/>
      <c r="O1432" s="74"/>
      <c r="P1432" s="74"/>
      <c r="Q1432" s="74"/>
      <c r="R1432" s="74"/>
    </row>
    <row r="1433" spans="1:18">
      <c r="A1433" s="29">
        <v>250901001103</v>
      </c>
      <c r="B1433" s="61"/>
      <c r="C1433" s="4" t="s">
        <v>1067</v>
      </c>
      <c r="D1433" s="4" t="s">
        <v>5239</v>
      </c>
      <c r="E1433" s="3" t="s">
        <v>5247</v>
      </c>
      <c r="F1433" s="3" t="s">
        <v>1800</v>
      </c>
      <c r="G1433" s="138" t="s">
        <v>1435</v>
      </c>
      <c r="H1433" s="62"/>
      <c r="J1433" s="3" t="s">
        <v>5248</v>
      </c>
      <c r="K1433" s="13"/>
      <c r="L1433" s="73"/>
      <c r="M1433" s="74"/>
      <c r="N1433" s="74"/>
      <c r="O1433" s="74"/>
      <c r="P1433" s="74"/>
      <c r="Q1433" s="74"/>
      <c r="R1433" s="74"/>
    </row>
    <row r="1434" spans="1:18">
      <c r="A1434" s="29">
        <v>250901001102</v>
      </c>
      <c r="B1434" s="61"/>
      <c r="C1434" s="4" t="s">
        <v>1067</v>
      </c>
      <c r="D1434" s="4" t="s">
        <v>5239</v>
      </c>
      <c r="E1434" s="3" t="s">
        <v>1785</v>
      </c>
      <c r="F1434" s="3" t="s">
        <v>1786</v>
      </c>
      <c r="G1434" s="138" t="s">
        <v>1435</v>
      </c>
      <c r="H1434" s="62"/>
      <c r="J1434" s="3" t="s">
        <v>5249</v>
      </c>
      <c r="K1434" s="13"/>
      <c r="L1434" s="73"/>
      <c r="M1434" s="74"/>
      <c r="N1434" s="74"/>
      <c r="O1434" s="74"/>
      <c r="P1434" s="74"/>
      <c r="Q1434" s="74"/>
      <c r="R1434" s="74"/>
    </row>
    <row r="1435" spans="1:18">
      <c r="A1435" s="29">
        <v>250901001104</v>
      </c>
      <c r="B1435" s="61"/>
      <c r="C1435" s="4" t="s">
        <v>1067</v>
      </c>
      <c r="D1435" s="4" t="s">
        <v>5239</v>
      </c>
      <c r="E1435" s="3" t="s">
        <v>1790</v>
      </c>
      <c r="F1435" s="3" t="s">
        <v>1578</v>
      </c>
      <c r="G1435" s="138" t="s">
        <v>1435</v>
      </c>
      <c r="H1435" s="62"/>
      <c r="J1435" s="3" t="s">
        <v>5250</v>
      </c>
      <c r="K1435" s="13"/>
      <c r="L1435" s="73"/>
      <c r="M1435" s="74"/>
      <c r="N1435" s="74"/>
      <c r="O1435" s="74"/>
      <c r="P1435" s="74"/>
      <c r="Q1435" s="74"/>
      <c r="R1435" s="74"/>
    </row>
    <row r="1436" spans="1:18">
      <c r="A1436" s="29">
        <v>250901001105</v>
      </c>
      <c r="B1436" s="61"/>
      <c r="C1436" s="4" t="s">
        <v>1067</v>
      </c>
      <c r="D1436" s="4" t="s">
        <v>5239</v>
      </c>
      <c r="E1436" s="3" t="s">
        <v>1792</v>
      </c>
      <c r="F1436" s="3" t="s">
        <v>1525</v>
      </c>
      <c r="G1436" s="138" t="s">
        <v>1435</v>
      </c>
      <c r="H1436" s="62"/>
      <c r="J1436" s="3" t="s">
        <v>5251</v>
      </c>
      <c r="K1436" s="13"/>
      <c r="L1436" s="73"/>
      <c r="M1436" s="74"/>
      <c r="N1436" s="74"/>
      <c r="O1436" s="74"/>
      <c r="P1436" s="74"/>
      <c r="Q1436" s="74"/>
      <c r="R1436" s="74"/>
    </row>
    <row r="1437" spans="1:18">
      <c r="A1437" s="29">
        <v>250901001107</v>
      </c>
      <c r="B1437" s="61"/>
      <c r="C1437" s="4" t="s">
        <v>1067</v>
      </c>
      <c r="D1437" s="4" t="s">
        <v>5239</v>
      </c>
      <c r="E1437" s="3" t="s">
        <v>1797</v>
      </c>
      <c r="F1437" s="3" t="s">
        <v>1525</v>
      </c>
      <c r="G1437" s="138" t="s">
        <v>1435</v>
      </c>
      <c r="H1437" s="62"/>
      <c r="J1437" s="3" t="s">
        <v>1798</v>
      </c>
      <c r="K1437" s="13"/>
      <c r="L1437" s="73"/>
      <c r="M1437" s="74"/>
      <c r="N1437" s="74"/>
      <c r="O1437" s="74"/>
      <c r="P1437" s="74"/>
      <c r="Q1437" s="74"/>
      <c r="R1437" s="74"/>
    </row>
    <row r="1438" spans="1:18">
      <c r="A1438" s="29">
        <v>250203180200</v>
      </c>
      <c r="B1438" s="59" t="s">
        <v>1430</v>
      </c>
      <c r="C1438" s="4" t="s">
        <v>1067</v>
      </c>
      <c r="D1438" s="4" t="s">
        <v>3443</v>
      </c>
      <c r="E1438" s="3" t="s">
        <v>5252</v>
      </c>
      <c r="F1438" s="3" t="s">
        <v>3451</v>
      </c>
      <c r="G1438" s="138" t="s">
        <v>1435</v>
      </c>
      <c r="H1438" s="60"/>
      <c r="J1438" s="64" t="s">
        <v>5253</v>
      </c>
      <c r="K1438" s="13"/>
      <c r="L1438" s="73"/>
      <c r="M1438" s="74" t="s">
        <v>5254</v>
      </c>
      <c r="N1438" s="74"/>
      <c r="O1438" s="74"/>
      <c r="P1438" s="74"/>
      <c r="Q1438" s="74"/>
      <c r="R1438" s="74"/>
    </row>
    <row r="1439" spans="1:18">
      <c r="A1439" s="29">
        <v>250203180201</v>
      </c>
      <c r="B1439" s="59" t="s">
        <v>1430</v>
      </c>
      <c r="C1439" s="4" t="s">
        <v>1067</v>
      </c>
      <c r="D1439" s="4" t="s">
        <v>3443</v>
      </c>
      <c r="E1439" s="3" t="s">
        <v>5255</v>
      </c>
      <c r="F1439" s="3" t="s">
        <v>3451</v>
      </c>
      <c r="G1439" s="138" t="s">
        <v>1435</v>
      </c>
      <c r="H1439" s="60"/>
      <c r="J1439" s="64" t="s">
        <v>5256</v>
      </c>
      <c r="K1439" s="13"/>
      <c r="L1439" s="73"/>
      <c r="M1439" s="74" t="s">
        <v>5257</v>
      </c>
      <c r="N1439" s="74"/>
      <c r="O1439" s="74"/>
      <c r="P1439" s="74"/>
      <c r="Q1439" s="74"/>
      <c r="R1439" s="74"/>
    </row>
    <row r="1440" spans="1:18">
      <c r="A1440" s="29">
        <v>260313123600</v>
      </c>
      <c r="B1440" s="61"/>
      <c r="C1440" s="4" t="s">
        <v>1067</v>
      </c>
      <c r="D1440" s="4" t="s">
        <v>5258</v>
      </c>
      <c r="E1440" s="3" t="s">
        <v>6312</v>
      </c>
      <c r="F1440" s="3" t="s">
        <v>10146</v>
      </c>
      <c r="G1440" s="31" t="s">
        <v>1435</v>
      </c>
      <c r="H1440" s="62"/>
      <c r="J1440" s="3" t="s">
        <v>10147</v>
      </c>
      <c r="K1440" s="13"/>
      <c r="L1440" s="73"/>
      <c r="M1440" s="287" t="s">
        <v>10148</v>
      </c>
      <c r="N1440" s="74"/>
      <c r="O1440" s="74"/>
      <c r="P1440" s="74"/>
      <c r="Q1440" s="74"/>
      <c r="R1440" s="74"/>
    </row>
    <row r="1441" spans="1:18">
      <c r="A1441" s="29">
        <v>241112000177</v>
      </c>
      <c r="B1441" s="4" t="s">
        <v>1430</v>
      </c>
      <c r="C1441" s="4" t="s">
        <v>1067</v>
      </c>
      <c r="D1441" s="4" t="s">
        <v>5258</v>
      </c>
      <c r="E1441" s="3" t="s">
        <v>2506</v>
      </c>
      <c r="F1441" s="3" t="s">
        <v>2507</v>
      </c>
      <c r="G1441" s="137" t="s">
        <v>1435</v>
      </c>
      <c r="H1441" s="60"/>
      <c r="J1441" s="64" t="s">
        <v>2508</v>
      </c>
      <c r="K1441" s="2"/>
      <c r="L1441" s="73" t="s">
        <v>5259</v>
      </c>
      <c r="M1441" s="74" t="s">
        <v>5260</v>
      </c>
      <c r="N1441" s="74" t="s">
        <v>5261</v>
      </c>
      <c r="O1441" s="74"/>
      <c r="P1441" s="74"/>
      <c r="Q1441" s="74"/>
      <c r="R1441" s="74"/>
    </row>
    <row r="1442" spans="1:18">
      <c r="A1442" s="29">
        <v>241112000178</v>
      </c>
      <c r="B1442" s="59" t="s">
        <v>1430</v>
      </c>
      <c r="C1442" s="4" t="s">
        <v>1067</v>
      </c>
      <c r="D1442" s="4" t="s">
        <v>5258</v>
      </c>
      <c r="E1442" s="3" t="s">
        <v>2549</v>
      </c>
      <c r="F1442" s="3" t="s">
        <v>1578</v>
      </c>
      <c r="G1442" s="138" t="s">
        <v>1435</v>
      </c>
      <c r="H1442" s="60"/>
      <c r="J1442" s="109" t="s">
        <v>5262</v>
      </c>
      <c r="K1442" s="11" t="s">
        <v>5263</v>
      </c>
      <c r="L1442" s="73" t="s">
        <v>5264</v>
      </c>
      <c r="M1442" s="74" t="s">
        <v>5265</v>
      </c>
      <c r="N1442" s="74"/>
      <c r="O1442" s="74"/>
      <c r="P1442" s="74"/>
      <c r="Q1442" s="74"/>
      <c r="R1442" s="74"/>
    </row>
    <row r="1443" spans="1:18">
      <c r="A1443" s="29">
        <v>241112000179</v>
      </c>
      <c r="B1443" s="59" t="s">
        <v>1430</v>
      </c>
      <c r="C1443" s="4" t="s">
        <v>1067</v>
      </c>
      <c r="D1443" s="4" t="s">
        <v>5258</v>
      </c>
      <c r="E1443" s="3" t="s">
        <v>2555</v>
      </c>
      <c r="F1443" s="3" t="s">
        <v>1456</v>
      </c>
      <c r="G1443" s="137" t="s">
        <v>1435</v>
      </c>
      <c r="H1443" s="60"/>
      <c r="J1443" s="109" t="s">
        <v>5266</v>
      </c>
      <c r="K1443" s="11" t="s">
        <v>5267</v>
      </c>
      <c r="L1443" s="73" t="s">
        <v>5268</v>
      </c>
      <c r="M1443" s="74" t="s">
        <v>5269</v>
      </c>
      <c r="N1443" s="74" t="s">
        <v>5270</v>
      </c>
      <c r="O1443" s="74"/>
      <c r="P1443" s="74"/>
      <c r="Q1443" s="74"/>
      <c r="R1443" s="74"/>
    </row>
    <row r="1444" spans="1:18">
      <c r="A1444" s="29">
        <v>250327121304</v>
      </c>
      <c r="B1444" s="59" t="s">
        <v>1430</v>
      </c>
      <c r="C1444" s="4" t="s">
        <v>1067</v>
      </c>
      <c r="D1444" s="4" t="s">
        <v>5258</v>
      </c>
      <c r="E1444" s="3" t="s">
        <v>5271</v>
      </c>
      <c r="F1444" s="3" t="s">
        <v>3469</v>
      </c>
      <c r="G1444" s="137" t="s">
        <v>1435</v>
      </c>
      <c r="H1444" s="60"/>
      <c r="J1444" s="64" t="s">
        <v>5272</v>
      </c>
      <c r="K1444" s="13"/>
      <c r="L1444" s="73" t="s">
        <v>5273</v>
      </c>
      <c r="M1444" s="74" t="s">
        <v>5274</v>
      </c>
      <c r="N1444" s="74" t="s">
        <v>5274</v>
      </c>
      <c r="O1444" s="73" t="s">
        <v>5274</v>
      </c>
      <c r="P1444" s="74"/>
      <c r="Q1444" s="74" t="s">
        <v>10709</v>
      </c>
      <c r="R1444" s="74"/>
    </row>
    <row r="1445" spans="1:18">
      <c r="A1445" s="29">
        <v>241112000180</v>
      </c>
      <c r="B1445" s="59" t="s">
        <v>1430</v>
      </c>
      <c r="C1445" s="4" t="s">
        <v>1067</v>
      </c>
      <c r="D1445" s="4" t="s">
        <v>5258</v>
      </c>
      <c r="E1445" s="3" t="s">
        <v>3073</v>
      </c>
      <c r="F1445" s="3" t="s">
        <v>3074</v>
      </c>
      <c r="G1445" s="137" t="s">
        <v>1435</v>
      </c>
      <c r="H1445" s="60"/>
      <c r="I1445" s="118" t="s">
        <v>1403</v>
      </c>
      <c r="J1445" s="64" t="s">
        <v>3075</v>
      </c>
      <c r="K1445" s="11" t="s">
        <v>5275</v>
      </c>
      <c r="L1445" s="73" t="s">
        <v>5276</v>
      </c>
      <c r="M1445" s="74" t="s">
        <v>5277</v>
      </c>
      <c r="N1445" s="74" t="s">
        <v>5278</v>
      </c>
      <c r="O1445" s="74"/>
      <c r="P1445" s="74"/>
      <c r="Q1445" s="74"/>
      <c r="R1445" s="74"/>
    </row>
    <row r="1446" spans="1:18">
      <c r="A1446" s="29">
        <v>241112000181</v>
      </c>
      <c r="B1446" s="59" t="s">
        <v>1430</v>
      </c>
      <c r="C1446" s="4" t="s">
        <v>1067</v>
      </c>
      <c r="D1446" s="4" t="s">
        <v>5258</v>
      </c>
      <c r="E1446" s="3" t="s">
        <v>2587</v>
      </c>
      <c r="F1446" s="3" t="s">
        <v>2588</v>
      </c>
      <c r="G1446" s="137" t="s">
        <v>1435</v>
      </c>
      <c r="H1446" s="60"/>
      <c r="J1446" s="64" t="s">
        <v>5279</v>
      </c>
      <c r="K1446" s="11" t="s">
        <v>2591</v>
      </c>
      <c r="L1446" s="73" t="s">
        <v>5280</v>
      </c>
      <c r="M1446" s="74" t="s">
        <v>5281</v>
      </c>
      <c r="N1446" s="74" t="s">
        <v>5282</v>
      </c>
      <c r="O1446" s="74"/>
      <c r="P1446" s="74"/>
      <c r="Q1446" s="74"/>
      <c r="R1446" s="74"/>
    </row>
    <row r="1447" spans="1:18">
      <c r="A1447" s="29">
        <v>241112000182</v>
      </c>
      <c r="B1447" s="59" t="s">
        <v>1430</v>
      </c>
      <c r="C1447" s="4" t="s">
        <v>1067</v>
      </c>
      <c r="D1447" s="4" t="s">
        <v>5258</v>
      </c>
      <c r="E1447" s="3" t="s">
        <v>2595</v>
      </c>
      <c r="F1447" s="3" t="s">
        <v>1840</v>
      </c>
      <c r="G1447" s="138" t="s">
        <v>1435</v>
      </c>
      <c r="H1447" s="60"/>
      <c r="J1447" s="64" t="s">
        <v>2596</v>
      </c>
      <c r="K1447" s="11" t="s">
        <v>5283</v>
      </c>
      <c r="L1447" s="73" t="s">
        <v>5284</v>
      </c>
      <c r="M1447" s="74" t="s">
        <v>5285</v>
      </c>
      <c r="N1447" s="74" t="s">
        <v>5286</v>
      </c>
      <c r="O1447" s="74"/>
      <c r="P1447" s="74"/>
      <c r="Q1447" s="74"/>
      <c r="R1447" s="74"/>
    </row>
    <row r="1448" spans="1:18">
      <c r="A1448" s="29">
        <v>251118094600</v>
      </c>
      <c r="B1448" s="61"/>
      <c r="C1448" s="4" t="s">
        <v>1067</v>
      </c>
      <c r="D1448" s="4" t="s">
        <v>5258</v>
      </c>
      <c r="E1448" s="3" t="s">
        <v>3080</v>
      </c>
      <c r="F1448" s="3" t="s">
        <v>3061</v>
      </c>
      <c r="G1448" s="137" t="s">
        <v>1435</v>
      </c>
      <c r="H1448" s="62"/>
      <c r="J1448" s="3" t="s">
        <v>3081</v>
      </c>
      <c r="K1448" s="13"/>
      <c r="L1448" s="73" t="s">
        <v>5276</v>
      </c>
      <c r="M1448" s="74" t="s">
        <v>5287</v>
      </c>
      <c r="N1448" s="74" t="s">
        <v>5278</v>
      </c>
      <c r="O1448" s="74" t="s">
        <v>5288</v>
      </c>
      <c r="P1448" s="74"/>
      <c r="Q1448" s="74"/>
      <c r="R1448" s="74"/>
    </row>
    <row r="1449" spans="1:18">
      <c r="A1449" s="29">
        <v>241112000183</v>
      </c>
      <c r="B1449" s="59" t="s">
        <v>1430</v>
      </c>
      <c r="C1449" s="4" t="s">
        <v>1067</v>
      </c>
      <c r="D1449" s="4" t="s">
        <v>5258</v>
      </c>
      <c r="E1449" s="3" t="s">
        <v>2687</v>
      </c>
      <c r="F1449" s="3" t="s">
        <v>2507</v>
      </c>
      <c r="G1449" s="137" t="s">
        <v>1435</v>
      </c>
      <c r="H1449" s="60"/>
      <c r="J1449" s="64" t="s">
        <v>2688</v>
      </c>
      <c r="K1449" s="2"/>
      <c r="L1449" s="73" t="s">
        <v>5289</v>
      </c>
      <c r="M1449" s="74" t="s">
        <v>5290</v>
      </c>
      <c r="N1449" s="74" t="s">
        <v>5291</v>
      </c>
      <c r="O1449" s="74"/>
      <c r="P1449" s="74"/>
      <c r="Q1449" s="74"/>
      <c r="R1449" s="74"/>
    </row>
    <row r="1450" spans="1:18">
      <c r="A1450" s="29">
        <v>241112000184</v>
      </c>
      <c r="B1450" s="59" t="s">
        <v>1430</v>
      </c>
      <c r="C1450" s="4" t="s">
        <v>1067</v>
      </c>
      <c r="D1450" s="4" t="s">
        <v>5258</v>
      </c>
      <c r="E1450" s="3" t="s">
        <v>2707</v>
      </c>
      <c r="F1450" s="3" t="s">
        <v>2708</v>
      </c>
      <c r="G1450" s="138" t="s">
        <v>1435</v>
      </c>
      <c r="H1450" s="60"/>
      <c r="J1450" s="64" t="s">
        <v>2709</v>
      </c>
      <c r="K1450" s="11" t="s">
        <v>5292</v>
      </c>
      <c r="L1450" s="73" t="s">
        <v>5293</v>
      </c>
      <c r="M1450" s="74" t="s">
        <v>5294</v>
      </c>
      <c r="N1450" s="74" t="s">
        <v>5295</v>
      </c>
      <c r="O1450" s="74"/>
      <c r="P1450" s="74"/>
      <c r="Q1450" s="74"/>
      <c r="R1450" s="74"/>
    </row>
    <row r="1451" spans="1:18">
      <c r="A1451" s="29">
        <v>250425125002</v>
      </c>
      <c r="B1451" s="61"/>
      <c r="C1451" s="4" t="s">
        <v>1067</v>
      </c>
      <c r="D1451" s="4" t="s">
        <v>5258</v>
      </c>
      <c r="E1451" s="3" t="s">
        <v>5296</v>
      </c>
      <c r="F1451" s="3" t="s">
        <v>2232</v>
      </c>
      <c r="G1451" s="137" t="s">
        <v>1435</v>
      </c>
      <c r="H1451" s="62"/>
      <c r="J1451" s="64" t="s">
        <v>5297</v>
      </c>
      <c r="K1451" s="13"/>
      <c r="L1451" s="73"/>
      <c r="M1451" s="74" t="s">
        <v>5298</v>
      </c>
      <c r="N1451" s="74" t="s">
        <v>5299</v>
      </c>
      <c r="O1451" s="74"/>
      <c r="P1451" s="74"/>
      <c r="Q1451" s="74"/>
      <c r="R1451" s="74"/>
    </row>
    <row r="1452" spans="1:18">
      <c r="A1452" s="29">
        <v>250425125001</v>
      </c>
      <c r="B1452" s="61"/>
      <c r="C1452" s="4" t="s">
        <v>1067</v>
      </c>
      <c r="D1452" s="4" t="s">
        <v>5258</v>
      </c>
      <c r="E1452" s="3" t="s">
        <v>5300</v>
      </c>
      <c r="F1452" s="3" t="s">
        <v>1919</v>
      </c>
      <c r="G1452" s="137" t="s">
        <v>1435</v>
      </c>
      <c r="H1452" s="62"/>
      <c r="J1452" s="64" t="s">
        <v>5301</v>
      </c>
      <c r="K1452" s="13"/>
      <c r="L1452" s="73"/>
      <c r="M1452" s="74" t="s">
        <v>5302</v>
      </c>
      <c r="N1452" s="74" t="s">
        <v>5303</v>
      </c>
      <c r="O1452" s="74"/>
      <c r="P1452" s="74"/>
      <c r="Q1452" s="74"/>
      <c r="R1452" s="74"/>
    </row>
    <row r="1453" spans="1:18">
      <c r="A1453" s="29">
        <v>250425125000</v>
      </c>
      <c r="B1453" s="61"/>
      <c r="C1453" s="4" t="s">
        <v>1067</v>
      </c>
      <c r="D1453" s="4" t="s">
        <v>5258</v>
      </c>
      <c r="E1453" s="3" t="s">
        <v>5048</v>
      </c>
      <c r="F1453" s="3" t="s">
        <v>1456</v>
      </c>
      <c r="G1453" s="137" t="s">
        <v>1435</v>
      </c>
      <c r="H1453" s="62"/>
      <c r="J1453" s="64" t="s">
        <v>5304</v>
      </c>
      <c r="K1453" s="13"/>
      <c r="L1453" s="73"/>
      <c r="M1453" s="74"/>
      <c r="N1453" s="74" t="s">
        <v>5305</v>
      </c>
      <c r="O1453" s="74"/>
      <c r="P1453" s="74"/>
      <c r="Q1453" s="74"/>
      <c r="R1453" s="74"/>
    </row>
    <row r="1454" spans="1:18">
      <c r="A1454" s="29">
        <v>241112000185</v>
      </c>
      <c r="B1454" s="59" t="s">
        <v>1430</v>
      </c>
      <c r="C1454" s="4" t="s">
        <v>1067</v>
      </c>
      <c r="D1454" s="4" t="s">
        <v>5258</v>
      </c>
      <c r="E1454" s="3" t="s">
        <v>5306</v>
      </c>
      <c r="F1454" s="3" t="s">
        <v>1444</v>
      </c>
      <c r="G1454" s="138" t="s">
        <v>1435</v>
      </c>
      <c r="H1454" s="60"/>
      <c r="J1454" s="64" t="s">
        <v>5307</v>
      </c>
      <c r="K1454" s="11" t="s">
        <v>5308</v>
      </c>
      <c r="L1454" s="73" t="s">
        <v>5309</v>
      </c>
      <c r="M1454" s="74" t="s">
        <v>5310</v>
      </c>
      <c r="N1454" s="74" t="s">
        <v>5311</v>
      </c>
      <c r="O1454" s="74"/>
      <c r="P1454" s="74"/>
      <c r="Q1454" s="74"/>
      <c r="R1454" s="74"/>
    </row>
    <row r="1455" spans="1:18">
      <c r="A1455" s="29">
        <v>250425100319</v>
      </c>
      <c r="B1455" s="61"/>
      <c r="C1455" s="4" t="s">
        <v>1067</v>
      </c>
      <c r="D1455" s="4" t="s">
        <v>5258</v>
      </c>
      <c r="E1455" s="3" t="s">
        <v>5312</v>
      </c>
      <c r="F1455" s="3" t="s">
        <v>2228</v>
      </c>
      <c r="G1455" s="137" t="s">
        <v>1435</v>
      </c>
      <c r="H1455" s="62"/>
      <c r="J1455" s="64" t="s">
        <v>5313</v>
      </c>
      <c r="K1455" s="13"/>
      <c r="L1455" s="73"/>
      <c r="M1455" s="74" t="s">
        <v>5298</v>
      </c>
      <c r="N1455" s="74" t="s">
        <v>5314</v>
      </c>
      <c r="O1455" s="74"/>
      <c r="P1455" s="74"/>
      <c r="Q1455" s="74"/>
      <c r="R1455" s="74"/>
    </row>
    <row r="1456" spans="1:18">
      <c r="A1456" s="29">
        <v>251110163200</v>
      </c>
      <c r="B1456" s="98" t="s">
        <v>1430</v>
      </c>
      <c r="C1456" s="4" t="s">
        <v>1067</v>
      </c>
      <c r="D1456" s="4" t="s">
        <v>5258</v>
      </c>
      <c r="E1456" s="3" t="s">
        <v>5315</v>
      </c>
      <c r="F1456" s="3" t="s">
        <v>2362</v>
      </c>
      <c r="G1456" s="137" t="s">
        <v>1435</v>
      </c>
      <c r="H1456" s="82"/>
      <c r="J1456" s="3" t="s">
        <v>5316</v>
      </c>
      <c r="K1456" s="11" t="s">
        <v>5317</v>
      </c>
      <c r="L1456" s="73" t="s">
        <v>5318</v>
      </c>
      <c r="M1456" s="74" t="s">
        <v>5319</v>
      </c>
      <c r="N1456" s="74" t="s">
        <v>10603</v>
      </c>
      <c r="O1456" s="74" t="s">
        <v>5319</v>
      </c>
      <c r="P1456" s="74"/>
      <c r="Q1456" s="74" t="s">
        <v>10710</v>
      </c>
      <c r="R1456" s="74"/>
    </row>
    <row r="1457" spans="1:18">
      <c r="A1457" s="29">
        <v>251110163201</v>
      </c>
      <c r="B1457" s="98" t="s">
        <v>1430</v>
      </c>
      <c r="C1457" s="4" t="s">
        <v>1067</v>
      </c>
      <c r="D1457" s="4" t="s">
        <v>5258</v>
      </c>
      <c r="E1457" s="3" t="s">
        <v>5321</v>
      </c>
      <c r="F1457" s="3" t="s">
        <v>4898</v>
      </c>
      <c r="G1457" s="137" t="s">
        <v>1435</v>
      </c>
      <c r="H1457" s="82"/>
      <c r="J1457" s="3" t="s">
        <v>5322</v>
      </c>
      <c r="K1457" s="11" t="s">
        <v>5323</v>
      </c>
      <c r="L1457" s="73" t="s">
        <v>5324</v>
      </c>
      <c r="M1457" s="74" t="s">
        <v>5325</v>
      </c>
      <c r="N1457" s="74" t="s">
        <v>10604</v>
      </c>
      <c r="O1457" s="74" t="s">
        <v>5325</v>
      </c>
      <c r="P1457" s="74"/>
      <c r="Q1457" s="74" t="s">
        <v>10710</v>
      </c>
      <c r="R1457" s="74"/>
    </row>
    <row r="1458" spans="1:18">
      <c r="A1458" s="29">
        <v>260313124600</v>
      </c>
      <c r="B1458" s="61"/>
      <c r="C1458" s="4" t="s">
        <v>1067</v>
      </c>
      <c r="D1458" s="4" t="s">
        <v>5258</v>
      </c>
      <c r="E1458" s="3" t="s">
        <v>10149</v>
      </c>
      <c r="F1458" s="3" t="s">
        <v>10182</v>
      </c>
      <c r="G1458" s="31" t="s">
        <v>1435</v>
      </c>
      <c r="H1458" s="62"/>
      <c r="J1458" s="3" t="s">
        <v>10151</v>
      </c>
      <c r="K1458" s="13"/>
      <c r="L1458" s="73"/>
      <c r="M1458" s="74" t="s">
        <v>10150</v>
      </c>
      <c r="N1458" s="74"/>
      <c r="O1458" s="74"/>
      <c r="P1458" s="74"/>
      <c r="Q1458" s="74"/>
      <c r="R1458" s="74"/>
    </row>
    <row r="1459" spans="1:18">
      <c r="A1459" s="29">
        <v>251217103900</v>
      </c>
      <c r="B1459" s="61"/>
      <c r="C1459" s="4" t="s">
        <v>1067</v>
      </c>
      <c r="D1459" s="4" t="s">
        <v>5258</v>
      </c>
      <c r="E1459" s="3" t="s">
        <v>5326</v>
      </c>
      <c r="F1459" s="3" t="s">
        <v>3469</v>
      </c>
      <c r="G1459" s="137" t="s">
        <v>1435</v>
      </c>
      <c r="H1459" s="62"/>
      <c r="J1459" s="3" t="s">
        <v>5327</v>
      </c>
      <c r="K1459" s="13"/>
      <c r="L1459" s="73"/>
      <c r="M1459" s="74" t="s">
        <v>5328</v>
      </c>
      <c r="N1459" s="74"/>
      <c r="O1459" s="74"/>
      <c r="P1459" s="74"/>
      <c r="Q1459" s="74"/>
      <c r="R1459" s="74"/>
    </row>
    <row r="1460" spans="1:18">
      <c r="A1460" s="29">
        <v>241112000186</v>
      </c>
      <c r="B1460" s="59" t="s">
        <v>1430</v>
      </c>
      <c r="C1460" s="4" t="s">
        <v>1067</v>
      </c>
      <c r="D1460" s="4" t="s">
        <v>5258</v>
      </c>
      <c r="E1460" s="3" t="s">
        <v>5329</v>
      </c>
      <c r="F1460" s="3" t="s">
        <v>2618</v>
      </c>
      <c r="G1460" s="138" t="s">
        <v>1435</v>
      </c>
      <c r="H1460" s="60"/>
      <c r="J1460" s="64" t="s">
        <v>5330</v>
      </c>
      <c r="K1460" s="11"/>
      <c r="L1460" s="73" t="s">
        <v>5331</v>
      </c>
      <c r="M1460" s="74" t="s">
        <v>5332</v>
      </c>
      <c r="N1460" s="74" t="s">
        <v>5333</v>
      </c>
      <c r="O1460" s="74"/>
      <c r="P1460" s="74"/>
      <c r="Q1460" s="74"/>
      <c r="R1460" s="74"/>
    </row>
    <row r="1461" spans="1:18">
      <c r="A1461" s="29">
        <v>241112000187</v>
      </c>
      <c r="B1461" s="59" t="s">
        <v>1430</v>
      </c>
      <c r="C1461" s="4" t="s">
        <v>1067</v>
      </c>
      <c r="D1461" s="4" t="s">
        <v>5258</v>
      </c>
      <c r="E1461" s="3" t="s">
        <v>5334</v>
      </c>
      <c r="F1461" s="3" t="s">
        <v>10311</v>
      </c>
      <c r="G1461" s="137" t="s">
        <v>1435</v>
      </c>
      <c r="H1461" s="60"/>
      <c r="J1461" s="64" t="s">
        <v>5335</v>
      </c>
      <c r="K1461" s="11" t="s">
        <v>5336</v>
      </c>
      <c r="L1461" s="73" t="s">
        <v>5337</v>
      </c>
      <c r="M1461" s="74" t="s">
        <v>5338</v>
      </c>
      <c r="N1461" s="74" t="s">
        <v>5339</v>
      </c>
      <c r="O1461" s="74" t="s">
        <v>5340</v>
      </c>
      <c r="P1461" s="74"/>
      <c r="Q1461" s="74"/>
      <c r="R1461" s="74"/>
    </row>
    <row r="1462" spans="1:18">
      <c r="A1462" s="29">
        <v>250408142600</v>
      </c>
      <c r="B1462" s="59" t="s">
        <v>1430</v>
      </c>
      <c r="C1462" s="4" t="s">
        <v>1067</v>
      </c>
      <c r="D1462" s="4" t="s">
        <v>5258</v>
      </c>
      <c r="E1462" s="3" t="s">
        <v>5341</v>
      </c>
      <c r="F1462" s="3" t="s">
        <v>1434</v>
      </c>
      <c r="G1462" s="137" t="s">
        <v>1435</v>
      </c>
      <c r="H1462" s="60"/>
      <c r="J1462" s="64" t="s">
        <v>5342</v>
      </c>
      <c r="K1462" s="13"/>
      <c r="L1462" s="73" t="s">
        <v>5343</v>
      </c>
      <c r="M1462" s="74"/>
      <c r="N1462" s="74"/>
      <c r="O1462" s="74"/>
      <c r="P1462" s="74"/>
      <c r="Q1462" s="74"/>
      <c r="R1462" s="74"/>
    </row>
    <row r="1463" spans="1:18">
      <c r="A1463" s="29">
        <v>250327121300</v>
      </c>
      <c r="B1463" s="59" t="s">
        <v>1430</v>
      </c>
      <c r="C1463" s="4" t="s">
        <v>1067</v>
      </c>
      <c r="D1463" s="4" t="s">
        <v>5258</v>
      </c>
      <c r="E1463" s="3" t="s">
        <v>5344</v>
      </c>
      <c r="F1463" s="3" t="s">
        <v>3118</v>
      </c>
      <c r="G1463" s="137" t="s">
        <v>1435</v>
      </c>
      <c r="H1463" s="60"/>
      <c r="J1463" s="109" t="s">
        <v>5345</v>
      </c>
      <c r="K1463" s="13"/>
      <c r="L1463" s="73" t="s">
        <v>5346</v>
      </c>
      <c r="M1463" s="74" t="s">
        <v>1421</v>
      </c>
      <c r="N1463" s="74" t="s">
        <v>1421</v>
      </c>
      <c r="O1463" s="74" t="s">
        <v>1421</v>
      </c>
      <c r="P1463" s="74" t="s">
        <v>1421</v>
      </c>
      <c r="Q1463" s="74" t="s">
        <v>1421</v>
      </c>
      <c r="R1463" s="74"/>
    </row>
    <row r="1464" spans="1:18">
      <c r="A1464" s="29">
        <v>250327121301</v>
      </c>
      <c r="B1464" s="59" t="s">
        <v>1430</v>
      </c>
      <c r="C1464" s="4" t="s">
        <v>1067</v>
      </c>
      <c r="D1464" s="4" t="s">
        <v>5258</v>
      </c>
      <c r="E1464" s="3" t="s">
        <v>5347</v>
      </c>
      <c r="F1464" s="3" t="s">
        <v>1456</v>
      </c>
      <c r="G1464" s="137" t="s">
        <v>1435</v>
      </c>
      <c r="H1464" s="60"/>
      <c r="J1464" s="109" t="s">
        <v>5348</v>
      </c>
      <c r="K1464" s="13"/>
      <c r="L1464" s="73" t="s">
        <v>5349</v>
      </c>
      <c r="M1464" s="74"/>
      <c r="N1464" s="74"/>
      <c r="O1464" s="74"/>
      <c r="P1464" s="74"/>
      <c r="Q1464" s="74"/>
      <c r="R1464" s="74"/>
    </row>
    <row r="1465" spans="1:18">
      <c r="A1465" s="29">
        <v>250327121302</v>
      </c>
      <c r="B1465" s="59" t="s">
        <v>1430</v>
      </c>
      <c r="C1465" s="4" t="s">
        <v>1067</v>
      </c>
      <c r="D1465" s="4" t="s">
        <v>5258</v>
      </c>
      <c r="E1465" s="3" t="s">
        <v>5350</v>
      </c>
      <c r="F1465" s="3" t="s">
        <v>2170</v>
      </c>
      <c r="G1465" s="137" t="s">
        <v>1435</v>
      </c>
      <c r="H1465" s="60"/>
      <c r="J1465" s="109" t="s">
        <v>5351</v>
      </c>
      <c r="K1465" s="13"/>
      <c r="L1465" s="73" t="s">
        <v>5352</v>
      </c>
      <c r="M1465" s="74"/>
      <c r="N1465" s="74"/>
      <c r="O1465" s="74"/>
      <c r="P1465" s="74"/>
      <c r="Q1465" s="74"/>
      <c r="R1465" s="74"/>
    </row>
    <row r="1466" spans="1:18">
      <c r="A1466" s="29">
        <v>241112000176</v>
      </c>
      <c r="B1466" s="59" t="s">
        <v>1430</v>
      </c>
      <c r="C1466" s="4" t="s">
        <v>1067</v>
      </c>
      <c r="D1466" s="4" t="s">
        <v>5258</v>
      </c>
      <c r="E1466" s="3" t="s">
        <v>5353</v>
      </c>
      <c r="F1466" s="3" t="s">
        <v>5354</v>
      </c>
      <c r="G1466" s="137" t="s">
        <v>1435</v>
      </c>
      <c r="H1466" s="60"/>
      <c r="J1466" s="64" t="s">
        <v>5355</v>
      </c>
      <c r="K1466" s="11" t="s">
        <v>10850</v>
      </c>
      <c r="L1466" s="75" t="s">
        <v>5356</v>
      </c>
      <c r="M1466" s="76" t="s">
        <v>5357</v>
      </c>
      <c r="N1466" s="76" t="s">
        <v>5358</v>
      </c>
      <c r="O1466" s="76" t="s">
        <v>10675</v>
      </c>
      <c r="P1466" s="74"/>
      <c r="Q1466" s="74"/>
      <c r="R1466" s="74"/>
    </row>
    <row r="1467" spans="1:18">
      <c r="A1467" s="29">
        <v>250325134507</v>
      </c>
      <c r="B1467" s="59" t="s">
        <v>1430</v>
      </c>
      <c r="C1467" s="4" t="s">
        <v>1067</v>
      </c>
      <c r="D1467" s="4" t="s">
        <v>5258</v>
      </c>
      <c r="E1467" s="3" t="s">
        <v>5359</v>
      </c>
      <c r="F1467" s="3" t="s">
        <v>1584</v>
      </c>
      <c r="G1467" s="137" t="s">
        <v>1435</v>
      </c>
      <c r="H1467" s="60"/>
      <c r="J1467" s="64" t="s">
        <v>5360</v>
      </c>
      <c r="K1467" s="13"/>
      <c r="L1467" s="73" t="s">
        <v>5361</v>
      </c>
      <c r="M1467" s="74" t="s">
        <v>5298</v>
      </c>
      <c r="N1467" s="74" t="s">
        <v>5362</v>
      </c>
      <c r="O1467" s="74" t="s">
        <v>5298</v>
      </c>
      <c r="P1467" s="74" t="s">
        <v>5363</v>
      </c>
      <c r="Q1467" s="74" t="s">
        <v>10711</v>
      </c>
      <c r="R1467" s="74"/>
    </row>
    <row r="1468" spans="1:18">
      <c r="A1468" s="29">
        <v>250325134508</v>
      </c>
      <c r="B1468" s="59" t="s">
        <v>1430</v>
      </c>
      <c r="C1468" s="4" t="s">
        <v>1067</v>
      </c>
      <c r="D1468" s="4" t="s">
        <v>5258</v>
      </c>
      <c r="E1468" s="3" t="s">
        <v>5364</v>
      </c>
      <c r="F1468" s="3" t="s">
        <v>1456</v>
      </c>
      <c r="G1468" s="137" t="s">
        <v>1435</v>
      </c>
      <c r="H1468" s="60"/>
      <c r="J1468" s="64" t="s">
        <v>5365</v>
      </c>
      <c r="K1468" s="13"/>
      <c r="L1468" s="73" t="s">
        <v>5361</v>
      </c>
      <c r="M1468" s="74" t="s">
        <v>5298</v>
      </c>
      <c r="N1468" s="74"/>
      <c r="O1468" s="74" t="s">
        <v>5298</v>
      </c>
      <c r="P1468" s="74" t="s">
        <v>5363</v>
      </c>
      <c r="Q1468" s="74" t="s">
        <v>10711</v>
      </c>
      <c r="R1468" s="74"/>
    </row>
    <row r="1469" spans="1:18">
      <c r="A1469" s="29">
        <v>250717183206</v>
      </c>
      <c r="B1469" s="61"/>
      <c r="C1469" s="4" t="s">
        <v>1067</v>
      </c>
      <c r="D1469" s="4" t="s">
        <v>5366</v>
      </c>
      <c r="E1469" s="3" t="s">
        <v>5367</v>
      </c>
      <c r="F1469" s="3" t="s">
        <v>1491</v>
      </c>
      <c r="G1469" s="138" t="s">
        <v>1435</v>
      </c>
      <c r="H1469" s="62"/>
      <c r="J1469" s="3" t="s">
        <v>1492</v>
      </c>
      <c r="K1469" s="13"/>
      <c r="L1469" s="73"/>
      <c r="M1469" s="74"/>
      <c r="N1469" s="74"/>
      <c r="O1469" s="74"/>
      <c r="P1469" s="74"/>
      <c r="Q1469" s="74"/>
      <c r="R1469" s="74"/>
    </row>
    <row r="1470" spans="1:18">
      <c r="A1470" s="29">
        <v>250717183207</v>
      </c>
      <c r="B1470" s="61"/>
      <c r="C1470" s="4" t="s">
        <v>1067</v>
      </c>
      <c r="D1470" s="4" t="s">
        <v>5366</v>
      </c>
      <c r="E1470" s="3" t="s">
        <v>5368</v>
      </c>
      <c r="F1470" s="3" t="s">
        <v>1589</v>
      </c>
      <c r="G1470" s="138" t="s">
        <v>1463</v>
      </c>
      <c r="H1470" s="62"/>
      <c r="J1470" s="3" t="s">
        <v>5369</v>
      </c>
      <c r="K1470" s="13"/>
      <c r="L1470" s="73"/>
      <c r="M1470" s="74"/>
      <c r="N1470" s="74"/>
      <c r="O1470" s="74"/>
      <c r="P1470" s="74"/>
      <c r="Q1470" s="74"/>
      <c r="R1470" s="74"/>
    </row>
    <row r="1471" spans="1:18">
      <c r="A1471" s="29">
        <v>250717183208</v>
      </c>
      <c r="B1471" s="61"/>
      <c r="C1471" s="4" t="s">
        <v>1067</v>
      </c>
      <c r="D1471" s="4" t="s">
        <v>5366</v>
      </c>
      <c r="E1471" s="3" t="s">
        <v>5370</v>
      </c>
      <c r="F1471" s="3" t="s">
        <v>1536</v>
      </c>
      <c r="G1471" s="138" t="s">
        <v>1435</v>
      </c>
      <c r="H1471" s="62"/>
      <c r="J1471" s="3" t="s">
        <v>5371</v>
      </c>
      <c r="K1471" s="13"/>
      <c r="L1471" s="73"/>
      <c r="M1471" s="74"/>
      <c r="N1471" s="74"/>
      <c r="O1471" s="74"/>
      <c r="P1471" s="74"/>
      <c r="Q1471" s="74"/>
      <c r="R1471" s="74"/>
    </row>
    <row r="1472" spans="1:18">
      <c r="A1472" s="29">
        <v>250425100316</v>
      </c>
      <c r="B1472" s="61"/>
      <c r="C1472" s="4" t="s">
        <v>1067</v>
      </c>
      <c r="D1472" s="4" t="s">
        <v>5372</v>
      </c>
      <c r="E1472" s="3" t="s">
        <v>5373</v>
      </c>
      <c r="F1472" s="3" t="s">
        <v>1578</v>
      </c>
      <c r="G1472" s="137" t="s">
        <v>1435</v>
      </c>
      <c r="H1472" s="62"/>
      <c r="J1472" s="109" t="s">
        <v>5374</v>
      </c>
      <c r="K1472" s="13"/>
      <c r="L1472" s="73"/>
      <c r="M1472" s="74"/>
      <c r="N1472" s="74" t="s">
        <v>5375</v>
      </c>
      <c r="O1472" s="74"/>
      <c r="P1472" s="74"/>
      <c r="Q1472" s="74"/>
      <c r="R1472" s="74"/>
    </row>
    <row r="1473" spans="1:18">
      <c r="A1473" s="29">
        <v>250422131305</v>
      </c>
      <c r="B1473" s="59" t="s">
        <v>1430</v>
      </c>
      <c r="C1473" s="4" t="s">
        <v>1067</v>
      </c>
      <c r="D1473" s="4" t="s">
        <v>5372</v>
      </c>
      <c r="E1473" s="3" t="s">
        <v>5376</v>
      </c>
      <c r="F1473" s="3" t="s">
        <v>1578</v>
      </c>
      <c r="G1473" s="137" t="s">
        <v>1435</v>
      </c>
      <c r="H1473" s="60"/>
      <c r="J1473" s="109" t="s">
        <v>5377</v>
      </c>
      <c r="K1473" s="13"/>
      <c r="L1473" s="73"/>
      <c r="M1473" s="74"/>
      <c r="N1473" s="74"/>
      <c r="O1473" s="74"/>
      <c r="P1473" s="74"/>
      <c r="Q1473" s="74"/>
      <c r="R1473" s="74"/>
    </row>
    <row r="1474" spans="1:18">
      <c r="A1474" s="29">
        <v>250422131300</v>
      </c>
      <c r="B1474" s="59" t="s">
        <v>1430</v>
      </c>
      <c r="C1474" s="4" t="s">
        <v>1067</v>
      </c>
      <c r="D1474" s="4" t="s">
        <v>5372</v>
      </c>
      <c r="E1474" s="3" t="s">
        <v>5378</v>
      </c>
      <c r="F1474" s="3" t="s">
        <v>2274</v>
      </c>
      <c r="G1474" s="137" t="s">
        <v>1435</v>
      </c>
      <c r="H1474" s="60"/>
      <c r="J1474" s="64" t="s">
        <v>5379</v>
      </c>
      <c r="K1474" s="13"/>
      <c r="L1474" s="73"/>
      <c r="M1474" s="74"/>
      <c r="N1474" s="74" t="s">
        <v>5380</v>
      </c>
      <c r="O1474" s="74"/>
      <c r="P1474" s="74"/>
      <c r="Q1474" s="74"/>
      <c r="R1474" s="74"/>
    </row>
    <row r="1475" spans="1:18">
      <c r="A1475" s="29">
        <v>250422131302</v>
      </c>
      <c r="B1475" s="59" t="s">
        <v>1430</v>
      </c>
      <c r="C1475" s="4" t="s">
        <v>1067</v>
      </c>
      <c r="D1475" s="4" t="s">
        <v>5372</v>
      </c>
      <c r="E1475" s="3" t="s">
        <v>5381</v>
      </c>
      <c r="F1475" s="3" t="s">
        <v>2274</v>
      </c>
      <c r="G1475" s="137" t="s">
        <v>1435</v>
      </c>
      <c r="H1475" s="60"/>
      <c r="J1475" s="64" t="s">
        <v>5382</v>
      </c>
      <c r="K1475" s="13"/>
      <c r="L1475" s="73"/>
      <c r="M1475" s="74"/>
      <c r="N1475" s="74" t="s">
        <v>5383</v>
      </c>
      <c r="O1475" s="74"/>
      <c r="P1475" s="74"/>
      <c r="Q1475" s="74"/>
      <c r="R1475" s="74"/>
    </row>
    <row r="1476" spans="1:18">
      <c r="A1476" s="29">
        <v>250422131304</v>
      </c>
      <c r="B1476" s="59" t="s">
        <v>1430</v>
      </c>
      <c r="C1476" s="4" t="s">
        <v>1067</v>
      </c>
      <c r="D1476" s="4" t="s">
        <v>5372</v>
      </c>
      <c r="E1476" s="3" t="s">
        <v>5384</v>
      </c>
      <c r="F1476" s="3" t="s">
        <v>1985</v>
      </c>
      <c r="G1476" s="138" t="s">
        <v>1435</v>
      </c>
      <c r="H1476" s="60"/>
      <c r="J1476" s="64" t="s">
        <v>5385</v>
      </c>
      <c r="K1476" s="13"/>
      <c r="L1476" s="73"/>
      <c r="M1476" s="74"/>
      <c r="N1476" s="74" t="s">
        <v>5386</v>
      </c>
      <c r="O1476" s="74"/>
      <c r="P1476" s="74"/>
      <c r="Q1476" s="74"/>
      <c r="R1476" s="74"/>
    </row>
    <row r="1477" spans="1:18">
      <c r="A1477" s="29">
        <v>250422131301</v>
      </c>
      <c r="B1477" s="59" t="s">
        <v>1430</v>
      </c>
      <c r="C1477" s="4" t="s">
        <v>1067</v>
      </c>
      <c r="D1477" s="4" t="s">
        <v>5372</v>
      </c>
      <c r="E1477" s="3" t="s">
        <v>5387</v>
      </c>
      <c r="F1477" s="3" t="s">
        <v>1985</v>
      </c>
      <c r="G1477" s="137" t="s">
        <v>1435</v>
      </c>
      <c r="H1477" s="60"/>
      <c r="J1477" s="64" t="s">
        <v>5388</v>
      </c>
      <c r="K1477" s="13"/>
      <c r="L1477" s="73"/>
      <c r="M1477" s="74"/>
      <c r="N1477" s="74" t="s">
        <v>5389</v>
      </c>
      <c r="O1477" s="74"/>
      <c r="P1477" s="74"/>
      <c r="Q1477" s="74"/>
      <c r="R1477" s="74"/>
    </row>
    <row r="1478" spans="1:18">
      <c r="A1478" s="29">
        <v>250422131303</v>
      </c>
      <c r="B1478" s="59" t="s">
        <v>1430</v>
      </c>
      <c r="C1478" s="4" t="s">
        <v>1067</v>
      </c>
      <c r="D1478" s="4" t="s">
        <v>5372</v>
      </c>
      <c r="E1478" s="3" t="s">
        <v>5390</v>
      </c>
      <c r="F1478" s="3" t="s">
        <v>1985</v>
      </c>
      <c r="G1478" s="137" t="s">
        <v>1435</v>
      </c>
      <c r="H1478" s="60"/>
      <c r="J1478" s="64" t="s">
        <v>5391</v>
      </c>
      <c r="K1478" s="13"/>
      <c r="L1478" s="73"/>
      <c r="M1478" s="74"/>
      <c r="N1478" s="74" t="s">
        <v>5392</v>
      </c>
      <c r="O1478" s="74"/>
      <c r="P1478" s="74"/>
      <c r="Q1478" s="74"/>
      <c r="R1478" s="74"/>
    </row>
    <row r="1479" spans="1:18">
      <c r="A1479" s="29">
        <v>260420180000</v>
      </c>
      <c r="B1479" s="61"/>
      <c r="C1479" s="4" t="s">
        <v>1067</v>
      </c>
      <c r="D1479" s="4" t="s">
        <v>5372</v>
      </c>
      <c r="E1479" s="3" t="s">
        <v>10748</v>
      </c>
      <c r="F1479" s="3" t="s">
        <v>3617</v>
      </c>
      <c r="G1479" s="137" t="s">
        <v>1435</v>
      </c>
      <c r="H1479" s="62"/>
      <c r="J1479" t="s">
        <v>10930</v>
      </c>
      <c r="K1479" s="13"/>
      <c r="L1479" s="73"/>
      <c r="M1479" s="74"/>
      <c r="N1479" s="74"/>
      <c r="O1479" s="74"/>
      <c r="P1479" s="74"/>
      <c r="Q1479" s="74"/>
      <c r="R1479" s="74"/>
    </row>
    <row r="1480" spans="1:18">
      <c r="A1480" s="29">
        <v>250915172600</v>
      </c>
      <c r="B1480" s="61"/>
      <c r="C1480" s="4" t="s">
        <v>1067</v>
      </c>
      <c r="D1480" s="4" t="s">
        <v>5372</v>
      </c>
      <c r="E1480" s="3" t="s">
        <v>5393</v>
      </c>
      <c r="F1480" s="3" t="s">
        <v>5394</v>
      </c>
      <c r="G1480" s="138" t="s">
        <v>1435</v>
      </c>
      <c r="H1480" s="62"/>
      <c r="I1480" s="31" t="s">
        <v>5395</v>
      </c>
      <c r="J1480" s="3" t="s">
        <v>5396</v>
      </c>
      <c r="K1480" s="13"/>
      <c r="L1480" s="73"/>
      <c r="M1480" s="74"/>
      <c r="N1480" s="74" t="s">
        <v>10597</v>
      </c>
      <c r="O1480" s="74"/>
      <c r="P1480" s="74"/>
      <c r="Q1480" s="74"/>
      <c r="R1480" s="74"/>
    </row>
    <row r="1481" spans="1:18">
      <c r="A1481" s="29">
        <v>250915172700</v>
      </c>
      <c r="B1481" s="61"/>
      <c r="C1481" s="4" t="s">
        <v>1067</v>
      </c>
      <c r="D1481" s="4" t="s">
        <v>5372</v>
      </c>
      <c r="E1481" s="3" t="s">
        <v>5397</v>
      </c>
      <c r="F1481" s="3" t="s">
        <v>2391</v>
      </c>
      <c r="G1481" s="138" t="s">
        <v>1435</v>
      </c>
      <c r="H1481" s="62"/>
      <c r="J1481" s="3" t="s">
        <v>5398</v>
      </c>
      <c r="K1481" s="13"/>
      <c r="L1481" s="73"/>
      <c r="M1481" s="74"/>
      <c r="N1481" s="74" t="s">
        <v>10598</v>
      </c>
      <c r="O1481" s="74"/>
      <c r="P1481" s="74"/>
      <c r="Q1481" s="74"/>
      <c r="R1481" s="74"/>
    </row>
    <row r="1482" spans="1:18">
      <c r="A1482" s="29">
        <v>250915172702</v>
      </c>
      <c r="B1482" s="61"/>
      <c r="C1482" s="4" t="s">
        <v>1067</v>
      </c>
      <c r="D1482" s="4" t="s">
        <v>5372</v>
      </c>
      <c r="E1482" s="3" t="s">
        <v>5399</v>
      </c>
      <c r="F1482" s="3" t="s">
        <v>2266</v>
      </c>
      <c r="G1482" s="138" t="s">
        <v>1435</v>
      </c>
      <c r="H1482" s="62"/>
      <c r="J1482" s="3" t="s">
        <v>5400</v>
      </c>
      <c r="K1482" s="13"/>
      <c r="L1482" s="73"/>
      <c r="M1482" s="74"/>
      <c r="N1482" s="74" t="s">
        <v>10599</v>
      </c>
      <c r="O1482" s="74"/>
      <c r="P1482" s="74"/>
      <c r="Q1482" s="74"/>
      <c r="R1482" s="74"/>
    </row>
    <row r="1483" spans="1:18">
      <c r="A1483" s="29">
        <v>260306100300</v>
      </c>
      <c r="B1483" s="4" t="s">
        <v>1067</v>
      </c>
      <c r="C1483" s="4" t="s">
        <v>1067</v>
      </c>
      <c r="D1483" s="4" t="s">
        <v>5372</v>
      </c>
      <c r="E1483" s="3" t="s">
        <v>10643</v>
      </c>
      <c r="F1483" s="3" t="s">
        <v>1978</v>
      </c>
      <c r="G1483" s="137" t="s">
        <v>1435</v>
      </c>
      <c r="H1483" s="3" t="s">
        <v>5452</v>
      </c>
      <c r="J1483" s="3" t="s">
        <v>10054</v>
      </c>
      <c r="K1483" s="13"/>
      <c r="L1483" s="73"/>
      <c r="M1483" s="74"/>
      <c r="N1483" s="74"/>
      <c r="O1483" s="74"/>
      <c r="P1483" s="74"/>
      <c r="Q1483" s="74"/>
      <c r="R1483" s="74"/>
    </row>
    <row r="1484" spans="1:18" ht="29">
      <c r="A1484" s="29">
        <v>260205112900</v>
      </c>
      <c r="B1484" s="61"/>
      <c r="C1484" s="4" t="s">
        <v>1067</v>
      </c>
      <c r="D1484" s="4" t="s">
        <v>5372</v>
      </c>
      <c r="E1484" s="3" t="s">
        <v>5401</v>
      </c>
      <c r="F1484" s="354" t="s">
        <v>2738</v>
      </c>
      <c r="G1484" s="274" t="s">
        <v>1435</v>
      </c>
      <c r="H1484" s="62"/>
      <c r="J1484" s="110" t="s">
        <v>5402</v>
      </c>
      <c r="K1484" s="13"/>
      <c r="L1484" s="73"/>
      <c r="M1484" s="74"/>
      <c r="N1484" s="74"/>
      <c r="O1484" s="74"/>
      <c r="P1484" s="74"/>
      <c r="Q1484" s="74"/>
      <c r="R1484" s="74"/>
    </row>
    <row r="1485" spans="1:18">
      <c r="A1485" s="29">
        <v>251021103701</v>
      </c>
      <c r="B1485" s="61"/>
      <c r="C1485" s="4" t="s">
        <v>1067</v>
      </c>
      <c r="D1485" s="4" t="s">
        <v>5372</v>
      </c>
      <c r="E1485" s="3" t="s">
        <v>5403</v>
      </c>
      <c r="F1485" s="3" t="s">
        <v>2738</v>
      </c>
      <c r="G1485" s="137" t="s">
        <v>1435</v>
      </c>
      <c r="H1485" s="62"/>
      <c r="J1485" s="3" t="s">
        <v>5404</v>
      </c>
      <c r="K1485" s="13"/>
      <c r="L1485" s="73"/>
      <c r="M1485" s="74"/>
      <c r="N1485" s="74"/>
      <c r="O1485" s="74"/>
      <c r="P1485" s="74"/>
      <c r="Q1485" s="74"/>
      <c r="R1485" s="74"/>
    </row>
    <row r="1486" spans="1:18">
      <c r="A1486" s="29">
        <v>251112090600</v>
      </c>
      <c r="B1486" s="61"/>
      <c r="C1486" s="4" t="s">
        <v>1067</v>
      </c>
      <c r="D1486" s="4" t="s">
        <v>5372</v>
      </c>
      <c r="E1486" s="3" t="s">
        <v>5405</v>
      </c>
      <c r="F1486" s="3" t="s">
        <v>2008</v>
      </c>
      <c r="G1486" s="137" t="s">
        <v>1435</v>
      </c>
      <c r="H1486" s="62"/>
      <c r="J1486" s="3" t="s">
        <v>5406</v>
      </c>
      <c r="K1486" s="13"/>
      <c r="L1486" s="73"/>
      <c r="M1486" s="74"/>
      <c r="N1486" s="74"/>
      <c r="O1486" s="74"/>
      <c r="P1486" s="74"/>
      <c r="Q1486" s="74"/>
      <c r="R1486" s="74"/>
    </row>
    <row r="1487" spans="1:18">
      <c r="A1487" s="29">
        <v>250425153907</v>
      </c>
      <c r="B1487" s="61"/>
      <c r="C1487" s="4" t="s">
        <v>1067</v>
      </c>
      <c r="D1487" s="4" t="s">
        <v>5372</v>
      </c>
      <c r="E1487" s="3" t="s">
        <v>2650</v>
      </c>
      <c r="F1487" s="3" t="s">
        <v>1578</v>
      </c>
      <c r="G1487" s="137" t="s">
        <v>1435</v>
      </c>
      <c r="H1487" s="62"/>
      <c r="J1487" s="64" t="s">
        <v>5407</v>
      </c>
      <c r="K1487" s="13"/>
      <c r="L1487" s="73"/>
      <c r="M1487" s="74"/>
      <c r="N1487" s="71" t="s">
        <v>10565</v>
      </c>
      <c r="O1487" s="74"/>
      <c r="P1487" s="74"/>
      <c r="Q1487" s="74"/>
      <c r="R1487" s="74"/>
    </row>
    <row r="1488" spans="1:18">
      <c r="A1488" s="29">
        <v>250425153904</v>
      </c>
      <c r="B1488" s="61"/>
      <c r="C1488" s="4" t="s">
        <v>1067</v>
      </c>
      <c r="D1488" s="4" t="s">
        <v>5372</v>
      </c>
      <c r="E1488" s="3" t="s">
        <v>2652</v>
      </c>
      <c r="F1488" s="3" t="s">
        <v>1985</v>
      </c>
      <c r="G1488" s="137" t="s">
        <v>1435</v>
      </c>
      <c r="H1488" s="62"/>
      <c r="J1488" s="64" t="s">
        <v>5409</v>
      </c>
      <c r="K1488" s="13"/>
      <c r="L1488" s="73"/>
      <c r="M1488" s="74"/>
      <c r="N1488" s="71" t="s">
        <v>10566</v>
      </c>
      <c r="O1488" s="74"/>
      <c r="P1488" s="74"/>
      <c r="Q1488" s="74"/>
      <c r="R1488" s="74"/>
    </row>
    <row r="1489" spans="1:18">
      <c r="A1489" s="29">
        <v>250709161800</v>
      </c>
      <c r="B1489" s="4" t="s">
        <v>1067</v>
      </c>
      <c r="C1489" s="4" t="s">
        <v>1067</v>
      </c>
      <c r="D1489" s="4" t="s">
        <v>5372</v>
      </c>
      <c r="E1489" s="3" t="s">
        <v>5411</v>
      </c>
      <c r="F1489" s="3" t="s">
        <v>1578</v>
      </c>
      <c r="G1489" s="137" t="s">
        <v>1435</v>
      </c>
      <c r="H1489" s="62"/>
      <c r="I1489" s="329" t="s">
        <v>1403</v>
      </c>
      <c r="J1489" s="64" t="s">
        <v>5412</v>
      </c>
      <c r="K1489" s="13"/>
      <c r="L1489" s="73"/>
      <c r="M1489" s="74"/>
      <c r="N1489" s="74"/>
      <c r="O1489" s="74"/>
      <c r="P1489" s="74"/>
      <c r="Q1489" s="74"/>
      <c r="R1489" s="74"/>
    </row>
    <row r="1490" spans="1:18">
      <c r="A1490" s="29">
        <v>251112090200</v>
      </c>
      <c r="B1490" s="61"/>
      <c r="C1490" s="4" t="s">
        <v>1067</v>
      </c>
      <c r="D1490" s="4" t="s">
        <v>5372</v>
      </c>
      <c r="E1490" s="3" t="s">
        <v>5413</v>
      </c>
      <c r="F1490" s="3" t="s">
        <v>2008</v>
      </c>
      <c r="G1490" s="137" t="s">
        <v>1435</v>
      </c>
      <c r="H1490" s="62"/>
      <c r="J1490" s="3" t="s">
        <v>5414</v>
      </c>
      <c r="K1490" s="13"/>
      <c r="L1490" s="73"/>
      <c r="M1490" s="74"/>
      <c r="N1490" s="74"/>
      <c r="O1490" s="74"/>
      <c r="P1490" s="74"/>
      <c r="Q1490" s="74"/>
      <c r="R1490" s="74"/>
    </row>
    <row r="1491" spans="1:18">
      <c r="A1491" s="29">
        <v>250425153908</v>
      </c>
      <c r="B1491" s="61"/>
      <c r="C1491" s="4" t="s">
        <v>1067</v>
      </c>
      <c r="D1491" s="4" t="s">
        <v>5372</v>
      </c>
      <c r="E1491" s="3" t="s">
        <v>10553</v>
      </c>
      <c r="F1491" s="3" t="s">
        <v>1578</v>
      </c>
      <c r="G1491" s="137" t="s">
        <v>1435</v>
      </c>
      <c r="H1491" s="62"/>
      <c r="J1491" s="64" t="s">
        <v>10554</v>
      </c>
      <c r="K1491" s="13"/>
      <c r="L1491" s="73"/>
      <c r="M1491" s="74"/>
      <c r="N1491" s="71" t="s">
        <v>10558</v>
      </c>
      <c r="O1491" s="74"/>
      <c r="P1491" s="74"/>
      <c r="Q1491" s="74"/>
      <c r="R1491" s="74"/>
    </row>
    <row r="1492" spans="1:18">
      <c r="A1492" s="29">
        <v>250425153905</v>
      </c>
      <c r="B1492" s="61"/>
      <c r="C1492" s="4" t="s">
        <v>1067</v>
      </c>
      <c r="D1492" s="4" t="s">
        <v>5372</v>
      </c>
      <c r="E1492" s="3" t="s">
        <v>2660</v>
      </c>
      <c r="F1492" s="3" t="s">
        <v>1985</v>
      </c>
      <c r="G1492" s="137" t="s">
        <v>1435</v>
      </c>
      <c r="H1492" s="62"/>
      <c r="J1492" s="64" t="s">
        <v>10559</v>
      </c>
      <c r="K1492" s="13"/>
      <c r="L1492" s="73"/>
      <c r="M1492" s="74"/>
      <c r="N1492" s="71" t="s">
        <v>10560</v>
      </c>
      <c r="O1492" s="74"/>
      <c r="P1492" s="74"/>
      <c r="Q1492" s="74"/>
      <c r="R1492" s="74"/>
    </row>
    <row r="1493" spans="1:18">
      <c r="A1493" s="29">
        <v>250425153909</v>
      </c>
      <c r="B1493" s="61"/>
      <c r="C1493" s="4" t="s">
        <v>1067</v>
      </c>
      <c r="D1493" s="4" t="s">
        <v>5372</v>
      </c>
      <c r="E1493" s="3" t="s">
        <v>2662</v>
      </c>
      <c r="F1493" s="3" t="s">
        <v>1578</v>
      </c>
      <c r="G1493" s="137" t="s">
        <v>1435</v>
      </c>
      <c r="H1493" s="62"/>
      <c r="J1493" s="64" t="s">
        <v>10556</v>
      </c>
      <c r="K1493" s="13"/>
      <c r="L1493" s="73"/>
      <c r="M1493" s="74"/>
      <c r="N1493" s="71" t="s">
        <v>10557</v>
      </c>
      <c r="O1493" s="74"/>
      <c r="P1493" s="74"/>
      <c r="Q1493" s="74"/>
      <c r="R1493" s="74"/>
    </row>
    <row r="1494" spans="1:18">
      <c r="A1494" s="29">
        <v>250425153906</v>
      </c>
      <c r="B1494" s="61"/>
      <c r="C1494" s="4" t="s">
        <v>1067</v>
      </c>
      <c r="D1494" s="4" t="s">
        <v>5372</v>
      </c>
      <c r="E1494" s="3" t="s">
        <v>2664</v>
      </c>
      <c r="F1494" s="3" t="s">
        <v>1985</v>
      </c>
      <c r="G1494" s="137" t="s">
        <v>1435</v>
      </c>
      <c r="H1494" s="62"/>
      <c r="J1494" s="64" t="s">
        <v>10561</v>
      </c>
      <c r="K1494" s="13"/>
      <c r="L1494" s="73"/>
      <c r="M1494" s="74"/>
      <c r="N1494" s="71" t="s">
        <v>10562</v>
      </c>
      <c r="O1494" s="74"/>
      <c r="P1494" s="74"/>
      <c r="Q1494" s="74"/>
      <c r="R1494" s="74"/>
    </row>
    <row r="1495" spans="1:18">
      <c r="A1495" s="29">
        <v>250703155000</v>
      </c>
      <c r="B1495" s="61"/>
      <c r="C1495" s="4" t="s">
        <v>1067</v>
      </c>
      <c r="D1495" s="4" t="s">
        <v>5372</v>
      </c>
      <c r="E1495" s="3" t="s">
        <v>5419</v>
      </c>
      <c r="F1495" s="3" t="s">
        <v>1578</v>
      </c>
      <c r="G1495" s="137" t="s">
        <v>1435</v>
      </c>
      <c r="H1495" s="62"/>
      <c r="I1495" s="329" t="s">
        <v>1403</v>
      </c>
      <c r="J1495" s="64" t="s">
        <v>5420</v>
      </c>
      <c r="K1495" s="13"/>
      <c r="L1495" s="73"/>
      <c r="M1495" s="74"/>
      <c r="N1495" s="74"/>
      <c r="O1495" s="74"/>
      <c r="P1495" s="74"/>
      <c r="Q1495" s="74"/>
      <c r="R1495" s="74"/>
    </row>
    <row r="1496" spans="1:18">
      <c r="A1496" s="29">
        <v>250703155100</v>
      </c>
      <c r="B1496" s="61"/>
      <c r="C1496" s="4" t="s">
        <v>1067</v>
      </c>
      <c r="D1496" s="4" t="s">
        <v>5372</v>
      </c>
      <c r="E1496" s="3" t="s">
        <v>5421</v>
      </c>
      <c r="F1496" s="3" t="s">
        <v>1978</v>
      </c>
      <c r="G1496" s="137" t="s">
        <v>1435</v>
      </c>
      <c r="H1496" s="62"/>
      <c r="I1496" s="329" t="s">
        <v>1403</v>
      </c>
      <c r="J1496" s="64" t="s">
        <v>5422</v>
      </c>
      <c r="K1496" s="13"/>
      <c r="L1496" s="73"/>
      <c r="M1496" s="74"/>
      <c r="N1496" s="74"/>
      <c r="O1496" s="74"/>
      <c r="P1496" s="74"/>
      <c r="Q1496" s="74"/>
      <c r="R1496" s="74"/>
    </row>
    <row r="1497" spans="1:18">
      <c r="A1497" s="29">
        <v>250422120104</v>
      </c>
      <c r="B1497" s="59" t="s">
        <v>1430</v>
      </c>
      <c r="C1497" s="4" t="s">
        <v>1067</v>
      </c>
      <c r="D1497" s="4" t="s">
        <v>5372</v>
      </c>
      <c r="E1497" s="3" t="s">
        <v>10563</v>
      </c>
      <c r="F1497" s="3" t="s">
        <v>1578</v>
      </c>
      <c r="G1497" s="137" t="s">
        <v>1435</v>
      </c>
      <c r="H1497" s="60"/>
      <c r="J1497" s="64" t="s">
        <v>5466</v>
      </c>
      <c r="K1497" s="13"/>
      <c r="L1497" s="145"/>
      <c r="M1497" s="103"/>
      <c r="N1497" s="103" t="s">
        <v>5467</v>
      </c>
      <c r="O1497" s="103"/>
      <c r="P1497" s="74"/>
      <c r="Q1497" s="74"/>
      <c r="R1497" s="74"/>
    </row>
    <row r="1498" spans="1:18">
      <c r="A1498" s="29">
        <v>250422120103</v>
      </c>
      <c r="B1498" s="59" t="s">
        <v>1430</v>
      </c>
      <c r="C1498" s="4" t="s">
        <v>1067</v>
      </c>
      <c r="D1498" s="4" t="s">
        <v>5372</v>
      </c>
      <c r="E1498" s="3" t="s">
        <v>10564</v>
      </c>
      <c r="F1498" s="3" t="s">
        <v>1985</v>
      </c>
      <c r="G1498" s="137" t="s">
        <v>1435</v>
      </c>
      <c r="H1498" s="60"/>
      <c r="J1498" s="64" t="s">
        <v>5471</v>
      </c>
      <c r="K1498" s="13"/>
      <c r="L1498" s="145"/>
      <c r="M1498" s="103"/>
      <c r="N1498" s="103" t="s">
        <v>5472</v>
      </c>
      <c r="O1498" s="103"/>
      <c r="P1498" s="74"/>
      <c r="Q1498" s="74"/>
      <c r="R1498" s="74"/>
    </row>
    <row r="1499" spans="1:18" ht="15">
      <c r="A1499" s="29">
        <v>250425151002</v>
      </c>
      <c r="B1499" s="63"/>
      <c r="C1499" s="4" t="s">
        <v>1067</v>
      </c>
      <c r="D1499" s="4" t="s">
        <v>5372</v>
      </c>
      <c r="E1499" s="3" t="s">
        <v>10627</v>
      </c>
      <c r="F1499" s="3" t="s">
        <v>1578</v>
      </c>
      <c r="G1499" s="137" t="s">
        <v>1435</v>
      </c>
      <c r="J1499" s="64" t="s">
        <v>10631</v>
      </c>
      <c r="L1499" s="73"/>
      <c r="M1499" s="77"/>
      <c r="N1499" s="77" t="s">
        <v>5425</v>
      </c>
      <c r="O1499" s="77"/>
      <c r="P1499" s="77"/>
      <c r="Q1499" s="77"/>
      <c r="R1499" s="77"/>
    </row>
    <row r="1500" spans="1:18" ht="15">
      <c r="A1500" s="29">
        <v>250425151001</v>
      </c>
      <c r="B1500" s="63"/>
      <c r="C1500" s="4" t="s">
        <v>1067</v>
      </c>
      <c r="D1500" s="4" t="s">
        <v>5372</v>
      </c>
      <c r="E1500" s="3" t="s">
        <v>10628</v>
      </c>
      <c r="F1500" s="3" t="s">
        <v>1985</v>
      </c>
      <c r="G1500" s="137" t="s">
        <v>1435</v>
      </c>
      <c r="J1500" s="64" t="s">
        <v>10632</v>
      </c>
      <c r="L1500" s="73"/>
      <c r="M1500" s="77"/>
      <c r="N1500" s="77" t="s">
        <v>5426</v>
      </c>
      <c r="O1500" s="77"/>
      <c r="P1500" s="77"/>
      <c r="Q1500" s="77"/>
      <c r="R1500" s="77"/>
    </row>
    <row r="1501" spans="1:18" ht="15">
      <c r="A1501" s="29">
        <v>250425150901</v>
      </c>
      <c r="B1501" s="63"/>
      <c r="C1501" s="4" t="s">
        <v>1067</v>
      </c>
      <c r="D1501" s="4" t="s">
        <v>5372</v>
      </c>
      <c r="E1501" s="3" t="s">
        <v>10629</v>
      </c>
      <c r="F1501" s="3" t="s">
        <v>1578</v>
      </c>
      <c r="G1501" s="137" t="s">
        <v>1435</v>
      </c>
      <c r="J1501" s="64" t="s">
        <v>10634</v>
      </c>
      <c r="L1501" s="73"/>
      <c r="M1501" s="77"/>
      <c r="N1501" s="77" t="s">
        <v>5427</v>
      </c>
      <c r="O1501" s="77"/>
      <c r="P1501" s="77"/>
      <c r="Q1501" s="77"/>
      <c r="R1501" s="77"/>
    </row>
    <row r="1502" spans="1:18" ht="15">
      <c r="A1502" s="29">
        <v>250425150900</v>
      </c>
      <c r="B1502" s="63"/>
      <c r="C1502" s="4" t="s">
        <v>1067</v>
      </c>
      <c r="D1502" s="4" t="s">
        <v>5372</v>
      </c>
      <c r="E1502" s="3" t="s">
        <v>10630</v>
      </c>
      <c r="F1502" s="3" t="s">
        <v>1985</v>
      </c>
      <c r="G1502" s="137" t="s">
        <v>1435</v>
      </c>
      <c r="J1502" s="64" t="s">
        <v>10633</v>
      </c>
      <c r="L1502" s="73"/>
      <c r="M1502" s="77"/>
      <c r="N1502" s="77" t="s">
        <v>5428</v>
      </c>
      <c r="O1502" s="77"/>
      <c r="P1502" s="77"/>
      <c r="Q1502" s="77"/>
      <c r="R1502" s="77"/>
    </row>
    <row r="1503" spans="1:18">
      <c r="A1503" s="29">
        <v>250703155200</v>
      </c>
      <c r="B1503" s="61"/>
      <c r="C1503" s="4" t="s">
        <v>1067</v>
      </c>
      <c r="D1503" s="4" t="s">
        <v>5372</v>
      </c>
      <c r="E1503" s="3" t="s">
        <v>5423</v>
      </c>
      <c r="F1503" s="3" t="s">
        <v>1578</v>
      </c>
      <c r="G1503" s="137" t="s">
        <v>1435</v>
      </c>
      <c r="H1503" s="62"/>
      <c r="I1503" s="329" t="s">
        <v>1403</v>
      </c>
      <c r="J1503" s="64" t="s">
        <v>5424</v>
      </c>
      <c r="K1503" s="13"/>
      <c r="L1503" s="73"/>
      <c r="M1503" s="74"/>
      <c r="N1503" s="74"/>
      <c r="O1503" s="74"/>
      <c r="P1503" s="74"/>
      <c r="Q1503" s="74"/>
      <c r="R1503" s="74"/>
    </row>
    <row r="1504" spans="1:18">
      <c r="A1504" s="29">
        <v>251021103702</v>
      </c>
      <c r="B1504" s="61"/>
      <c r="C1504" s="4" t="s">
        <v>1067</v>
      </c>
      <c r="D1504" s="4" t="s">
        <v>5372</v>
      </c>
      <c r="E1504" s="3" t="s">
        <v>5429</v>
      </c>
      <c r="F1504" s="3" t="s">
        <v>1978</v>
      </c>
      <c r="G1504" s="137" t="s">
        <v>1435</v>
      </c>
      <c r="H1504" s="62"/>
      <c r="J1504" s="3" t="s">
        <v>5430</v>
      </c>
      <c r="K1504" s="13"/>
      <c r="L1504" s="73"/>
      <c r="M1504" s="74"/>
      <c r="N1504" s="74"/>
      <c r="O1504" s="74"/>
      <c r="P1504" s="74"/>
      <c r="Q1504" s="74"/>
      <c r="R1504" s="74"/>
    </row>
    <row r="1505" spans="1:18">
      <c r="A1505" s="29">
        <v>260420180100</v>
      </c>
      <c r="B1505" s="61"/>
      <c r="C1505" s="4" t="s">
        <v>1067</v>
      </c>
      <c r="D1505" s="4" t="s">
        <v>5372</v>
      </c>
      <c r="E1505" s="3" t="s">
        <v>10749</v>
      </c>
      <c r="F1505" s="3" t="s">
        <v>3617</v>
      </c>
      <c r="G1505" s="137" t="s">
        <v>1435</v>
      </c>
      <c r="H1505" s="62"/>
      <c r="J1505" t="s">
        <v>10931</v>
      </c>
      <c r="K1505" s="13"/>
      <c r="L1505" s="73"/>
      <c r="M1505" s="74"/>
      <c r="N1505" s="74"/>
      <c r="O1505" s="74"/>
      <c r="P1505" s="74"/>
      <c r="Q1505" s="74"/>
      <c r="R1505" s="74"/>
    </row>
    <row r="1506" spans="1:18">
      <c r="A1506" s="29">
        <v>250418220160</v>
      </c>
      <c r="B1506" s="59" t="s">
        <v>1430</v>
      </c>
      <c r="C1506" s="4" t="s">
        <v>1067</v>
      </c>
      <c r="D1506" s="4" t="s">
        <v>5372</v>
      </c>
      <c r="E1506" s="3" t="s">
        <v>5431</v>
      </c>
      <c r="F1506" s="3" t="s">
        <v>1578</v>
      </c>
      <c r="G1506" s="137" t="s">
        <v>1435</v>
      </c>
      <c r="H1506" s="60"/>
      <c r="J1506" s="64" t="s">
        <v>5432</v>
      </c>
      <c r="K1506" s="13"/>
      <c r="L1506" s="73"/>
      <c r="M1506" s="74"/>
      <c r="N1506" s="74"/>
      <c r="O1506" s="74"/>
      <c r="P1506" s="74"/>
      <c r="Q1506" s="74"/>
      <c r="R1506" s="74" t="s">
        <v>5433</v>
      </c>
    </row>
    <row r="1507" spans="1:18">
      <c r="A1507" s="29">
        <v>260217141500</v>
      </c>
      <c r="B1507" s="59" t="s">
        <v>1430</v>
      </c>
      <c r="C1507" s="4" t="s">
        <v>1067</v>
      </c>
      <c r="D1507" s="4" t="s">
        <v>5372</v>
      </c>
      <c r="E1507" s="7" t="s">
        <v>4973</v>
      </c>
      <c r="F1507" s="3" t="s">
        <v>1456</v>
      </c>
      <c r="G1507" s="137" t="s">
        <v>1435</v>
      </c>
      <c r="H1507" s="60"/>
      <c r="J1507" s="64" t="s">
        <v>6283</v>
      </c>
      <c r="K1507" s="13"/>
      <c r="L1507" s="73"/>
      <c r="M1507" s="74"/>
      <c r="N1507" s="74"/>
      <c r="O1507" s="74"/>
      <c r="P1507" s="74"/>
      <c r="Q1507" s="74"/>
      <c r="R1507" s="74"/>
    </row>
    <row r="1508" spans="1:18">
      <c r="A1508" s="29">
        <v>251112090400</v>
      </c>
      <c r="B1508" s="61"/>
      <c r="C1508" s="4" t="s">
        <v>1067</v>
      </c>
      <c r="D1508" s="4" t="s">
        <v>5372</v>
      </c>
      <c r="E1508" s="3" t="s">
        <v>5434</v>
      </c>
      <c r="F1508" s="3" t="s">
        <v>2008</v>
      </c>
      <c r="G1508" s="137" t="s">
        <v>1435</v>
      </c>
      <c r="H1508" s="62"/>
      <c r="J1508" s="3" t="s">
        <v>5435</v>
      </c>
      <c r="K1508" s="13"/>
      <c r="L1508" s="73"/>
      <c r="M1508" s="74"/>
      <c r="N1508" s="74"/>
      <c r="O1508" s="74"/>
      <c r="P1508" s="74"/>
      <c r="Q1508" s="74"/>
      <c r="R1508" s="74"/>
    </row>
    <row r="1509" spans="1:18">
      <c r="A1509" s="29">
        <v>250418220159</v>
      </c>
      <c r="B1509" s="59" t="s">
        <v>1430</v>
      </c>
      <c r="C1509" s="4" t="s">
        <v>1067</v>
      </c>
      <c r="D1509" s="4" t="s">
        <v>5372</v>
      </c>
      <c r="E1509" s="102" t="s">
        <v>5048</v>
      </c>
      <c r="F1509" s="3" t="s">
        <v>1456</v>
      </c>
      <c r="G1509" s="137" t="s">
        <v>1435</v>
      </c>
      <c r="H1509" s="60"/>
      <c r="J1509" s="64" t="s">
        <v>5436</v>
      </c>
      <c r="K1509" s="13"/>
      <c r="L1509" s="73"/>
      <c r="M1509" s="74"/>
      <c r="N1509" s="74"/>
      <c r="O1509" s="74"/>
      <c r="P1509" s="74"/>
      <c r="Q1509" s="74"/>
      <c r="R1509" s="74" t="s">
        <v>5437</v>
      </c>
    </row>
    <row r="1510" spans="1:18">
      <c r="A1510" s="29">
        <v>251112090000</v>
      </c>
      <c r="B1510" s="61"/>
      <c r="C1510" s="4" t="s">
        <v>1067</v>
      </c>
      <c r="D1510" s="4" t="s">
        <v>5372</v>
      </c>
      <c r="E1510" s="3" t="s">
        <v>5438</v>
      </c>
      <c r="F1510" s="3" t="s">
        <v>2008</v>
      </c>
      <c r="G1510" s="137" t="s">
        <v>1435</v>
      </c>
      <c r="H1510" s="62"/>
      <c r="J1510" s="3" t="s">
        <v>5439</v>
      </c>
      <c r="K1510" s="13"/>
      <c r="L1510" s="73"/>
      <c r="M1510" s="74"/>
      <c r="N1510" s="74"/>
      <c r="O1510" s="74"/>
      <c r="P1510" s="74"/>
      <c r="Q1510" s="74"/>
      <c r="R1510" s="74"/>
    </row>
    <row r="1511" spans="1:18">
      <c r="A1511" s="29">
        <v>250707163001</v>
      </c>
      <c r="B1511" s="61"/>
      <c r="C1511" s="4" t="s">
        <v>1067</v>
      </c>
      <c r="D1511" s="4" t="s">
        <v>5372</v>
      </c>
      <c r="E1511" s="3" t="s">
        <v>5440</v>
      </c>
      <c r="F1511" s="3" t="s">
        <v>2274</v>
      </c>
      <c r="G1511" s="137" t="s">
        <v>1435</v>
      </c>
      <c r="H1511" s="62"/>
      <c r="J1511" s="64" t="s">
        <v>5441</v>
      </c>
      <c r="K1511" s="13"/>
      <c r="L1511" s="73"/>
      <c r="M1511" s="74"/>
      <c r="N1511" s="74" t="s">
        <v>5442</v>
      </c>
      <c r="O1511" s="74"/>
      <c r="P1511" s="74"/>
      <c r="Q1511" s="74"/>
      <c r="R1511" s="74"/>
    </row>
    <row r="1512" spans="1:18">
      <c r="A1512" s="29">
        <v>260422150000</v>
      </c>
      <c r="B1512" s="61"/>
      <c r="C1512" s="4" t="s">
        <v>1067</v>
      </c>
      <c r="D1512" s="4" t="s">
        <v>5372</v>
      </c>
      <c r="E1512" s="3" t="s">
        <v>10848</v>
      </c>
      <c r="F1512" s="3" t="s">
        <v>1456</v>
      </c>
      <c r="G1512" s="343" t="s">
        <v>1435</v>
      </c>
      <c r="H1512" s="62"/>
      <c r="J1512" s="3" t="s">
        <v>10844</v>
      </c>
      <c r="K1512" s="13"/>
      <c r="L1512" s="73"/>
      <c r="M1512" s="74"/>
      <c r="N1512" s="74"/>
      <c r="O1512" s="74"/>
      <c r="P1512" s="74"/>
      <c r="Q1512" s="74"/>
      <c r="R1512" s="74"/>
    </row>
    <row r="1513" spans="1:18">
      <c r="A1513" s="29">
        <v>250703153900</v>
      </c>
      <c r="B1513" s="61"/>
      <c r="C1513" s="4" t="s">
        <v>1067</v>
      </c>
      <c r="D1513" s="4" t="s">
        <v>5372</v>
      </c>
      <c r="E1513" s="3" t="s">
        <v>10635</v>
      </c>
      <c r="F1513" s="3" t="s">
        <v>1985</v>
      </c>
      <c r="G1513" s="137" t="s">
        <v>1435</v>
      </c>
      <c r="H1513" s="62"/>
      <c r="J1513" s="64" t="s">
        <v>10555</v>
      </c>
      <c r="K1513" s="13"/>
      <c r="L1513" s="73"/>
      <c r="M1513" s="74"/>
      <c r="N1513" s="74"/>
      <c r="O1513" s="74"/>
      <c r="P1513" s="74"/>
      <c r="Q1513" s="74"/>
      <c r="R1513" s="74"/>
    </row>
    <row r="1514" spans="1:18">
      <c r="A1514" s="29">
        <v>250425165515</v>
      </c>
      <c r="B1514" s="61"/>
      <c r="C1514" s="4" t="s">
        <v>1067</v>
      </c>
      <c r="D1514" s="4" t="s">
        <v>5372</v>
      </c>
      <c r="E1514" s="3" t="s">
        <v>5443</v>
      </c>
      <c r="F1514" s="3" t="s">
        <v>1985</v>
      </c>
      <c r="G1514" s="137" t="s">
        <v>1435</v>
      </c>
      <c r="H1514" s="62"/>
      <c r="J1514" s="64" t="s">
        <v>5444</v>
      </c>
      <c r="K1514" s="13"/>
      <c r="L1514" s="73"/>
      <c r="M1514" s="74"/>
      <c r="N1514" s="74" t="s">
        <v>5386</v>
      </c>
      <c r="O1514" s="74"/>
      <c r="P1514" s="74"/>
      <c r="Q1514" s="74"/>
      <c r="R1514" s="74"/>
    </row>
    <row r="1515" spans="1:18">
      <c r="A1515" s="29">
        <v>250425100314</v>
      </c>
      <c r="B1515" s="61"/>
      <c r="C1515" s="4" t="s">
        <v>1067</v>
      </c>
      <c r="D1515" s="4" t="s">
        <v>5372</v>
      </c>
      <c r="E1515" s="3" t="s">
        <v>5445</v>
      </c>
      <c r="F1515" s="3" t="s">
        <v>1985</v>
      </c>
      <c r="G1515" s="137" t="s">
        <v>1435</v>
      </c>
      <c r="H1515" s="62"/>
      <c r="J1515" s="64" t="s">
        <v>5391</v>
      </c>
      <c r="K1515" s="13"/>
      <c r="L1515" s="73"/>
      <c r="M1515" s="74"/>
      <c r="N1515" s="74" t="s">
        <v>5392</v>
      </c>
      <c r="O1515" s="74"/>
      <c r="P1515" s="74"/>
      <c r="Q1515" s="74"/>
      <c r="R1515" s="74"/>
    </row>
    <row r="1516" spans="1:18">
      <c r="A1516" s="29">
        <v>250425153911</v>
      </c>
      <c r="B1516" s="61"/>
      <c r="C1516" s="4" t="s">
        <v>1067</v>
      </c>
      <c r="D1516" s="4" t="s">
        <v>5372</v>
      </c>
      <c r="E1516" s="3" t="s">
        <v>2857</v>
      </c>
      <c r="F1516" s="3" t="s">
        <v>1985</v>
      </c>
      <c r="G1516" s="137" t="s">
        <v>1435</v>
      </c>
      <c r="H1516" s="62"/>
      <c r="J1516" s="64" t="s">
        <v>5446</v>
      </c>
      <c r="K1516" s="13"/>
      <c r="L1516" s="73"/>
      <c r="M1516" s="74"/>
      <c r="N1516" s="74" t="s">
        <v>5447</v>
      </c>
      <c r="O1516" s="74"/>
      <c r="P1516" s="74"/>
      <c r="Q1516" s="74"/>
      <c r="R1516" s="74"/>
    </row>
    <row r="1517" spans="1:18">
      <c r="A1517" s="29">
        <v>251021103703</v>
      </c>
      <c r="B1517" s="61"/>
      <c r="C1517" s="4" t="s">
        <v>1067</v>
      </c>
      <c r="D1517" s="4" t="s">
        <v>5372</v>
      </c>
      <c r="E1517" s="3" t="s">
        <v>10648</v>
      </c>
      <c r="F1517" s="3" t="s">
        <v>1978</v>
      </c>
      <c r="G1517" s="137" t="s">
        <v>1435</v>
      </c>
      <c r="H1517" s="62"/>
      <c r="J1517" s="3" t="s">
        <v>10055</v>
      </c>
      <c r="K1517" s="13"/>
      <c r="L1517" s="73"/>
      <c r="M1517" s="74"/>
      <c r="N1517" s="74"/>
      <c r="O1517" s="74"/>
      <c r="P1517" s="74"/>
      <c r="Q1517" s="74"/>
      <c r="R1517" s="74"/>
    </row>
    <row r="1518" spans="1:18">
      <c r="A1518" s="29">
        <v>250703160100</v>
      </c>
      <c r="B1518" s="61"/>
      <c r="C1518" s="4" t="s">
        <v>1067</v>
      </c>
      <c r="D1518" s="4" t="s">
        <v>5372</v>
      </c>
      <c r="E1518" s="3" t="s">
        <v>5448</v>
      </c>
      <c r="F1518" s="3" t="s">
        <v>5449</v>
      </c>
      <c r="G1518" s="137" t="s">
        <v>1435</v>
      </c>
      <c r="H1518" s="62"/>
      <c r="J1518" s="64" t="s">
        <v>5450</v>
      </c>
      <c r="K1518" s="13"/>
      <c r="L1518" s="73"/>
      <c r="M1518" s="74"/>
      <c r="N1518" s="74" t="s">
        <v>5451</v>
      </c>
      <c r="O1518" s="74"/>
      <c r="P1518" s="74"/>
      <c r="Q1518" s="74"/>
      <c r="R1518" s="74"/>
    </row>
    <row r="1519" spans="1:18">
      <c r="A1519" s="29">
        <v>260121100000</v>
      </c>
      <c r="B1519" s="61"/>
      <c r="C1519" s="4" t="s">
        <v>1067</v>
      </c>
      <c r="D1519" s="3" t="s">
        <v>5372</v>
      </c>
      <c r="E1519" s="3" t="s">
        <v>5453</v>
      </c>
      <c r="F1519" s="3" t="s">
        <v>5454</v>
      </c>
      <c r="G1519" s="137" t="s">
        <v>1435</v>
      </c>
      <c r="H1519" s="62"/>
      <c r="J1519" s="3" t="s">
        <v>5455</v>
      </c>
      <c r="K1519" s="13"/>
      <c r="L1519" s="73"/>
      <c r="M1519" s="74"/>
      <c r="N1519" s="74"/>
      <c r="O1519" s="74"/>
      <c r="P1519" s="74"/>
      <c r="Q1519" s="74"/>
      <c r="R1519" s="74"/>
    </row>
    <row r="1520" spans="1:18">
      <c r="A1520" s="29">
        <v>250414091408</v>
      </c>
      <c r="B1520" s="59" t="s">
        <v>1430</v>
      </c>
      <c r="C1520" s="4" t="s">
        <v>1067</v>
      </c>
      <c r="D1520" s="4" t="s">
        <v>5372</v>
      </c>
      <c r="E1520" s="3" t="s">
        <v>5456</v>
      </c>
      <c r="F1520" s="3" t="s">
        <v>5457</v>
      </c>
      <c r="G1520" s="138" t="s">
        <v>1435</v>
      </c>
      <c r="H1520" s="60"/>
      <c r="J1520" s="64" t="s">
        <v>5458</v>
      </c>
      <c r="K1520" s="13"/>
      <c r="L1520" s="73"/>
      <c r="M1520" s="74"/>
      <c r="N1520" s="74" t="s">
        <v>5459</v>
      </c>
      <c r="O1520" s="74"/>
      <c r="P1520" s="74"/>
      <c r="Q1520" s="74"/>
      <c r="R1520" s="74"/>
    </row>
    <row r="1521" spans="1:18">
      <c r="A1521" s="29">
        <v>250418220162</v>
      </c>
      <c r="B1521" s="59" t="s">
        <v>1430</v>
      </c>
      <c r="C1521" s="4" t="s">
        <v>1067</v>
      </c>
      <c r="D1521" s="4" t="s">
        <v>5372</v>
      </c>
      <c r="E1521" s="3" t="s">
        <v>5460</v>
      </c>
      <c r="F1521" s="3" t="s">
        <v>2738</v>
      </c>
      <c r="G1521" s="137" t="s">
        <v>1435</v>
      </c>
      <c r="H1521" s="60"/>
      <c r="J1521" s="109" t="s">
        <v>5461</v>
      </c>
      <c r="K1521" s="13"/>
      <c r="L1521" s="73"/>
      <c r="M1521" s="74"/>
      <c r="N1521" s="74"/>
      <c r="O1521" s="74"/>
      <c r="P1521" s="74"/>
      <c r="Q1521" s="74"/>
      <c r="R1521" s="74" t="s">
        <v>5462</v>
      </c>
    </row>
    <row r="1522" spans="1:18">
      <c r="A1522" s="29">
        <v>250430073100</v>
      </c>
      <c r="B1522" s="61"/>
      <c r="C1522" s="4" t="s">
        <v>1067</v>
      </c>
      <c r="D1522" s="4" t="s">
        <v>5372</v>
      </c>
      <c r="E1522" s="3" t="s">
        <v>5222</v>
      </c>
      <c r="F1522" s="3" t="s">
        <v>2016</v>
      </c>
      <c r="G1522" s="137" t="s">
        <v>1435</v>
      </c>
      <c r="H1522" s="62"/>
      <c r="J1522" s="64" t="s">
        <v>5463</v>
      </c>
      <c r="K1522" s="13"/>
      <c r="L1522" s="73"/>
      <c r="M1522" s="74"/>
      <c r="N1522" s="74"/>
      <c r="O1522" s="74"/>
      <c r="P1522" s="74"/>
      <c r="Q1522" s="74"/>
      <c r="R1522" s="74"/>
    </row>
    <row r="1523" spans="1:18">
      <c r="A1523" s="29">
        <v>251021103704</v>
      </c>
      <c r="B1523" s="61"/>
      <c r="C1523" s="4" t="s">
        <v>1067</v>
      </c>
      <c r="D1523" s="4" t="s">
        <v>5372</v>
      </c>
      <c r="E1523" s="3" t="s">
        <v>5464</v>
      </c>
      <c r="F1523" s="3" t="s">
        <v>1978</v>
      </c>
      <c r="G1523" s="137" t="s">
        <v>1435</v>
      </c>
      <c r="H1523" s="62"/>
      <c r="J1523" s="3" t="s">
        <v>5465</v>
      </c>
      <c r="K1523" s="13"/>
      <c r="L1523" s="73"/>
      <c r="M1523" s="74"/>
      <c r="N1523" s="74"/>
      <c r="O1523" s="74"/>
      <c r="P1523" s="74"/>
      <c r="Q1523" s="74"/>
      <c r="R1523" s="74"/>
    </row>
    <row r="1524" spans="1:18" ht="15">
      <c r="A1524" s="29">
        <v>250425151003</v>
      </c>
      <c r="B1524" s="63"/>
      <c r="C1524" s="4" t="s">
        <v>1067</v>
      </c>
      <c r="D1524" s="4" t="s">
        <v>5372</v>
      </c>
      <c r="E1524" s="3" t="s">
        <v>5468</v>
      </c>
      <c r="F1524" s="3" t="s">
        <v>1578</v>
      </c>
      <c r="G1524" s="137" t="s">
        <v>1435</v>
      </c>
      <c r="J1524" s="64" t="s">
        <v>5469</v>
      </c>
      <c r="L1524" s="73"/>
      <c r="M1524" s="77"/>
      <c r="N1524" s="77" t="s">
        <v>5470</v>
      </c>
      <c r="O1524" s="77"/>
      <c r="P1524" s="77"/>
      <c r="Q1524" s="77"/>
      <c r="R1524" s="77"/>
    </row>
    <row r="1525" spans="1:18" ht="15">
      <c r="A1525" s="29">
        <v>250425151000</v>
      </c>
      <c r="B1525" s="63"/>
      <c r="C1525" s="4" t="s">
        <v>1067</v>
      </c>
      <c r="D1525" s="4" t="s">
        <v>5372</v>
      </c>
      <c r="E1525" s="3" t="s">
        <v>5473</v>
      </c>
      <c r="F1525" s="3" t="s">
        <v>1578</v>
      </c>
      <c r="G1525" s="137" t="s">
        <v>1435</v>
      </c>
      <c r="J1525" s="64" t="s">
        <v>5474</v>
      </c>
      <c r="L1525" s="73"/>
      <c r="M1525" s="77"/>
      <c r="N1525" s="77" t="s">
        <v>5475</v>
      </c>
      <c r="O1525" s="77"/>
      <c r="P1525" s="77"/>
      <c r="Q1525" s="77"/>
      <c r="R1525" s="77"/>
    </row>
    <row r="1526" spans="1:18">
      <c r="A1526" s="29">
        <v>250707163002</v>
      </c>
      <c r="B1526" s="61"/>
      <c r="C1526" s="4" t="s">
        <v>1067</v>
      </c>
      <c r="D1526" s="4" t="s">
        <v>5372</v>
      </c>
      <c r="E1526" s="3" t="s">
        <v>5476</v>
      </c>
      <c r="F1526" s="3" t="s">
        <v>1978</v>
      </c>
      <c r="G1526" s="137" t="s">
        <v>1435</v>
      </c>
      <c r="H1526" s="62"/>
      <c r="J1526" s="64" t="s">
        <v>5477</v>
      </c>
      <c r="K1526" s="13"/>
      <c r="L1526" s="73"/>
      <c r="M1526" s="74"/>
      <c r="N1526" s="74" t="s">
        <v>5478</v>
      </c>
      <c r="O1526" s="74"/>
      <c r="P1526" s="74"/>
      <c r="Q1526" s="74"/>
      <c r="R1526" s="74"/>
    </row>
    <row r="1527" spans="1:18">
      <c r="A1527" s="29">
        <v>251021103705</v>
      </c>
      <c r="B1527" s="61"/>
      <c r="C1527" s="4" t="s">
        <v>1067</v>
      </c>
      <c r="D1527" s="4" t="s">
        <v>5372</v>
      </c>
      <c r="E1527" s="3" t="s">
        <v>5479</v>
      </c>
      <c r="F1527" s="3" t="s">
        <v>1978</v>
      </c>
      <c r="G1527" s="137" t="s">
        <v>1435</v>
      </c>
      <c r="H1527" s="62"/>
      <c r="J1527" s="3" t="s">
        <v>5480</v>
      </c>
      <c r="K1527" s="13"/>
      <c r="L1527" s="73"/>
      <c r="M1527" s="74"/>
      <c r="N1527" s="74"/>
      <c r="O1527" s="74"/>
      <c r="P1527" s="74"/>
      <c r="Q1527" s="74"/>
      <c r="R1527" s="74"/>
    </row>
    <row r="1528" spans="1:18">
      <c r="A1528" s="29">
        <v>241112000261</v>
      </c>
      <c r="B1528" s="59" t="s">
        <v>1430</v>
      </c>
      <c r="C1528" s="4" t="s">
        <v>1067</v>
      </c>
      <c r="D1528" s="4" t="s">
        <v>5481</v>
      </c>
      <c r="E1528" s="3" t="s">
        <v>5271</v>
      </c>
      <c r="F1528" s="3" t="s">
        <v>3469</v>
      </c>
      <c r="G1528" s="137" t="s">
        <v>1435</v>
      </c>
      <c r="H1528" s="60"/>
      <c r="J1528" s="64" t="s">
        <v>5482</v>
      </c>
      <c r="K1528" s="11"/>
      <c r="L1528" s="73" t="s">
        <v>5273</v>
      </c>
      <c r="M1528" s="74" t="s">
        <v>5274</v>
      </c>
      <c r="N1528" s="74" t="s">
        <v>5274</v>
      </c>
      <c r="O1528" s="74" t="s">
        <v>5274</v>
      </c>
      <c r="P1528" s="74"/>
      <c r="Q1528" s="74" t="s">
        <v>10709</v>
      </c>
      <c r="R1528" s="74"/>
    </row>
    <row r="1529" spans="1:18">
      <c r="A1529" s="29">
        <v>241112000262</v>
      </c>
      <c r="B1529" s="59" t="s">
        <v>1430</v>
      </c>
      <c r="C1529" s="4" t="s">
        <v>1067</v>
      </c>
      <c r="D1529" s="4" t="s">
        <v>5481</v>
      </c>
      <c r="E1529" s="3" t="s">
        <v>5326</v>
      </c>
      <c r="F1529" s="3" t="s">
        <v>3469</v>
      </c>
      <c r="G1529" s="137" t="s">
        <v>1435</v>
      </c>
      <c r="H1529" s="60"/>
      <c r="J1529" s="64" t="s">
        <v>5483</v>
      </c>
      <c r="K1529" s="2"/>
      <c r="L1529" s="73" t="s">
        <v>5484</v>
      </c>
      <c r="M1529" s="74" t="s">
        <v>5328</v>
      </c>
      <c r="N1529" s="74" t="s">
        <v>5328</v>
      </c>
      <c r="O1529" s="74" t="s">
        <v>5328</v>
      </c>
      <c r="P1529" s="74" t="s">
        <v>5485</v>
      </c>
      <c r="Q1529" s="74" t="s">
        <v>10707</v>
      </c>
      <c r="R1529" s="74"/>
    </row>
    <row r="1530" spans="1:18">
      <c r="A1530" s="29">
        <v>241114154800</v>
      </c>
      <c r="B1530" s="59" t="s">
        <v>1430</v>
      </c>
      <c r="C1530" s="4" t="s">
        <v>1067</v>
      </c>
      <c r="D1530" s="4" t="s">
        <v>5481</v>
      </c>
      <c r="E1530" s="3" t="s">
        <v>5486</v>
      </c>
      <c r="F1530" s="3" t="s">
        <v>1456</v>
      </c>
      <c r="G1530" s="138" t="s">
        <v>1435</v>
      </c>
      <c r="H1530" s="60"/>
      <c r="I1530" s="280" t="s">
        <v>1403</v>
      </c>
      <c r="J1530" s="64" t="s">
        <v>5487</v>
      </c>
      <c r="K1530" s="11"/>
      <c r="L1530" s="73"/>
      <c r="M1530" s="74"/>
      <c r="N1530" s="74"/>
      <c r="O1530" s="74"/>
      <c r="P1530" s="74"/>
      <c r="Q1530" s="74"/>
      <c r="R1530" s="74"/>
    </row>
    <row r="1531" spans="1:18">
      <c r="A1531" s="29">
        <v>250408142700</v>
      </c>
      <c r="B1531" s="59" t="s">
        <v>1430</v>
      </c>
      <c r="C1531" s="4" t="s">
        <v>1067</v>
      </c>
      <c r="D1531" s="4" t="s">
        <v>5481</v>
      </c>
      <c r="E1531" s="3" t="s">
        <v>5488</v>
      </c>
      <c r="F1531" s="3" t="s">
        <v>3420</v>
      </c>
      <c r="G1531" s="138" t="s">
        <v>1435</v>
      </c>
      <c r="H1531" s="60"/>
      <c r="J1531" s="64" t="s">
        <v>5489</v>
      </c>
      <c r="K1531" s="11"/>
      <c r="L1531" s="73" t="s">
        <v>5490</v>
      </c>
      <c r="M1531" s="74"/>
      <c r="N1531" s="74"/>
      <c r="O1531" s="74"/>
      <c r="P1531" s="74"/>
      <c r="Q1531" s="74"/>
      <c r="R1531" s="74"/>
    </row>
    <row r="1532" spans="1:18">
      <c r="A1532" s="29">
        <v>250408142402</v>
      </c>
      <c r="B1532" s="59" t="s">
        <v>1430</v>
      </c>
      <c r="C1532" s="4" t="s">
        <v>1067</v>
      </c>
      <c r="D1532" s="4" t="s">
        <v>5481</v>
      </c>
      <c r="E1532" s="3" t="s">
        <v>5491</v>
      </c>
      <c r="F1532" s="3" t="s">
        <v>2008</v>
      </c>
      <c r="G1532" s="137" t="s">
        <v>1435</v>
      </c>
      <c r="H1532" s="60"/>
      <c r="J1532" s="64" t="s">
        <v>5492</v>
      </c>
      <c r="K1532" s="13"/>
      <c r="L1532" s="73"/>
      <c r="M1532" s="74" t="s">
        <v>1421</v>
      </c>
      <c r="N1532" s="74" t="s">
        <v>1421</v>
      </c>
      <c r="O1532" s="74" t="s">
        <v>1421</v>
      </c>
      <c r="P1532" s="74" t="s">
        <v>1421</v>
      </c>
      <c r="Q1532" s="74" t="s">
        <v>1421</v>
      </c>
      <c r="R1532" s="74"/>
    </row>
    <row r="1533" spans="1:18">
      <c r="A1533" s="29">
        <v>250717102648</v>
      </c>
      <c r="B1533" s="61"/>
      <c r="C1533" s="4" t="s">
        <v>1067</v>
      </c>
      <c r="D1533" s="4" t="s">
        <v>5481</v>
      </c>
      <c r="E1533" s="3" t="s">
        <v>5493</v>
      </c>
      <c r="F1533" s="3" t="s">
        <v>5494</v>
      </c>
      <c r="G1533" s="138" t="s">
        <v>1435</v>
      </c>
      <c r="H1533" s="62"/>
      <c r="J1533" s="64" t="s">
        <v>5495</v>
      </c>
      <c r="K1533" s="13"/>
      <c r="L1533" s="73"/>
      <c r="M1533" s="74"/>
      <c r="N1533" s="74"/>
      <c r="O1533" s="74"/>
      <c r="P1533" s="74"/>
      <c r="Q1533" s="74"/>
      <c r="R1533" s="74"/>
    </row>
    <row r="1534" spans="1:18">
      <c r="A1534" s="29">
        <v>250317120011</v>
      </c>
      <c r="B1534" s="59" t="s">
        <v>1430</v>
      </c>
      <c r="C1534" s="4" t="s">
        <v>1067</v>
      </c>
      <c r="D1534" s="4" t="s">
        <v>5496</v>
      </c>
      <c r="E1534" s="3" t="s">
        <v>5497</v>
      </c>
      <c r="F1534" s="3" t="s">
        <v>5498</v>
      </c>
      <c r="G1534" s="137" t="s">
        <v>1435</v>
      </c>
      <c r="H1534" s="60"/>
      <c r="J1534" s="64" t="s">
        <v>5499</v>
      </c>
      <c r="K1534" s="50" t="s">
        <v>5227</v>
      </c>
      <c r="L1534" s="73"/>
      <c r="M1534" s="74"/>
      <c r="N1534" s="74"/>
      <c r="O1534" s="74"/>
      <c r="P1534" s="74"/>
      <c r="Q1534" s="74"/>
      <c r="R1534" s="74"/>
    </row>
    <row r="1535" spans="1:18" ht="26">
      <c r="A1535" s="29">
        <v>250317120012</v>
      </c>
      <c r="B1535" s="59" t="s">
        <v>1430</v>
      </c>
      <c r="C1535" s="4" t="s">
        <v>1067</v>
      </c>
      <c r="D1535" s="4" t="s">
        <v>5496</v>
      </c>
      <c r="E1535" s="3" t="s">
        <v>5074</v>
      </c>
      <c r="F1535" s="3" t="s">
        <v>1578</v>
      </c>
      <c r="G1535" s="137" t="s">
        <v>1435</v>
      </c>
      <c r="H1535" s="60"/>
      <c r="J1535" s="64" t="s">
        <v>5500</v>
      </c>
      <c r="K1535" s="50" t="s">
        <v>5501</v>
      </c>
      <c r="L1535" s="73"/>
      <c r="M1535" s="74"/>
      <c r="N1535" s="74"/>
      <c r="O1535" s="74"/>
      <c r="P1535" s="74"/>
      <c r="Q1535" s="74"/>
      <c r="R1535" s="74"/>
    </row>
    <row r="1536" spans="1:18" ht="29">
      <c r="A1536" s="29">
        <v>250212174516</v>
      </c>
      <c r="B1536" s="59" t="s">
        <v>1430</v>
      </c>
      <c r="C1536" s="4" t="s">
        <v>1067</v>
      </c>
      <c r="D1536" s="4" t="s">
        <v>5502</v>
      </c>
      <c r="E1536" s="3" t="s">
        <v>5503</v>
      </c>
      <c r="F1536" s="3" t="s">
        <v>1748</v>
      </c>
      <c r="G1536" s="138" t="s">
        <v>1435</v>
      </c>
      <c r="H1536" s="60"/>
      <c r="J1536" s="109" t="s">
        <v>5504</v>
      </c>
      <c r="K1536" s="13"/>
      <c r="L1536" s="73"/>
      <c r="M1536" s="74"/>
      <c r="N1536" s="74"/>
      <c r="O1536" s="74"/>
      <c r="P1536" s="74"/>
      <c r="Q1536" s="74"/>
      <c r="R1536" s="74"/>
    </row>
    <row r="1537" spans="1:18">
      <c r="A1537" s="29">
        <v>250408142800</v>
      </c>
      <c r="B1537" s="59" t="s">
        <v>1430</v>
      </c>
      <c r="C1537" s="4" t="s">
        <v>1067</v>
      </c>
      <c r="D1537" s="4" t="s">
        <v>5502</v>
      </c>
      <c r="E1537" s="3" t="s">
        <v>5505</v>
      </c>
      <c r="F1537" s="3" t="s">
        <v>5506</v>
      </c>
      <c r="G1537" s="137" t="s">
        <v>1435</v>
      </c>
      <c r="H1537" s="60"/>
      <c r="J1537" s="64" t="s">
        <v>5507</v>
      </c>
      <c r="K1537" s="11"/>
      <c r="L1537" s="73"/>
      <c r="M1537" s="74"/>
      <c r="N1537" s="74"/>
      <c r="O1537" s="74" t="s">
        <v>5508</v>
      </c>
      <c r="P1537" s="74"/>
      <c r="Q1537" s="74"/>
      <c r="R1537" s="74"/>
    </row>
    <row r="1538" spans="1:18" ht="29">
      <c r="A1538" s="29">
        <v>250212174510</v>
      </c>
      <c r="B1538" s="59" t="s">
        <v>1430</v>
      </c>
      <c r="C1538" s="4" t="s">
        <v>1067</v>
      </c>
      <c r="D1538" s="4" t="s">
        <v>5502</v>
      </c>
      <c r="E1538" s="3" t="s">
        <v>5509</v>
      </c>
      <c r="F1538" s="3" t="s">
        <v>1748</v>
      </c>
      <c r="G1538" s="138" t="s">
        <v>1435</v>
      </c>
      <c r="H1538" s="60"/>
      <c r="J1538" s="109" t="s">
        <v>5510</v>
      </c>
      <c r="K1538" s="13"/>
      <c r="L1538" s="73"/>
      <c r="M1538" s="74"/>
      <c r="N1538" s="74"/>
      <c r="O1538" s="74"/>
      <c r="P1538" s="74"/>
      <c r="Q1538" s="74"/>
      <c r="R1538" s="74"/>
    </row>
    <row r="1539" spans="1:18">
      <c r="A1539" s="29">
        <v>250213180601</v>
      </c>
      <c r="B1539" s="59" t="s">
        <v>1430</v>
      </c>
      <c r="C1539" s="4" t="s">
        <v>1067</v>
      </c>
      <c r="D1539" s="4" t="s">
        <v>5502</v>
      </c>
      <c r="E1539" s="3" t="s">
        <v>5511</v>
      </c>
      <c r="F1539" s="3" t="s">
        <v>5512</v>
      </c>
      <c r="G1539" s="138" t="s">
        <v>1435</v>
      </c>
      <c r="H1539" s="60"/>
      <c r="J1539" s="64" t="s">
        <v>5513</v>
      </c>
      <c r="K1539" s="13"/>
      <c r="L1539" s="73" t="s">
        <v>5514</v>
      </c>
      <c r="M1539" s="74"/>
      <c r="N1539" s="74"/>
      <c r="O1539" s="74"/>
      <c r="P1539" s="74"/>
      <c r="Q1539" s="74"/>
      <c r="R1539" s="74"/>
    </row>
    <row r="1540" spans="1:18">
      <c r="A1540" s="29">
        <v>250218114507</v>
      </c>
      <c r="B1540" s="59" t="s">
        <v>1430</v>
      </c>
      <c r="C1540" s="4" t="s">
        <v>1067</v>
      </c>
      <c r="D1540" s="4" t="s">
        <v>5502</v>
      </c>
      <c r="E1540" s="3" t="s">
        <v>5515</v>
      </c>
      <c r="F1540" s="3" t="s">
        <v>5512</v>
      </c>
      <c r="G1540" s="138" t="s">
        <v>1435</v>
      </c>
      <c r="H1540" s="60"/>
      <c r="J1540" s="64" t="s">
        <v>5516</v>
      </c>
      <c r="K1540" s="13"/>
      <c r="L1540" s="73"/>
      <c r="M1540" s="74"/>
      <c r="N1540" s="74"/>
      <c r="O1540" s="74"/>
      <c r="P1540" s="74"/>
      <c r="Q1540" s="74"/>
      <c r="R1540" s="74"/>
    </row>
    <row r="1541" spans="1:18">
      <c r="A1541" s="29">
        <v>250213180603</v>
      </c>
      <c r="B1541" s="59" t="s">
        <v>1430</v>
      </c>
      <c r="C1541" s="4" t="s">
        <v>1067</v>
      </c>
      <c r="D1541" s="4" t="s">
        <v>5502</v>
      </c>
      <c r="E1541" s="3" t="s">
        <v>5517</v>
      </c>
      <c r="F1541" s="3" t="s">
        <v>2811</v>
      </c>
      <c r="G1541" s="138" t="s">
        <v>1435</v>
      </c>
      <c r="H1541" s="60"/>
      <c r="J1541" s="64" t="s">
        <v>5518</v>
      </c>
      <c r="K1541" s="13"/>
      <c r="L1541" s="73" t="s">
        <v>5519</v>
      </c>
      <c r="M1541" s="74"/>
      <c r="N1541" s="74"/>
      <c r="O1541" s="74"/>
      <c r="P1541" s="74"/>
      <c r="Q1541" s="74"/>
      <c r="R1541" s="74"/>
    </row>
    <row r="1542" spans="1:18" ht="29">
      <c r="A1542" s="29">
        <v>250212174505</v>
      </c>
      <c r="B1542" s="59" t="s">
        <v>1430</v>
      </c>
      <c r="C1542" s="4" t="s">
        <v>1067</v>
      </c>
      <c r="D1542" s="4" t="s">
        <v>5502</v>
      </c>
      <c r="E1542" s="3" t="s">
        <v>5520</v>
      </c>
      <c r="F1542" s="3" t="s">
        <v>1748</v>
      </c>
      <c r="G1542" s="138" t="s">
        <v>1435</v>
      </c>
      <c r="H1542" s="60"/>
      <c r="J1542" s="109" t="s">
        <v>5521</v>
      </c>
      <c r="K1542" s="13"/>
      <c r="L1542" s="73"/>
      <c r="M1542" s="74"/>
      <c r="N1542" s="74"/>
      <c r="O1542" s="74"/>
      <c r="P1542" s="74"/>
      <c r="Q1542" s="74"/>
      <c r="R1542" s="74"/>
    </row>
    <row r="1543" spans="1:18">
      <c r="A1543" s="29">
        <v>260127152101</v>
      </c>
      <c r="B1543" s="98"/>
      <c r="C1543" s="4" t="s">
        <v>1067</v>
      </c>
      <c r="D1543" s="3" t="s">
        <v>5502</v>
      </c>
      <c r="E1543" s="3" t="s">
        <v>5522</v>
      </c>
      <c r="F1543" s="3" t="s">
        <v>4298</v>
      </c>
      <c r="G1543" s="137" t="s">
        <v>1435</v>
      </c>
      <c r="H1543" s="82"/>
      <c r="J1543" s="3" t="s">
        <v>5523</v>
      </c>
      <c r="K1543" s="13"/>
      <c r="L1543" s="73"/>
      <c r="M1543" s="74"/>
      <c r="N1543" s="74"/>
      <c r="O1543" s="74"/>
      <c r="P1543" s="74"/>
      <c r="Q1543" s="74"/>
      <c r="R1543" s="74"/>
    </row>
    <row r="1544" spans="1:18">
      <c r="A1544" s="29">
        <v>260127152100</v>
      </c>
      <c r="B1544" s="98" t="s">
        <v>1430</v>
      </c>
      <c r="C1544" s="4" t="s">
        <v>1067</v>
      </c>
      <c r="D1544" s="3" t="s">
        <v>5502</v>
      </c>
      <c r="E1544" s="3" t="s">
        <v>5524</v>
      </c>
      <c r="F1544" s="3" t="s">
        <v>5525</v>
      </c>
      <c r="G1544" s="137" t="s">
        <v>1435</v>
      </c>
      <c r="H1544" s="82"/>
      <c r="J1544" s="3" t="s">
        <v>5526</v>
      </c>
      <c r="K1544" s="13"/>
      <c r="L1544" s="73"/>
      <c r="M1544" s="74"/>
      <c r="N1544" s="74"/>
      <c r="O1544" s="74"/>
      <c r="P1544" s="74"/>
      <c r="Q1544" s="74"/>
      <c r="R1544" s="74"/>
    </row>
    <row r="1545" spans="1:18">
      <c r="A1545" s="29">
        <v>250212174515</v>
      </c>
      <c r="B1545" s="59" t="s">
        <v>1430</v>
      </c>
      <c r="C1545" s="4" t="s">
        <v>1067</v>
      </c>
      <c r="D1545" s="4" t="s">
        <v>5502</v>
      </c>
      <c r="E1545" s="26" t="s">
        <v>5527</v>
      </c>
      <c r="F1545" s="3" t="s">
        <v>5528</v>
      </c>
      <c r="G1545" s="137" t="s">
        <v>1435</v>
      </c>
      <c r="H1545" s="60"/>
      <c r="J1545" s="64" t="s">
        <v>5529</v>
      </c>
      <c r="K1545" s="13"/>
      <c r="L1545" s="73" t="s">
        <v>5530</v>
      </c>
      <c r="M1545" s="74" t="s">
        <v>5531</v>
      </c>
      <c r="N1545" s="74"/>
      <c r="O1545" s="74" t="s">
        <v>5532</v>
      </c>
      <c r="P1545" s="74"/>
      <c r="Q1545" s="74"/>
      <c r="R1545" s="74"/>
    </row>
    <row r="1546" spans="1:18">
      <c r="A1546" s="29">
        <v>250409080001</v>
      </c>
      <c r="B1546" s="59" t="s">
        <v>1430</v>
      </c>
      <c r="C1546" s="4" t="s">
        <v>1067</v>
      </c>
      <c r="D1546" s="4" t="s">
        <v>5502</v>
      </c>
      <c r="E1546" s="26" t="s">
        <v>5533</v>
      </c>
      <c r="F1546" s="3" t="s">
        <v>1748</v>
      </c>
      <c r="G1546" s="138" t="s">
        <v>1435</v>
      </c>
      <c r="H1546" s="60"/>
      <c r="J1546" s="64" t="s">
        <v>5534</v>
      </c>
      <c r="K1546" s="11"/>
      <c r="L1546" s="73"/>
      <c r="M1546" s="74"/>
      <c r="N1546" s="74"/>
      <c r="O1546" s="74"/>
      <c r="P1546" s="74"/>
      <c r="Q1546" s="74"/>
      <c r="R1546" s="74"/>
    </row>
    <row r="1547" spans="1:18">
      <c r="A1547" s="29">
        <v>250409080002</v>
      </c>
      <c r="B1547" s="59" t="s">
        <v>1430</v>
      </c>
      <c r="C1547" s="4" t="s">
        <v>1067</v>
      </c>
      <c r="D1547" s="4" t="s">
        <v>5502</v>
      </c>
      <c r="E1547" s="26" t="s">
        <v>5535</v>
      </c>
      <c r="F1547" s="3" t="s">
        <v>5536</v>
      </c>
      <c r="G1547" s="138" t="s">
        <v>1435</v>
      </c>
      <c r="H1547" s="60"/>
      <c r="J1547" s="64" t="s">
        <v>5537</v>
      </c>
      <c r="K1547" s="11"/>
      <c r="L1547" s="73"/>
      <c r="M1547" s="74"/>
      <c r="N1547" s="74"/>
      <c r="O1547" s="74"/>
      <c r="P1547" s="74"/>
      <c r="Q1547" s="74"/>
      <c r="R1547" s="74"/>
    </row>
    <row r="1548" spans="1:18">
      <c r="A1548" s="29">
        <v>250203163500</v>
      </c>
      <c r="B1548" s="59" t="s">
        <v>1430</v>
      </c>
      <c r="C1548" s="4" t="s">
        <v>1067</v>
      </c>
      <c r="D1548" s="4" t="s">
        <v>5502</v>
      </c>
      <c r="E1548" s="26" t="s">
        <v>5538</v>
      </c>
      <c r="F1548" s="3" t="s">
        <v>5539</v>
      </c>
      <c r="G1548" s="138" t="s">
        <v>1435</v>
      </c>
      <c r="H1548" s="60"/>
      <c r="J1548" s="64" t="s">
        <v>5540</v>
      </c>
      <c r="K1548" s="13"/>
      <c r="L1548" s="73"/>
      <c r="M1548" s="74" t="s">
        <v>5254</v>
      </c>
      <c r="N1548" s="74"/>
      <c r="O1548" s="74"/>
      <c r="P1548" s="74"/>
      <c r="Q1548" s="74"/>
      <c r="R1548" s="74"/>
    </row>
    <row r="1549" spans="1:18" s="7" customFormat="1" ht="39">
      <c r="A1549" s="29">
        <v>250212174506</v>
      </c>
      <c r="B1549" s="59" t="s">
        <v>1430</v>
      </c>
      <c r="C1549" s="4" t="s">
        <v>1067</v>
      </c>
      <c r="D1549" s="4" t="s">
        <v>5502</v>
      </c>
      <c r="E1549" s="26" t="s">
        <v>5541</v>
      </c>
      <c r="F1549" s="3" t="s">
        <v>1999</v>
      </c>
      <c r="G1549" s="138" t="s">
        <v>1435</v>
      </c>
      <c r="H1549" s="60"/>
      <c r="I1549" s="31"/>
      <c r="J1549" s="64" t="s">
        <v>5542</v>
      </c>
      <c r="K1549" s="12" t="s">
        <v>5543</v>
      </c>
      <c r="L1549" s="73" t="s">
        <v>5544</v>
      </c>
      <c r="M1549" s="74"/>
      <c r="N1549" s="74"/>
      <c r="O1549" s="74"/>
      <c r="P1549" s="74"/>
      <c r="Q1549" s="74"/>
      <c r="R1549" s="74"/>
    </row>
    <row r="1550" spans="1:18">
      <c r="A1550" s="29">
        <v>250212174514</v>
      </c>
      <c r="B1550" s="59" t="s">
        <v>1430</v>
      </c>
      <c r="C1550" s="4" t="s">
        <v>1067</v>
      </c>
      <c r="D1550" s="4" t="s">
        <v>5502</v>
      </c>
      <c r="E1550" s="26" t="s">
        <v>2820</v>
      </c>
      <c r="F1550" s="3" t="s">
        <v>5545</v>
      </c>
      <c r="G1550" s="137" t="s">
        <v>1435</v>
      </c>
      <c r="H1550" s="60"/>
      <c r="J1550" s="64" t="s">
        <v>5546</v>
      </c>
      <c r="K1550" s="13"/>
      <c r="L1550" s="73" t="s">
        <v>5547</v>
      </c>
      <c r="M1550" s="74"/>
      <c r="N1550" s="74"/>
      <c r="O1550" s="74" t="s">
        <v>5548</v>
      </c>
      <c r="P1550" s="74"/>
      <c r="Q1550" s="74"/>
      <c r="R1550" s="74"/>
    </row>
    <row r="1551" spans="1:18">
      <c r="A1551" s="29">
        <v>250213180605</v>
      </c>
      <c r="B1551" s="59" t="s">
        <v>1430</v>
      </c>
      <c r="C1551" s="4" t="s">
        <v>1067</v>
      </c>
      <c r="D1551" s="4" t="s">
        <v>5502</v>
      </c>
      <c r="E1551" s="26" t="s">
        <v>5549</v>
      </c>
      <c r="F1551" s="3" t="s">
        <v>1531</v>
      </c>
      <c r="G1551" s="138" t="s">
        <v>1435</v>
      </c>
      <c r="H1551" s="60"/>
      <c r="J1551" s="64" t="s">
        <v>5550</v>
      </c>
      <c r="K1551" s="13"/>
      <c r="L1551" s="73" t="s">
        <v>5551</v>
      </c>
      <c r="M1551" s="74"/>
      <c r="N1551" s="74"/>
      <c r="O1551" s="74"/>
      <c r="P1551" s="74"/>
      <c r="Q1551" s="74"/>
      <c r="R1551" s="74"/>
    </row>
    <row r="1552" spans="1:18">
      <c r="A1552" s="29">
        <v>250213180600</v>
      </c>
      <c r="B1552" s="59" t="s">
        <v>1430</v>
      </c>
      <c r="C1552" s="4" t="s">
        <v>1067</v>
      </c>
      <c r="D1552" s="4" t="s">
        <v>5502</v>
      </c>
      <c r="E1552" s="26" t="s">
        <v>5552</v>
      </c>
      <c r="F1552" s="3" t="s">
        <v>1748</v>
      </c>
      <c r="G1552" s="138" t="s">
        <v>1435</v>
      </c>
      <c r="H1552" s="60"/>
      <c r="J1552" s="64" t="s">
        <v>5553</v>
      </c>
      <c r="K1552" s="13"/>
      <c r="L1552" s="73"/>
      <c r="M1552" s="74"/>
      <c r="N1552" s="74"/>
      <c r="O1552" s="74"/>
      <c r="P1552" s="74"/>
      <c r="Q1552" s="74"/>
      <c r="R1552" s="74"/>
    </row>
    <row r="1553" spans="1:18">
      <c r="A1553" s="29">
        <v>250213180604</v>
      </c>
      <c r="B1553" s="59" t="s">
        <v>1430</v>
      </c>
      <c r="C1553" s="4" t="s">
        <v>1067</v>
      </c>
      <c r="D1553" s="4" t="s">
        <v>5502</v>
      </c>
      <c r="E1553" s="26" t="s">
        <v>5554</v>
      </c>
      <c r="F1553" s="3" t="s">
        <v>1531</v>
      </c>
      <c r="G1553" s="138" t="s">
        <v>1435</v>
      </c>
      <c r="H1553" s="60"/>
      <c r="J1553" s="64" t="s">
        <v>5555</v>
      </c>
      <c r="K1553" s="13"/>
      <c r="L1553" s="73" t="s">
        <v>5556</v>
      </c>
      <c r="M1553" s="74"/>
      <c r="N1553" s="74"/>
      <c r="O1553" s="74"/>
      <c r="P1553" s="74"/>
      <c r="Q1553" s="74"/>
      <c r="R1553" s="74"/>
    </row>
    <row r="1554" spans="1:18">
      <c r="A1554" s="29">
        <v>250212174200</v>
      </c>
      <c r="B1554" s="59" t="s">
        <v>1430</v>
      </c>
      <c r="C1554" s="4" t="s">
        <v>1067</v>
      </c>
      <c r="D1554" s="4" t="s">
        <v>5502</v>
      </c>
      <c r="E1554" s="26" t="s">
        <v>5557</v>
      </c>
      <c r="F1554" s="3" t="s">
        <v>5558</v>
      </c>
      <c r="G1554" s="138" t="s">
        <v>1435</v>
      </c>
      <c r="H1554" s="60"/>
      <c r="J1554" s="64" t="s">
        <v>5559</v>
      </c>
      <c r="K1554" s="13"/>
      <c r="L1554" s="73" t="s">
        <v>5560</v>
      </c>
      <c r="M1554" s="74" t="s">
        <v>5561</v>
      </c>
      <c r="N1554" s="74"/>
      <c r="O1554" s="74"/>
      <c r="P1554" s="74"/>
      <c r="Q1554" s="74"/>
      <c r="R1554" s="74"/>
    </row>
    <row r="1555" spans="1:18">
      <c r="A1555" s="29">
        <v>250218114504</v>
      </c>
      <c r="B1555" s="59" t="s">
        <v>1430</v>
      </c>
      <c r="C1555" s="4" t="s">
        <v>1067</v>
      </c>
      <c r="D1555" s="106" t="s">
        <v>5502</v>
      </c>
      <c r="E1555" s="348" t="s">
        <v>5562</v>
      </c>
      <c r="F1555" s="3" t="s">
        <v>5563</v>
      </c>
      <c r="G1555" s="138" t="s">
        <v>1435</v>
      </c>
      <c r="H1555" s="60"/>
      <c r="J1555" s="64" t="s">
        <v>5564</v>
      </c>
      <c r="K1555" s="13"/>
      <c r="L1555" s="73"/>
      <c r="M1555" s="74"/>
      <c r="N1555" s="74"/>
      <c r="O1555" s="74"/>
      <c r="P1555" s="74"/>
      <c r="Q1555" s="74"/>
      <c r="R1555" s="74"/>
    </row>
    <row r="1556" spans="1:18">
      <c r="A1556" s="29">
        <v>250213180602</v>
      </c>
      <c r="B1556" s="59" t="s">
        <v>1430</v>
      </c>
      <c r="C1556" s="4" t="s">
        <v>1067</v>
      </c>
      <c r="D1556" s="4" t="s">
        <v>5502</v>
      </c>
      <c r="E1556" s="26" t="s">
        <v>5565</v>
      </c>
      <c r="F1556" s="3" t="s">
        <v>1531</v>
      </c>
      <c r="G1556" s="138" t="s">
        <v>1435</v>
      </c>
      <c r="H1556" s="60"/>
      <c r="J1556" s="64" t="s">
        <v>5566</v>
      </c>
      <c r="K1556" s="13"/>
      <c r="L1556" s="73" t="s">
        <v>5567</v>
      </c>
      <c r="M1556" s="74"/>
      <c r="N1556" s="74"/>
      <c r="O1556" s="74"/>
      <c r="P1556" s="74"/>
      <c r="Q1556" s="74"/>
      <c r="R1556" s="74"/>
    </row>
    <row r="1557" spans="1:18">
      <c r="A1557" s="29">
        <v>250307142400</v>
      </c>
      <c r="B1557" s="59" t="s">
        <v>1430</v>
      </c>
      <c r="C1557" s="4" t="s">
        <v>1067</v>
      </c>
      <c r="D1557" s="4" t="s">
        <v>5502</v>
      </c>
      <c r="E1557" s="3" t="s">
        <v>5568</v>
      </c>
      <c r="F1557" s="3" t="s">
        <v>5569</v>
      </c>
      <c r="G1557" s="138" t="s">
        <v>1435</v>
      </c>
      <c r="H1557" s="60"/>
      <c r="J1557" s="64" t="s">
        <v>5570</v>
      </c>
      <c r="K1557" s="13"/>
      <c r="L1557" s="73"/>
      <c r="M1557" s="74"/>
      <c r="N1557" s="74"/>
      <c r="O1557" s="74"/>
      <c r="P1557" s="74"/>
      <c r="Q1557" s="74"/>
      <c r="R1557" s="74"/>
    </row>
    <row r="1558" spans="1:18">
      <c r="A1558" s="29">
        <v>250307142401</v>
      </c>
      <c r="B1558" s="59" t="s">
        <v>1430</v>
      </c>
      <c r="C1558" s="4" t="s">
        <v>1067</v>
      </c>
      <c r="D1558" s="4" t="s">
        <v>5502</v>
      </c>
      <c r="E1558" s="26" t="s">
        <v>5571</v>
      </c>
      <c r="F1558" s="3" t="s">
        <v>2515</v>
      </c>
      <c r="G1558" s="138" t="s">
        <v>1435</v>
      </c>
      <c r="H1558" s="60"/>
      <c r="J1558" s="64" t="s">
        <v>5572</v>
      </c>
      <c r="K1558" s="13"/>
      <c r="L1558" s="73"/>
      <c r="M1558" s="74"/>
      <c r="N1558" s="74"/>
      <c r="O1558" s="74"/>
      <c r="P1558" s="74"/>
      <c r="Q1558" s="74"/>
      <c r="R1558" s="74"/>
    </row>
    <row r="1559" spans="1:18">
      <c r="A1559" s="29">
        <v>250325134506</v>
      </c>
      <c r="B1559" s="59" t="s">
        <v>1430</v>
      </c>
      <c r="C1559" s="4" t="s">
        <v>1067</v>
      </c>
      <c r="D1559" s="4" t="s">
        <v>5502</v>
      </c>
      <c r="E1559" s="3" t="s">
        <v>5573</v>
      </c>
      <c r="F1559" s="3" t="s">
        <v>5574</v>
      </c>
      <c r="G1559" s="137" t="s">
        <v>1435</v>
      </c>
      <c r="H1559" s="60"/>
      <c r="J1559" s="64" t="s">
        <v>5575</v>
      </c>
      <c r="K1559" s="13"/>
      <c r="L1559" s="73"/>
      <c r="M1559" s="74" t="s">
        <v>5531</v>
      </c>
      <c r="N1559" s="74"/>
      <c r="O1559" s="74" t="s">
        <v>5576</v>
      </c>
      <c r="P1559" s="74"/>
      <c r="Q1559" s="74"/>
      <c r="R1559" s="74"/>
    </row>
    <row r="1560" spans="1:18">
      <c r="A1560" s="29">
        <v>241112000070</v>
      </c>
      <c r="B1560" s="59" t="s">
        <v>1430</v>
      </c>
      <c r="C1560" s="4" t="s">
        <v>1067</v>
      </c>
      <c r="D1560" s="4" t="s">
        <v>5502</v>
      </c>
      <c r="E1560" s="3" t="s">
        <v>5577</v>
      </c>
      <c r="F1560" s="3" t="s">
        <v>5578</v>
      </c>
      <c r="G1560" s="137" t="s">
        <v>1435</v>
      </c>
      <c r="H1560" s="60"/>
      <c r="J1560" s="64" t="s">
        <v>5579</v>
      </c>
      <c r="K1560" s="13" t="s">
        <v>5580</v>
      </c>
      <c r="L1560" s="73" t="s">
        <v>5581</v>
      </c>
      <c r="M1560" s="74" t="s">
        <v>5531</v>
      </c>
      <c r="N1560" s="74"/>
      <c r="O1560" s="74" t="s">
        <v>5582</v>
      </c>
      <c r="P1560" s="74"/>
      <c r="Q1560" s="74"/>
      <c r="R1560" s="74"/>
    </row>
    <row r="1561" spans="1:18">
      <c r="A1561" s="29">
        <v>250328145000</v>
      </c>
      <c r="B1561" s="59" t="s">
        <v>1430</v>
      </c>
      <c r="C1561" s="4" t="s">
        <v>1067</v>
      </c>
      <c r="D1561" s="4" t="s">
        <v>5502</v>
      </c>
      <c r="E1561" s="3" t="s">
        <v>5583</v>
      </c>
      <c r="F1561" s="3" t="s">
        <v>5584</v>
      </c>
      <c r="G1561" s="137" t="s">
        <v>1435</v>
      </c>
      <c r="H1561" s="60"/>
      <c r="J1561" s="64" t="s">
        <v>5585</v>
      </c>
      <c r="K1561" s="13"/>
      <c r="L1561" s="73" t="s">
        <v>5586</v>
      </c>
      <c r="M1561" s="74"/>
      <c r="N1561" s="74"/>
      <c r="O1561" s="74" t="s">
        <v>5587</v>
      </c>
      <c r="P1561" s="74"/>
      <c r="Q1561" s="74"/>
      <c r="R1561" s="74"/>
    </row>
    <row r="1562" spans="1:18">
      <c r="A1562" s="29">
        <v>250901001000</v>
      </c>
      <c r="B1562" s="98" t="s">
        <v>1430</v>
      </c>
      <c r="C1562" s="4" t="s">
        <v>1067</v>
      </c>
      <c r="D1562" s="4" t="s">
        <v>5502</v>
      </c>
      <c r="E1562" s="3" t="s">
        <v>5588</v>
      </c>
      <c r="F1562" s="3" t="s">
        <v>5525</v>
      </c>
      <c r="G1562" s="138" t="s">
        <v>1435</v>
      </c>
      <c r="H1562" s="3"/>
      <c r="I1562" s="3"/>
      <c r="J1562" s="3" t="s">
        <v>5589</v>
      </c>
      <c r="K1562" s="11"/>
      <c r="L1562" s="73"/>
      <c r="M1562" s="74"/>
      <c r="N1562" s="74"/>
      <c r="O1562" s="74"/>
      <c r="P1562" s="74"/>
      <c r="Q1562" s="74"/>
      <c r="R1562" s="74"/>
    </row>
    <row r="1563" spans="1:18">
      <c r="A1563" s="29">
        <v>250218114505</v>
      </c>
      <c r="B1563" s="59" t="s">
        <v>1430</v>
      </c>
      <c r="C1563" s="4" t="s">
        <v>1067</v>
      </c>
      <c r="D1563" s="106" t="s">
        <v>5502</v>
      </c>
      <c r="E1563" s="46" t="s">
        <v>5590</v>
      </c>
      <c r="F1563" s="3" t="s">
        <v>1919</v>
      </c>
      <c r="G1563" s="138" t="s">
        <v>1435</v>
      </c>
      <c r="H1563" s="60"/>
      <c r="J1563" s="64" t="s">
        <v>5591</v>
      </c>
      <c r="K1563" s="13"/>
      <c r="L1563" s="73"/>
      <c r="M1563" s="74"/>
      <c r="N1563" s="74"/>
      <c r="O1563" s="74"/>
      <c r="P1563" s="74"/>
      <c r="Q1563" s="74"/>
      <c r="R1563" s="74"/>
    </row>
    <row r="1564" spans="1:18">
      <c r="A1564" s="29">
        <v>250212174517</v>
      </c>
      <c r="B1564" s="59" t="s">
        <v>1430</v>
      </c>
      <c r="C1564" s="4" t="s">
        <v>1067</v>
      </c>
      <c r="D1564" s="4" t="s">
        <v>5502</v>
      </c>
      <c r="E1564" s="3" t="s">
        <v>5592</v>
      </c>
      <c r="F1564" s="3" t="s">
        <v>1748</v>
      </c>
      <c r="G1564" s="138" t="s">
        <v>1435</v>
      </c>
      <c r="H1564" s="60"/>
      <c r="J1564" s="265" t="s">
        <v>5593</v>
      </c>
      <c r="K1564" s="13"/>
      <c r="L1564" s="73"/>
      <c r="M1564" s="74"/>
      <c r="N1564" s="74"/>
      <c r="O1564" s="74"/>
      <c r="P1564" s="74"/>
      <c r="Q1564" s="74"/>
      <c r="R1564" s="74"/>
    </row>
    <row r="1565" spans="1:18">
      <c r="A1565" s="29">
        <v>250218114506</v>
      </c>
      <c r="B1565" s="59" t="s">
        <v>1430</v>
      </c>
      <c r="C1565" s="4" t="s">
        <v>1067</v>
      </c>
      <c r="D1565" s="106" t="s">
        <v>5502</v>
      </c>
      <c r="E1565" s="46" t="s">
        <v>5594</v>
      </c>
      <c r="F1565" s="3" t="s">
        <v>5595</v>
      </c>
      <c r="G1565" s="138" t="s">
        <v>1435</v>
      </c>
      <c r="H1565" s="60"/>
      <c r="J1565" s="265" t="s">
        <v>5596</v>
      </c>
      <c r="K1565" s="13"/>
      <c r="L1565" s="73"/>
      <c r="M1565" s="74"/>
      <c r="N1565" s="74"/>
      <c r="O1565" s="74"/>
      <c r="P1565" s="74"/>
      <c r="Q1565" s="74"/>
      <c r="R1565" s="74"/>
    </row>
    <row r="1566" spans="1:18">
      <c r="A1566" s="29">
        <v>250218114502</v>
      </c>
      <c r="B1566" s="59" t="s">
        <v>1430</v>
      </c>
      <c r="C1566" s="4" t="s">
        <v>1067</v>
      </c>
      <c r="D1566" s="106" t="s">
        <v>5502</v>
      </c>
      <c r="E1566" s="46" t="s">
        <v>5597</v>
      </c>
      <c r="F1566" s="3" t="s">
        <v>5598</v>
      </c>
      <c r="G1566" s="138" t="s">
        <v>1435</v>
      </c>
      <c r="H1566" s="60"/>
      <c r="J1566" s="265" t="s">
        <v>5599</v>
      </c>
      <c r="L1566" s="73"/>
      <c r="R1566" s="74"/>
    </row>
    <row r="1567" spans="1:18">
      <c r="A1567" s="29">
        <v>250218114503</v>
      </c>
      <c r="B1567" s="59" t="s">
        <v>1430</v>
      </c>
      <c r="C1567" s="4" t="s">
        <v>1067</v>
      </c>
      <c r="D1567" s="4" t="s">
        <v>5502</v>
      </c>
      <c r="E1567" s="3" t="s">
        <v>5600</v>
      </c>
      <c r="F1567" s="3" t="s">
        <v>5601</v>
      </c>
      <c r="G1567" s="138" t="s">
        <v>1435</v>
      </c>
      <c r="H1567" s="60"/>
      <c r="J1567" s="265" t="s">
        <v>5602</v>
      </c>
      <c r="L1567" s="73"/>
      <c r="R1567" s="74"/>
    </row>
    <row r="1568" spans="1:18">
      <c r="A1568" s="29">
        <v>250218114501</v>
      </c>
      <c r="B1568" s="59" t="s">
        <v>1430</v>
      </c>
      <c r="C1568" s="4" t="s">
        <v>1067</v>
      </c>
      <c r="D1568" s="4" t="s">
        <v>5502</v>
      </c>
      <c r="E1568" s="3" t="s">
        <v>5603</v>
      </c>
      <c r="F1568" s="3" t="s">
        <v>1748</v>
      </c>
      <c r="G1568" s="138" t="s">
        <v>1435</v>
      </c>
      <c r="H1568" s="60"/>
      <c r="J1568" s="265" t="s">
        <v>5604</v>
      </c>
      <c r="L1568" s="73"/>
      <c r="R1568" s="74"/>
    </row>
    <row r="1569" spans="1:18">
      <c r="A1569" s="29">
        <v>250212174511</v>
      </c>
      <c r="B1569" s="59" t="s">
        <v>1430</v>
      </c>
      <c r="C1569" s="4" t="s">
        <v>1067</v>
      </c>
      <c r="D1569" s="4" t="s">
        <v>5502</v>
      </c>
      <c r="E1569" s="3" t="s">
        <v>5605</v>
      </c>
      <c r="F1569" s="3" t="s">
        <v>1748</v>
      </c>
      <c r="G1569" s="138" t="s">
        <v>1435</v>
      </c>
      <c r="H1569" s="60"/>
      <c r="J1569" s="265" t="s">
        <v>5606</v>
      </c>
      <c r="K1569" s="13"/>
      <c r="L1569" s="73"/>
      <c r="M1569" s="74"/>
      <c r="N1569" s="74"/>
      <c r="O1569" s="74"/>
      <c r="P1569" s="74"/>
      <c r="Q1569" s="74"/>
      <c r="R1569" s="74"/>
    </row>
    <row r="1570" spans="1:18" ht="52">
      <c r="A1570" s="29">
        <v>250212174509</v>
      </c>
      <c r="B1570" s="59" t="s">
        <v>1430</v>
      </c>
      <c r="C1570" s="4" t="s">
        <v>1067</v>
      </c>
      <c r="D1570" s="4" t="s">
        <v>5502</v>
      </c>
      <c r="E1570" s="3" t="s">
        <v>5607</v>
      </c>
      <c r="F1570" s="3" t="s">
        <v>5608</v>
      </c>
      <c r="G1570" s="138" t="s">
        <v>1435</v>
      </c>
      <c r="H1570" s="60"/>
      <c r="J1570" s="265" t="s">
        <v>5609</v>
      </c>
      <c r="K1570" s="12" t="s">
        <v>5610</v>
      </c>
      <c r="L1570" s="73" t="s">
        <v>5611</v>
      </c>
      <c r="M1570" s="74"/>
      <c r="N1570" s="74"/>
      <c r="O1570" s="74"/>
      <c r="P1570" s="74"/>
      <c r="Q1570" s="74"/>
      <c r="R1570" s="74"/>
    </row>
    <row r="1571" spans="1:18">
      <c r="A1571" s="29">
        <v>250212174512</v>
      </c>
      <c r="B1571" s="59" t="s">
        <v>1430</v>
      </c>
      <c r="C1571" s="4" t="s">
        <v>1067</v>
      </c>
      <c r="D1571" s="4" t="s">
        <v>5502</v>
      </c>
      <c r="E1571" s="3" t="s">
        <v>5612</v>
      </c>
      <c r="F1571" s="3" t="s">
        <v>5613</v>
      </c>
      <c r="G1571" s="138" t="s">
        <v>1435</v>
      </c>
      <c r="H1571" s="60"/>
      <c r="J1571" s="102" t="s">
        <v>5614</v>
      </c>
      <c r="K1571" s="13"/>
      <c r="L1571" s="73" t="s">
        <v>5615</v>
      </c>
      <c r="M1571" s="74"/>
      <c r="N1571" s="74"/>
      <c r="O1571" s="74"/>
      <c r="P1571" s="74"/>
      <c r="Q1571" s="74"/>
      <c r="R1571" s="74"/>
    </row>
    <row r="1572" spans="1:18" ht="26">
      <c r="A1572" s="29">
        <v>250212174507</v>
      </c>
      <c r="B1572" s="59" t="s">
        <v>1430</v>
      </c>
      <c r="C1572" s="4" t="s">
        <v>1067</v>
      </c>
      <c r="D1572" s="4" t="s">
        <v>5502</v>
      </c>
      <c r="E1572" s="3" t="s">
        <v>5616</v>
      </c>
      <c r="F1572" s="3" t="s">
        <v>2602</v>
      </c>
      <c r="G1572" s="138" t="s">
        <v>1435</v>
      </c>
      <c r="H1572" s="60"/>
      <c r="J1572" s="102" t="s">
        <v>5617</v>
      </c>
      <c r="K1572" s="12" t="s">
        <v>5618</v>
      </c>
      <c r="L1572" s="73" t="s">
        <v>5619</v>
      </c>
      <c r="M1572" s="74"/>
      <c r="N1572" s="74"/>
      <c r="O1572" s="74"/>
      <c r="P1572" s="74"/>
      <c r="Q1572" s="74"/>
      <c r="R1572" s="74"/>
    </row>
    <row r="1573" spans="1:18" ht="39">
      <c r="A1573" s="29">
        <v>250212174508</v>
      </c>
      <c r="B1573" s="59" t="s">
        <v>1430</v>
      </c>
      <c r="C1573" s="4" t="s">
        <v>1067</v>
      </c>
      <c r="D1573" s="4" t="s">
        <v>5502</v>
      </c>
      <c r="E1573" s="3" t="s">
        <v>5620</v>
      </c>
      <c r="F1573" s="3" t="s">
        <v>1908</v>
      </c>
      <c r="G1573" s="138" t="s">
        <v>1435</v>
      </c>
      <c r="H1573" s="60"/>
      <c r="J1573" s="350" t="s">
        <v>5621</v>
      </c>
      <c r="K1573" s="12" t="s">
        <v>5622</v>
      </c>
      <c r="L1573" s="73" t="s">
        <v>5623</v>
      </c>
      <c r="M1573" s="74"/>
      <c r="N1573" s="74"/>
      <c r="O1573" s="74"/>
      <c r="P1573" s="74"/>
      <c r="Q1573" s="74"/>
      <c r="R1573" s="74"/>
    </row>
    <row r="1574" spans="1:18">
      <c r="A1574" s="29">
        <v>250528161400</v>
      </c>
      <c r="B1574" s="61"/>
      <c r="C1574" s="4" t="s">
        <v>1067</v>
      </c>
      <c r="D1574" s="4" t="s">
        <v>5502</v>
      </c>
      <c r="E1574" s="3" t="s">
        <v>5624</v>
      </c>
      <c r="F1574" s="3" t="s">
        <v>1506</v>
      </c>
      <c r="G1574" s="138" t="s">
        <v>1435</v>
      </c>
      <c r="H1574" s="62"/>
      <c r="J1574" s="265" t="s">
        <v>5625</v>
      </c>
      <c r="K1574" s="13"/>
      <c r="L1574" s="73"/>
      <c r="M1574" s="74"/>
      <c r="N1574" s="74"/>
      <c r="O1574" s="74"/>
      <c r="P1574" s="74"/>
      <c r="Q1574" s="74"/>
      <c r="R1574" s="74"/>
    </row>
    <row r="1575" spans="1:18">
      <c r="A1575" s="29">
        <v>251120143004</v>
      </c>
      <c r="B1575" s="61"/>
      <c r="C1575" s="4" t="s">
        <v>1067</v>
      </c>
      <c r="D1575" s="4" t="s">
        <v>5626</v>
      </c>
      <c r="E1575" s="3" t="s">
        <v>5627</v>
      </c>
      <c r="F1575" s="3" t="s">
        <v>1506</v>
      </c>
      <c r="G1575" s="137" t="s">
        <v>1435</v>
      </c>
      <c r="H1575" s="62"/>
      <c r="J1575" s="349" t="s">
        <v>5628</v>
      </c>
      <c r="K1575" s="13"/>
      <c r="L1575" s="74"/>
      <c r="M1575" s="74"/>
      <c r="N1575" s="74"/>
      <c r="O1575" s="74"/>
      <c r="P1575" s="74"/>
      <c r="Q1575" s="74"/>
      <c r="R1575" s="74"/>
    </row>
    <row r="1576" spans="1:18">
      <c r="A1576" s="29">
        <v>251120143005</v>
      </c>
      <c r="B1576" s="61"/>
      <c r="C1576" s="4" t="s">
        <v>1067</v>
      </c>
      <c r="D1576" s="44" t="s">
        <v>5626</v>
      </c>
      <c r="E1576" s="3" t="s">
        <v>5629</v>
      </c>
      <c r="F1576" s="3" t="s">
        <v>1506</v>
      </c>
      <c r="G1576" s="137" t="s">
        <v>1435</v>
      </c>
      <c r="H1576" s="62"/>
      <c r="J1576" s="349" t="s">
        <v>5630</v>
      </c>
      <c r="K1576" s="13"/>
      <c r="L1576" s="74"/>
      <c r="M1576" s="74"/>
      <c r="N1576" s="74"/>
      <c r="O1576" s="74"/>
      <c r="P1576" s="74"/>
      <c r="Q1576" s="74"/>
      <c r="R1576" s="74"/>
    </row>
    <row r="1577" spans="1:18">
      <c r="A1577" s="29">
        <v>251120143008</v>
      </c>
      <c r="B1577" s="61"/>
      <c r="C1577" s="4" t="s">
        <v>1067</v>
      </c>
      <c r="D1577" s="44" t="s">
        <v>5626</v>
      </c>
      <c r="E1577" s="3" t="s">
        <v>5631</v>
      </c>
      <c r="F1577" s="3" t="s">
        <v>1506</v>
      </c>
      <c r="G1577" s="137" t="s">
        <v>1435</v>
      </c>
      <c r="H1577" s="62"/>
      <c r="J1577" s="349" t="s">
        <v>5632</v>
      </c>
      <c r="K1577" s="13"/>
      <c r="L1577" s="74"/>
      <c r="M1577" s="74"/>
      <c r="N1577" s="74"/>
      <c r="O1577" s="74"/>
      <c r="P1577" s="74"/>
      <c r="Q1577" s="74"/>
      <c r="R1577" s="74"/>
    </row>
    <row r="1578" spans="1:18">
      <c r="A1578" s="29">
        <v>251120143011</v>
      </c>
      <c r="B1578" s="61"/>
      <c r="C1578" s="4" t="s">
        <v>1067</v>
      </c>
      <c r="D1578" s="44" t="s">
        <v>5626</v>
      </c>
      <c r="E1578" s="3" t="s">
        <v>5633</v>
      </c>
      <c r="F1578" s="3" t="s">
        <v>1506</v>
      </c>
      <c r="G1578" s="137" t="s">
        <v>1435</v>
      </c>
      <c r="H1578" s="62"/>
      <c r="J1578" s="349" t="s">
        <v>5634</v>
      </c>
      <c r="K1578" s="13"/>
      <c r="L1578" s="74"/>
      <c r="M1578" s="74"/>
      <c r="N1578" s="74"/>
      <c r="O1578" s="74"/>
      <c r="P1578" s="74"/>
      <c r="Q1578" s="74"/>
      <c r="R1578" s="74"/>
    </row>
    <row r="1579" spans="1:18">
      <c r="A1579" s="29">
        <v>251120143009</v>
      </c>
      <c r="B1579" s="61"/>
      <c r="C1579" s="4" t="s">
        <v>1067</v>
      </c>
      <c r="D1579" s="44" t="s">
        <v>5626</v>
      </c>
      <c r="E1579" s="3" t="s">
        <v>5635</v>
      </c>
      <c r="F1579" s="3" t="s">
        <v>1506</v>
      </c>
      <c r="G1579" s="137" t="s">
        <v>1435</v>
      </c>
      <c r="H1579" s="62"/>
      <c r="J1579" s="349" t="s">
        <v>5636</v>
      </c>
      <c r="K1579" s="13"/>
      <c r="L1579" s="74"/>
      <c r="M1579" s="74"/>
      <c r="N1579" s="74"/>
      <c r="O1579" s="74"/>
      <c r="P1579" s="74"/>
      <c r="Q1579" s="74"/>
      <c r="R1579" s="74"/>
    </row>
    <row r="1580" spans="1:18">
      <c r="A1580" s="29">
        <v>251120143007</v>
      </c>
      <c r="B1580" s="61"/>
      <c r="C1580" s="4" t="s">
        <v>1067</v>
      </c>
      <c r="D1580" s="44" t="s">
        <v>5626</v>
      </c>
      <c r="E1580" s="3" t="s">
        <v>5637</v>
      </c>
      <c r="F1580" s="3" t="s">
        <v>1506</v>
      </c>
      <c r="G1580" s="137" t="s">
        <v>1435</v>
      </c>
      <c r="H1580" s="62"/>
      <c r="J1580" s="349" t="s">
        <v>5638</v>
      </c>
      <c r="K1580" s="13"/>
      <c r="L1580" s="74"/>
      <c r="M1580" s="74"/>
      <c r="N1580" s="74"/>
      <c r="O1580" s="74"/>
      <c r="P1580" s="74"/>
      <c r="Q1580" s="74"/>
      <c r="R1580" s="74"/>
    </row>
    <row r="1581" spans="1:18">
      <c r="A1581" s="29">
        <v>251120143006</v>
      </c>
      <c r="B1581" s="61"/>
      <c r="C1581" s="4" t="s">
        <v>1067</v>
      </c>
      <c r="D1581" s="44" t="s">
        <v>5626</v>
      </c>
      <c r="E1581" s="3" t="s">
        <v>5639</v>
      </c>
      <c r="F1581" s="3" t="s">
        <v>1506</v>
      </c>
      <c r="G1581" s="137" t="s">
        <v>1435</v>
      </c>
      <c r="H1581" s="62"/>
      <c r="J1581" s="349" t="s">
        <v>5640</v>
      </c>
      <c r="K1581" s="13"/>
      <c r="L1581" s="74"/>
      <c r="M1581" s="74"/>
      <c r="N1581" s="74"/>
      <c r="O1581" s="74"/>
      <c r="P1581" s="74"/>
      <c r="Q1581" s="74"/>
      <c r="R1581" s="74"/>
    </row>
    <row r="1582" spans="1:18">
      <c r="A1582" s="29">
        <v>251120143010</v>
      </c>
      <c r="B1582" s="61"/>
      <c r="C1582" s="4" t="s">
        <v>1067</v>
      </c>
      <c r="D1582" s="44" t="s">
        <v>5626</v>
      </c>
      <c r="E1582" s="3" t="s">
        <v>5641</v>
      </c>
      <c r="F1582" s="3" t="s">
        <v>1506</v>
      </c>
      <c r="G1582" s="137" t="s">
        <v>1435</v>
      </c>
      <c r="H1582" s="62"/>
      <c r="J1582" s="349" t="s">
        <v>5642</v>
      </c>
      <c r="K1582" s="13"/>
      <c r="L1582" s="74"/>
      <c r="M1582" s="74"/>
      <c r="N1582" s="74"/>
      <c r="O1582" s="74"/>
      <c r="P1582" s="74"/>
      <c r="Q1582" s="74"/>
      <c r="R1582" s="74"/>
    </row>
    <row r="1583" spans="1:18">
      <c r="A1583" s="29">
        <v>241112000157</v>
      </c>
      <c r="B1583" s="59" t="s">
        <v>1430</v>
      </c>
      <c r="C1583" s="4" t="s">
        <v>1067</v>
      </c>
      <c r="D1583" s="4" t="s">
        <v>5643</v>
      </c>
      <c r="E1583" s="3" t="s">
        <v>5644</v>
      </c>
      <c r="F1583" s="3" t="s">
        <v>5645</v>
      </c>
      <c r="G1583" s="137" t="s">
        <v>1435</v>
      </c>
      <c r="H1583" s="60"/>
      <c r="J1583" s="64" t="s">
        <v>5646</v>
      </c>
      <c r="K1583" s="11"/>
      <c r="L1583" s="73" t="s">
        <v>5647</v>
      </c>
      <c r="M1583" s="74" t="s">
        <v>5648</v>
      </c>
      <c r="N1583" s="74" t="s">
        <v>5649</v>
      </c>
      <c r="O1583" s="74" t="s">
        <v>5648</v>
      </c>
      <c r="P1583" s="74"/>
      <c r="Q1583" s="74"/>
      <c r="R1583" s="74"/>
    </row>
    <row r="1584" spans="1:18">
      <c r="A1584" s="29">
        <v>241112000158</v>
      </c>
      <c r="B1584" s="59" t="s">
        <v>1430</v>
      </c>
      <c r="C1584" s="4" t="s">
        <v>1067</v>
      </c>
      <c r="D1584" s="4" t="s">
        <v>5643</v>
      </c>
      <c r="E1584" s="3" t="s">
        <v>5650</v>
      </c>
      <c r="F1584" s="3" t="s">
        <v>1840</v>
      </c>
      <c r="G1584" s="137" t="s">
        <v>1435</v>
      </c>
      <c r="H1584" s="60"/>
      <c r="J1584" s="64" t="s">
        <v>5651</v>
      </c>
      <c r="K1584" s="11"/>
      <c r="L1584" s="73" t="s">
        <v>5652</v>
      </c>
      <c r="M1584" s="74" t="s">
        <v>5653</v>
      </c>
      <c r="N1584" s="74"/>
      <c r="O1584" s="74" t="s">
        <v>5653</v>
      </c>
      <c r="P1584" s="74" t="s">
        <v>5654</v>
      </c>
      <c r="Q1584" s="74" t="s">
        <v>10688</v>
      </c>
      <c r="R1584" s="74"/>
    </row>
    <row r="1585" spans="1:18">
      <c r="A1585" s="29">
        <v>250414121806</v>
      </c>
      <c r="B1585" s="59" t="s">
        <v>1430</v>
      </c>
      <c r="C1585" s="4" t="s">
        <v>1067</v>
      </c>
      <c r="D1585" s="4" t="s">
        <v>5643</v>
      </c>
      <c r="E1585" s="3" t="s">
        <v>5660</v>
      </c>
      <c r="F1585" s="3" t="s">
        <v>5661</v>
      </c>
      <c r="G1585" s="137" t="s">
        <v>1435</v>
      </c>
      <c r="H1585" s="60"/>
      <c r="J1585" s="64" t="s">
        <v>5662</v>
      </c>
      <c r="K1585" s="13"/>
      <c r="L1585" s="73"/>
      <c r="M1585" s="74" t="s">
        <v>5663</v>
      </c>
      <c r="N1585" s="74" t="s">
        <v>5664</v>
      </c>
      <c r="O1585" s="74" t="s">
        <v>5665</v>
      </c>
      <c r="P1585" s="74"/>
      <c r="Q1585" s="74"/>
      <c r="R1585" s="74"/>
    </row>
    <row r="1586" spans="1:18">
      <c r="A1586" s="29">
        <v>241112000160</v>
      </c>
      <c r="B1586" s="59" t="s">
        <v>1430</v>
      </c>
      <c r="C1586" s="4" t="s">
        <v>1067</v>
      </c>
      <c r="D1586" s="4" t="s">
        <v>5643</v>
      </c>
      <c r="E1586" s="3" t="s">
        <v>5353</v>
      </c>
      <c r="F1586" s="3" t="s">
        <v>5354</v>
      </c>
      <c r="G1586" s="137" t="s">
        <v>1435</v>
      </c>
      <c r="H1586" s="60"/>
      <c r="J1586" s="64" t="s">
        <v>5666</v>
      </c>
      <c r="K1586" s="11" t="s">
        <v>10847</v>
      </c>
      <c r="L1586" s="73" t="s">
        <v>5667</v>
      </c>
      <c r="M1586" s="74" t="s">
        <v>5668</v>
      </c>
      <c r="N1586" s="74" t="s">
        <v>5669</v>
      </c>
      <c r="O1586" s="74" t="s">
        <v>10846</v>
      </c>
      <c r="P1586" s="74"/>
      <c r="Q1586" s="74" t="s">
        <v>10712</v>
      </c>
      <c r="R1586" s="74"/>
    </row>
    <row r="1587" spans="1:18">
      <c r="A1587" s="29">
        <v>241112000161</v>
      </c>
      <c r="B1587" s="59" t="s">
        <v>1430</v>
      </c>
      <c r="C1587" s="4" t="s">
        <v>1067</v>
      </c>
      <c r="D1587" s="4" t="s">
        <v>5643</v>
      </c>
      <c r="E1587" s="3" t="s">
        <v>5670</v>
      </c>
      <c r="F1587" s="3" t="s">
        <v>5671</v>
      </c>
      <c r="G1587" s="137" t="s">
        <v>1435</v>
      </c>
      <c r="H1587" s="60"/>
      <c r="J1587" s="64" t="s">
        <v>5672</v>
      </c>
      <c r="K1587" s="11"/>
      <c r="L1587" s="73" t="s">
        <v>5673</v>
      </c>
      <c r="M1587" s="74" t="s">
        <v>5674</v>
      </c>
      <c r="N1587" s="74"/>
      <c r="O1587" s="74" t="s">
        <v>5675</v>
      </c>
      <c r="P1587" s="74"/>
      <c r="Q1587" s="74" t="s">
        <v>10712</v>
      </c>
      <c r="R1587" s="74"/>
    </row>
    <row r="1588" spans="1:18">
      <c r="A1588" s="29">
        <v>241112000162</v>
      </c>
      <c r="B1588" s="59" t="s">
        <v>1430</v>
      </c>
      <c r="C1588" s="4" t="s">
        <v>1067</v>
      </c>
      <c r="D1588" s="4" t="s">
        <v>5643</v>
      </c>
      <c r="E1588" s="3" t="s">
        <v>5676</v>
      </c>
      <c r="F1588" s="3" t="s">
        <v>2602</v>
      </c>
      <c r="G1588" s="137" t="s">
        <v>1435</v>
      </c>
      <c r="H1588" s="60"/>
      <c r="J1588" s="64" t="s">
        <v>5677</v>
      </c>
      <c r="K1588" s="11" t="s">
        <v>5678</v>
      </c>
      <c r="L1588" s="73" t="s">
        <v>5679</v>
      </c>
      <c r="M1588" s="74" t="s">
        <v>5680</v>
      </c>
      <c r="N1588" s="74" t="s">
        <v>5681</v>
      </c>
      <c r="O1588" s="74" t="s">
        <v>5680</v>
      </c>
      <c r="P1588" s="74"/>
      <c r="Q1588" s="74"/>
      <c r="R1588" s="74"/>
    </row>
    <row r="1589" spans="1:18">
      <c r="A1589" s="29">
        <v>250704112900</v>
      </c>
      <c r="B1589" s="61"/>
      <c r="C1589" s="4" t="s">
        <v>1067</v>
      </c>
      <c r="D1589" s="4" t="s">
        <v>5643</v>
      </c>
      <c r="E1589" s="3" t="s">
        <v>5682</v>
      </c>
      <c r="F1589" s="3" t="s">
        <v>5683</v>
      </c>
      <c r="G1589" s="137" t="s">
        <v>1435</v>
      </c>
      <c r="H1589" s="62"/>
      <c r="J1589" s="64" t="s">
        <v>5684</v>
      </c>
      <c r="K1589" s="13" t="s">
        <v>5685</v>
      </c>
      <c r="L1589" s="73"/>
      <c r="M1589" s="74"/>
      <c r="N1589" s="74" t="s">
        <v>5686</v>
      </c>
      <c r="O1589" s="74"/>
      <c r="P1589" s="74"/>
      <c r="Q1589" s="74"/>
      <c r="R1589" s="74"/>
    </row>
    <row r="1590" spans="1:18">
      <c r="A1590" s="29">
        <v>241112000163</v>
      </c>
      <c r="B1590" s="59" t="s">
        <v>1430</v>
      </c>
      <c r="C1590" s="4" t="s">
        <v>1067</v>
      </c>
      <c r="D1590" s="4" t="s">
        <v>5643</v>
      </c>
      <c r="E1590" s="3" t="s">
        <v>5687</v>
      </c>
      <c r="F1590" s="3" t="s">
        <v>2362</v>
      </c>
      <c r="G1590" s="137" t="s">
        <v>1435</v>
      </c>
      <c r="H1590" s="60"/>
      <c r="J1590" s="64" t="s">
        <v>5688</v>
      </c>
      <c r="K1590" s="11" t="s">
        <v>5678</v>
      </c>
      <c r="L1590" s="73" t="s">
        <v>5689</v>
      </c>
      <c r="M1590" s="74" t="s">
        <v>5690</v>
      </c>
      <c r="N1590" s="74" t="s">
        <v>5691</v>
      </c>
      <c r="O1590" s="74" t="s">
        <v>5690</v>
      </c>
      <c r="P1590" s="74"/>
      <c r="Q1590" s="74"/>
      <c r="R1590" s="74"/>
    </row>
    <row r="1591" spans="1:18">
      <c r="A1591" s="29">
        <v>241112000164</v>
      </c>
      <c r="B1591" s="59" t="s">
        <v>1430</v>
      </c>
      <c r="C1591" s="4" t="s">
        <v>1067</v>
      </c>
      <c r="D1591" s="4" t="s">
        <v>5643</v>
      </c>
      <c r="E1591" s="3" t="s">
        <v>5692</v>
      </c>
      <c r="F1591" s="3" t="s">
        <v>3061</v>
      </c>
      <c r="G1591" s="137" t="s">
        <v>1435</v>
      </c>
      <c r="H1591" s="60"/>
      <c r="J1591" s="64" t="s">
        <v>5693</v>
      </c>
      <c r="K1591" s="11"/>
      <c r="L1591" s="73" t="s">
        <v>5694</v>
      </c>
      <c r="M1591" s="74" t="s">
        <v>5695</v>
      </c>
      <c r="N1591" s="74" t="s">
        <v>5696</v>
      </c>
      <c r="O1591" s="74" t="s">
        <v>5697</v>
      </c>
      <c r="P1591" s="74"/>
      <c r="Q1591" s="74"/>
      <c r="R1591" s="74"/>
    </row>
    <row r="1592" spans="1:18">
      <c r="A1592" s="29">
        <v>241112000165</v>
      </c>
      <c r="B1592" s="59" t="s">
        <v>1430</v>
      </c>
      <c r="C1592" s="4" t="s">
        <v>1067</v>
      </c>
      <c r="D1592" s="4" t="s">
        <v>5643</v>
      </c>
      <c r="E1592" s="3" t="s">
        <v>5698</v>
      </c>
      <c r="F1592" s="3" t="s">
        <v>1919</v>
      </c>
      <c r="G1592" s="137" t="s">
        <v>1435</v>
      </c>
      <c r="H1592" s="60"/>
      <c r="J1592" s="64" t="s">
        <v>5699</v>
      </c>
      <c r="K1592" s="11"/>
      <c r="L1592" s="73" t="s">
        <v>5700</v>
      </c>
      <c r="M1592" s="74" t="s">
        <v>5701</v>
      </c>
      <c r="N1592" s="74" t="s">
        <v>5702</v>
      </c>
      <c r="O1592" s="74" t="s">
        <v>5703</v>
      </c>
      <c r="P1592" s="74"/>
      <c r="Q1592" s="74"/>
      <c r="R1592" s="74"/>
    </row>
    <row r="1593" spans="1:18">
      <c r="A1593" s="29">
        <v>241112000166</v>
      </c>
      <c r="B1593" s="59" t="s">
        <v>1430</v>
      </c>
      <c r="C1593" s="4" t="s">
        <v>1067</v>
      </c>
      <c r="D1593" s="4" t="s">
        <v>5643</v>
      </c>
      <c r="E1593" s="3" t="s">
        <v>5704</v>
      </c>
      <c r="F1593" s="3" t="s">
        <v>1919</v>
      </c>
      <c r="G1593" s="137" t="s">
        <v>1435</v>
      </c>
      <c r="H1593" s="60"/>
      <c r="J1593" s="64" t="s">
        <v>5705</v>
      </c>
      <c r="K1593" s="11"/>
      <c r="L1593" s="73" t="s">
        <v>5706</v>
      </c>
      <c r="M1593" s="74" t="s">
        <v>5707</v>
      </c>
      <c r="N1593" s="74" t="s">
        <v>5708</v>
      </c>
      <c r="O1593" s="74" t="s">
        <v>5709</v>
      </c>
      <c r="P1593" s="74"/>
      <c r="Q1593" s="74"/>
      <c r="R1593" s="74"/>
    </row>
    <row r="1594" spans="1:18">
      <c r="A1594" s="29">
        <v>250212174203</v>
      </c>
      <c r="B1594" s="59" t="s">
        <v>1430</v>
      </c>
      <c r="C1594" s="4" t="s">
        <v>1067</v>
      </c>
      <c r="D1594" s="4" t="s">
        <v>5643</v>
      </c>
      <c r="E1594" s="3" t="s">
        <v>10310</v>
      </c>
      <c r="F1594" s="3" t="s">
        <v>1840</v>
      </c>
      <c r="G1594" s="138" t="s">
        <v>1435</v>
      </c>
      <c r="H1594" s="60"/>
      <c r="J1594" s="64" t="s">
        <v>5656</v>
      </c>
      <c r="K1594" s="13" t="s">
        <v>2428</v>
      </c>
      <c r="L1594" s="73" t="s">
        <v>5657</v>
      </c>
      <c r="M1594" s="74" t="s">
        <v>5658</v>
      </c>
      <c r="N1594" s="74"/>
      <c r="O1594" s="74"/>
      <c r="P1594" s="74" t="s">
        <v>5659</v>
      </c>
      <c r="Q1594" s="74"/>
      <c r="R1594" s="74"/>
    </row>
    <row r="1595" spans="1:18">
      <c r="A1595" s="29">
        <v>251112090700</v>
      </c>
      <c r="B1595" s="61"/>
      <c r="C1595" s="4" t="s">
        <v>1067</v>
      </c>
      <c r="D1595" s="4" t="s">
        <v>5710</v>
      </c>
      <c r="E1595" s="3" t="s">
        <v>5405</v>
      </c>
      <c r="F1595" s="3" t="s">
        <v>2008</v>
      </c>
      <c r="G1595" s="137" t="s">
        <v>1435</v>
      </c>
      <c r="H1595" s="62"/>
      <c r="J1595" s="3" t="s">
        <v>5406</v>
      </c>
      <c r="K1595" s="13"/>
      <c r="L1595" s="73"/>
      <c r="M1595" s="74"/>
      <c r="N1595" s="74"/>
      <c r="O1595" s="74"/>
      <c r="P1595" s="74"/>
      <c r="Q1595" s="74"/>
      <c r="R1595" s="74"/>
    </row>
    <row r="1596" spans="1:18">
      <c r="A1596" s="29">
        <v>251112090300</v>
      </c>
      <c r="B1596" s="61"/>
      <c r="C1596" s="4" t="s">
        <v>1067</v>
      </c>
      <c r="D1596" s="4" t="s">
        <v>5710</v>
      </c>
      <c r="E1596" s="3" t="s">
        <v>5413</v>
      </c>
      <c r="F1596" s="3" t="s">
        <v>2008</v>
      </c>
      <c r="G1596" s="137" t="s">
        <v>1435</v>
      </c>
      <c r="H1596" s="62"/>
      <c r="J1596" s="3" t="s">
        <v>5414</v>
      </c>
      <c r="K1596" s="13"/>
      <c r="L1596" s="73"/>
      <c r="M1596" s="74"/>
      <c r="N1596" s="74"/>
      <c r="O1596" s="74"/>
      <c r="P1596" s="74"/>
      <c r="Q1596" s="74"/>
      <c r="R1596" s="74"/>
    </row>
    <row r="1597" spans="1:18">
      <c r="A1597" s="29">
        <v>251112090500</v>
      </c>
      <c r="B1597" s="61"/>
      <c r="C1597" s="4" t="s">
        <v>1067</v>
      </c>
      <c r="D1597" s="4" t="s">
        <v>5710</v>
      </c>
      <c r="E1597" s="3" t="s">
        <v>5434</v>
      </c>
      <c r="F1597" s="3" t="s">
        <v>2008</v>
      </c>
      <c r="G1597" s="137" t="s">
        <v>1435</v>
      </c>
      <c r="H1597" s="62"/>
      <c r="J1597" s="3" t="s">
        <v>5435</v>
      </c>
      <c r="K1597" s="13"/>
      <c r="L1597" s="73"/>
      <c r="M1597" s="74"/>
      <c r="N1597" s="74"/>
      <c r="O1597" s="74"/>
      <c r="P1597" s="74"/>
      <c r="Q1597" s="74"/>
      <c r="R1597" s="74"/>
    </row>
    <row r="1598" spans="1:18">
      <c r="A1598" s="29">
        <v>251112090100</v>
      </c>
      <c r="B1598" s="61"/>
      <c r="C1598" s="4" t="s">
        <v>1067</v>
      </c>
      <c r="D1598" s="299" t="s">
        <v>5710</v>
      </c>
      <c r="E1598" s="102" t="s">
        <v>5438</v>
      </c>
      <c r="F1598" s="102" t="s">
        <v>2008</v>
      </c>
      <c r="G1598" s="137" t="s">
        <v>1435</v>
      </c>
      <c r="H1598" s="62"/>
      <c r="J1598" s="3" t="s">
        <v>5439</v>
      </c>
      <c r="K1598" s="13"/>
      <c r="L1598" s="73"/>
      <c r="M1598" s="74"/>
      <c r="N1598" s="74"/>
      <c r="O1598" s="74"/>
      <c r="P1598" s="74"/>
      <c r="Q1598" s="74"/>
      <c r="R1598" s="74"/>
    </row>
    <row r="1599" spans="1:18">
      <c r="A1599" s="29">
        <v>250708105400</v>
      </c>
      <c r="B1599" s="61"/>
      <c r="C1599" s="4" t="s">
        <v>1067</v>
      </c>
      <c r="D1599" s="299" t="s">
        <v>5711</v>
      </c>
      <c r="E1599" s="102" t="s">
        <v>1607</v>
      </c>
      <c r="F1599" s="3" t="s">
        <v>1608</v>
      </c>
      <c r="G1599" s="138" t="s">
        <v>1435</v>
      </c>
      <c r="H1599" s="62"/>
      <c r="I1599" s="118" t="s">
        <v>1403</v>
      </c>
      <c r="J1599" s="64" t="s">
        <v>1609</v>
      </c>
      <c r="K1599" s="13"/>
      <c r="L1599" s="73"/>
      <c r="M1599" s="74"/>
      <c r="N1599" s="74"/>
      <c r="O1599" s="74"/>
      <c r="P1599" s="74"/>
      <c r="Q1599" s="74"/>
      <c r="R1599" s="74"/>
    </row>
    <row r="1600" spans="1:18">
      <c r="A1600" s="29">
        <v>250425100305</v>
      </c>
      <c r="B1600" s="61"/>
      <c r="C1600" s="4" t="s">
        <v>1067</v>
      </c>
      <c r="D1600" s="4" t="s">
        <v>5711</v>
      </c>
      <c r="E1600" s="3" t="s">
        <v>5712</v>
      </c>
      <c r="F1600" s="3" t="s">
        <v>2274</v>
      </c>
      <c r="G1600" s="137" t="s">
        <v>1435</v>
      </c>
      <c r="H1600" s="62"/>
      <c r="J1600" s="64" t="s">
        <v>5713</v>
      </c>
      <c r="K1600" s="13"/>
      <c r="L1600" s="73"/>
      <c r="M1600" s="74"/>
      <c r="N1600" s="74" t="s">
        <v>5714</v>
      </c>
      <c r="O1600" s="74"/>
      <c r="P1600" s="74"/>
      <c r="Q1600" s="74"/>
      <c r="R1600" s="74"/>
    </row>
    <row r="1601" spans="1:18">
      <c r="A1601" s="29">
        <v>250425100300</v>
      </c>
      <c r="B1601" s="61"/>
      <c r="C1601" s="4" t="s">
        <v>1067</v>
      </c>
      <c r="D1601" s="4" t="s">
        <v>5711</v>
      </c>
      <c r="E1601" s="3" t="s">
        <v>5715</v>
      </c>
      <c r="F1601" s="3" t="s">
        <v>4367</v>
      </c>
      <c r="G1601" s="137" t="s">
        <v>1435</v>
      </c>
      <c r="H1601" s="62"/>
      <c r="J1601" s="64" t="s">
        <v>5716</v>
      </c>
      <c r="K1601" s="13"/>
      <c r="L1601" s="73"/>
      <c r="M1601" s="74"/>
      <c r="N1601" s="74" t="s">
        <v>5717</v>
      </c>
      <c r="O1601" s="74"/>
      <c r="P1601" s="74"/>
      <c r="Q1601" s="74"/>
      <c r="R1601" s="74"/>
    </row>
    <row r="1602" spans="1:18">
      <c r="A1602" s="29">
        <v>250414115103</v>
      </c>
      <c r="B1602" s="59" t="s">
        <v>1430</v>
      </c>
      <c r="C1602" s="4" t="s">
        <v>1067</v>
      </c>
      <c r="D1602" s="4" t="s">
        <v>5711</v>
      </c>
      <c r="E1602" s="3" t="s">
        <v>5718</v>
      </c>
      <c r="F1602" s="3" t="s">
        <v>1578</v>
      </c>
      <c r="G1602" s="138" t="s">
        <v>1435</v>
      </c>
      <c r="H1602" s="60"/>
      <c r="J1602" s="64" t="s">
        <v>5719</v>
      </c>
      <c r="K1602" s="13"/>
      <c r="L1602" s="73"/>
      <c r="M1602" s="74" t="s">
        <v>5720</v>
      </c>
      <c r="N1602" s="74"/>
      <c r="O1602" s="74"/>
      <c r="P1602" s="74"/>
      <c r="Q1602" s="74"/>
      <c r="R1602" s="74"/>
    </row>
    <row r="1603" spans="1:18">
      <c r="A1603" s="29">
        <v>241112000188</v>
      </c>
      <c r="B1603" s="59" t="s">
        <v>1430</v>
      </c>
      <c r="C1603" s="4" t="s">
        <v>1067</v>
      </c>
      <c r="D1603" s="4" t="s">
        <v>5711</v>
      </c>
      <c r="E1603" s="3" t="s">
        <v>5721</v>
      </c>
      <c r="F1603" s="3" t="s">
        <v>3572</v>
      </c>
      <c r="G1603" s="137" t="s">
        <v>1435</v>
      </c>
      <c r="H1603" s="60"/>
      <c r="J1603" s="64" t="s">
        <v>5722</v>
      </c>
      <c r="K1603" s="11"/>
      <c r="L1603" s="73" t="s">
        <v>5723</v>
      </c>
      <c r="M1603" s="74" t="s">
        <v>5724</v>
      </c>
      <c r="N1603" s="74" t="s">
        <v>5724</v>
      </c>
      <c r="O1603" s="74" t="s">
        <v>5724</v>
      </c>
      <c r="P1603" s="74" t="s">
        <v>3041</v>
      </c>
      <c r="Q1603" s="74" t="s">
        <v>10726</v>
      </c>
      <c r="R1603" s="74"/>
    </row>
    <row r="1604" spans="1:18">
      <c r="A1604" s="29">
        <v>241112000189</v>
      </c>
      <c r="B1604" s="59" t="s">
        <v>1430</v>
      </c>
      <c r="C1604" s="4" t="s">
        <v>1067</v>
      </c>
      <c r="D1604" s="4" t="s">
        <v>5711</v>
      </c>
      <c r="E1604" s="3" t="s">
        <v>5725</v>
      </c>
      <c r="F1604" s="3" t="s">
        <v>3572</v>
      </c>
      <c r="G1604" s="137" t="s">
        <v>1435</v>
      </c>
      <c r="H1604" s="60"/>
      <c r="J1604" s="64" t="s">
        <v>5726</v>
      </c>
      <c r="K1604" s="11"/>
      <c r="L1604" s="73" t="s">
        <v>5727</v>
      </c>
      <c r="M1604" s="74" t="s">
        <v>5728</v>
      </c>
      <c r="N1604" s="74" t="s">
        <v>5728</v>
      </c>
      <c r="O1604" s="74" t="s">
        <v>5728</v>
      </c>
      <c r="P1604" s="74" t="s">
        <v>3041</v>
      </c>
      <c r="Q1604" s="74" t="s">
        <v>10727</v>
      </c>
      <c r="R1604" s="74"/>
    </row>
    <row r="1605" spans="1:18">
      <c r="A1605" s="29">
        <v>241112000191</v>
      </c>
      <c r="B1605" s="59" t="s">
        <v>1430</v>
      </c>
      <c r="C1605" s="4" t="s">
        <v>1067</v>
      </c>
      <c r="D1605" s="4" t="s">
        <v>5711</v>
      </c>
      <c r="E1605" s="3" t="s">
        <v>5729</v>
      </c>
      <c r="F1605" s="3" t="s">
        <v>1578</v>
      </c>
      <c r="G1605" s="138" t="s">
        <v>1435</v>
      </c>
      <c r="H1605" s="60"/>
      <c r="J1605" s="64" t="s">
        <v>5730</v>
      </c>
      <c r="K1605" s="11" t="s">
        <v>5731</v>
      </c>
      <c r="L1605" s="73" t="s">
        <v>5732</v>
      </c>
      <c r="M1605" s="74" t="s">
        <v>5733</v>
      </c>
      <c r="N1605" s="74"/>
      <c r="O1605" s="74" t="s">
        <v>5734</v>
      </c>
      <c r="P1605" s="74"/>
      <c r="Q1605" s="74"/>
      <c r="R1605" s="74"/>
    </row>
    <row r="1606" spans="1:18">
      <c r="A1606" s="29">
        <v>250414121802</v>
      </c>
      <c r="B1606" s="59" t="s">
        <v>1430</v>
      </c>
      <c r="C1606" s="4" t="s">
        <v>1067</v>
      </c>
      <c r="D1606" s="4" t="s">
        <v>5711</v>
      </c>
      <c r="E1606" s="3" t="s">
        <v>5735</v>
      </c>
      <c r="F1606" s="3" t="s">
        <v>5736</v>
      </c>
      <c r="G1606" s="137" t="s">
        <v>1435</v>
      </c>
      <c r="H1606" s="60"/>
      <c r="J1606" s="64" t="s">
        <v>5737</v>
      </c>
      <c r="K1606" s="13"/>
      <c r="L1606" s="73"/>
      <c r="M1606" s="74"/>
      <c r="N1606" s="74" t="s">
        <v>5738</v>
      </c>
      <c r="O1606" s="74"/>
      <c r="P1606" s="74"/>
      <c r="Q1606" s="74"/>
      <c r="R1606" s="74"/>
    </row>
    <row r="1607" spans="1:18">
      <c r="A1607" s="29">
        <v>250414121803</v>
      </c>
      <c r="B1607" s="59" t="s">
        <v>1430</v>
      </c>
      <c r="C1607" s="4" t="s">
        <v>1067</v>
      </c>
      <c r="D1607" s="4" t="s">
        <v>5711</v>
      </c>
      <c r="E1607" s="3" t="s">
        <v>5739</v>
      </c>
      <c r="F1607" s="3" t="s">
        <v>5740</v>
      </c>
      <c r="G1607" s="137" t="s">
        <v>1435</v>
      </c>
      <c r="H1607" s="60"/>
      <c r="J1607" s="64" t="s">
        <v>5741</v>
      </c>
      <c r="K1607" s="13"/>
      <c r="L1607" s="73"/>
      <c r="M1607" s="74"/>
      <c r="N1607" s="74" t="s">
        <v>5742</v>
      </c>
      <c r="O1607" s="74"/>
      <c r="P1607" s="74"/>
      <c r="Q1607" s="74"/>
      <c r="R1607" s="74"/>
    </row>
    <row r="1608" spans="1:18">
      <c r="A1608" s="29">
        <v>250414121800</v>
      </c>
      <c r="B1608" s="59" t="s">
        <v>1430</v>
      </c>
      <c r="C1608" s="4" t="s">
        <v>1067</v>
      </c>
      <c r="D1608" s="4" t="s">
        <v>5711</v>
      </c>
      <c r="E1608" s="3" t="s">
        <v>5743</v>
      </c>
      <c r="F1608" s="3" t="s">
        <v>5744</v>
      </c>
      <c r="G1608" s="137" t="s">
        <v>1435</v>
      </c>
      <c r="H1608" s="60"/>
      <c r="J1608" s="64" t="s">
        <v>5745</v>
      </c>
      <c r="K1608" s="13"/>
      <c r="L1608" s="73"/>
      <c r="M1608" s="74"/>
      <c r="N1608" s="74" t="s">
        <v>5746</v>
      </c>
      <c r="O1608" s="74"/>
      <c r="P1608" s="74"/>
      <c r="Q1608" s="74"/>
      <c r="R1608" s="74"/>
    </row>
    <row r="1609" spans="1:18">
      <c r="A1609" s="29">
        <v>250414115107</v>
      </c>
      <c r="B1609" s="59" t="s">
        <v>1430</v>
      </c>
      <c r="C1609" s="4" t="s">
        <v>1067</v>
      </c>
      <c r="D1609" s="4" t="s">
        <v>5711</v>
      </c>
      <c r="E1609" s="3" t="s">
        <v>5747</v>
      </c>
      <c r="F1609" s="3" t="s">
        <v>1578</v>
      </c>
      <c r="G1609" s="138" t="s">
        <v>1435</v>
      </c>
      <c r="H1609" s="60"/>
      <c r="J1609" s="64" t="s">
        <v>5748</v>
      </c>
      <c r="K1609" s="13"/>
      <c r="L1609" s="73"/>
      <c r="M1609" s="74" t="s">
        <v>5749</v>
      </c>
      <c r="N1609" s="74" t="s">
        <v>5749</v>
      </c>
      <c r="O1609" s="74"/>
      <c r="P1609" s="74"/>
      <c r="Q1609" s="74"/>
      <c r="R1609" s="74"/>
    </row>
    <row r="1610" spans="1:18">
      <c r="A1610" s="29">
        <v>250414115108</v>
      </c>
      <c r="B1610" s="59" t="s">
        <v>1430</v>
      </c>
      <c r="C1610" s="4" t="s">
        <v>1067</v>
      </c>
      <c r="D1610" s="4" t="s">
        <v>5711</v>
      </c>
      <c r="E1610" s="3" t="s">
        <v>5750</v>
      </c>
      <c r="F1610" s="3" t="s">
        <v>1578</v>
      </c>
      <c r="G1610" s="138" t="s">
        <v>1435</v>
      </c>
      <c r="H1610" s="60"/>
      <c r="J1610" s="64" t="s">
        <v>5751</v>
      </c>
      <c r="K1610" s="13"/>
      <c r="L1610" s="73"/>
      <c r="M1610" s="74" t="s">
        <v>5752</v>
      </c>
      <c r="N1610" s="74"/>
      <c r="O1610" s="74"/>
      <c r="P1610" s="74"/>
      <c r="Q1610" s="74"/>
      <c r="R1610" s="74"/>
    </row>
    <row r="1611" spans="1:18">
      <c r="A1611" s="29">
        <v>250331151802</v>
      </c>
      <c r="B1611" s="59" t="s">
        <v>1430</v>
      </c>
      <c r="C1611" s="4" t="s">
        <v>1067</v>
      </c>
      <c r="D1611" s="25" t="s">
        <v>5711</v>
      </c>
      <c r="E1611" s="3" t="s">
        <v>5753</v>
      </c>
      <c r="F1611" s="3" t="s">
        <v>5754</v>
      </c>
      <c r="G1611" s="137" t="s">
        <v>1435</v>
      </c>
      <c r="H1611" s="60"/>
      <c r="J1611" s="64" t="s">
        <v>5755</v>
      </c>
      <c r="K1611" s="13"/>
      <c r="L1611" s="73"/>
      <c r="M1611" s="74"/>
      <c r="N1611" s="103" t="s">
        <v>5756</v>
      </c>
      <c r="O1611" s="74"/>
      <c r="P1611" s="74"/>
      <c r="Q1611" s="74"/>
      <c r="R1611" s="74"/>
    </row>
    <row r="1612" spans="1:18">
      <c r="A1612" s="29">
        <v>250214095200</v>
      </c>
      <c r="B1612" s="59" t="s">
        <v>1430</v>
      </c>
      <c r="C1612" s="4" t="s">
        <v>1067</v>
      </c>
      <c r="D1612" s="25" t="s">
        <v>5711</v>
      </c>
      <c r="E1612" s="3" t="s">
        <v>5757</v>
      </c>
      <c r="F1612" s="3" t="s">
        <v>2170</v>
      </c>
      <c r="G1612" s="138" t="s">
        <v>1435</v>
      </c>
      <c r="H1612" s="60"/>
      <c r="J1612" s="64" t="s">
        <v>5758</v>
      </c>
      <c r="K1612" s="276"/>
      <c r="L1612" s="278"/>
      <c r="M1612" s="97"/>
      <c r="N1612" s="74"/>
      <c r="O1612" s="74"/>
      <c r="P1612" s="74"/>
      <c r="Q1612" s="74"/>
      <c r="R1612" s="74"/>
    </row>
    <row r="1613" spans="1:18">
      <c r="A1613" s="29">
        <v>250915174800</v>
      </c>
      <c r="B1613" s="61"/>
      <c r="C1613" s="25" t="s">
        <v>1067</v>
      </c>
      <c r="D1613" s="25" t="s">
        <v>5711</v>
      </c>
      <c r="E1613" s="26" t="s">
        <v>5759</v>
      </c>
      <c r="F1613" s="26" t="s">
        <v>2529</v>
      </c>
      <c r="G1613" s="138" t="s">
        <v>1435</v>
      </c>
      <c r="H1613" s="62"/>
      <c r="J1613" s="3" t="s">
        <v>5760</v>
      </c>
      <c r="K1613" s="13"/>
      <c r="L1613" s="73"/>
      <c r="M1613" s="74"/>
      <c r="N1613" s="74" t="s">
        <v>2531</v>
      </c>
      <c r="O1613" s="74"/>
      <c r="P1613" s="74"/>
      <c r="Q1613" s="74"/>
      <c r="R1613" s="74"/>
    </row>
    <row r="1614" spans="1:18">
      <c r="A1614" s="29">
        <v>250425100306</v>
      </c>
      <c r="B1614" s="61"/>
      <c r="C1614" s="4" t="s">
        <v>1067</v>
      </c>
      <c r="D1614" s="4" t="s">
        <v>5711</v>
      </c>
      <c r="E1614" s="3" t="s">
        <v>5761</v>
      </c>
      <c r="F1614" s="3" t="s">
        <v>1578</v>
      </c>
      <c r="G1614" s="137" t="s">
        <v>1435</v>
      </c>
      <c r="H1614" s="62"/>
      <c r="J1614" s="64" t="s">
        <v>5762</v>
      </c>
      <c r="K1614" s="13"/>
      <c r="L1614" s="73"/>
      <c r="M1614" s="74"/>
      <c r="N1614" s="74" t="s">
        <v>5763</v>
      </c>
      <c r="O1614" s="74" t="s">
        <v>5763</v>
      </c>
      <c r="P1614" s="74"/>
      <c r="Q1614" s="74"/>
      <c r="R1614" s="74"/>
    </row>
    <row r="1615" spans="1:18">
      <c r="A1615" s="29">
        <v>250915171500</v>
      </c>
      <c r="B1615" s="61"/>
      <c r="C1615" s="25" t="s">
        <v>1067</v>
      </c>
      <c r="D1615" s="25" t="s">
        <v>5711</v>
      </c>
      <c r="E1615" s="26" t="s">
        <v>5271</v>
      </c>
      <c r="F1615" s="26" t="s">
        <v>3469</v>
      </c>
      <c r="G1615" s="139" t="s">
        <v>1435</v>
      </c>
      <c r="H1615" s="62"/>
      <c r="J1615" s="3" t="s">
        <v>5764</v>
      </c>
      <c r="K1615" s="13"/>
      <c r="L1615" s="73"/>
      <c r="M1615" s="74"/>
      <c r="N1615" s="74" t="s">
        <v>5274</v>
      </c>
      <c r="O1615" s="74"/>
      <c r="P1615" s="74"/>
      <c r="Q1615" s="74"/>
      <c r="R1615" s="74"/>
    </row>
    <row r="1616" spans="1:18">
      <c r="A1616" s="29">
        <v>250414110800</v>
      </c>
      <c r="B1616" s="59" t="s">
        <v>1430</v>
      </c>
      <c r="C1616" s="25" t="s">
        <v>1067</v>
      </c>
      <c r="D1616" s="25" t="s">
        <v>5711</v>
      </c>
      <c r="E1616" s="26" t="s">
        <v>5765</v>
      </c>
      <c r="F1616" s="26" t="s">
        <v>5766</v>
      </c>
      <c r="G1616" s="137" t="s">
        <v>1435</v>
      </c>
      <c r="H1616" s="60"/>
      <c r="J1616" s="64" t="s">
        <v>5767</v>
      </c>
      <c r="K1616" s="13"/>
      <c r="L1616" s="73"/>
      <c r="M1616" s="74"/>
      <c r="N1616" s="74" t="s">
        <v>5768</v>
      </c>
      <c r="O1616" s="74"/>
      <c r="P1616" s="74"/>
      <c r="Q1616" s="74"/>
      <c r="R1616" s="74"/>
    </row>
    <row r="1617" spans="1:18">
      <c r="A1617" s="29">
        <v>250807152500</v>
      </c>
      <c r="B1617" s="61"/>
      <c r="C1617" s="25" t="s">
        <v>1067</v>
      </c>
      <c r="D1617" s="25" t="s">
        <v>5711</v>
      </c>
      <c r="E1617" s="115" t="s">
        <v>5769</v>
      </c>
      <c r="F1617" s="26" t="s">
        <v>5770</v>
      </c>
      <c r="G1617" s="137" t="s">
        <v>1435</v>
      </c>
      <c r="H1617" s="62"/>
      <c r="J1617" s="3" t="s">
        <v>5771</v>
      </c>
      <c r="K1617" s="13"/>
      <c r="L1617" s="73"/>
      <c r="M1617" s="74"/>
      <c r="N1617" s="74" t="s">
        <v>5772</v>
      </c>
      <c r="O1617" s="74"/>
      <c r="P1617" s="74"/>
      <c r="Q1617" s="74"/>
      <c r="R1617" s="74"/>
    </row>
    <row r="1618" spans="1:18">
      <c r="A1618" s="29">
        <v>250528144004</v>
      </c>
      <c r="B1618" s="61"/>
      <c r="C1618" s="4" t="s">
        <v>1067</v>
      </c>
      <c r="D1618" s="4" t="s">
        <v>5711</v>
      </c>
      <c r="E1618" s="7" t="s">
        <v>5773</v>
      </c>
      <c r="F1618" s="3" t="s">
        <v>5774</v>
      </c>
      <c r="G1618" s="138" t="s">
        <v>1435</v>
      </c>
      <c r="J1618" s="64" t="s">
        <v>5775</v>
      </c>
      <c r="K1618" s="13"/>
      <c r="L1618" s="73"/>
      <c r="M1618" s="74"/>
      <c r="N1618" s="74"/>
      <c r="O1618" s="74"/>
      <c r="P1618" s="74"/>
      <c r="Q1618" s="74"/>
      <c r="R1618" s="74"/>
    </row>
    <row r="1619" spans="1:18">
      <c r="A1619" s="29">
        <v>241112000194</v>
      </c>
      <c r="B1619" s="59" t="s">
        <v>1430</v>
      </c>
      <c r="C1619" s="4" t="s">
        <v>1067</v>
      </c>
      <c r="D1619" s="4" t="s">
        <v>5711</v>
      </c>
      <c r="E1619" s="3" t="s">
        <v>5776</v>
      </c>
      <c r="F1619" s="3" t="s">
        <v>1578</v>
      </c>
      <c r="G1619" s="137" t="s">
        <v>1435</v>
      </c>
      <c r="H1619" s="60"/>
      <c r="J1619" s="64" t="s">
        <v>5777</v>
      </c>
      <c r="K1619" s="11"/>
      <c r="L1619" s="73" t="s">
        <v>5778</v>
      </c>
      <c r="M1619" s="74" t="s">
        <v>5779</v>
      </c>
      <c r="N1619" s="74" t="s">
        <v>5779</v>
      </c>
      <c r="O1619" s="74" t="s">
        <v>5779</v>
      </c>
      <c r="P1619" s="74"/>
      <c r="Q1619" s="74"/>
      <c r="R1619" s="74"/>
    </row>
    <row r="1620" spans="1:18">
      <c r="A1620" s="29">
        <v>250414110600</v>
      </c>
      <c r="B1620" s="59" t="s">
        <v>1430</v>
      </c>
      <c r="C1620" s="4" t="s">
        <v>1067</v>
      </c>
      <c r="D1620" s="4" t="s">
        <v>5711</v>
      </c>
      <c r="E1620" s="3" t="s">
        <v>5780</v>
      </c>
      <c r="F1620" s="3" t="s">
        <v>1456</v>
      </c>
      <c r="G1620" s="137" t="s">
        <v>1435</v>
      </c>
      <c r="H1620" s="60"/>
      <c r="J1620" s="64" t="s">
        <v>5781</v>
      </c>
      <c r="K1620" s="13"/>
      <c r="L1620" s="73"/>
      <c r="M1620" s="74"/>
      <c r="N1620" s="74" t="s">
        <v>5782</v>
      </c>
      <c r="O1620" s="74"/>
      <c r="P1620" s="74"/>
      <c r="Q1620" s="74"/>
      <c r="R1620" s="74"/>
    </row>
    <row r="1621" spans="1:18">
      <c r="A1621" s="29">
        <v>241112000196</v>
      </c>
      <c r="B1621" s="59" t="s">
        <v>1430</v>
      </c>
      <c r="C1621" s="4" t="s">
        <v>1067</v>
      </c>
      <c r="D1621" s="4" t="s">
        <v>5711</v>
      </c>
      <c r="E1621" s="3" t="s">
        <v>5783</v>
      </c>
      <c r="F1621" s="3" t="s">
        <v>1578</v>
      </c>
      <c r="G1621" s="137" t="s">
        <v>1435</v>
      </c>
      <c r="H1621" s="60"/>
      <c r="J1621" s="64" t="s">
        <v>10607</v>
      </c>
      <c r="K1621" s="11"/>
      <c r="L1621" s="73" t="s">
        <v>5784</v>
      </c>
      <c r="M1621" s="74" t="s">
        <v>5785</v>
      </c>
      <c r="N1621" s="74" t="s">
        <v>5785</v>
      </c>
      <c r="O1621" s="74" t="s">
        <v>5785</v>
      </c>
      <c r="P1621" s="74"/>
      <c r="Q1621" s="74"/>
      <c r="R1621" s="74"/>
    </row>
    <row r="1622" spans="1:18">
      <c r="A1622" s="29">
        <v>250901001205</v>
      </c>
      <c r="B1622" s="61"/>
      <c r="C1622" s="4" t="s">
        <v>1067</v>
      </c>
      <c r="D1622" s="4" t="s">
        <v>5711</v>
      </c>
      <c r="E1622" s="3" t="s">
        <v>5786</v>
      </c>
      <c r="F1622" s="3" t="s">
        <v>1483</v>
      </c>
      <c r="G1622" s="138" t="s">
        <v>1435</v>
      </c>
      <c r="H1622" s="62"/>
      <c r="J1622" s="3" t="s">
        <v>5787</v>
      </c>
      <c r="K1622" s="13"/>
      <c r="L1622" s="73" t="s">
        <v>5788</v>
      </c>
      <c r="M1622" s="74" t="s">
        <v>5789</v>
      </c>
      <c r="N1622" s="74"/>
      <c r="O1622" s="74"/>
      <c r="P1622" s="74"/>
      <c r="Q1622" s="74"/>
      <c r="R1622" s="74"/>
    </row>
    <row r="1623" spans="1:18">
      <c r="A1623" s="29">
        <v>250414115104</v>
      </c>
      <c r="B1623" s="59" t="s">
        <v>1430</v>
      </c>
      <c r="C1623" s="4" t="s">
        <v>1067</v>
      </c>
      <c r="D1623" s="4" t="s">
        <v>5711</v>
      </c>
      <c r="E1623" s="3" t="s">
        <v>5790</v>
      </c>
      <c r="F1623" s="3" t="s">
        <v>1578</v>
      </c>
      <c r="G1623" s="138" t="s">
        <v>1435</v>
      </c>
      <c r="H1623" s="60"/>
      <c r="J1623" s="64" t="s">
        <v>5791</v>
      </c>
      <c r="K1623" s="13"/>
      <c r="L1623" s="73"/>
      <c r="M1623" s="74" t="s">
        <v>5792</v>
      </c>
      <c r="N1623" s="74"/>
      <c r="O1623" s="74"/>
      <c r="P1623" s="74"/>
      <c r="Q1623" s="74"/>
      <c r="R1623" s="74"/>
    </row>
    <row r="1624" spans="1:18">
      <c r="A1624" s="29">
        <v>241112000199</v>
      </c>
      <c r="B1624" s="59" t="s">
        <v>1430</v>
      </c>
      <c r="C1624" s="4" t="s">
        <v>1067</v>
      </c>
      <c r="D1624" s="4" t="s">
        <v>5711</v>
      </c>
      <c r="E1624" s="3" t="s">
        <v>5793</v>
      </c>
      <c r="F1624" s="3" t="s">
        <v>1578</v>
      </c>
      <c r="G1624" s="138" t="s">
        <v>1435</v>
      </c>
      <c r="H1624" s="60"/>
      <c r="J1624" s="64" t="s">
        <v>5794</v>
      </c>
      <c r="K1624" s="11"/>
      <c r="L1624" s="73" t="s">
        <v>5795</v>
      </c>
      <c r="M1624" s="74" t="s">
        <v>5796</v>
      </c>
      <c r="N1624" s="74"/>
      <c r="O1624" s="74"/>
      <c r="P1624" s="74"/>
      <c r="Q1624" s="74"/>
      <c r="R1624" s="74"/>
    </row>
    <row r="1625" spans="1:18">
      <c r="A1625" s="29">
        <v>260304143000</v>
      </c>
      <c r="B1625" s="61"/>
      <c r="C1625" s="4" t="s">
        <v>1067</v>
      </c>
      <c r="D1625" s="4" t="s">
        <v>5711</v>
      </c>
      <c r="E1625" s="3" t="s">
        <v>10031</v>
      </c>
      <c r="F1625" s="3" t="s">
        <v>2618</v>
      </c>
      <c r="G1625" s="137" t="s">
        <v>1435</v>
      </c>
      <c r="H1625" s="62"/>
      <c r="J1625" s="3" t="s">
        <v>10365</v>
      </c>
      <c r="K1625" s="13"/>
      <c r="L1625" s="73"/>
      <c r="M1625" s="74" t="s">
        <v>10032</v>
      </c>
      <c r="N1625" s="74"/>
      <c r="O1625" s="74"/>
      <c r="P1625" s="74"/>
      <c r="Q1625" s="74"/>
      <c r="R1625" s="74"/>
    </row>
    <row r="1626" spans="1:18">
      <c r="A1626" s="29">
        <v>250425100310</v>
      </c>
      <c r="B1626" s="61"/>
      <c r="C1626" s="4" t="s">
        <v>1067</v>
      </c>
      <c r="D1626" s="4" t="s">
        <v>5711</v>
      </c>
      <c r="E1626" s="3" t="s">
        <v>5797</v>
      </c>
      <c r="F1626" s="3" t="s">
        <v>2469</v>
      </c>
      <c r="G1626" s="137" t="s">
        <v>1435</v>
      </c>
      <c r="H1626" s="62"/>
      <c r="J1626" s="64" t="s">
        <v>5798</v>
      </c>
      <c r="K1626" s="13"/>
      <c r="L1626" s="73"/>
      <c r="M1626" s="74"/>
      <c r="N1626" s="74" t="s">
        <v>5799</v>
      </c>
      <c r="O1626" s="74"/>
      <c r="P1626" s="74"/>
      <c r="Q1626" s="74"/>
      <c r="R1626" s="74"/>
    </row>
    <row r="1627" spans="1:18">
      <c r="A1627" s="29">
        <v>241112000200</v>
      </c>
      <c r="B1627" s="59" t="s">
        <v>1430</v>
      </c>
      <c r="C1627" s="4" t="s">
        <v>1067</v>
      </c>
      <c r="D1627" s="4" t="s">
        <v>5711</v>
      </c>
      <c r="E1627" s="3" t="s">
        <v>5800</v>
      </c>
      <c r="F1627" s="3" t="s">
        <v>4270</v>
      </c>
      <c r="G1627" s="137" t="s">
        <v>1435</v>
      </c>
      <c r="H1627" s="60"/>
      <c r="J1627" s="64" t="s">
        <v>5801</v>
      </c>
      <c r="K1627" s="11"/>
      <c r="L1627" s="73" t="s">
        <v>5802</v>
      </c>
      <c r="M1627" s="74" t="s">
        <v>5803</v>
      </c>
      <c r="N1627" s="74" t="s">
        <v>5804</v>
      </c>
      <c r="O1627" s="74" t="s">
        <v>5805</v>
      </c>
      <c r="P1627" s="74"/>
      <c r="Q1627" s="74"/>
      <c r="R1627" s="74"/>
    </row>
    <row r="1628" spans="1:18">
      <c r="A1628" s="29">
        <v>241112000201</v>
      </c>
      <c r="B1628" s="59" t="s">
        <v>1430</v>
      </c>
      <c r="C1628" s="4" t="s">
        <v>1067</v>
      </c>
      <c r="D1628" s="4" t="s">
        <v>5711</v>
      </c>
      <c r="E1628" s="3" t="s">
        <v>5806</v>
      </c>
      <c r="F1628" s="3" t="s">
        <v>5807</v>
      </c>
      <c r="G1628" s="137" t="s">
        <v>1435</v>
      </c>
      <c r="H1628" s="60"/>
      <c r="J1628" s="64" t="s">
        <v>5808</v>
      </c>
      <c r="K1628" s="11"/>
      <c r="L1628" s="73" t="s">
        <v>5809</v>
      </c>
      <c r="M1628" s="74" t="s">
        <v>5810</v>
      </c>
      <c r="N1628" s="74"/>
      <c r="O1628" s="74" t="s">
        <v>5810</v>
      </c>
      <c r="P1628" s="74"/>
      <c r="Q1628" s="74" t="s">
        <v>10713</v>
      </c>
      <c r="R1628" s="74"/>
    </row>
    <row r="1629" spans="1:18">
      <c r="A1629" s="29">
        <v>241112000202</v>
      </c>
      <c r="B1629" s="59" t="s">
        <v>1430</v>
      </c>
      <c r="C1629" s="4" t="s">
        <v>1067</v>
      </c>
      <c r="D1629" s="4" t="s">
        <v>5711</v>
      </c>
      <c r="E1629" s="3" t="s">
        <v>5811</v>
      </c>
      <c r="F1629" s="3" t="s">
        <v>1924</v>
      </c>
      <c r="G1629" s="137" t="s">
        <v>1435</v>
      </c>
      <c r="H1629" s="60"/>
      <c r="J1629" s="64" t="s">
        <v>5812</v>
      </c>
      <c r="K1629" s="11"/>
      <c r="L1629" s="73" t="s">
        <v>5813</v>
      </c>
      <c r="M1629" s="74" t="s">
        <v>5814</v>
      </c>
      <c r="N1629" s="74"/>
      <c r="O1629" s="74" t="s">
        <v>5814</v>
      </c>
      <c r="P1629" s="74" t="s">
        <v>5815</v>
      </c>
      <c r="Q1629" s="74" t="s">
        <v>10713</v>
      </c>
      <c r="R1629" s="74"/>
    </row>
    <row r="1630" spans="1:18">
      <c r="A1630" s="29">
        <v>250414115105</v>
      </c>
      <c r="B1630" s="59" t="s">
        <v>1430</v>
      </c>
      <c r="C1630" s="4" t="s">
        <v>1067</v>
      </c>
      <c r="D1630" s="4" t="s">
        <v>5711</v>
      </c>
      <c r="E1630" s="3" t="s">
        <v>5816</v>
      </c>
      <c r="F1630" s="3" t="s">
        <v>1578</v>
      </c>
      <c r="G1630" s="138" t="s">
        <v>1435</v>
      </c>
      <c r="H1630" s="60"/>
      <c r="J1630" s="64" t="s">
        <v>5817</v>
      </c>
      <c r="K1630" s="13"/>
      <c r="L1630" s="73"/>
      <c r="M1630" s="74" t="s">
        <v>5818</v>
      </c>
      <c r="N1630" s="74"/>
      <c r="O1630" s="74"/>
      <c r="P1630" s="74"/>
      <c r="Q1630" s="74"/>
      <c r="R1630" s="74"/>
    </row>
    <row r="1631" spans="1:18">
      <c r="A1631" s="29">
        <v>250418220167</v>
      </c>
      <c r="B1631" s="59" t="s">
        <v>1430</v>
      </c>
      <c r="C1631" s="4" t="s">
        <v>1067</v>
      </c>
      <c r="D1631" s="4" t="s">
        <v>5711</v>
      </c>
      <c r="E1631" s="3" t="s">
        <v>5819</v>
      </c>
      <c r="F1631" s="3" t="s">
        <v>1578</v>
      </c>
      <c r="G1631" s="137" t="s">
        <v>1435</v>
      </c>
      <c r="H1631" s="60"/>
      <c r="J1631" s="64" t="s">
        <v>5820</v>
      </c>
      <c r="K1631" s="13"/>
      <c r="L1631" s="73"/>
      <c r="M1631" s="74"/>
      <c r="N1631" s="74"/>
      <c r="O1631" s="74"/>
      <c r="P1631" s="74"/>
      <c r="Q1631" s="74"/>
      <c r="R1631" s="74" t="s">
        <v>5821</v>
      </c>
    </row>
    <row r="1632" spans="1:18">
      <c r="A1632" s="29">
        <v>250626102100</v>
      </c>
      <c r="B1632" s="61"/>
      <c r="C1632" s="4" t="s">
        <v>1067</v>
      </c>
      <c r="D1632" s="4" t="s">
        <v>5711</v>
      </c>
      <c r="E1632" s="3" t="s">
        <v>5822</v>
      </c>
      <c r="F1632" s="3" t="s">
        <v>1671</v>
      </c>
      <c r="G1632" s="137" t="s">
        <v>1435</v>
      </c>
      <c r="H1632" s="62"/>
      <c r="I1632" s="31" t="s">
        <v>10909</v>
      </c>
      <c r="J1632" s="64" t="s">
        <v>5823</v>
      </c>
      <c r="K1632" s="13"/>
      <c r="L1632" s="73"/>
      <c r="M1632" s="74"/>
      <c r="N1632" s="74"/>
      <c r="O1632" s="74"/>
      <c r="P1632" s="74"/>
      <c r="Q1632" s="74"/>
      <c r="R1632" s="74"/>
    </row>
    <row r="1633" spans="1:18">
      <c r="A1633" s="29">
        <v>250528104004</v>
      </c>
      <c r="B1633" s="61"/>
      <c r="C1633" s="4" t="s">
        <v>1067</v>
      </c>
      <c r="D1633" s="4" t="s">
        <v>5711</v>
      </c>
      <c r="E1633" s="7" t="s">
        <v>11071</v>
      </c>
      <c r="F1633" s="3" t="s">
        <v>1456</v>
      </c>
      <c r="G1633" s="137" t="s">
        <v>1435</v>
      </c>
      <c r="H1633" s="62"/>
      <c r="J1633" s="64" t="s">
        <v>5824</v>
      </c>
      <c r="K1633" s="13"/>
      <c r="L1633" s="73"/>
      <c r="M1633" s="74"/>
      <c r="N1633" s="74"/>
      <c r="O1633" s="74"/>
      <c r="P1633" s="74"/>
      <c r="Q1633" s="74"/>
      <c r="R1633" s="74"/>
    </row>
    <row r="1634" spans="1:18">
      <c r="A1634" s="29">
        <v>260428105000</v>
      </c>
      <c r="B1634" s="61" t="s">
        <v>1067</v>
      </c>
      <c r="C1634" s="4" t="s">
        <v>1067</v>
      </c>
      <c r="D1634" s="4" t="s">
        <v>5711</v>
      </c>
      <c r="E1634" s="3" t="s">
        <v>10906</v>
      </c>
      <c r="F1634" s="3" t="s">
        <v>2362</v>
      </c>
      <c r="G1634" s="137" t="s">
        <v>1435</v>
      </c>
      <c r="H1634" s="62" t="s">
        <v>6039</v>
      </c>
      <c r="J1634" s="3" t="s">
        <v>10907</v>
      </c>
      <c r="K1634" s="13"/>
      <c r="L1634" s="73"/>
      <c r="M1634" s="74"/>
      <c r="N1634" s="74"/>
      <c r="O1634" s="74"/>
      <c r="P1634" s="74"/>
      <c r="Q1634" s="74"/>
      <c r="R1634" s="74"/>
    </row>
    <row r="1635" spans="1:18">
      <c r="A1635" s="29">
        <v>260423174500</v>
      </c>
      <c r="B1635" s="61" t="s">
        <v>1067</v>
      </c>
      <c r="C1635" s="4" t="s">
        <v>1067</v>
      </c>
      <c r="D1635" s="4" t="s">
        <v>5711</v>
      </c>
      <c r="E1635" s="3" t="s">
        <v>11072</v>
      </c>
      <c r="F1635" s="3" t="s">
        <v>1456</v>
      </c>
      <c r="G1635" s="137" t="s">
        <v>1435</v>
      </c>
      <c r="H1635" s="62" t="s">
        <v>6039</v>
      </c>
      <c r="J1635" s="3" t="s">
        <v>10928</v>
      </c>
      <c r="K1635" s="13"/>
      <c r="L1635" s="73"/>
      <c r="M1635" s="74"/>
      <c r="N1635" s="74"/>
      <c r="O1635" s="74"/>
      <c r="P1635" s="74"/>
      <c r="Q1635" s="74"/>
      <c r="R1635" s="74"/>
    </row>
    <row r="1636" spans="1:18">
      <c r="A1636" s="29">
        <v>251021103700</v>
      </c>
      <c r="B1636" s="61"/>
      <c r="C1636" s="4" t="s">
        <v>1067</v>
      </c>
      <c r="D1636" s="4" t="s">
        <v>5711</v>
      </c>
      <c r="E1636" s="3" t="s">
        <v>5403</v>
      </c>
      <c r="F1636" s="3" t="s">
        <v>2738</v>
      </c>
      <c r="G1636" s="137" t="s">
        <v>1435</v>
      </c>
      <c r="H1636" s="62"/>
      <c r="J1636" s="3" t="s">
        <v>5825</v>
      </c>
      <c r="K1636" s="13"/>
      <c r="L1636" s="73"/>
      <c r="M1636" s="74"/>
      <c r="N1636" s="74"/>
      <c r="O1636" s="74"/>
      <c r="P1636" s="74"/>
      <c r="Q1636" s="74"/>
      <c r="R1636" s="74"/>
    </row>
    <row r="1637" spans="1:18">
      <c r="A1637" s="29">
        <v>250331112001</v>
      </c>
      <c r="B1637" s="59" t="s">
        <v>1430</v>
      </c>
      <c r="C1637" s="4" t="s">
        <v>1067</v>
      </c>
      <c r="D1637" s="4" t="s">
        <v>5711</v>
      </c>
      <c r="E1637" s="3" t="s">
        <v>5826</v>
      </c>
      <c r="F1637" s="3" t="s">
        <v>4976</v>
      </c>
      <c r="G1637" s="137" t="s">
        <v>1435</v>
      </c>
      <c r="H1637" s="60"/>
      <c r="J1637" s="64" t="s">
        <v>5827</v>
      </c>
      <c r="K1637" s="11" t="s">
        <v>1983</v>
      </c>
      <c r="L1637" s="73"/>
      <c r="M1637" s="74"/>
      <c r="N1637" s="74"/>
      <c r="O1637" s="74"/>
      <c r="P1637" s="74"/>
      <c r="Q1637" s="74"/>
      <c r="R1637" s="74"/>
    </row>
    <row r="1638" spans="1:18">
      <c r="A1638" s="29">
        <v>250604103001</v>
      </c>
      <c r="B1638" s="61" t="s">
        <v>1430</v>
      </c>
      <c r="C1638" s="4" t="s">
        <v>1067</v>
      </c>
      <c r="D1638" s="4" t="s">
        <v>5711</v>
      </c>
      <c r="E1638" s="3" t="s">
        <v>5828</v>
      </c>
      <c r="F1638" s="3" t="s">
        <v>1459</v>
      </c>
      <c r="G1638" s="138" t="s">
        <v>1435</v>
      </c>
      <c r="H1638" s="82"/>
      <c r="I1638" s="31" t="s">
        <v>1403</v>
      </c>
      <c r="J1638" s="64" t="s">
        <v>5829</v>
      </c>
      <c r="K1638" s="11" t="s">
        <v>5830</v>
      </c>
      <c r="L1638" s="73"/>
      <c r="M1638" s="74" t="s">
        <v>5831</v>
      </c>
      <c r="N1638" s="74"/>
      <c r="O1638" s="74"/>
      <c r="P1638" s="74"/>
      <c r="Q1638" s="74"/>
      <c r="R1638" s="74"/>
    </row>
    <row r="1639" spans="1:18">
      <c r="A1639" s="29">
        <v>250602175300</v>
      </c>
      <c r="B1639" s="59"/>
      <c r="C1639" s="4" t="s">
        <v>1067</v>
      </c>
      <c r="D1639" s="4" t="s">
        <v>5711</v>
      </c>
      <c r="E1639" s="3" t="s">
        <v>3717</v>
      </c>
      <c r="F1639" s="3" t="s">
        <v>1444</v>
      </c>
      <c r="G1639" s="137" t="s">
        <v>1435</v>
      </c>
      <c r="H1639" s="60"/>
      <c r="I1639" s="118" t="s">
        <v>1403</v>
      </c>
      <c r="J1639" s="109" t="s">
        <v>5832</v>
      </c>
      <c r="K1639" s="11"/>
      <c r="L1639" s="73"/>
      <c r="M1639" s="74"/>
      <c r="N1639" s="74"/>
      <c r="O1639" s="74"/>
      <c r="P1639" s="74"/>
      <c r="Q1639" s="74"/>
      <c r="R1639" s="74"/>
    </row>
    <row r="1640" spans="1:18">
      <c r="A1640" s="29">
        <v>241112000203</v>
      </c>
      <c r="B1640" s="59" t="s">
        <v>1430</v>
      </c>
      <c r="C1640" s="4" t="s">
        <v>1067</v>
      </c>
      <c r="D1640" s="4" t="s">
        <v>5711</v>
      </c>
      <c r="E1640" s="3" t="s">
        <v>5833</v>
      </c>
      <c r="F1640" s="3" t="s">
        <v>3444</v>
      </c>
      <c r="G1640" s="137" t="s">
        <v>1435</v>
      </c>
      <c r="H1640" s="60"/>
      <c r="J1640" s="64" t="s">
        <v>5834</v>
      </c>
      <c r="K1640" s="11" t="s">
        <v>5835</v>
      </c>
      <c r="L1640" s="73" t="s">
        <v>5836</v>
      </c>
      <c r="M1640" s="74" t="s">
        <v>5837</v>
      </c>
      <c r="N1640" s="74" t="s">
        <v>5838</v>
      </c>
      <c r="O1640" s="74" t="s">
        <v>5837</v>
      </c>
      <c r="P1640" s="74"/>
      <c r="Q1640" s="74"/>
      <c r="R1640" s="74"/>
    </row>
    <row r="1641" spans="1:18">
      <c r="A1641" s="29">
        <v>250425153900</v>
      </c>
      <c r="B1641" s="61"/>
      <c r="C1641" s="4" t="s">
        <v>1067</v>
      </c>
      <c r="D1641" s="4" t="s">
        <v>5711</v>
      </c>
      <c r="E1641" s="3" t="s">
        <v>5839</v>
      </c>
      <c r="F1641" s="3" t="s">
        <v>5840</v>
      </c>
      <c r="G1641" s="137" t="s">
        <v>1463</v>
      </c>
      <c r="H1641" s="62"/>
      <c r="J1641" s="64" t="s">
        <v>5841</v>
      </c>
      <c r="K1641" s="13"/>
      <c r="L1641" s="73"/>
      <c r="M1641" s="74"/>
      <c r="N1641" s="74" t="s">
        <v>5842</v>
      </c>
      <c r="O1641" s="74"/>
      <c r="P1641" s="74"/>
      <c r="Q1641" s="74"/>
      <c r="R1641" s="74"/>
    </row>
    <row r="1642" spans="1:18">
      <c r="A1642" s="29">
        <v>250414113902</v>
      </c>
      <c r="B1642" s="59" t="s">
        <v>1430</v>
      </c>
      <c r="C1642" s="4" t="s">
        <v>1067</v>
      </c>
      <c r="D1642" s="4" t="s">
        <v>5711</v>
      </c>
      <c r="E1642" s="3" t="s">
        <v>5843</v>
      </c>
      <c r="F1642" s="3" t="s">
        <v>1578</v>
      </c>
      <c r="G1642" s="137" t="s">
        <v>1435</v>
      </c>
      <c r="H1642" s="60"/>
      <c r="J1642" s="64" t="s">
        <v>5844</v>
      </c>
      <c r="K1642" s="13"/>
      <c r="L1642" s="73"/>
      <c r="M1642" s="74"/>
      <c r="N1642" s="74" t="s">
        <v>5845</v>
      </c>
      <c r="O1642" s="74"/>
      <c r="P1642" s="74"/>
      <c r="Q1642" s="74"/>
      <c r="R1642" s="74"/>
    </row>
    <row r="1643" spans="1:18">
      <c r="A1643" s="29">
        <v>250408142401</v>
      </c>
      <c r="B1643" s="59" t="s">
        <v>1430</v>
      </c>
      <c r="C1643" s="4" t="s">
        <v>1067</v>
      </c>
      <c r="D1643" s="4" t="s">
        <v>5711</v>
      </c>
      <c r="E1643" s="3" t="s">
        <v>5846</v>
      </c>
      <c r="F1643" s="3" t="s">
        <v>1578</v>
      </c>
      <c r="G1643" s="137" t="s">
        <v>1435</v>
      </c>
      <c r="H1643" s="60"/>
      <c r="J1643" s="64" t="s">
        <v>5847</v>
      </c>
      <c r="K1643" s="13"/>
      <c r="L1643" s="73"/>
      <c r="M1643" s="74" t="s">
        <v>5848</v>
      </c>
      <c r="N1643" s="74" t="s">
        <v>5848</v>
      </c>
      <c r="O1643" s="74" t="s">
        <v>5848</v>
      </c>
      <c r="P1643" s="74"/>
      <c r="Q1643" s="74"/>
      <c r="R1643" s="74"/>
    </row>
    <row r="1644" spans="1:18">
      <c r="A1644" s="29">
        <v>251125100008</v>
      </c>
      <c r="B1644" s="61"/>
      <c r="C1644" s="4" t="s">
        <v>1067</v>
      </c>
      <c r="D1644" s="4" t="s">
        <v>5711</v>
      </c>
      <c r="E1644" s="7" t="s">
        <v>5849</v>
      </c>
      <c r="F1644" s="3" t="s">
        <v>2602</v>
      </c>
      <c r="G1644" s="137" t="s">
        <v>1435</v>
      </c>
      <c r="H1644" s="62"/>
      <c r="I1644" s="31" t="s">
        <v>1403</v>
      </c>
      <c r="J1644" s="3" t="s">
        <v>5850</v>
      </c>
      <c r="K1644" s="13"/>
      <c r="L1644" s="73"/>
      <c r="M1644" s="74" t="s">
        <v>5851</v>
      </c>
      <c r="N1644" s="74"/>
      <c r="O1644" s="74"/>
      <c r="P1644" s="74"/>
      <c r="Q1644" s="74"/>
      <c r="R1644" s="74"/>
    </row>
    <row r="1645" spans="1:18">
      <c r="A1645" s="29">
        <v>250317176906</v>
      </c>
      <c r="B1645" s="59" t="s">
        <v>1430</v>
      </c>
      <c r="C1645" s="4" t="s">
        <v>1067</v>
      </c>
      <c r="D1645" s="4" t="s">
        <v>5711</v>
      </c>
      <c r="E1645" s="3" t="s">
        <v>5852</v>
      </c>
      <c r="F1645" s="3" t="s">
        <v>1506</v>
      </c>
      <c r="G1645" s="138" t="s">
        <v>1435</v>
      </c>
      <c r="H1645" s="60"/>
      <c r="J1645" s="64" t="s">
        <v>5853</v>
      </c>
      <c r="K1645" s="13"/>
      <c r="L1645" s="73"/>
      <c r="M1645" s="74"/>
      <c r="N1645" s="74"/>
      <c r="O1645" s="74"/>
      <c r="P1645" s="74"/>
      <c r="Q1645" s="74"/>
      <c r="R1645" s="74"/>
    </row>
    <row r="1646" spans="1:18">
      <c r="A1646" s="29">
        <v>250317176905</v>
      </c>
      <c r="B1646" s="59" t="s">
        <v>1430</v>
      </c>
      <c r="C1646" s="4" t="s">
        <v>1067</v>
      </c>
      <c r="D1646" s="4" t="s">
        <v>5711</v>
      </c>
      <c r="E1646" s="3" t="s">
        <v>5854</v>
      </c>
      <c r="F1646" s="3" t="s">
        <v>3519</v>
      </c>
      <c r="G1646" s="138" t="s">
        <v>1435</v>
      </c>
      <c r="H1646" s="60"/>
      <c r="J1646" s="64" t="s">
        <v>5855</v>
      </c>
      <c r="K1646" s="13"/>
      <c r="L1646" s="73"/>
      <c r="M1646" s="74"/>
      <c r="N1646" s="74"/>
      <c r="O1646" s="74"/>
      <c r="P1646" s="74"/>
      <c r="Q1646" s="74"/>
      <c r="R1646" s="74"/>
    </row>
    <row r="1647" spans="1:18">
      <c r="A1647" s="29">
        <v>250414114701</v>
      </c>
      <c r="B1647" s="59" t="s">
        <v>1430</v>
      </c>
      <c r="C1647" s="4" t="s">
        <v>1067</v>
      </c>
      <c r="D1647" s="4" t="s">
        <v>5711</v>
      </c>
      <c r="E1647" s="3" t="s">
        <v>5856</v>
      </c>
      <c r="F1647" s="3" t="s">
        <v>1578</v>
      </c>
      <c r="G1647" s="137" t="s">
        <v>1435</v>
      </c>
      <c r="H1647" s="60"/>
      <c r="J1647" s="64" t="s">
        <v>5857</v>
      </c>
      <c r="K1647" s="13"/>
      <c r="L1647" s="73"/>
      <c r="M1647" s="74"/>
      <c r="N1647" s="74" t="s">
        <v>5858</v>
      </c>
      <c r="O1647" s="74"/>
      <c r="P1647" s="74"/>
      <c r="Q1647" s="74"/>
      <c r="R1647" s="74"/>
    </row>
    <row r="1648" spans="1:18">
      <c r="A1648" s="29">
        <v>260304135100</v>
      </c>
      <c r="B1648" s="61"/>
      <c r="C1648" s="4" t="s">
        <v>1067</v>
      </c>
      <c r="D1648" s="4" t="s">
        <v>5711</v>
      </c>
      <c r="E1648" s="3" t="s">
        <v>10014</v>
      </c>
      <c r="F1648" s="3" t="s">
        <v>1593</v>
      </c>
      <c r="G1648" s="137" t="s">
        <v>1435</v>
      </c>
      <c r="H1648" s="62"/>
      <c r="J1648" s="3" t="s">
        <v>10359</v>
      </c>
      <c r="K1648" s="13"/>
      <c r="L1648" s="73"/>
      <c r="M1648" s="74" t="s">
        <v>10015</v>
      </c>
      <c r="N1648" s="74"/>
      <c r="O1648" s="74"/>
      <c r="P1648" s="74"/>
      <c r="Q1648" s="74"/>
      <c r="R1648" s="74"/>
    </row>
    <row r="1649" spans="1:18">
      <c r="A1649" s="29">
        <v>250901001204</v>
      </c>
      <c r="B1649" s="61"/>
      <c r="C1649" s="4" t="s">
        <v>1067</v>
      </c>
      <c r="D1649" s="4" t="s">
        <v>5711</v>
      </c>
      <c r="E1649" s="3" t="s">
        <v>5859</v>
      </c>
      <c r="F1649" s="3" t="s">
        <v>1896</v>
      </c>
      <c r="G1649" s="138" t="s">
        <v>1435</v>
      </c>
      <c r="H1649" s="62"/>
      <c r="J1649" s="3" t="s">
        <v>5860</v>
      </c>
      <c r="K1649" s="13"/>
      <c r="L1649" s="73" t="s">
        <v>5861</v>
      </c>
      <c r="M1649" s="74" t="s">
        <v>5862</v>
      </c>
      <c r="N1649" s="74"/>
      <c r="O1649" s="74"/>
      <c r="P1649" s="74"/>
      <c r="Q1649" s="74"/>
      <c r="R1649" s="74"/>
    </row>
    <row r="1650" spans="1:18">
      <c r="A1650" s="29">
        <v>250901001002</v>
      </c>
      <c r="B1650" s="98" t="s">
        <v>1430</v>
      </c>
      <c r="C1650" s="4" t="s">
        <v>1067</v>
      </c>
      <c r="D1650" s="4" t="s">
        <v>5711</v>
      </c>
      <c r="E1650" s="3" t="s">
        <v>2721</v>
      </c>
      <c r="F1650" s="3" t="s">
        <v>3175</v>
      </c>
      <c r="G1650" s="138" t="s">
        <v>2638</v>
      </c>
      <c r="H1650" s="3"/>
      <c r="I1650" s="3"/>
      <c r="J1650" s="3" t="s">
        <v>4598</v>
      </c>
      <c r="K1650" s="11"/>
      <c r="L1650" s="73"/>
      <c r="M1650" s="74"/>
      <c r="N1650" s="74"/>
      <c r="O1650" s="74"/>
      <c r="P1650" s="74"/>
      <c r="Q1650" s="74"/>
      <c r="R1650" s="74"/>
    </row>
    <row r="1651" spans="1:18">
      <c r="A1651" s="29">
        <v>250901001001</v>
      </c>
      <c r="B1651" s="98" t="s">
        <v>1430</v>
      </c>
      <c r="C1651" s="4" t="s">
        <v>1067</v>
      </c>
      <c r="D1651" s="4" t="s">
        <v>5711</v>
      </c>
      <c r="E1651" s="3" t="s">
        <v>5863</v>
      </c>
      <c r="F1651" s="3" t="s">
        <v>3412</v>
      </c>
      <c r="G1651" s="138" t="s">
        <v>2638</v>
      </c>
      <c r="H1651" s="3"/>
      <c r="I1651" s="3"/>
      <c r="J1651" s="3" t="s">
        <v>5864</v>
      </c>
      <c r="K1651" s="11"/>
      <c r="L1651" s="73"/>
      <c r="M1651" s="74"/>
      <c r="N1651" s="74"/>
      <c r="O1651" s="74"/>
      <c r="P1651" s="74"/>
      <c r="Q1651" s="74"/>
      <c r="R1651" s="74"/>
    </row>
    <row r="1652" spans="1:18">
      <c r="A1652" s="29">
        <v>241112000205</v>
      </c>
      <c r="B1652" s="59" t="s">
        <v>1430</v>
      </c>
      <c r="C1652" s="4" t="s">
        <v>1067</v>
      </c>
      <c r="D1652" s="4" t="s">
        <v>5711</v>
      </c>
      <c r="E1652" s="3" t="s">
        <v>5865</v>
      </c>
      <c r="F1652" s="3" t="s">
        <v>2811</v>
      </c>
      <c r="G1652" s="138" t="s">
        <v>2638</v>
      </c>
      <c r="H1652" s="60"/>
      <c r="J1652" s="64" t="s">
        <v>5866</v>
      </c>
      <c r="K1652" s="11"/>
      <c r="L1652" s="73" t="s">
        <v>5867</v>
      </c>
      <c r="M1652" s="74" t="s">
        <v>5868</v>
      </c>
      <c r="N1652" s="74"/>
      <c r="O1652" s="74"/>
      <c r="P1652" s="74"/>
      <c r="Q1652" s="74"/>
      <c r="R1652" s="74"/>
    </row>
    <row r="1653" spans="1:18">
      <c r="A1653" s="29">
        <v>250703160400</v>
      </c>
      <c r="B1653" s="61"/>
      <c r="C1653" s="4" t="s">
        <v>1067</v>
      </c>
      <c r="D1653" s="4" t="s">
        <v>5711</v>
      </c>
      <c r="E1653" s="3" t="s">
        <v>5869</v>
      </c>
      <c r="F1653" s="3" t="s">
        <v>4270</v>
      </c>
      <c r="G1653" s="137" t="s">
        <v>1435</v>
      </c>
      <c r="H1653" s="62"/>
      <c r="J1653" s="64" t="s">
        <v>5870</v>
      </c>
      <c r="K1653" s="13"/>
      <c r="L1653" s="73"/>
      <c r="M1653" s="74"/>
      <c r="N1653" s="74" t="s">
        <v>5871</v>
      </c>
      <c r="O1653" s="74"/>
      <c r="P1653" s="74"/>
      <c r="Q1653" s="74"/>
      <c r="R1653" s="74"/>
    </row>
    <row r="1654" spans="1:18">
      <c r="A1654" s="29">
        <v>250414113900</v>
      </c>
      <c r="B1654" s="59" t="s">
        <v>1430</v>
      </c>
      <c r="C1654" s="4" t="s">
        <v>1067</v>
      </c>
      <c r="D1654" s="4" t="s">
        <v>5711</v>
      </c>
      <c r="E1654" s="3" t="s">
        <v>5872</v>
      </c>
      <c r="F1654" s="3" t="s">
        <v>1578</v>
      </c>
      <c r="G1654" s="137" t="s">
        <v>1435</v>
      </c>
      <c r="H1654" s="60"/>
      <c r="J1654" s="64" t="s">
        <v>5873</v>
      </c>
      <c r="K1654" s="13"/>
      <c r="L1654" s="73"/>
      <c r="M1654" s="74"/>
      <c r="N1654" s="74" t="s">
        <v>5874</v>
      </c>
      <c r="O1654" s="74"/>
      <c r="P1654" s="74"/>
      <c r="Q1654" s="74"/>
      <c r="R1654" s="74"/>
    </row>
    <row r="1655" spans="1:18">
      <c r="A1655" s="29">
        <v>260223172100</v>
      </c>
      <c r="B1655" s="61"/>
      <c r="C1655" s="4" t="s">
        <v>1067</v>
      </c>
      <c r="D1655" s="4" t="s">
        <v>5711</v>
      </c>
      <c r="E1655" s="3" t="s">
        <v>6284</v>
      </c>
      <c r="F1655" s="3" t="s">
        <v>6285</v>
      </c>
      <c r="G1655" s="137" t="s">
        <v>1435</v>
      </c>
      <c r="H1655" s="62"/>
      <c r="J1655" s="3" t="s">
        <v>6286</v>
      </c>
      <c r="K1655" s="13"/>
      <c r="L1655" s="73" t="s">
        <v>6287</v>
      </c>
      <c r="M1655" s="74" t="s">
        <v>6288</v>
      </c>
      <c r="N1655" s="74"/>
      <c r="O1655" s="74"/>
      <c r="P1655" s="74" t="s">
        <v>6289</v>
      </c>
      <c r="Q1655" s="74" t="s">
        <v>10728</v>
      </c>
      <c r="R1655" s="74"/>
    </row>
    <row r="1656" spans="1:18">
      <c r="A1656" s="29">
        <v>260304141000</v>
      </c>
      <c r="B1656" s="61"/>
      <c r="C1656" s="4" t="s">
        <v>1067</v>
      </c>
      <c r="D1656" s="4" t="s">
        <v>5711</v>
      </c>
      <c r="E1656" s="3" t="s">
        <v>10020</v>
      </c>
      <c r="F1656" s="3" t="s">
        <v>1840</v>
      </c>
      <c r="G1656" s="137" t="s">
        <v>1435</v>
      </c>
      <c r="H1656" s="62"/>
      <c r="J1656" s="3" t="s">
        <v>10360</v>
      </c>
      <c r="K1656" s="13"/>
      <c r="L1656" s="73"/>
      <c r="M1656" s="74" t="s">
        <v>10021</v>
      </c>
      <c r="N1656" s="74"/>
      <c r="O1656" s="74"/>
      <c r="P1656" s="74"/>
      <c r="Q1656" s="74"/>
      <c r="R1656" s="74"/>
    </row>
    <row r="1657" spans="1:18">
      <c r="A1657" s="29">
        <v>251217184220</v>
      </c>
      <c r="B1657" s="61"/>
      <c r="C1657" s="4" t="s">
        <v>1067</v>
      </c>
      <c r="D1657" s="4" t="s">
        <v>5711</v>
      </c>
      <c r="E1657" s="3" t="s">
        <v>5875</v>
      </c>
      <c r="F1657" s="3" t="s">
        <v>5876</v>
      </c>
      <c r="G1657" s="137" t="s">
        <v>1435</v>
      </c>
      <c r="H1657" s="82"/>
      <c r="J1657" s="3" t="s">
        <v>5877</v>
      </c>
      <c r="K1657" s="11"/>
      <c r="L1657" s="73"/>
      <c r="M1657" s="74"/>
      <c r="N1657" s="74"/>
      <c r="O1657" s="74"/>
      <c r="P1657" s="74"/>
      <c r="Q1657" s="74"/>
      <c r="R1657" s="74"/>
    </row>
    <row r="1658" spans="1:18">
      <c r="A1658" s="29">
        <v>250212174206</v>
      </c>
      <c r="B1658" s="59" t="s">
        <v>1430</v>
      </c>
      <c r="C1658" s="4" t="s">
        <v>1067</v>
      </c>
      <c r="D1658" s="4" t="s">
        <v>5711</v>
      </c>
      <c r="E1658" s="3" t="s">
        <v>5878</v>
      </c>
      <c r="F1658" s="3" t="s">
        <v>5879</v>
      </c>
      <c r="G1658" s="138" t="s">
        <v>1435</v>
      </c>
      <c r="H1658" s="60"/>
      <c r="J1658" s="64" t="s">
        <v>5880</v>
      </c>
      <c r="K1658" s="13" t="s">
        <v>5881</v>
      </c>
      <c r="L1658" s="73" t="s">
        <v>5882</v>
      </c>
      <c r="M1658" s="74" t="s">
        <v>5883</v>
      </c>
      <c r="N1658" s="74"/>
      <c r="O1658" s="74"/>
      <c r="P1658" s="74" t="s">
        <v>5884</v>
      </c>
      <c r="Q1658" s="74"/>
      <c r="R1658" s="74"/>
    </row>
    <row r="1659" spans="1:18">
      <c r="A1659" s="29">
        <v>241112000206</v>
      </c>
      <c r="B1659" s="59" t="s">
        <v>1430</v>
      </c>
      <c r="C1659" s="4" t="s">
        <v>1067</v>
      </c>
      <c r="D1659" s="4" t="s">
        <v>5711</v>
      </c>
      <c r="E1659" s="3" t="s">
        <v>5885</v>
      </c>
      <c r="F1659" s="3" t="s">
        <v>2125</v>
      </c>
      <c r="G1659" s="137" t="s">
        <v>1435</v>
      </c>
      <c r="H1659" s="60"/>
      <c r="J1659" s="64" t="s">
        <v>5886</v>
      </c>
      <c r="K1659" s="11" t="s">
        <v>5887</v>
      </c>
      <c r="L1659" s="73" t="s">
        <v>5888</v>
      </c>
      <c r="M1659" s="74" t="s">
        <v>5889</v>
      </c>
      <c r="N1659" s="74" t="s">
        <v>5889</v>
      </c>
      <c r="O1659" s="74" t="s">
        <v>5889</v>
      </c>
      <c r="P1659" s="74"/>
      <c r="Q1659" s="74" t="s">
        <v>5890</v>
      </c>
      <c r="R1659" s="74"/>
    </row>
    <row r="1660" spans="1:18">
      <c r="A1660" s="29">
        <v>260313125600</v>
      </c>
      <c r="B1660" s="61"/>
      <c r="C1660" s="4" t="s">
        <v>1067</v>
      </c>
      <c r="D1660" s="4" t="s">
        <v>5711</v>
      </c>
      <c r="E1660" s="3" t="s">
        <v>10152</v>
      </c>
      <c r="F1660" s="3" t="s">
        <v>1840</v>
      </c>
      <c r="G1660" s="31" t="s">
        <v>1435</v>
      </c>
      <c r="H1660" s="62"/>
      <c r="J1660" s="3" t="s">
        <v>10153</v>
      </c>
      <c r="K1660" s="13"/>
      <c r="L1660" s="73"/>
      <c r="M1660" s="74" t="s">
        <v>10162</v>
      </c>
      <c r="N1660" s="74"/>
      <c r="O1660" s="74"/>
      <c r="P1660" s="74"/>
      <c r="Q1660" s="74"/>
      <c r="R1660" s="74"/>
    </row>
    <row r="1661" spans="1:18">
      <c r="A1661" s="29">
        <v>250702181100</v>
      </c>
      <c r="B1661" s="98"/>
      <c r="C1661" s="4" t="s">
        <v>1067</v>
      </c>
      <c r="D1661" s="4" t="s">
        <v>5711</v>
      </c>
      <c r="E1661" s="3" t="s">
        <v>5891</v>
      </c>
      <c r="F1661" s="3" t="s">
        <v>5892</v>
      </c>
      <c r="G1661" s="137" t="s">
        <v>1435</v>
      </c>
      <c r="H1661" s="82"/>
      <c r="J1661" s="64" t="s">
        <v>5893</v>
      </c>
      <c r="K1661" s="11"/>
      <c r="L1661" s="73"/>
      <c r="M1661" s="74"/>
      <c r="N1661" s="74"/>
      <c r="O1661" s="74"/>
      <c r="P1661" s="74"/>
      <c r="Q1661" s="74"/>
      <c r="R1661" s="74"/>
    </row>
    <row r="1662" spans="1:18">
      <c r="A1662" s="29">
        <v>250527100029</v>
      </c>
      <c r="B1662" s="61"/>
      <c r="C1662" s="4" t="s">
        <v>1067</v>
      </c>
      <c r="D1662" s="4" t="s">
        <v>5711</v>
      </c>
      <c r="E1662" s="3" t="s">
        <v>5894</v>
      </c>
      <c r="F1662" s="3" t="s">
        <v>1584</v>
      </c>
      <c r="G1662" s="138" t="s">
        <v>1435</v>
      </c>
      <c r="H1662" s="82"/>
      <c r="J1662" s="64" t="s">
        <v>5895</v>
      </c>
      <c r="K1662" s="11"/>
      <c r="L1662" s="73"/>
      <c r="M1662" s="74"/>
      <c r="N1662" s="74"/>
      <c r="O1662" s="74"/>
      <c r="P1662" s="74"/>
      <c r="Q1662" s="74"/>
      <c r="R1662" s="74"/>
    </row>
    <row r="1663" spans="1:18">
      <c r="A1663" s="29">
        <v>250625180500</v>
      </c>
      <c r="B1663" s="4" t="s">
        <v>1067</v>
      </c>
      <c r="C1663" s="4" t="s">
        <v>1067</v>
      </c>
      <c r="D1663" s="4" t="s">
        <v>5711</v>
      </c>
      <c r="E1663" s="3" t="s">
        <v>5431</v>
      </c>
      <c r="F1663" s="3" t="s">
        <v>1578</v>
      </c>
      <c r="G1663" s="138" t="s">
        <v>1435</v>
      </c>
      <c r="H1663" s="13"/>
      <c r="I1663" s="73"/>
      <c r="J1663" s="64" t="s">
        <v>5896</v>
      </c>
      <c r="K1663" s="74"/>
      <c r="L1663" s="74"/>
      <c r="M1663" s="74"/>
      <c r="N1663" s="74"/>
      <c r="O1663" s="74"/>
      <c r="P1663" s="74"/>
      <c r="Q1663" s="74"/>
      <c r="R1663" s="74"/>
    </row>
    <row r="1664" spans="1:18">
      <c r="A1664" s="29">
        <v>251125100006</v>
      </c>
      <c r="B1664" s="61"/>
      <c r="C1664" s="4" t="s">
        <v>1067</v>
      </c>
      <c r="D1664" s="4" t="s">
        <v>5711</v>
      </c>
      <c r="E1664" s="7" t="s">
        <v>5897</v>
      </c>
      <c r="F1664" s="3" t="s">
        <v>1617</v>
      </c>
      <c r="G1664" s="137" t="s">
        <v>1435</v>
      </c>
      <c r="H1664" s="62"/>
      <c r="J1664" s="3" t="s">
        <v>5898</v>
      </c>
      <c r="K1664" s="13"/>
      <c r="L1664" s="73"/>
      <c r="M1664" s="74" t="s">
        <v>5899</v>
      </c>
      <c r="N1664" s="74"/>
      <c r="O1664" s="74"/>
      <c r="P1664" s="74"/>
      <c r="Q1664" s="74"/>
      <c r="R1664" s="74"/>
    </row>
    <row r="1665" spans="1:18">
      <c r="A1665" s="29">
        <v>250331151800</v>
      </c>
      <c r="B1665" s="59" t="s">
        <v>1430</v>
      </c>
      <c r="C1665" s="4" t="s">
        <v>1067</v>
      </c>
      <c r="D1665" s="4" t="s">
        <v>5711</v>
      </c>
      <c r="E1665" s="3" t="s">
        <v>5900</v>
      </c>
      <c r="F1665" s="3" t="s">
        <v>5901</v>
      </c>
      <c r="G1665" s="137" t="s">
        <v>1435</v>
      </c>
      <c r="H1665" s="60"/>
      <c r="J1665" s="64" t="s">
        <v>5902</v>
      </c>
      <c r="K1665" s="13"/>
      <c r="L1665" s="73"/>
      <c r="M1665" s="74"/>
      <c r="N1665" s="74" t="s">
        <v>5903</v>
      </c>
      <c r="O1665" s="74"/>
      <c r="P1665" s="74"/>
      <c r="Q1665" s="74"/>
      <c r="R1665" s="74"/>
    </row>
    <row r="1666" spans="1:18">
      <c r="A1666" s="29">
        <v>251125100002</v>
      </c>
      <c r="B1666" s="61"/>
      <c r="C1666" s="4" t="s">
        <v>1067</v>
      </c>
      <c r="D1666" s="4" t="s">
        <v>5711</v>
      </c>
      <c r="E1666" s="7" t="s">
        <v>5904</v>
      </c>
      <c r="F1666" s="3" t="s">
        <v>3469</v>
      </c>
      <c r="G1666" s="137" t="s">
        <v>1435</v>
      </c>
      <c r="H1666" s="62"/>
      <c r="J1666" s="3" t="s">
        <v>5905</v>
      </c>
      <c r="K1666" s="13"/>
      <c r="L1666" s="73"/>
      <c r="M1666" s="74"/>
      <c r="N1666" s="74"/>
      <c r="O1666" s="74"/>
      <c r="P1666" s="74"/>
      <c r="Q1666" s="74"/>
      <c r="R1666" s="74"/>
    </row>
    <row r="1667" spans="1:18">
      <c r="A1667" s="29">
        <v>251125100003</v>
      </c>
      <c r="B1667" s="61"/>
      <c r="C1667" s="4" t="s">
        <v>1067</v>
      </c>
      <c r="D1667" s="4" t="s">
        <v>5711</v>
      </c>
      <c r="E1667" s="7" t="s">
        <v>5906</v>
      </c>
      <c r="F1667" s="3" t="s">
        <v>3469</v>
      </c>
      <c r="G1667" s="137" t="s">
        <v>1435</v>
      </c>
      <c r="H1667" s="62"/>
      <c r="J1667" s="3" t="s">
        <v>5907</v>
      </c>
      <c r="K1667" s="13"/>
      <c r="L1667" s="73"/>
      <c r="M1667" s="74"/>
      <c r="N1667" s="74"/>
      <c r="O1667" s="74"/>
      <c r="P1667" s="74"/>
      <c r="Q1667" s="74"/>
      <c r="R1667" s="74"/>
    </row>
    <row r="1668" spans="1:18">
      <c r="A1668" s="29">
        <v>250414121300</v>
      </c>
      <c r="B1668" s="59" t="s">
        <v>1430</v>
      </c>
      <c r="C1668" s="4" t="s">
        <v>1067</v>
      </c>
      <c r="D1668" s="4" t="s">
        <v>5711</v>
      </c>
      <c r="E1668" s="3" t="s">
        <v>5908</v>
      </c>
      <c r="F1668" s="3" t="s">
        <v>3824</v>
      </c>
      <c r="G1668" s="137" t="s">
        <v>1435</v>
      </c>
      <c r="H1668" s="60"/>
      <c r="J1668" s="64" t="s">
        <v>5909</v>
      </c>
      <c r="K1668" s="13"/>
      <c r="L1668" s="73"/>
      <c r="M1668" s="74"/>
      <c r="N1668" s="74" t="s">
        <v>5910</v>
      </c>
      <c r="O1668" s="74"/>
      <c r="P1668" s="74"/>
      <c r="Q1668" s="74"/>
      <c r="R1668" s="74"/>
    </row>
    <row r="1669" spans="1:18">
      <c r="A1669" s="29">
        <v>250414121302</v>
      </c>
      <c r="B1669" s="59" t="s">
        <v>1430</v>
      </c>
      <c r="C1669" s="4" t="s">
        <v>1067</v>
      </c>
      <c r="D1669" s="4" t="s">
        <v>5711</v>
      </c>
      <c r="E1669" s="3" t="s">
        <v>5911</v>
      </c>
      <c r="F1669" s="3" t="s">
        <v>3824</v>
      </c>
      <c r="G1669" s="137" t="s">
        <v>1435</v>
      </c>
      <c r="H1669" s="60"/>
      <c r="J1669" s="64" t="s">
        <v>5912</v>
      </c>
      <c r="K1669" s="13"/>
      <c r="L1669" s="73"/>
      <c r="M1669" s="74"/>
      <c r="N1669" s="74" t="s">
        <v>5913</v>
      </c>
      <c r="O1669" s="74"/>
      <c r="P1669" s="74"/>
      <c r="Q1669" s="74"/>
      <c r="R1669" s="74"/>
    </row>
    <row r="1670" spans="1:18">
      <c r="A1670" s="29">
        <v>241112000207</v>
      </c>
      <c r="B1670" s="59" t="s">
        <v>1430</v>
      </c>
      <c r="C1670" s="4" t="s">
        <v>1067</v>
      </c>
      <c r="D1670" s="4" t="s">
        <v>5711</v>
      </c>
      <c r="E1670" s="3" t="s">
        <v>5914</v>
      </c>
      <c r="F1670" s="3" t="s">
        <v>1456</v>
      </c>
      <c r="G1670" s="137" t="s">
        <v>1435</v>
      </c>
      <c r="H1670" s="60"/>
      <c r="J1670" s="64" t="s">
        <v>5915</v>
      </c>
      <c r="K1670" s="11"/>
      <c r="L1670" s="73" t="s">
        <v>5916</v>
      </c>
      <c r="M1670" s="74"/>
      <c r="N1670" s="74"/>
      <c r="O1670" s="74"/>
      <c r="P1670" s="74"/>
      <c r="Q1670" s="74"/>
      <c r="R1670" s="74"/>
    </row>
    <row r="1671" spans="1:18">
      <c r="A1671" s="29">
        <v>250212174207</v>
      </c>
      <c r="B1671" s="59" t="s">
        <v>1430</v>
      </c>
      <c r="C1671" s="4" t="s">
        <v>1067</v>
      </c>
      <c r="D1671" s="4" t="s">
        <v>5711</v>
      </c>
      <c r="E1671" s="26" t="s">
        <v>5917</v>
      </c>
      <c r="F1671" s="3" t="s">
        <v>5876</v>
      </c>
      <c r="G1671" s="138" t="s">
        <v>1435</v>
      </c>
      <c r="H1671" s="60"/>
      <c r="J1671" s="109" t="s">
        <v>5918</v>
      </c>
      <c r="K1671" s="13" t="s">
        <v>5919</v>
      </c>
      <c r="L1671" s="73" t="s">
        <v>5920</v>
      </c>
      <c r="M1671" s="74" t="s">
        <v>5921</v>
      </c>
      <c r="N1671" s="74"/>
      <c r="O1671" s="74"/>
      <c r="P1671" s="74" t="s">
        <v>5922</v>
      </c>
      <c r="Q1671" s="74"/>
      <c r="R1671" s="74"/>
    </row>
    <row r="1672" spans="1:18">
      <c r="A1672" s="29">
        <v>250625170800</v>
      </c>
      <c r="B1672" s="61"/>
      <c r="C1672" s="4" t="s">
        <v>1067</v>
      </c>
      <c r="D1672" s="4" t="s">
        <v>5711</v>
      </c>
      <c r="E1672" s="26" t="s">
        <v>5923</v>
      </c>
      <c r="F1672" s="3" t="s">
        <v>1748</v>
      </c>
      <c r="G1672" s="138" t="s">
        <v>1435</v>
      </c>
      <c r="H1672" s="62"/>
      <c r="I1672" s="280" t="s">
        <v>1403</v>
      </c>
      <c r="J1672" s="64" t="s">
        <v>5925</v>
      </c>
      <c r="K1672" s="13" t="s">
        <v>5926</v>
      </c>
      <c r="L1672" s="73"/>
      <c r="M1672" s="74"/>
      <c r="N1672" s="74" t="s">
        <v>5927</v>
      </c>
      <c r="O1672" s="74" t="s">
        <v>5927</v>
      </c>
      <c r="P1672" s="74"/>
      <c r="Q1672" s="74"/>
      <c r="R1672" s="74"/>
    </row>
    <row r="1673" spans="1:18">
      <c r="A1673" s="29">
        <v>241112000208</v>
      </c>
      <c r="B1673" s="59" t="s">
        <v>1430</v>
      </c>
      <c r="C1673" s="4" t="s">
        <v>1067</v>
      </c>
      <c r="D1673" s="4" t="s">
        <v>5711</v>
      </c>
      <c r="E1673" s="3" t="s">
        <v>5928</v>
      </c>
      <c r="F1673" s="3" t="s">
        <v>5143</v>
      </c>
      <c r="G1673" s="137" t="s">
        <v>1435</v>
      </c>
      <c r="H1673" s="60"/>
      <c r="J1673" s="64" t="s">
        <v>5929</v>
      </c>
      <c r="K1673" s="11"/>
      <c r="L1673" s="73" t="s">
        <v>5930</v>
      </c>
      <c r="M1673" s="74" t="s">
        <v>5931</v>
      </c>
      <c r="N1673" s="74" t="s">
        <v>5931</v>
      </c>
      <c r="O1673" s="74" t="s">
        <v>5931</v>
      </c>
      <c r="P1673" s="74"/>
      <c r="Q1673" s="74"/>
      <c r="R1673" s="74"/>
    </row>
    <row r="1674" spans="1:18">
      <c r="A1674" s="29">
        <v>250702182000</v>
      </c>
      <c r="B1674" s="98"/>
      <c r="C1674" s="4" t="s">
        <v>1067</v>
      </c>
      <c r="D1674" s="4" t="s">
        <v>5711</v>
      </c>
      <c r="E1674" s="3" t="s">
        <v>5932</v>
      </c>
      <c r="F1674" s="3" t="s">
        <v>5933</v>
      </c>
      <c r="G1674" s="137" t="s">
        <v>1435</v>
      </c>
      <c r="H1674" s="82"/>
      <c r="J1674" s="64" t="s">
        <v>5934</v>
      </c>
      <c r="K1674" s="13"/>
      <c r="L1674" s="73"/>
      <c r="M1674" s="74"/>
      <c r="N1674" s="74"/>
      <c r="O1674" s="74"/>
      <c r="P1674" s="74"/>
      <c r="Q1674" s="74"/>
      <c r="R1674" s="74"/>
    </row>
    <row r="1675" spans="1:18">
      <c r="A1675" s="29">
        <v>250602161100</v>
      </c>
      <c r="B1675" s="61"/>
      <c r="C1675" s="4" t="s">
        <v>1067</v>
      </c>
      <c r="D1675" s="4" t="s">
        <v>5711</v>
      </c>
      <c r="E1675" s="3" t="s">
        <v>5935</v>
      </c>
      <c r="F1675" s="3" t="s">
        <v>2133</v>
      </c>
      <c r="G1675" s="137" t="s">
        <v>1435</v>
      </c>
      <c r="H1675" s="62"/>
      <c r="J1675" s="64" t="s">
        <v>5936</v>
      </c>
      <c r="K1675" s="13"/>
      <c r="L1675" s="73"/>
      <c r="M1675" s="74" t="s">
        <v>5937</v>
      </c>
      <c r="N1675" s="74" t="s">
        <v>5938</v>
      </c>
      <c r="O1675" s="74"/>
      <c r="P1675" s="74"/>
      <c r="Q1675" s="74"/>
      <c r="R1675" s="74"/>
    </row>
    <row r="1676" spans="1:18">
      <c r="A1676" s="29">
        <v>241112000209</v>
      </c>
      <c r="B1676" s="59" t="s">
        <v>1430</v>
      </c>
      <c r="C1676" s="4" t="s">
        <v>1067</v>
      </c>
      <c r="D1676" s="4" t="s">
        <v>5711</v>
      </c>
      <c r="E1676" s="3" t="s">
        <v>5939</v>
      </c>
      <c r="F1676" s="3" t="s">
        <v>1840</v>
      </c>
      <c r="G1676" s="138" t="s">
        <v>1435</v>
      </c>
      <c r="H1676" s="60"/>
      <c r="J1676" s="64" t="s">
        <v>5940</v>
      </c>
      <c r="K1676" s="11" t="s">
        <v>5941</v>
      </c>
      <c r="L1676" s="73" t="s">
        <v>5942</v>
      </c>
      <c r="M1676" s="74" t="s">
        <v>5943</v>
      </c>
      <c r="N1676" s="74"/>
      <c r="O1676" s="74"/>
      <c r="P1676" s="74"/>
      <c r="Q1676" s="74"/>
      <c r="R1676" s="74"/>
    </row>
    <row r="1677" spans="1:18">
      <c r="A1677" s="29">
        <v>251125100016</v>
      </c>
      <c r="B1677" s="61"/>
      <c r="C1677" s="4" t="s">
        <v>1067</v>
      </c>
      <c r="D1677" s="4" t="s">
        <v>5711</v>
      </c>
      <c r="E1677" s="3" t="s">
        <v>5944</v>
      </c>
      <c r="F1677" s="3" t="s">
        <v>3866</v>
      </c>
      <c r="G1677" s="137" t="s">
        <v>1435</v>
      </c>
      <c r="H1677" s="62"/>
      <c r="I1677" s="31" t="s">
        <v>1403</v>
      </c>
      <c r="J1677" s="3" t="s">
        <v>5945</v>
      </c>
      <c r="K1677" s="13"/>
      <c r="L1677" s="73"/>
      <c r="M1677" s="74" t="s">
        <v>5946</v>
      </c>
      <c r="N1677" s="74"/>
      <c r="O1677" s="74"/>
      <c r="P1677" s="74"/>
      <c r="Q1677" s="74"/>
      <c r="R1677" s="74"/>
    </row>
    <row r="1678" spans="1:18">
      <c r="A1678" s="29">
        <v>250901001202</v>
      </c>
      <c r="B1678" s="61"/>
      <c r="C1678" s="4" t="s">
        <v>1067</v>
      </c>
      <c r="D1678" s="4" t="s">
        <v>5711</v>
      </c>
      <c r="E1678" s="3" t="s">
        <v>5947</v>
      </c>
      <c r="F1678" s="3" t="s">
        <v>1840</v>
      </c>
      <c r="G1678" s="138" t="s">
        <v>1435</v>
      </c>
      <c r="H1678" s="62"/>
      <c r="J1678" s="3" t="s">
        <v>5948</v>
      </c>
      <c r="K1678" s="13"/>
      <c r="L1678" s="73" t="s">
        <v>5949</v>
      </c>
      <c r="M1678" s="74" t="s">
        <v>5950</v>
      </c>
      <c r="N1678" s="74"/>
      <c r="O1678" s="74"/>
      <c r="P1678" s="74"/>
      <c r="Q1678" s="74"/>
      <c r="R1678" s="74"/>
    </row>
    <row r="1679" spans="1:18">
      <c r="A1679" s="29">
        <v>260304141700</v>
      </c>
      <c r="B1679" s="61"/>
      <c r="C1679" s="4" t="s">
        <v>1067</v>
      </c>
      <c r="D1679" s="4" t="s">
        <v>5711</v>
      </c>
      <c r="E1679" s="3" t="s">
        <v>10022</v>
      </c>
      <c r="F1679" s="3" t="s">
        <v>2228</v>
      </c>
      <c r="G1679" s="137" t="s">
        <v>1435</v>
      </c>
      <c r="H1679" s="62"/>
      <c r="J1679" s="3" t="s">
        <v>10361</v>
      </c>
      <c r="K1679" s="13"/>
      <c r="L1679" s="73"/>
      <c r="M1679" s="74" t="s">
        <v>10023</v>
      </c>
      <c r="N1679" s="74"/>
      <c r="O1679" s="74"/>
      <c r="P1679" s="74"/>
      <c r="Q1679" s="74"/>
      <c r="R1679" s="74"/>
    </row>
    <row r="1680" spans="1:18">
      <c r="A1680" s="29">
        <v>250901001232</v>
      </c>
      <c r="B1680" s="61"/>
      <c r="C1680" s="4" t="s">
        <v>1067</v>
      </c>
      <c r="D1680" s="4" t="s">
        <v>5711</v>
      </c>
      <c r="E1680" s="3" t="s">
        <v>11045</v>
      </c>
      <c r="F1680" s="3" t="s">
        <v>1858</v>
      </c>
      <c r="G1680" s="138" t="s">
        <v>1435</v>
      </c>
      <c r="H1680" s="62"/>
      <c r="J1680" s="3" t="s">
        <v>5951</v>
      </c>
      <c r="K1680" s="13"/>
      <c r="L1680" s="73" t="s">
        <v>5952</v>
      </c>
      <c r="M1680" s="74" t="s">
        <v>5953</v>
      </c>
      <c r="N1680" s="74"/>
      <c r="O1680" s="74"/>
      <c r="P1680" s="74"/>
      <c r="Q1680" s="74"/>
      <c r="R1680" s="74"/>
    </row>
    <row r="1681" spans="1:18">
      <c r="A1681" s="29">
        <v>241112000210</v>
      </c>
      <c r="B1681" s="59" t="s">
        <v>1430</v>
      </c>
      <c r="C1681" s="4" t="s">
        <v>1067</v>
      </c>
      <c r="D1681" s="4" t="s">
        <v>5711</v>
      </c>
      <c r="E1681" s="3" t="s">
        <v>5954</v>
      </c>
      <c r="F1681" s="3" t="s">
        <v>1919</v>
      </c>
      <c r="G1681" s="137" t="s">
        <v>1435</v>
      </c>
      <c r="H1681" s="60"/>
      <c r="J1681" s="64" t="s">
        <v>5955</v>
      </c>
      <c r="K1681" s="14" t="s">
        <v>5956</v>
      </c>
      <c r="L1681" s="73" t="s">
        <v>5957</v>
      </c>
      <c r="M1681" s="74" t="s">
        <v>5958</v>
      </c>
      <c r="N1681" s="74"/>
      <c r="O1681" s="74" t="s">
        <v>5958</v>
      </c>
      <c r="P1681" s="74"/>
      <c r="Q1681" s="74" t="s">
        <v>1421</v>
      </c>
      <c r="R1681" s="74"/>
    </row>
    <row r="1682" spans="1:18">
      <c r="A1682" s="29">
        <v>260324180000</v>
      </c>
      <c r="B1682" s="59" t="s">
        <v>1430</v>
      </c>
      <c r="C1682" s="4" t="s">
        <v>1067</v>
      </c>
      <c r="D1682" s="4" t="s">
        <v>5711</v>
      </c>
      <c r="E1682" s="7" t="s">
        <v>10610</v>
      </c>
      <c r="F1682" s="3" t="s">
        <v>1456</v>
      </c>
      <c r="G1682" s="137" t="s">
        <v>1435</v>
      </c>
      <c r="H1682" s="60"/>
      <c r="J1682" s="64" t="s">
        <v>11062</v>
      </c>
      <c r="K1682" s="11"/>
      <c r="L1682" s="73"/>
      <c r="M1682" s="74"/>
      <c r="N1682" s="74"/>
      <c r="O1682" s="74"/>
      <c r="P1682" s="74"/>
      <c r="Q1682" s="74"/>
      <c r="R1682" s="74"/>
    </row>
    <row r="1683" spans="1:18">
      <c r="A1683" s="29">
        <v>260324180300</v>
      </c>
      <c r="B1683" s="59" t="s">
        <v>1430</v>
      </c>
      <c r="C1683" s="4" t="s">
        <v>1067</v>
      </c>
      <c r="D1683" s="4" t="s">
        <v>5711</v>
      </c>
      <c r="E1683" s="7" t="s">
        <v>10612</v>
      </c>
      <c r="F1683" s="3" t="s">
        <v>1456</v>
      </c>
      <c r="G1683" s="331" t="s">
        <v>1435</v>
      </c>
      <c r="H1683" s="60"/>
      <c r="J1683" s="64" t="s">
        <v>11064</v>
      </c>
      <c r="K1683" s="11"/>
      <c r="L1683" s="332"/>
      <c r="M1683" s="333"/>
      <c r="N1683" s="333"/>
      <c r="O1683" s="333"/>
      <c r="P1683" s="333"/>
      <c r="Q1683" s="333"/>
      <c r="R1683" s="333"/>
    </row>
    <row r="1684" spans="1:18">
      <c r="A1684" s="29">
        <v>260324180100</v>
      </c>
      <c r="B1684" s="59" t="s">
        <v>1430</v>
      </c>
      <c r="C1684" s="4" t="s">
        <v>1067</v>
      </c>
      <c r="D1684" s="4" t="s">
        <v>5711</v>
      </c>
      <c r="E1684" s="7" t="s">
        <v>10611</v>
      </c>
      <c r="F1684" s="3" t="s">
        <v>1456</v>
      </c>
      <c r="G1684" s="137" t="s">
        <v>1435</v>
      </c>
      <c r="H1684" s="60"/>
      <c r="J1684" s="64" t="s">
        <v>11063</v>
      </c>
      <c r="K1684" s="11"/>
      <c r="L1684" s="73"/>
      <c r="M1684" s="74"/>
      <c r="N1684" s="74"/>
      <c r="O1684" s="74"/>
      <c r="P1684" s="74"/>
      <c r="Q1684" s="74"/>
      <c r="R1684" s="74"/>
    </row>
    <row r="1685" spans="1:18">
      <c r="A1685" s="29">
        <v>260324180400</v>
      </c>
      <c r="B1685" s="59" t="s">
        <v>1430</v>
      </c>
      <c r="C1685" s="4" t="s">
        <v>1067</v>
      </c>
      <c r="D1685" s="4" t="s">
        <v>5711</v>
      </c>
      <c r="E1685" s="7" t="s">
        <v>10613</v>
      </c>
      <c r="F1685" s="3" t="s">
        <v>1456</v>
      </c>
      <c r="G1685" s="331" t="s">
        <v>1435</v>
      </c>
      <c r="H1685" s="60"/>
      <c r="J1685" s="64" t="s">
        <v>11065</v>
      </c>
      <c r="K1685" s="11"/>
      <c r="L1685" s="332"/>
      <c r="M1685" s="333"/>
      <c r="N1685" s="333"/>
      <c r="O1685" s="333"/>
      <c r="P1685" s="333"/>
      <c r="Q1685" s="333"/>
      <c r="R1685" s="333"/>
    </row>
    <row r="1686" spans="1:18">
      <c r="A1686" s="29">
        <v>241112000211</v>
      </c>
      <c r="B1686" s="59" t="s">
        <v>1430</v>
      </c>
      <c r="C1686" s="4" t="s">
        <v>1067</v>
      </c>
      <c r="D1686" s="4" t="s">
        <v>5711</v>
      </c>
      <c r="E1686" s="3" t="s">
        <v>5959</v>
      </c>
      <c r="F1686" s="3" t="s">
        <v>3617</v>
      </c>
      <c r="G1686" s="137" t="s">
        <v>1435</v>
      </c>
      <c r="H1686" s="60"/>
      <c r="J1686" s="64" t="s">
        <v>5960</v>
      </c>
      <c r="K1686" s="11" t="s">
        <v>5961</v>
      </c>
      <c r="L1686" s="73" t="s">
        <v>5962</v>
      </c>
      <c r="M1686" s="74" t="s">
        <v>5963</v>
      </c>
      <c r="N1686" s="74"/>
      <c r="O1686" s="74" t="s">
        <v>5964</v>
      </c>
      <c r="P1686" s="74"/>
      <c r="Q1686" s="74"/>
      <c r="R1686" s="74"/>
    </row>
    <row r="1687" spans="1:18">
      <c r="A1687" s="29">
        <v>250331151801</v>
      </c>
      <c r="B1687" s="59" t="s">
        <v>1430</v>
      </c>
      <c r="C1687" s="4" t="s">
        <v>1067</v>
      </c>
      <c r="D1687" s="4" t="s">
        <v>5711</v>
      </c>
      <c r="E1687" s="3" t="s">
        <v>5965</v>
      </c>
      <c r="F1687" s="3" t="s">
        <v>5966</v>
      </c>
      <c r="G1687" s="137" t="s">
        <v>1435</v>
      </c>
      <c r="H1687" s="60"/>
      <c r="J1687" s="64" t="s">
        <v>5967</v>
      </c>
      <c r="K1687" s="13"/>
      <c r="L1687" s="73"/>
      <c r="M1687" s="74"/>
      <c r="N1687" s="74" t="s">
        <v>5968</v>
      </c>
      <c r="O1687" s="74"/>
      <c r="P1687" s="74"/>
      <c r="Q1687" s="74"/>
      <c r="R1687" s="74"/>
    </row>
    <row r="1688" spans="1:18">
      <c r="A1688" s="29">
        <v>250627182400</v>
      </c>
      <c r="B1688" s="61"/>
      <c r="C1688" s="4" t="s">
        <v>1067</v>
      </c>
      <c r="D1688" s="4" t="s">
        <v>5711</v>
      </c>
      <c r="E1688" s="3" t="s">
        <v>5969</v>
      </c>
      <c r="F1688" s="3" t="s">
        <v>5970</v>
      </c>
      <c r="G1688" s="137" t="s">
        <v>1435</v>
      </c>
      <c r="H1688" s="62"/>
      <c r="J1688" s="64" t="s">
        <v>5971</v>
      </c>
      <c r="K1688" s="13"/>
      <c r="L1688" s="73"/>
      <c r="M1688" s="74"/>
      <c r="N1688" s="74" t="s">
        <v>5972</v>
      </c>
      <c r="O1688" s="74"/>
      <c r="P1688" s="74"/>
      <c r="Q1688" s="74"/>
      <c r="R1688" s="74"/>
    </row>
    <row r="1689" spans="1:18">
      <c r="A1689" s="29">
        <v>251202143406</v>
      </c>
      <c r="B1689" s="61"/>
      <c r="C1689" s="4" t="s">
        <v>1067</v>
      </c>
      <c r="D1689" s="4" t="s">
        <v>5711</v>
      </c>
      <c r="E1689" s="7" t="s">
        <v>5973</v>
      </c>
      <c r="F1689" s="3" t="s">
        <v>2391</v>
      </c>
      <c r="G1689" s="137" t="s">
        <v>1435</v>
      </c>
      <c r="H1689" s="60"/>
      <c r="J1689" s="64" t="s">
        <v>5974</v>
      </c>
      <c r="K1689" s="13"/>
      <c r="L1689" s="73"/>
      <c r="M1689" s="74"/>
      <c r="N1689" s="74"/>
      <c r="O1689" s="74"/>
      <c r="P1689" s="74"/>
      <c r="Q1689" s="74"/>
      <c r="R1689" s="74"/>
    </row>
    <row r="1690" spans="1:18">
      <c r="A1690" s="29">
        <v>250324131111</v>
      </c>
      <c r="B1690" s="59" t="s">
        <v>1430</v>
      </c>
      <c r="C1690" s="4" t="s">
        <v>1067</v>
      </c>
      <c r="D1690" s="4" t="s">
        <v>5711</v>
      </c>
      <c r="E1690" s="3" t="s">
        <v>5975</v>
      </c>
      <c r="F1690" s="3" t="s">
        <v>1459</v>
      </c>
      <c r="G1690" s="138" t="s">
        <v>1435</v>
      </c>
      <c r="H1690" s="60"/>
      <c r="J1690" s="64" t="s">
        <v>5976</v>
      </c>
      <c r="K1690" s="13"/>
      <c r="L1690" s="73"/>
      <c r="M1690" s="74"/>
      <c r="N1690" s="74"/>
      <c r="O1690" s="74"/>
      <c r="P1690" s="74"/>
      <c r="Q1690" s="74"/>
      <c r="R1690" s="74"/>
    </row>
    <row r="1691" spans="1:18">
      <c r="A1691" s="29">
        <v>260205111500</v>
      </c>
      <c r="B1691" s="59" t="s">
        <v>1430</v>
      </c>
      <c r="C1691" s="4" t="s">
        <v>1067</v>
      </c>
      <c r="D1691" s="4" t="s">
        <v>5711</v>
      </c>
      <c r="E1691" s="3" t="s">
        <v>5977</v>
      </c>
      <c r="F1691" s="3" t="s">
        <v>3519</v>
      </c>
      <c r="G1691" s="137" t="s">
        <v>1435</v>
      </c>
      <c r="H1691" s="60"/>
      <c r="J1691" s="64" t="s">
        <v>5978</v>
      </c>
      <c r="K1691" s="78"/>
      <c r="L1691" s="73"/>
      <c r="M1691" s="74"/>
      <c r="N1691" s="74"/>
      <c r="O1691" s="74"/>
      <c r="P1691" s="74"/>
      <c r="Q1691" s="74"/>
      <c r="R1691" s="74"/>
    </row>
    <row r="1692" spans="1:18">
      <c r="A1692" s="29">
        <v>251110163202</v>
      </c>
      <c r="B1692" s="98" t="s">
        <v>1430</v>
      </c>
      <c r="C1692" s="4" t="s">
        <v>1067</v>
      </c>
      <c r="D1692" s="4" t="s">
        <v>5711</v>
      </c>
      <c r="E1692" s="3" t="s">
        <v>5315</v>
      </c>
      <c r="F1692" s="3" t="s">
        <v>2362</v>
      </c>
      <c r="G1692" s="137" t="s">
        <v>1435</v>
      </c>
      <c r="H1692" s="82"/>
      <c r="J1692" s="3" t="s">
        <v>5979</v>
      </c>
      <c r="K1692" s="11"/>
      <c r="L1692" s="73" t="s">
        <v>5980</v>
      </c>
      <c r="M1692" s="74" t="s">
        <v>5981</v>
      </c>
      <c r="N1692" s="74" t="s">
        <v>10605</v>
      </c>
      <c r="O1692" s="74" t="s">
        <v>10605</v>
      </c>
      <c r="P1692" s="74" t="s">
        <v>5982</v>
      </c>
      <c r="Q1692" s="74" t="s">
        <v>10714</v>
      </c>
      <c r="R1692" s="74"/>
    </row>
    <row r="1693" spans="1:18">
      <c r="A1693" s="29">
        <v>251110163203</v>
      </c>
      <c r="B1693" s="98" t="s">
        <v>1430</v>
      </c>
      <c r="C1693" s="4" t="s">
        <v>1067</v>
      </c>
      <c r="D1693" s="4" t="s">
        <v>5711</v>
      </c>
      <c r="E1693" s="3" t="s">
        <v>5321</v>
      </c>
      <c r="F1693" s="3" t="s">
        <v>4898</v>
      </c>
      <c r="G1693" s="137" t="s">
        <v>1435</v>
      </c>
      <c r="H1693" s="82"/>
      <c r="J1693" s="3" t="s">
        <v>5984</v>
      </c>
      <c r="K1693" s="11"/>
      <c r="L1693" s="73" t="s">
        <v>5985</v>
      </c>
      <c r="M1693" s="74" t="s">
        <v>5986</v>
      </c>
      <c r="N1693" s="74" t="s">
        <v>10606</v>
      </c>
      <c r="O1693" s="74" t="s">
        <v>10606</v>
      </c>
      <c r="P1693" s="74" t="s">
        <v>5982</v>
      </c>
      <c r="Q1693" s="74" t="s">
        <v>10714</v>
      </c>
      <c r="R1693" s="74"/>
    </row>
    <row r="1694" spans="1:18">
      <c r="A1694" s="29">
        <v>250414115102</v>
      </c>
      <c r="B1694" s="59" t="s">
        <v>1430</v>
      </c>
      <c r="C1694" s="4" t="s">
        <v>1067</v>
      </c>
      <c r="D1694" s="4" t="s">
        <v>5711</v>
      </c>
      <c r="E1694" s="3" t="s">
        <v>5987</v>
      </c>
      <c r="F1694" s="3" t="s">
        <v>1578</v>
      </c>
      <c r="G1694" s="137" t="s">
        <v>1435</v>
      </c>
      <c r="H1694" s="60"/>
      <c r="J1694" s="64" t="s">
        <v>5988</v>
      </c>
      <c r="K1694" s="13"/>
      <c r="L1694" s="73"/>
      <c r="M1694" s="74"/>
      <c r="N1694" s="74" t="s">
        <v>5989</v>
      </c>
      <c r="O1694" s="74"/>
      <c r="P1694" s="74"/>
      <c r="Q1694" s="74"/>
      <c r="R1694" s="74"/>
    </row>
    <row r="1695" spans="1:18">
      <c r="A1695" s="29">
        <v>250414115100</v>
      </c>
      <c r="B1695" s="59" t="s">
        <v>1430</v>
      </c>
      <c r="C1695" s="4" t="s">
        <v>1067</v>
      </c>
      <c r="D1695" s="4" t="s">
        <v>5711</v>
      </c>
      <c r="E1695" s="3" t="s">
        <v>5990</v>
      </c>
      <c r="F1695" s="3" t="s">
        <v>1578</v>
      </c>
      <c r="G1695" s="137" t="s">
        <v>1435</v>
      </c>
      <c r="H1695" s="60"/>
      <c r="J1695" s="64" t="s">
        <v>5991</v>
      </c>
      <c r="K1695" s="13"/>
      <c r="L1695" s="73"/>
      <c r="M1695" s="74"/>
      <c r="N1695" s="74" t="s">
        <v>5734</v>
      </c>
      <c r="O1695" s="74"/>
      <c r="P1695" s="74"/>
      <c r="Q1695" s="74"/>
      <c r="R1695" s="74"/>
    </row>
    <row r="1696" spans="1:18">
      <c r="A1696" s="29">
        <v>250528140504</v>
      </c>
      <c r="B1696" s="61"/>
      <c r="C1696" s="4" t="s">
        <v>1067</v>
      </c>
      <c r="D1696" s="4" t="s">
        <v>5711</v>
      </c>
      <c r="E1696" s="3" t="s">
        <v>10925</v>
      </c>
      <c r="F1696" s="3" t="s">
        <v>10581</v>
      </c>
      <c r="G1696" s="138" t="s">
        <v>1435</v>
      </c>
      <c r="H1696" s="62"/>
      <c r="J1696" s="64" t="s">
        <v>10927</v>
      </c>
      <c r="K1696" s="13"/>
      <c r="L1696" s="73"/>
      <c r="M1696" s="74"/>
      <c r="N1696" s="74"/>
      <c r="O1696" s="74"/>
      <c r="P1696" s="74"/>
      <c r="Q1696" s="74"/>
      <c r="R1696" s="74"/>
    </row>
    <row r="1697" spans="1:18">
      <c r="A1697" s="29">
        <v>260309122000</v>
      </c>
      <c r="B1697" s="61"/>
      <c r="C1697" s="4" t="s">
        <v>1067</v>
      </c>
      <c r="D1697" s="4" t="s">
        <v>5711</v>
      </c>
      <c r="E1697" s="285" t="s">
        <v>10066</v>
      </c>
      <c r="F1697" s="3" t="s">
        <v>1840</v>
      </c>
      <c r="G1697" s="274" t="s">
        <v>1435</v>
      </c>
      <c r="H1697" s="62"/>
      <c r="J1697" s="286" t="s">
        <v>10067</v>
      </c>
      <c r="K1697" s="13"/>
      <c r="L1697" s="73"/>
      <c r="M1697" s="287" t="s">
        <v>10068</v>
      </c>
      <c r="N1697" s="74"/>
      <c r="O1697" s="74"/>
      <c r="P1697" s="74"/>
      <c r="Q1697" s="74"/>
      <c r="R1697" s="74"/>
    </row>
    <row r="1698" spans="1:18">
      <c r="A1698" s="29">
        <v>250422133703</v>
      </c>
      <c r="B1698" s="59" t="s">
        <v>1430</v>
      </c>
      <c r="C1698" s="4" t="s">
        <v>1067</v>
      </c>
      <c r="D1698" s="4" t="s">
        <v>5711</v>
      </c>
      <c r="E1698" s="3" t="s">
        <v>5992</v>
      </c>
      <c r="F1698" s="3" t="s">
        <v>2228</v>
      </c>
      <c r="G1698" s="137" t="s">
        <v>1435</v>
      </c>
      <c r="H1698" s="60"/>
      <c r="J1698" s="64" t="s">
        <v>5993</v>
      </c>
      <c r="K1698" s="13"/>
      <c r="L1698" s="73"/>
      <c r="M1698" s="74"/>
      <c r="N1698" s="74" t="s">
        <v>5994</v>
      </c>
      <c r="O1698" s="74"/>
      <c r="P1698" s="74"/>
      <c r="Q1698" s="74"/>
      <c r="R1698" s="74"/>
    </row>
    <row r="1699" spans="1:18">
      <c r="A1699" s="29">
        <v>250414115101</v>
      </c>
      <c r="B1699" s="59" t="s">
        <v>1430</v>
      </c>
      <c r="C1699" s="4" t="s">
        <v>1067</v>
      </c>
      <c r="D1699" s="4" t="s">
        <v>5711</v>
      </c>
      <c r="E1699" s="3" t="s">
        <v>5995</v>
      </c>
      <c r="F1699" s="3" t="s">
        <v>1578</v>
      </c>
      <c r="G1699" s="137" t="s">
        <v>1435</v>
      </c>
      <c r="H1699" s="60"/>
      <c r="J1699" s="64" t="s">
        <v>5996</v>
      </c>
      <c r="K1699" s="13"/>
      <c r="L1699" s="73"/>
      <c r="M1699" s="74"/>
      <c r="N1699" s="74" t="s">
        <v>5997</v>
      </c>
      <c r="O1699" s="74"/>
      <c r="P1699" s="74"/>
      <c r="Q1699" s="74"/>
      <c r="R1699" s="74"/>
    </row>
    <row r="1700" spans="1:18">
      <c r="A1700" s="29">
        <v>250327121303</v>
      </c>
      <c r="B1700" s="59" t="s">
        <v>1430</v>
      </c>
      <c r="C1700" s="4" t="s">
        <v>1067</v>
      </c>
      <c r="D1700" s="4" t="s">
        <v>5711</v>
      </c>
      <c r="E1700" s="3" t="s">
        <v>1695</v>
      </c>
      <c r="F1700" s="3" t="s">
        <v>1985</v>
      </c>
      <c r="G1700" s="137" t="s">
        <v>1435</v>
      </c>
      <c r="H1700" s="60"/>
      <c r="J1700" s="64" t="s">
        <v>5998</v>
      </c>
      <c r="K1700" s="13" t="s">
        <v>5999</v>
      </c>
      <c r="L1700" s="73"/>
      <c r="M1700" s="74"/>
      <c r="N1700" s="74"/>
      <c r="O1700" s="74" t="s">
        <v>6000</v>
      </c>
      <c r="P1700" s="74"/>
      <c r="Q1700" s="74"/>
      <c r="R1700" s="74"/>
    </row>
    <row r="1701" spans="1:18">
      <c r="A1701" s="29">
        <v>250425100308</v>
      </c>
      <c r="B1701" s="61"/>
      <c r="C1701" s="4" t="s">
        <v>1067</v>
      </c>
      <c r="D1701" s="4" t="s">
        <v>5711</v>
      </c>
      <c r="E1701" s="3" t="s">
        <v>6001</v>
      </c>
      <c r="F1701" s="3" t="s">
        <v>1578</v>
      </c>
      <c r="G1701" s="137" t="s">
        <v>1435</v>
      </c>
      <c r="H1701" s="62"/>
      <c r="J1701" s="64" t="s">
        <v>6002</v>
      </c>
      <c r="K1701" s="13"/>
      <c r="L1701" s="73"/>
      <c r="M1701" s="74"/>
      <c r="N1701" s="74" t="s">
        <v>6003</v>
      </c>
      <c r="O1701" s="74"/>
      <c r="P1701" s="74"/>
      <c r="Q1701" s="74"/>
      <c r="R1701" s="74"/>
    </row>
    <row r="1702" spans="1:18">
      <c r="A1702" s="29">
        <v>241112000216</v>
      </c>
      <c r="B1702" s="59" t="s">
        <v>1430</v>
      </c>
      <c r="C1702" s="4" t="s">
        <v>1067</v>
      </c>
      <c r="D1702" s="4" t="s">
        <v>5711</v>
      </c>
      <c r="E1702" s="3" t="s">
        <v>6004</v>
      </c>
      <c r="F1702" s="3" t="s">
        <v>1919</v>
      </c>
      <c r="G1702" s="138" t="s">
        <v>1435</v>
      </c>
      <c r="H1702" s="60"/>
      <c r="J1702" s="64" t="s">
        <v>6005</v>
      </c>
      <c r="K1702" s="11"/>
      <c r="L1702" s="73" t="s">
        <v>6006</v>
      </c>
      <c r="M1702" s="74" t="s">
        <v>6007</v>
      </c>
      <c r="N1702" s="74"/>
      <c r="O1702" s="74"/>
      <c r="P1702" s="74"/>
      <c r="Q1702" s="74"/>
      <c r="R1702" s="74"/>
    </row>
    <row r="1703" spans="1:18">
      <c r="A1703" s="29">
        <v>260428104900</v>
      </c>
      <c r="B1703" s="61" t="s">
        <v>1067</v>
      </c>
      <c r="C1703" s="4" t="s">
        <v>1067</v>
      </c>
      <c r="D1703" s="4" t="s">
        <v>5711</v>
      </c>
      <c r="E1703" s="3" t="s">
        <v>10905</v>
      </c>
      <c r="F1703" s="3" t="s">
        <v>10910</v>
      </c>
      <c r="G1703" s="137" t="s">
        <v>1435</v>
      </c>
      <c r="H1703" s="62" t="s">
        <v>6039</v>
      </c>
      <c r="J1703" s="3" t="s">
        <v>10908</v>
      </c>
      <c r="K1703" s="13"/>
      <c r="L1703" s="73"/>
      <c r="M1703" s="74"/>
      <c r="N1703" s="74"/>
      <c r="O1703" s="74"/>
      <c r="P1703" s="74"/>
      <c r="Q1703" s="74"/>
      <c r="R1703" s="74"/>
    </row>
    <row r="1704" spans="1:18">
      <c r="A1704" s="29">
        <v>250425200902</v>
      </c>
      <c r="B1704" s="61"/>
      <c r="C1704" s="4" t="s">
        <v>1067</v>
      </c>
      <c r="D1704" s="4" t="s">
        <v>5711</v>
      </c>
      <c r="E1704" s="3" t="s">
        <v>5233</v>
      </c>
      <c r="F1704" s="3" t="s">
        <v>5234</v>
      </c>
      <c r="G1704" s="137" t="s">
        <v>1435</v>
      </c>
      <c r="H1704" s="62"/>
      <c r="J1704" s="64" t="s">
        <v>6011</v>
      </c>
      <c r="K1704" s="13"/>
      <c r="L1704" s="73"/>
      <c r="M1704" s="74"/>
      <c r="N1704" s="74" t="s">
        <v>6012</v>
      </c>
      <c r="O1704" s="74"/>
      <c r="P1704" s="74"/>
      <c r="Q1704" s="74"/>
      <c r="R1704" s="74"/>
    </row>
    <row r="1705" spans="1:18">
      <c r="A1705" s="29">
        <v>250708105300</v>
      </c>
      <c r="B1705" s="61"/>
      <c r="C1705" s="4" t="s">
        <v>1067</v>
      </c>
      <c r="D1705" s="4" t="s">
        <v>5711</v>
      </c>
      <c r="E1705" t="s">
        <v>1697</v>
      </c>
      <c r="F1705" s="3" t="s">
        <v>1698</v>
      </c>
      <c r="G1705" s="138" t="s">
        <v>1435</v>
      </c>
      <c r="H1705" s="62"/>
      <c r="J1705" s="64" t="s">
        <v>1699</v>
      </c>
      <c r="K1705" s="13"/>
      <c r="L1705" s="73"/>
      <c r="M1705" s="74"/>
      <c r="N1705" s="74"/>
      <c r="O1705" s="74"/>
      <c r="P1705" s="74"/>
      <c r="Q1705" s="74"/>
      <c r="R1705" s="74"/>
    </row>
    <row r="1706" spans="1:18">
      <c r="A1706" s="29">
        <v>250213171805</v>
      </c>
      <c r="B1706" s="59" t="s">
        <v>1430</v>
      </c>
      <c r="C1706" s="4" t="s">
        <v>1067</v>
      </c>
      <c r="D1706" s="6" t="s">
        <v>5711</v>
      </c>
      <c r="E1706" t="s">
        <v>6013</v>
      </c>
      <c r="F1706" s="3" t="s">
        <v>2690</v>
      </c>
      <c r="G1706" s="138" t="s">
        <v>1435</v>
      </c>
      <c r="H1706" s="60"/>
      <c r="J1706" s="64" t="s">
        <v>6014</v>
      </c>
      <c r="K1706" s="11"/>
      <c r="L1706" s="73" t="s">
        <v>6015</v>
      </c>
      <c r="M1706" s="74"/>
      <c r="N1706" s="74"/>
      <c r="O1706" s="74"/>
      <c r="P1706" s="74"/>
      <c r="Q1706" s="74"/>
      <c r="R1706" s="74"/>
    </row>
    <row r="1707" spans="1:18">
      <c r="A1707" s="29">
        <v>250324131112</v>
      </c>
      <c r="B1707" s="59" t="s">
        <v>1430</v>
      </c>
      <c r="C1707" s="4" t="s">
        <v>1067</v>
      </c>
      <c r="D1707" s="4" t="s">
        <v>5711</v>
      </c>
      <c r="E1707" s="3" t="s">
        <v>6016</v>
      </c>
      <c r="F1707" s="3" t="s">
        <v>6017</v>
      </c>
      <c r="G1707" s="138" t="s">
        <v>1435</v>
      </c>
      <c r="H1707" s="60"/>
      <c r="J1707" s="64" t="s">
        <v>6018</v>
      </c>
      <c r="K1707" s="13"/>
      <c r="L1707" s="73"/>
      <c r="M1707" s="74"/>
      <c r="N1707" s="74"/>
      <c r="O1707" s="74"/>
      <c r="P1707" s="74"/>
      <c r="Q1707" s="74"/>
      <c r="R1707" s="74"/>
    </row>
    <row r="1708" spans="1:18">
      <c r="A1708" s="29">
        <v>250324131110</v>
      </c>
      <c r="B1708" s="59" t="s">
        <v>1430</v>
      </c>
      <c r="C1708" s="4" t="s">
        <v>1067</v>
      </c>
      <c r="D1708" s="4" t="s">
        <v>5711</v>
      </c>
      <c r="E1708" s="3" t="s">
        <v>6019</v>
      </c>
      <c r="F1708" s="3" t="s">
        <v>1506</v>
      </c>
      <c r="G1708" s="138" t="s">
        <v>1435</v>
      </c>
      <c r="H1708" s="60"/>
      <c r="J1708" s="64" t="s">
        <v>6020</v>
      </c>
      <c r="K1708" s="13"/>
      <c r="L1708" s="73"/>
      <c r="M1708" s="74"/>
      <c r="N1708" s="74"/>
      <c r="O1708" s="74"/>
      <c r="P1708" s="74"/>
      <c r="Q1708" s="74"/>
      <c r="R1708" s="74"/>
    </row>
    <row r="1709" spans="1:18">
      <c r="A1709" s="29">
        <v>250324131115</v>
      </c>
      <c r="B1709" s="59" t="s">
        <v>1430</v>
      </c>
      <c r="C1709" s="4" t="s">
        <v>1067</v>
      </c>
      <c r="D1709" s="4" t="s">
        <v>5711</v>
      </c>
      <c r="E1709" s="3" t="s">
        <v>6021</v>
      </c>
      <c r="F1709" s="3" t="s">
        <v>6022</v>
      </c>
      <c r="G1709" s="138" t="s">
        <v>1435</v>
      </c>
      <c r="H1709" s="60"/>
      <c r="J1709" s="64" t="s">
        <v>6023</v>
      </c>
      <c r="K1709" s="13"/>
      <c r="L1709" s="73"/>
      <c r="M1709" s="74"/>
      <c r="N1709" s="74"/>
      <c r="O1709" s="74"/>
      <c r="P1709" s="74"/>
      <c r="Q1709" s="74"/>
      <c r="R1709" s="74"/>
    </row>
    <row r="1710" spans="1:18">
      <c r="A1710" s="29">
        <v>250408142400</v>
      </c>
      <c r="B1710" s="59" t="s">
        <v>1430</v>
      </c>
      <c r="C1710" s="4" t="s">
        <v>1067</v>
      </c>
      <c r="D1710" s="4" t="s">
        <v>5711</v>
      </c>
      <c r="E1710" s="3" t="s">
        <v>6024</v>
      </c>
      <c r="F1710" s="3" t="s">
        <v>1578</v>
      </c>
      <c r="G1710" s="137" t="s">
        <v>1435</v>
      </c>
      <c r="H1710" s="60"/>
      <c r="J1710" s="64" t="s">
        <v>6025</v>
      </c>
      <c r="K1710" s="13"/>
      <c r="L1710" s="73" t="s">
        <v>6026</v>
      </c>
      <c r="M1710" s="74" t="s">
        <v>6027</v>
      </c>
      <c r="N1710" s="74"/>
      <c r="O1710" s="74" t="s">
        <v>6027</v>
      </c>
      <c r="P1710" s="74" t="s">
        <v>6028</v>
      </c>
      <c r="Q1710" s="74" t="s">
        <v>10715</v>
      </c>
      <c r="R1710" s="74"/>
    </row>
    <row r="1711" spans="1:18">
      <c r="A1711" s="29">
        <v>250604103000</v>
      </c>
      <c r="B1711" s="61" t="s">
        <v>1430</v>
      </c>
      <c r="C1711" s="4" t="s">
        <v>1067</v>
      </c>
      <c r="D1711" s="4" t="s">
        <v>5711</v>
      </c>
      <c r="E1711" s="3" t="s">
        <v>6029</v>
      </c>
      <c r="F1711" s="3" t="s">
        <v>1578</v>
      </c>
      <c r="G1711" s="138" t="s">
        <v>1435</v>
      </c>
      <c r="H1711" s="82"/>
      <c r="J1711" s="64" t="s">
        <v>6030</v>
      </c>
      <c r="K1711" s="11"/>
      <c r="L1711" s="73"/>
      <c r="M1711" s="74" t="s">
        <v>6031</v>
      </c>
      <c r="N1711" s="74"/>
      <c r="O1711" s="74"/>
      <c r="P1711" s="74"/>
      <c r="Q1711" s="74"/>
      <c r="R1711" s="74"/>
    </row>
    <row r="1712" spans="1:18">
      <c r="A1712" s="29">
        <v>241112000263</v>
      </c>
      <c r="B1712" s="59" t="s">
        <v>1430</v>
      </c>
      <c r="C1712" s="4" t="s">
        <v>1067</v>
      </c>
      <c r="D1712" s="4" t="s">
        <v>5711</v>
      </c>
      <c r="E1712" s="3" t="s">
        <v>5488</v>
      </c>
      <c r="F1712" s="3" t="s">
        <v>3420</v>
      </c>
      <c r="G1712" s="137" t="s">
        <v>1435</v>
      </c>
      <c r="H1712" s="60"/>
      <c r="J1712" s="64" t="s">
        <v>5489</v>
      </c>
      <c r="K1712" s="11"/>
      <c r="L1712" s="73" t="s">
        <v>5484</v>
      </c>
      <c r="M1712" s="74" t="s">
        <v>5328</v>
      </c>
      <c r="N1712" s="74"/>
      <c r="O1712" s="74" t="s">
        <v>5328</v>
      </c>
      <c r="P1712" s="74" t="s">
        <v>5485</v>
      </c>
      <c r="Q1712" s="74"/>
      <c r="R1712" s="74"/>
    </row>
    <row r="1713" spans="1:19">
      <c r="A1713" s="29">
        <v>241112000217</v>
      </c>
      <c r="B1713" s="59" t="s">
        <v>1430</v>
      </c>
      <c r="C1713" s="4" t="s">
        <v>1067</v>
      </c>
      <c r="D1713" s="4" t="s">
        <v>5711</v>
      </c>
      <c r="E1713" s="3" t="s">
        <v>6032</v>
      </c>
      <c r="F1713" s="3" t="s">
        <v>1584</v>
      </c>
      <c r="G1713" s="137" t="s">
        <v>1435</v>
      </c>
      <c r="H1713" s="60"/>
      <c r="J1713" s="64" t="s">
        <v>6033</v>
      </c>
      <c r="K1713" s="11"/>
      <c r="L1713" s="73" t="s">
        <v>6034</v>
      </c>
      <c r="M1713" s="74" t="s">
        <v>6035</v>
      </c>
      <c r="N1713" s="74" t="s">
        <v>6035</v>
      </c>
      <c r="O1713" s="74" t="s">
        <v>6035</v>
      </c>
      <c r="P1713" s="74" t="s">
        <v>2806</v>
      </c>
      <c r="Q1713" s="74" t="s">
        <v>10716</v>
      </c>
      <c r="R1713" s="74"/>
    </row>
    <row r="1714" spans="1:19">
      <c r="A1714" s="29">
        <v>250716143800</v>
      </c>
      <c r="B1714" s="61"/>
      <c r="C1714" s="4" t="s">
        <v>1067</v>
      </c>
      <c r="D1714" s="4" t="s">
        <v>5711</v>
      </c>
      <c r="E1714" s="3" t="s">
        <v>6036</v>
      </c>
      <c r="F1714" s="3" t="s">
        <v>3420</v>
      </c>
      <c r="G1714" s="137" t="s">
        <v>1435</v>
      </c>
      <c r="H1714" s="62"/>
      <c r="J1714" s="64" t="s">
        <v>6037</v>
      </c>
      <c r="K1714" s="13"/>
      <c r="L1714" s="73"/>
      <c r="M1714" s="74"/>
      <c r="N1714" s="74"/>
      <c r="O1714" s="74"/>
      <c r="P1714" s="74"/>
      <c r="Q1714" s="74"/>
      <c r="R1714" s="74"/>
    </row>
    <row r="1715" spans="1:19">
      <c r="A1715" s="29">
        <v>250924182001</v>
      </c>
      <c r="B1715" s="98" t="s">
        <v>1430</v>
      </c>
      <c r="C1715" s="4" t="s">
        <v>1067</v>
      </c>
      <c r="D1715" s="4" t="s">
        <v>5711</v>
      </c>
      <c r="E1715" s="3" t="s">
        <v>6038</v>
      </c>
      <c r="F1715" s="3" t="s">
        <v>1919</v>
      </c>
      <c r="G1715" s="139" t="s">
        <v>1435</v>
      </c>
      <c r="H1715" s="82"/>
      <c r="J1715" s="3" t="s">
        <v>6039</v>
      </c>
      <c r="K1715" s="11"/>
      <c r="L1715" s="73" t="s">
        <v>6040</v>
      </c>
      <c r="M1715" s="74" t="s">
        <v>6041</v>
      </c>
      <c r="N1715" s="74" t="s">
        <v>6042</v>
      </c>
      <c r="O1715" s="74" t="s">
        <v>6043</v>
      </c>
      <c r="P1715" s="74" t="s">
        <v>3294</v>
      </c>
      <c r="Q1715" s="74" t="s">
        <v>3295</v>
      </c>
      <c r="R1715" s="74"/>
    </row>
    <row r="1716" spans="1:19">
      <c r="A1716" s="29">
        <v>250418220181</v>
      </c>
      <c r="B1716" s="59" t="s">
        <v>1430</v>
      </c>
      <c r="C1716" s="4" t="s">
        <v>1067</v>
      </c>
      <c r="D1716" s="4" t="s">
        <v>5711</v>
      </c>
      <c r="E1716" s="3" t="s">
        <v>5460</v>
      </c>
      <c r="F1716" s="3" t="s">
        <v>2738</v>
      </c>
      <c r="G1716" s="137" t="s">
        <v>1435</v>
      </c>
      <c r="H1716" s="60"/>
      <c r="J1716" s="109" t="s">
        <v>6044</v>
      </c>
      <c r="K1716" s="13"/>
      <c r="L1716" s="73"/>
      <c r="M1716" s="74"/>
      <c r="N1716" s="74"/>
      <c r="O1716" s="74"/>
      <c r="P1716" s="74"/>
      <c r="Q1716" s="74"/>
      <c r="R1716" s="74" t="s">
        <v>6045</v>
      </c>
    </row>
    <row r="1717" spans="1:19">
      <c r="A1717" s="29">
        <v>250901001238</v>
      </c>
      <c r="B1717" s="61"/>
      <c r="C1717" s="4" t="s">
        <v>1067</v>
      </c>
      <c r="D1717" s="4" t="s">
        <v>5711</v>
      </c>
      <c r="E1717" s="3" t="s">
        <v>6046</v>
      </c>
      <c r="F1717" s="3" t="s">
        <v>3824</v>
      </c>
      <c r="G1717" s="138" t="s">
        <v>1435</v>
      </c>
      <c r="H1717" s="62"/>
      <c r="J1717" s="3" t="s">
        <v>6047</v>
      </c>
      <c r="K1717" s="13"/>
      <c r="L1717" s="73" t="s">
        <v>6048</v>
      </c>
      <c r="M1717" s="74" t="s">
        <v>6049</v>
      </c>
      <c r="N1717" s="74"/>
      <c r="O1717" s="74"/>
      <c r="P1717" s="74"/>
      <c r="Q1717" s="74"/>
      <c r="R1717" s="74"/>
    </row>
    <row r="1718" spans="1:19">
      <c r="A1718" s="29">
        <v>241112000218</v>
      </c>
      <c r="B1718" s="59" t="s">
        <v>1430</v>
      </c>
      <c r="C1718" s="4" t="s">
        <v>1067</v>
      </c>
      <c r="D1718" s="4" t="s">
        <v>5711</v>
      </c>
      <c r="E1718" s="3" t="s">
        <v>6050</v>
      </c>
      <c r="F1718" s="3" t="s">
        <v>3617</v>
      </c>
      <c r="G1718" s="137" t="s">
        <v>1435</v>
      </c>
      <c r="H1718" s="60"/>
      <c r="J1718" s="64" t="s">
        <v>6051</v>
      </c>
      <c r="K1718" s="11"/>
      <c r="L1718" s="73" t="s">
        <v>6052</v>
      </c>
      <c r="M1718" s="74" t="s">
        <v>6053</v>
      </c>
      <c r="N1718" s="74"/>
      <c r="O1718" s="74" t="s">
        <v>1421</v>
      </c>
      <c r="P1718" s="74" t="s">
        <v>2806</v>
      </c>
      <c r="Q1718" s="74" t="s">
        <v>10717</v>
      </c>
      <c r="R1718" s="74"/>
    </row>
    <row r="1719" spans="1:19">
      <c r="A1719" s="29">
        <v>250324131113</v>
      </c>
      <c r="B1719" s="59" t="s">
        <v>1430</v>
      </c>
      <c r="C1719" s="4" t="s">
        <v>1067</v>
      </c>
      <c r="D1719" s="4" t="s">
        <v>5711</v>
      </c>
      <c r="E1719" s="3" t="s">
        <v>6054</v>
      </c>
      <c r="F1719" s="3" t="s">
        <v>6055</v>
      </c>
      <c r="G1719" s="138" t="s">
        <v>1435</v>
      </c>
      <c r="H1719" s="60"/>
      <c r="J1719" s="64" t="s">
        <v>6056</v>
      </c>
      <c r="K1719" s="13"/>
      <c r="L1719" s="73"/>
      <c r="M1719" s="74"/>
      <c r="N1719" s="74"/>
      <c r="O1719" s="74"/>
      <c r="P1719" s="74"/>
      <c r="Q1719" s="74"/>
      <c r="R1719" s="74"/>
    </row>
    <row r="1720" spans="1:19">
      <c r="A1720" s="29">
        <v>250324131114</v>
      </c>
      <c r="B1720" s="59" t="s">
        <v>1430</v>
      </c>
      <c r="C1720" s="4" t="s">
        <v>1067</v>
      </c>
      <c r="D1720" s="4" t="s">
        <v>5711</v>
      </c>
      <c r="E1720" s="3" t="s">
        <v>6057</v>
      </c>
      <c r="F1720" s="3" t="s">
        <v>1459</v>
      </c>
      <c r="G1720" s="138" t="s">
        <v>1435</v>
      </c>
      <c r="H1720" s="60"/>
      <c r="J1720" s="64" t="s">
        <v>6058</v>
      </c>
      <c r="K1720" s="13"/>
      <c r="L1720" s="73"/>
      <c r="M1720" s="74"/>
      <c r="N1720" s="74"/>
      <c r="O1720" s="74"/>
      <c r="P1720" s="74"/>
      <c r="Q1720" s="74"/>
      <c r="R1720" s="74"/>
    </row>
    <row r="1721" spans="1:19">
      <c r="A1721" s="29">
        <v>250425084000</v>
      </c>
      <c r="B1721" s="61"/>
      <c r="C1721" s="4" t="s">
        <v>1067</v>
      </c>
      <c r="D1721" s="4" t="s">
        <v>5711</v>
      </c>
      <c r="E1721" s="3" t="s">
        <v>6059</v>
      </c>
      <c r="F1721" s="3" t="s">
        <v>1578</v>
      </c>
      <c r="G1721" s="138" t="s">
        <v>1435</v>
      </c>
      <c r="H1721" s="60"/>
      <c r="J1721" s="64" t="s">
        <v>6060</v>
      </c>
      <c r="K1721" s="13"/>
      <c r="L1721" s="73"/>
      <c r="M1721" s="74"/>
      <c r="N1721" s="74"/>
      <c r="O1721" s="74"/>
      <c r="P1721" s="74"/>
      <c r="Q1721" s="74"/>
      <c r="R1721" s="74"/>
    </row>
    <row r="1722" spans="1:19">
      <c r="A1722" s="29">
        <v>250901001233</v>
      </c>
      <c r="B1722" s="61"/>
      <c r="C1722" s="4" t="s">
        <v>1067</v>
      </c>
      <c r="D1722" s="4" t="s">
        <v>5711</v>
      </c>
      <c r="E1722" s="3" t="s">
        <v>6061</v>
      </c>
      <c r="F1722" s="3" t="s">
        <v>3420</v>
      </c>
      <c r="G1722" s="138" t="s">
        <v>1435</v>
      </c>
      <c r="H1722" s="62"/>
      <c r="J1722" s="3" t="s">
        <v>6062</v>
      </c>
      <c r="K1722" s="13"/>
      <c r="L1722" s="73" t="s">
        <v>6063</v>
      </c>
      <c r="M1722" s="74" t="s">
        <v>6064</v>
      </c>
      <c r="N1722" s="74"/>
      <c r="O1722" s="74"/>
      <c r="P1722" s="74"/>
      <c r="Q1722" s="74"/>
      <c r="R1722" s="74"/>
      <c r="S1722" s="302"/>
    </row>
    <row r="1723" spans="1:19">
      <c r="A1723" s="29">
        <v>241112000219</v>
      </c>
      <c r="B1723" s="59" t="s">
        <v>1430</v>
      </c>
      <c r="C1723" s="4" t="s">
        <v>1067</v>
      </c>
      <c r="D1723" s="4" t="s">
        <v>5711</v>
      </c>
      <c r="E1723" s="3" t="s">
        <v>6065</v>
      </c>
      <c r="F1723" s="3" t="s">
        <v>1919</v>
      </c>
      <c r="G1723" s="137" t="s">
        <v>1435</v>
      </c>
      <c r="H1723" s="60"/>
      <c r="J1723" s="64" t="s">
        <v>6066</v>
      </c>
      <c r="K1723" s="11" t="s">
        <v>6067</v>
      </c>
      <c r="L1723" s="73" t="s">
        <v>6068</v>
      </c>
      <c r="M1723" s="74" t="s">
        <v>6069</v>
      </c>
      <c r="N1723" s="74"/>
      <c r="O1723" s="74" t="s">
        <v>6070</v>
      </c>
      <c r="P1723" s="74"/>
      <c r="Q1723" s="74"/>
      <c r="R1723" s="74"/>
      <c r="S1723" s="302"/>
    </row>
    <row r="1724" spans="1:19">
      <c r="A1724" s="29">
        <v>241112000220</v>
      </c>
      <c r="B1724" s="59" t="s">
        <v>1430</v>
      </c>
      <c r="C1724" s="4" t="s">
        <v>1067</v>
      </c>
      <c r="D1724" s="4" t="s">
        <v>5711</v>
      </c>
      <c r="E1724" s="3" t="s">
        <v>6071</v>
      </c>
      <c r="F1724" s="3" t="s">
        <v>1919</v>
      </c>
      <c r="G1724" s="137" t="s">
        <v>1435</v>
      </c>
      <c r="H1724" s="60"/>
      <c r="J1724" s="64" t="s">
        <v>6072</v>
      </c>
      <c r="K1724" s="11" t="s">
        <v>6067</v>
      </c>
      <c r="L1724" s="73" t="s">
        <v>6073</v>
      </c>
      <c r="M1724" s="74" t="s">
        <v>6074</v>
      </c>
      <c r="N1724" s="74"/>
      <c r="O1724" s="74" t="s">
        <v>6075</v>
      </c>
      <c r="P1724" s="74" t="s">
        <v>6076</v>
      </c>
      <c r="Q1724" s="74"/>
      <c r="R1724" s="74"/>
      <c r="S1724" s="302"/>
    </row>
    <row r="1725" spans="1:19">
      <c r="A1725" s="29">
        <v>250317124401</v>
      </c>
      <c r="B1725" s="59" t="s">
        <v>1430</v>
      </c>
      <c r="C1725" s="4" t="s">
        <v>1067</v>
      </c>
      <c r="D1725" s="4" t="s">
        <v>5711</v>
      </c>
      <c r="E1725" s="3" t="s">
        <v>6077</v>
      </c>
      <c r="F1725" s="3" t="s">
        <v>5512</v>
      </c>
      <c r="G1725" s="137" t="s">
        <v>1435</v>
      </c>
      <c r="H1725" s="60"/>
      <c r="J1725" s="64" t="s">
        <v>6078</v>
      </c>
      <c r="K1725" s="13"/>
      <c r="L1725" s="73"/>
      <c r="M1725" s="74"/>
      <c r="N1725" s="74"/>
      <c r="O1725" s="74"/>
      <c r="P1725" s="74"/>
      <c r="Q1725" s="74"/>
      <c r="R1725" s="74"/>
    </row>
    <row r="1726" spans="1:19">
      <c r="A1726" s="29">
        <v>250425200811</v>
      </c>
      <c r="B1726" s="61"/>
      <c r="C1726" s="4" t="s">
        <v>1067</v>
      </c>
      <c r="D1726" s="4" t="s">
        <v>5711</v>
      </c>
      <c r="E1726" s="3" t="s">
        <v>6079</v>
      </c>
      <c r="F1726" s="3" t="s">
        <v>1593</v>
      </c>
      <c r="G1726" s="138" t="s">
        <v>1435</v>
      </c>
      <c r="H1726" s="62"/>
      <c r="J1726" s="64" t="s">
        <v>6080</v>
      </c>
      <c r="K1726" s="13"/>
      <c r="L1726" s="73"/>
      <c r="M1726" s="74"/>
      <c r="N1726" s="74" t="s">
        <v>6081</v>
      </c>
      <c r="O1726" s="74"/>
      <c r="P1726" s="74"/>
      <c r="Q1726" s="74"/>
      <c r="R1726" s="74"/>
    </row>
    <row r="1727" spans="1:19">
      <c r="A1727" s="29">
        <v>250423100402</v>
      </c>
      <c r="B1727" s="59" t="s">
        <v>1430</v>
      </c>
      <c r="C1727" s="4" t="s">
        <v>1067</v>
      </c>
      <c r="D1727" s="4" t="s">
        <v>5711</v>
      </c>
      <c r="E1727" s="3" t="s">
        <v>6082</v>
      </c>
      <c r="F1727" s="3" t="s">
        <v>1919</v>
      </c>
      <c r="G1727" s="138" t="s">
        <v>1435</v>
      </c>
      <c r="H1727" s="60"/>
      <c r="J1727" s="64" t="s">
        <v>6083</v>
      </c>
      <c r="K1727" s="13"/>
      <c r="L1727" s="73"/>
      <c r="M1727" s="74"/>
      <c r="N1727" s="74" t="s">
        <v>5158</v>
      </c>
      <c r="O1727" s="74"/>
      <c r="P1727" s="74"/>
      <c r="Q1727" s="74"/>
      <c r="R1727" s="74"/>
    </row>
    <row r="1728" spans="1:19">
      <c r="A1728" s="29">
        <v>250425200802</v>
      </c>
      <c r="B1728" s="61"/>
      <c r="C1728" s="4" t="s">
        <v>1067</v>
      </c>
      <c r="D1728" s="4" t="s">
        <v>5711</v>
      </c>
      <c r="E1728" s="3" t="s">
        <v>6084</v>
      </c>
      <c r="F1728" s="3" t="s">
        <v>1942</v>
      </c>
      <c r="G1728" s="138" t="s">
        <v>1435</v>
      </c>
      <c r="H1728" s="62"/>
      <c r="J1728" s="64" t="s">
        <v>6085</v>
      </c>
      <c r="K1728" s="13"/>
      <c r="L1728" s="73"/>
      <c r="M1728" s="74"/>
      <c r="N1728" s="74" t="s">
        <v>6086</v>
      </c>
      <c r="O1728" s="74"/>
      <c r="P1728" s="74"/>
      <c r="Q1728" s="74"/>
      <c r="R1728" s="74"/>
    </row>
    <row r="1729" spans="1:18">
      <c r="A1729" s="29">
        <v>250425200804</v>
      </c>
      <c r="B1729" s="61"/>
      <c r="C1729" s="4" t="s">
        <v>1067</v>
      </c>
      <c r="D1729" s="4" t="s">
        <v>5711</v>
      </c>
      <c r="E1729" s="3" t="s">
        <v>6087</v>
      </c>
      <c r="F1729" s="3" t="s">
        <v>1593</v>
      </c>
      <c r="G1729" s="138" t="s">
        <v>1435</v>
      </c>
      <c r="H1729" s="62"/>
      <c r="J1729" s="64" t="s">
        <v>6088</v>
      </c>
      <c r="K1729" s="13"/>
      <c r="L1729" s="73"/>
      <c r="M1729" s="74"/>
      <c r="N1729" s="74" t="s">
        <v>6089</v>
      </c>
      <c r="O1729" s="74"/>
      <c r="P1729" s="74"/>
      <c r="Q1729" s="74"/>
      <c r="R1729" s="74"/>
    </row>
    <row r="1730" spans="1:18">
      <c r="A1730" s="29">
        <v>250425200801</v>
      </c>
      <c r="B1730" s="61"/>
      <c r="C1730" s="4" t="s">
        <v>1067</v>
      </c>
      <c r="D1730" s="4" t="s">
        <v>5711</v>
      </c>
      <c r="E1730" s="3" t="s">
        <v>6090</v>
      </c>
      <c r="F1730" s="3" t="s">
        <v>1919</v>
      </c>
      <c r="G1730" s="138" t="s">
        <v>1435</v>
      </c>
      <c r="H1730" s="62"/>
      <c r="J1730" s="64" t="s">
        <v>6091</v>
      </c>
      <c r="K1730" s="13"/>
      <c r="L1730" s="73"/>
      <c r="M1730" s="74"/>
      <c r="N1730" s="74" t="s">
        <v>6092</v>
      </c>
      <c r="O1730" s="74"/>
      <c r="P1730" s="74"/>
      <c r="Q1730" s="74"/>
      <c r="R1730" s="74"/>
    </row>
    <row r="1731" spans="1:18">
      <c r="A1731" s="29">
        <v>250423110203</v>
      </c>
      <c r="B1731" s="59" t="s">
        <v>1430</v>
      </c>
      <c r="C1731" s="4" t="s">
        <v>1067</v>
      </c>
      <c r="D1731" s="4" t="s">
        <v>5711</v>
      </c>
      <c r="E1731" s="3" t="s">
        <v>6093</v>
      </c>
      <c r="F1731" s="3" t="s">
        <v>5539</v>
      </c>
      <c r="G1731" s="138" t="s">
        <v>1435</v>
      </c>
      <c r="H1731" s="60"/>
      <c r="J1731" s="64" t="s">
        <v>6094</v>
      </c>
      <c r="K1731" s="13"/>
      <c r="L1731" s="73"/>
      <c r="M1731" s="74"/>
      <c r="N1731" s="74" t="s">
        <v>6095</v>
      </c>
      <c r="O1731" s="74"/>
      <c r="P1731" s="74"/>
      <c r="Q1731" s="74"/>
      <c r="R1731" s="74"/>
    </row>
    <row r="1732" spans="1:18">
      <c r="A1732" s="29">
        <v>250425201610</v>
      </c>
      <c r="B1732" s="61"/>
      <c r="C1732" s="4" t="s">
        <v>1067</v>
      </c>
      <c r="D1732" s="4" t="s">
        <v>5711</v>
      </c>
      <c r="E1732" s="3" t="s">
        <v>6096</v>
      </c>
      <c r="F1732" s="3" t="s">
        <v>2391</v>
      </c>
      <c r="G1732" s="138" t="s">
        <v>1435</v>
      </c>
      <c r="H1732" s="62"/>
      <c r="J1732" s="64" t="s">
        <v>6097</v>
      </c>
      <c r="K1732" s="13"/>
      <c r="L1732" s="73"/>
      <c r="M1732" s="74"/>
      <c r="N1732" s="74" t="s">
        <v>6098</v>
      </c>
      <c r="O1732" s="74"/>
      <c r="P1732" s="74"/>
      <c r="Q1732" s="74"/>
      <c r="R1732" s="74"/>
    </row>
    <row r="1733" spans="1:18">
      <c r="A1733" s="29">
        <v>250425201605</v>
      </c>
      <c r="B1733" s="61"/>
      <c r="C1733" s="4" t="s">
        <v>1067</v>
      </c>
      <c r="D1733" s="4" t="s">
        <v>5711</v>
      </c>
      <c r="E1733" s="3" t="s">
        <v>6099</v>
      </c>
      <c r="F1733" s="3" t="s">
        <v>1448</v>
      </c>
      <c r="G1733" s="138" t="s">
        <v>1435</v>
      </c>
      <c r="H1733" s="62"/>
      <c r="J1733" s="64" t="s">
        <v>6100</v>
      </c>
      <c r="K1733" s="13"/>
      <c r="L1733" s="73"/>
      <c r="M1733" s="74"/>
      <c r="N1733" s="74" t="s">
        <v>6101</v>
      </c>
      <c r="O1733" s="74"/>
      <c r="P1733" s="74"/>
      <c r="Q1733" s="74"/>
      <c r="R1733" s="74"/>
    </row>
    <row r="1734" spans="1:18">
      <c r="A1734" s="29">
        <v>250425201603</v>
      </c>
      <c r="B1734" s="61"/>
      <c r="C1734" s="4" t="s">
        <v>1067</v>
      </c>
      <c r="D1734" s="4" t="s">
        <v>5711</v>
      </c>
      <c r="E1734" s="3" t="s">
        <v>6102</v>
      </c>
      <c r="F1734" s="3" t="s">
        <v>1840</v>
      </c>
      <c r="G1734" s="138" t="s">
        <v>1435</v>
      </c>
      <c r="H1734" s="62"/>
      <c r="J1734" s="64" t="s">
        <v>6103</v>
      </c>
      <c r="K1734" s="13"/>
      <c r="L1734" s="73"/>
      <c r="M1734" s="74"/>
      <c r="N1734" s="74" t="s">
        <v>6104</v>
      </c>
      <c r="O1734" s="74"/>
      <c r="P1734" s="74"/>
      <c r="Q1734" s="74"/>
      <c r="R1734" s="74"/>
    </row>
    <row r="1735" spans="1:18">
      <c r="A1735" s="29">
        <v>250425201524</v>
      </c>
      <c r="B1735" s="61"/>
      <c r="C1735" s="4" t="s">
        <v>1067</v>
      </c>
      <c r="D1735" s="4" t="s">
        <v>5711</v>
      </c>
      <c r="E1735" s="3" t="s">
        <v>6105</v>
      </c>
      <c r="F1735" s="3" t="s">
        <v>1448</v>
      </c>
      <c r="G1735" s="138" t="s">
        <v>1435</v>
      </c>
      <c r="H1735" s="62"/>
      <c r="J1735" s="64" t="s">
        <v>6106</v>
      </c>
      <c r="K1735" s="13"/>
      <c r="L1735" s="73"/>
      <c r="M1735" s="74"/>
      <c r="N1735" s="74" t="s">
        <v>6107</v>
      </c>
      <c r="O1735" s="74"/>
      <c r="P1735" s="74"/>
      <c r="Q1735" s="74"/>
      <c r="R1735" s="74"/>
    </row>
    <row r="1736" spans="1:18">
      <c r="A1736" s="29">
        <v>250425200810</v>
      </c>
      <c r="B1736" s="61"/>
      <c r="C1736" s="4" t="s">
        <v>1067</v>
      </c>
      <c r="D1736" s="4" t="s">
        <v>5711</v>
      </c>
      <c r="E1736" s="3" t="s">
        <v>6108</v>
      </c>
      <c r="F1736" s="3" t="s">
        <v>6109</v>
      </c>
      <c r="G1736" s="138" t="s">
        <v>1435</v>
      </c>
      <c r="H1736" s="62"/>
      <c r="J1736" s="64" t="s">
        <v>6110</v>
      </c>
      <c r="K1736" s="13"/>
      <c r="L1736" s="73"/>
      <c r="M1736" s="74"/>
      <c r="N1736" s="74" t="s">
        <v>6111</v>
      </c>
      <c r="O1736" s="74"/>
      <c r="P1736" s="74"/>
      <c r="Q1736" s="74"/>
      <c r="R1736" s="74"/>
    </row>
    <row r="1737" spans="1:18">
      <c r="A1737" s="29">
        <v>250425201006</v>
      </c>
      <c r="B1737" s="61"/>
      <c r="C1737" s="4" t="s">
        <v>1067</v>
      </c>
      <c r="D1737" s="4" t="s">
        <v>5711</v>
      </c>
      <c r="E1737" s="3" t="s">
        <v>6112</v>
      </c>
      <c r="F1737" s="3" t="s">
        <v>2357</v>
      </c>
      <c r="G1737" s="138" t="s">
        <v>1435</v>
      </c>
      <c r="H1737" s="62"/>
      <c r="J1737" s="64" t="s">
        <v>6113</v>
      </c>
      <c r="K1737" s="13"/>
      <c r="L1737" s="73"/>
      <c r="M1737" s="74"/>
      <c r="N1737" s="74" t="s">
        <v>6114</v>
      </c>
      <c r="O1737" s="74"/>
      <c r="P1737" s="74"/>
      <c r="Q1737" s="74"/>
      <c r="R1737" s="74"/>
    </row>
    <row r="1738" spans="1:18">
      <c r="A1738" s="29">
        <v>250423100400</v>
      </c>
      <c r="B1738" s="59" t="s">
        <v>1430</v>
      </c>
      <c r="C1738" s="4" t="s">
        <v>1067</v>
      </c>
      <c r="D1738" s="4" t="s">
        <v>5711</v>
      </c>
      <c r="E1738" s="3" t="s">
        <v>6115</v>
      </c>
      <c r="F1738" s="3" t="s">
        <v>4270</v>
      </c>
      <c r="G1738" s="138" t="s">
        <v>1435</v>
      </c>
      <c r="H1738" s="60"/>
      <c r="J1738" s="64" t="s">
        <v>6116</v>
      </c>
      <c r="K1738" s="13"/>
      <c r="L1738" s="73"/>
      <c r="M1738" s="74"/>
      <c r="N1738" s="74" t="s">
        <v>5161</v>
      </c>
      <c r="O1738" s="74"/>
      <c r="P1738" s="74"/>
      <c r="Q1738" s="74"/>
      <c r="R1738" s="74"/>
    </row>
    <row r="1739" spans="1:18">
      <c r="A1739" s="29">
        <v>250425201516</v>
      </c>
      <c r="B1739" s="61"/>
      <c r="C1739" s="4" t="s">
        <v>1067</v>
      </c>
      <c r="D1739" s="4" t="s">
        <v>5711</v>
      </c>
      <c r="E1739" s="3" t="s">
        <v>6117</v>
      </c>
      <c r="F1739" s="3" t="s">
        <v>2465</v>
      </c>
      <c r="G1739" s="138" t="s">
        <v>1435</v>
      </c>
      <c r="H1739" s="62"/>
      <c r="J1739" s="64" t="s">
        <v>6118</v>
      </c>
      <c r="K1739" s="13"/>
      <c r="L1739" s="73"/>
      <c r="M1739" s="74"/>
      <c r="N1739" s="74" t="s">
        <v>6119</v>
      </c>
      <c r="O1739" s="74"/>
      <c r="P1739" s="74"/>
      <c r="Q1739" s="74"/>
      <c r="R1739" s="74"/>
    </row>
    <row r="1740" spans="1:18">
      <c r="A1740" s="29">
        <v>250423104500</v>
      </c>
      <c r="B1740" s="59" t="s">
        <v>1430</v>
      </c>
      <c r="C1740" s="4" t="s">
        <v>1067</v>
      </c>
      <c r="D1740" s="4" t="s">
        <v>5711</v>
      </c>
      <c r="E1740" s="3" t="s">
        <v>6120</v>
      </c>
      <c r="F1740" s="3" t="s">
        <v>6121</v>
      </c>
      <c r="G1740" s="138" t="s">
        <v>1435</v>
      </c>
      <c r="H1740" s="60"/>
      <c r="J1740" s="64" t="s">
        <v>6122</v>
      </c>
      <c r="K1740" s="13"/>
      <c r="L1740" s="73"/>
      <c r="M1740" s="74"/>
      <c r="N1740" s="74" t="s">
        <v>5158</v>
      </c>
      <c r="O1740" s="74"/>
      <c r="P1740" s="74"/>
      <c r="Q1740" s="74"/>
      <c r="R1740" s="74"/>
    </row>
    <row r="1741" spans="1:18">
      <c r="A1741" s="29">
        <v>250423093005</v>
      </c>
      <c r="B1741" s="59" t="s">
        <v>1430</v>
      </c>
      <c r="C1741" s="4" t="s">
        <v>1067</v>
      </c>
      <c r="D1741" s="4" t="s">
        <v>5711</v>
      </c>
      <c r="E1741" s="3" t="s">
        <v>6123</v>
      </c>
      <c r="F1741" s="3" t="s">
        <v>2469</v>
      </c>
      <c r="G1741" s="138" t="s">
        <v>1435</v>
      </c>
      <c r="H1741" s="60"/>
      <c r="J1741" s="64" t="s">
        <v>6124</v>
      </c>
      <c r="K1741" s="13"/>
      <c r="L1741" s="73"/>
      <c r="M1741" s="74"/>
      <c r="N1741" s="74" t="s">
        <v>5161</v>
      </c>
      <c r="O1741" s="74"/>
      <c r="P1741" s="74"/>
      <c r="Q1741" s="74"/>
      <c r="R1741" s="74"/>
    </row>
    <row r="1742" spans="1:18">
      <c r="A1742" s="29">
        <v>250418220169</v>
      </c>
      <c r="B1742" s="59" t="s">
        <v>1430</v>
      </c>
      <c r="C1742" s="4" t="s">
        <v>1067</v>
      </c>
      <c r="D1742" s="4" t="s">
        <v>5711</v>
      </c>
      <c r="E1742" s="3" t="s">
        <v>6125</v>
      </c>
      <c r="F1742" s="3" t="s">
        <v>2738</v>
      </c>
      <c r="G1742" s="138" t="s">
        <v>1435</v>
      </c>
      <c r="H1742" s="60"/>
      <c r="J1742" s="64" t="s">
        <v>6126</v>
      </c>
      <c r="K1742" s="13"/>
      <c r="L1742" s="73"/>
      <c r="M1742" s="74"/>
      <c r="N1742" s="74"/>
      <c r="O1742" s="74"/>
      <c r="P1742" s="74"/>
      <c r="Q1742" s="74"/>
      <c r="R1742" s="74" t="s">
        <v>6127</v>
      </c>
    </row>
    <row r="1743" spans="1:18">
      <c r="A1743" s="29">
        <v>250425200809</v>
      </c>
      <c r="B1743" s="61"/>
      <c r="C1743" s="4" t="s">
        <v>1067</v>
      </c>
      <c r="D1743" s="4" t="s">
        <v>5711</v>
      </c>
      <c r="E1743" s="3" t="s">
        <v>6128</v>
      </c>
      <c r="F1743" s="3" t="s">
        <v>1919</v>
      </c>
      <c r="G1743" s="138" t="s">
        <v>1435</v>
      </c>
      <c r="H1743" s="62"/>
      <c r="J1743" s="64" t="s">
        <v>6129</v>
      </c>
      <c r="K1743" s="13"/>
      <c r="L1743" s="73"/>
      <c r="M1743" s="74"/>
      <c r="N1743" s="74" t="s">
        <v>6130</v>
      </c>
      <c r="O1743" s="74"/>
      <c r="P1743" s="74"/>
      <c r="Q1743" s="74"/>
      <c r="R1743" s="74"/>
    </row>
    <row r="1744" spans="1:18">
      <c r="A1744" s="29">
        <v>250425200807</v>
      </c>
      <c r="B1744" s="61"/>
      <c r="C1744" s="4" t="s">
        <v>1067</v>
      </c>
      <c r="D1744" s="4" t="s">
        <v>5711</v>
      </c>
      <c r="E1744" s="3" t="s">
        <v>6131</v>
      </c>
      <c r="F1744" s="3" t="s">
        <v>1919</v>
      </c>
      <c r="G1744" s="138" t="s">
        <v>1435</v>
      </c>
      <c r="H1744" s="62"/>
      <c r="J1744" s="64" t="s">
        <v>6132</v>
      </c>
      <c r="K1744" s="13"/>
      <c r="L1744" s="73"/>
      <c r="M1744" s="74"/>
      <c r="N1744" s="74" t="s">
        <v>6133</v>
      </c>
      <c r="O1744" s="74"/>
      <c r="P1744" s="74"/>
      <c r="Q1744" s="74"/>
      <c r="R1744" s="74"/>
    </row>
    <row r="1745" spans="1:18">
      <c r="A1745" s="29">
        <v>250423100401</v>
      </c>
      <c r="B1745" s="59" t="s">
        <v>1430</v>
      </c>
      <c r="C1745" s="4" t="s">
        <v>1067</v>
      </c>
      <c r="D1745" s="4" t="s">
        <v>5711</v>
      </c>
      <c r="E1745" s="3" t="s">
        <v>6134</v>
      </c>
      <c r="F1745" s="3" t="s">
        <v>2469</v>
      </c>
      <c r="G1745" s="138" t="s">
        <v>1435</v>
      </c>
      <c r="H1745" s="60"/>
      <c r="J1745" s="64" t="s">
        <v>6135</v>
      </c>
      <c r="K1745" s="13"/>
      <c r="L1745" s="73"/>
      <c r="M1745" s="74"/>
      <c r="N1745" s="74" t="s">
        <v>5161</v>
      </c>
      <c r="O1745" s="74"/>
      <c r="P1745" s="74"/>
      <c r="Q1745" s="74"/>
      <c r="R1745" s="74"/>
    </row>
    <row r="1746" spans="1:18">
      <c r="A1746" s="29">
        <v>250425201005</v>
      </c>
      <c r="B1746" s="61"/>
      <c r="C1746" s="4" t="s">
        <v>1067</v>
      </c>
      <c r="D1746" s="4" t="s">
        <v>5711</v>
      </c>
      <c r="E1746" s="3" t="s">
        <v>6136</v>
      </c>
      <c r="F1746" s="3" t="s">
        <v>2357</v>
      </c>
      <c r="G1746" s="138" t="s">
        <v>1435</v>
      </c>
      <c r="H1746" s="62"/>
      <c r="J1746" s="64" t="s">
        <v>6137</v>
      </c>
      <c r="K1746" s="13"/>
      <c r="L1746" s="73"/>
      <c r="M1746" s="74"/>
      <c r="N1746" s="74" t="s">
        <v>6138</v>
      </c>
      <c r="O1746" s="74"/>
      <c r="P1746" s="74"/>
      <c r="Q1746" s="74"/>
      <c r="R1746" s="74"/>
    </row>
    <row r="1747" spans="1:18">
      <c r="A1747" s="29">
        <v>250425201007</v>
      </c>
      <c r="B1747" s="61"/>
      <c r="C1747" s="4" t="s">
        <v>1067</v>
      </c>
      <c r="D1747" s="4" t="s">
        <v>5711</v>
      </c>
      <c r="E1747" s="3" t="s">
        <v>6139</v>
      </c>
      <c r="F1747" s="3" t="s">
        <v>6140</v>
      </c>
      <c r="G1747" s="138" t="s">
        <v>1435</v>
      </c>
      <c r="H1747" s="62"/>
      <c r="J1747" s="64" t="s">
        <v>6141</v>
      </c>
      <c r="K1747" s="13"/>
      <c r="L1747" s="73"/>
      <c r="M1747" s="74"/>
      <c r="N1747" s="74" t="s">
        <v>6142</v>
      </c>
      <c r="O1747" s="74"/>
      <c r="P1747" s="74"/>
      <c r="Q1747" s="74"/>
      <c r="R1747" s="74"/>
    </row>
    <row r="1748" spans="1:18">
      <c r="A1748" s="29">
        <v>250425200813</v>
      </c>
      <c r="B1748" s="61"/>
      <c r="C1748" s="4" t="s">
        <v>1067</v>
      </c>
      <c r="D1748" s="4" t="s">
        <v>5711</v>
      </c>
      <c r="E1748" s="3" t="s">
        <v>6143</v>
      </c>
      <c r="F1748" s="3" t="s">
        <v>5539</v>
      </c>
      <c r="G1748" s="138" t="s">
        <v>1435</v>
      </c>
      <c r="H1748" s="62"/>
      <c r="J1748" s="64" t="s">
        <v>6144</v>
      </c>
      <c r="K1748" s="13"/>
      <c r="L1748" s="73"/>
      <c r="M1748" s="74"/>
      <c r="N1748" s="74" t="s">
        <v>6145</v>
      </c>
      <c r="O1748" s="74"/>
      <c r="P1748" s="74"/>
      <c r="Q1748" s="74"/>
      <c r="R1748" s="74"/>
    </row>
    <row r="1749" spans="1:18">
      <c r="A1749" s="29">
        <v>250425200710</v>
      </c>
      <c r="B1749" s="61"/>
      <c r="C1749" s="4" t="s">
        <v>1067</v>
      </c>
      <c r="D1749" s="4" t="s">
        <v>5711</v>
      </c>
      <c r="E1749" s="3" t="s">
        <v>6146</v>
      </c>
      <c r="F1749" s="3" t="s">
        <v>6147</v>
      </c>
      <c r="G1749" s="138" t="s">
        <v>1435</v>
      </c>
      <c r="H1749" s="62"/>
      <c r="J1749" s="64" t="s">
        <v>6148</v>
      </c>
      <c r="K1749" s="13"/>
      <c r="L1749" s="73"/>
      <c r="M1749" s="74"/>
      <c r="N1749" s="74" t="s">
        <v>6149</v>
      </c>
      <c r="O1749" s="74"/>
      <c r="P1749" s="74"/>
      <c r="Q1749" s="74"/>
      <c r="R1749" s="74"/>
    </row>
    <row r="1750" spans="1:18">
      <c r="A1750" s="29">
        <v>250425201008</v>
      </c>
      <c r="B1750" s="61"/>
      <c r="C1750" s="4" t="s">
        <v>1067</v>
      </c>
      <c r="D1750" s="4" t="s">
        <v>5711</v>
      </c>
      <c r="E1750" s="117" t="s">
        <v>6150</v>
      </c>
      <c r="F1750" s="3" t="s">
        <v>2465</v>
      </c>
      <c r="G1750" s="138" t="s">
        <v>1435</v>
      </c>
      <c r="H1750" s="62"/>
      <c r="J1750" s="64" t="s">
        <v>6151</v>
      </c>
      <c r="K1750" s="13"/>
      <c r="L1750" s="73"/>
      <c r="M1750" s="74"/>
      <c r="N1750" s="74" t="s">
        <v>6152</v>
      </c>
      <c r="O1750" s="74"/>
      <c r="P1750" s="74"/>
      <c r="Q1750" s="74"/>
      <c r="R1750" s="74"/>
    </row>
    <row r="1751" spans="1:18">
      <c r="A1751" s="29">
        <v>250425201601</v>
      </c>
      <c r="B1751" s="61"/>
      <c r="C1751" s="4" t="s">
        <v>1067</v>
      </c>
      <c r="D1751" s="4" t="s">
        <v>5711</v>
      </c>
      <c r="E1751" s="3" t="s">
        <v>6153</v>
      </c>
      <c r="F1751" s="3" t="s">
        <v>1578</v>
      </c>
      <c r="G1751" s="138" t="s">
        <v>1435</v>
      </c>
      <c r="H1751" s="62"/>
      <c r="J1751" s="64" t="s">
        <v>6154</v>
      </c>
      <c r="K1751" s="13"/>
      <c r="L1751" s="73"/>
      <c r="M1751" s="74"/>
      <c r="N1751" s="74" t="s">
        <v>6155</v>
      </c>
      <c r="O1751" s="74"/>
      <c r="P1751" s="74"/>
      <c r="Q1751" s="74"/>
      <c r="R1751" s="74"/>
    </row>
    <row r="1752" spans="1:18">
      <c r="A1752" s="29">
        <v>250425201602</v>
      </c>
      <c r="B1752" s="61"/>
      <c r="C1752" s="4" t="s">
        <v>1067</v>
      </c>
      <c r="D1752" s="4" t="s">
        <v>5711</v>
      </c>
      <c r="E1752" s="3" t="s">
        <v>6156</v>
      </c>
      <c r="F1752" s="3" t="s">
        <v>1578</v>
      </c>
      <c r="G1752" s="138" t="s">
        <v>1435</v>
      </c>
      <c r="H1752" s="62"/>
      <c r="J1752" s="64" t="s">
        <v>6157</v>
      </c>
      <c r="K1752" s="13"/>
      <c r="L1752" s="73"/>
      <c r="M1752" s="74"/>
      <c r="N1752" s="74" t="s">
        <v>6158</v>
      </c>
      <c r="O1752" s="74"/>
      <c r="P1752" s="74"/>
      <c r="Q1752" s="74"/>
      <c r="R1752" s="74"/>
    </row>
    <row r="1753" spans="1:18">
      <c r="A1753" s="29">
        <v>250425200803</v>
      </c>
      <c r="B1753" s="61"/>
      <c r="C1753" s="4" t="s">
        <v>1067</v>
      </c>
      <c r="D1753" s="4" t="s">
        <v>5711</v>
      </c>
      <c r="E1753" s="3" t="s">
        <v>6159</v>
      </c>
      <c r="F1753" s="3" t="s">
        <v>1919</v>
      </c>
      <c r="G1753" s="138" t="s">
        <v>1435</v>
      </c>
      <c r="H1753" s="62"/>
      <c r="J1753" s="64" t="s">
        <v>6160</v>
      </c>
      <c r="K1753" s="13"/>
      <c r="L1753" s="73"/>
      <c r="M1753" s="74"/>
      <c r="N1753" s="74" t="s">
        <v>6161</v>
      </c>
      <c r="O1753" s="74"/>
      <c r="P1753" s="74"/>
      <c r="Q1753" s="74"/>
      <c r="R1753" s="74"/>
    </row>
    <row r="1754" spans="1:18">
      <c r="A1754" s="29">
        <v>250425201525</v>
      </c>
      <c r="B1754" s="61"/>
      <c r="C1754" s="4" t="s">
        <v>1067</v>
      </c>
      <c r="D1754" s="4" t="s">
        <v>5711</v>
      </c>
      <c r="E1754" s="3" t="s">
        <v>6162</v>
      </c>
      <c r="F1754" s="3" t="s">
        <v>1578</v>
      </c>
      <c r="G1754" s="138" t="s">
        <v>1435</v>
      </c>
      <c r="H1754" s="62"/>
      <c r="J1754" s="64" t="s">
        <v>6163</v>
      </c>
      <c r="K1754" s="13"/>
      <c r="L1754" s="73"/>
      <c r="M1754" s="74"/>
      <c r="N1754" s="74" t="s">
        <v>6164</v>
      </c>
      <c r="O1754" s="74"/>
      <c r="P1754" s="74"/>
      <c r="Q1754" s="74"/>
      <c r="R1754" s="74"/>
    </row>
    <row r="1755" spans="1:18">
      <c r="A1755" s="29">
        <v>250425201606</v>
      </c>
      <c r="B1755" s="61"/>
      <c r="C1755" s="4" t="s">
        <v>1067</v>
      </c>
      <c r="D1755" s="4" t="s">
        <v>5711</v>
      </c>
      <c r="E1755" s="3" t="s">
        <v>2291</v>
      </c>
      <c r="F1755" s="3" t="s">
        <v>1448</v>
      </c>
      <c r="G1755" s="138" t="s">
        <v>1435</v>
      </c>
      <c r="H1755" s="62"/>
      <c r="J1755" s="64" t="s">
        <v>2292</v>
      </c>
      <c r="K1755" s="13"/>
      <c r="L1755" s="73"/>
      <c r="M1755" s="74"/>
      <c r="N1755" s="74" t="s">
        <v>6165</v>
      </c>
      <c r="O1755" s="74"/>
      <c r="P1755" s="74"/>
      <c r="Q1755" s="74"/>
      <c r="R1755" s="74"/>
    </row>
    <row r="1756" spans="1:18">
      <c r="A1756" s="29">
        <v>250425201600</v>
      </c>
      <c r="B1756" s="61"/>
      <c r="C1756" s="4" t="s">
        <v>1067</v>
      </c>
      <c r="D1756" s="4" t="s">
        <v>5711</v>
      </c>
      <c r="E1756" s="3" t="s">
        <v>6166</v>
      </c>
      <c r="F1756" s="3" t="s">
        <v>1578</v>
      </c>
      <c r="G1756" s="138" t="s">
        <v>1435</v>
      </c>
      <c r="H1756" s="62"/>
      <c r="J1756" s="64" t="s">
        <v>6167</v>
      </c>
      <c r="K1756" s="13"/>
      <c r="L1756" s="73"/>
      <c r="M1756" s="74"/>
      <c r="N1756" s="74" t="s">
        <v>6168</v>
      </c>
      <c r="O1756" s="74"/>
      <c r="P1756" s="74"/>
      <c r="Q1756" s="74"/>
      <c r="R1756" s="74"/>
    </row>
    <row r="1757" spans="1:18">
      <c r="A1757" s="29">
        <v>250425201004</v>
      </c>
      <c r="B1757" s="61"/>
      <c r="C1757" s="4" t="s">
        <v>1067</v>
      </c>
      <c r="D1757" s="4" t="s">
        <v>5711</v>
      </c>
      <c r="E1757" s="117" t="s">
        <v>6169</v>
      </c>
      <c r="F1757" s="3" t="s">
        <v>2465</v>
      </c>
      <c r="G1757" s="138" t="s">
        <v>1435</v>
      </c>
      <c r="H1757" s="62"/>
      <c r="J1757" s="64" t="s">
        <v>6170</v>
      </c>
      <c r="K1757" s="13"/>
      <c r="L1757" s="73"/>
      <c r="M1757" s="74"/>
      <c r="N1757" s="74" t="s">
        <v>6171</v>
      </c>
      <c r="O1757" s="74"/>
      <c r="P1757" s="74"/>
      <c r="Q1757" s="74"/>
      <c r="R1757" s="74"/>
    </row>
    <row r="1758" spans="1:18">
      <c r="A1758" s="29">
        <v>250423093003</v>
      </c>
      <c r="B1758" s="59" t="s">
        <v>1430</v>
      </c>
      <c r="C1758" s="4" t="s">
        <v>1067</v>
      </c>
      <c r="D1758" s="4" t="s">
        <v>5711</v>
      </c>
      <c r="E1758" s="3" t="s">
        <v>6172</v>
      </c>
      <c r="F1758" s="3" t="s">
        <v>2465</v>
      </c>
      <c r="G1758" s="138" t="s">
        <v>1435</v>
      </c>
      <c r="H1758" s="60"/>
      <c r="J1758" s="64" t="s">
        <v>6173</v>
      </c>
      <c r="K1758" s="13"/>
      <c r="L1758" s="73"/>
      <c r="M1758" s="74"/>
      <c r="N1758" s="74" t="s">
        <v>2467</v>
      </c>
      <c r="O1758" s="74"/>
      <c r="P1758" s="74"/>
      <c r="Q1758" s="74"/>
      <c r="R1758" s="74"/>
    </row>
    <row r="1759" spans="1:18">
      <c r="A1759" s="29">
        <v>250425200806</v>
      </c>
      <c r="B1759" s="61"/>
      <c r="C1759" s="4" t="s">
        <v>1067</v>
      </c>
      <c r="D1759" s="4" t="s">
        <v>5711</v>
      </c>
      <c r="E1759" s="3" t="s">
        <v>10309</v>
      </c>
      <c r="F1759" s="3" t="s">
        <v>6109</v>
      </c>
      <c r="G1759" s="138" t="s">
        <v>3376</v>
      </c>
      <c r="H1759" s="62"/>
      <c r="J1759" s="64" t="s">
        <v>6174</v>
      </c>
      <c r="K1759" s="13"/>
      <c r="L1759" s="73"/>
      <c r="M1759" s="74"/>
      <c r="N1759" s="74" t="s">
        <v>6175</v>
      </c>
      <c r="O1759" s="74"/>
      <c r="P1759" s="74"/>
      <c r="Q1759" s="74"/>
      <c r="R1759" s="74"/>
    </row>
    <row r="1760" spans="1:18">
      <c r="A1760" s="29">
        <v>250425200805</v>
      </c>
      <c r="B1760" s="61"/>
      <c r="C1760" s="4" t="s">
        <v>1067</v>
      </c>
      <c r="D1760" s="4" t="s">
        <v>5711</v>
      </c>
      <c r="E1760" s="3" t="s">
        <v>10308</v>
      </c>
      <c r="F1760" s="3" t="s">
        <v>1919</v>
      </c>
      <c r="G1760" s="138" t="s">
        <v>1435</v>
      </c>
      <c r="H1760" s="62"/>
      <c r="J1760" s="64" t="s">
        <v>6176</v>
      </c>
      <c r="K1760" s="13"/>
      <c r="L1760" s="73"/>
      <c r="M1760" s="74"/>
      <c r="N1760" s="74" t="s">
        <v>6177</v>
      </c>
      <c r="O1760" s="74"/>
      <c r="P1760" s="74"/>
      <c r="Q1760" s="74"/>
      <c r="R1760" s="74"/>
    </row>
    <row r="1761" spans="1:18">
      <c r="A1761" s="29">
        <v>250423104501</v>
      </c>
      <c r="B1761" s="59" t="s">
        <v>1430</v>
      </c>
      <c r="C1761" s="4" t="s">
        <v>1067</v>
      </c>
      <c r="D1761" s="4" t="s">
        <v>5711</v>
      </c>
      <c r="E1761" s="3" t="s">
        <v>6178</v>
      </c>
      <c r="F1761" s="3" t="s">
        <v>1924</v>
      </c>
      <c r="G1761" s="138" t="s">
        <v>1435</v>
      </c>
      <c r="H1761" s="60"/>
      <c r="J1761" s="64" t="s">
        <v>6179</v>
      </c>
      <c r="K1761" s="13"/>
      <c r="L1761" s="73"/>
      <c r="M1761" s="74"/>
      <c r="N1761" s="74" t="s">
        <v>5158</v>
      </c>
      <c r="O1761" s="74"/>
      <c r="P1761" s="74"/>
      <c r="Q1761" s="74"/>
      <c r="R1761" s="74"/>
    </row>
    <row r="1762" spans="1:18">
      <c r="A1762" s="29">
        <v>250425200812</v>
      </c>
      <c r="B1762" s="61"/>
      <c r="C1762" s="4" t="s">
        <v>1067</v>
      </c>
      <c r="D1762" s="4" t="s">
        <v>5711</v>
      </c>
      <c r="E1762" s="3" t="s">
        <v>6180</v>
      </c>
      <c r="F1762" s="3" t="s">
        <v>1919</v>
      </c>
      <c r="G1762" s="138" t="s">
        <v>1435</v>
      </c>
      <c r="H1762" s="62"/>
      <c r="J1762" s="64" t="s">
        <v>6181</v>
      </c>
      <c r="K1762" s="13"/>
      <c r="L1762" s="73"/>
      <c r="M1762" s="74"/>
      <c r="N1762" s="74" t="s">
        <v>6182</v>
      </c>
      <c r="O1762" s="74"/>
      <c r="P1762" s="74"/>
      <c r="Q1762" s="74"/>
      <c r="R1762" s="74"/>
    </row>
    <row r="1763" spans="1:18">
      <c r="A1763" s="29">
        <v>250425200808</v>
      </c>
      <c r="B1763" s="61"/>
      <c r="C1763" s="4" t="s">
        <v>1067</v>
      </c>
      <c r="D1763" s="4" t="s">
        <v>5711</v>
      </c>
      <c r="E1763" s="3" t="s">
        <v>6183</v>
      </c>
      <c r="F1763" s="3" t="s">
        <v>6109</v>
      </c>
      <c r="G1763" s="138" t="s">
        <v>1435</v>
      </c>
      <c r="H1763" s="62"/>
      <c r="J1763" s="64" t="s">
        <v>6184</v>
      </c>
      <c r="K1763" s="13"/>
      <c r="L1763" s="73"/>
      <c r="M1763" s="74"/>
      <c r="N1763" s="74" t="s">
        <v>6185</v>
      </c>
      <c r="O1763" s="74"/>
      <c r="P1763" s="74"/>
      <c r="Q1763" s="74"/>
      <c r="R1763" s="74"/>
    </row>
    <row r="1764" spans="1:18">
      <c r="A1764" s="29">
        <v>250425201604</v>
      </c>
      <c r="B1764" s="61"/>
      <c r="C1764" s="4" t="s">
        <v>1067</v>
      </c>
      <c r="D1764" s="4" t="s">
        <v>5711</v>
      </c>
      <c r="E1764" s="3" t="s">
        <v>6186</v>
      </c>
      <c r="F1764" s="3" t="s">
        <v>1924</v>
      </c>
      <c r="G1764" s="138" t="s">
        <v>1435</v>
      </c>
      <c r="H1764" s="62"/>
      <c r="J1764" s="64" t="s">
        <v>6187</v>
      </c>
      <c r="K1764" s="13"/>
      <c r="L1764" s="73"/>
      <c r="M1764" s="74"/>
      <c r="N1764" s="74" t="s">
        <v>6188</v>
      </c>
      <c r="O1764" s="74"/>
      <c r="P1764" s="74"/>
      <c r="Q1764" s="74"/>
      <c r="R1764" s="74"/>
    </row>
    <row r="1765" spans="1:18">
      <c r="A1765" s="29">
        <v>250425201515</v>
      </c>
      <c r="B1765" s="61"/>
      <c r="C1765" s="4" t="s">
        <v>1067</v>
      </c>
      <c r="D1765" s="4" t="s">
        <v>5711</v>
      </c>
      <c r="E1765" s="3" t="s">
        <v>6189</v>
      </c>
      <c r="F1765" s="3" t="s">
        <v>2391</v>
      </c>
      <c r="G1765" s="138" t="s">
        <v>1435</v>
      </c>
      <c r="H1765" s="62"/>
      <c r="J1765" s="64" t="s">
        <v>6190</v>
      </c>
      <c r="K1765" s="13"/>
      <c r="L1765" s="73"/>
      <c r="M1765" s="74"/>
      <c r="N1765" s="74" t="s">
        <v>6191</v>
      </c>
      <c r="O1765" s="74"/>
      <c r="P1765" s="74"/>
      <c r="Q1765" s="74"/>
      <c r="R1765" s="74"/>
    </row>
    <row r="1766" spans="1:18">
      <c r="A1766" s="29">
        <v>250423110202</v>
      </c>
      <c r="B1766" s="59" t="s">
        <v>1430</v>
      </c>
      <c r="C1766" s="4" t="s">
        <v>1067</v>
      </c>
      <c r="D1766" s="4" t="s">
        <v>5711</v>
      </c>
      <c r="E1766" s="3" t="s">
        <v>6192</v>
      </c>
      <c r="F1766" s="3" t="s">
        <v>3444</v>
      </c>
      <c r="G1766" s="138" t="s">
        <v>1435</v>
      </c>
      <c r="H1766" s="60"/>
      <c r="J1766" s="64" t="s">
        <v>6193</v>
      </c>
      <c r="K1766" s="13"/>
      <c r="L1766" s="73"/>
      <c r="M1766" s="74"/>
      <c r="N1766" s="74" t="s">
        <v>6194</v>
      </c>
      <c r="O1766" s="74"/>
      <c r="P1766" s="74"/>
      <c r="Q1766" s="74"/>
      <c r="R1766" s="74"/>
    </row>
    <row r="1767" spans="1:18">
      <c r="A1767" s="29">
        <v>250423110200</v>
      </c>
      <c r="B1767" s="59" t="s">
        <v>1430</v>
      </c>
      <c r="C1767" s="4" t="s">
        <v>1067</v>
      </c>
      <c r="D1767" s="4" t="s">
        <v>5711</v>
      </c>
      <c r="E1767" s="3" t="s">
        <v>6195</v>
      </c>
      <c r="F1767" s="3" t="s">
        <v>3444</v>
      </c>
      <c r="G1767" s="138" t="s">
        <v>1435</v>
      </c>
      <c r="H1767" s="60"/>
      <c r="J1767" s="64" t="s">
        <v>6196</v>
      </c>
      <c r="K1767" s="13"/>
      <c r="L1767" s="73"/>
      <c r="M1767" s="74"/>
      <c r="N1767" s="74" t="s">
        <v>6194</v>
      </c>
      <c r="O1767" s="74"/>
      <c r="P1767" s="74"/>
      <c r="Q1767" s="74"/>
      <c r="R1767" s="74"/>
    </row>
    <row r="1768" spans="1:18">
      <c r="A1768" s="29">
        <v>250423110201</v>
      </c>
      <c r="B1768" s="59" t="s">
        <v>1430</v>
      </c>
      <c r="C1768" s="4" t="s">
        <v>1067</v>
      </c>
      <c r="D1768" s="4" t="s">
        <v>5711</v>
      </c>
      <c r="E1768" s="3" t="s">
        <v>6197</v>
      </c>
      <c r="F1768" s="3" t="s">
        <v>3444</v>
      </c>
      <c r="G1768" s="138" t="s">
        <v>1435</v>
      </c>
      <c r="H1768" s="60"/>
      <c r="J1768" s="64" t="s">
        <v>6198</v>
      </c>
      <c r="K1768" s="13"/>
      <c r="L1768" s="73"/>
      <c r="M1768" s="74"/>
      <c r="N1768" s="74" t="s">
        <v>6194</v>
      </c>
      <c r="O1768" s="74"/>
      <c r="P1768" s="74"/>
      <c r="Q1768" s="74"/>
      <c r="R1768" s="74"/>
    </row>
    <row r="1769" spans="1:18">
      <c r="A1769" s="29">
        <v>250423110204</v>
      </c>
      <c r="B1769" s="59" t="s">
        <v>1430</v>
      </c>
      <c r="C1769" s="4" t="s">
        <v>1067</v>
      </c>
      <c r="D1769" s="4" t="s">
        <v>5711</v>
      </c>
      <c r="E1769" s="3" t="s">
        <v>6199</v>
      </c>
      <c r="F1769" s="3" t="s">
        <v>2469</v>
      </c>
      <c r="G1769" s="138" t="s">
        <v>1435</v>
      </c>
      <c r="H1769" s="60"/>
      <c r="J1769" s="64" t="s">
        <v>6200</v>
      </c>
      <c r="K1769" s="13"/>
      <c r="L1769" s="73"/>
      <c r="M1769" s="74"/>
      <c r="N1769" s="74" t="s">
        <v>6095</v>
      </c>
      <c r="O1769" s="74"/>
      <c r="P1769" s="74"/>
      <c r="Q1769" s="74"/>
      <c r="R1769" s="74"/>
    </row>
    <row r="1770" spans="1:18">
      <c r="A1770" s="29">
        <v>250423110205</v>
      </c>
      <c r="B1770" s="59" t="s">
        <v>1430</v>
      </c>
      <c r="C1770" s="4" t="s">
        <v>1067</v>
      </c>
      <c r="D1770" s="4" t="s">
        <v>5711</v>
      </c>
      <c r="E1770" s="3" t="s">
        <v>6201</v>
      </c>
      <c r="F1770" s="3" t="s">
        <v>1924</v>
      </c>
      <c r="G1770" s="138" t="s">
        <v>1435</v>
      </c>
      <c r="H1770" s="60"/>
      <c r="J1770" s="64" t="s">
        <v>6202</v>
      </c>
      <c r="K1770" s="13"/>
      <c r="L1770" s="73"/>
      <c r="M1770" s="74"/>
      <c r="N1770" s="74" t="s">
        <v>6095</v>
      </c>
      <c r="O1770" s="74"/>
      <c r="P1770" s="74"/>
      <c r="Q1770" s="74"/>
      <c r="R1770" s="74"/>
    </row>
    <row r="1771" spans="1:18">
      <c r="A1771" s="29">
        <v>250423110206</v>
      </c>
      <c r="B1771" s="59" t="s">
        <v>1430</v>
      </c>
      <c r="C1771" s="4" t="s">
        <v>1067</v>
      </c>
      <c r="D1771" s="4" t="s">
        <v>5711</v>
      </c>
      <c r="E1771" s="3" t="s">
        <v>6203</v>
      </c>
      <c r="F1771" s="3" t="s">
        <v>6204</v>
      </c>
      <c r="G1771" s="138" t="s">
        <v>1435</v>
      </c>
      <c r="H1771" s="60"/>
      <c r="J1771" s="64" t="s">
        <v>6205</v>
      </c>
      <c r="K1771" s="13"/>
      <c r="L1771" s="73"/>
      <c r="M1771" s="74"/>
      <c r="N1771" s="74" t="s">
        <v>6095</v>
      </c>
      <c r="O1771" s="74"/>
      <c r="P1771" s="74"/>
      <c r="Q1771" s="74"/>
      <c r="R1771" s="74"/>
    </row>
    <row r="1772" spans="1:18">
      <c r="A1772" s="29">
        <v>241112000221</v>
      </c>
      <c r="B1772" s="59" t="s">
        <v>1430</v>
      </c>
      <c r="C1772" s="4" t="s">
        <v>1067</v>
      </c>
      <c r="D1772" s="4" t="s">
        <v>5711</v>
      </c>
      <c r="E1772" s="3" t="s">
        <v>6206</v>
      </c>
      <c r="F1772" s="3" t="s">
        <v>3454</v>
      </c>
      <c r="G1772" s="137" t="s">
        <v>1435</v>
      </c>
      <c r="H1772" s="60"/>
      <c r="J1772" s="64" t="s">
        <v>6207</v>
      </c>
      <c r="K1772" s="14" t="s">
        <v>6208</v>
      </c>
      <c r="L1772" s="73" t="s">
        <v>6209</v>
      </c>
      <c r="M1772" s="74" t="s">
        <v>6210</v>
      </c>
      <c r="N1772" s="74" t="s">
        <v>6211</v>
      </c>
      <c r="O1772" s="74" t="s">
        <v>6210</v>
      </c>
      <c r="P1772" s="74"/>
      <c r="Q1772" s="74"/>
      <c r="R1772" s="74"/>
    </row>
    <row r="1773" spans="1:18">
      <c r="A1773" s="29">
        <v>250414114700</v>
      </c>
      <c r="B1773" s="59" t="s">
        <v>1430</v>
      </c>
      <c r="C1773" s="4" t="s">
        <v>1067</v>
      </c>
      <c r="D1773" s="4" t="s">
        <v>5711</v>
      </c>
      <c r="E1773" s="3" t="s">
        <v>6212</v>
      </c>
      <c r="F1773" s="3" t="s">
        <v>1578</v>
      </c>
      <c r="G1773" s="137" t="s">
        <v>1435</v>
      </c>
      <c r="H1773" s="60"/>
      <c r="J1773" s="64" t="s">
        <v>6213</v>
      </c>
      <c r="K1773" s="13"/>
      <c r="L1773" s="73"/>
      <c r="M1773" s="74"/>
      <c r="N1773" s="74" t="s">
        <v>6214</v>
      </c>
      <c r="O1773" s="74"/>
      <c r="P1773" s="74"/>
      <c r="Q1773" s="74"/>
      <c r="R1773" s="74"/>
    </row>
    <row r="1774" spans="1:18">
      <c r="A1774" s="29">
        <v>241112000222</v>
      </c>
      <c r="B1774" s="59" t="s">
        <v>1430</v>
      </c>
      <c r="C1774" s="4" t="s">
        <v>1067</v>
      </c>
      <c r="D1774" s="4" t="s">
        <v>5711</v>
      </c>
      <c r="E1774" s="3" t="s">
        <v>6215</v>
      </c>
      <c r="F1774" s="3" t="s">
        <v>2588</v>
      </c>
      <c r="G1774" s="137" t="s">
        <v>1435</v>
      </c>
      <c r="H1774" s="60"/>
      <c r="J1774" s="64" t="s">
        <v>6216</v>
      </c>
      <c r="K1774" s="11"/>
      <c r="L1774" s="73" t="s">
        <v>6217</v>
      </c>
      <c r="M1774" s="74" t="s">
        <v>6218</v>
      </c>
      <c r="N1774" s="74"/>
      <c r="O1774" s="74" t="s">
        <v>6218</v>
      </c>
      <c r="P1774" s="74" t="s">
        <v>6219</v>
      </c>
      <c r="Q1774" s="74" t="s">
        <v>6220</v>
      </c>
      <c r="R1774" s="74"/>
    </row>
    <row r="1775" spans="1:18">
      <c r="A1775" s="29">
        <v>241112000224</v>
      </c>
      <c r="B1775" s="59" t="s">
        <v>1430</v>
      </c>
      <c r="C1775" s="4" t="s">
        <v>1067</v>
      </c>
      <c r="D1775" s="4" t="s">
        <v>5711</v>
      </c>
      <c r="E1775" s="7" t="s">
        <v>5074</v>
      </c>
      <c r="F1775" s="3" t="s">
        <v>1578</v>
      </c>
      <c r="G1775" s="137" t="s">
        <v>1435</v>
      </c>
      <c r="H1775" s="60"/>
      <c r="J1775" s="64" t="s">
        <v>1579</v>
      </c>
      <c r="K1775" s="11"/>
      <c r="L1775" s="73" t="s">
        <v>6221</v>
      </c>
      <c r="M1775" s="74" t="s">
        <v>6222</v>
      </c>
      <c r="N1775" s="74" t="s">
        <v>6223</v>
      </c>
      <c r="O1775" s="74" t="s">
        <v>6224</v>
      </c>
      <c r="P1775" s="74"/>
      <c r="Q1775" s="74"/>
      <c r="R1775" s="74"/>
    </row>
    <row r="1776" spans="1:18">
      <c r="A1776" s="29">
        <v>250422133704</v>
      </c>
      <c r="B1776" s="59" t="s">
        <v>1430</v>
      </c>
      <c r="C1776" s="4" t="s">
        <v>1067</v>
      </c>
      <c r="D1776" s="4" t="s">
        <v>5711</v>
      </c>
      <c r="E1776" s="3" t="s">
        <v>6225</v>
      </c>
      <c r="F1776" s="3" t="s">
        <v>1978</v>
      </c>
      <c r="G1776" s="137" t="s">
        <v>1435</v>
      </c>
      <c r="H1776" s="60"/>
      <c r="J1776" s="64" t="s">
        <v>6226</v>
      </c>
      <c r="K1776" s="13"/>
      <c r="L1776" s="73"/>
      <c r="M1776" s="74"/>
      <c r="N1776" s="74" t="s">
        <v>6227</v>
      </c>
      <c r="O1776" s="74"/>
      <c r="P1776" s="74"/>
      <c r="Q1776" s="74"/>
      <c r="R1776" s="74"/>
    </row>
    <row r="1777" spans="1:18">
      <c r="A1777" s="29">
        <v>251125100005</v>
      </c>
      <c r="B1777" s="61"/>
      <c r="C1777" s="4" t="s">
        <v>1067</v>
      </c>
      <c r="D1777" s="4" t="s">
        <v>5711</v>
      </c>
      <c r="E1777" s="7" t="s">
        <v>6228</v>
      </c>
      <c r="F1777" s="3" t="s">
        <v>1578</v>
      </c>
      <c r="G1777" s="137" t="s">
        <v>1435</v>
      </c>
      <c r="H1777" s="62"/>
      <c r="J1777" s="3" t="s">
        <v>6229</v>
      </c>
      <c r="K1777" s="13"/>
      <c r="L1777" s="73"/>
      <c r="M1777" s="74" t="s">
        <v>6230</v>
      </c>
      <c r="N1777" s="74"/>
      <c r="O1777" s="74"/>
      <c r="P1777" s="74"/>
      <c r="Q1777" s="74"/>
      <c r="R1777" s="74"/>
    </row>
    <row r="1778" spans="1:18">
      <c r="A1778" s="29">
        <v>250901001203</v>
      </c>
      <c r="B1778" s="61"/>
      <c r="C1778" s="4" t="s">
        <v>1067</v>
      </c>
      <c r="D1778" s="4" t="s">
        <v>5711</v>
      </c>
      <c r="E1778" s="3" t="s">
        <v>6231</v>
      </c>
      <c r="F1778" s="3" t="s">
        <v>1578</v>
      </c>
      <c r="G1778" s="138" t="s">
        <v>1435</v>
      </c>
      <c r="H1778" s="62"/>
      <c r="J1778" s="3" t="s">
        <v>6232</v>
      </c>
      <c r="K1778" s="13"/>
      <c r="L1778" s="73" t="s">
        <v>6233</v>
      </c>
      <c r="M1778" s="74" t="s">
        <v>6234</v>
      </c>
      <c r="N1778" s="74"/>
      <c r="O1778" s="74"/>
      <c r="P1778" s="74"/>
      <c r="Q1778" s="74"/>
      <c r="R1778" s="74"/>
    </row>
    <row r="1779" spans="1:18">
      <c r="A1779" s="29">
        <v>250414115106</v>
      </c>
      <c r="B1779" s="59" t="s">
        <v>1430</v>
      </c>
      <c r="C1779" s="4" t="s">
        <v>1067</v>
      </c>
      <c r="D1779" s="4" t="s">
        <v>5711</v>
      </c>
      <c r="E1779" s="7" t="s">
        <v>6235</v>
      </c>
      <c r="F1779" s="3" t="s">
        <v>1578</v>
      </c>
      <c r="G1779" s="138" t="s">
        <v>1435</v>
      </c>
      <c r="H1779" s="60"/>
      <c r="J1779" s="64" t="s">
        <v>6236</v>
      </c>
      <c r="K1779" s="13"/>
      <c r="L1779" s="73"/>
      <c r="M1779" s="74" t="s">
        <v>6237</v>
      </c>
      <c r="N1779" s="74" t="s">
        <v>6237</v>
      </c>
      <c r="O1779" s="74"/>
      <c r="P1779" s="74"/>
      <c r="Q1779" s="74"/>
      <c r="R1779" s="74"/>
    </row>
    <row r="1780" spans="1:18">
      <c r="A1780" s="29">
        <v>250422151301</v>
      </c>
      <c r="B1780" s="59" t="s">
        <v>1430</v>
      </c>
      <c r="C1780" s="4" t="s">
        <v>1067</v>
      </c>
      <c r="D1780" s="4" t="s">
        <v>5711</v>
      </c>
      <c r="E1780" s="3" t="s">
        <v>6238</v>
      </c>
      <c r="F1780" s="3" t="s">
        <v>6239</v>
      </c>
      <c r="G1780" s="137" t="s">
        <v>1435</v>
      </c>
      <c r="H1780" s="60"/>
      <c r="J1780" s="64" t="s">
        <v>6240</v>
      </c>
      <c r="K1780" s="13"/>
      <c r="L1780" s="73"/>
      <c r="M1780" s="74"/>
      <c r="N1780" s="74" t="s">
        <v>6241</v>
      </c>
      <c r="O1780" s="74"/>
      <c r="P1780" s="74"/>
      <c r="Q1780" s="74"/>
      <c r="R1780" s="74"/>
    </row>
    <row r="1781" spans="1:18">
      <c r="A1781" s="29">
        <v>250901001209</v>
      </c>
      <c r="B1781" s="61"/>
      <c r="C1781" s="4" t="s">
        <v>1067</v>
      </c>
      <c r="D1781" s="4" t="s">
        <v>5711</v>
      </c>
      <c r="E1781" s="3" t="s">
        <v>4903</v>
      </c>
      <c r="F1781" s="3" t="s">
        <v>4103</v>
      </c>
      <c r="G1781" s="138" t="s">
        <v>1435</v>
      </c>
      <c r="H1781" s="62"/>
      <c r="J1781" s="3" t="s">
        <v>6242</v>
      </c>
      <c r="K1781" s="13"/>
      <c r="L1781" s="73" t="s">
        <v>6243</v>
      </c>
      <c r="M1781" s="74" t="s">
        <v>6244</v>
      </c>
      <c r="N1781" s="74"/>
      <c r="O1781" s="74"/>
      <c r="P1781" s="74"/>
      <c r="Q1781" s="74"/>
      <c r="R1781" s="74"/>
    </row>
    <row r="1782" spans="1:18">
      <c r="A1782" s="29">
        <v>251125100009</v>
      </c>
      <c r="B1782" s="61"/>
      <c r="C1782" s="4" t="s">
        <v>1067</v>
      </c>
      <c r="D1782" s="4" t="s">
        <v>5711</v>
      </c>
      <c r="E1782" s="7" t="s">
        <v>6245</v>
      </c>
      <c r="F1782" s="3" t="s">
        <v>6246</v>
      </c>
      <c r="G1782" s="137" t="s">
        <v>1435</v>
      </c>
      <c r="H1782" s="62"/>
      <c r="I1782" s="31" t="s">
        <v>1403</v>
      </c>
      <c r="J1782" s="3" t="s">
        <v>6247</v>
      </c>
      <c r="K1782" s="13"/>
      <c r="L1782" s="73"/>
      <c r="M1782" s="74" t="s">
        <v>5946</v>
      </c>
      <c r="N1782" s="74"/>
      <c r="O1782" s="74"/>
      <c r="P1782" s="74"/>
      <c r="Q1782" s="74"/>
      <c r="R1782" s="74"/>
    </row>
    <row r="1783" spans="1:18">
      <c r="A1783" s="29">
        <v>250901001208</v>
      </c>
      <c r="B1783" s="61"/>
      <c r="C1783" s="4" t="s">
        <v>1067</v>
      </c>
      <c r="D1783" s="4" t="s">
        <v>5711</v>
      </c>
      <c r="E1783" s="3" t="s">
        <v>10312</v>
      </c>
      <c r="F1783" s="3" t="s">
        <v>10313</v>
      </c>
      <c r="G1783" s="138" t="s">
        <v>1435</v>
      </c>
      <c r="H1783" s="62"/>
      <c r="J1783" s="3" t="s">
        <v>6008</v>
      </c>
      <c r="K1783" s="13"/>
      <c r="L1783" s="73" t="s">
        <v>6009</v>
      </c>
      <c r="M1783" s="74" t="s">
        <v>6010</v>
      </c>
      <c r="N1783" s="74"/>
      <c r="O1783" s="74"/>
      <c r="P1783" s="74"/>
      <c r="Q1783" s="74"/>
      <c r="R1783" s="74"/>
    </row>
    <row r="1784" spans="1:18">
      <c r="A1784" s="29">
        <v>260422143000</v>
      </c>
      <c r="B1784" s="61"/>
      <c r="C1784" s="4" t="s">
        <v>1067</v>
      </c>
      <c r="D1784" s="4" t="s">
        <v>5711</v>
      </c>
      <c r="E1784" s="3" t="s">
        <v>10828</v>
      </c>
      <c r="F1784" s="3" t="s">
        <v>3461</v>
      </c>
      <c r="G1784" s="343" t="s">
        <v>1435</v>
      </c>
      <c r="H1784" s="62"/>
      <c r="J1784" s="3" t="s">
        <v>10830</v>
      </c>
      <c r="K1784" s="13"/>
      <c r="L1784" s="73"/>
      <c r="M1784" s="74"/>
      <c r="N1784" s="74"/>
      <c r="O1784" s="74"/>
      <c r="P1784" s="74"/>
      <c r="Q1784" s="74"/>
      <c r="R1784" s="74"/>
    </row>
    <row r="1785" spans="1:18">
      <c r="A1785" s="29">
        <v>250317176903</v>
      </c>
      <c r="B1785" s="59" t="s">
        <v>1430</v>
      </c>
      <c r="C1785" s="4" t="s">
        <v>1067</v>
      </c>
      <c r="D1785" s="4" t="s">
        <v>5711</v>
      </c>
      <c r="E1785" s="7" t="s">
        <v>6248</v>
      </c>
      <c r="F1785" s="3" t="s">
        <v>3461</v>
      </c>
      <c r="G1785" s="138" t="s">
        <v>1435</v>
      </c>
      <c r="H1785" s="60"/>
      <c r="J1785" s="64" t="s">
        <v>6249</v>
      </c>
      <c r="K1785" s="13"/>
      <c r="L1785" s="73"/>
      <c r="M1785" s="74"/>
      <c r="N1785" s="74"/>
      <c r="O1785" s="74"/>
      <c r="P1785" s="74"/>
      <c r="Q1785" s="74"/>
      <c r="R1785" s="74"/>
    </row>
    <row r="1786" spans="1:18">
      <c r="A1786" s="29">
        <v>250527100021</v>
      </c>
      <c r="B1786" s="61"/>
      <c r="C1786" s="4" t="s">
        <v>1067</v>
      </c>
      <c r="D1786" s="4" t="s">
        <v>5711</v>
      </c>
      <c r="E1786" s="3" t="s">
        <v>6250</v>
      </c>
      <c r="F1786" s="3" t="s">
        <v>3469</v>
      </c>
      <c r="G1786" s="138" t="s">
        <v>1435</v>
      </c>
      <c r="H1786" s="82"/>
      <c r="J1786" s="109" t="s">
        <v>6251</v>
      </c>
      <c r="K1786" s="11" t="s">
        <v>6252</v>
      </c>
      <c r="L1786" s="73"/>
      <c r="M1786" s="74" t="s">
        <v>6253</v>
      </c>
      <c r="N1786" s="74"/>
      <c r="O1786" s="74"/>
      <c r="P1786" s="74"/>
      <c r="Q1786" s="74"/>
      <c r="R1786" s="74"/>
    </row>
    <row r="1787" spans="1:18">
      <c r="A1787" s="29">
        <v>251105154701</v>
      </c>
      <c r="B1787" s="61"/>
      <c r="C1787" s="4" t="s">
        <v>1067</v>
      </c>
      <c r="D1787" s="4" t="s">
        <v>6254</v>
      </c>
      <c r="E1787" s="7" t="s">
        <v>6255</v>
      </c>
      <c r="F1787" s="3" t="s">
        <v>2738</v>
      </c>
      <c r="G1787" s="137" t="s">
        <v>1435</v>
      </c>
      <c r="H1787" s="60"/>
      <c r="J1787" s="64" t="s">
        <v>6256</v>
      </c>
      <c r="K1787" s="13"/>
      <c r="L1787" s="73"/>
      <c r="M1787" s="74"/>
      <c r="N1787" s="74"/>
      <c r="O1787" s="74"/>
      <c r="P1787" s="74"/>
      <c r="Q1787" s="74"/>
      <c r="R1787" s="74"/>
    </row>
    <row r="1788" spans="1:18">
      <c r="A1788" s="29">
        <v>241112000226</v>
      </c>
      <c r="B1788" s="59" t="s">
        <v>1430</v>
      </c>
      <c r="C1788" s="4" t="s">
        <v>1067</v>
      </c>
      <c r="D1788" s="4" t="s">
        <v>6254</v>
      </c>
      <c r="E1788" s="7" t="s">
        <v>6257</v>
      </c>
      <c r="F1788" s="3" t="s">
        <v>1456</v>
      </c>
      <c r="G1788" s="137" t="s">
        <v>1435</v>
      </c>
      <c r="H1788" s="60"/>
      <c r="J1788" s="64" t="s">
        <v>6258</v>
      </c>
      <c r="K1788" s="11"/>
      <c r="L1788" s="73" t="s">
        <v>6259</v>
      </c>
      <c r="M1788" s="74" t="s">
        <v>6260</v>
      </c>
      <c r="N1788" s="74"/>
      <c r="O1788" s="74" t="s">
        <v>6261</v>
      </c>
      <c r="P1788" s="74"/>
      <c r="Q1788" s="74"/>
      <c r="R1788" s="74"/>
    </row>
    <row r="1789" spans="1:18">
      <c r="A1789" s="29">
        <v>241112000227</v>
      </c>
      <c r="B1789" s="59" t="s">
        <v>1430</v>
      </c>
      <c r="C1789" s="4" t="s">
        <v>1067</v>
      </c>
      <c r="D1789" s="4" t="s">
        <v>6254</v>
      </c>
      <c r="E1789" s="7" t="s">
        <v>6262</v>
      </c>
      <c r="F1789" s="3" t="s">
        <v>2588</v>
      </c>
      <c r="G1789" s="137" t="s">
        <v>1435</v>
      </c>
      <c r="H1789" s="60"/>
      <c r="J1789" s="64" t="s">
        <v>6263</v>
      </c>
      <c r="K1789" s="11" t="s">
        <v>6264</v>
      </c>
      <c r="L1789" s="73" t="s">
        <v>6265</v>
      </c>
      <c r="M1789" s="74" t="s">
        <v>6266</v>
      </c>
      <c r="N1789" s="74" t="s">
        <v>6267</v>
      </c>
      <c r="O1789" s="74" t="s">
        <v>6266</v>
      </c>
      <c r="P1789" s="74" t="s">
        <v>6268</v>
      </c>
      <c r="Q1789" s="74" t="s">
        <v>6220</v>
      </c>
      <c r="R1789" s="74"/>
    </row>
    <row r="1790" spans="1:18">
      <c r="A1790" s="29">
        <v>250730111500</v>
      </c>
      <c r="B1790" s="61"/>
      <c r="C1790" s="4" t="s">
        <v>1067</v>
      </c>
      <c r="D1790" s="4" t="s">
        <v>6254</v>
      </c>
      <c r="E1790" s="3" t="s">
        <v>6269</v>
      </c>
      <c r="F1790" s="3" t="s">
        <v>3118</v>
      </c>
      <c r="G1790" s="137" t="s">
        <v>1435</v>
      </c>
      <c r="H1790" s="62"/>
      <c r="J1790" s="3" t="s">
        <v>6270</v>
      </c>
      <c r="K1790" s="13"/>
      <c r="L1790" s="73"/>
      <c r="M1790" s="74"/>
      <c r="N1790" s="74"/>
      <c r="O1790" s="74"/>
      <c r="P1790" s="74"/>
      <c r="Q1790" s="74"/>
      <c r="R1790" s="74"/>
    </row>
    <row r="1791" spans="1:18">
      <c r="A1791" s="29">
        <v>251105154700</v>
      </c>
      <c r="B1791" s="61"/>
      <c r="C1791" s="4" t="s">
        <v>1067</v>
      </c>
      <c r="D1791" s="4" t="s">
        <v>6254</v>
      </c>
      <c r="E1791" s="7" t="s">
        <v>6271</v>
      </c>
      <c r="F1791" s="3" t="s">
        <v>2738</v>
      </c>
      <c r="G1791" s="137" t="s">
        <v>1435</v>
      </c>
      <c r="H1791" s="60"/>
      <c r="J1791" s="64" t="s">
        <v>6272</v>
      </c>
      <c r="K1791" s="50" t="s">
        <v>6273</v>
      </c>
      <c r="L1791" s="73"/>
      <c r="M1791" s="74"/>
      <c r="N1791" s="74"/>
      <c r="O1791" s="74"/>
      <c r="P1791" s="74"/>
      <c r="Q1791" s="74"/>
      <c r="R1791" s="74"/>
    </row>
    <row r="1792" spans="1:18">
      <c r="A1792" s="29">
        <v>241112000228</v>
      </c>
      <c r="B1792" s="59" t="s">
        <v>1430</v>
      </c>
      <c r="C1792" s="4" t="s">
        <v>1067</v>
      </c>
      <c r="D1792" s="4" t="s">
        <v>6254</v>
      </c>
      <c r="E1792" s="7" t="s">
        <v>5048</v>
      </c>
      <c r="F1792" s="3" t="s">
        <v>1456</v>
      </c>
      <c r="G1792" s="137" t="s">
        <v>1435</v>
      </c>
      <c r="H1792" s="60"/>
      <c r="J1792" s="64" t="s">
        <v>1574</v>
      </c>
      <c r="K1792" s="11"/>
      <c r="L1792" s="73" t="s">
        <v>6274</v>
      </c>
      <c r="M1792" s="74" t="s">
        <v>6275</v>
      </c>
      <c r="N1792" s="74" t="s">
        <v>6276</v>
      </c>
      <c r="O1792" s="74" t="s">
        <v>6275</v>
      </c>
      <c r="P1792" s="74"/>
      <c r="Q1792" s="74" t="s">
        <v>10718</v>
      </c>
      <c r="R1792" s="74"/>
    </row>
    <row r="1793" spans="1:18">
      <c r="A1793" s="29">
        <v>250418220184</v>
      </c>
      <c r="B1793" s="59" t="s">
        <v>1430</v>
      </c>
      <c r="C1793" s="4" t="s">
        <v>1067</v>
      </c>
      <c r="D1793" s="4" t="s">
        <v>6254</v>
      </c>
      <c r="E1793" s="7" t="s">
        <v>5222</v>
      </c>
      <c r="F1793" s="3" t="s">
        <v>2016</v>
      </c>
      <c r="G1793" s="137" t="s">
        <v>1435</v>
      </c>
      <c r="H1793" s="60"/>
      <c r="J1793" s="64" t="s">
        <v>6277</v>
      </c>
      <c r="K1793" s="13"/>
      <c r="L1793" s="73"/>
      <c r="M1793" s="74"/>
      <c r="N1793" s="74"/>
      <c r="O1793" s="74"/>
      <c r="P1793" s="74"/>
      <c r="Q1793" s="74"/>
      <c r="R1793" s="74" t="s">
        <v>4982</v>
      </c>
    </row>
    <row r="1794" spans="1:18">
      <c r="A1794" s="29">
        <v>241112000229</v>
      </c>
      <c r="B1794" s="59" t="s">
        <v>1430</v>
      </c>
      <c r="C1794" s="4" t="s">
        <v>1067</v>
      </c>
      <c r="D1794" s="4" t="s">
        <v>6254</v>
      </c>
      <c r="E1794" s="7" t="s">
        <v>5359</v>
      </c>
      <c r="F1794" s="3" t="s">
        <v>1584</v>
      </c>
      <c r="G1794" s="137" t="s">
        <v>1435</v>
      </c>
      <c r="H1794" s="60"/>
      <c r="I1794" s="339"/>
      <c r="J1794" s="64" t="s">
        <v>1585</v>
      </c>
      <c r="K1794" s="11"/>
      <c r="L1794" s="73" t="s">
        <v>6278</v>
      </c>
      <c r="M1794" s="74" t="s">
        <v>6279</v>
      </c>
      <c r="N1794" s="74" t="s">
        <v>6279</v>
      </c>
      <c r="O1794" s="74" t="s">
        <v>6279</v>
      </c>
      <c r="P1794" s="74"/>
      <c r="Q1794" s="74" t="s">
        <v>10719</v>
      </c>
      <c r="R1794" s="74"/>
    </row>
    <row r="1795" spans="1:18">
      <c r="A1795" s="29">
        <v>241112000230</v>
      </c>
      <c r="B1795" s="59" t="s">
        <v>1430</v>
      </c>
      <c r="C1795" s="4" t="s">
        <v>1067</v>
      </c>
      <c r="D1795" s="4" t="s">
        <v>6254</v>
      </c>
      <c r="E1795" s="7" t="s">
        <v>5364</v>
      </c>
      <c r="F1795" s="3" t="s">
        <v>1456</v>
      </c>
      <c r="G1795" s="137" t="s">
        <v>1435</v>
      </c>
      <c r="H1795" s="60"/>
      <c r="J1795" s="64" t="s">
        <v>6280</v>
      </c>
      <c r="K1795" s="11"/>
      <c r="L1795" s="73" t="s">
        <v>6281</v>
      </c>
      <c r="M1795" s="74" t="s">
        <v>6282</v>
      </c>
      <c r="N1795" s="74"/>
      <c r="O1795" s="74" t="s">
        <v>6282</v>
      </c>
      <c r="P1795" s="74"/>
      <c r="Q1795" s="74"/>
      <c r="R1795" s="74"/>
    </row>
    <row r="1796" spans="1:18">
      <c r="A1796" s="29">
        <v>260430094000</v>
      </c>
      <c r="B1796" s="59" t="s">
        <v>1430</v>
      </c>
      <c r="C1796" s="4" t="s">
        <v>3102</v>
      </c>
      <c r="D1796" s="4" t="s">
        <v>3132</v>
      </c>
      <c r="E1796" s="3" t="s">
        <v>11011</v>
      </c>
      <c r="F1796" s="3" t="s">
        <v>11012</v>
      </c>
      <c r="G1796" s="137" t="s">
        <v>1435</v>
      </c>
      <c r="H1796" s="62"/>
      <c r="J1796" s="3" t="s">
        <v>11013</v>
      </c>
      <c r="K1796" s="13"/>
      <c r="L1796" s="73"/>
      <c r="M1796" s="74"/>
      <c r="N1796" s="74"/>
      <c r="O1796" s="74"/>
      <c r="P1796" s="74"/>
      <c r="Q1796" s="74"/>
      <c r="R1796" s="74"/>
    </row>
    <row r="1797" spans="1:18">
      <c r="A1797" s="29">
        <v>260518101800</v>
      </c>
      <c r="B1797" s="61"/>
      <c r="C1797" s="4" t="s">
        <v>3215</v>
      </c>
      <c r="D1797" s="4" t="s">
        <v>11069</v>
      </c>
      <c r="E1797" s="3" t="s">
        <v>11026</v>
      </c>
      <c r="F1797" s="3" t="s">
        <v>1438</v>
      </c>
      <c r="G1797" s="137" t="s">
        <v>1435</v>
      </c>
      <c r="H1797" s="62"/>
      <c r="J1797" s="3" t="s">
        <v>11027</v>
      </c>
      <c r="K1797" s="13"/>
      <c r="L1797" s="73"/>
      <c r="M1797" s="74"/>
      <c r="N1797" s="74"/>
      <c r="O1797" s="74"/>
      <c r="P1797" s="74"/>
      <c r="Q1797" s="74"/>
      <c r="R1797" s="74"/>
    </row>
    <row r="1798" spans="1:18">
      <c r="A1798" s="29">
        <v>260518102200</v>
      </c>
      <c r="B1798" s="61"/>
      <c r="C1798" s="4" t="s">
        <v>3215</v>
      </c>
      <c r="D1798" s="4" t="s">
        <v>11069</v>
      </c>
      <c r="E1798" s="3" t="s">
        <v>11028</v>
      </c>
      <c r="F1798" s="3" t="s">
        <v>1438</v>
      </c>
      <c r="G1798" s="137" t="s">
        <v>1435</v>
      </c>
      <c r="H1798" s="62"/>
      <c r="J1798" s="3" t="s">
        <v>11029</v>
      </c>
      <c r="K1798" s="13"/>
      <c r="L1798" s="73"/>
      <c r="M1798" s="74"/>
      <c r="N1798" s="74"/>
      <c r="O1798" s="74"/>
      <c r="P1798" s="74"/>
      <c r="Q1798" s="74"/>
      <c r="R1798" s="74"/>
    </row>
    <row r="1799" spans="1:18">
      <c r="A1799" s="29">
        <v>260518102400</v>
      </c>
      <c r="B1799" s="61"/>
      <c r="C1799" s="4" t="s">
        <v>3215</v>
      </c>
      <c r="D1799" s="4" t="s">
        <v>11069</v>
      </c>
      <c r="E1799" s="3" t="s">
        <v>11166</v>
      </c>
      <c r="F1799" s="3" t="s">
        <v>3617</v>
      </c>
      <c r="G1799" s="137" t="s">
        <v>1435</v>
      </c>
      <c r="H1799" s="62"/>
      <c r="J1799" s="3" t="s">
        <v>11030</v>
      </c>
      <c r="K1799" s="13"/>
      <c r="L1799" s="73"/>
      <c r="M1799" s="74"/>
      <c r="N1799" s="74"/>
      <c r="O1799" s="74"/>
      <c r="P1799" s="74"/>
      <c r="Q1799" s="74"/>
      <c r="R1799" s="74"/>
    </row>
    <row r="1800" spans="1:18">
      <c r="A1800" s="29">
        <v>260518102600</v>
      </c>
      <c r="B1800" s="61"/>
      <c r="C1800" s="4" t="s">
        <v>3215</v>
      </c>
      <c r="D1800" s="4" t="s">
        <v>11069</v>
      </c>
      <c r="E1800" s="3" t="s">
        <v>11167</v>
      </c>
      <c r="F1800" s="3" t="s">
        <v>3617</v>
      </c>
      <c r="G1800" s="137" t="s">
        <v>1435</v>
      </c>
      <c r="H1800" s="62"/>
      <c r="J1800" s="3" t="s">
        <v>11031</v>
      </c>
      <c r="K1800" s="13"/>
      <c r="L1800" s="73"/>
      <c r="M1800" s="74"/>
      <c r="N1800" s="74"/>
      <c r="O1800" s="74"/>
      <c r="P1800" s="74"/>
      <c r="Q1800" s="74"/>
      <c r="R1800" s="74"/>
    </row>
    <row r="1801" spans="1:18">
      <c r="A1801" s="29">
        <v>260518103000</v>
      </c>
      <c r="B1801" s="61"/>
      <c r="C1801" s="4" t="s">
        <v>3215</v>
      </c>
      <c r="D1801" s="4" t="s">
        <v>11069</v>
      </c>
      <c r="E1801" s="3" t="s">
        <v>11032</v>
      </c>
      <c r="F1801" s="3" t="s">
        <v>10581</v>
      </c>
      <c r="G1801" s="137" t="s">
        <v>1435</v>
      </c>
      <c r="H1801" s="62"/>
      <c r="J1801" s="3" t="s">
        <v>11033</v>
      </c>
      <c r="K1801" s="13"/>
      <c r="L1801" s="73"/>
      <c r="M1801" s="74"/>
      <c r="N1801" s="74"/>
      <c r="O1801" s="74"/>
      <c r="P1801" s="74"/>
      <c r="Q1801" s="74"/>
      <c r="R1801" s="74"/>
    </row>
    <row r="1802" spans="1:18">
      <c r="A1802" s="29">
        <v>260518103200</v>
      </c>
      <c r="B1802" s="61"/>
      <c r="C1802" s="4" t="s">
        <v>3215</v>
      </c>
      <c r="D1802" s="4" t="s">
        <v>11069</v>
      </c>
      <c r="E1802" s="3" t="s">
        <v>11034</v>
      </c>
      <c r="F1802" s="3" t="s">
        <v>10581</v>
      </c>
      <c r="G1802" s="137" t="s">
        <v>1435</v>
      </c>
      <c r="H1802" s="62"/>
      <c r="J1802" s="3" t="s">
        <v>11035</v>
      </c>
      <c r="K1802" s="13"/>
      <c r="L1802" s="73"/>
      <c r="M1802" s="74"/>
      <c r="N1802" s="74"/>
      <c r="O1802" s="74"/>
      <c r="P1802" s="74"/>
      <c r="Q1802" s="74"/>
      <c r="R1802" s="74"/>
    </row>
    <row r="1803" spans="1:18">
      <c r="A1803" s="29">
        <v>260518103400</v>
      </c>
      <c r="B1803" s="61"/>
      <c r="C1803" s="4" t="s">
        <v>3215</v>
      </c>
      <c r="D1803" s="4" t="s">
        <v>11069</v>
      </c>
      <c r="E1803" s="3" t="s">
        <v>11036</v>
      </c>
      <c r="F1803" s="3" t="s">
        <v>5876</v>
      </c>
      <c r="G1803" s="137" t="s">
        <v>1435</v>
      </c>
      <c r="H1803" s="62"/>
      <c r="J1803" s="3" t="s">
        <v>11037</v>
      </c>
      <c r="K1803" s="13"/>
      <c r="L1803" s="73"/>
      <c r="M1803" s="74"/>
      <c r="N1803" s="74"/>
      <c r="O1803" s="74"/>
      <c r="P1803" s="74"/>
      <c r="Q1803" s="74"/>
      <c r="R1803" s="74"/>
    </row>
    <row r="1804" spans="1:18">
      <c r="A1804" s="29">
        <v>260518103600</v>
      </c>
      <c r="B1804" s="61"/>
      <c r="C1804" s="4" t="s">
        <v>3215</v>
      </c>
      <c r="D1804" s="4" t="s">
        <v>11069</v>
      </c>
      <c r="E1804" s="3" t="s">
        <v>11038</v>
      </c>
      <c r="F1804" s="3" t="s">
        <v>10581</v>
      </c>
      <c r="G1804" s="137" t="s">
        <v>1435</v>
      </c>
      <c r="H1804" s="62"/>
      <c r="J1804" s="3" t="s">
        <v>11039</v>
      </c>
      <c r="K1804" s="13"/>
      <c r="L1804" s="73"/>
      <c r="M1804" s="74"/>
      <c r="N1804" s="74"/>
      <c r="O1804" s="74"/>
      <c r="P1804" s="74"/>
      <c r="Q1804" s="74"/>
      <c r="R1804" s="74"/>
    </row>
    <row r="1805" spans="1:18">
      <c r="A1805" s="29">
        <v>260518105700</v>
      </c>
      <c r="B1805" s="61"/>
      <c r="C1805" s="4" t="s">
        <v>3215</v>
      </c>
      <c r="D1805" s="4" t="s">
        <v>11069</v>
      </c>
      <c r="E1805" s="3" t="s">
        <v>11040</v>
      </c>
      <c r="F1805" s="3" t="s">
        <v>5876</v>
      </c>
      <c r="G1805" s="137" t="s">
        <v>1435</v>
      </c>
      <c r="H1805" s="62"/>
      <c r="J1805" s="3" t="s">
        <v>11041</v>
      </c>
      <c r="K1805" s="13"/>
      <c r="L1805" s="73"/>
      <c r="M1805" s="74"/>
      <c r="N1805" s="74"/>
      <c r="O1805" s="74"/>
      <c r="P1805" s="74"/>
      <c r="Q1805" s="74"/>
      <c r="R1805" s="74"/>
    </row>
    <row r="1806" spans="1:18">
      <c r="A1806" s="29">
        <v>260518121500</v>
      </c>
      <c r="B1806" s="61"/>
      <c r="C1806" s="4" t="s">
        <v>1602</v>
      </c>
      <c r="D1806" s="4" t="s">
        <v>1830</v>
      </c>
      <c r="E1806" s="3" t="s">
        <v>11043</v>
      </c>
      <c r="F1806" s="3" t="s">
        <v>1506</v>
      </c>
      <c r="G1806" s="137" t="s">
        <v>1435</v>
      </c>
      <c r="H1806" s="62"/>
      <c r="J1806" s="3" t="s">
        <v>11043</v>
      </c>
      <c r="K1806" s="13"/>
      <c r="L1806" s="73"/>
      <c r="M1806" s="74"/>
      <c r="N1806" s="74"/>
      <c r="O1806" s="74"/>
      <c r="P1806" s="74"/>
      <c r="Q1806" s="74"/>
      <c r="R1806" s="74"/>
    </row>
    <row r="1807" spans="1:18">
      <c r="A1807" s="29">
        <v>260519100200</v>
      </c>
      <c r="B1807" s="61"/>
      <c r="C1807" s="4" t="s">
        <v>1602</v>
      </c>
      <c r="D1807" s="4" t="s">
        <v>2475</v>
      </c>
      <c r="E1807" s="3" t="s">
        <v>11047</v>
      </c>
      <c r="F1807" s="3" t="s">
        <v>11048</v>
      </c>
      <c r="G1807" s="137" t="s">
        <v>1435</v>
      </c>
      <c r="H1807" s="62"/>
      <c r="J1807" s="3" t="s">
        <v>11054</v>
      </c>
      <c r="K1807" s="13"/>
      <c r="L1807" s="73"/>
      <c r="M1807" s="74"/>
      <c r="N1807" s="74"/>
      <c r="O1807" s="74"/>
      <c r="P1807" s="74"/>
      <c r="Q1807" s="74"/>
      <c r="R1807" s="74"/>
    </row>
    <row r="1808" spans="1:18">
      <c r="A1808" s="29">
        <v>260519101000</v>
      </c>
      <c r="B1808" s="61"/>
      <c r="C1808" s="4" t="s">
        <v>1602</v>
      </c>
      <c r="D1808" s="4" t="s">
        <v>2475</v>
      </c>
      <c r="E1808" s="3" t="s">
        <v>11049</v>
      </c>
      <c r="F1808" s="3" t="s">
        <v>11050</v>
      </c>
      <c r="G1808" s="137" t="s">
        <v>1435</v>
      </c>
      <c r="H1808" s="62"/>
      <c r="J1808" s="3" t="s">
        <v>11055</v>
      </c>
      <c r="K1808" s="13"/>
      <c r="L1808" s="73"/>
      <c r="M1808" s="74"/>
      <c r="N1808" s="74"/>
      <c r="O1808" s="74"/>
      <c r="P1808" s="74"/>
      <c r="Q1808" s="74"/>
      <c r="R1808" s="74"/>
    </row>
    <row r="1809" spans="1:18">
      <c r="A1809" s="29">
        <v>260526110000</v>
      </c>
      <c r="B1809" s="61"/>
      <c r="C1809" s="4" t="s">
        <v>3102</v>
      </c>
      <c r="D1809" s="4" t="s">
        <v>3132</v>
      </c>
      <c r="E1809" s="281" t="s">
        <v>11077</v>
      </c>
      <c r="F1809" s="3" t="s">
        <v>1456</v>
      </c>
      <c r="G1809" s="137" t="s">
        <v>1435</v>
      </c>
      <c r="H1809" s="62"/>
      <c r="J1809" s="3" t="s">
        <v>11078</v>
      </c>
      <c r="K1809" s="13"/>
      <c r="L1809" s="73"/>
      <c r="M1809" s="74"/>
      <c r="N1809" s="74"/>
      <c r="O1809" s="74"/>
      <c r="P1809" s="74"/>
      <c r="Q1809" s="74"/>
      <c r="R1809" s="74"/>
    </row>
    <row r="1810" spans="1:18">
      <c r="A1810" s="29">
        <v>260526110800</v>
      </c>
      <c r="B1810" s="61"/>
      <c r="C1810" s="4" t="s">
        <v>1453</v>
      </c>
      <c r="D1810" s="4" t="s">
        <v>1454</v>
      </c>
      <c r="E1810" s="3" t="s">
        <v>11080</v>
      </c>
      <c r="F1810" s="281" t="s">
        <v>11081</v>
      </c>
      <c r="G1810" s="137" t="s">
        <v>1435</v>
      </c>
      <c r="H1810" s="62"/>
      <c r="J1810" s="3" t="s">
        <v>11082</v>
      </c>
      <c r="K1810" s="13"/>
      <c r="L1810" s="73"/>
      <c r="M1810" s="74"/>
      <c r="N1810" s="74"/>
      <c r="O1810" s="74"/>
      <c r="P1810" s="74"/>
      <c r="Q1810" s="74"/>
      <c r="R1810" s="74"/>
    </row>
    <row r="1811" spans="1:18">
      <c r="A1811" s="29">
        <v>260526111000</v>
      </c>
      <c r="B1811" s="61"/>
      <c r="C1811" s="4" t="s">
        <v>1453</v>
      </c>
      <c r="D1811" s="4" t="s">
        <v>1454</v>
      </c>
      <c r="E1811" s="3" t="s">
        <v>11087</v>
      </c>
      <c r="F1811" s="281" t="s">
        <v>2881</v>
      </c>
      <c r="G1811" s="137" t="s">
        <v>1435</v>
      </c>
      <c r="H1811" s="62"/>
      <c r="J1811" s="3" t="s">
        <v>11088</v>
      </c>
      <c r="K1811" s="13"/>
      <c r="L1811" s="73"/>
      <c r="M1811" s="74"/>
      <c r="N1811" s="74"/>
      <c r="O1811" s="74"/>
      <c r="P1811" s="74"/>
      <c r="Q1811" s="74"/>
      <c r="R1811" s="74"/>
    </row>
    <row r="1812" spans="1:18">
      <c r="A1812" s="29">
        <v>260526111200</v>
      </c>
      <c r="B1812" s="61"/>
      <c r="C1812" s="4" t="s">
        <v>1453</v>
      </c>
      <c r="D1812" s="4" t="s">
        <v>1454</v>
      </c>
      <c r="E1812" s="3" t="s">
        <v>11089</v>
      </c>
      <c r="F1812" s="3" t="s">
        <v>1456</v>
      </c>
      <c r="G1812" s="137" t="s">
        <v>1435</v>
      </c>
      <c r="H1812" s="62"/>
      <c r="J1812" s="3" t="s">
        <v>11090</v>
      </c>
      <c r="K1812" s="13"/>
      <c r="L1812" s="73"/>
      <c r="M1812" s="74"/>
      <c r="N1812" s="74"/>
      <c r="O1812" s="74"/>
      <c r="P1812" s="74"/>
      <c r="Q1812" s="74"/>
      <c r="R1812" s="74"/>
    </row>
    <row r="1813" spans="1:18">
      <c r="A1813" s="29">
        <v>260526111400</v>
      </c>
      <c r="B1813" s="61"/>
      <c r="C1813" s="4" t="s">
        <v>1453</v>
      </c>
      <c r="D1813" s="4" t="s">
        <v>1454</v>
      </c>
      <c r="E1813" s="3" t="s">
        <v>11162</v>
      </c>
      <c r="F1813" s="281" t="s">
        <v>1554</v>
      </c>
      <c r="G1813" s="137" t="s">
        <v>1435</v>
      </c>
      <c r="H1813" s="62"/>
      <c r="J1813" s="3" t="s">
        <v>11091</v>
      </c>
      <c r="K1813" s="13"/>
      <c r="L1813" s="73"/>
      <c r="M1813" s="74"/>
      <c r="N1813" s="74"/>
      <c r="O1813" s="74"/>
      <c r="P1813" s="74"/>
      <c r="Q1813" s="74"/>
      <c r="R1813" s="74"/>
    </row>
    <row r="1814" spans="1:18">
      <c r="A1814" s="29">
        <v>260526111600</v>
      </c>
      <c r="B1814" s="61"/>
      <c r="C1814" s="4" t="s">
        <v>1453</v>
      </c>
      <c r="D1814" s="4" t="s">
        <v>1454</v>
      </c>
      <c r="E1814" s="3" t="s">
        <v>11092</v>
      </c>
      <c r="F1814" s="3" t="s">
        <v>1506</v>
      </c>
      <c r="G1814" s="137" t="s">
        <v>1435</v>
      </c>
      <c r="H1814" s="62"/>
      <c r="J1814" s="3" t="s">
        <v>11093</v>
      </c>
      <c r="K1814" s="13"/>
      <c r="L1814" s="73"/>
      <c r="M1814" s="74"/>
      <c r="N1814" s="74"/>
      <c r="O1814" s="74"/>
      <c r="P1814" s="74"/>
      <c r="Q1814" s="74"/>
      <c r="R1814" s="74"/>
    </row>
    <row r="1815" spans="1:18">
      <c r="A1815" s="29">
        <v>260526111800</v>
      </c>
      <c r="B1815" s="61"/>
      <c r="C1815" s="4" t="s">
        <v>1453</v>
      </c>
      <c r="D1815" s="4" t="s">
        <v>1454</v>
      </c>
      <c r="E1815" s="3" t="s">
        <v>11094</v>
      </c>
      <c r="F1815" s="3" t="s">
        <v>1459</v>
      </c>
      <c r="G1815" s="137" t="s">
        <v>1435</v>
      </c>
      <c r="H1815" s="62"/>
      <c r="J1815" s="3" t="s">
        <v>11095</v>
      </c>
      <c r="K1815" s="13"/>
      <c r="L1815" s="73"/>
      <c r="M1815" s="74"/>
      <c r="N1815" s="74"/>
      <c r="O1815" s="74"/>
      <c r="P1815" s="74"/>
      <c r="Q1815" s="74"/>
      <c r="R1815" s="74"/>
    </row>
    <row r="1816" spans="1:18">
      <c r="A1816" s="29">
        <v>260422171100</v>
      </c>
      <c r="B1816" s="61"/>
      <c r="C1816" s="4" t="s">
        <v>11137</v>
      </c>
      <c r="D1816" s="4" t="s">
        <v>5258</v>
      </c>
      <c r="E1816" s="3" t="s">
        <v>11138</v>
      </c>
      <c r="F1816" s="3" t="s">
        <v>1531</v>
      </c>
      <c r="G1816" s="137" t="s">
        <v>1435</v>
      </c>
      <c r="H1816" s="62"/>
      <c r="J1816" s="3" t="s">
        <v>11139</v>
      </c>
      <c r="K1816" s="13"/>
      <c r="L1816" s="73" t="s">
        <v>5356</v>
      </c>
      <c r="M1816" s="74" t="s">
        <v>5357</v>
      </c>
      <c r="N1816" s="74" t="s">
        <v>5358</v>
      </c>
      <c r="O1816" s="74" t="s">
        <v>10675</v>
      </c>
      <c r="P1816" s="74"/>
      <c r="Q1816" s="74"/>
      <c r="R1816" s="74"/>
    </row>
    <row r="1817" spans="1:18">
      <c r="A1817" s="29">
        <v>260526120800</v>
      </c>
      <c r="B1817" s="61"/>
      <c r="C1817" s="4" t="s">
        <v>1067</v>
      </c>
      <c r="D1817" s="44" t="s">
        <v>5626</v>
      </c>
      <c r="E1817" s="3" t="s">
        <v>11114</v>
      </c>
      <c r="F1817" s="3" t="s">
        <v>1506</v>
      </c>
      <c r="G1817" s="137" t="s">
        <v>1435</v>
      </c>
      <c r="H1817" s="62"/>
      <c r="J1817" s="3" t="s">
        <v>11115</v>
      </c>
      <c r="K1817" s="13"/>
      <c r="L1817" s="73"/>
      <c r="M1817" s="74"/>
      <c r="N1817" s="74"/>
      <c r="O1817" s="74"/>
      <c r="P1817" s="74"/>
      <c r="Q1817" s="74"/>
      <c r="R1817" s="74"/>
    </row>
    <row r="1818" spans="1:18">
      <c r="A1818" s="29">
        <v>260526121000</v>
      </c>
      <c r="B1818" s="61"/>
      <c r="C1818" s="4" t="s">
        <v>1067</v>
      </c>
      <c r="D1818" s="44" t="s">
        <v>5626</v>
      </c>
      <c r="E1818" s="3" t="s">
        <v>11116</v>
      </c>
      <c r="F1818" s="3" t="s">
        <v>1506</v>
      </c>
      <c r="G1818" s="137" t="s">
        <v>1435</v>
      </c>
      <c r="H1818" s="62"/>
      <c r="J1818" s="3" t="s">
        <v>11118</v>
      </c>
      <c r="K1818" s="13"/>
      <c r="L1818" s="73"/>
      <c r="M1818" s="74"/>
      <c r="N1818" s="74"/>
      <c r="O1818" s="74"/>
      <c r="P1818" s="74"/>
      <c r="Q1818" s="74"/>
      <c r="R1818" s="74"/>
    </row>
    <row r="1819" spans="1:18">
      <c r="A1819" s="29">
        <v>260526121200</v>
      </c>
      <c r="B1819" s="61"/>
      <c r="C1819" s="4" t="s">
        <v>1067</v>
      </c>
      <c r="D1819" s="44" t="s">
        <v>5626</v>
      </c>
      <c r="E1819" s="3" t="s">
        <v>11117</v>
      </c>
      <c r="F1819" s="3" t="s">
        <v>1506</v>
      </c>
      <c r="G1819" s="137" t="s">
        <v>1435</v>
      </c>
      <c r="H1819" s="62"/>
      <c r="J1819" s="3" t="s">
        <v>11119</v>
      </c>
      <c r="K1819" s="13"/>
      <c r="L1819" s="73"/>
      <c r="M1819" s="74"/>
      <c r="N1819" s="74"/>
      <c r="O1819" s="74"/>
      <c r="P1819" s="74"/>
      <c r="Q1819" s="74"/>
      <c r="R1819" s="74"/>
    </row>
    <row r="1820" spans="1:18">
      <c r="A1820" s="29">
        <v>260526121400</v>
      </c>
      <c r="B1820" s="61"/>
      <c r="C1820" s="4" t="s">
        <v>1067</v>
      </c>
      <c r="D1820" s="44" t="s">
        <v>5626</v>
      </c>
      <c r="E1820" s="3" t="s">
        <v>11169</v>
      </c>
      <c r="F1820" s="3" t="s">
        <v>1506</v>
      </c>
      <c r="G1820" s="137" t="s">
        <v>1435</v>
      </c>
      <c r="H1820" s="62"/>
      <c r="J1820" s="3" t="s">
        <v>11120</v>
      </c>
      <c r="K1820" s="13"/>
      <c r="L1820" s="73"/>
      <c r="M1820" s="74"/>
      <c r="N1820" s="74"/>
      <c r="O1820" s="74"/>
      <c r="P1820" s="74"/>
      <c r="Q1820" s="74"/>
      <c r="R1820" s="74"/>
    </row>
    <row r="1821" spans="1:18">
      <c r="A1821" s="29">
        <v>260526130000</v>
      </c>
      <c r="B1821" s="61"/>
      <c r="C1821" s="4" t="s">
        <v>1453</v>
      </c>
      <c r="D1821" s="4" t="s">
        <v>1454</v>
      </c>
      <c r="E1821" s="3" t="s">
        <v>11121</v>
      </c>
      <c r="F1821" s="3" t="s">
        <v>11122</v>
      </c>
      <c r="G1821" s="138" t="s">
        <v>1435</v>
      </c>
      <c r="H1821" s="62"/>
      <c r="J1821" s="3" t="s">
        <v>11123</v>
      </c>
      <c r="K1821" s="13"/>
      <c r="L1821" s="73"/>
      <c r="M1821" s="74"/>
      <c r="N1821" s="74"/>
      <c r="O1821" s="74"/>
      <c r="P1821" s="74"/>
      <c r="Q1821" s="74"/>
      <c r="R1821" s="74"/>
    </row>
    <row r="1822" spans="1:18">
      <c r="A1822" s="29">
        <v>260526130500</v>
      </c>
      <c r="B1822" s="61"/>
      <c r="C1822" s="4" t="s">
        <v>3215</v>
      </c>
      <c r="D1822" s="4" t="s">
        <v>4004</v>
      </c>
      <c r="E1822" s="3" t="s">
        <v>11128</v>
      </c>
      <c r="F1822" s="3" t="s">
        <v>3859</v>
      </c>
      <c r="G1822" s="138" t="s">
        <v>1435</v>
      </c>
      <c r="H1822" s="62"/>
      <c r="J1822" s="3" t="s">
        <v>11129</v>
      </c>
      <c r="K1822" s="13"/>
      <c r="L1822" s="73"/>
      <c r="M1822" s="74"/>
      <c r="N1822" s="74"/>
      <c r="O1822" s="74"/>
      <c r="P1822" s="74"/>
      <c r="Q1822" s="74"/>
      <c r="R1822" s="74"/>
    </row>
    <row r="1823" spans="1:18">
      <c r="A1823" s="29">
        <v>260526131600</v>
      </c>
      <c r="B1823" s="61"/>
      <c r="C1823" s="4" t="s">
        <v>1453</v>
      </c>
      <c r="D1823" s="4" t="s">
        <v>1454</v>
      </c>
      <c r="E1823" s="3" t="s">
        <v>11133</v>
      </c>
      <c r="F1823" s="3" t="s">
        <v>1506</v>
      </c>
      <c r="G1823" s="138" t="s">
        <v>1435</v>
      </c>
      <c r="H1823" s="62"/>
      <c r="J1823" s="3" t="s">
        <v>11134</v>
      </c>
      <c r="K1823" s="13"/>
      <c r="L1823" s="73"/>
      <c r="M1823" s="74"/>
      <c r="N1823" s="74"/>
      <c r="O1823" s="74"/>
      <c r="P1823" s="74"/>
      <c r="Q1823" s="74"/>
      <c r="R1823" s="74"/>
    </row>
    <row r="1824" spans="1:18">
      <c r="A1824" s="29">
        <v>260526131700</v>
      </c>
      <c r="B1824" s="61"/>
      <c r="C1824" s="4" t="s">
        <v>3102</v>
      </c>
      <c r="D1824" s="4" t="s">
        <v>3132</v>
      </c>
      <c r="E1824" s="3" t="s">
        <v>11155</v>
      </c>
      <c r="F1824" s="3" t="s">
        <v>3061</v>
      </c>
      <c r="G1824" s="137" t="s">
        <v>1435</v>
      </c>
      <c r="H1824" s="62"/>
      <c r="J1824" s="3" t="s">
        <v>11135</v>
      </c>
      <c r="K1824" s="13"/>
      <c r="L1824" s="73"/>
      <c r="M1824" s="74"/>
      <c r="N1824" s="74"/>
      <c r="O1824" s="74"/>
      <c r="P1824" s="74"/>
      <c r="Q1824" s="74"/>
      <c r="R1824" s="74"/>
    </row>
    <row r="1825" spans="1:18">
      <c r="A1825" s="29">
        <v>260528140500</v>
      </c>
      <c r="B1825" s="61"/>
      <c r="C1825" s="4" t="s">
        <v>3102</v>
      </c>
      <c r="D1825" s="4" t="s">
        <v>3132</v>
      </c>
      <c r="E1825" s="3" t="s">
        <v>11140</v>
      </c>
      <c r="F1825" s="3" t="s">
        <v>1748</v>
      </c>
      <c r="G1825" s="137" t="s">
        <v>1435</v>
      </c>
      <c r="H1825" s="62"/>
      <c r="J1825" s="3" t="s">
        <v>11141</v>
      </c>
      <c r="K1825" s="13"/>
      <c r="L1825" s="73"/>
      <c r="M1825" s="74"/>
      <c r="N1825" s="74"/>
      <c r="O1825" s="74"/>
      <c r="P1825" s="74"/>
      <c r="Q1825" s="74"/>
      <c r="R1825" s="74"/>
    </row>
    <row r="1826" spans="1:18">
      <c r="A1826" s="29">
        <v>260528140700</v>
      </c>
      <c r="C1826" s="4" t="s">
        <v>3102</v>
      </c>
      <c r="D1826" s="4" t="s">
        <v>3132</v>
      </c>
      <c r="E1826" s="358" t="s">
        <v>11142</v>
      </c>
      <c r="F1826" s="3" t="s">
        <v>1748</v>
      </c>
      <c r="G1826" s="137" t="s">
        <v>1435</v>
      </c>
      <c r="J1826" s="3" t="s">
        <v>11143</v>
      </c>
    </row>
    <row r="1827" spans="1:18">
      <c r="A1827" s="29">
        <v>260528140800</v>
      </c>
      <c r="B1827" s="61"/>
      <c r="C1827" s="4" t="s">
        <v>3102</v>
      </c>
      <c r="D1827" s="4" t="s">
        <v>3132</v>
      </c>
      <c r="E1827" s="3" t="s">
        <v>11144</v>
      </c>
      <c r="F1827" s="3" t="s">
        <v>1748</v>
      </c>
      <c r="G1827" s="137" t="s">
        <v>1435</v>
      </c>
      <c r="H1827" s="62"/>
      <c r="J1827" s="3" t="s">
        <v>11145</v>
      </c>
      <c r="K1827" s="13"/>
      <c r="L1827" s="73"/>
      <c r="M1827" s="74"/>
      <c r="N1827" s="74"/>
      <c r="O1827" s="74"/>
      <c r="P1827" s="74"/>
      <c r="Q1827" s="74"/>
      <c r="R1827" s="74"/>
    </row>
    <row r="1828" spans="1:18">
      <c r="A1828" s="29">
        <v>260528142000</v>
      </c>
      <c r="B1828" s="61"/>
      <c r="C1828" s="4" t="s">
        <v>1067</v>
      </c>
      <c r="D1828" s="4" t="s">
        <v>5643</v>
      </c>
      <c r="E1828" s="3" t="s">
        <v>11147</v>
      </c>
      <c r="F1828" s="3" t="s">
        <v>1456</v>
      </c>
      <c r="G1828" s="137" t="s">
        <v>1435</v>
      </c>
      <c r="H1828" s="62"/>
      <c r="J1828" s="3" t="s">
        <v>11148</v>
      </c>
      <c r="K1828" s="13"/>
      <c r="L1828" s="73"/>
      <c r="M1828" s="74"/>
      <c r="N1828" s="74"/>
      <c r="O1828" s="74"/>
      <c r="P1828" s="74"/>
      <c r="Q1828" s="74"/>
      <c r="R1828" s="74"/>
    </row>
    <row r="1829" spans="1:18">
      <c r="A1829" s="29">
        <v>260529115100</v>
      </c>
      <c r="B1829" s="61"/>
      <c r="C1829" s="4" t="s">
        <v>3215</v>
      </c>
      <c r="D1829" s="4" t="s">
        <v>11069</v>
      </c>
      <c r="E1829" s="3" t="s">
        <v>10879</v>
      </c>
      <c r="F1829" s="3" t="s">
        <v>10880</v>
      </c>
      <c r="G1829" s="137" t="s">
        <v>1435</v>
      </c>
      <c r="H1829" s="62"/>
      <c r="J1829" s="3" t="s">
        <v>10895</v>
      </c>
      <c r="K1829" s="13"/>
      <c r="L1829" s="73"/>
      <c r="M1829" s="74"/>
      <c r="N1829" s="74"/>
      <c r="O1829" s="74"/>
      <c r="P1829" s="74"/>
      <c r="Q1829" s="74"/>
      <c r="R1829" s="74"/>
    </row>
    <row r="1830" spans="1:18">
      <c r="A1830" s="29">
        <v>260605090000</v>
      </c>
      <c r="B1830" s="61"/>
      <c r="C1830" s="4" t="s">
        <v>1067</v>
      </c>
      <c r="D1830" s="4" t="s">
        <v>5209</v>
      </c>
      <c r="E1830" s="3" t="s">
        <v>11183</v>
      </c>
      <c r="F1830" s="3" t="s">
        <v>1456</v>
      </c>
      <c r="G1830" s="137" t="s">
        <v>1435</v>
      </c>
      <c r="H1830" s="62"/>
      <c r="J1830" s="3" t="s">
        <v>11184</v>
      </c>
      <c r="K1830" s="13"/>
      <c r="L1830" s="73"/>
      <c r="M1830" s="74"/>
      <c r="N1830" s="74"/>
      <c r="O1830" s="74"/>
      <c r="P1830" s="74"/>
      <c r="Q1830" s="74"/>
      <c r="R1830" s="74"/>
    </row>
    <row r="1831" spans="1:18">
      <c r="A1831" s="29">
        <v>260605090500</v>
      </c>
      <c r="B1831" s="61"/>
      <c r="C1831" s="4" t="s">
        <v>1067</v>
      </c>
      <c r="D1831" s="4" t="s">
        <v>5209</v>
      </c>
      <c r="E1831" s="3" t="s">
        <v>11185</v>
      </c>
      <c r="F1831" s="3" t="s">
        <v>1978</v>
      </c>
      <c r="G1831" s="137" t="s">
        <v>1435</v>
      </c>
      <c r="H1831" s="62"/>
      <c r="J1831" s="3" t="s">
        <v>11186</v>
      </c>
      <c r="K1831" s="13"/>
      <c r="L1831" s="73"/>
      <c r="M1831" s="74"/>
      <c r="N1831" s="74"/>
      <c r="O1831" s="74"/>
      <c r="P1831" s="74"/>
      <c r="Q1831" s="74"/>
      <c r="R1831" s="74"/>
    </row>
    <row r="1832" spans="1:18">
      <c r="A1832" s="29">
        <v>260608100200</v>
      </c>
      <c r="B1832" s="61"/>
      <c r="C1832" s="4" t="s">
        <v>1067</v>
      </c>
      <c r="D1832" s="4" t="s">
        <v>5711</v>
      </c>
      <c r="E1832" s="3" t="s">
        <v>11196</v>
      </c>
      <c r="F1832" s="3" t="s">
        <v>11197</v>
      </c>
      <c r="G1832" s="137" t="s">
        <v>1435</v>
      </c>
      <c r="H1832" s="62"/>
      <c r="J1832" s="3" t="s">
        <v>11204</v>
      </c>
      <c r="K1832" s="13"/>
      <c r="L1832" s="73"/>
      <c r="M1832" s="74"/>
      <c r="N1832" s="74"/>
      <c r="O1832" s="74"/>
      <c r="P1832" s="74"/>
      <c r="Q1832" s="74"/>
      <c r="R1832" s="74"/>
    </row>
  </sheetData>
  <phoneticPr fontId="4" type="noConversion"/>
  <pageMargins left="0.7" right="0.7" top="0.75" bottom="0.75" header="0.3" footer="0.3"/>
  <pageSetup paperSize="9"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8CFE3-E384-4326-BD4E-953D36181354}">
  <sheetPr codeName="Feuil31"/>
  <dimension ref="A1:I241"/>
  <sheetViews>
    <sheetView topLeftCell="A75" workbookViewId="0">
      <selection activeCell="J75" sqref="J1:J1048576"/>
    </sheetView>
  </sheetViews>
  <sheetFormatPr baseColWidth="10" defaultColWidth="11.453125" defaultRowHeight="14.5"/>
  <cols>
    <col min="1" max="1" width="30.54296875" bestFit="1" customWidth="1"/>
    <col min="2" max="2" width="59.1796875" customWidth="1"/>
    <col min="3" max="3" width="9.81640625" bestFit="1" customWidth="1"/>
    <col min="4" max="4" width="70.453125" bestFit="1" customWidth="1"/>
    <col min="9" max="9" width="37.54296875" customWidth="1"/>
  </cols>
  <sheetData>
    <row r="1" spans="1:9" ht="43.5">
      <c r="A1" s="10" t="s">
        <v>6323</v>
      </c>
      <c r="B1" s="10" t="s">
        <v>6324</v>
      </c>
      <c r="C1" s="10" t="s">
        <v>1391</v>
      </c>
      <c r="D1" s="10" t="s">
        <v>6325</v>
      </c>
      <c r="E1" s="10" t="s">
        <v>6326</v>
      </c>
      <c r="F1" s="10" t="s">
        <v>6327</v>
      </c>
      <c r="G1" s="10" t="s">
        <v>6328</v>
      </c>
      <c r="H1" s="10" t="s">
        <v>6329</v>
      </c>
      <c r="I1" s="10" t="s">
        <v>1423</v>
      </c>
    </row>
    <row r="2" spans="1:9">
      <c r="A2" s="5" t="s">
        <v>6330</v>
      </c>
      <c r="B2" s="10" t="s">
        <v>6331</v>
      </c>
      <c r="C2" s="5" t="s">
        <v>6332</v>
      </c>
      <c r="D2" t="s">
        <v>6333</v>
      </c>
      <c r="E2" s="5"/>
      <c r="F2" s="5"/>
      <c r="G2" s="5"/>
      <c r="H2" s="5"/>
      <c r="I2" s="10"/>
    </row>
    <row r="3" spans="1:9" ht="29">
      <c r="A3" t="s">
        <v>5234</v>
      </c>
      <c r="B3" s="9" t="s">
        <v>6334</v>
      </c>
      <c r="C3" t="s">
        <v>6332</v>
      </c>
      <c r="D3" t="s">
        <v>6335</v>
      </c>
      <c r="I3" s="9" t="s">
        <v>6336</v>
      </c>
    </row>
    <row r="4" spans="1:9" ht="29">
      <c r="A4" s="5" t="s">
        <v>5089</v>
      </c>
      <c r="B4" s="10" t="s">
        <v>6337</v>
      </c>
      <c r="C4" s="5" t="s">
        <v>6332</v>
      </c>
      <c r="D4" t="s">
        <v>6338</v>
      </c>
      <c r="E4" s="5"/>
      <c r="F4" s="5"/>
      <c r="G4" s="5"/>
      <c r="H4" s="5"/>
      <c r="I4" s="9" t="s">
        <v>6339</v>
      </c>
    </row>
    <row r="5" spans="1:9">
      <c r="A5" s="5" t="s">
        <v>1462</v>
      </c>
      <c r="B5" s="10" t="s">
        <v>6340</v>
      </c>
      <c r="C5" s="5" t="s">
        <v>3619</v>
      </c>
      <c r="D5" s="5"/>
      <c r="E5" s="5"/>
      <c r="F5" s="5"/>
      <c r="G5" s="5"/>
      <c r="H5" s="5"/>
      <c r="I5" s="10" t="s">
        <v>6341</v>
      </c>
    </row>
    <row r="6" spans="1:9">
      <c r="A6" s="305" t="s">
        <v>10146</v>
      </c>
      <c r="B6" s="308" t="s">
        <v>10180</v>
      </c>
      <c r="C6" s="305" t="s">
        <v>6332</v>
      </c>
      <c r="D6" s="305" t="s">
        <v>10181</v>
      </c>
      <c r="E6" s="305"/>
      <c r="F6" s="305"/>
      <c r="G6" s="305"/>
      <c r="H6" s="305"/>
      <c r="I6" s="308"/>
    </row>
    <row r="7" spans="1:9">
      <c r="A7" s="5" t="s">
        <v>6342</v>
      </c>
      <c r="B7" s="10" t="s">
        <v>6343</v>
      </c>
      <c r="C7" s="5" t="s">
        <v>6332</v>
      </c>
      <c r="D7" s="5" t="s">
        <v>6344</v>
      </c>
      <c r="E7" s="5"/>
      <c r="F7" s="5"/>
      <c r="G7" s="5"/>
      <c r="H7" s="5"/>
      <c r="I7" s="10"/>
    </row>
    <row r="8" spans="1:9" ht="29">
      <c r="A8" s="5" t="s">
        <v>3008</v>
      </c>
      <c r="B8" s="10" t="s">
        <v>6345</v>
      </c>
      <c r="C8" s="5" t="s">
        <v>6332</v>
      </c>
      <c r="D8" s="5" t="s">
        <v>6346</v>
      </c>
      <c r="E8" s="5"/>
      <c r="F8" s="5"/>
      <c r="G8" s="5"/>
      <c r="H8" s="5"/>
      <c r="I8" s="10"/>
    </row>
    <row r="9" spans="1:9">
      <c r="A9" s="5" t="s">
        <v>4808</v>
      </c>
      <c r="B9" s="10" t="s">
        <v>6347</v>
      </c>
      <c r="C9" s="5" t="s">
        <v>6332</v>
      </c>
      <c r="D9" s="5" t="s">
        <v>6348</v>
      </c>
      <c r="E9" s="5"/>
      <c r="F9" s="5"/>
      <c r="G9" s="5"/>
      <c r="H9" s="5"/>
      <c r="I9" s="10"/>
    </row>
    <row r="10" spans="1:9">
      <c r="A10" s="5" t="s">
        <v>6349</v>
      </c>
      <c r="B10" s="10" t="s">
        <v>6350</v>
      </c>
      <c r="C10" s="5" t="s">
        <v>6332</v>
      </c>
      <c r="D10" s="5"/>
      <c r="E10" s="5"/>
      <c r="F10" s="5"/>
      <c r="G10" s="5">
        <v>10</v>
      </c>
      <c r="H10" s="5">
        <v>10</v>
      </c>
      <c r="I10" s="10"/>
    </row>
    <row r="11" spans="1:9">
      <c r="A11" s="5" t="s">
        <v>2232</v>
      </c>
      <c r="B11" s="10" t="s">
        <v>6351</v>
      </c>
      <c r="C11" s="5" t="s">
        <v>6332</v>
      </c>
      <c r="D11" s="5" t="s">
        <v>6352</v>
      </c>
      <c r="E11" s="5"/>
      <c r="F11" s="5"/>
      <c r="G11" s="5"/>
      <c r="H11" s="5"/>
      <c r="I11" s="10"/>
    </row>
    <row r="12" spans="1:9">
      <c r="A12" s="5" t="s">
        <v>2887</v>
      </c>
      <c r="B12" s="10" t="s">
        <v>6353</v>
      </c>
      <c r="C12" s="5" t="s">
        <v>6332</v>
      </c>
      <c r="D12" s="5"/>
      <c r="E12" s="28"/>
      <c r="F12" s="28"/>
      <c r="G12" s="5">
        <v>11</v>
      </c>
      <c r="H12" s="5">
        <v>11</v>
      </c>
      <c r="I12" s="10"/>
    </row>
    <row r="13" spans="1:9">
      <c r="A13" s="5" t="s">
        <v>2465</v>
      </c>
      <c r="B13" s="10" t="s">
        <v>6354</v>
      </c>
      <c r="C13" s="5" t="s">
        <v>6332</v>
      </c>
      <c r="D13" s="5" t="s">
        <v>6355</v>
      </c>
      <c r="E13" s="5"/>
      <c r="F13" s="5"/>
      <c r="G13" s="5"/>
      <c r="H13" s="5"/>
      <c r="I13" s="10"/>
    </row>
    <row r="14" spans="1:9">
      <c r="A14" s="5" t="s">
        <v>1942</v>
      </c>
      <c r="B14" s="10" t="s">
        <v>6356</v>
      </c>
      <c r="C14" s="5" t="s">
        <v>6332</v>
      </c>
      <c r="D14" s="5" t="s">
        <v>6357</v>
      </c>
      <c r="E14" s="5"/>
      <c r="F14" s="5"/>
      <c r="G14" s="5"/>
      <c r="H14" s="5"/>
      <c r="I14" s="10"/>
    </row>
    <row r="15" spans="1:9">
      <c r="A15" s="5" t="s">
        <v>6358</v>
      </c>
      <c r="B15" s="10" t="s">
        <v>6359</v>
      </c>
      <c r="C15" s="5" t="s">
        <v>6332</v>
      </c>
      <c r="D15" s="5"/>
      <c r="E15" s="5"/>
      <c r="F15" s="5"/>
      <c r="G15" s="5">
        <v>12</v>
      </c>
      <c r="H15" s="5">
        <v>12</v>
      </c>
      <c r="I15" s="10"/>
    </row>
    <row r="16" spans="1:9">
      <c r="A16" s="5" t="s">
        <v>6360</v>
      </c>
      <c r="B16" s="10" t="s">
        <v>6361</v>
      </c>
      <c r="C16" s="5" t="s">
        <v>6332</v>
      </c>
      <c r="D16" s="5" t="s">
        <v>6362</v>
      </c>
      <c r="E16" s="5"/>
      <c r="F16" s="5"/>
      <c r="G16" s="5"/>
      <c r="H16" s="5"/>
      <c r="I16" s="10"/>
    </row>
    <row r="17" spans="1:9" ht="29">
      <c r="A17" s="5" t="s">
        <v>2455</v>
      </c>
      <c r="B17" s="10" t="s">
        <v>6363</v>
      </c>
      <c r="C17" s="5" t="s">
        <v>6332</v>
      </c>
      <c r="D17" s="5" t="s">
        <v>6364</v>
      </c>
      <c r="E17" s="5"/>
      <c r="F17" s="5"/>
      <c r="G17" s="5"/>
      <c r="H17" s="5"/>
      <c r="I17" s="10"/>
    </row>
    <row r="18" spans="1:9">
      <c r="A18" s="5" t="s">
        <v>2445</v>
      </c>
      <c r="B18" s="10" t="s">
        <v>6365</v>
      </c>
      <c r="C18" s="5" t="s">
        <v>6332</v>
      </c>
      <c r="D18" s="5"/>
      <c r="E18" s="5"/>
      <c r="F18" s="5"/>
      <c r="G18" s="5">
        <v>15</v>
      </c>
      <c r="H18" s="5">
        <v>15</v>
      </c>
      <c r="I18" s="10"/>
    </row>
    <row r="19" spans="1:9">
      <c r="A19" s="5" t="s">
        <v>2016</v>
      </c>
      <c r="B19" s="10" t="s">
        <v>6366</v>
      </c>
      <c r="C19" s="5" t="s">
        <v>6332</v>
      </c>
      <c r="D19" s="5" t="s">
        <v>6367</v>
      </c>
      <c r="E19" s="5"/>
      <c r="F19" s="5"/>
      <c r="G19" s="5"/>
      <c r="H19" s="5"/>
      <c r="I19" s="10"/>
    </row>
    <row r="20" spans="1:9" ht="29">
      <c r="A20" s="5" t="s">
        <v>2270</v>
      </c>
      <c r="B20" s="10" t="s">
        <v>6368</v>
      </c>
      <c r="C20" s="5" t="s">
        <v>6332</v>
      </c>
      <c r="D20" s="5" t="s">
        <v>6369</v>
      </c>
      <c r="E20" s="5"/>
      <c r="F20" s="5"/>
      <c r="G20" s="5"/>
      <c r="H20" s="5"/>
      <c r="I20" s="10"/>
    </row>
    <row r="21" spans="1:9">
      <c r="A21" s="5" t="s">
        <v>6370</v>
      </c>
      <c r="B21" s="10" t="s">
        <v>6371</v>
      </c>
      <c r="C21" s="5" t="s">
        <v>6332</v>
      </c>
      <c r="D21" s="5" t="s">
        <v>6372</v>
      </c>
      <c r="E21" s="5"/>
      <c r="F21" s="5"/>
      <c r="G21" s="5"/>
      <c r="H21" s="5"/>
      <c r="I21" s="10"/>
    </row>
    <row r="22" spans="1:9">
      <c r="A22" s="5" t="s">
        <v>2240</v>
      </c>
      <c r="B22" s="10" t="s">
        <v>6373</v>
      </c>
      <c r="C22" s="5" t="s">
        <v>6332</v>
      </c>
      <c r="D22" s="5"/>
      <c r="E22" s="5"/>
      <c r="F22" s="5"/>
      <c r="G22" s="5">
        <v>16</v>
      </c>
      <c r="H22" s="5">
        <v>16</v>
      </c>
      <c r="I22" s="10"/>
    </row>
    <row r="23" spans="1:9">
      <c r="A23" s="5" t="s">
        <v>5840</v>
      </c>
      <c r="B23" s="10" t="s">
        <v>6374</v>
      </c>
      <c r="C23" s="5" t="s">
        <v>6332</v>
      </c>
      <c r="D23" s="5" t="s">
        <v>6375</v>
      </c>
      <c r="E23" s="5"/>
      <c r="F23" s="5"/>
      <c r="G23" s="5"/>
      <c r="H23" s="5"/>
      <c r="I23" s="10"/>
    </row>
    <row r="24" spans="1:9" ht="29">
      <c r="A24" s="5" t="s">
        <v>3084</v>
      </c>
      <c r="B24" s="9" t="s">
        <v>6376</v>
      </c>
      <c r="C24" s="5" t="s">
        <v>6332</v>
      </c>
      <c r="D24" s="5" t="s">
        <v>6377</v>
      </c>
      <c r="E24" s="5"/>
      <c r="F24" s="5"/>
      <c r="G24" s="5"/>
      <c r="H24" s="5"/>
      <c r="I24" s="10"/>
    </row>
    <row r="25" spans="1:9">
      <c r="A25" s="5" t="s">
        <v>1840</v>
      </c>
      <c r="B25" s="10" t="s">
        <v>6378</v>
      </c>
      <c r="C25" s="5" t="s">
        <v>6332</v>
      </c>
      <c r="D25" s="5" t="s">
        <v>6379</v>
      </c>
      <c r="E25" s="5"/>
      <c r="F25" s="5"/>
      <c r="G25" s="5"/>
      <c r="H25" s="5"/>
      <c r="I25" s="10"/>
    </row>
    <row r="26" spans="1:9" ht="29">
      <c r="A26" s="5" t="s">
        <v>1924</v>
      </c>
      <c r="B26" s="9" t="s">
        <v>6380</v>
      </c>
      <c r="C26" s="5" t="s">
        <v>6332</v>
      </c>
      <c r="D26" s="5" t="s">
        <v>6381</v>
      </c>
      <c r="E26" s="5"/>
      <c r="F26" s="5"/>
      <c r="G26" s="5"/>
      <c r="H26" s="5"/>
      <c r="I26" s="10"/>
    </row>
    <row r="27" spans="1:9">
      <c r="A27" s="5" t="s">
        <v>1593</v>
      </c>
      <c r="B27" s="10" t="s">
        <v>6382</v>
      </c>
      <c r="C27" s="5" t="s">
        <v>6332</v>
      </c>
      <c r="D27" s="5" t="s">
        <v>6383</v>
      </c>
      <c r="E27" s="5"/>
      <c r="F27" s="5"/>
      <c r="G27" s="5"/>
      <c r="H27" s="5"/>
      <c r="I27" s="10"/>
    </row>
    <row r="28" spans="1:9">
      <c r="A28" s="5" t="s">
        <v>2602</v>
      </c>
      <c r="B28" s="10" t="s">
        <v>6384</v>
      </c>
      <c r="C28" s="5" t="s">
        <v>6332</v>
      </c>
      <c r="D28" s="5"/>
      <c r="E28" s="5"/>
      <c r="F28" s="5"/>
      <c r="G28" s="5">
        <v>1</v>
      </c>
      <c r="H28" s="5">
        <v>1</v>
      </c>
      <c r="I28" s="10"/>
    </row>
    <row r="29" spans="1:9" ht="29">
      <c r="A29" s="5" t="s">
        <v>6385</v>
      </c>
      <c r="B29" s="9" t="s">
        <v>6386</v>
      </c>
      <c r="C29" s="5" t="s">
        <v>6332</v>
      </c>
      <c r="D29" s="5" t="s">
        <v>6387</v>
      </c>
      <c r="E29" s="5"/>
      <c r="F29" s="5"/>
      <c r="G29" s="5"/>
      <c r="H29" s="5"/>
      <c r="I29" s="10"/>
    </row>
    <row r="30" spans="1:9">
      <c r="A30" s="5" t="s">
        <v>6388</v>
      </c>
      <c r="B30" s="10" t="s">
        <v>6389</v>
      </c>
      <c r="C30" s="5" t="s">
        <v>6332</v>
      </c>
      <c r="D30" s="5"/>
      <c r="E30" s="5"/>
      <c r="F30" s="5"/>
      <c r="G30" s="5">
        <v>20</v>
      </c>
      <c r="H30" s="5">
        <v>20</v>
      </c>
      <c r="I30" s="10"/>
    </row>
    <row r="31" spans="1:9">
      <c r="A31" s="5" t="s">
        <v>6390</v>
      </c>
      <c r="B31" s="10" t="s">
        <v>6391</v>
      </c>
      <c r="C31" s="5" t="s">
        <v>6332</v>
      </c>
      <c r="D31" s="5"/>
      <c r="E31" s="5"/>
      <c r="F31" s="5"/>
      <c r="G31" s="5">
        <v>24</v>
      </c>
      <c r="H31" s="5">
        <v>24</v>
      </c>
      <c r="I31" s="10"/>
    </row>
    <row r="32" spans="1:9" ht="29">
      <c r="A32" s="5" t="s">
        <v>6147</v>
      </c>
      <c r="B32" s="10" t="s">
        <v>6392</v>
      </c>
      <c r="C32" s="5" t="s">
        <v>6332</v>
      </c>
      <c r="D32" s="5" t="s">
        <v>6393</v>
      </c>
      <c r="E32" s="5"/>
      <c r="F32" s="5"/>
      <c r="G32" s="5"/>
      <c r="H32" s="5"/>
      <c r="I32" s="10"/>
    </row>
    <row r="33" spans="1:9">
      <c r="A33" s="5" t="s">
        <v>1908</v>
      </c>
      <c r="B33" s="10" t="s">
        <v>6394</v>
      </c>
      <c r="C33" s="5" t="s">
        <v>6332</v>
      </c>
      <c r="D33" s="5" t="s">
        <v>6395</v>
      </c>
      <c r="E33" s="5"/>
      <c r="F33" s="5"/>
      <c r="G33" s="5"/>
      <c r="H33" s="5"/>
      <c r="I33" s="10"/>
    </row>
    <row r="34" spans="1:9" ht="29">
      <c r="A34" s="5" t="s">
        <v>2469</v>
      </c>
      <c r="B34" s="9" t="s">
        <v>6396</v>
      </c>
      <c r="C34" s="5" t="s">
        <v>6332</v>
      </c>
      <c r="D34" s="5" t="s">
        <v>6397</v>
      </c>
      <c r="E34" s="5"/>
      <c r="F34" s="5"/>
      <c r="G34" s="5"/>
      <c r="H34" s="5"/>
      <c r="I34" s="10"/>
    </row>
    <row r="35" spans="1:9">
      <c r="A35" s="5" t="s">
        <v>1919</v>
      </c>
      <c r="B35" s="10" t="s">
        <v>6398</v>
      </c>
      <c r="C35" s="5" t="s">
        <v>6332</v>
      </c>
      <c r="D35" s="5" t="s">
        <v>6399</v>
      </c>
      <c r="E35" s="5"/>
      <c r="F35" s="5"/>
      <c r="G35" s="5"/>
      <c r="H35" s="5"/>
      <c r="I35" s="10"/>
    </row>
    <row r="36" spans="1:9">
      <c r="A36" s="5" t="s">
        <v>1705</v>
      </c>
      <c r="B36" s="10" t="s">
        <v>6400</v>
      </c>
      <c r="C36" s="5" t="s">
        <v>6332</v>
      </c>
      <c r="D36" s="5"/>
      <c r="E36" s="5"/>
      <c r="F36" s="5"/>
      <c r="G36" s="5">
        <v>2</v>
      </c>
      <c r="H36" s="5">
        <v>2</v>
      </c>
      <c r="I36" s="10"/>
    </row>
    <row r="37" spans="1:9">
      <c r="A37" s="5" t="s">
        <v>10027</v>
      </c>
      <c r="B37" s="10" t="s">
        <v>10158</v>
      </c>
      <c r="C37" s="5" t="s">
        <v>6332</v>
      </c>
      <c r="D37" s="5" t="s">
        <v>10161</v>
      </c>
      <c r="E37" s="5"/>
      <c r="F37" s="5"/>
      <c r="G37" s="5"/>
      <c r="H37" s="5"/>
      <c r="I37" s="10"/>
    </row>
    <row r="38" spans="1:9">
      <c r="A38" s="5" t="s">
        <v>2329</v>
      </c>
      <c r="B38" s="10" t="s">
        <v>6401</v>
      </c>
      <c r="C38" s="5" t="s">
        <v>6332</v>
      </c>
      <c r="D38" s="5"/>
      <c r="E38" s="5"/>
      <c r="F38" s="5"/>
      <c r="G38" s="5">
        <v>32</v>
      </c>
      <c r="H38" s="5">
        <v>32</v>
      </c>
      <c r="I38" s="10"/>
    </row>
    <row r="39" spans="1:9">
      <c r="A39" s="5" t="s">
        <v>2507</v>
      </c>
      <c r="B39" s="10" t="s">
        <v>6402</v>
      </c>
      <c r="C39" s="5" t="s">
        <v>6332</v>
      </c>
      <c r="D39" s="5"/>
      <c r="E39" s="5"/>
      <c r="F39" s="5"/>
      <c r="G39" s="5">
        <v>36</v>
      </c>
      <c r="H39" s="5">
        <v>36</v>
      </c>
      <c r="I39" s="10"/>
    </row>
    <row r="40" spans="1:9">
      <c r="A40" s="5" t="s">
        <v>2391</v>
      </c>
      <c r="B40" s="10" t="s">
        <v>6403</v>
      </c>
      <c r="C40" s="5" t="s">
        <v>6332</v>
      </c>
      <c r="D40" s="5" t="s">
        <v>6404</v>
      </c>
      <c r="E40" s="5"/>
      <c r="F40" s="5"/>
      <c r="G40" s="5"/>
      <c r="H40" s="5"/>
      <c r="I40" s="10"/>
    </row>
    <row r="41" spans="1:9" ht="29">
      <c r="A41" s="5" t="s">
        <v>4270</v>
      </c>
      <c r="B41" s="9" t="s">
        <v>6405</v>
      </c>
      <c r="C41" s="5" t="s">
        <v>6332</v>
      </c>
      <c r="D41" s="5" t="s">
        <v>6406</v>
      </c>
      <c r="E41" s="5"/>
      <c r="F41" s="5"/>
      <c r="G41" s="5"/>
      <c r="H41" s="5"/>
      <c r="I41" s="10"/>
    </row>
    <row r="42" spans="1:9">
      <c r="A42" s="5" t="s">
        <v>1448</v>
      </c>
      <c r="B42" s="10" t="s">
        <v>6407</v>
      </c>
      <c r="C42" s="5" t="s">
        <v>6332</v>
      </c>
      <c r="D42" s="5" t="s">
        <v>6408</v>
      </c>
      <c r="E42" s="5"/>
      <c r="F42" s="5"/>
      <c r="G42" s="5"/>
      <c r="H42" s="5"/>
      <c r="I42" s="10"/>
    </row>
    <row r="43" spans="1:9">
      <c r="A43" s="5" t="s">
        <v>1690</v>
      </c>
      <c r="B43" s="10" t="s">
        <v>6409</v>
      </c>
      <c r="C43" s="5" t="s">
        <v>6332</v>
      </c>
      <c r="D43" s="5"/>
      <c r="E43" s="5"/>
      <c r="F43" s="5"/>
      <c r="G43" s="5">
        <v>3</v>
      </c>
      <c r="H43" s="5">
        <v>3</v>
      </c>
      <c r="I43" s="10"/>
    </row>
    <row r="44" spans="1:9" ht="29">
      <c r="A44" s="5" t="s">
        <v>6410</v>
      </c>
      <c r="B44" s="10" t="s">
        <v>6411</v>
      </c>
      <c r="C44" s="5" t="s">
        <v>6332</v>
      </c>
      <c r="D44" s="5"/>
      <c r="E44" s="5"/>
      <c r="F44" s="5"/>
      <c r="G44" s="5">
        <v>40</v>
      </c>
      <c r="H44" s="5">
        <v>40</v>
      </c>
      <c r="I44" s="10"/>
    </row>
    <row r="45" spans="1:9">
      <c r="A45" s="5" t="s">
        <v>2266</v>
      </c>
      <c r="B45" s="10" t="s">
        <v>6412</v>
      </c>
      <c r="C45" s="5" t="s">
        <v>6332</v>
      </c>
      <c r="D45" s="5" t="s">
        <v>6413</v>
      </c>
      <c r="E45" s="5"/>
      <c r="F45" s="5"/>
      <c r="G45" s="5"/>
      <c r="H45" s="5"/>
      <c r="I45" s="10"/>
    </row>
    <row r="46" spans="1:9" ht="29">
      <c r="A46" s="5" t="s">
        <v>3454</v>
      </c>
      <c r="B46" s="9" t="s">
        <v>6414</v>
      </c>
      <c r="C46" s="5" t="s">
        <v>6332</v>
      </c>
      <c r="D46" s="5" t="s">
        <v>6415</v>
      </c>
      <c r="E46" s="5"/>
      <c r="F46" s="5"/>
      <c r="G46" s="5"/>
      <c r="H46" s="5"/>
      <c r="I46" s="10"/>
    </row>
    <row r="47" spans="1:9">
      <c r="A47" s="5" t="s">
        <v>2228</v>
      </c>
      <c r="B47" s="10" t="s">
        <v>6416</v>
      </c>
      <c r="C47" s="5" t="s">
        <v>6332</v>
      </c>
      <c r="D47" s="5" t="s">
        <v>6417</v>
      </c>
      <c r="E47" s="5"/>
      <c r="F47" s="5"/>
      <c r="G47" s="5"/>
      <c r="H47" s="5"/>
      <c r="I47" s="10"/>
    </row>
    <row r="48" spans="1:9">
      <c r="A48" s="5" t="s">
        <v>2170</v>
      </c>
      <c r="B48" s="10" t="s">
        <v>6418</v>
      </c>
      <c r="C48" s="5" t="s">
        <v>6332</v>
      </c>
      <c r="D48" s="5"/>
      <c r="E48" s="28"/>
      <c r="F48" s="28"/>
      <c r="G48" s="5">
        <v>4</v>
      </c>
      <c r="H48" s="5">
        <v>4</v>
      </c>
      <c r="I48" s="10"/>
    </row>
    <row r="49" spans="1:9" ht="29">
      <c r="A49" s="5" t="s">
        <v>3444</v>
      </c>
      <c r="B49" s="9" t="s">
        <v>6419</v>
      </c>
      <c r="C49" s="5" t="s">
        <v>6332</v>
      </c>
      <c r="D49" s="5" t="s">
        <v>6420</v>
      </c>
      <c r="E49" s="5"/>
      <c r="F49" s="5"/>
      <c r="G49" s="5"/>
      <c r="H49" s="5"/>
      <c r="I49" s="10"/>
    </row>
    <row r="50" spans="1:9">
      <c r="A50" s="5" t="s">
        <v>4367</v>
      </c>
      <c r="B50" s="10" t="s">
        <v>6421</v>
      </c>
      <c r="C50" s="5" t="s">
        <v>6332</v>
      </c>
      <c r="D50" s="5" t="s">
        <v>6422</v>
      </c>
      <c r="E50" s="5"/>
      <c r="F50" s="5"/>
      <c r="G50" s="5"/>
      <c r="H50" s="5"/>
      <c r="I50" s="10"/>
    </row>
    <row r="51" spans="1:9">
      <c r="A51" s="5" t="s">
        <v>6423</v>
      </c>
      <c r="B51" s="10" t="s">
        <v>6424</v>
      </c>
      <c r="C51" s="5" t="s">
        <v>6332</v>
      </c>
      <c r="D51" s="5"/>
      <c r="E51" s="28"/>
      <c r="F51" s="28"/>
      <c r="G51" s="5">
        <v>5</v>
      </c>
      <c r="H51" s="5">
        <v>5</v>
      </c>
      <c r="I51" s="10"/>
    </row>
    <row r="52" spans="1:9">
      <c r="A52" s="5" t="s">
        <v>2274</v>
      </c>
      <c r="B52" s="10" t="s">
        <v>6425</v>
      </c>
      <c r="C52" s="5" t="s">
        <v>6332</v>
      </c>
      <c r="D52" s="5" t="s">
        <v>6426</v>
      </c>
      <c r="E52" s="5"/>
      <c r="F52" s="5"/>
      <c r="G52" s="5"/>
      <c r="H52" s="5"/>
      <c r="I52" s="10"/>
    </row>
    <row r="53" spans="1:9">
      <c r="A53" s="5" t="s">
        <v>6427</v>
      </c>
      <c r="B53" s="10" t="s">
        <v>6428</v>
      </c>
      <c r="C53" s="5" t="s">
        <v>6332</v>
      </c>
      <c r="D53" s="5"/>
      <c r="E53" s="5"/>
      <c r="F53" s="5"/>
      <c r="G53" s="5">
        <v>6</v>
      </c>
      <c r="H53" s="5">
        <v>6</v>
      </c>
      <c r="I53" s="10"/>
    </row>
    <row r="54" spans="1:9" ht="29">
      <c r="A54" s="5" t="s">
        <v>5457</v>
      </c>
      <c r="B54" s="10" t="s">
        <v>6429</v>
      </c>
      <c r="C54" s="5" t="s">
        <v>6332</v>
      </c>
      <c r="D54" s="5" t="s">
        <v>6430</v>
      </c>
      <c r="E54" s="5"/>
      <c r="F54" s="5"/>
      <c r="G54" s="5"/>
      <c r="H54" s="5"/>
      <c r="I54" s="10"/>
    </row>
    <row r="55" spans="1:9" ht="29">
      <c r="A55" s="5" t="s">
        <v>6431</v>
      </c>
      <c r="B55" s="9" t="s">
        <v>6432</v>
      </c>
      <c r="C55" s="5" t="s">
        <v>6332</v>
      </c>
      <c r="D55" s="5" t="s">
        <v>6433</v>
      </c>
      <c r="E55" s="5"/>
      <c r="F55" s="5"/>
      <c r="G55" s="5"/>
      <c r="H55" s="5"/>
      <c r="I55" s="10"/>
    </row>
    <row r="56" spans="1:9">
      <c r="A56" s="5" t="s">
        <v>4032</v>
      </c>
      <c r="B56" s="10" t="s">
        <v>6434</v>
      </c>
      <c r="C56" s="5" t="s">
        <v>6332</v>
      </c>
      <c r="D56" s="5" t="s">
        <v>6435</v>
      </c>
      <c r="E56" s="5"/>
      <c r="F56" s="5"/>
      <c r="G56" s="5"/>
      <c r="H56" s="5"/>
      <c r="I56" s="10"/>
    </row>
    <row r="57" spans="1:9" ht="29">
      <c r="A57" s="5" t="s">
        <v>5101</v>
      </c>
      <c r="B57" s="9" t="s">
        <v>6436</v>
      </c>
      <c r="C57" s="5" t="s">
        <v>6332</v>
      </c>
      <c r="D57" s="5" t="s">
        <v>6437</v>
      </c>
      <c r="E57" s="5"/>
      <c r="F57" s="5"/>
      <c r="G57" s="5"/>
      <c r="H57" s="5"/>
      <c r="I57" s="10"/>
    </row>
    <row r="58" spans="1:9">
      <c r="A58" s="5" t="s">
        <v>2515</v>
      </c>
      <c r="B58" s="10" t="s">
        <v>6438</v>
      </c>
      <c r="C58" s="5" t="s">
        <v>6332</v>
      </c>
      <c r="D58" s="5" t="s">
        <v>6439</v>
      </c>
      <c r="E58" s="5"/>
      <c r="F58" s="5"/>
      <c r="G58" s="5"/>
      <c r="H58" s="5"/>
      <c r="I58" s="10"/>
    </row>
    <row r="59" spans="1:9">
      <c r="A59" s="5" t="s">
        <v>1605</v>
      </c>
      <c r="B59" s="10" t="s">
        <v>6440</v>
      </c>
      <c r="C59" s="5" t="s">
        <v>6332</v>
      </c>
      <c r="D59" s="5"/>
      <c r="E59" s="5"/>
      <c r="F59" s="5"/>
      <c r="G59" s="5">
        <v>8</v>
      </c>
      <c r="H59" s="5">
        <v>8</v>
      </c>
      <c r="I59" s="10"/>
    </row>
    <row r="60" spans="1:9">
      <c r="A60" s="5" t="s">
        <v>10062</v>
      </c>
      <c r="B60" s="10" t="s">
        <v>10166</v>
      </c>
      <c r="C60" s="5" t="s">
        <v>6332</v>
      </c>
      <c r="D60" s="5" t="s">
        <v>10167</v>
      </c>
      <c r="E60" s="5"/>
      <c r="F60" s="5"/>
      <c r="G60" s="5"/>
      <c r="H60" s="5"/>
      <c r="I60" s="10"/>
    </row>
    <row r="61" spans="1:9" ht="87">
      <c r="A61" s="5" t="s">
        <v>3752</v>
      </c>
      <c r="B61" s="110" t="s">
        <v>6441</v>
      </c>
      <c r="C61" s="5" t="s">
        <v>6332</v>
      </c>
      <c r="D61" t="s">
        <v>6442</v>
      </c>
      <c r="E61" s="5"/>
      <c r="F61" s="5"/>
      <c r="G61" s="5"/>
      <c r="H61" s="5"/>
      <c r="I61" s="10"/>
    </row>
    <row r="62" spans="1:9" ht="159.5">
      <c r="A62" s="5" t="s">
        <v>6443</v>
      </c>
      <c r="B62" s="10" t="s">
        <v>6444</v>
      </c>
      <c r="C62" s="5" t="s">
        <v>6332</v>
      </c>
      <c r="D62" s="5" t="s">
        <v>6445</v>
      </c>
      <c r="E62" s="5"/>
      <c r="F62" s="5"/>
      <c r="G62" s="5"/>
      <c r="H62" s="5"/>
      <c r="I62" s="10" t="s">
        <v>6446</v>
      </c>
    </row>
    <row r="63" spans="1:9" ht="58">
      <c r="A63" s="5" t="s">
        <v>10576</v>
      </c>
      <c r="B63" s="10" t="s">
        <v>10646</v>
      </c>
      <c r="C63" s="5" t="s">
        <v>6332</v>
      </c>
      <c r="D63" s="5" t="s">
        <v>10577</v>
      </c>
      <c r="E63" s="5"/>
      <c r="F63" s="5"/>
      <c r="G63" s="5"/>
      <c r="H63" s="5"/>
      <c r="I63" s="10" t="s">
        <v>10578</v>
      </c>
    </row>
    <row r="64" spans="1:9" ht="174">
      <c r="A64" s="5" t="s">
        <v>1664</v>
      </c>
      <c r="B64" s="10" t="s">
        <v>6447</v>
      </c>
      <c r="C64" s="5" t="s">
        <v>6332</v>
      </c>
      <c r="D64" s="5" t="s">
        <v>6417</v>
      </c>
      <c r="E64" s="5"/>
      <c r="F64" s="5"/>
      <c r="G64" s="5"/>
      <c r="H64" s="5"/>
      <c r="I64" s="10" t="s">
        <v>6448</v>
      </c>
    </row>
    <row r="65" spans="1:9" ht="29">
      <c r="A65" s="5" t="s">
        <v>6449</v>
      </c>
      <c r="B65" s="10" t="s">
        <v>6450</v>
      </c>
      <c r="C65" s="5" t="s">
        <v>6332</v>
      </c>
      <c r="D65" s="5" t="s">
        <v>6451</v>
      </c>
      <c r="E65" s="5"/>
      <c r="F65" s="5"/>
      <c r="G65" s="5"/>
      <c r="H65" s="5"/>
      <c r="I65" s="10"/>
    </row>
    <row r="66" spans="1:9">
      <c r="A66" s="5" t="s">
        <v>6452</v>
      </c>
      <c r="B66" s="10" t="s">
        <v>6453</v>
      </c>
      <c r="C66" s="5" t="s">
        <v>6332</v>
      </c>
      <c r="D66" s="5" t="s">
        <v>6455</v>
      </c>
      <c r="E66" s="5"/>
      <c r="F66" s="5"/>
      <c r="G66" s="5"/>
      <c r="H66" s="5"/>
      <c r="I66" s="10"/>
    </row>
    <row r="67" spans="1:9" ht="29">
      <c r="A67" s="5" t="s">
        <v>3786</v>
      </c>
      <c r="B67" s="10" t="s">
        <v>6454</v>
      </c>
      <c r="C67" s="5" t="s">
        <v>6332</v>
      </c>
      <c r="D67" s="5" t="s">
        <v>6455</v>
      </c>
      <c r="E67" s="5"/>
      <c r="F67" s="5"/>
      <c r="G67" s="5">
        <v>3</v>
      </c>
      <c r="H67" s="5">
        <v>3</v>
      </c>
      <c r="I67" s="10"/>
    </row>
    <row r="68" spans="1:9">
      <c r="A68" s="5" t="s">
        <v>6456</v>
      </c>
      <c r="B68" s="10" t="s">
        <v>6457</v>
      </c>
      <c r="C68" s="5" t="s">
        <v>6332</v>
      </c>
      <c r="D68" s="5" t="s">
        <v>6455</v>
      </c>
      <c r="E68" s="5"/>
      <c r="F68" s="5"/>
      <c r="G68" s="5"/>
      <c r="H68" s="5"/>
      <c r="I68" s="10"/>
    </row>
    <row r="69" spans="1:9" ht="130.5">
      <c r="A69" s="5" t="s">
        <v>2095</v>
      </c>
      <c r="B69" s="10" t="s">
        <v>6458</v>
      </c>
      <c r="C69" s="5" t="s">
        <v>6332</v>
      </c>
      <c r="D69" s="5" t="s">
        <v>6408</v>
      </c>
      <c r="E69" s="5"/>
      <c r="F69" s="5"/>
      <c r="G69" s="5"/>
      <c r="H69" s="5"/>
      <c r="I69" s="10" t="s">
        <v>6459</v>
      </c>
    </row>
    <row r="70" spans="1:9">
      <c r="A70" s="5" t="s">
        <v>1617</v>
      </c>
      <c r="B70" s="10" t="s">
        <v>6457</v>
      </c>
      <c r="C70" s="5" t="s">
        <v>6332</v>
      </c>
      <c r="D70" s="5" t="s">
        <v>6408</v>
      </c>
      <c r="E70" s="5"/>
      <c r="F70" s="5"/>
      <c r="G70" s="5"/>
      <c r="H70" s="5"/>
      <c r="I70" s="10"/>
    </row>
    <row r="71" spans="1:9" ht="29">
      <c r="A71" s="5" t="s">
        <v>6460</v>
      </c>
      <c r="B71" s="10" t="s">
        <v>6461</v>
      </c>
      <c r="C71" s="5" t="s">
        <v>6332</v>
      </c>
      <c r="D71" s="5" t="s">
        <v>6462</v>
      </c>
      <c r="E71" s="5"/>
      <c r="F71" s="5"/>
      <c r="G71" s="5"/>
      <c r="H71" s="5"/>
      <c r="I71" s="10" t="s">
        <v>6463</v>
      </c>
    </row>
    <row r="72" spans="1:9" ht="29">
      <c r="A72" s="5" t="s">
        <v>3617</v>
      </c>
      <c r="B72" s="10" t="s">
        <v>6464</v>
      </c>
      <c r="C72" s="5" t="s">
        <v>6465</v>
      </c>
      <c r="D72" s="39"/>
      <c r="E72" s="5"/>
      <c r="F72" s="5"/>
      <c r="G72" s="5"/>
      <c r="H72" s="5"/>
      <c r="I72" s="10" t="s">
        <v>6466</v>
      </c>
    </row>
    <row r="73" spans="1:9" ht="58">
      <c r="A73" s="5" t="s">
        <v>1456</v>
      </c>
      <c r="B73" s="10" t="s">
        <v>11174</v>
      </c>
      <c r="C73" s="5" t="s">
        <v>6467</v>
      </c>
      <c r="D73" s="39"/>
      <c r="E73" s="5"/>
      <c r="F73" s="5"/>
      <c r="G73" s="5"/>
      <c r="H73" s="5"/>
      <c r="I73" s="20" t="s">
        <v>6468</v>
      </c>
    </row>
    <row r="74" spans="1:9" ht="58">
      <c r="A74" s="5" t="s">
        <v>1480</v>
      </c>
      <c r="B74" s="10" t="s">
        <v>6469</v>
      </c>
      <c r="C74" s="5" t="s">
        <v>6470</v>
      </c>
      <c r="D74" s="39"/>
      <c r="E74" s="5"/>
      <c r="F74" s="5"/>
      <c r="G74" s="5"/>
      <c r="H74" s="5"/>
      <c r="I74" s="10" t="s">
        <v>6471</v>
      </c>
    </row>
    <row r="75" spans="1:9" ht="87">
      <c r="A75" s="5" t="s">
        <v>3630</v>
      </c>
      <c r="B75" s="10" t="s">
        <v>6472</v>
      </c>
      <c r="C75" s="5" t="s">
        <v>6332</v>
      </c>
      <c r="D75" s="5" t="s">
        <v>6473</v>
      </c>
      <c r="E75" s="5"/>
      <c r="F75" s="5"/>
      <c r="G75" s="5"/>
      <c r="H75" s="5"/>
      <c r="I75" s="10" t="s">
        <v>6474</v>
      </c>
    </row>
    <row r="76" spans="1:9" ht="29">
      <c r="A76" s="5" t="s">
        <v>1708</v>
      </c>
      <c r="B76" s="10" t="s">
        <v>6475</v>
      </c>
      <c r="C76" s="5" t="s">
        <v>6476</v>
      </c>
      <c r="D76" s="39"/>
      <c r="E76" s="5"/>
      <c r="F76" s="5"/>
      <c r="G76" s="5"/>
      <c r="H76" s="5"/>
      <c r="I76" s="10" t="s">
        <v>6477</v>
      </c>
    </row>
    <row r="77" spans="1:9" ht="29">
      <c r="A77" s="5" t="s">
        <v>3375</v>
      </c>
      <c r="B77" s="10" t="s">
        <v>6411</v>
      </c>
      <c r="C77" s="5" t="s">
        <v>6332</v>
      </c>
      <c r="D77" s="5" t="s">
        <v>6478</v>
      </c>
      <c r="E77" s="5"/>
      <c r="F77" s="5"/>
      <c r="G77" s="5"/>
      <c r="H77" s="5"/>
      <c r="I77" s="10" t="s">
        <v>6479</v>
      </c>
    </row>
    <row r="78" spans="1:9">
      <c r="A78" s="5" t="s">
        <v>3412</v>
      </c>
      <c r="B78" s="10" t="s">
        <v>6480</v>
      </c>
      <c r="C78" s="5" t="s">
        <v>6332</v>
      </c>
      <c r="D78" s="5" t="s">
        <v>6481</v>
      </c>
      <c r="E78" s="5"/>
      <c r="F78" s="5"/>
      <c r="G78" s="5"/>
      <c r="H78" s="5"/>
      <c r="I78" s="10"/>
    </row>
    <row r="79" spans="1:9" ht="29">
      <c r="A79" s="5" t="s">
        <v>3863</v>
      </c>
      <c r="B79" s="10" t="s">
        <v>6482</v>
      </c>
      <c r="C79" s="5" t="s">
        <v>6332</v>
      </c>
      <c r="D79" s="5" t="s">
        <v>6483</v>
      </c>
      <c r="E79" s="5"/>
      <c r="F79" s="5"/>
      <c r="G79" s="5"/>
      <c r="H79" s="5"/>
      <c r="I79" s="10"/>
    </row>
    <row r="80" spans="1:9" ht="29">
      <c r="A80" s="5" t="s">
        <v>3168</v>
      </c>
      <c r="B80" s="10" t="s">
        <v>6484</v>
      </c>
      <c r="C80" s="5" t="s">
        <v>6332</v>
      </c>
      <c r="D80" s="5"/>
      <c r="E80" s="5"/>
      <c r="F80" s="5"/>
      <c r="G80" s="5">
        <v>1</v>
      </c>
      <c r="H80" s="5">
        <v>1000</v>
      </c>
      <c r="I80" s="10"/>
    </row>
    <row r="81" spans="1:9" ht="29">
      <c r="A81" s="5" t="s">
        <v>1735</v>
      </c>
      <c r="B81" s="10" t="s">
        <v>6485</v>
      </c>
      <c r="C81" s="5" t="s">
        <v>6332</v>
      </c>
      <c r="D81" s="5"/>
      <c r="E81" s="5"/>
      <c r="F81" s="5"/>
      <c r="G81" s="5">
        <v>1</v>
      </c>
      <c r="H81" s="5">
        <v>100</v>
      </c>
      <c r="I81" s="10"/>
    </row>
    <row r="82" spans="1:9" ht="29">
      <c r="A82" s="5" t="s">
        <v>1858</v>
      </c>
      <c r="B82" s="10" t="s">
        <v>6486</v>
      </c>
      <c r="C82" s="5" t="s">
        <v>6332</v>
      </c>
      <c r="D82" s="5" t="s">
        <v>6487</v>
      </c>
      <c r="E82" s="5"/>
      <c r="F82" s="5"/>
      <c r="G82" s="5"/>
      <c r="H82" s="5"/>
      <c r="I82" s="10"/>
    </row>
    <row r="83" spans="1:9" ht="29">
      <c r="A83" s="305" t="s">
        <v>10311</v>
      </c>
      <c r="B83" s="308" t="s">
        <v>10315</v>
      </c>
      <c r="C83" s="305" t="s">
        <v>6332</v>
      </c>
      <c r="D83" s="305" t="s">
        <v>6655</v>
      </c>
      <c r="E83" s="305"/>
      <c r="F83" s="305"/>
      <c r="G83" s="305"/>
      <c r="H83" s="305"/>
      <c r="I83" s="308"/>
    </row>
    <row r="84" spans="1:9" ht="29">
      <c r="A84" s="5" t="s">
        <v>1978</v>
      </c>
      <c r="B84" s="10" t="s">
        <v>6488</v>
      </c>
      <c r="C84" s="5" t="s">
        <v>6332</v>
      </c>
      <c r="D84" s="5" t="s">
        <v>6489</v>
      </c>
      <c r="E84" s="5"/>
      <c r="F84" s="5"/>
      <c r="G84" s="5"/>
      <c r="H84" s="5"/>
      <c r="I84" s="10"/>
    </row>
    <row r="85" spans="1:9" ht="29">
      <c r="A85" s="5" t="s">
        <v>2079</v>
      </c>
      <c r="B85" s="10" t="s">
        <v>6490</v>
      </c>
      <c r="C85" s="5" t="s">
        <v>6332</v>
      </c>
      <c r="D85" s="5"/>
      <c r="E85" s="5"/>
      <c r="F85" s="5"/>
      <c r="G85" s="5">
        <v>1</v>
      </c>
      <c r="H85" s="5">
        <v>10</v>
      </c>
      <c r="I85" s="10"/>
    </row>
    <row r="86" spans="1:9" ht="29">
      <c r="A86" s="5" t="s">
        <v>10182</v>
      </c>
      <c r="B86" s="10" t="s">
        <v>10183</v>
      </c>
      <c r="C86" s="5" t="s">
        <v>6332</v>
      </c>
      <c r="D86" s="5" t="s">
        <v>10184</v>
      </c>
      <c r="E86" s="5"/>
      <c r="F86" s="5"/>
      <c r="G86" s="5"/>
      <c r="H86" s="5"/>
      <c r="I86" s="10"/>
    </row>
    <row r="87" spans="1:9" ht="29">
      <c r="A87" s="5" t="s">
        <v>3448</v>
      </c>
      <c r="B87" s="10" t="s">
        <v>6491</v>
      </c>
      <c r="C87" s="5" t="s">
        <v>6332</v>
      </c>
      <c r="D87" s="5" t="s">
        <v>6492</v>
      </c>
      <c r="E87" s="5"/>
      <c r="F87" s="5"/>
      <c r="G87" s="5"/>
      <c r="H87" s="5"/>
      <c r="I87" s="10"/>
    </row>
    <row r="88" spans="1:9" ht="29">
      <c r="A88" s="5" t="s">
        <v>2690</v>
      </c>
      <c r="B88" s="10" t="s">
        <v>6493</v>
      </c>
      <c r="C88" s="5" t="s">
        <v>6332</v>
      </c>
      <c r="D88" s="5" t="s">
        <v>6494</v>
      </c>
      <c r="E88" s="5"/>
      <c r="F88" s="5"/>
      <c r="G88" s="5"/>
      <c r="H88" s="5"/>
      <c r="I88" s="10"/>
    </row>
    <row r="89" spans="1:9" ht="29">
      <c r="A89" s="5" t="s">
        <v>2128</v>
      </c>
      <c r="B89" s="10" t="s">
        <v>6490</v>
      </c>
      <c r="C89" s="5" t="s">
        <v>6332</v>
      </c>
      <c r="D89" s="5"/>
      <c r="E89" s="5"/>
      <c r="F89" s="5"/>
      <c r="G89" s="5">
        <v>1</v>
      </c>
      <c r="H89" s="5">
        <v>11</v>
      </c>
      <c r="I89" s="10"/>
    </row>
    <row r="90" spans="1:9" ht="29">
      <c r="A90" s="5" t="s">
        <v>3451</v>
      </c>
      <c r="B90" s="9" t="s">
        <v>6495</v>
      </c>
      <c r="C90" s="5" t="s">
        <v>6332</v>
      </c>
      <c r="D90" t="s">
        <v>6496</v>
      </c>
      <c r="E90" s="5"/>
      <c r="F90" s="5"/>
      <c r="G90" s="5"/>
      <c r="H90" s="5"/>
      <c r="I90" s="10"/>
    </row>
    <row r="91" spans="1:9" ht="29">
      <c r="A91" s="5" t="s">
        <v>4307</v>
      </c>
      <c r="B91" s="10" t="s">
        <v>6497</v>
      </c>
      <c r="C91" s="5" t="s">
        <v>6332</v>
      </c>
      <c r="D91" s="5" t="s">
        <v>6498</v>
      </c>
      <c r="E91" s="5"/>
      <c r="F91" s="5"/>
      <c r="G91" s="5"/>
      <c r="H91" s="5"/>
      <c r="I91" s="10"/>
    </row>
    <row r="92" spans="1:9" ht="29">
      <c r="A92" s="5" t="s">
        <v>6499</v>
      </c>
      <c r="B92" s="10" t="s">
        <v>6497</v>
      </c>
      <c r="C92" s="5" t="s">
        <v>6332</v>
      </c>
      <c r="D92" s="5" t="s">
        <v>6500</v>
      </c>
      <c r="E92" s="5"/>
      <c r="F92" s="5"/>
      <c r="G92" s="5"/>
      <c r="H92" s="5"/>
      <c r="I92" s="10"/>
    </row>
    <row r="93" spans="1:9" ht="29">
      <c r="A93" s="5" t="s">
        <v>2125</v>
      </c>
      <c r="B93" s="10" t="s">
        <v>6501</v>
      </c>
      <c r="C93" s="5" t="s">
        <v>6332</v>
      </c>
      <c r="D93" s="5"/>
      <c r="E93" s="5"/>
      <c r="F93" s="5"/>
      <c r="G93" s="5">
        <v>1</v>
      </c>
      <c r="H93" s="5">
        <v>12</v>
      </c>
      <c r="I93" s="10"/>
    </row>
    <row r="94" spans="1:9" ht="29">
      <c r="A94" s="5" t="s">
        <v>2529</v>
      </c>
      <c r="B94" s="10" t="s">
        <v>6502</v>
      </c>
      <c r="C94" s="5" t="s">
        <v>6332</v>
      </c>
      <c r="D94" s="5" t="s">
        <v>6503</v>
      </c>
      <c r="E94" s="5"/>
      <c r="F94" s="5"/>
      <c r="G94" s="5"/>
      <c r="H94" s="5"/>
      <c r="I94" s="10"/>
    </row>
    <row r="95" spans="1:9" ht="29">
      <c r="A95" s="5" t="s">
        <v>6504</v>
      </c>
      <c r="B95" s="10" t="s">
        <v>6505</v>
      </c>
      <c r="C95" s="5" t="s">
        <v>6332</v>
      </c>
      <c r="D95" s="5" t="s">
        <v>6506</v>
      </c>
      <c r="E95" s="5"/>
      <c r="F95" s="5"/>
      <c r="G95" s="5"/>
      <c r="H95" s="5"/>
      <c r="I95" s="10"/>
    </row>
    <row r="96" spans="1:9" ht="29">
      <c r="A96" s="5" t="s">
        <v>6507</v>
      </c>
      <c r="B96" s="10" t="s">
        <v>6508</v>
      </c>
      <c r="C96" s="5" t="s">
        <v>6332</v>
      </c>
      <c r="D96" s="5" t="s">
        <v>6509</v>
      </c>
      <c r="E96" s="5"/>
      <c r="F96" s="5"/>
      <c r="G96" s="5"/>
      <c r="H96" s="5"/>
      <c r="I96" s="10"/>
    </row>
    <row r="97" spans="1:9" ht="29">
      <c r="A97" s="5" t="s">
        <v>3207</v>
      </c>
      <c r="B97" s="10" t="s">
        <v>6510</v>
      </c>
      <c r="C97" s="5" t="s">
        <v>6332</v>
      </c>
      <c r="D97" s="5"/>
      <c r="E97" s="5"/>
      <c r="F97" s="5"/>
      <c r="G97" s="5">
        <v>1</v>
      </c>
      <c r="H97" s="5">
        <v>14</v>
      </c>
      <c r="I97" s="10"/>
    </row>
    <row r="98" spans="1:9" ht="29">
      <c r="A98" s="5" t="s">
        <v>5042</v>
      </c>
      <c r="B98" s="10" t="s">
        <v>6511</v>
      </c>
      <c r="C98" s="5" t="s">
        <v>6332</v>
      </c>
      <c r="D98" s="5"/>
      <c r="E98" s="5"/>
      <c r="F98" s="5"/>
      <c r="G98" s="5">
        <v>1</v>
      </c>
      <c r="H98" s="5">
        <v>1500</v>
      </c>
      <c r="I98" s="10"/>
    </row>
    <row r="99" spans="1:9" ht="29">
      <c r="A99" s="5" t="s">
        <v>6512</v>
      </c>
      <c r="B99" s="9" t="s">
        <v>6513</v>
      </c>
      <c r="C99" s="5" t="s">
        <v>6332</v>
      </c>
      <c r="D99" t="s">
        <v>6514</v>
      </c>
      <c r="E99" s="5"/>
      <c r="F99" s="5"/>
      <c r="G99" s="5"/>
      <c r="H99" s="5"/>
      <c r="I99" s="10"/>
    </row>
    <row r="100" spans="1:9" ht="29">
      <c r="A100" s="5" t="s">
        <v>2452</v>
      </c>
      <c r="B100" s="10" t="s">
        <v>6515</v>
      </c>
      <c r="C100" s="5" t="s">
        <v>6332</v>
      </c>
      <c r="D100" s="5"/>
      <c r="E100" s="5"/>
      <c r="F100" s="5"/>
      <c r="G100" s="5">
        <v>1</v>
      </c>
      <c r="H100" s="5">
        <v>150</v>
      </c>
      <c r="I100" s="10"/>
    </row>
    <row r="101" spans="1:9" ht="29">
      <c r="A101" s="5" t="s">
        <v>3866</v>
      </c>
      <c r="B101" s="10" t="s">
        <v>6516</v>
      </c>
      <c r="C101" s="5" t="s">
        <v>6332</v>
      </c>
      <c r="D101" s="5" t="s">
        <v>6517</v>
      </c>
      <c r="E101" s="5"/>
      <c r="F101" s="5"/>
      <c r="G101" s="5"/>
      <c r="H101" s="5"/>
      <c r="I101" s="10"/>
    </row>
    <row r="102" spans="1:9" ht="29">
      <c r="A102" s="5" t="s">
        <v>6518</v>
      </c>
      <c r="B102" s="10" t="s">
        <v>6519</v>
      </c>
      <c r="C102" s="5" t="s">
        <v>6332</v>
      </c>
      <c r="D102" s="5" t="s">
        <v>6520</v>
      </c>
      <c r="E102" s="5"/>
      <c r="F102" s="5"/>
      <c r="G102" s="5"/>
      <c r="H102" s="5"/>
      <c r="I102" s="10"/>
    </row>
    <row r="103" spans="1:9" ht="29">
      <c r="A103" s="5" t="s">
        <v>3427</v>
      </c>
      <c r="B103" s="10" t="s">
        <v>6521</v>
      </c>
      <c r="C103" s="5" t="s">
        <v>6332</v>
      </c>
      <c r="D103" s="5" t="s">
        <v>6522</v>
      </c>
      <c r="E103" s="5"/>
      <c r="F103" s="5"/>
      <c r="G103" s="5"/>
      <c r="H103" s="5"/>
      <c r="I103" s="10"/>
    </row>
    <row r="104" spans="1:9" ht="29">
      <c r="A104" s="5" t="s">
        <v>2121</v>
      </c>
      <c r="B104" s="10" t="s">
        <v>6523</v>
      </c>
      <c r="C104" s="5" t="s">
        <v>6332</v>
      </c>
      <c r="D104" s="5"/>
      <c r="E104" s="5"/>
      <c r="F104" s="5"/>
      <c r="G104" s="5">
        <v>1</v>
      </c>
      <c r="H104" s="5">
        <v>15</v>
      </c>
      <c r="I104" s="10"/>
    </row>
    <row r="105" spans="1:9" ht="29">
      <c r="A105" s="5" t="s">
        <v>3590</v>
      </c>
      <c r="B105" s="10" t="s">
        <v>6524</v>
      </c>
      <c r="C105" s="5" t="s">
        <v>6332</v>
      </c>
      <c r="D105" s="5"/>
      <c r="E105" s="5"/>
      <c r="F105" s="5"/>
      <c r="G105" s="5">
        <v>1</v>
      </c>
      <c r="H105" s="5">
        <v>16</v>
      </c>
      <c r="I105" s="10"/>
    </row>
    <row r="106" spans="1:9" ht="29">
      <c r="A106" s="5" t="s">
        <v>4750</v>
      </c>
      <c r="B106" s="10" t="s">
        <v>6525</v>
      </c>
      <c r="C106" s="5" t="s">
        <v>6332</v>
      </c>
      <c r="D106" s="5"/>
      <c r="E106" s="5"/>
      <c r="F106" s="5"/>
      <c r="G106" s="5">
        <v>1</v>
      </c>
      <c r="H106" s="5">
        <v>17</v>
      </c>
      <c r="I106" s="10"/>
    </row>
    <row r="107" spans="1:9" ht="29">
      <c r="A107" s="5" t="s">
        <v>1814</v>
      </c>
      <c r="B107" s="10" t="s">
        <v>6526</v>
      </c>
      <c r="C107" s="5" t="s">
        <v>6332</v>
      </c>
      <c r="D107" s="5" t="s">
        <v>6527</v>
      </c>
      <c r="E107" s="5"/>
      <c r="F107" s="5"/>
      <c r="G107" s="5"/>
      <c r="H107" s="5"/>
      <c r="I107" s="10"/>
    </row>
    <row r="108" spans="1:9" ht="29">
      <c r="A108" s="5" t="s">
        <v>3118</v>
      </c>
      <c r="B108" s="10" t="s">
        <v>6528</v>
      </c>
      <c r="C108" s="5" t="s">
        <v>6332</v>
      </c>
      <c r="D108" s="5" t="s">
        <v>6529</v>
      </c>
      <c r="E108" s="5"/>
      <c r="F108" s="5"/>
      <c r="G108" s="5"/>
      <c r="H108" s="5"/>
      <c r="I108" s="10"/>
    </row>
    <row r="109" spans="1:9" ht="29">
      <c r="A109" s="5" t="s">
        <v>5123</v>
      </c>
      <c r="B109" s="9" t="s">
        <v>6530</v>
      </c>
      <c r="C109" s="5" t="s">
        <v>6332</v>
      </c>
      <c r="D109" t="s">
        <v>6531</v>
      </c>
      <c r="E109" s="5"/>
      <c r="F109" s="5"/>
      <c r="G109" s="5"/>
      <c r="H109" s="5"/>
      <c r="I109" s="10"/>
    </row>
    <row r="110" spans="1:9" ht="29">
      <c r="A110" s="5" t="s">
        <v>3519</v>
      </c>
      <c r="B110" s="10" t="s">
        <v>6532</v>
      </c>
      <c r="C110" s="5" t="s">
        <v>6332</v>
      </c>
      <c r="D110" s="5" t="s">
        <v>6533</v>
      </c>
      <c r="E110" s="5"/>
      <c r="F110" s="5"/>
      <c r="G110" s="5"/>
      <c r="H110" s="5"/>
      <c r="I110" s="10"/>
    </row>
    <row r="111" spans="1:9" ht="29">
      <c r="A111" s="5" t="s">
        <v>3423</v>
      </c>
      <c r="B111" s="10" t="s">
        <v>6534</v>
      </c>
      <c r="C111" s="5" t="s">
        <v>6332</v>
      </c>
      <c r="D111" s="5"/>
      <c r="E111" s="5"/>
      <c r="F111" s="5"/>
      <c r="G111" s="5">
        <v>1</v>
      </c>
      <c r="H111" s="5">
        <v>19</v>
      </c>
      <c r="I111" s="10"/>
    </row>
    <row r="112" spans="1:9" ht="29">
      <c r="A112" s="5" t="s">
        <v>1483</v>
      </c>
      <c r="B112" s="10" t="s">
        <v>6535</v>
      </c>
      <c r="C112" s="5" t="s">
        <v>6332</v>
      </c>
      <c r="D112" s="5" t="s">
        <v>6379</v>
      </c>
      <c r="E112" s="5"/>
      <c r="F112" s="5"/>
      <c r="G112" s="5"/>
      <c r="H112" s="5"/>
      <c r="I112" s="10"/>
    </row>
    <row r="113" spans="1:9" ht="29">
      <c r="A113" s="305" t="s">
        <v>10313</v>
      </c>
      <c r="B113" s="308" t="s">
        <v>10314</v>
      </c>
      <c r="C113" s="305" t="s">
        <v>6332</v>
      </c>
      <c r="D113" s="305" t="s">
        <v>6381</v>
      </c>
      <c r="E113" s="305"/>
      <c r="F113" s="305"/>
      <c r="G113" s="305"/>
      <c r="H113" s="305"/>
      <c r="I113" s="308"/>
    </row>
    <row r="114" spans="1:9" ht="29">
      <c r="A114" s="5" t="s">
        <v>3142</v>
      </c>
      <c r="B114" s="10" t="s">
        <v>6536</v>
      </c>
      <c r="C114" s="5" t="s">
        <v>6332</v>
      </c>
      <c r="D114" s="5" t="s">
        <v>6383</v>
      </c>
      <c r="E114" s="5"/>
      <c r="F114" s="5"/>
      <c r="G114" s="5"/>
      <c r="H114" s="5"/>
      <c r="I114" s="10"/>
    </row>
    <row r="115" spans="1:9">
      <c r="A115" s="5" t="s">
        <v>6537</v>
      </c>
      <c r="B115" s="10" t="s">
        <v>6538</v>
      </c>
      <c r="C115" s="5" t="s">
        <v>6332</v>
      </c>
      <c r="D115" s="5" t="s">
        <v>6539</v>
      </c>
      <c r="E115" s="5"/>
      <c r="F115" s="5"/>
      <c r="G115" s="5"/>
      <c r="H115" s="5"/>
      <c r="I115" s="10"/>
    </row>
    <row r="116" spans="1:9" ht="29">
      <c r="A116" s="5" t="s">
        <v>2909</v>
      </c>
      <c r="B116" s="10" t="s">
        <v>6540</v>
      </c>
      <c r="C116" s="5" t="s">
        <v>6332</v>
      </c>
      <c r="D116" s="5"/>
      <c r="E116" s="5"/>
      <c r="F116" s="5"/>
      <c r="G116" s="5">
        <v>1</v>
      </c>
      <c r="H116" s="5">
        <v>200</v>
      </c>
      <c r="I116" s="10"/>
    </row>
    <row r="117" spans="1:9" ht="29">
      <c r="A117" s="5" t="s">
        <v>1525</v>
      </c>
      <c r="B117" s="10" t="s">
        <v>6541</v>
      </c>
      <c r="C117" s="5" t="s">
        <v>6332</v>
      </c>
      <c r="D117" s="5" t="s">
        <v>6542</v>
      </c>
      <c r="E117" s="5"/>
      <c r="F117" s="5"/>
      <c r="G117" s="5"/>
      <c r="H117" s="5"/>
      <c r="I117" s="10"/>
    </row>
    <row r="118" spans="1:9" ht="29">
      <c r="A118" s="5" t="s">
        <v>4304</v>
      </c>
      <c r="B118" s="10" t="s">
        <v>6543</v>
      </c>
      <c r="C118" s="5" t="s">
        <v>6332</v>
      </c>
      <c r="D118" s="5" t="s">
        <v>6544</v>
      </c>
      <c r="E118" s="5"/>
      <c r="F118" s="5"/>
      <c r="G118" s="5"/>
      <c r="H118" s="5"/>
      <c r="I118" s="10"/>
    </row>
    <row r="119" spans="1:9" ht="29">
      <c r="A119" s="5" t="s">
        <v>1434</v>
      </c>
      <c r="B119" s="10" t="s">
        <v>6545</v>
      </c>
      <c r="C119" s="5" t="s">
        <v>6332</v>
      </c>
      <c r="D119" s="5"/>
      <c r="E119" s="5"/>
      <c r="F119" s="5"/>
      <c r="G119" s="5">
        <v>1</v>
      </c>
      <c r="H119" s="5">
        <v>20</v>
      </c>
      <c r="I119" s="10"/>
    </row>
    <row r="120" spans="1:9" ht="29">
      <c r="A120" s="5" t="s">
        <v>3668</v>
      </c>
      <c r="B120" s="10" t="s">
        <v>6546</v>
      </c>
      <c r="C120" s="5" t="s">
        <v>6332</v>
      </c>
      <c r="D120" s="5"/>
      <c r="E120" s="5"/>
      <c r="F120" s="5"/>
      <c r="G120" s="5">
        <v>1</v>
      </c>
      <c r="H120" s="5">
        <v>21</v>
      </c>
      <c r="I120" s="10"/>
    </row>
    <row r="121" spans="1:9" ht="29">
      <c r="A121" s="5" t="s">
        <v>4061</v>
      </c>
      <c r="B121" s="10" t="s">
        <v>6547</v>
      </c>
      <c r="C121" s="5" t="s">
        <v>6332</v>
      </c>
      <c r="D121" s="5" t="s">
        <v>6548</v>
      </c>
      <c r="E121" s="5"/>
      <c r="F121" s="5"/>
      <c r="G121" s="5"/>
      <c r="H121" s="5"/>
      <c r="I121" s="10"/>
    </row>
    <row r="122" spans="1:9" ht="29">
      <c r="A122" s="5" t="s">
        <v>6549</v>
      </c>
      <c r="B122" s="9" t="s">
        <v>6550</v>
      </c>
      <c r="C122" s="5" t="s">
        <v>6332</v>
      </c>
      <c r="D122" t="s">
        <v>6551</v>
      </c>
      <c r="E122" s="5"/>
      <c r="F122" s="5"/>
      <c r="G122" s="5"/>
      <c r="H122" s="5"/>
      <c r="I122" s="10"/>
    </row>
    <row r="123" spans="1:9" ht="29">
      <c r="A123" s="5" t="s">
        <v>6140</v>
      </c>
      <c r="B123" s="10" t="s">
        <v>6552</v>
      </c>
      <c r="C123" s="5" t="s">
        <v>6332</v>
      </c>
      <c r="D123" s="5" t="s">
        <v>6553</v>
      </c>
      <c r="E123" s="5"/>
      <c r="F123" s="5"/>
      <c r="G123" s="5"/>
      <c r="H123" s="5"/>
      <c r="I123" s="10"/>
    </row>
    <row r="124" spans="1:9" ht="29">
      <c r="A124" s="5" t="s">
        <v>2410</v>
      </c>
      <c r="B124" s="9" t="s">
        <v>6554</v>
      </c>
      <c r="C124" s="5" t="s">
        <v>6332</v>
      </c>
      <c r="D124" t="s">
        <v>6555</v>
      </c>
      <c r="E124" s="5"/>
      <c r="F124" s="5"/>
      <c r="G124" s="5"/>
      <c r="H124" s="5"/>
      <c r="I124" s="10"/>
    </row>
    <row r="125" spans="1:9" ht="29">
      <c r="A125" s="5" t="s">
        <v>2215</v>
      </c>
      <c r="B125" s="10" t="s">
        <v>6556</v>
      </c>
      <c r="C125" s="5" t="s">
        <v>6332</v>
      </c>
      <c r="D125" s="5" t="s">
        <v>6557</v>
      </c>
      <c r="E125" s="5"/>
      <c r="F125" s="5"/>
      <c r="G125" s="5"/>
      <c r="H125" s="5"/>
      <c r="I125" s="10"/>
    </row>
    <row r="126" spans="1:9" ht="29">
      <c r="A126" s="5" t="s">
        <v>2794</v>
      </c>
      <c r="B126" s="10" t="s">
        <v>6558</v>
      </c>
      <c r="C126" s="5" t="s">
        <v>6332</v>
      </c>
      <c r="D126" s="5"/>
      <c r="E126" s="5"/>
      <c r="F126" s="5"/>
      <c r="G126" s="5">
        <v>1</v>
      </c>
      <c r="H126" s="5">
        <v>250</v>
      </c>
      <c r="I126" s="10"/>
    </row>
    <row r="127" spans="1:9" ht="29">
      <c r="A127" s="5" t="s">
        <v>6204</v>
      </c>
      <c r="B127" s="10" t="s">
        <v>6559</v>
      </c>
      <c r="C127" s="5" t="s">
        <v>6332</v>
      </c>
      <c r="D127" t="s">
        <v>6560</v>
      </c>
      <c r="E127" s="5"/>
      <c r="F127" s="5"/>
      <c r="G127" s="5"/>
      <c r="H127" s="5"/>
      <c r="I127" s="10"/>
    </row>
    <row r="128" spans="1:9" ht="29">
      <c r="A128" s="5" t="s">
        <v>1472</v>
      </c>
      <c r="B128" s="10" t="s">
        <v>6561</v>
      </c>
      <c r="C128" s="5" t="s">
        <v>6332</v>
      </c>
      <c r="D128" s="5" t="s">
        <v>6562</v>
      </c>
      <c r="E128" s="5"/>
      <c r="F128" s="5"/>
      <c r="G128" s="5"/>
      <c r="H128" s="5"/>
      <c r="I128" s="10"/>
    </row>
    <row r="129" spans="1:9" ht="29">
      <c r="A129" s="5" t="s">
        <v>5539</v>
      </c>
      <c r="B129" s="9" t="s">
        <v>6563</v>
      </c>
      <c r="C129" s="5" t="s">
        <v>6332</v>
      </c>
      <c r="D129" t="s">
        <v>6564</v>
      </c>
      <c r="E129" s="5"/>
      <c r="F129" s="5"/>
      <c r="G129" s="5"/>
      <c r="H129" s="5"/>
      <c r="I129" s="10"/>
    </row>
    <row r="130" spans="1:9" ht="29">
      <c r="A130" s="5" t="s">
        <v>1459</v>
      </c>
      <c r="B130" s="10" t="s">
        <v>6565</v>
      </c>
      <c r="C130" s="5" t="s">
        <v>6332</v>
      </c>
      <c r="D130" s="5"/>
      <c r="E130" s="5"/>
      <c r="F130" s="5"/>
      <c r="G130" s="5">
        <v>1</v>
      </c>
      <c r="H130" s="5">
        <v>255</v>
      </c>
      <c r="I130" s="10"/>
    </row>
    <row r="131" spans="1:9" ht="29">
      <c r="A131" s="5" t="s">
        <v>2868</v>
      </c>
      <c r="B131" s="10" t="s">
        <v>6566</v>
      </c>
      <c r="C131" s="5" t="s">
        <v>6332</v>
      </c>
      <c r="D131" s="5" t="s">
        <v>6567</v>
      </c>
      <c r="E131" s="5"/>
      <c r="F131" s="5"/>
      <c r="G131" s="5"/>
      <c r="H131" s="5"/>
      <c r="I131" s="10"/>
    </row>
    <row r="132" spans="1:9" ht="29">
      <c r="A132" s="5" t="s">
        <v>1441</v>
      </c>
      <c r="B132" s="10" t="s">
        <v>6568</v>
      </c>
      <c r="C132" s="5" t="s">
        <v>6332</v>
      </c>
      <c r="D132" s="5"/>
      <c r="E132" s="5"/>
      <c r="F132" s="5"/>
      <c r="G132" s="5">
        <v>1</v>
      </c>
      <c r="H132" s="5">
        <v>256</v>
      </c>
      <c r="I132" s="10"/>
    </row>
    <row r="133" spans="1:9" ht="29">
      <c r="A133" s="5" t="s">
        <v>3724</v>
      </c>
      <c r="B133" s="10" t="s">
        <v>6569</v>
      </c>
      <c r="C133" s="5" t="s">
        <v>6332</v>
      </c>
      <c r="D133" s="5" t="s">
        <v>6570</v>
      </c>
      <c r="E133" s="5"/>
      <c r="F133" s="5"/>
      <c r="G133" s="5"/>
      <c r="H133" s="5"/>
      <c r="I133" s="10"/>
    </row>
    <row r="134" spans="1:9" ht="29">
      <c r="A134" s="56" t="s">
        <v>6571</v>
      </c>
      <c r="B134" s="309" t="s">
        <v>6572</v>
      </c>
      <c r="C134" s="56" t="s">
        <v>6332</v>
      </c>
      <c r="D134" s="56"/>
      <c r="E134" s="56"/>
      <c r="F134" s="56"/>
      <c r="G134" s="56">
        <v>1</v>
      </c>
      <c r="H134" s="56">
        <v>25</v>
      </c>
      <c r="I134" s="309"/>
    </row>
    <row r="135" spans="1:9" ht="29">
      <c r="A135" s="54" t="s">
        <v>2919</v>
      </c>
      <c r="B135" s="10" t="s">
        <v>6573</v>
      </c>
      <c r="C135" s="55" t="s">
        <v>6332</v>
      </c>
      <c r="D135" s="5" t="s">
        <v>6574</v>
      </c>
      <c r="E135" s="5"/>
      <c r="F135" s="5"/>
      <c r="G135" s="5"/>
      <c r="H135" s="5"/>
      <c r="I135" s="10"/>
    </row>
    <row r="136" spans="1:9" ht="29">
      <c r="A136" s="5" t="s">
        <v>4889</v>
      </c>
      <c r="B136" s="10" t="s">
        <v>6575</v>
      </c>
      <c r="C136" s="5" t="s">
        <v>6332</v>
      </c>
      <c r="D136" s="5"/>
      <c r="E136" s="5"/>
      <c r="F136" s="5"/>
      <c r="G136" s="5">
        <v>1</v>
      </c>
      <c r="H136" s="5">
        <v>26</v>
      </c>
      <c r="I136" s="10"/>
    </row>
    <row r="137" spans="1:9" ht="29">
      <c r="A137" s="5" t="s">
        <v>5061</v>
      </c>
      <c r="B137" s="10" t="s">
        <v>6576</v>
      </c>
      <c r="C137" s="5" t="s">
        <v>6332</v>
      </c>
      <c r="D137" s="5"/>
      <c r="E137" s="5"/>
      <c r="F137" s="5"/>
      <c r="G137" s="5">
        <v>1</v>
      </c>
      <c r="H137" s="5">
        <v>27</v>
      </c>
      <c r="I137" s="10"/>
    </row>
    <row r="138" spans="1:9" ht="29">
      <c r="A138" s="5" t="s">
        <v>3511</v>
      </c>
      <c r="B138" s="10" t="s">
        <v>6577</v>
      </c>
      <c r="C138" s="5" t="s">
        <v>6332</v>
      </c>
      <c r="D138" s="5" t="s">
        <v>6578</v>
      </c>
      <c r="E138" s="5"/>
      <c r="F138" s="5"/>
      <c r="G138" s="5"/>
      <c r="H138" s="5"/>
      <c r="I138" s="10"/>
    </row>
    <row r="139" spans="1:9" ht="29">
      <c r="A139" s="5" t="s">
        <v>1896</v>
      </c>
      <c r="B139" s="10" t="s">
        <v>6579</v>
      </c>
      <c r="C139" s="5" t="s">
        <v>6332</v>
      </c>
      <c r="D139" s="5" t="s">
        <v>6580</v>
      </c>
      <c r="E139" s="5"/>
      <c r="F139" s="5"/>
      <c r="G139" s="5"/>
      <c r="H139" s="5"/>
      <c r="I139" s="10"/>
    </row>
    <row r="140" spans="1:9" ht="29">
      <c r="A140" s="5" t="s">
        <v>5119</v>
      </c>
      <c r="B140" s="10" t="s">
        <v>6581</v>
      </c>
      <c r="C140" s="5" t="s">
        <v>6332</v>
      </c>
      <c r="D140" s="5" t="s">
        <v>6582</v>
      </c>
      <c r="E140" s="5"/>
      <c r="F140" s="5"/>
      <c r="G140" s="5"/>
      <c r="H140" s="5"/>
      <c r="I140" s="10"/>
    </row>
    <row r="141" spans="1:9" ht="29">
      <c r="A141" s="5" t="s">
        <v>6583</v>
      </c>
      <c r="B141" s="9" t="s">
        <v>6584</v>
      </c>
      <c r="C141" s="5" t="s">
        <v>6332</v>
      </c>
      <c r="D141" t="s">
        <v>6585</v>
      </c>
      <c r="E141" s="5"/>
      <c r="F141" s="5"/>
      <c r="G141" s="5"/>
      <c r="H141" s="5"/>
      <c r="I141" s="10"/>
    </row>
    <row r="142" spans="1:9" ht="29">
      <c r="A142" s="5" t="s">
        <v>1531</v>
      </c>
      <c r="B142" s="10" t="s">
        <v>6586</v>
      </c>
      <c r="C142" s="5" t="s">
        <v>6332</v>
      </c>
      <c r="D142" s="5" t="s">
        <v>6587</v>
      </c>
      <c r="E142" s="5"/>
      <c r="F142" s="5"/>
      <c r="G142" s="5"/>
      <c r="H142" s="5"/>
      <c r="I142" s="10"/>
    </row>
    <row r="143" spans="1:9" ht="29">
      <c r="A143" s="5" t="s">
        <v>3061</v>
      </c>
      <c r="B143" s="10" t="s">
        <v>6588</v>
      </c>
      <c r="C143" s="5" t="s">
        <v>6332</v>
      </c>
      <c r="D143" s="5"/>
      <c r="E143" s="5"/>
      <c r="F143" s="5"/>
      <c r="G143" s="5">
        <v>1</v>
      </c>
      <c r="H143" s="5">
        <v>2</v>
      </c>
      <c r="I143" s="10"/>
    </row>
    <row r="144" spans="1:9" ht="29">
      <c r="A144" s="5" t="s">
        <v>2020</v>
      </c>
      <c r="B144" s="10" t="s">
        <v>6589</v>
      </c>
      <c r="C144" s="5" t="s">
        <v>6332</v>
      </c>
      <c r="D144" s="5"/>
      <c r="E144" s="5"/>
      <c r="F144" s="5"/>
      <c r="G144" s="5">
        <v>1</v>
      </c>
      <c r="H144" s="5">
        <v>3000</v>
      </c>
      <c r="I144" s="10"/>
    </row>
    <row r="145" spans="1:9" ht="29">
      <c r="A145" s="5" t="s">
        <v>3736</v>
      </c>
      <c r="B145" s="10" t="s">
        <v>6590</v>
      </c>
      <c r="C145" s="5" t="s">
        <v>6332</v>
      </c>
      <c r="D145" s="5" t="s">
        <v>6591</v>
      </c>
      <c r="E145" s="5"/>
      <c r="F145" s="5"/>
      <c r="G145" s="5"/>
      <c r="H145" s="5"/>
      <c r="I145" s="10"/>
    </row>
    <row r="146" spans="1:9" ht="29">
      <c r="A146" s="5" t="s">
        <v>2357</v>
      </c>
      <c r="B146" s="10" t="s">
        <v>6592</v>
      </c>
      <c r="C146" s="5" t="s">
        <v>6332</v>
      </c>
      <c r="D146" s="5"/>
      <c r="E146" s="5"/>
      <c r="F146" s="5"/>
      <c r="G146" s="5">
        <v>1</v>
      </c>
      <c r="H146" s="5">
        <v>30</v>
      </c>
      <c r="I146" s="10"/>
    </row>
    <row r="147" spans="1:9" ht="29">
      <c r="A147" s="5" t="s">
        <v>3824</v>
      </c>
      <c r="B147" s="10" t="s">
        <v>6593</v>
      </c>
      <c r="C147" s="5" t="s">
        <v>6332</v>
      </c>
      <c r="D147" s="5" t="s">
        <v>6594</v>
      </c>
      <c r="E147" s="5"/>
      <c r="F147" s="5"/>
      <c r="G147" s="5"/>
      <c r="H147" s="5"/>
      <c r="I147" s="10"/>
    </row>
    <row r="148" spans="1:9" ht="29">
      <c r="A148" s="5" t="s">
        <v>5143</v>
      </c>
      <c r="B148" s="9" t="s">
        <v>6595</v>
      </c>
      <c r="C148" s="5" t="s">
        <v>6332</v>
      </c>
      <c r="D148" t="s">
        <v>6596</v>
      </c>
      <c r="E148" s="5"/>
      <c r="F148" s="5"/>
      <c r="G148" s="5"/>
      <c r="H148" s="5"/>
      <c r="I148" s="10"/>
    </row>
    <row r="149" spans="1:9" ht="29">
      <c r="A149" s="5" t="s">
        <v>3854</v>
      </c>
      <c r="B149" s="10" t="s">
        <v>6597</v>
      </c>
      <c r="C149" s="5" t="s">
        <v>6332</v>
      </c>
      <c r="D149" s="5" t="s">
        <v>6598</v>
      </c>
      <c r="E149" s="5"/>
      <c r="F149" s="5"/>
      <c r="G149" s="5"/>
      <c r="H149" s="5"/>
      <c r="I149" s="10"/>
    </row>
    <row r="150" spans="1:9" ht="29">
      <c r="A150" s="5" t="s">
        <v>2103</v>
      </c>
      <c r="B150" s="10" t="s">
        <v>6599</v>
      </c>
      <c r="C150" s="5" t="s">
        <v>6332</v>
      </c>
      <c r="D150" s="5"/>
      <c r="E150" s="5"/>
      <c r="F150" s="5"/>
      <c r="G150" s="5">
        <v>1</v>
      </c>
      <c r="H150" s="5">
        <v>32</v>
      </c>
      <c r="I150" s="10"/>
    </row>
    <row r="151" spans="1:9" ht="29">
      <c r="A151" s="5" t="s">
        <v>6600</v>
      </c>
      <c r="B151" s="10" t="s">
        <v>6601</v>
      </c>
      <c r="C151" s="5" t="s">
        <v>6332</v>
      </c>
      <c r="D151" s="5"/>
      <c r="E151" s="5"/>
      <c r="F151" s="5"/>
      <c r="G151" s="5">
        <v>1</v>
      </c>
      <c r="H151" s="5">
        <v>34</v>
      </c>
      <c r="I151" s="10"/>
    </row>
    <row r="152" spans="1:9" ht="29">
      <c r="A152" s="5" t="s">
        <v>3461</v>
      </c>
      <c r="B152" s="10" t="s">
        <v>6602</v>
      </c>
      <c r="C152" s="5" t="s">
        <v>6332</v>
      </c>
      <c r="D152" s="5" t="s">
        <v>6603</v>
      </c>
      <c r="E152" s="5"/>
      <c r="F152" s="5"/>
      <c r="G152" s="5"/>
      <c r="H152" s="5"/>
      <c r="I152" s="10"/>
    </row>
    <row r="153" spans="1:9" ht="29">
      <c r="A153" s="5" t="s">
        <v>3388</v>
      </c>
      <c r="B153" s="9" t="s">
        <v>6604</v>
      </c>
      <c r="C153" s="5" t="s">
        <v>6332</v>
      </c>
      <c r="D153" t="s">
        <v>6605</v>
      </c>
      <c r="E153" s="5"/>
      <c r="F153" s="5"/>
      <c r="G153" s="5"/>
      <c r="H153" s="5"/>
      <c r="I153" s="10"/>
    </row>
    <row r="154" spans="1:9" ht="29">
      <c r="A154" s="5" t="s">
        <v>1584</v>
      </c>
      <c r="B154" s="10" t="s">
        <v>6606</v>
      </c>
      <c r="C154" s="5" t="s">
        <v>6332</v>
      </c>
      <c r="D154" s="5"/>
      <c r="E154" s="5"/>
      <c r="F154" s="5"/>
      <c r="G154" s="5">
        <v>1</v>
      </c>
      <c r="H154" s="5">
        <v>35</v>
      </c>
      <c r="I154" s="10"/>
    </row>
    <row r="155" spans="1:9" ht="29">
      <c r="A155" s="5" t="s">
        <v>6607</v>
      </c>
      <c r="B155" s="10" t="s">
        <v>6608</v>
      </c>
      <c r="C155" s="5" t="s">
        <v>6332</v>
      </c>
      <c r="D155" s="5" t="s">
        <v>6609</v>
      </c>
      <c r="E155" s="5"/>
      <c r="F155" s="5"/>
      <c r="G155" s="5"/>
      <c r="H155" s="5"/>
      <c r="I155" s="10"/>
    </row>
    <row r="156" spans="1:9" ht="29">
      <c r="A156" s="5" t="s">
        <v>1771</v>
      </c>
      <c r="B156" s="10" t="s">
        <v>6610</v>
      </c>
      <c r="C156" s="5" t="s">
        <v>6332</v>
      </c>
      <c r="D156" s="5" t="s">
        <v>6611</v>
      </c>
      <c r="E156" s="5"/>
      <c r="F156" s="5"/>
      <c r="G156" s="5"/>
      <c r="H156" s="5"/>
      <c r="I156" s="10"/>
    </row>
    <row r="157" spans="1:9" ht="29">
      <c r="A157" s="5" t="s">
        <v>1451</v>
      </c>
      <c r="B157" s="10" t="s">
        <v>6612</v>
      </c>
      <c r="C157" s="5" t="s">
        <v>6332</v>
      </c>
      <c r="D157" s="5" t="s">
        <v>6613</v>
      </c>
      <c r="E157" s="5"/>
      <c r="F157" s="5"/>
      <c r="G157" s="5"/>
      <c r="H157" s="5"/>
      <c r="I157" s="10"/>
    </row>
    <row r="158" spans="1:9" ht="29">
      <c r="A158" s="5" t="s">
        <v>1765</v>
      </c>
      <c r="B158" s="10" t="s">
        <v>6614</v>
      </c>
      <c r="C158" s="5" t="s">
        <v>6332</v>
      </c>
      <c r="D158" s="5"/>
      <c r="E158" s="5"/>
      <c r="F158" s="5"/>
      <c r="G158" s="5">
        <v>1</v>
      </c>
      <c r="H158" s="5">
        <v>36</v>
      </c>
      <c r="I158" s="10"/>
    </row>
    <row r="159" spans="1:9" ht="29">
      <c r="A159" s="5" t="s">
        <v>3489</v>
      </c>
      <c r="B159" s="10" t="s">
        <v>6615</v>
      </c>
      <c r="C159" s="5" t="s">
        <v>6332</v>
      </c>
      <c r="D159" s="5"/>
      <c r="E159" s="5"/>
      <c r="F159" s="5"/>
      <c r="G159" s="5">
        <v>1</v>
      </c>
      <c r="H159" s="5">
        <v>37</v>
      </c>
      <c r="I159" s="10"/>
    </row>
    <row r="160" spans="1:9" ht="29">
      <c r="A160" s="5" t="s">
        <v>4566</v>
      </c>
      <c r="B160" s="10" t="s">
        <v>6616</v>
      </c>
      <c r="C160" s="5" t="s">
        <v>6332</v>
      </c>
      <c r="D160" s="5" t="s">
        <v>10609</v>
      </c>
      <c r="E160" s="5"/>
      <c r="F160" s="5"/>
      <c r="G160" s="5"/>
      <c r="H160" s="5"/>
      <c r="I160" s="10"/>
    </row>
    <row r="161" spans="1:9" ht="29">
      <c r="A161" s="5" t="s">
        <v>1887</v>
      </c>
      <c r="B161" s="10" t="s">
        <v>6617</v>
      </c>
      <c r="C161" s="5" t="s">
        <v>6332</v>
      </c>
      <c r="D161" s="5" t="s">
        <v>6618</v>
      </c>
      <c r="E161" s="5"/>
      <c r="F161" s="5"/>
      <c r="G161" s="5"/>
      <c r="H161" s="5"/>
      <c r="I161" s="10"/>
    </row>
    <row r="162" spans="1:9" ht="29">
      <c r="A162" s="5" t="s">
        <v>1536</v>
      </c>
      <c r="B162" s="10" t="s">
        <v>6619</v>
      </c>
      <c r="C162" s="5" t="s">
        <v>6332</v>
      </c>
      <c r="D162" s="5" t="s">
        <v>6620</v>
      </c>
      <c r="E162" s="5"/>
      <c r="F162" s="5"/>
      <c r="G162" s="5"/>
      <c r="H162" s="5"/>
      <c r="I162" s="10"/>
    </row>
    <row r="163" spans="1:9" ht="29">
      <c r="A163" s="5" t="s">
        <v>4039</v>
      </c>
      <c r="B163" s="10" t="s">
        <v>6621</v>
      </c>
      <c r="C163" s="5" t="s">
        <v>6332</v>
      </c>
      <c r="D163" s="5"/>
      <c r="E163" s="5"/>
      <c r="F163" s="5"/>
      <c r="G163" s="5">
        <v>0</v>
      </c>
      <c r="H163" s="5">
        <v>3</v>
      </c>
      <c r="I163" s="10"/>
    </row>
    <row r="164" spans="1:9" ht="29">
      <c r="A164" s="5" t="s">
        <v>2192</v>
      </c>
      <c r="B164" s="10" t="s">
        <v>6622</v>
      </c>
      <c r="C164" s="5" t="s">
        <v>6332</v>
      </c>
      <c r="D164" s="5" t="s">
        <v>6623</v>
      </c>
      <c r="E164" s="5"/>
      <c r="F164" s="5"/>
      <c r="G164" s="5"/>
      <c r="H164" s="5"/>
      <c r="I164" s="10"/>
    </row>
    <row r="165" spans="1:9" ht="29">
      <c r="A165" s="5" t="s">
        <v>2441</v>
      </c>
      <c r="B165" s="10" t="s">
        <v>6624</v>
      </c>
      <c r="C165" s="5" t="s">
        <v>6332</v>
      </c>
      <c r="D165" s="5" t="s">
        <v>6625</v>
      </c>
      <c r="E165" s="5"/>
      <c r="F165" s="5"/>
      <c r="G165" s="5"/>
      <c r="H165" s="5"/>
      <c r="I165" s="10"/>
    </row>
    <row r="166" spans="1:9" ht="29">
      <c r="A166" s="5" t="s">
        <v>1444</v>
      </c>
      <c r="B166" s="10" t="s">
        <v>6626</v>
      </c>
      <c r="C166" s="5" t="s">
        <v>6332</v>
      </c>
      <c r="D166" s="5"/>
      <c r="E166" s="5"/>
      <c r="F166" s="5"/>
      <c r="G166" s="5">
        <v>1</v>
      </c>
      <c r="H166" s="5">
        <v>40</v>
      </c>
      <c r="I166" s="10"/>
    </row>
    <row r="167" spans="1:9" ht="29">
      <c r="A167" s="5" t="s">
        <v>3404</v>
      </c>
      <c r="B167" s="10" t="s">
        <v>6627</v>
      </c>
      <c r="C167" s="5" t="s">
        <v>6332</v>
      </c>
      <c r="D167" s="5"/>
      <c r="E167" s="5"/>
      <c r="F167" s="5"/>
      <c r="G167" s="5">
        <v>1</v>
      </c>
      <c r="H167" s="5">
        <v>45</v>
      </c>
      <c r="I167" s="10"/>
    </row>
    <row r="168" spans="1:9" ht="29">
      <c r="A168" s="5" t="s">
        <v>3834</v>
      </c>
      <c r="B168" s="10" t="s">
        <v>6628</v>
      </c>
      <c r="C168" s="5" t="s">
        <v>6332</v>
      </c>
      <c r="D168" s="5" t="s">
        <v>6629</v>
      </c>
      <c r="E168" s="5"/>
      <c r="F168" s="5"/>
      <c r="G168" s="5"/>
      <c r="H168" s="5"/>
      <c r="I168" s="10"/>
    </row>
    <row r="169" spans="1:9" ht="29">
      <c r="A169" s="5" t="s">
        <v>2367</v>
      </c>
      <c r="B169" s="10" t="s">
        <v>6630</v>
      </c>
      <c r="C169" s="5" t="s">
        <v>6332</v>
      </c>
      <c r="D169" s="5"/>
      <c r="E169" s="5"/>
      <c r="F169" s="5"/>
      <c r="G169" s="5">
        <v>1</v>
      </c>
      <c r="H169" s="5">
        <v>48</v>
      </c>
      <c r="I169" s="10"/>
    </row>
    <row r="170" spans="1:9" ht="29">
      <c r="A170" s="5" t="s">
        <v>4898</v>
      </c>
      <c r="B170" s="10" t="s">
        <v>6631</v>
      </c>
      <c r="C170" s="5" t="s">
        <v>6332</v>
      </c>
      <c r="D170" s="5"/>
      <c r="E170" s="5"/>
      <c r="F170" s="5"/>
      <c r="G170" s="5">
        <v>1</v>
      </c>
      <c r="H170" s="5">
        <v>49</v>
      </c>
      <c r="I170" s="10"/>
    </row>
    <row r="171" spans="1:9" ht="29">
      <c r="A171" s="5" t="s">
        <v>4103</v>
      </c>
      <c r="B171" s="10" t="s">
        <v>6632</v>
      </c>
      <c r="C171" s="5" t="s">
        <v>6332</v>
      </c>
      <c r="D171" s="5" t="s">
        <v>6633</v>
      </c>
      <c r="E171" s="5"/>
      <c r="F171" s="5"/>
      <c r="G171" s="5"/>
      <c r="H171" s="5"/>
      <c r="I171" s="10"/>
    </row>
    <row r="172" spans="1:9" ht="29">
      <c r="A172" s="5" t="s">
        <v>2618</v>
      </c>
      <c r="B172" s="10" t="s">
        <v>6634</v>
      </c>
      <c r="C172" s="5" t="s">
        <v>6332</v>
      </c>
      <c r="D172" t="s">
        <v>6635</v>
      </c>
      <c r="E172" s="5"/>
      <c r="F172" s="5"/>
      <c r="G172" s="5"/>
      <c r="H172" s="5"/>
      <c r="I172" s="10"/>
    </row>
    <row r="173" spans="1:9" ht="29">
      <c r="A173" s="5" t="s">
        <v>6636</v>
      </c>
      <c r="B173" s="9" t="s">
        <v>6637</v>
      </c>
      <c r="C173" s="5" t="s">
        <v>6332</v>
      </c>
      <c r="D173" t="s">
        <v>6638</v>
      </c>
      <c r="E173" s="5"/>
      <c r="F173" s="5"/>
      <c r="G173" s="5"/>
      <c r="H173" s="5"/>
      <c r="I173" s="10"/>
    </row>
    <row r="174" spans="1:9" ht="29">
      <c r="A174" s="5" t="s">
        <v>1999</v>
      </c>
      <c r="B174" s="10" t="s">
        <v>6639</v>
      </c>
      <c r="C174" s="5" t="s">
        <v>6332</v>
      </c>
      <c r="D174" s="5" t="s">
        <v>6640</v>
      </c>
      <c r="E174" s="5"/>
      <c r="F174" s="5"/>
      <c r="G174" s="5"/>
      <c r="H174" s="5"/>
      <c r="I174" s="10"/>
    </row>
    <row r="175" spans="1:9" ht="29">
      <c r="A175" s="5" t="s">
        <v>3113</v>
      </c>
      <c r="B175" s="10" t="s">
        <v>6641</v>
      </c>
      <c r="C175" s="5" t="s">
        <v>6332</v>
      </c>
      <c r="D175" s="5"/>
      <c r="E175" s="5"/>
      <c r="F175" s="5"/>
      <c r="G175" s="5">
        <v>1</v>
      </c>
      <c r="H175" s="5">
        <v>4</v>
      </c>
      <c r="I175" s="10"/>
    </row>
    <row r="176" spans="1:9" ht="29">
      <c r="A176" s="5" t="s">
        <v>6642</v>
      </c>
      <c r="B176" s="10" t="s">
        <v>6643</v>
      </c>
      <c r="C176" s="5" t="s">
        <v>6332</v>
      </c>
      <c r="D176" s="5" t="s">
        <v>6644</v>
      </c>
      <c r="E176" s="5"/>
      <c r="F176" s="5"/>
      <c r="G176" s="5"/>
      <c r="H176" s="5"/>
      <c r="I176" s="10"/>
    </row>
    <row r="177" spans="1:9" ht="29">
      <c r="A177" s="5" t="s">
        <v>3175</v>
      </c>
      <c r="B177" s="10" t="s">
        <v>6645</v>
      </c>
      <c r="C177" s="5" t="s">
        <v>6332</v>
      </c>
      <c r="D177" s="5"/>
      <c r="E177" s="5"/>
      <c r="F177" s="5"/>
      <c r="G177" s="5">
        <v>1</v>
      </c>
      <c r="H177" s="5">
        <v>500</v>
      </c>
      <c r="I177" s="10"/>
    </row>
    <row r="178" spans="1:9" ht="29">
      <c r="A178" s="5" t="s">
        <v>2349</v>
      </c>
      <c r="B178" s="10" t="s">
        <v>6646</v>
      </c>
      <c r="C178" s="5" t="s">
        <v>6332</v>
      </c>
      <c r="D178" s="5" t="s">
        <v>6647</v>
      </c>
      <c r="E178" s="5"/>
      <c r="F178" s="5"/>
      <c r="G178" s="5"/>
      <c r="H178" s="5"/>
      <c r="I178" s="10"/>
    </row>
    <row r="179" spans="1:9" ht="29">
      <c r="A179" s="5" t="s">
        <v>10175</v>
      </c>
      <c r="B179" s="10" t="s">
        <v>10177</v>
      </c>
      <c r="C179" s="5" t="s">
        <v>6332</v>
      </c>
      <c r="D179" s="5" t="s">
        <v>10178</v>
      </c>
      <c r="E179" s="5"/>
      <c r="F179" s="5"/>
      <c r="G179" s="5"/>
      <c r="H179" s="5"/>
      <c r="I179" s="10"/>
    </row>
    <row r="180" spans="1:9" ht="29">
      <c r="A180" s="5" t="s">
        <v>1748</v>
      </c>
      <c r="B180" s="10" t="s">
        <v>6648</v>
      </c>
      <c r="C180" s="5" t="s">
        <v>6332</v>
      </c>
      <c r="D180" s="5"/>
      <c r="E180" s="5"/>
      <c r="F180" s="5"/>
      <c r="G180" s="5">
        <v>1</v>
      </c>
      <c r="H180" s="5">
        <v>50</v>
      </c>
      <c r="I180" s="10"/>
    </row>
    <row r="181" spans="1:9" ht="29">
      <c r="A181" s="5" t="s">
        <v>6649</v>
      </c>
      <c r="B181" s="10" t="s">
        <v>6650</v>
      </c>
      <c r="C181" s="5" t="s">
        <v>6332</v>
      </c>
      <c r="D181" t="s">
        <v>6651</v>
      </c>
      <c r="E181" s="5"/>
      <c r="F181" s="5"/>
      <c r="G181" s="5"/>
      <c r="H181" s="5"/>
      <c r="I181" s="10"/>
    </row>
    <row r="182" spans="1:9" ht="29">
      <c r="A182" s="5" t="s">
        <v>3420</v>
      </c>
      <c r="B182" s="10" t="s">
        <v>6652</v>
      </c>
      <c r="C182" s="5" t="s">
        <v>6332</v>
      </c>
      <c r="D182" s="5" t="s">
        <v>6653</v>
      </c>
      <c r="E182" s="5"/>
      <c r="F182" s="5"/>
      <c r="G182" s="5"/>
      <c r="H182" s="5"/>
      <c r="I182" s="10"/>
    </row>
    <row r="183" spans="1:9" ht="29">
      <c r="A183" s="5" t="s">
        <v>1928</v>
      </c>
      <c r="B183" s="10" t="s">
        <v>6654</v>
      </c>
      <c r="C183" s="5" t="s">
        <v>6332</v>
      </c>
      <c r="D183" s="5" t="s">
        <v>6655</v>
      </c>
      <c r="E183" s="5"/>
      <c r="F183" s="5"/>
      <c r="G183" s="5"/>
      <c r="H183" s="5"/>
      <c r="I183" s="10"/>
    </row>
    <row r="184" spans="1:9" ht="29">
      <c r="A184" s="5" t="s">
        <v>1541</v>
      </c>
      <c r="B184" s="10" t="s">
        <v>6656</v>
      </c>
      <c r="C184" s="5" t="s">
        <v>6332</v>
      </c>
      <c r="D184" s="5" t="s">
        <v>6657</v>
      </c>
      <c r="E184" s="5"/>
      <c r="F184" s="5"/>
      <c r="G184" s="5"/>
      <c r="H184" s="5"/>
      <c r="I184" s="10"/>
    </row>
    <row r="185" spans="1:9" ht="29">
      <c r="A185" s="5" t="s">
        <v>3246</v>
      </c>
      <c r="B185" s="10" t="s">
        <v>6658</v>
      </c>
      <c r="C185" s="5" t="s">
        <v>6332</v>
      </c>
      <c r="D185" s="5"/>
      <c r="E185" s="5"/>
      <c r="F185" s="5"/>
      <c r="G185" s="5">
        <v>1</v>
      </c>
      <c r="H185" s="5">
        <v>5</v>
      </c>
      <c r="I185" s="10"/>
    </row>
    <row r="186" spans="1:9" ht="29">
      <c r="A186" s="5" t="s">
        <v>3859</v>
      </c>
      <c r="B186" s="10" t="s">
        <v>6659</v>
      </c>
      <c r="C186" s="5" t="s">
        <v>6332</v>
      </c>
      <c r="D186" s="5" t="s">
        <v>6660</v>
      </c>
      <c r="E186" s="5"/>
      <c r="F186" s="5"/>
      <c r="G186" s="5"/>
      <c r="H186" s="5"/>
      <c r="I186" s="10"/>
    </row>
    <row r="187" spans="1:9" ht="29">
      <c r="A187" s="5" t="s">
        <v>4298</v>
      </c>
      <c r="B187" s="10" t="s">
        <v>6661</v>
      </c>
      <c r="C187" s="5" t="s">
        <v>6332</v>
      </c>
      <c r="D187" s="5"/>
      <c r="E187" s="5"/>
      <c r="F187" s="5"/>
      <c r="G187" s="5">
        <v>1</v>
      </c>
      <c r="H187" s="5">
        <v>64</v>
      </c>
      <c r="I187" s="10"/>
    </row>
    <row r="188" spans="1:9" ht="29">
      <c r="A188" s="5" t="s">
        <v>10082</v>
      </c>
      <c r="B188" s="10" t="s">
        <v>10171</v>
      </c>
      <c r="C188" s="5" t="s">
        <v>6332</v>
      </c>
      <c r="D188" s="5" t="s">
        <v>10172</v>
      </c>
      <c r="E188" s="5"/>
      <c r="F188" s="5"/>
      <c r="G188" s="5"/>
      <c r="H188" s="5"/>
      <c r="I188" s="10"/>
    </row>
    <row r="189" spans="1:9" ht="29">
      <c r="A189" s="142" t="s">
        <v>4548</v>
      </c>
      <c r="B189" s="10" t="s">
        <v>6662</v>
      </c>
      <c r="C189" s="5" t="s">
        <v>6332</v>
      </c>
      <c r="D189" s="5" t="s">
        <v>10172</v>
      </c>
      <c r="E189" s="5"/>
      <c r="F189" s="5"/>
      <c r="G189" s="5"/>
      <c r="H189" s="5"/>
      <c r="I189" s="10"/>
    </row>
    <row r="190" spans="1:9" ht="29">
      <c r="A190" s="5" t="s">
        <v>3469</v>
      </c>
      <c r="B190" s="10" t="s">
        <v>6663</v>
      </c>
      <c r="C190" s="5" t="s">
        <v>6332</v>
      </c>
      <c r="D190" s="5" t="s">
        <v>6664</v>
      </c>
      <c r="E190" s="5"/>
      <c r="F190" s="5"/>
      <c r="G190" s="5"/>
      <c r="H190" s="5"/>
      <c r="I190" s="10"/>
    </row>
    <row r="191" spans="1:9" ht="29">
      <c r="A191" s="5" t="s">
        <v>1985</v>
      </c>
      <c r="B191" s="10" t="s">
        <v>6665</v>
      </c>
      <c r="C191" s="5" t="s">
        <v>6332</v>
      </c>
      <c r="D191" s="5" t="s">
        <v>6666</v>
      </c>
      <c r="E191" s="5"/>
      <c r="F191" s="5"/>
      <c r="G191" s="5"/>
      <c r="H191" s="5"/>
      <c r="I191" s="10"/>
    </row>
    <row r="192" spans="1:9" ht="29">
      <c r="A192" s="5" t="s">
        <v>2085</v>
      </c>
      <c r="B192" s="10" t="s">
        <v>6667</v>
      </c>
      <c r="C192" s="5" t="s">
        <v>6332</v>
      </c>
      <c r="D192" s="5"/>
      <c r="E192" s="5"/>
      <c r="F192" s="5"/>
      <c r="G192" s="5">
        <v>1</v>
      </c>
      <c r="H192" s="5">
        <v>6</v>
      </c>
      <c r="I192" s="10"/>
    </row>
    <row r="193" spans="1:9" ht="29">
      <c r="A193" s="5" t="s">
        <v>4322</v>
      </c>
      <c r="B193" s="10" t="s">
        <v>6668</v>
      </c>
      <c r="C193" s="5" t="s">
        <v>6332</v>
      </c>
      <c r="D193" s="5" t="s">
        <v>6669</v>
      </c>
      <c r="E193" s="5"/>
      <c r="F193" s="5"/>
      <c r="G193" s="5"/>
      <c r="H193" s="5"/>
      <c r="I193" s="10"/>
    </row>
    <row r="194" spans="1:9" ht="29">
      <c r="A194" s="5" t="s">
        <v>2719</v>
      </c>
      <c r="B194" s="10" t="s">
        <v>6670</v>
      </c>
      <c r="C194" s="5" t="s">
        <v>6332</v>
      </c>
      <c r="D194" s="5"/>
      <c r="E194" s="5"/>
      <c r="F194" s="5"/>
      <c r="G194" s="5">
        <v>1</v>
      </c>
      <c r="H194" s="5">
        <v>7000</v>
      </c>
      <c r="I194" s="10"/>
    </row>
    <row r="195" spans="1:9" ht="29">
      <c r="A195" s="5" t="s">
        <v>6671</v>
      </c>
      <c r="B195" s="10" t="s">
        <v>6672</v>
      </c>
      <c r="C195" s="5" t="s">
        <v>6332</v>
      </c>
      <c r="D195" s="5" t="s">
        <v>6673</v>
      </c>
      <c r="E195" s="5"/>
      <c r="F195" s="5"/>
      <c r="G195" s="5"/>
      <c r="H195" s="5"/>
      <c r="I195" s="10"/>
    </row>
    <row r="196" spans="1:9" ht="29">
      <c r="A196" s="5" t="s">
        <v>1438</v>
      </c>
      <c r="B196" s="10" t="s">
        <v>6674</v>
      </c>
      <c r="C196" s="5" t="s">
        <v>6332</v>
      </c>
      <c r="D196" s="5"/>
      <c r="E196" s="5"/>
      <c r="F196" s="5"/>
      <c r="G196" s="5">
        <v>1</v>
      </c>
      <c r="H196" s="5">
        <v>70</v>
      </c>
      <c r="I196" s="10"/>
    </row>
    <row r="197" spans="1:9" ht="29">
      <c r="A197" s="5" t="s">
        <v>4187</v>
      </c>
      <c r="B197" s="10" t="s">
        <v>6675</v>
      </c>
      <c r="C197" s="5" t="s">
        <v>6332</v>
      </c>
      <c r="D197" s="5"/>
      <c r="E197" s="5"/>
      <c r="F197" s="5"/>
      <c r="G197" s="5">
        <v>1</v>
      </c>
      <c r="H197" s="5">
        <v>71</v>
      </c>
      <c r="I197" s="10"/>
    </row>
    <row r="198" spans="1:9" ht="29">
      <c r="A198" s="5" t="s">
        <v>5536</v>
      </c>
      <c r="B198" s="10" t="s">
        <v>6676</v>
      </c>
      <c r="C198" s="5" t="s">
        <v>6332</v>
      </c>
      <c r="D198" s="5"/>
      <c r="E198" s="5"/>
      <c r="F198" s="5"/>
      <c r="G198" s="5">
        <v>1</v>
      </c>
      <c r="H198" s="5">
        <v>758</v>
      </c>
      <c r="I198" s="10"/>
    </row>
    <row r="199" spans="1:9" ht="29">
      <c r="A199" s="5" t="s">
        <v>2788</v>
      </c>
      <c r="B199" s="10" t="s">
        <v>6677</v>
      </c>
      <c r="C199" s="5" t="s">
        <v>6332</v>
      </c>
      <c r="D199" s="5"/>
      <c r="E199" s="5"/>
      <c r="F199" s="5"/>
      <c r="G199" s="5">
        <v>1</v>
      </c>
      <c r="H199" s="5">
        <v>75</v>
      </c>
      <c r="I199" s="10"/>
    </row>
    <row r="200" spans="1:9" ht="29">
      <c r="A200" s="5" t="s">
        <v>3558</v>
      </c>
      <c r="B200" s="10" t="s">
        <v>6678</v>
      </c>
      <c r="C200" s="5" t="s">
        <v>6332</v>
      </c>
      <c r="D200" s="5"/>
      <c r="E200" s="5"/>
      <c r="F200" s="5"/>
      <c r="G200" s="5">
        <v>1</v>
      </c>
      <c r="H200" s="5">
        <v>76</v>
      </c>
      <c r="I200" s="10"/>
    </row>
    <row r="201" spans="1:9" ht="29">
      <c r="A201" s="5" t="s">
        <v>5671</v>
      </c>
      <c r="B201" s="10" t="s">
        <v>6679</v>
      </c>
      <c r="C201" s="5" t="s">
        <v>6332</v>
      </c>
      <c r="D201" s="5" t="s">
        <v>6680</v>
      </c>
      <c r="E201" s="5"/>
      <c r="F201" s="5"/>
      <c r="G201" s="5"/>
      <c r="H201" s="5"/>
      <c r="I201" s="10"/>
    </row>
    <row r="202" spans="1:9" ht="29">
      <c r="A202" s="5" t="s">
        <v>6681</v>
      </c>
      <c r="B202" s="10" t="s">
        <v>6682</v>
      </c>
      <c r="C202" s="5" t="s">
        <v>6332</v>
      </c>
      <c r="D202" s="5" t="s">
        <v>6683</v>
      </c>
      <c r="E202" s="5"/>
      <c r="F202" s="5"/>
      <c r="G202" s="5"/>
      <c r="H202" s="5"/>
      <c r="I202" s="10"/>
    </row>
    <row r="203" spans="1:9" ht="29">
      <c r="A203" s="5" t="s">
        <v>5512</v>
      </c>
      <c r="B203" s="310" t="s">
        <v>6684</v>
      </c>
      <c r="C203" s="5" t="s">
        <v>6332</v>
      </c>
      <c r="D203" s="5"/>
      <c r="E203" s="5"/>
      <c r="F203" s="5"/>
      <c r="G203" s="5">
        <v>1</v>
      </c>
      <c r="H203" s="5">
        <v>8000</v>
      </c>
      <c r="I203" s="10"/>
    </row>
    <row r="204" spans="1:9" ht="29">
      <c r="A204" s="5" t="s">
        <v>5595</v>
      </c>
      <c r="B204" s="10" t="s">
        <v>6685</v>
      </c>
      <c r="C204" s="5" t="s">
        <v>6332</v>
      </c>
      <c r="D204" s="5"/>
      <c r="E204" s="5"/>
      <c r="F204" s="5"/>
      <c r="G204" s="5">
        <v>1</v>
      </c>
      <c r="H204" s="5">
        <v>800</v>
      </c>
      <c r="I204" s="10"/>
    </row>
    <row r="205" spans="1:9" ht="29">
      <c r="A205" s="5" t="s">
        <v>6246</v>
      </c>
      <c r="B205" s="10" t="s">
        <v>6686</v>
      </c>
      <c r="C205" s="5" t="s">
        <v>6332</v>
      </c>
      <c r="D205" s="5" t="s">
        <v>6687</v>
      </c>
      <c r="E205" s="5"/>
      <c r="F205" s="5"/>
      <c r="G205" s="5"/>
      <c r="H205" s="5"/>
      <c r="I205" s="10"/>
    </row>
    <row r="206" spans="1:9" ht="29">
      <c r="A206" s="5" t="s">
        <v>3809</v>
      </c>
      <c r="B206" s="10" t="s">
        <v>6688</v>
      </c>
      <c r="C206" s="5" t="s">
        <v>6332</v>
      </c>
      <c r="D206" s="5" t="s">
        <v>6689</v>
      </c>
      <c r="E206" s="5"/>
      <c r="F206" s="5"/>
      <c r="G206" s="5"/>
      <c r="H206" s="5"/>
      <c r="I206" s="10"/>
    </row>
    <row r="207" spans="1:9" ht="29">
      <c r="A207" s="5" t="s">
        <v>2915</v>
      </c>
      <c r="B207" s="10" t="s">
        <v>6690</v>
      </c>
      <c r="C207" s="5" t="s">
        <v>6332</v>
      </c>
      <c r="D207" t="s">
        <v>6691</v>
      </c>
      <c r="E207" s="5"/>
      <c r="F207" s="5"/>
      <c r="G207" s="5"/>
      <c r="H207" s="5"/>
      <c r="I207" s="10"/>
    </row>
    <row r="208" spans="1:9" ht="29">
      <c r="A208" s="5" t="s">
        <v>5245</v>
      </c>
      <c r="B208" s="10" t="s">
        <v>6692</v>
      </c>
      <c r="C208" s="5" t="s">
        <v>6332</v>
      </c>
      <c r="D208" s="5" t="s">
        <v>6693</v>
      </c>
      <c r="E208" s="5"/>
      <c r="F208" s="5"/>
      <c r="G208" s="5"/>
      <c r="H208" s="5"/>
      <c r="I208" s="10"/>
    </row>
    <row r="209" spans="1:9" ht="29">
      <c r="A209" s="5" t="s">
        <v>2133</v>
      </c>
      <c r="B209" s="10" t="s">
        <v>6694</v>
      </c>
      <c r="C209" s="5" t="s">
        <v>6332</v>
      </c>
      <c r="D209" s="5"/>
      <c r="E209" s="5"/>
      <c r="F209" s="5"/>
      <c r="G209" s="5">
        <v>1</v>
      </c>
      <c r="H209" s="5">
        <v>8</v>
      </c>
      <c r="I209" s="10"/>
    </row>
    <row r="210" spans="1:9" ht="29">
      <c r="A210" s="5" t="s">
        <v>6695</v>
      </c>
      <c r="B210" s="10" t="s">
        <v>6696</v>
      </c>
      <c r="C210" s="5" t="s">
        <v>6332</v>
      </c>
      <c r="D210" t="s">
        <v>6697</v>
      </c>
      <c r="E210" s="5"/>
      <c r="F210" s="5"/>
      <c r="G210" s="5"/>
      <c r="H210" s="5"/>
      <c r="I210" s="10"/>
    </row>
    <row r="211" spans="1:9" ht="29">
      <c r="A211" s="5" t="s">
        <v>3531</v>
      </c>
      <c r="B211" s="10" t="s">
        <v>6698</v>
      </c>
      <c r="C211" s="5" t="s">
        <v>6332</v>
      </c>
      <c r="D211" s="5" t="s">
        <v>6699</v>
      </c>
      <c r="E211" s="5"/>
      <c r="F211" s="5"/>
      <c r="G211" s="5"/>
      <c r="H211" s="5"/>
      <c r="I211" s="10"/>
    </row>
    <row r="212" spans="1:9" ht="29">
      <c r="A212" s="5" t="s">
        <v>3344</v>
      </c>
      <c r="B212" s="10" t="s">
        <v>6700</v>
      </c>
      <c r="C212" s="5" t="s">
        <v>6332</v>
      </c>
      <c r="D212" s="5" t="s">
        <v>6701</v>
      </c>
      <c r="E212" s="5"/>
      <c r="F212" s="5"/>
      <c r="G212" s="5"/>
      <c r="H212" s="5"/>
      <c r="I212" s="10"/>
    </row>
    <row r="213" spans="1:9" ht="29">
      <c r="A213" s="5" t="s">
        <v>2106</v>
      </c>
      <c r="B213" s="10" t="s">
        <v>6702</v>
      </c>
      <c r="C213" s="5" t="s">
        <v>6332</v>
      </c>
      <c r="D213" s="5"/>
      <c r="E213" s="5"/>
      <c r="F213" s="5"/>
      <c r="G213" s="5">
        <v>1</v>
      </c>
      <c r="H213" s="5">
        <v>9</v>
      </c>
      <c r="I213" s="10"/>
    </row>
    <row r="214" spans="1:9" ht="43.5">
      <c r="A214" s="5" t="s">
        <v>5545</v>
      </c>
      <c r="B214" s="10" t="s">
        <v>6703</v>
      </c>
      <c r="C214" s="5" t="s">
        <v>6332</v>
      </c>
      <c r="D214" t="s">
        <v>6704</v>
      </c>
      <c r="E214" s="5"/>
      <c r="F214" s="5"/>
      <c r="G214" s="5"/>
      <c r="H214" s="5"/>
      <c r="I214" s="10"/>
    </row>
    <row r="215" spans="1:9" ht="29">
      <c r="A215" s="5" t="s">
        <v>6109</v>
      </c>
      <c r="B215" s="10" t="s">
        <v>6705</v>
      </c>
      <c r="C215" s="5" t="s">
        <v>6332</v>
      </c>
      <c r="D215" s="5" t="s">
        <v>6533</v>
      </c>
      <c r="E215" s="5"/>
      <c r="F215" s="5"/>
      <c r="G215" s="5"/>
      <c r="H215" s="5"/>
      <c r="I215" s="10"/>
    </row>
    <row r="216" spans="1:9" ht="43.5">
      <c r="A216" s="5" t="s">
        <v>5569</v>
      </c>
      <c r="B216" s="10" t="s">
        <v>6706</v>
      </c>
      <c r="C216" s="5" t="s">
        <v>6332</v>
      </c>
      <c r="D216" t="s">
        <v>6707</v>
      </c>
      <c r="E216" s="5"/>
      <c r="F216" s="5"/>
      <c r="G216" s="5"/>
      <c r="H216" s="5"/>
      <c r="I216" s="10"/>
    </row>
    <row r="217" spans="1:9">
      <c r="A217" s="5" t="s">
        <v>5525</v>
      </c>
      <c r="B217" s="10" t="s">
        <v>6708</v>
      </c>
      <c r="C217" s="5" t="s">
        <v>6332</v>
      </c>
      <c r="D217" s="5"/>
      <c r="E217" s="5"/>
      <c r="F217" s="5"/>
      <c r="G217" s="5">
        <v>256</v>
      </c>
      <c r="H217" s="5">
        <v>800</v>
      </c>
      <c r="I217" s="10"/>
    </row>
    <row r="218" spans="1:9" ht="43.5">
      <c r="A218" s="5" t="s">
        <v>5506</v>
      </c>
      <c r="B218" s="10" t="s">
        <v>6709</v>
      </c>
      <c r="C218" s="5" t="s">
        <v>6332</v>
      </c>
      <c r="D218" t="s">
        <v>6710</v>
      </c>
      <c r="E218" s="5"/>
      <c r="F218" s="5"/>
      <c r="G218" s="5"/>
      <c r="H218" s="5"/>
      <c r="I218" s="10"/>
    </row>
    <row r="219" spans="1:9" ht="29">
      <c r="A219" s="5" t="s">
        <v>5608</v>
      </c>
      <c r="B219" s="10" t="s">
        <v>6711</v>
      </c>
      <c r="C219" s="5" t="s">
        <v>6332</v>
      </c>
      <c r="D219" s="5"/>
      <c r="E219" s="5"/>
      <c r="F219" s="5"/>
      <c r="G219" s="5">
        <v>2</v>
      </c>
      <c r="H219" s="5">
        <v>226</v>
      </c>
      <c r="I219" s="10"/>
    </row>
    <row r="220" spans="1:9" ht="29">
      <c r="A220" s="5" t="s">
        <v>6712</v>
      </c>
      <c r="B220" s="10" t="s">
        <v>6713</v>
      </c>
      <c r="C220" s="5" t="s">
        <v>6332</v>
      </c>
      <c r="D220" s="5" t="s">
        <v>6714</v>
      </c>
      <c r="E220" s="5"/>
      <c r="F220" s="5"/>
      <c r="G220" s="5"/>
      <c r="H220" s="5"/>
      <c r="I220" s="10"/>
    </row>
    <row r="221" spans="1:9" ht="43.5">
      <c r="A221" s="5" t="s">
        <v>2375</v>
      </c>
      <c r="B221" s="10" t="s">
        <v>6715</v>
      </c>
      <c r="C221" s="5" t="s">
        <v>6332</v>
      </c>
      <c r="D221" t="s">
        <v>6716</v>
      </c>
      <c r="E221" s="5"/>
      <c r="F221" s="5"/>
      <c r="G221" s="5"/>
      <c r="H221" s="5"/>
      <c r="I221" s="10"/>
    </row>
    <row r="222" spans="1:9" ht="29">
      <c r="A222" s="5" t="s">
        <v>3355</v>
      </c>
      <c r="B222" s="10" t="s">
        <v>6717</v>
      </c>
      <c r="C222" s="5" t="s">
        <v>6332</v>
      </c>
      <c r="D222" s="5" t="s">
        <v>6718</v>
      </c>
      <c r="E222" s="5"/>
      <c r="F222" s="5"/>
      <c r="G222" s="5"/>
      <c r="H222" s="5"/>
      <c r="I222" s="10"/>
    </row>
    <row r="223" spans="1:9">
      <c r="A223" s="5" t="s">
        <v>6719</v>
      </c>
      <c r="B223" s="10" t="s">
        <v>6720</v>
      </c>
      <c r="C223" s="5" t="s">
        <v>6332</v>
      </c>
      <c r="D223" s="5"/>
      <c r="E223" s="5"/>
      <c r="F223" s="5"/>
      <c r="G223" s="5">
        <v>2</v>
      </c>
      <c r="H223" s="5">
        <v>3</v>
      </c>
      <c r="I223" s="10"/>
    </row>
    <row r="224" spans="1:9" ht="43.5">
      <c r="A224" s="5" t="s">
        <v>5106</v>
      </c>
      <c r="B224" s="10" t="s">
        <v>6721</v>
      </c>
      <c r="C224" s="5" t="s">
        <v>6332</v>
      </c>
      <c r="D224" t="s">
        <v>6722</v>
      </c>
      <c r="E224" s="5"/>
      <c r="F224" s="5"/>
      <c r="G224" s="5"/>
      <c r="H224" s="5"/>
      <c r="I224" s="10"/>
    </row>
    <row r="225" spans="1:9" ht="43.5">
      <c r="A225" s="5" t="s">
        <v>2588</v>
      </c>
      <c r="B225" s="10" t="s">
        <v>6723</v>
      </c>
      <c r="C225" s="5" t="s">
        <v>6332</v>
      </c>
      <c r="D225" t="s">
        <v>6724</v>
      </c>
      <c r="E225" s="5"/>
      <c r="F225" s="5"/>
      <c r="G225" s="5"/>
      <c r="H225" s="5"/>
      <c r="I225" s="10"/>
    </row>
    <row r="226" spans="1:9" ht="29">
      <c r="A226" s="5" t="s">
        <v>3814</v>
      </c>
      <c r="B226" s="10" t="s">
        <v>6725</v>
      </c>
      <c r="C226" s="5" t="s">
        <v>6332</v>
      </c>
      <c r="D226" s="5"/>
      <c r="E226" s="5"/>
      <c r="F226" s="5"/>
      <c r="G226" s="5">
        <v>4</v>
      </c>
      <c r="H226" s="5">
        <v>45</v>
      </c>
      <c r="I226" s="10"/>
    </row>
    <row r="227" spans="1:9" ht="43.5">
      <c r="A227" s="5" t="s">
        <v>5558</v>
      </c>
      <c r="B227" s="10" t="s">
        <v>6726</v>
      </c>
      <c r="C227" s="5" t="s">
        <v>6332</v>
      </c>
      <c r="D227" t="s">
        <v>6727</v>
      </c>
      <c r="E227" s="5"/>
      <c r="F227" s="5"/>
      <c r="G227" s="5"/>
      <c r="H227" s="5"/>
      <c r="I227" s="10"/>
    </row>
    <row r="228" spans="1:9" ht="43.5">
      <c r="A228" s="5" t="s">
        <v>2236</v>
      </c>
      <c r="B228" s="10" t="s">
        <v>6728</v>
      </c>
      <c r="C228" s="5" t="s">
        <v>6332</v>
      </c>
      <c r="D228" t="s">
        <v>6729</v>
      </c>
      <c r="E228" s="5"/>
      <c r="F228" s="5"/>
      <c r="G228" s="5"/>
      <c r="H228" s="5"/>
      <c r="I228" s="10"/>
    </row>
    <row r="229" spans="1:9" ht="29">
      <c r="A229" s="5" t="s">
        <v>6730</v>
      </c>
      <c r="B229" s="10" t="s">
        <v>6731</v>
      </c>
      <c r="C229" s="5" t="s">
        <v>6332</v>
      </c>
      <c r="D229" s="5" t="s">
        <v>6732</v>
      </c>
      <c r="E229" s="5"/>
      <c r="F229" s="5"/>
      <c r="G229" s="5"/>
      <c r="H229" s="5"/>
      <c r="I229" s="10"/>
    </row>
    <row r="230" spans="1:9">
      <c r="A230" s="5" t="s">
        <v>5613</v>
      </c>
      <c r="B230" s="10" t="s">
        <v>6733</v>
      </c>
      <c r="C230" s="5" t="s">
        <v>6332</v>
      </c>
      <c r="D230" s="5"/>
      <c r="E230" s="5"/>
      <c r="F230" s="5"/>
      <c r="G230" s="5">
        <v>72</v>
      </c>
      <c r="H230" s="5">
        <v>296</v>
      </c>
      <c r="I230" s="10"/>
    </row>
    <row r="231" spans="1:9" ht="29">
      <c r="A231" s="5" t="s">
        <v>6734</v>
      </c>
      <c r="B231" s="10" t="s">
        <v>6735</v>
      </c>
      <c r="C231" s="5" t="s">
        <v>6332</v>
      </c>
      <c r="D231" s="5" t="s">
        <v>6736</v>
      </c>
      <c r="E231" s="5"/>
      <c r="F231" s="5"/>
      <c r="G231" s="5"/>
      <c r="H231" s="5"/>
      <c r="I231" s="10"/>
    </row>
    <row r="232" spans="1:9" ht="43.5">
      <c r="A232" s="5" t="s">
        <v>6737</v>
      </c>
      <c r="B232" s="10" t="s">
        <v>6738</v>
      </c>
      <c r="C232" s="5" t="s">
        <v>6332</v>
      </c>
      <c r="D232" t="s">
        <v>6739</v>
      </c>
      <c r="E232" s="5"/>
      <c r="F232" s="5"/>
      <c r="G232" s="5"/>
      <c r="H232" s="5"/>
      <c r="I232" s="10"/>
    </row>
    <row r="233" spans="1:9" ht="29">
      <c r="A233" s="5" t="s">
        <v>6740</v>
      </c>
      <c r="B233" s="10" t="s">
        <v>6741</v>
      </c>
      <c r="C233" s="5" t="s">
        <v>6332</v>
      </c>
      <c r="D233" s="5" t="s">
        <v>6742</v>
      </c>
      <c r="E233" s="5"/>
      <c r="F233" s="5"/>
      <c r="G233" s="5"/>
      <c r="H233" s="5"/>
      <c r="I233" s="10"/>
    </row>
    <row r="234" spans="1:9" ht="43.5">
      <c r="A234" s="5" t="s">
        <v>2811</v>
      </c>
      <c r="B234" s="10" t="s">
        <v>6743</v>
      </c>
      <c r="C234" s="5" t="s">
        <v>6332</v>
      </c>
      <c r="D234" t="s">
        <v>6744</v>
      </c>
      <c r="E234" s="5"/>
      <c r="F234" s="5"/>
      <c r="G234" s="5"/>
      <c r="H234" s="5"/>
      <c r="I234" s="10"/>
    </row>
    <row r="235" spans="1:9" ht="43.5">
      <c r="A235" s="5" t="s">
        <v>2821</v>
      </c>
      <c r="B235" s="10" t="s">
        <v>6745</v>
      </c>
      <c r="C235" s="5" t="s">
        <v>6332</v>
      </c>
      <c r="D235" t="s">
        <v>6746</v>
      </c>
      <c r="E235" s="5"/>
      <c r="F235" s="5"/>
      <c r="G235" s="5"/>
      <c r="H235" s="5"/>
      <c r="I235" s="10"/>
    </row>
    <row r="236" spans="1:9" ht="29">
      <c r="A236" s="5" t="s">
        <v>6747</v>
      </c>
      <c r="B236" s="10" t="s">
        <v>6748</v>
      </c>
      <c r="C236" s="5" t="s">
        <v>6332</v>
      </c>
      <c r="D236" s="5" t="s">
        <v>6749</v>
      </c>
      <c r="E236" s="5"/>
      <c r="F236" s="5"/>
      <c r="G236" s="5"/>
      <c r="H236" s="5"/>
      <c r="I236" s="10"/>
    </row>
    <row r="237" spans="1:9" ht="58">
      <c r="A237" s="5" t="s">
        <v>6750</v>
      </c>
      <c r="B237" s="10" t="s">
        <v>6751</v>
      </c>
      <c r="C237" s="5" t="s">
        <v>6332</v>
      </c>
      <c r="D237" s="10" t="s">
        <v>6752</v>
      </c>
      <c r="E237" s="5"/>
      <c r="F237" s="5"/>
      <c r="G237" s="5">
        <v>15</v>
      </c>
      <c r="H237" s="5">
        <v>18</v>
      </c>
      <c r="I237" s="10" t="s">
        <v>6753</v>
      </c>
    </row>
    <row r="238" spans="1:9" ht="29">
      <c r="A238" s="56" t="s">
        <v>5876</v>
      </c>
      <c r="B238" s="307" t="s">
        <v>6754</v>
      </c>
      <c r="C238" s="306" t="s">
        <v>6332</v>
      </c>
      <c r="D238" s="306" t="s">
        <v>6755</v>
      </c>
      <c r="E238" s="306"/>
      <c r="F238" s="306"/>
      <c r="G238" s="306"/>
      <c r="H238" s="306"/>
      <c r="I238" s="312" t="s">
        <v>6339</v>
      </c>
    </row>
    <row r="239" spans="1:9" ht="29">
      <c r="A239" t="s">
        <v>1466</v>
      </c>
      <c r="B239" s="9" t="s">
        <v>6756</v>
      </c>
      <c r="C239" t="s">
        <v>6332</v>
      </c>
      <c r="D239" t="s">
        <v>6757</v>
      </c>
      <c r="I239" s="9" t="s">
        <v>6758</v>
      </c>
    </row>
    <row r="240" spans="1:9" ht="29">
      <c r="A240" s="56" t="s">
        <v>1506</v>
      </c>
      <c r="B240" s="307" t="s">
        <v>6759</v>
      </c>
      <c r="C240" s="306" t="s">
        <v>6760</v>
      </c>
      <c r="D240" s="306"/>
      <c r="E240" s="306"/>
      <c r="F240" s="306"/>
      <c r="G240" s="306"/>
      <c r="H240" s="306"/>
      <c r="I240" s="307" t="s">
        <v>6761</v>
      </c>
    </row>
    <row r="241" spans="1:9">
      <c r="A241" s="54" t="s">
        <v>2738</v>
      </c>
      <c r="B241" s="311" t="s">
        <v>6762</v>
      </c>
      <c r="C241" s="55" t="s">
        <v>6763</v>
      </c>
      <c r="D241" s="55"/>
      <c r="E241" s="55"/>
      <c r="F241" s="55"/>
      <c r="G241" s="55"/>
      <c r="H241" s="55"/>
      <c r="I241" s="311" t="s">
        <v>6764</v>
      </c>
    </row>
  </sheetData>
  <sortState xmlns:xlrd2="http://schemas.microsoft.com/office/spreadsheetml/2017/richdata2" ref="A2:I241">
    <sortCondition ref="A1"/>
  </sortState>
  <hyperlinks>
    <hyperlink ref="I73" location="ISODateTime!A1" display="Definition: A particular point in the progression of time defined by a mandatory date and a mandatory time component - Voir onglet ISODateTime" xr:uid="{30FDDAB6-4AD3-4A0D-B852-3160C4DC55C1}"/>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FDBE-B9DF-4094-991B-3C7E80A875E5}">
  <sheetPr codeName="Feuil4"/>
  <dimension ref="A1:E150"/>
  <sheetViews>
    <sheetView topLeftCell="B128" zoomScaleNormal="100" workbookViewId="0">
      <selection activeCell="F128" sqref="F1:F1048576"/>
    </sheetView>
  </sheetViews>
  <sheetFormatPr baseColWidth="10" defaultColWidth="11.453125" defaultRowHeight="14.5"/>
  <cols>
    <col min="1" max="1" width="28.7265625" customWidth="1"/>
    <col min="2" max="2" width="39.81640625" customWidth="1"/>
    <col min="3" max="3" width="30.26953125" customWidth="1"/>
    <col min="4" max="4" width="75.453125" customWidth="1"/>
    <col min="5" max="5" width="68.54296875" customWidth="1"/>
  </cols>
  <sheetData>
    <row r="1" spans="1:5">
      <c r="A1" t="s">
        <v>6765</v>
      </c>
      <c r="B1" t="s">
        <v>6766</v>
      </c>
      <c r="C1" t="s">
        <v>131</v>
      </c>
      <c r="D1" t="s">
        <v>6767</v>
      </c>
      <c r="E1" t="s">
        <v>6768</v>
      </c>
    </row>
    <row r="2" spans="1:5">
      <c r="A2" t="s">
        <v>2008</v>
      </c>
      <c r="B2" t="s">
        <v>6769</v>
      </c>
      <c r="C2" t="s">
        <v>1459</v>
      </c>
      <c r="E2" s="37"/>
    </row>
    <row r="3" spans="1:5">
      <c r="A3" t="s">
        <v>2008</v>
      </c>
      <c r="B3" t="s">
        <v>6770</v>
      </c>
      <c r="C3" t="s">
        <v>1748</v>
      </c>
      <c r="E3" s="37"/>
    </row>
    <row r="4" spans="1:5">
      <c r="A4" t="s">
        <v>2008</v>
      </c>
      <c r="B4" t="s">
        <v>6771</v>
      </c>
      <c r="C4" t="s">
        <v>2020</v>
      </c>
      <c r="E4" s="37"/>
    </row>
    <row r="5" spans="1:5">
      <c r="A5" t="s">
        <v>1578</v>
      </c>
      <c r="B5" t="s">
        <v>6781</v>
      </c>
      <c r="C5" t="s">
        <v>3572</v>
      </c>
      <c r="E5" s="37"/>
    </row>
    <row r="6" spans="1:5">
      <c r="A6" t="s">
        <v>1578</v>
      </c>
      <c r="B6" t="s">
        <v>5176</v>
      </c>
      <c r="C6" t="s">
        <v>6443</v>
      </c>
    </row>
    <row r="7" spans="1:5">
      <c r="A7" t="s">
        <v>1578</v>
      </c>
      <c r="B7" t="s">
        <v>6772</v>
      </c>
      <c r="C7" t="s">
        <v>1584</v>
      </c>
      <c r="D7" t="s">
        <v>6773</v>
      </c>
    </row>
    <row r="8" spans="1:5">
      <c r="A8" t="s">
        <v>1578</v>
      </c>
      <c r="B8" t="s">
        <v>6774</v>
      </c>
      <c r="C8" t="s">
        <v>1456</v>
      </c>
    </row>
    <row r="9" spans="1:5">
      <c r="A9" t="s">
        <v>1578</v>
      </c>
      <c r="B9" t="s">
        <v>6775</v>
      </c>
      <c r="C9" t="s">
        <v>1617</v>
      </c>
    </row>
    <row r="10" spans="1:5">
      <c r="A10" t="s">
        <v>1578</v>
      </c>
      <c r="B10" t="s">
        <v>6776</v>
      </c>
      <c r="C10" t="s">
        <v>5234</v>
      </c>
    </row>
    <row r="11" spans="1:5">
      <c r="A11" t="s">
        <v>1578</v>
      </c>
      <c r="B11" t="s">
        <v>6777</v>
      </c>
      <c r="C11" s="53" t="s">
        <v>6443</v>
      </c>
      <c r="E11" s="122" t="s">
        <v>6778</v>
      </c>
    </row>
    <row r="12" spans="1:5">
      <c r="A12" t="s">
        <v>1578</v>
      </c>
      <c r="B12" t="s">
        <v>6779</v>
      </c>
      <c r="C12" t="s">
        <v>1617</v>
      </c>
      <c r="E12" s="122" t="s">
        <v>6780</v>
      </c>
    </row>
    <row r="13" spans="1:5">
      <c r="A13" t="s">
        <v>3793</v>
      </c>
      <c r="B13" t="s">
        <v>6785</v>
      </c>
      <c r="C13" s="3" t="s">
        <v>1441</v>
      </c>
      <c r="D13" t="s">
        <v>6786</v>
      </c>
      <c r="E13" s="37"/>
    </row>
    <row r="14" spans="1:5">
      <c r="A14" t="s">
        <v>3793</v>
      </c>
      <c r="B14" t="s">
        <v>6782</v>
      </c>
      <c r="C14" s="3" t="s">
        <v>1434</v>
      </c>
      <c r="D14" t="s">
        <v>6783</v>
      </c>
      <c r="E14" s="37"/>
    </row>
    <row r="15" spans="1:5">
      <c r="A15" t="s">
        <v>3793</v>
      </c>
      <c r="B15" t="s">
        <v>6787</v>
      </c>
      <c r="C15" s="3" t="s">
        <v>1506</v>
      </c>
      <c r="D15" t="s">
        <v>6788</v>
      </c>
      <c r="E15" s="37"/>
    </row>
    <row r="16" spans="1:5">
      <c r="A16" t="s">
        <v>3793</v>
      </c>
      <c r="B16" t="s">
        <v>6771</v>
      </c>
      <c r="C16" s="3" t="s">
        <v>1441</v>
      </c>
      <c r="D16" t="s">
        <v>6784</v>
      </c>
      <c r="E16" s="37"/>
    </row>
    <row r="17" spans="1:5">
      <c r="A17" t="s">
        <v>1589</v>
      </c>
      <c r="B17" t="s">
        <v>3613</v>
      </c>
      <c r="C17" t="s">
        <v>3590</v>
      </c>
      <c r="D17" t="s">
        <v>6793</v>
      </c>
      <c r="E17" s="37"/>
    </row>
    <row r="18" spans="1:5">
      <c r="A18" t="s">
        <v>1589</v>
      </c>
      <c r="B18" t="s">
        <v>3619</v>
      </c>
      <c r="C18" t="s">
        <v>1462</v>
      </c>
      <c r="E18" s="37"/>
    </row>
    <row r="19" spans="1:5">
      <c r="A19" t="s">
        <v>1589</v>
      </c>
      <c r="B19" t="s">
        <v>6789</v>
      </c>
      <c r="C19" t="s">
        <v>1466</v>
      </c>
      <c r="E19" s="37"/>
    </row>
    <row r="20" spans="1:5">
      <c r="A20" t="s">
        <v>1589</v>
      </c>
      <c r="B20" t="s">
        <v>3621</v>
      </c>
      <c r="C20" t="s">
        <v>1438</v>
      </c>
      <c r="D20" t="s">
        <v>3621</v>
      </c>
      <c r="E20" s="37"/>
    </row>
    <row r="21" spans="1:5">
      <c r="A21" t="s">
        <v>1589</v>
      </c>
      <c r="B21" t="s">
        <v>6790</v>
      </c>
      <c r="C21" t="s">
        <v>3630</v>
      </c>
      <c r="E21" s="37"/>
    </row>
    <row r="22" spans="1:5">
      <c r="A22" t="s">
        <v>1589</v>
      </c>
      <c r="B22" t="s">
        <v>3627</v>
      </c>
      <c r="C22" t="s">
        <v>1438</v>
      </c>
      <c r="D22" t="s">
        <v>3627</v>
      </c>
      <c r="E22" s="37"/>
    </row>
    <row r="23" spans="1:5">
      <c r="A23" t="s">
        <v>1589</v>
      </c>
      <c r="B23" t="s">
        <v>6791</v>
      </c>
      <c r="C23" t="s">
        <v>1438</v>
      </c>
      <c r="E23" s="37"/>
    </row>
    <row r="24" spans="1:5">
      <c r="A24" t="s">
        <v>1589</v>
      </c>
      <c r="B24" t="s">
        <v>6792</v>
      </c>
      <c r="C24" t="s">
        <v>1466</v>
      </c>
      <c r="E24" s="37"/>
    </row>
    <row r="25" spans="1:5">
      <c r="A25" t="s">
        <v>1589</v>
      </c>
      <c r="B25" t="s">
        <v>3264</v>
      </c>
      <c r="C25" t="s">
        <v>1768</v>
      </c>
      <c r="D25" t="s">
        <v>3601</v>
      </c>
      <c r="E25" s="37"/>
    </row>
    <row r="26" spans="1:5">
      <c r="A26" t="s">
        <v>3241</v>
      </c>
      <c r="B26" t="s">
        <v>6794</v>
      </c>
      <c r="C26" s="3" t="s">
        <v>6449</v>
      </c>
      <c r="E26" s="37"/>
    </row>
    <row r="27" spans="1:5">
      <c r="A27" t="s">
        <v>3241</v>
      </c>
      <c r="B27" t="s">
        <v>6795</v>
      </c>
      <c r="C27" s="3" t="s">
        <v>3786</v>
      </c>
      <c r="E27" s="37"/>
    </row>
    <row r="28" spans="1:5">
      <c r="A28" t="s">
        <v>3241</v>
      </c>
      <c r="B28" t="s">
        <v>6796</v>
      </c>
      <c r="C28" s="3" t="s">
        <v>2095</v>
      </c>
      <c r="E28" s="37"/>
    </row>
    <row r="29" spans="1:5">
      <c r="A29" t="s">
        <v>3241</v>
      </c>
      <c r="B29" t="s">
        <v>3238</v>
      </c>
      <c r="C29" s="3" t="s">
        <v>1434</v>
      </c>
      <c r="E29" s="37"/>
    </row>
    <row r="30" spans="1:5">
      <c r="A30" t="s">
        <v>3660</v>
      </c>
      <c r="B30" t="s">
        <v>6797</v>
      </c>
      <c r="C30" s="3" t="s">
        <v>6456</v>
      </c>
      <c r="E30" s="37"/>
    </row>
    <row r="31" spans="1:5">
      <c r="A31" t="s">
        <v>3660</v>
      </c>
      <c r="B31" t="s">
        <v>6798</v>
      </c>
      <c r="C31" s="3" t="s">
        <v>1617</v>
      </c>
      <c r="E31" s="37"/>
    </row>
    <row r="32" spans="1:5">
      <c r="A32" t="s">
        <v>3660</v>
      </c>
      <c r="B32" t="s">
        <v>3243</v>
      </c>
      <c r="C32" s="3" t="s">
        <v>1434</v>
      </c>
      <c r="E32" s="37"/>
    </row>
    <row r="33" spans="1:5">
      <c r="A33" t="s">
        <v>3660</v>
      </c>
      <c r="B33" t="s">
        <v>6799</v>
      </c>
      <c r="C33" t="s">
        <v>1593</v>
      </c>
      <c r="E33" s="37"/>
    </row>
    <row r="34" spans="1:5">
      <c r="A34" t="s">
        <v>2166</v>
      </c>
      <c r="B34" t="s">
        <v>2454</v>
      </c>
      <c r="C34" s="3" t="s">
        <v>6800</v>
      </c>
      <c r="D34" t="s">
        <v>6801</v>
      </c>
      <c r="E34" s="37"/>
    </row>
    <row r="35" spans="1:5">
      <c r="A35" t="s">
        <v>2166</v>
      </c>
      <c r="B35" t="s">
        <v>6807</v>
      </c>
      <c r="C35" s="3" t="s">
        <v>1506</v>
      </c>
      <c r="D35" t="s">
        <v>6805</v>
      </c>
      <c r="E35" s="37"/>
    </row>
    <row r="36" spans="1:5">
      <c r="A36" t="s">
        <v>2166</v>
      </c>
      <c r="B36" t="s">
        <v>6804</v>
      </c>
      <c r="C36" s="3" t="s">
        <v>1506</v>
      </c>
      <c r="D36" t="s">
        <v>6805</v>
      </c>
      <c r="E36" s="37"/>
    </row>
    <row r="37" spans="1:5">
      <c r="A37" t="s">
        <v>2166</v>
      </c>
      <c r="B37" t="s">
        <v>6806</v>
      </c>
      <c r="C37" s="3" t="s">
        <v>2228</v>
      </c>
      <c r="D37" t="s">
        <v>6803</v>
      </c>
      <c r="E37" s="37"/>
    </row>
    <row r="38" spans="1:5">
      <c r="A38" t="s">
        <v>2166</v>
      </c>
      <c r="B38" t="s">
        <v>6802</v>
      </c>
      <c r="C38" s="3" t="s">
        <v>2170</v>
      </c>
      <c r="D38" t="s">
        <v>6803</v>
      </c>
      <c r="E38" s="37"/>
    </row>
    <row r="39" spans="1:5">
      <c r="A39" t="s">
        <v>3157</v>
      </c>
      <c r="B39" t="s">
        <v>6814</v>
      </c>
      <c r="C39" t="s">
        <v>2020</v>
      </c>
      <c r="D39" t="s">
        <v>6815</v>
      </c>
      <c r="E39" s="37"/>
    </row>
    <row r="40" spans="1:5">
      <c r="A40" t="s">
        <v>3157</v>
      </c>
      <c r="B40" t="s">
        <v>6816</v>
      </c>
      <c r="C40" t="s">
        <v>2020</v>
      </c>
      <c r="D40" t="s">
        <v>6817</v>
      </c>
      <c r="E40" s="37"/>
    </row>
    <row r="41" spans="1:5">
      <c r="A41" t="s">
        <v>3157</v>
      </c>
      <c r="B41" t="s">
        <v>6465</v>
      </c>
      <c r="C41" t="s">
        <v>1456</v>
      </c>
      <c r="D41" t="s">
        <v>6465</v>
      </c>
      <c r="E41" s="37"/>
    </row>
    <row r="42" spans="1:5">
      <c r="A42" t="s">
        <v>3157</v>
      </c>
      <c r="B42" t="s">
        <v>6810</v>
      </c>
      <c r="C42" t="s">
        <v>2357</v>
      </c>
      <c r="D42" t="s">
        <v>6811</v>
      </c>
      <c r="E42" s="37" t="s">
        <v>5395</v>
      </c>
    </row>
    <row r="43" spans="1:5">
      <c r="A43" t="s">
        <v>3157</v>
      </c>
      <c r="B43" t="s">
        <v>6812</v>
      </c>
      <c r="C43" t="s">
        <v>2357</v>
      </c>
      <c r="D43" t="s">
        <v>6813</v>
      </c>
      <c r="E43" s="37"/>
    </row>
    <row r="44" spans="1:5">
      <c r="A44" t="s">
        <v>3157</v>
      </c>
      <c r="B44" t="s">
        <v>6808</v>
      </c>
      <c r="C44" t="s">
        <v>2357</v>
      </c>
      <c r="D44" t="s">
        <v>6809</v>
      </c>
      <c r="E44" s="37"/>
    </row>
    <row r="45" spans="1:5">
      <c r="A45" t="s">
        <v>6285</v>
      </c>
      <c r="B45" t="s">
        <v>6776</v>
      </c>
      <c r="C45" s="3" t="s">
        <v>5234</v>
      </c>
      <c r="E45" s="37"/>
    </row>
    <row r="46" spans="1:5">
      <c r="A46" t="s">
        <v>6285</v>
      </c>
      <c r="B46" t="s">
        <v>6818</v>
      </c>
      <c r="C46" s="3" t="s">
        <v>6819</v>
      </c>
      <c r="E46" s="37"/>
    </row>
    <row r="47" spans="1:5">
      <c r="A47" t="s">
        <v>6285</v>
      </c>
      <c r="B47" t="s">
        <v>6820</v>
      </c>
      <c r="C47" s="3" t="s">
        <v>1438</v>
      </c>
      <c r="E47" s="37"/>
    </row>
    <row r="48" spans="1:5" ht="16">
      <c r="A48" t="s">
        <v>6285</v>
      </c>
      <c r="B48" t="s">
        <v>4324</v>
      </c>
      <c r="C48" s="279" t="s">
        <v>2362</v>
      </c>
      <c r="E48" s="37"/>
    </row>
    <row r="49" spans="1:5">
      <c r="A49" t="s">
        <v>6285</v>
      </c>
      <c r="B49" t="s">
        <v>6822</v>
      </c>
      <c r="C49" s="3" t="s">
        <v>1506</v>
      </c>
      <c r="E49" s="37"/>
    </row>
    <row r="50" spans="1:5">
      <c r="A50" t="s">
        <v>6285</v>
      </c>
      <c r="B50" t="s">
        <v>6824</v>
      </c>
      <c r="C50" s="3" t="s">
        <v>2274</v>
      </c>
      <c r="E50" s="37"/>
    </row>
    <row r="51" spans="1:5">
      <c r="A51" t="s">
        <v>6285</v>
      </c>
      <c r="B51" t="s">
        <v>6823</v>
      </c>
      <c r="C51" s="3" t="s">
        <v>2656</v>
      </c>
      <c r="E51" s="37"/>
    </row>
    <row r="52" spans="1:5">
      <c r="A52" t="s">
        <v>6285</v>
      </c>
      <c r="B52" t="s">
        <v>6821</v>
      </c>
      <c r="C52" s="3" t="s">
        <v>3420</v>
      </c>
      <c r="E52" s="37"/>
    </row>
    <row r="53" spans="1:5">
      <c r="A53" t="s">
        <v>10581</v>
      </c>
      <c r="B53" t="s">
        <v>6772</v>
      </c>
      <c r="C53" t="s">
        <v>1584</v>
      </c>
      <c r="D53" t="s">
        <v>6773</v>
      </c>
    </row>
    <row r="54" spans="1:5">
      <c r="A54" t="s">
        <v>10581</v>
      </c>
      <c r="B54" t="s">
        <v>6774</v>
      </c>
      <c r="C54" t="s">
        <v>1456</v>
      </c>
    </row>
    <row r="55" spans="1:5">
      <c r="A55" t="s">
        <v>10581</v>
      </c>
      <c r="B55" t="s">
        <v>6775</v>
      </c>
      <c r="C55" t="s">
        <v>1617</v>
      </c>
    </row>
    <row r="56" spans="1:5">
      <c r="A56" t="s">
        <v>10581</v>
      </c>
      <c r="B56" t="s">
        <v>6776</v>
      </c>
      <c r="C56" t="s">
        <v>5234</v>
      </c>
    </row>
    <row r="57" spans="1:5">
      <c r="A57" t="s">
        <v>10581</v>
      </c>
      <c r="B57" t="s">
        <v>10584</v>
      </c>
      <c r="C57" s="53" t="s">
        <v>10576</v>
      </c>
    </row>
    <row r="58" spans="1:5">
      <c r="A58" t="s">
        <v>10581</v>
      </c>
      <c r="B58" t="s">
        <v>6779</v>
      </c>
      <c r="C58" t="s">
        <v>1617</v>
      </c>
      <c r="E58" s="330" t="s">
        <v>6780</v>
      </c>
    </row>
    <row r="59" spans="1:5">
      <c r="A59" t="s">
        <v>10581</v>
      </c>
      <c r="B59" t="s">
        <v>10583</v>
      </c>
      <c r="C59" s="53" t="s">
        <v>10576</v>
      </c>
      <c r="E59" s="330" t="s">
        <v>6778</v>
      </c>
    </row>
    <row r="60" spans="1:5">
      <c r="A60" t="s">
        <v>5879</v>
      </c>
      <c r="B60" t="s">
        <v>6774</v>
      </c>
      <c r="C60" t="s">
        <v>1456</v>
      </c>
    </row>
    <row r="61" spans="1:5">
      <c r="A61" t="s">
        <v>5879</v>
      </c>
      <c r="B61" t="s">
        <v>6775</v>
      </c>
      <c r="C61" t="s">
        <v>1617</v>
      </c>
    </row>
    <row r="62" spans="1:5">
      <c r="A62" t="s">
        <v>5879</v>
      </c>
      <c r="B62" t="s">
        <v>6825</v>
      </c>
      <c r="C62" t="s">
        <v>2656</v>
      </c>
    </row>
    <row r="63" spans="1:5">
      <c r="A63" t="s">
        <v>5879</v>
      </c>
      <c r="B63" t="s">
        <v>6776</v>
      </c>
      <c r="C63" t="s">
        <v>5234</v>
      </c>
    </row>
    <row r="64" spans="1:5">
      <c r="A64" t="s">
        <v>5879</v>
      </c>
      <c r="B64" t="s">
        <v>5878</v>
      </c>
      <c r="C64" t="s">
        <v>10576</v>
      </c>
    </row>
    <row r="65" spans="1:5">
      <c r="A65" t="s">
        <v>5879</v>
      </c>
      <c r="B65" t="s">
        <v>6826</v>
      </c>
      <c r="C65" t="s">
        <v>1584</v>
      </c>
      <c r="D65" t="s">
        <v>6827</v>
      </c>
    </row>
    <row r="66" spans="1:5">
      <c r="A66" t="s">
        <v>5879</v>
      </c>
      <c r="B66" t="s">
        <v>6828</v>
      </c>
      <c r="C66" t="s">
        <v>1584</v>
      </c>
      <c r="D66" t="s">
        <v>6829</v>
      </c>
    </row>
    <row r="67" spans="1:5">
      <c r="A67" t="s">
        <v>5879</v>
      </c>
      <c r="B67" t="s">
        <v>6830</v>
      </c>
      <c r="C67" t="s">
        <v>6831</v>
      </c>
    </row>
    <row r="68" spans="1:5">
      <c r="A68" t="s">
        <v>5879</v>
      </c>
      <c r="B68" t="s">
        <v>6832</v>
      </c>
      <c r="C68" t="s">
        <v>1584</v>
      </c>
      <c r="D68" t="s">
        <v>6833</v>
      </c>
    </row>
    <row r="69" spans="1:5">
      <c r="A69" t="s">
        <v>5879</v>
      </c>
      <c r="B69" t="s">
        <v>6834</v>
      </c>
      <c r="C69" t="s">
        <v>1584</v>
      </c>
      <c r="D69" t="s">
        <v>6835</v>
      </c>
    </row>
    <row r="70" spans="1:5">
      <c r="A70" t="s">
        <v>5879</v>
      </c>
      <c r="B70" t="s">
        <v>6779</v>
      </c>
      <c r="C70" t="s">
        <v>1617</v>
      </c>
    </row>
    <row r="71" spans="1:5">
      <c r="A71" t="s">
        <v>3023</v>
      </c>
      <c r="B71" t="s">
        <v>6836</v>
      </c>
      <c r="C71" t="s">
        <v>1438</v>
      </c>
      <c r="D71" t="s">
        <v>6837</v>
      </c>
    </row>
    <row r="72" spans="1:5">
      <c r="A72" t="s">
        <v>3023</v>
      </c>
      <c r="B72" t="s">
        <v>6771</v>
      </c>
      <c r="C72" t="s">
        <v>1438</v>
      </c>
      <c r="D72" t="s">
        <v>6837</v>
      </c>
    </row>
    <row r="73" spans="1:5">
      <c r="A73" t="s">
        <v>6838</v>
      </c>
      <c r="B73" t="s">
        <v>6839</v>
      </c>
      <c r="C73" t="s">
        <v>6443</v>
      </c>
      <c r="D73" t="s">
        <v>6840</v>
      </c>
      <c r="E73" s="37"/>
    </row>
    <row r="74" spans="1:5">
      <c r="A74" t="s">
        <v>6838</v>
      </c>
      <c r="B74" t="s">
        <v>6841</v>
      </c>
      <c r="C74" t="s">
        <v>1584</v>
      </c>
      <c r="D74" t="s">
        <v>6842</v>
      </c>
      <c r="E74" s="37"/>
    </row>
    <row r="75" spans="1:5">
      <c r="A75" t="s">
        <v>6838</v>
      </c>
      <c r="B75" t="s">
        <v>6843</v>
      </c>
      <c r="C75" t="s">
        <v>6844</v>
      </c>
      <c r="D75" t="s">
        <v>6845</v>
      </c>
      <c r="E75" s="37"/>
    </row>
    <row r="76" spans="1:5">
      <c r="A76" t="s">
        <v>4200</v>
      </c>
      <c r="B76" s="3" t="s">
        <v>2454</v>
      </c>
      <c r="C76" t="s">
        <v>6518</v>
      </c>
      <c r="D76" t="s">
        <v>6847</v>
      </c>
      <c r="E76" s="31"/>
    </row>
    <row r="77" spans="1:5">
      <c r="A77" t="s">
        <v>4200</v>
      </c>
      <c r="B77" t="s">
        <v>2458</v>
      </c>
      <c r="C77" t="s">
        <v>1919</v>
      </c>
      <c r="D77" t="s">
        <v>6846</v>
      </c>
      <c r="E77" s="37"/>
    </row>
    <row r="78" spans="1:5" s="203" customFormat="1">
      <c r="A78" t="s">
        <v>4200</v>
      </c>
      <c r="B78" s="3" t="s">
        <v>2472</v>
      </c>
      <c r="C78" t="s">
        <v>1456</v>
      </c>
      <c r="D78" s="143" t="s">
        <v>6848</v>
      </c>
      <c r="E78" s="31"/>
    </row>
    <row r="79" spans="1:5" s="203" customFormat="1">
      <c r="A79" s="203" t="s">
        <v>3257</v>
      </c>
      <c r="B79" s="203" t="s">
        <v>6849</v>
      </c>
      <c r="C79" s="204" t="s">
        <v>1593</v>
      </c>
      <c r="D79" s="203" t="s">
        <v>6850</v>
      </c>
      <c r="E79" s="205"/>
    </row>
    <row r="80" spans="1:5">
      <c r="A80" s="203" t="s">
        <v>3257</v>
      </c>
      <c r="B80" s="203" t="s">
        <v>6851</v>
      </c>
      <c r="C80" s="204" t="s">
        <v>1593</v>
      </c>
      <c r="D80" s="203" t="s">
        <v>6852</v>
      </c>
      <c r="E80" s="205"/>
    </row>
    <row r="81" spans="1:5">
      <c r="A81" s="203" t="s">
        <v>3257</v>
      </c>
      <c r="B81" s="203" t="s">
        <v>6853</v>
      </c>
      <c r="C81" s="204" t="s">
        <v>1593</v>
      </c>
      <c r="D81" s="203" t="s">
        <v>6854</v>
      </c>
      <c r="E81" s="205"/>
    </row>
    <row r="82" spans="1:5">
      <c r="A82" s="203" t="s">
        <v>3257</v>
      </c>
      <c r="B82" s="203" t="s">
        <v>1702</v>
      </c>
      <c r="C82" s="204" t="s">
        <v>1593</v>
      </c>
      <c r="D82" s="203" t="s">
        <v>6855</v>
      </c>
      <c r="E82" s="205"/>
    </row>
    <row r="83" spans="1:5">
      <c r="A83" t="s">
        <v>1469</v>
      </c>
      <c r="B83" t="s">
        <v>3634</v>
      </c>
      <c r="C83" t="s">
        <v>1466</v>
      </c>
      <c r="D83" t="s">
        <v>6856</v>
      </c>
      <c r="E83" s="37"/>
    </row>
    <row r="84" spans="1:5">
      <c r="A84" t="s">
        <v>1469</v>
      </c>
      <c r="B84" t="s">
        <v>6857</v>
      </c>
      <c r="C84" s="112" t="s">
        <v>4938</v>
      </c>
      <c r="D84" s="113" t="s">
        <v>6858</v>
      </c>
      <c r="E84" s="37"/>
    </row>
    <row r="85" spans="1:5">
      <c r="A85" t="s">
        <v>1469</v>
      </c>
      <c r="B85" s="112" t="s">
        <v>6859</v>
      </c>
      <c r="C85" s="112" t="s">
        <v>1506</v>
      </c>
      <c r="D85" s="113" t="s">
        <v>6860</v>
      </c>
      <c r="E85" s="37"/>
    </row>
    <row r="86" spans="1:5">
      <c r="A86" t="s">
        <v>6861</v>
      </c>
      <c r="B86" t="s">
        <v>6862</v>
      </c>
      <c r="C86" t="s">
        <v>6734</v>
      </c>
      <c r="D86" t="s">
        <v>6863</v>
      </c>
      <c r="E86" s="37"/>
    </row>
    <row r="87" spans="1:5">
      <c r="A87" t="s">
        <v>6861</v>
      </c>
      <c r="B87" t="s">
        <v>6791</v>
      </c>
      <c r="C87" t="s">
        <v>1444</v>
      </c>
      <c r="D87" t="s">
        <v>6864</v>
      </c>
      <c r="E87" s="37"/>
    </row>
    <row r="88" spans="1:5">
      <c r="A88" t="s">
        <v>6861</v>
      </c>
      <c r="B88" t="s">
        <v>3264</v>
      </c>
      <c r="C88" t="s">
        <v>1768</v>
      </c>
      <c r="D88" t="s">
        <v>3601</v>
      </c>
      <c r="E88" s="37"/>
    </row>
    <row r="89" spans="1:5">
      <c r="A89" t="s">
        <v>1768</v>
      </c>
      <c r="B89" t="s">
        <v>6865</v>
      </c>
      <c r="C89" t="s">
        <v>6866</v>
      </c>
      <c r="D89" t="s">
        <v>6867</v>
      </c>
    </row>
    <row r="90" spans="1:5">
      <c r="A90" t="s">
        <v>1768</v>
      </c>
      <c r="B90" t="s">
        <v>6868</v>
      </c>
      <c r="C90" t="s">
        <v>3590</v>
      </c>
      <c r="D90" t="s">
        <v>6869</v>
      </c>
    </row>
    <row r="91" spans="1:5">
      <c r="A91" t="s">
        <v>1768</v>
      </c>
      <c r="B91" t="s">
        <v>3394</v>
      </c>
      <c r="C91" t="s">
        <v>2095</v>
      </c>
      <c r="D91" t="s">
        <v>6870</v>
      </c>
    </row>
    <row r="92" spans="1:5">
      <c r="A92" t="s">
        <v>1768</v>
      </c>
      <c r="B92" t="s">
        <v>3238</v>
      </c>
      <c r="C92" t="s">
        <v>1438</v>
      </c>
      <c r="D92" t="s">
        <v>6871</v>
      </c>
    </row>
    <row r="93" spans="1:5">
      <c r="A93" t="s">
        <v>1768</v>
      </c>
      <c r="B93" t="s">
        <v>6872</v>
      </c>
      <c r="C93" t="s">
        <v>6460</v>
      </c>
      <c r="D93" t="s">
        <v>6873</v>
      </c>
    </row>
    <row r="94" spans="1:5">
      <c r="A94" t="s">
        <v>1768</v>
      </c>
      <c r="B94" t="s">
        <v>6874</v>
      </c>
      <c r="C94" t="s">
        <v>1748</v>
      </c>
      <c r="D94" t="s">
        <v>6875</v>
      </c>
    </row>
    <row r="95" spans="1:5">
      <c r="A95" t="s">
        <v>1768</v>
      </c>
      <c r="B95" t="s">
        <v>6876</v>
      </c>
      <c r="C95" t="s">
        <v>6460</v>
      </c>
      <c r="D95" t="s">
        <v>6877</v>
      </c>
    </row>
    <row r="96" spans="1:5">
      <c r="A96" t="s">
        <v>1768</v>
      </c>
      <c r="B96" t="s">
        <v>6878</v>
      </c>
      <c r="C96" t="s">
        <v>1748</v>
      </c>
      <c r="D96" t="s">
        <v>6879</v>
      </c>
    </row>
    <row r="97" spans="1:5">
      <c r="A97" t="s">
        <v>1768</v>
      </c>
      <c r="B97" t="s">
        <v>6880</v>
      </c>
      <c r="C97" t="s">
        <v>1438</v>
      </c>
      <c r="D97" t="s">
        <v>6881</v>
      </c>
    </row>
    <row r="98" spans="1:5">
      <c r="A98" t="s">
        <v>1768</v>
      </c>
      <c r="B98" t="s">
        <v>6894</v>
      </c>
      <c r="C98" t="s">
        <v>1438</v>
      </c>
      <c r="D98" t="s">
        <v>6895</v>
      </c>
      <c r="E98" s="37"/>
    </row>
    <row r="99" spans="1:5">
      <c r="A99" t="s">
        <v>1768</v>
      </c>
      <c r="B99" t="s">
        <v>6882</v>
      </c>
      <c r="C99" t="s">
        <v>1438</v>
      </c>
      <c r="D99" t="s">
        <v>6883</v>
      </c>
    </row>
    <row r="100" spans="1:5">
      <c r="A100" t="s">
        <v>1768</v>
      </c>
      <c r="B100" t="s">
        <v>6892</v>
      </c>
      <c r="C100" t="s">
        <v>1765</v>
      </c>
      <c r="D100" t="s">
        <v>6893</v>
      </c>
      <c r="E100" s="37"/>
    </row>
    <row r="101" spans="1:5">
      <c r="A101" t="s">
        <v>1768</v>
      </c>
      <c r="B101" t="s">
        <v>6898</v>
      </c>
      <c r="C101" t="s">
        <v>3590</v>
      </c>
      <c r="D101" t="s">
        <v>6899</v>
      </c>
      <c r="E101" s="37"/>
    </row>
    <row r="102" spans="1:5">
      <c r="A102" t="s">
        <v>1768</v>
      </c>
      <c r="B102" t="s">
        <v>6884</v>
      </c>
      <c r="C102" t="s">
        <v>3590</v>
      </c>
      <c r="D102" t="s">
        <v>6885</v>
      </c>
    </row>
    <row r="103" spans="1:5">
      <c r="A103" t="s">
        <v>1768</v>
      </c>
      <c r="B103" t="s">
        <v>6896</v>
      </c>
      <c r="C103" t="s">
        <v>1438</v>
      </c>
      <c r="D103" t="s">
        <v>6897</v>
      </c>
      <c r="E103" s="37"/>
    </row>
    <row r="104" spans="1:5">
      <c r="A104" t="s">
        <v>1768</v>
      </c>
      <c r="B104" t="s">
        <v>6886</v>
      </c>
      <c r="C104" t="s">
        <v>1438</v>
      </c>
      <c r="D104" t="s">
        <v>6887</v>
      </c>
    </row>
    <row r="105" spans="1:5">
      <c r="A105" t="s">
        <v>1768</v>
      </c>
      <c r="B105" t="s">
        <v>6888</v>
      </c>
      <c r="C105" t="s">
        <v>1438</v>
      </c>
      <c r="D105" t="s">
        <v>6889</v>
      </c>
    </row>
    <row r="106" spans="1:5">
      <c r="A106" t="s">
        <v>1768</v>
      </c>
      <c r="B106" t="s">
        <v>6890</v>
      </c>
      <c r="C106" t="s">
        <v>1438</v>
      </c>
      <c r="D106" t="s">
        <v>6891</v>
      </c>
    </row>
    <row r="107" spans="1:5">
      <c r="A107" t="s">
        <v>1768</v>
      </c>
      <c r="B107" t="s">
        <v>6900</v>
      </c>
      <c r="C107" t="s">
        <v>1438</v>
      </c>
      <c r="D107" t="s">
        <v>6901</v>
      </c>
      <c r="E107" s="37"/>
    </row>
    <row r="108" spans="1:5">
      <c r="A108" s="3" t="s">
        <v>3534</v>
      </c>
      <c r="B108" s="3" t="s">
        <v>6902</v>
      </c>
      <c r="C108" t="s">
        <v>6903</v>
      </c>
    </row>
    <row r="109" spans="1:5">
      <c r="A109" s="3" t="s">
        <v>3534</v>
      </c>
      <c r="B109" s="3" t="s">
        <v>6904</v>
      </c>
      <c r="C109" t="s">
        <v>6905</v>
      </c>
    </row>
    <row r="110" spans="1:5">
      <c r="A110" s="3" t="s">
        <v>3539</v>
      </c>
      <c r="B110" s="3" t="s">
        <v>6906</v>
      </c>
      <c r="C110" t="s">
        <v>6907</v>
      </c>
    </row>
    <row r="111" spans="1:5">
      <c r="A111" s="3" t="s">
        <v>3539</v>
      </c>
      <c r="B111" s="3" t="s">
        <v>6908</v>
      </c>
      <c r="C111" t="s">
        <v>6909</v>
      </c>
    </row>
    <row r="112" spans="1:5">
      <c r="A112" t="s">
        <v>2930</v>
      </c>
      <c r="B112" t="s">
        <v>6910</v>
      </c>
      <c r="C112" t="s">
        <v>2016</v>
      </c>
      <c r="D112" t="s">
        <v>6911</v>
      </c>
      <c r="E112" s="37"/>
    </row>
    <row r="113" spans="1:5">
      <c r="A113" t="s">
        <v>2930</v>
      </c>
      <c r="B113" t="s">
        <v>2911</v>
      </c>
      <c r="C113" t="s">
        <v>3420</v>
      </c>
      <c r="D113" t="s">
        <v>2913</v>
      </c>
      <c r="E113" s="37"/>
    </row>
    <row r="114" spans="1:5">
      <c r="A114" t="s">
        <v>11197</v>
      </c>
      <c r="B114" t="s">
        <v>6769</v>
      </c>
      <c r="C114" s="3" t="s">
        <v>1459</v>
      </c>
      <c r="D114" t="s">
        <v>11200</v>
      </c>
      <c r="E114" s="37"/>
    </row>
    <row r="115" spans="1:5">
      <c r="A115" t="s">
        <v>11197</v>
      </c>
      <c r="B115" t="s">
        <v>6770</v>
      </c>
      <c r="C115" s="3" t="s">
        <v>1748</v>
      </c>
      <c r="D115" t="s">
        <v>11201</v>
      </c>
      <c r="E115" s="37"/>
    </row>
    <row r="116" spans="1:5">
      <c r="A116" t="s">
        <v>11197</v>
      </c>
      <c r="B116" t="s">
        <v>6771</v>
      </c>
      <c r="C116" s="3" t="s">
        <v>2020</v>
      </c>
      <c r="D116" t="s">
        <v>11202</v>
      </c>
      <c r="E116" s="37"/>
    </row>
    <row r="117" spans="1:5">
      <c r="A117" t="s">
        <v>5498</v>
      </c>
      <c r="B117" t="s">
        <v>6913</v>
      </c>
      <c r="C117" t="s">
        <v>2788</v>
      </c>
      <c r="D117" t="s">
        <v>6914</v>
      </c>
      <c r="E117" s="37"/>
    </row>
    <row r="118" spans="1:5">
      <c r="A118" t="s">
        <v>5498</v>
      </c>
      <c r="B118" t="s">
        <v>6915</v>
      </c>
      <c r="C118" t="s">
        <v>1434</v>
      </c>
      <c r="D118" t="s">
        <v>6916</v>
      </c>
      <c r="E118" s="37" t="s">
        <v>6917</v>
      </c>
    </row>
    <row r="119" spans="1:5">
      <c r="A119" t="s">
        <v>5498</v>
      </c>
      <c r="B119" t="s">
        <v>10591</v>
      </c>
      <c r="C119" t="s">
        <v>10581</v>
      </c>
      <c r="D119" t="s">
        <v>6912</v>
      </c>
    </row>
    <row r="120" spans="1:5">
      <c r="A120" t="s">
        <v>5498</v>
      </c>
      <c r="B120" t="s">
        <v>6918</v>
      </c>
      <c r="C120" t="s">
        <v>1506</v>
      </c>
      <c r="D120" t="s">
        <v>6919</v>
      </c>
    </row>
    <row r="121" spans="1:5">
      <c r="A121" t="s">
        <v>5498</v>
      </c>
      <c r="B121" t="s">
        <v>6920</v>
      </c>
      <c r="C121" t="s">
        <v>6921</v>
      </c>
      <c r="D121" t="s">
        <v>6922</v>
      </c>
      <c r="E121" s="37" t="s">
        <v>6923</v>
      </c>
    </row>
    <row r="122" spans="1:5">
      <c r="A122" t="s">
        <v>5498</v>
      </c>
      <c r="B122" t="s">
        <v>10592</v>
      </c>
      <c r="C122" t="s">
        <v>10581</v>
      </c>
      <c r="D122" t="s">
        <v>6924</v>
      </c>
    </row>
    <row r="123" spans="1:5">
      <c r="A123" t="s">
        <v>5498</v>
      </c>
      <c r="B123" t="s">
        <v>6925</v>
      </c>
      <c r="C123" t="s">
        <v>6926</v>
      </c>
      <c r="D123" t="s">
        <v>6927</v>
      </c>
      <c r="E123" s="37" t="s">
        <v>6928</v>
      </c>
    </row>
    <row r="124" spans="1:5">
      <c r="A124" t="s">
        <v>5498</v>
      </c>
      <c r="B124" t="s">
        <v>6929</v>
      </c>
      <c r="C124" t="s">
        <v>6930</v>
      </c>
      <c r="D124" t="s">
        <v>6931</v>
      </c>
      <c r="E124" s="37" t="s">
        <v>6932</v>
      </c>
    </row>
    <row r="125" spans="1:5">
      <c r="A125" t="s">
        <v>5498</v>
      </c>
      <c r="B125" t="s">
        <v>6933</v>
      </c>
      <c r="C125" t="s">
        <v>2357</v>
      </c>
      <c r="D125" t="s">
        <v>6934</v>
      </c>
      <c r="E125" s="37"/>
    </row>
    <row r="126" spans="1:5">
      <c r="A126" t="s">
        <v>5498</v>
      </c>
      <c r="B126" t="s">
        <v>6935</v>
      </c>
      <c r="C126" t="s">
        <v>1438</v>
      </c>
      <c r="D126" t="s">
        <v>6936</v>
      </c>
      <c r="E126" s="37" t="s">
        <v>6937</v>
      </c>
    </row>
    <row r="127" spans="1:5">
      <c r="A127" t="s">
        <v>5498</v>
      </c>
      <c r="B127" t="s">
        <v>6938</v>
      </c>
      <c r="C127" t="s">
        <v>6939</v>
      </c>
      <c r="D127" t="s">
        <v>6940</v>
      </c>
      <c r="E127" s="37" t="s">
        <v>6941</v>
      </c>
    </row>
    <row r="128" spans="1:5">
      <c r="A128" t="s">
        <v>5498</v>
      </c>
      <c r="B128" t="s">
        <v>6942</v>
      </c>
      <c r="C128" t="s">
        <v>6943</v>
      </c>
      <c r="D128" t="s">
        <v>6944</v>
      </c>
      <c r="E128" s="37" t="s">
        <v>6945</v>
      </c>
    </row>
    <row r="129" spans="1:5">
      <c r="A129" t="s">
        <v>5498</v>
      </c>
      <c r="B129" t="s">
        <v>6946</v>
      </c>
      <c r="C129" t="s">
        <v>5234</v>
      </c>
      <c r="D129" t="s">
        <v>6947</v>
      </c>
      <c r="E129" s="37"/>
    </row>
    <row r="130" spans="1:5">
      <c r="A130" t="s">
        <v>5498</v>
      </c>
      <c r="B130" t="s">
        <v>6948</v>
      </c>
      <c r="C130" t="s">
        <v>3423</v>
      </c>
      <c r="D130" t="s">
        <v>6949</v>
      </c>
      <c r="E130" s="37" t="s">
        <v>6950</v>
      </c>
    </row>
    <row r="131" spans="1:5">
      <c r="A131" t="s">
        <v>5498</v>
      </c>
      <c r="B131" t="s">
        <v>6951</v>
      </c>
      <c r="C131" t="s">
        <v>3423</v>
      </c>
      <c r="D131" t="s">
        <v>6952</v>
      </c>
      <c r="E131" s="37" t="s">
        <v>6950</v>
      </c>
    </row>
    <row r="132" spans="1:5">
      <c r="A132" t="s">
        <v>5498</v>
      </c>
      <c r="B132" t="s">
        <v>6953</v>
      </c>
      <c r="C132" t="s">
        <v>3423</v>
      </c>
      <c r="D132" t="s">
        <v>6954</v>
      </c>
      <c r="E132" s="37" t="s">
        <v>6950</v>
      </c>
    </row>
    <row r="133" spans="1:5">
      <c r="A133" t="s">
        <v>2304</v>
      </c>
      <c r="B133" t="s">
        <v>6955</v>
      </c>
      <c r="C133" t="s">
        <v>6388</v>
      </c>
      <c r="D133" t="s">
        <v>6956</v>
      </c>
      <c r="E133" s="37"/>
    </row>
    <row r="134" spans="1:5">
      <c r="A134" t="s">
        <v>2304</v>
      </c>
      <c r="B134" t="s">
        <v>6957</v>
      </c>
      <c r="C134" t="s">
        <v>6410</v>
      </c>
      <c r="D134" t="s">
        <v>6958</v>
      </c>
      <c r="E134" s="37"/>
    </row>
    <row r="135" spans="1:5">
      <c r="A135" t="s">
        <v>2304</v>
      </c>
      <c r="B135" t="s">
        <v>6959</v>
      </c>
      <c r="C135" t="s">
        <v>6960</v>
      </c>
      <c r="D135" t="s">
        <v>6961</v>
      </c>
      <c r="E135" s="37"/>
    </row>
    <row r="136" spans="1:5">
      <c r="A136" t="s">
        <v>2304</v>
      </c>
      <c r="B136" t="s">
        <v>6962</v>
      </c>
      <c r="C136" t="s">
        <v>6385</v>
      </c>
      <c r="D136" t="s">
        <v>6963</v>
      </c>
      <c r="E136" s="37"/>
    </row>
    <row r="137" spans="1:5">
      <c r="A137" t="s">
        <v>2304</v>
      </c>
      <c r="B137" t="s">
        <v>6964</v>
      </c>
      <c r="C137" t="s">
        <v>6965</v>
      </c>
      <c r="D137" t="s">
        <v>6966</v>
      </c>
      <c r="E137" s="37"/>
    </row>
    <row r="138" spans="1:5">
      <c r="A138" t="s">
        <v>2304</v>
      </c>
      <c r="B138" t="s">
        <v>6967</v>
      </c>
      <c r="C138" t="s">
        <v>6388</v>
      </c>
      <c r="D138" t="s">
        <v>6968</v>
      </c>
      <c r="E138" s="37"/>
    </row>
    <row r="139" spans="1:5">
      <c r="A139" t="s">
        <v>2304</v>
      </c>
      <c r="B139" t="s">
        <v>6969</v>
      </c>
      <c r="C139" t="s">
        <v>6970</v>
      </c>
      <c r="D139" t="s">
        <v>6971</v>
      </c>
      <c r="E139" s="37"/>
    </row>
    <row r="140" spans="1:5">
      <c r="A140" t="s">
        <v>2304</v>
      </c>
      <c r="B140" t="s">
        <v>6972</v>
      </c>
      <c r="C140" t="s">
        <v>6388</v>
      </c>
      <c r="D140" t="s">
        <v>6973</v>
      </c>
      <c r="E140" s="37"/>
    </row>
    <row r="141" spans="1:5">
      <c r="A141" t="s">
        <v>6974</v>
      </c>
      <c r="B141" t="s">
        <v>6975</v>
      </c>
      <c r="C141" t="s">
        <v>1748</v>
      </c>
      <c r="D141" t="s">
        <v>6976</v>
      </c>
      <c r="E141" s="37"/>
    </row>
    <row r="142" spans="1:5">
      <c r="A142" t="s">
        <v>6974</v>
      </c>
      <c r="B142" t="s">
        <v>6977</v>
      </c>
      <c r="C142" t="s">
        <v>1748</v>
      </c>
      <c r="E142" s="37"/>
    </row>
    <row r="143" spans="1:5">
      <c r="A143" t="s">
        <v>6974</v>
      </c>
      <c r="B143" t="s">
        <v>6978</v>
      </c>
      <c r="C143" t="s">
        <v>1748</v>
      </c>
      <c r="D143" t="s">
        <v>6979</v>
      </c>
      <c r="E143" s="37"/>
    </row>
    <row r="144" spans="1:5">
      <c r="A144" t="s">
        <v>6974</v>
      </c>
      <c r="B144" t="s">
        <v>6980</v>
      </c>
      <c r="C144" t="s">
        <v>1748</v>
      </c>
      <c r="D144" t="s">
        <v>6981</v>
      </c>
      <c r="E144" s="37"/>
    </row>
    <row r="145" spans="1:5">
      <c r="A145" t="s">
        <v>6974</v>
      </c>
      <c r="B145" t="s">
        <v>6982</v>
      </c>
      <c r="C145" t="s">
        <v>1748</v>
      </c>
      <c r="E145" s="37"/>
    </row>
    <row r="146" spans="1:5">
      <c r="A146" t="s">
        <v>6974</v>
      </c>
      <c r="B146" t="s">
        <v>6983</v>
      </c>
      <c r="C146" s="3" t="s">
        <v>1748</v>
      </c>
      <c r="E146" s="37" t="s">
        <v>6984</v>
      </c>
    </row>
    <row r="147" spans="1:5">
      <c r="A147" t="s">
        <v>6974</v>
      </c>
      <c r="B147" t="s">
        <v>6985</v>
      </c>
      <c r="C147" s="3" t="s">
        <v>1748</v>
      </c>
      <c r="D147" t="s">
        <v>6986</v>
      </c>
      <c r="E147" s="37" t="s">
        <v>6984</v>
      </c>
    </row>
    <row r="148" spans="1:5">
      <c r="A148" t="s">
        <v>6974</v>
      </c>
      <c r="B148" t="s">
        <v>6987</v>
      </c>
      <c r="C148" s="3" t="s">
        <v>1748</v>
      </c>
      <c r="D148" t="s">
        <v>6988</v>
      </c>
      <c r="E148" s="37" t="s">
        <v>6984</v>
      </c>
    </row>
    <row r="149" spans="1:5">
      <c r="A149" t="s">
        <v>6974</v>
      </c>
      <c r="B149" t="s">
        <v>6989</v>
      </c>
      <c r="C149" s="3" t="s">
        <v>1748</v>
      </c>
      <c r="E149" s="37" t="s">
        <v>6984</v>
      </c>
    </row>
    <row r="150" spans="1:5">
      <c r="A150" t="s">
        <v>6974</v>
      </c>
      <c r="B150" t="s">
        <v>6990</v>
      </c>
      <c r="C150" s="3" t="s">
        <v>1748</v>
      </c>
      <c r="E150" s="37" t="s">
        <v>6984</v>
      </c>
    </row>
  </sheetData>
  <sortState xmlns:xlrd2="http://schemas.microsoft.com/office/spreadsheetml/2017/richdata2" ref="A2:E150">
    <sortCondition ref="A1"/>
  </sortState>
  <phoneticPr fontId="4" type="noConversion"/>
  <conditionalFormatting sqref="E64:E77">
    <cfRule type="cellIs" dxfId="5" priority="2" operator="equal">
      <formula>"ERREUR"</formula>
    </cfRule>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9141-CD80-4CDA-B1AC-E0560DA47537}">
  <sheetPr codeName="Feuil6"/>
  <dimension ref="A1:G1729"/>
  <sheetViews>
    <sheetView tabSelected="1" zoomScaleNormal="100" workbookViewId="0">
      <selection sqref="A1:XFD1"/>
    </sheetView>
  </sheetViews>
  <sheetFormatPr baseColWidth="10" defaultColWidth="11.453125" defaultRowHeight="14.5"/>
  <cols>
    <col min="1" max="1" width="57.453125" customWidth="1"/>
    <col min="2" max="2" width="15.453125" customWidth="1"/>
    <col min="3" max="3" width="15.453125" style="79" customWidth="1"/>
    <col min="4" max="4" width="95.453125" style="34" customWidth="1"/>
    <col min="5" max="5" width="12" style="271" bestFit="1" customWidth="1"/>
    <col min="7" max="7" width="59.54296875" customWidth="1"/>
  </cols>
  <sheetData>
    <row r="1" spans="1:5">
      <c r="A1" t="s">
        <v>241</v>
      </c>
      <c r="B1" t="s">
        <v>6991</v>
      </c>
      <c r="C1" s="79" t="s">
        <v>6992</v>
      </c>
      <c r="D1" t="s">
        <v>6993</v>
      </c>
      <c r="E1" s="272" t="s">
        <v>6994</v>
      </c>
    </row>
    <row r="2" spans="1:5">
      <c r="A2" s="5" t="s">
        <v>4389</v>
      </c>
      <c r="B2" s="5" t="s">
        <v>2170</v>
      </c>
      <c r="C2" s="5" t="s">
        <v>6995</v>
      </c>
      <c r="D2" t="s">
        <v>6996</v>
      </c>
      <c r="E2" s="271">
        <f t="shared" ref="E2:E65" si="0">LEN(C2)</f>
        <v>4</v>
      </c>
    </row>
    <row r="3" spans="1:5">
      <c r="A3" s="5" t="s">
        <v>4389</v>
      </c>
      <c r="B3" s="5" t="s">
        <v>2170</v>
      </c>
      <c r="C3" s="5" t="s">
        <v>6997</v>
      </c>
      <c r="D3" t="s">
        <v>6998</v>
      </c>
      <c r="E3" s="271">
        <f t="shared" si="0"/>
        <v>4</v>
      </c>
    </row>
    <row r="4" spans="1:5">
      <c r="A4" s="5" t="s">
        <v>4389</v>
      </c>
      <c r="B4" s="5" t="s">
        <v>2170</v>
      </c>
      <c r="C4" s="5" t="s">
        <v>6999</v>
      </c>
      <c r="D4" t="s">
        <v>7000</v>
      </c>
      <c r="E4" s="271">
        <f t="shared" si="0"/>
        <v>4</v>
      </c>
    </row>
    <row r="5" spans="1:5">
      <c r="A5" s="5" t="s">
        <v>4389</v>
      </c>
      <c r="B5" s="5" t="s">
        <v>2170</v>
      </c>
      <c r="C5" s="5" t="s">
        <v>7001</v>
      </c>
      <c r="D5" t="s">
        <v>7002</v>
      </c>
      <c r="E5" s="271">
        <f t="shared" si="0"/>
        <v>4</v>
      </c>
    </row>
    <row r="6" spans="1:5">
      <c r="A6" s="5" t="s">
        <v>4389</v>
      </c>
      <c r="B6" s="5" t="s">
        <v>2170</v>
      </c>
      <c r="C6" s="5" t="s">
        <v>7003</v>
      </c>
      <c r="D6" t="s">
        <v>7004</v>
      </c>
      <c r="E6" s="271">
        <f t="shared" si="0"/>
        <v>4</v>
      </c>
    </row>
    <row r="7" spans="1:5">
      <c r="A7" s="5" t="s">
        <v>4389</v>
      </c>
      <c r="B7" s="5" t="s">
        <v>2170</v>
      </c>
      <c r="C7" s="5" t="s">
        <v>7005</v>
      </c>
      <c r="D7" t="s">
        <v>7006</v>
      </c>
      <c r="E7" s="271">
        <f t="shared" si="0"/>
        <v>4</v>
      </c>
    </row>
    <row r="8" spans="1:5">
      <c r="A8" t="s">
        <v>1608</v>
      </c>
      <c r="B8" t="s">
        <v>2170</v>
      </c>
      <c r="C8" t="s">
        <v>7007</v>
      </c>
      <c r="D8" t="s">
        <v>7008</v>
      </c>
      <c r="E8" s="271">
        <f t="shared" si="0"/>
        <v>4</v>
      </c>
    </row>
    <row r="9" spans="1:5">
      <c r="A9" t="s">
        <v>1608</v>
      </c>
      <c r="B9" t="s">
        <v>2170</v>
      </c>
      <c r="C9" t="s">
        <v>7009</v>
      </c>
      <c r="D9" t="s">
        <v>7010</v>
      </c>
      <c r="E9" s="271">
        <f t="shared" si="0"/>
        <v>4</v>
      </c>
    </row>
    <row r="10" spans="1:5" ht="12.75" customHeight="1">
      <c r="A10" t="s">
        <v>1608</v>
      </c>
      <c r="B10" t="s">
        <v>2170</v>
      </c>
      <c r="C10" t="s">
        <v>7011</v>
      </c>
      <c r="D10" t="s">
        <v>7012</v>
      </c>
      <c r="E10" s="271">
        <f t="shared" si="0"/>
        <v>4</v>
      </c>
    </row>
    <row r="11" spans="1:5" ht="15" customHeight="1">
      <c r="A11" t="s">
        <v>2142</v>
      </c>
      <c r="B11" s="5" t="s">
        <v>2170</v>
      </c>
      <c r="C11" t="s">
        <v>7013</v>
      </c>
      <c r="D11" t="s">
        <v>7014</v>
      </c>
      <c r="E11" s="271">
        <f t="shared" si="0"/>
        <v>4</v>
      </c>
    </row>
    <row r="12" spans="1:5">
      <c r="A12" t="s">
        <v>2142</v>
      </c>
      <c r="B12" s="5" t="s">
        <v>2170</v>
      </c>
      <c r="C12" t="s">
        <v>7015</v>
      </c>
      <c r="D12" t="s">
        <v>7016</v>
      </c>
      <c r="E12" s="271">
        <f t="shared" si="0"/>
        <v>4</v>
      </c>
    </row>
    <row r="13" spans="1:5">
      <c r="A13" t="s">
        <v>2142</v>
      </c>
      <c r="B13" t="s">
        <v>2170</v>
      </c>
      <c r="C13" t="s">
        <v>7017</v>
      </c>
      <c r="D13" t="s">
        <v>7018</v>
      </c>
      <c r="E13" s="271">
        <f t="shared" si="0"/>
        <v>4</v>
      </c>
    </row>
    <row r="14" spans="1:5">
      <c r="A14" t="s">
        <v>2142</v>
      </c>
      <c r="B14" t="s">
        <v>2170</v>
      </c>
      <c r="C14" t="s">
        <v>7019</v>
      </c>
      <c r="D14" t="s">
        <v>7020</v>
      </c>
      <c r="E14" s="271">
        <f t="shared" si="0"/>
        <v>4</v>
      </c>
    </row>
    <row r="15" spans="1:5">
      <c r="A15" t="s">
        <v>2142</v>
      </c>
      <c r="B15" t="s">
        <v>2170</v>
      </c>
      <c r="C15" t="s">
        <v>7021</v>
      </c>
      <c r="D15" t="s">
        <v>7022</v>
      </c>
      <c r="E15" s="271">
        <f t="shared" si="0"/>
        <v>4</v>
      </c>
    </row>
    <row r="16" spans="1:5">
      <c r="A16" s="5" t="s">
        <v>2142</v>
      </c>
      <c r="B16" s="5" t="s">
        <v>2170</v>
      </c>
      <c r="C16" s="5" t="s">
        <v>7023</v>
      </c>
      <c r="D16" t="s">
        <v>7024</v>
      </c>
      <c r="E16" s="271">
        <f t="shared" si="0"/>
        <v>4</v>
      </c>
    </row>
    <row r="17" spans="1:5">
      <c r="A17" s="5" t="s">
        <v>2142</v>
      </c>
      <c r="B17" s="5" t="s">
        <v>2170</v>
      </c>
      <c r="C17" s="5" t="s">
        <v>7025</v>
      </c>
      <c r="D17" t="s">
        <v>7026</v>
      </c>
      <c r="E17" s="271">
        <f t="shared" si="0"/>
        <v>4</v>
      </c>
    </row>
    <row r="18" spans="1:5">
      <c r="A18" s="5" t="s">
        <v>2142</v>
      </c>
      <c r="B18" s="5" t="s">
        <v>2170</v>
      </c>
      <c r="C18" s="5" t="s">
        <v>7027</v>
      </c>
      <c r="D18" t="s">
        <v>7028</v>
      </c>
      <c r="E18" s="271">
        <f t="shared" si="0"/>
        <v>4</v>
      </c>
    </row>
    <row r="19" spans="1:5">
      <c r="A19" s="5" t="s">
        <v>2142</v>
      </c>
      <c r="B19" s="5" t="s">
        <v>2170</v>
      </c>
      <c r="C19" s="5" t="s">
        <v>7029</v>
      </c>
      <c r="D19" t="s">
        <v>7030</v>
      </c>
      <c r="E19" s="271">
        <f t="shared" si="0"/>
        <v>4</v>
      </c>
    </row>
    <row r="20" spans="1:5">
      <c r="A20" s="5" t="s">
        <v>4608</v>
      </c>
      <c r="B20" s="5" t="s">
        <v>2170</v>
      </c>
      <c r="C20" s="5" t="s">
        <v>7031</v>
      </c>
      <c r="D20" t="s">
        <v>7032</v>
      </c>
      <c r="E20" s="271">
        <f t="shared" si="0"/>
        <v>4</v>
      </c>
    </row>
    <row r="21" spans="1:5">
      <c r="A21" s="5" t="s">
        <v>4608</v>
      </c>
      <c r="B21" s="5" t="s">
        <v>2170</v>
      </c>
      <c r="C21" s="5" t="s">
        <v>7033</v>
      </c>
      <c r="D21" t="s">
        <v>7034</v>
      </c>
      <c r="E21" s="271">
        <f t="shared" si="0"/>
        <v>4</v>
      </c>
    </row>
    <row r="22" spans="1:5">
      <c r="A22" t="s">
        <v>4608</v>
      </c>
      <c r="B22" s="5" t="s">
        <v>2170</v>
      </c>
      <c r="C22" t="s">
        <v>7035</v>
      </c>
      <c r="D22" t="s">
        <v>7036</v>
      </c>
      <c r="E22" s="271">
        <f t="shared" si="0"/>
        <v>4</v>
      </c>
    </row>
    <row r="23" spans="1:5">
      <c r="A23" t="s">
        <v>4608</v>
      </c>
      <c r="B23" s="5" t="s">
        <v>2170</v>
      </c>
      <c r="C23" t="s">
        <v>7037</v>
      </c>
      <c r="D23" t="s">
        <v>7038</v>
      </c>
      <c r="E23" s="271">
        <f t="shared" si="0"/>
        <v>4</v>
      </c>
    </row>
    <row r="24" spans="1:5">
      <c r="A24" t="s">
        <v>4614</v>
      </c>
      <c r="B24" t="s">
        <v>2170</v>
      </c>
      <c r="C24" t="s">
        <v>7039</v>
      </c>
      <c r="D24" t="s">
        <v>7040</v>
      </c>
      <c r="E24" s="271">
        <f t="shared" si="0"/>
        <v>4</v>
      </c>
    </row>
    <row r="25" spans="1:5">
      <c r="A25" t="s">
        <v>4614</v>
      </c>
      <c r="B25" t="s">
        <v>2170</v>
      </c>
      <c r="C25" t="s">
        <v>7041</v>
      </c>
      <c r="D25" t="s">
        <v>7042</v>
      </c>
      <c r="E25" s="271">
        <f t="shared" si="0"/>
        <v>4</v>
      </c>
    </row>
    <row r="26" spans="1:5">
      <c r="A26" t="s">
        <v>4614</v>
      </c>
      <c r="B26" t="s">
        <v>2170</v>
      </c>
      <c r="C26" t="s">
        <v>7043</v>
      </c>
      <c r="D26" t="s">
        <v>7044</v>
      </c>
      <c r="E26" s="271">
        <f t="shared" si="0"/>
        <v>4</v>
      </c>
    </row>
    <row r="27" spans="1:5">
      <c r="A27" s="5" t="s">
        <v>4614</v>
      </c>
      <c r="B27" s="5" t="s">
        <v>2170</v>
      </c>
      <c r="C27" s="5" t="s">
        <v>7045</v>
      </c>
      <c r="D27" t="s">
        <v>7046</v>
      </c>
      <c r="E27" s="271">
        <f t="shared" si="0"/>
        <v>4</v>
      </c>
    </row>
    <row r="28" spans="1:5">
      <c r="A28" s="5" t="s">
        <v>4614</v>
      </c>
      <c r="B28" s="5" t="s">
        <v>2170</v>
      </c>
      <c r="C28" s="5" t="s">
        <v>7047</v>
      </c>
      <c r="D28" t="s">
        <v>7048</v>
      </c>
      <c r="E28" s="271">
        <f t="shared" si="0"/>
        <v>4</v>
      </c>
    </row>
    <row r="29" spans="1:5">
      <c r="A29" s="5" t="s">
        <v>4614</v>
      </c>
      <c r="B29" s="5" t="s">
        <v>2170</v>
      </c>
      <c r="C29" s="5" t="s">
        <v>7049</v>
      </c>
      <c r="D29" t="s">
        <v>7050</v>
      </c>
      <c r="E29" s="271">
        <f t="shared" si="0"/>
        <v>4</v>
      </c>
    </row>
    <row r="30" spans="1:5">
      <c r="A30" s="5" t="s">
        <v>2500</v>
      </c>
      <c r="B30" s="5" t="s">
        <v>2170</v>
      </c>
      <c r="C30" s="5" t="s">
        <v>7051</v>
      </c>
      <c r="D30" t="s">
        <v>7052</v>
      </c>
      <c r="E30" s="271">
        <f t="shared" si="0"/>
        <v>4</v>
      </c>
    </row>
    <row r="31" spans="1:5">
      <c r="A31" s="5" t="s">
        <v>2500</v>
      </c>
      <c r="B31" s="5" t="s">
        <v>2170</v>
      </c>
      <c r="C31" s="5" t="s">
        <v>7053</v>
      </c>
      <c r="D31" t="s">
        <v>7054</v>
      </c>
      <c r="E31" s="271">
        <f t="shared" si="0"/>
        <v>4</v>
      </c>
    </row>
    <row r="32" spans="1:5">
      <c r="A32" s="5" t="s">
        <v>3572</v>
      </c>
      <c r="B32" s="5" t="s">
        <v>2170</v>
      </c>
      <c r="C32" s="5" t="s">
        <v>7055</v>
      </c>
      <c r="D32" t="s">
        <v>7056</v>
      </c>
      <c r="E32" s="271">
        <f t="shared" si="0"/>
        <v>4</v>
      </c>
    </row>
    <row r="33" spans="1:5">
      <c r="A33" t="s">
        <v>3572</v>
      </c>
      <c r="B33" s="5" t="s">
        <v>2170</v>
      </c>
      <c r="C33" t="s">
        <v>7057</v>
      </c>
      <c r="D33" t="s">
        <v>7058</v>
      </c>
      <c r="E33" s="271">
        <f t="shared" si="0"/>
        <v>4</v>
      </c>
    </row>
    <row r="34" spans="1:5">
      <c r="A34" t="s">
        <v>3572</v>
      </c>
      <c r="B34" s="5" t="s">
        <v>2170</v>
      </c>
      <c r="C34" t="s">
        <v>7059</v>
      </c>
      <c r="D34" t="s">
        <v>7060</v>
      </c>
      <c r="E34" s="271">
        <f t="shared" si="0"/>
        <v>4</v>
      </c>
    </row>
    <row r="35" spans="1:5">
      <c r="A35" t="s">
        <v>3572</v>
      </c>
      <c r="B35" t="s">
        <v>2170</v>
      </c>
      <c r="C35" t="s">
        <v>7061</v>
      </c>
      <c r="D35" t="s">
        <v>7062</v>
      </c>
      <c r="E35" s="271">
        <f t="shared" si="0"/>
        <v>4</v>
      </c>
    </row>
    <row r="36" spans="1:5">
      <c r="A36" t="s">
        <v>3572</v>
      </c>
      <c r="B36" t="s">
        <v>2170</v>
      </c>
      <c r="C36" t="s">
        <v>7063</v>
      </c>
      <c r="D36" t="s">
        <v>7064</v>
      </c>
      <c r="E36" s="271">
        <f t="shared" si="0"/>
        <v>4</v>
      </c>
    </row>
    <row r="37" spans="1:5">
      <c r="A37" t="s">
        <v>3572</v>
      </c>
      <c r="B37" t="s">
        <v>2170</v>
      </c>
      <c r="C37" t="s">
        <v>7065</v>
      </c>
      <c r="D37" t="s">
        <v>7066</v>
      </c>
      <c r="E37" s="271">
        <f t="shared" si="0"/>
        <v>4</v>
      </c>
    </row>
    <row r="38" spans="1:5">
      <c r="A38" s="5" t="s">
        <v>3572</v>
      </c>
      <c r="B38" s="5" t="s">
        <v>2170</v>
      </c>
      <c r="C38" s="5" t="s">
        <v>7067</v>
      </c>
      <c r="D38" t="s">
        <v>7068</v>
      </c>
      <c r="E38" s="271">
        <f t="shared" si="0"/>
        <v>4</v>
      </c>
    </row>
    <row r="39" spans="1:5">
      <c r="A39" s="5" t="s">
        <v>3572</v>
      </c>
      <c r="B39" s="5" t="s">
        <v>2170</v>
      </c>
      <c r="C39" s="5" t="s">
        <v>7069</v>
      </c>
      <c r="D39" t="s">
        <v>7070</v>
      </c>
      <c r="E39" s="271">
        <f t="shared" si="0"/>
        <v>4</v>
      </c>
    </row>
    <row r="40" spans="1:5">
      <c r="A40" s="5" t="s">
        <v>3572</v>
      </c>
      <c r="B40" s="5" t="s">
        <v>2170</v>
      </c>
      <c r="C40" s="5" t="s">
        <v>7071</v>
      </c>
      <c r="D40" t="s">
        <v>7072</v>
      </c>
      <c r="E40" s="271">
        <f t="shared" si="0"/>
        <v>4</v>
      </c>
    </row>
    <row r="41" spans="1:5">
      <c r="A41" s="5" t="s">
        <v>3572</v>
      </c>
      <c r="B41" s="5" t="s">
        <v>2170</v>
      </c>
      <c r="C41" s="5" t="s">
        <v>7073</v>
      </c>
      <c r="D41" t="s">
        <v>7074</v>
      </c>
      <c r="E41" s="271">
        <f t="shared" si="0"/>
        <v>4</v>
      </c>
    </row>
    <row r="42" spans="1:5">
      <c r="A42" s="5" t="s">
        <v>3572</v>
      </c>
      <c r="B42" s="5" t="s">
        <v>2170</v>
      </c>
      <c r="C42" s="5" t="s">
        <v>7075</v>
      </c>
      <c r="D42" t="s">
        <v>7076</v>
      </c>
      <c r="E42" s="271">
        <f t="shared" si="0"/>
        <v>4</v>
      </c>
    </row>
    <row r="43" spans="1:5">
      <c r="A43" s="5" t="s">
        <v>3572</v>
      </c>
      <c r="B43" s="5" t="s">
        <v>2170</v>
      </c>
      <c r="C43" s="5" t="s">
        <v>7077</v>
      </c>
      <c r="D43" t="s">
        <v>7078</v>
      </c>
      <c r="E43" s="271">
        <f t="shared" si="0"/>
        <v>4</v>
      </c>
    </row>
    <row r="44" spans="1:5">
      <c r="A44" t="s">
        <v>3572</v>
      </c>
      <c r="B44" s="5" t="s">
        <v>2170</v>
      </c>
      <c r="C44" t="s">
        <v>7079</v>
      </c>
      <c r="D44" t="s">
        <v>7080</v>
      </c>
      <c r="E44" s="271">
        <f t="shared" si="0"/>
        <v>4</v>
      </c>
    </row>
    <row r="45" spans="1:5">
      <c r="A45" t="s">
        <v>3070</v>
      </c>
      <c r="B45" s="5" t="s">
        <v>2170</v>
      </c>
      <c r="C45" t="s">
        <v>7081</v>
      </c>
      <c r="D45" t="s">
        <v>7082</v>
      </c>
      <c r="E45" s="271">
        <f t="shared" si="0"/>
        <v>4</v>
      </c>
    </row>
    <row r="46" spans="1:5">
      <c r="A46" t="s">
        <v>3070</v>
      </c>
      <c r="B46" t="s">
        <v>2170</v>
      </c>
      <c r="C46" t="s">
        <v>7083</v>
      </c>
      <c r="D46" t="s">
        <v>7084</v>
      </c>
      <c r="E46" s="271">
        <f t="shared" si="0"/>
        <v>4</v>
      </c>
    </row>
    <row r="47" spans="1:5">
      <c r="A47" t="s">
        <v>3070</v>
      </c>
      <c r="B47" t="s">
        <v>2170</v>
      </c>
      <c r="C47" t="s">
        <v>7085</v>
      </c>
      <c r="D47" t="s">
        <v>7086</v>
      </c>
      <c r="E47" s="271">
        <f t="shared" si="0"/>
        <v>4</v>
      </c>
    </row>
    <row r="48" spans="1:5">
      <c r="A48" t="s">
        <v>3070</v>
      </c>
      <c r="B48" t="s">
        <v>2170</v>
      </c>
      <c r="C48" t="s">
        <v>7087</v>
      </c>
      <c r="D48" t="s">
        <v>7088</v>
      </c>
      <c r="E48" s="271">
        <f t="shared" si="0"/>
        <v>4</v>
      </c>
    </row>
    <row r="49" spans="1:5">
      <c r="A49" s="5" t="s">
        <v>3070</v>
      </c>
      <c r="B49" s="5" t="s">
        <v>2170</v>
      </c>
      <c r="C49" s="5" t="s">
        <v>7089</v>
      </c>
      <c r="D49" t="s">
        <v>7090</v>
      </c>
      <c r="E49" s="271">
        <f t="shared" si="0"/>
        <v>4</v>
      </c>
    </row>
    <row r="50" spans="1:5">
      <c r="A50" s="5" t="s">
        <v>3070</v>
      </c>
      <c r="B50" s="5" t="s">
        <v>2170</v>
      </c>
      <c r="C50" s="5" t="s">
        <v>7091</v>
      </c>
      <c r="D50" t="s">
        <v>7092</v>
      </c>
      <c r="E50" s="271">
        <f t="shared" si="0"/>
        <v>4</v>
      </c>
    </row>
    <row r="51" spans="1:5">
      <c r="A51" s="5" t="s">
        <v>3070</v>
      </c>
      <c r="B51" s="5" t="s">
        <v>2170</v>
      </c>
      <c r="C51" s="5" t="s">
        <v>7093</v>
      </c>
      <c r="D51" t="s">
        <v>7094</v>
      </c>
      <c r="E51" s="271">
        <f t="shared" si="0"/>
        <v>4</v>
      </c>
    </row>
    <row r="52" spans="1:5" ht="14.25" customHeight="1">
      <c r="A52" s="5" t="s">
        <v>3070</v>
      </c>
      <c r="B52" s="5" t="s">
        <v>2170</v>
      </c>
      <c r="C52" s="5" t="s">
        <v>7095</v>
      </c>
      <c r="D52" t="s">
        <v>7096</v>
      </c>
      <c r="E52" s="271">
        <f t="shared" si="0"/>
        <v>4</v>
      </c>
    </row>
    <row r="53" spans="1:5">
      <c r="A53" s="5" t="s">
        <v>2067</v>
      </c>
      <c r="B53" s="5" t="s">
        <v>2170</v>
      </c>
      <c r="C53" s="5" t="s">
        <v>7097</v>
      </c>
      <c r="D53" t="s">
        <v>7098</v>
      </c>
      <c r="E53" s="271">
        <f t="shared" si="0"/>
        <v>4</v>
      </c>
    </row>
    <row r="54" spans="1:5">
      <c r="A54" s="5" t="s">
        <v>2067</v>
      </c>
      <c r="B54" s="5" t="s">
        <v>2170</v>
      </c>
      <c r="C54" s="5" t="s">
        <v>7099</v>
      </c>
      <c r="D54" t="s">
        <v>7100</v>
      </c>
      <c r="E54" s="271">
        <f t="shared" si="0"/>
        <v>4</v>
      </c>
    </row>
    <row r="55" spans="1:5">
      <c r="A55" t="s">
        <v>2067</v>
      </c>
      <c r="B55" s="5" t="s">
        <v>2170</v>
      </c>
      <c r="C55" s="79" t="s">
        <v>7101</v>
      </c>
      <c r="D55" t="s">
        <v>7102</v>
      </c>
      <c r="E55" s="271">
        <f t="shared" si="0"/>
        <v>4</v>
      </c>
    </row>
    <row r="56" spans="1:5">
      <c r="A56" t="s">
        <v>2067</v>
      </c>
      <c r="B56" s="5" t="s">
        <v>2170</v>
      </c>
      <c r="C56" t="s">
        <v>7103</v>
      </c>
      <c r="D56" t="s">
        <v>7104</v>
      </c>
      <c r="E56" s="271">
        <f t="shared" si="0"/>
        <v>4</v>
      </c>
    </row>
    <row r="57" spans="1:5">
      <c r="A57" t="s">
        <v>2067</v>
      </c>
      <c r="B57" s="5" t="s">
        <v>2170</v>
      </c>
      <c r="C57" t="s">
        <v>7105</v>
      </c>
      <c r="D57" t="s">
        <v>7106</v>
      </c>
      <c r="E57" s="271">
        <f t="shared" si="0"/>
        <v>4</v>
      </c>
    </row>
    <row r="58" spans="1:5">
      <c r="A58" t="s">
        <v>1832</v>
      </c>
      <c r="B58" s="5" t="s">
        <v>2170</v>
      </c>
      <c r="C58" s="79" t="s">
        <v>7107</v>
      </c>
      <c r="D58" t="s">
        <v>7108</v>
      </c>
      <c r="E58" s="271">
        <f t="shared" si="0"/>
        <v>4</v>
      </c>
    </row>
    <row r="59" spans="1:5">
      <c r="A59" t="s">
        <v>1832</v>
      </c>
      <c r="B59" s="5" t="s">
        <v>2170</v>
      </c>
      <c r="C59" s="79" t="s">
        <v>7109</v>
      </c>
      <c r="D59" t="s">
        <v>7110</v>
      </c>
      <c r="E59" s="271">
        <f t="shared" si="0"/>
        <v>4</v>
      </c>
    </row>
    <row r="60" spans="1:5">
      <c r="A60" t="s">
        <v>1832</v>
      </c>
      <c r="B60" s="5" t="s">
        <v>2170</v>
      </c>
      <c r="C60" s="79" t="s">
        <v>7111</v>
      </c>
      <c r="D60" t="s">
        <v>7112</v>
      </c>
      <c r="E60" s="271">
        <f t="shared" si="0"/>
        <v>4</v>
      </c>
    </row>
    <row r="61" spans="1:5" ht="15.75" customHeight="1">
      <c r="A61" t="s">
        <v>1832</v>
      </c>
      <c r="B61" s="5" t="s">
        <v>2170</v>
      </c>
      <c r="C61" s="79" t="s">
        <v>7113</v>
      </c>
      <c r="D61" t="s">
        <v>7114</v>
      </c>
      <c r="E61" s="271">
        <f t="shared" si="0"/>
        <v>4</v>
      </c>
    </row>
    <row r="62" spans="1:5">
      <c r="A62" t="s">
        <v>1832</v>
      </c>
      <c r="B62" s="5" t="s">
        <v>2170</v>
      </c>
      <c r="C62" s="79" t="s">
        <v>7115</v>
      </c>
      <c r="D62" t="s">
        <v>7116</v>
      </c>
      <c r="E62" s="271">
        <f t="shared" si="0"/>
        <v>4</v>
      </c>
    </row>
    <row r="63" spans="1:5">
      <c r="A63" s="5" t="s">
        <v>1832</v>
      </c>
      <c r="B63" s="5" t="s">
        <v>2170</v>
      </c>
      <c r="C63" s="5" t="s">
        <v>7049</v>
      </c>
      <c r="D63" t="s">
        <v>7050</v>
      </c>
      <c r="E63" s="271">
        <f t="shared" si="0"/>
        <v>4</v>
      </c>
    </row>
    <row r="64" spans="1:5">
      <c r="A64" t="s">
        <v>1832</v>
      </c>
      <c r="B64" s="5" t="s">
        <v>2170</v>
      </c>
      <c r="C64" s="79" t="s">
        <v>7117</v>
      </c>
      <c r="D64" t="s">
        <v>7118</v>
      </c>
      <c r="E64" s="271">
        <f t="shared" si="0"/>
        <v>4</v>
      </c>
    </row>
    <row r="65" spans="1:5">
      <c r="A65" t="s">
        <v>1832</v>
      </c>
      <c r="B65" s="5" t="s">
        <v>2170</v>
      </c>
      <c r="C65" s="79" t="s">
        <v>7119</v>
      </c>
      <c r="D65" t="s">
        <v>7120</v>
      </c>
      <c r="E65" s="271">
        <f t="shared" si="0"/>
        <v>4</v>
      </c>
    </row>
    <row r="66" spans="1:5">
      <c r="A66" t="s">
        <v>1832</v>
      </c>
      <c r="B66" s="5" t="s">
        <v>2170</v>
      </c>
      <c r="C66" s="79" t="s">
        <v>7121</v>
      </c>
      <c r="D66" t="s">
        <v>7122</v>
      </c>
      <c r="E66" s="271">
        <f t="shared" ref="E66:E129" si="1">LEN(C66)</f>
        <v>4</v>
      </c>
    </row>
    <row r="67" spans="1:5">
      <c r="A67" t="s">
        <v>1832</v>
      </c>
      <c r="B67" s="5" t="s">
        <v>2170</v>
      </c>
      <c r="C67" s="79" t="s">
        <v>7123</v>
      </c>
      <c r="D67" t="s">
        <v>7124</v>
      </c>
      <c r="E67" s="271">
        <f t="shared" si="1"/>
        <v>4</v>
      </c>
    </row>
    <row r="68" spans="1:5">
      <c r="A68" s="5" t="s">
        <v>1835</v>
      </c>
      <c r="B68" s="5" t="s">
        <v>2170</v>
      </c>
      <c r="C68" s="5" t="s">
        <v>7125</v>
      </c>
      <c r="D68" t="s">
        <v>7126</v>
      </c>
      <c r="E68" s="271">
        <f t="shared" si="1"/>
        <v>4</v>
      </c>
    </row>
    <row r="69" spans="1:5">
      <c r="A69" t="s">
        <v>1835</v>
      </c>
      <c r="B69" s="5" t="s">
        <v>2170</v>
      </c>
      <c r="C69" s="5" t="s">
        <v>7127</v>
      </c>
      <c r="D69" t="s">
        <v>7128</v>
      </c>
      <c r="E69" s="271">
        <f t="shared" si="1"/>
        <v>4</v>
      </c>
    </row>
    <row r="70" spans="1:5">
      <c r="A70" t="s">
        <v>1835</v>
      </c>
      <c r="B70" s="5" t="s">
        <v>2170</v>
      </c>
      <c r="C70" s="5" t="s">
        <v>7129</v>
      </c>
      <c r="D70" t="s">
        <v>7130</v>
      </c>
      <c r="E70" s="271">
        <f t="shared" si="1"/>
        <v>4</v>
      </c>
    </row>
    <row r="71" spans="1:5" ht="15.75" customHeight="1">
      <c r="A71" t="s">
        <v>5736</v>
      </c>
      <c r="B71" t="s">
        <v>2170</v>
      </c>
      <c r="C71" s="5" t="s">
        <v>7131</v>
      </c>
      <c r="D71" t="s">
        <v>7132</v>
      </c>
      <c r="E71" s="271">
        <f t="shared" si="1"/>
        <v>4</v>
      </c>
    </row>
    <row r="72" spans="1:5" ht="15.75" customHeight="1">
      <c r="A72" t="s">
        <v>5736</v>
      </c>
      <c r="B72" t="s">
        <v>2170</v>
      </c>
      <c r="C72" s="5" t="s">
        <v>7133</v>
      </c>
      <c r="D72" t="s">
        <v>7134</v>
      </c>
      <c r="E72" s="271">
        <f t="shared" si="1"/>
        <v>4</v>
      </c>
    </row>
    <row r="73" spans="1:5">
      <c r="A73" t="s">
        <v>5736</v>
      </c>
      <c r="B73" t="s">
        <v>2170</v>
      </c>
      <c r="C73" s="5" t="s">
        <v>7135</v>
      </c>
      <c r="D73" t="s">
        <v>7136</v>
      </c>
      <c r="E73" s="271">
        <f t="shared" si="1"/>
        <v>4</v>
      </c>
    </row>
    <row r="74" spans="1:5">
      <c r="A74" s="5" t="s">
        <v>5736</v>
      </c>
      <c r="B74" s="5" t="s">
        <v>2170</v>
      </c>
      <c r="C74" s="5" t="s">
        <v>7137</v>
      </c>
      <c r="D74" t="s">
        <v>7138</v>
      </c>
      <c r="E74" s="271">
        <f t="shared" si="1"/>
        <v>4</v>
      </c>
    </row>
    <row r="75" spans="1:5">
      <c r="A75" s="5" t="s">
        <v>5736</v>
      </c>
      <c r="B75" s="5" t="s">
        <v>2170</v>
      </c>
      <c r="C75" s="5" t="s">
        <v>7139</v>
      </c>
      <c r="D75" t="s">
        <v>7140</v>
      </c>
      <c r="E75" s="271">
        <f t="shared" si="1"/>
        <v>4</v>
      </c>
    </row>
    <row r="76" spans="1:5">
      <c r="A76" s="5" t="s">
        <v>5740</v>
      </c>
      <c r="B76" s="5" t="s">
        <v>2170</v>
      </c>
      <c r="C76" s="5" t="s">
        <v>7141</v>
      </c>
      <c r="D76" t="s">
        <v>7142</v>
      </c>
      <c r="E76" s="271">
        <f t="shared" si="1"/>
        <v>4</v>
      </c>
    </row>
    <row r="77" spans="1:5">
      <c r="A77" s="5" t="s">
        <v>5740</v>
      </c>
      <c r="B77" s="5" t="s">
        <v>2170</v>
      </c>
      <c r="C77" s="5" t="s">
        <v>7143</v>
      </c>
      <c r="D77" t="s">
        <v>7144</v>
      </c>
      <c r="E77" s="271">
        <f t="shared" si="1"/>
        <v>4</v>
      </c>
    </row>
    <row r="78" spans="1:5">
      <c r="A78" s="5" t="s">
        <v>5740</v>
      </c>
      <c r="B78" s="5" t="s">
        <v>2170</v>
      </c>
      <c r="C78" s="5" t="s">
        <v>7145</v>
      </c>
      <c r="D78" t="s">
        <v>7146</v>
      </c>
      <c r="E78" s="271">
        <f t="shared" si="1"/>
        <v>4</v>
      </c>
    </row>
    <row r="79" spans="1:5">
      <c r="A79" s="5" t="s">
        <v>5740</v>
      </c>
      <c r="B79" s="5" t="s">
        <v>2170</v>
      </c>
      <c r="C79" s="5" t="s">
        <v>7147</v>
      </c>
      <c r="D79" t="s">
        <v>7148</v>
      </c>
      <c r="E79" s="271">
        <f t="shared" si="1"/>
        <v>4</v>
      </c>
    </row>
    <row r="80" spans="1:5">
      <c r="A80" t="s">
        <v>5740</v>
      </c>
      <c r="B80" s="5" t="s">
        <v>2170</v>
      </c>
      <c r="C80" s="5" t="s">
        <v>7149</v>
      </c>
      <c r="D80" t="s">
        <v>7150</v>
      </c>
      <c r="E80" s="271">
        <f t="shared" si="1"/>
        <v>4</v>
      </c>
    </row>
    <row r="81" spans="1:5">
      <c r="A81" t="s">
        <v>5740</v>
      </c>
      <c r="B81" s="5" t="s">
        <v>2170</v>
      </c>
      <c r="C81" s="5" t="s">
        <v>7151</v>
      </c>
      <c r="D81" t="s">
        <v>7152</v>
      </c>
      <c r="E81" s="271">
        <f t="shared" si="1"/>
        <v>4</v>
      </c>
    </row>
    <row r="82" spans="1:5">
      <c r="A82" t="s">
        <v>5744</v>
      </c>
      <c r="B82" t="s">
        <v>2170</v>
      </c>
      <c r="C82" s="5" t="s">
        <v>7153</v>
      </c>
      <c r="D82" t="s">
        <v>7154</v>
      </c>
      <c r="E82" s="271">
        <f t="shared" si="1"/>
        <v>4</v>
      </c>
    </row>
    <row r="83" spans="1:5">
      <c r="A83" t="s">
        <v>5744</v>
      </c>
      <c r="B83" t="s">
        <v>2170</v>
      </c>
      <c r="C83" s="5" t="s">
        <v>7155</v>
      </c>
      <c r="D83" t="s">
        <v>7156</v>
      </c>
      <c r="E83" s="271">
        <f t="shared" si="1"/>
        <v>4</v>
      </c>
    </row>
    <row r="84" spans="1:5">
      <c r="A84" t="s">
        <v>5744</v>
      </c>
      <c r="B84" t="s">
        <v>2170</v>
      </c>
      <c r="C84" s="5" t="s">
        <v>1416</v>
      </c>
      <c r="D84" t="s">
        <v>7157</v>
      </c>
      <c r="E84" s="271">
        <f t="shared" si="1"/>
        <v>4</v>
      </c>
    </row>
    <row r="85" spans="1:5">
      <c r="A85" s="5" t="s">
        <v>5754</v>
      </c>
      <c r="B85" s="5" t="s">
        <v>2170</v>
      </c>
      <c r="C85" s="5" t="s">
        <v>7158</v>
      </c>
      <c r="D85" t="s">
        <v>7159</v>
      </c>
      <c r="E85" s="271">
        <f t="shared" si="1"/>
        <v>4</v>
      </c>
    </row>
    <row r="86" spans="1:5">
      <c r="A86" s="5" t="s">
        <v>5754</v>
      </c>
      <c r="B86" s="5" t="s">
        <v>2170</v>
      </c>
      <c r="C86" s="5" t="s">
        <v>7160</v>
      </c>
      <c r="D86" t="s">
        <v>7161</v>
      </c>
      <c r="E86" s="271">
        <f t="shared" si="1"/>
        <v>4</v>
      </c>
    </row>
    <row r="87" spans="1:5">
      <c r="A87" s="5" t="s">
        <v>5754</v>
      </c>
      <c r="B87" s="5" t="s">
        <v>2170</v>
      </c>
      <c r="C87" s="5" t="s">
        <v>7162</v>
      </c>
      <c r="D87" t="s">
        <v>7163</v>
      </c>
      <c r="E87" s="271">
        <f t="shared" si="1"/>
        <v>4</v>
      </c>
    </row>
    <row r="88" spans="1:5">
      <c r="A88" s="5" t="s">
        <v>5754</v>
      </c>
      <c r="B88" s="5" t="s">
        <v>2170</v>
      </c>
      <c r="C88" s="5" t="s">
        <v>7164</v>
      </c>
      <c r="D88" t="s">
        <v>7165</v>
      </c>
      <c r="E88" s="271">
        <f t="shared" si="1"/>
        <v>4</v>
      </c>
    </row>
    <row r="89" spans="1:5">
      <c r="A89" s="5" t="s">
        <v>5754</v>
      </c>
      <c r="B89" s="5" t="s">
        <v>2170</v>
      </c>
      <c r="C89" s="5" t="s">
        <v>7166</v>
      </c>
      <c r="D89" t="s">
        <v>7167</v>
      </c>
      <c r="E89" s="271">
        <f t="shared" si="1"/>
        <v>4</v>
      </c>
    </row>
    <row r="90" spans="1:5" ht="21.75" customHeight="1">
      <c r="A90" s="5" t="s">
        <v>5754</v>
      </c>
      <c r="B90" s="5" t="s">
        <v>2170</v>
      </c>
      <c r="C90" s="5" t="s">
        <v>7168</v>
      </c>
      <c r="D90" t="s">
        <v>7169</v>
      </c>
      <c r="E90" s="271">
        <f t="shared" si="1"/>
        <v>4</v>
      </c>
    </row>
    <row r="91" spans="1:5" ht="23.25" customHeight="1">
      <c r="A91" t="s">
        <v>5754</v>
      </c>
      <c r="B91" s="5" t="s">
        <v>2170</v>
      </c>
      <c r="C91" s="5" t="s">
        <v>7170</v>
      </c>
      <c r="D91" t="s">
        <v>7171</v>
      </c>
      <c r="E91" s="271">
        <f t="shared" si="1"/>
        <v>4</v>
      </c>
    </row>
    <row r="92" spans="1:5" ht="19.5" customHeight="1">
      <c r="A92" t="s">
        <v>5754</v>
      </c>
      <c r="B92" s="5" t="s">
        <v>2170</v>
      </c>
      <c r="C92" s="5" t="s">
        <v>7172</v>
      </c>
      <c r="D92" t="s">
        <v>7173</v>
      </c>
      <c r="E92" s="271">
        <f t="shared" si="1"/>
        <v>4</v>
      </c>
    </row>
    <row r="93" spans="1:5">
      <c r="A93" t="s">
        <v>5754</v>
      </c>
      <c r="B93" t="s">
        <v>2170</v>
      </c>
      <c r="C93" s="5" t="s">
        <v>7174</v>
      </c>
      <c r="D93" t="s">
        <v>7175</v>
      </c>
      <c r="E93" s="271">
        <f t="shared" si="1"/>
        <v>4</v>
      </c>
    </row>
    <row r="94" spans="1:5">
      <c r="A94" t="s">
        <v>5754</v>
      </c>
      <c r="B94" t="s">
        <v>2170</v>
      </c>
      <c r="C94" s="5" t="s">
        <v>7176</v>
      </c>
      <c r="D94" t="s">
        <v>7177</v>
      </c>
      <c r="E94" s="271">
        <f t="shared" si="1"/>
        <v>4</v>
      </c>
    </row>
    <row r="95" spans="1:5">
      <c r="A95" t="s">
        <v>5754</v>
      </c>
      <c r="B95" t="s">
        <v>2170</v>
      </c>
      <c r="C95" s="5" t="s">
        <v>7178</v>
      </c>
      <c r="D95" t="s">
        <v>7179</v>
      </c>
      <c r="E95" s="271">
        <f t="shared" si="1"/>
        <v>4</v>
      </c>
    </row>
    <row r="96" spans="1:5">
      <c r="A96" s="5" t="s">
        <v>6866</v>
      </c>
      <c r="B96" s="5" t="s">
        <v>2170</v>
      </c>
      <c r="C96" s="5" t="s">
        <v>7180</v>
      </c>
      <c r="D96" t="s">
        <v>7181</v>
      </c>
      <c r="E96" s="271">
        <f t="shared" si="1"/>
        <v>4</v>
      </c>
    </row>
    <row r="97" spans="1:5">
      <c r="A97" s="5" t="s">
        <v>6866</v>
      </c>
      <c r="B97" s="5" t="s">
        <v>2170</v>
      </c>
      <c r="C97" s="5" t="s">
        <v>7182</v>
      </c>
      <c r="D97" t="s">
        <v>7183</v>
      </c>
      <c r="E97" s="271">
        <f t="shared" si="1"/>
        <v>4</v>
      </c>
    </row>
    <row r="98" spans="1:5">
      <c r="A98" s="5" t="s">
        <v>6866</v>
      </c>
      <c r="B98" s="5" t="s">
        <v>2170</v>
      </c>
      <c r="C98" s="5" t="s">
        <v>7184</v>
      </c>
      <c r="D98" t="s">
        <v>7185</v>
      </c>
      <c r="E98" s="271">
        <f t="shared" si="1"/>
        <v>4</v>
      </c>
    </row>
    <row r="99" spans="1:5">
      <c r="A99" s="5" t="s">
        <v>6866</v>
      </c>
      <c r="B99" s="5" t="s">
        <v>2170</v>
      </c>
      <c r="C99" s="5" t="s">
        <v>7186</v>
      </c>
      <c r="D99" t="s">
        <v>7187</v>
      </c>
      <c r="E99" s="271">
        <f t="shared" si="1"/>
        <v>4</v>
      </c>
    </row>
    <row r="100" spans="1:5">
      <c r="A100" s="5" t="s">
        <v>6866</v>
      </c>
      <c r="B100" s="5" t="s">
        <v>2170</v>
      </c>
      <c r="C100" s="5" t="s">
        <v>7188</v>
      </c>
      <c r="D100" t="s">
        <v>7189</v>
      </c>
      <c r="E100" s="271">
        <f t="shared" si="1"/>
        <v>4</v>
      </c>
    </row>
    <row r="101" spans="1:5">
      <c r="A101" s="5" t="s">
        <v>6866</v>
      </c>
      <c r="B101" s="5" t="s">
        <v>2170</v>
      </c>
      <c r="C101" s="5" t="s">
        <v>7190</v>
      </c>
      <c r="D101" t="s">
        <v>7191</v>
      </c>
      <c r="E101" s="271">
        <f t="shared" si="1"/>
        <v>4</v>
      </c>
    </row>
    <row r="102" spans="1:5">
      <c r="A102" t="s">
        <v>4627</v>
      </c>
      <c r="B102" t="s">
        <v>2170</v>
      </c>
      <c r="C102" s="5" t="s">
        <v>7192</v>
      </c>
      <c r="D102" t="s">
        <v>7193</v>
      </c>
      <c r="E102" s="271">
        <f t="shared" si="1"/>
        <v>4</v>
      </c>
    </row>
    <row r="103" spans="1:5">
      <c r="A103" t="s">
        <v>4627</v>
      </c>
      <c r="B103" t="s">
        <v>2170</v>
      </c>
      <c r="C103" s="5" t="s">
        <v>7194</v>
      </c>
      <c r="D103" t="s">
        <v>7195</v>
      </c>
      <c r="E103" s="271">
        <f t="shared" si="1"/>
        <v>4</v>
      </c>
    </row>
    <row r="104" spans="1:5">
      <c r="A104" s="5" t="s">
        <v>4627</v>
      </c>
      <c r="B104" s="5" t="s">
        <v>2170</v>
      </c>
      <c r="C104" s="5" t="s">
        <v>7196</v>
      </c>
      <c r="D104" t="s">
        <v>7197</v>
      </c>
      <c r="E104" s="271">
        <f t="shared" si="1"/>
        <v>4</v>
      </c>
    </row>
    <row r="105" spans="1:5">
      <c r="A105" s="5" t="s">
        <v>4627</v>
      </c>
      <c r="B105" s="5" t="s">
        <v>2170</v>
      </c>
      <c r="C105" s="5" t="s">
        <v>7198</v>
      </c>
      <c r="D105" t="s">
        <v>7199</v>
      </c>
      <c r="E105" s="271">
        <f t="shared" si="1"/>
        <v>4</v>
      </c>
    </row>
    <row r="106" spans="1:5">
      <c r="A106" s="5" t="s">
        <v>4627</v>
      </c>
      <c r="B106" s="5" t="s">
        <v>2170</v>
      </c>
      <c r="C106" s="5" t="s">
        <v>7200</v>
      </c>
      <c r="D106" t="s">
        <v>7201</v>
      </c>
      <c r="E106" s="271">
        <f t="shared" si="1"/>
        <v>4</v>
      </c>
    </row>
    <row r="107" spans="1:5">
      <c r="A107" s="5" t="s">
        <v>4627</v>
      </c>
      <c r="B107" s="5" t="s">
        <v>2170</v>
      </c>
      <c r="C107" s="5" t="s">
        <v>7202</v>
      </c>
      <c r="D107" t="s">
        <v>7203</v>
      </c>
      <c r="E107" s="271">
        <f t="shared" si="1"/>
        <v>4</v>
      </c>
    </row>
    <row r="108" spans="1:5">
      <c r="A108" s="5" t="s">
        <v>4631</v>
      </c>
      <c r="B108" s="5" t="s">
        <v>2170</v>
      </c>
      <c r="C108" s="5" t="s">
        <v>7204</v>
      </c>
      <c r="D108" t="s">
        <v>7205</v>
      </c>
      <c r="E108" s="271">
        <f t="shared" si="1"/>
        <v>4</v>
      </c>
    </row>
    <row r="109" spans="1:5">
      <c r="A109" s="5" t="s">
        <v>4631</v>
      </c>
      <c r="B109" s="5" t="s">
        <v>2170</v>
      </c>
      <c r="C109" s="5" t="s">
        <v>7206</v>
      </c>
      <c r="D109" t="s">
        <v>7207</v>
      </c>
      <c r="E109" s="271">
        <f t="shared" si="1"/>
        <v>4</v>
      </c>
    </row>
    <row r="110" spans="1:5">
      <c r="A110" t="s">
        <v>4631</v>
      </c>
      <c r="B110" s="5" t="s">
        <v>2170</v>
      </c>
      <c r="C110" s="5" t="s">
        <v>7208</v>
      </c>
      <c r="D110" t="s">
        <v>7209</v>
      </c>
      <c r="E110" s="271">
        <f t="shared" si="1"/>
        <v>4</v>
      </c>
    </row>
    <row r="111" spans="1:5">
      <c r="A111" t="s">
        <v>4631</v>
      </c>
      <c r="B111" s="5" t="s">
        <v>2170</v>
      </c>
      <c r="C111" s="5" t="s">
        <v>7210</v>
      </c>
      <c r="D111" t="s">
        <v>7211</v>
      </c>
      <c r="E111" s="271">
        <f t="shared" si="1"/>
        <v>4</v>
      </c>
    </row>
    <row r="112" spans="1:5">
      <c r="A112" t="s">
        <v>4631</v>
      </c>
      <c r="B112" t="s">
        <v>2170</v>
      </c>
      <c r="C112" s="5" t="s">
        <v>7212</v>
      </c>
      <c r="D112" t="s">
        <v>7213</v>
      </c>
      <c r="E112" s="271">
        <f t="shared" si="1"/>
        <v>4</v>
      </c>
    </row>
    <row r="113" spans="1:5">
      <c r="A113" t="s">
        <v>4631</v>
      </c>
      <c r="B113" t="s">
        <v>2170</v>
      </c>
      <c r="C113" s="5" t="s">
        <v>7214</v>
      </c>
      <c r="D113" t="s">
        <v>7215</v>
      </c>
      <c r="E113" s="271">
        <f t="shared" si="1"/>
        <v>4</v>
      </c>
    </row>
    <row r="114" spans="1:5">
      <c r="A114" t="s">
        <v>4631</v>
      </c>
      <c r="B114" t="s">
        <v>2170</v>
      </c>
      <c r="C114" s="5" t="s">
        <v>7216</v>
      </c>
      <c r="D114" t="s">
        <v>7217</v>
      </c>
      <c r="E114" s="271">
        <f t="shared" si="1"/>
        <v>4</v>
      </c>
    </row>
    <row r="115" spans="1:5">
      <c r="A115" s="5" t="s">
        <v>4631</v>
      </c>
      <c r="B115" s="5" t="s">
        <v>2170</v>
      </c>
      <c r="C115" s="5" t="s">
        <v>7218</v>
      </c>
      <c r="D115" t="s">
        <v>7219</v>
      </c>
      <c r="E115" s="271">
        <f t="shared" si="1"/>
        <v>4</v>
      </c>
    </row>
    <row r="116" spans="1:5">
      <c r="A116" s="5" t="s">
        <v>4631</v>
      </c>
      <c r="B116" s="5" t="s">
        <v>2170</v>
      </c>
      <c r="C116" s="5" t="s">
        <v>7220</v>
      </c>
      <c r="D116" t="s">
        <v>7221</v>
      </c>
      <c r="E116" s="271">
        <f t="shared" si="1"/>
        <v>4</v>
      </c>
    </row>
    <row r="117" spans="1:5">
      <c r="A117" s="5" t="s">
        <v>4635</v>
      </c>
      <c r="B117" s="5" t="s">
        <v>2170</v>
      </c>
      <c r="C117" s="5" t="s">
        <v>7222</v>
      </c>
      <c r="D117" t="s">
        <v>7223</v>
      </c>
      <c r="E117" s="271">
        <f t="shared" si="1"/>
        <v>4</v>
      </c>
    </row>
    <row r="118" spans="1:5">
      <c r="A118" s="5" t="s">
        <v>4635</v>
      </c>
      <c r="B118" s="5" t="s">
        <v>2170</v>
      </c>
      <c r="C118" s="5" t="s">
        <v>7224</v>
      </c>
      <c r="D118" t="s">
        <v>7225</v>
      </c>
      <c r="E118" s="271">
        <f t="shared" si="1"/>
        <v>4</v>
      </c>
    </row>
    <row r="119" spans="1:5">
      <c r="A119" s="5" t="s">
        <v>4635</v>
      </c>
      <c r="B119" s="5" t="s">
        <v>2170</v>
      </c>
      <c r="C119" s="5" t="s">
        <v>7226</v>
      </c>
      <c r="D119" t="s">
        <v>7227</v>
      </c>
      <c r="E119" s="271">
        <f t="shared" si="1"/>
        <v>4</v>
      </c>
    </row>
    <row r="120" spans="1:5">
      <c r="A120" s="5" t="s">
        <v>4635</v>
      </c>
      <c r="B120" s="5" t="s">
        <v>2170</v>
      </c>
      <c r="C120" s="5" t="s">
        <v>7228</v>
      </c>
      <c r="D120" t="s">
        <v>7229</v>
      </c>
      <c r="E120" s="271">
        <f t="shared" si="1"/>
        <v>4</v>
      </c>
    </row>
    <row r="121" spans="1:5">
      <c r="A121" t="s">
        <v>2522</v>
      </c>
      <c r="B121" s="5" t="s">
        <v>2170</v>
      </c>
      <c r="C121" s="5" t="s">
        <v>7230</v>
      </c>
      <c r="D121" t="s">
        <v>7231</v>
      </c>
      <c r="E121" s="271">
        <f t="shared" si="1"/>
        <v>4</v>
      </c>
    </row>
    <row r="122" spans="1:5">
      <c r="A122" t="s">
        <v>1620</v>
      </c>
      <c r="B122" s="5" t="s">
        <v>2170</v>
      </c>
      <c r="C122" s="5" t="s">
        <v>7153</v>
      </c>
      <c r="D122" t="s">
        <v>7232</v>
      </c>
      <c r="E122" s="271">
        <f t="shared" si="1"/>
        <v>4</v>
      </c>
    </row>
    <row r="123" spans="1:5">
      <c r="A123" t="s">
        <v>1620</v>
      </c>
      <c r="B123" t="s">
        <v>2170</v>
      </c>
      <c r="C123" s="5" t="s">
        <v>7233</v>
      </c>
      <c r="D123" t="s">
        <v>7234</v>
      </c>
      <c r="E123" s="271">
        <f t="shared" si="1"/>
        <v>4</v>
      </c>
    </row>
    <row r="124" spans="1:5">
      <c r="A124" t="s">
        <v>1620</v>
      </c>
      <c r="B124" t="s">
        <v>2170</v>
      </c>
      <c r="C124" s="5" t="s">
        <v>7235</v>
      </c>
      <c r="D124" t="s">
        <v>7236</v>
      </c>
      <c r="E124" s="271">
        <f t="shared" si="1"/>
        <v>4</v>
      </c>
    </row>
    <row r="125" spans="1:5">
      <c r="A125" t="s">
        <v>1620</v>
      </c>
      <c r="B125" t="s">
        <v>2170</v>
      </c>
      <c r="C125" s="5" t="s">
        <v>7237</v>
      </c>
      <c r="D125" t="s">
        <v>7238</v>
      </c>
      <c r="E125" s="271">
        <f t="shared" si="1"/>
        <v>4</v>
      </c>
    </row>
    <row r="126" spans="1:5">
      <c r="A126" s="5" t="s">
        <v>1620</v>
      </c>
      <c r="B126" s="5" t="s">
        <v>2170</v>
      </c>
      <c r="C126" s="5" t="s">
        <v>7239</v>
      </c>
      <c r="D126" t="s">
        <v>7240</v>
      </c>
      <c r="E126" s="271">
        <f t="shared" si="1"/>
        <v>4</v>
      </c>
    </row>
    <row r="127" spans="1:5">
      <c r="A127" s="5" t="s">
        <v>1620</v>
      </c>
      <c r="B127" s="5" t="s">
        <v>2170</v>
      </c>
      <c r="C127" s="5" t="s">
        <v>1416</v>
      </c>
      <c r="D127" t="s">
        <v>1416</v>
      </c>
      <c r="E127" s="271">
        <f t="shared" si="1"/>
        <v>4</v>
      </c>
    </row>
    <row r="128" spans="1:5">
      <c r="A128" s="5" t="s">
        <v>4639</v>
      </c>
      <c r="B128" s="5" t="s">
        <v>2170</v>
      </c>
      <c r="C128" s="5" t="s">
        <v>7241</v>
      </c>
      <c r="D128" t="s">
        <v>7242</v>
      </c>
      <c r="E128" s="271">
        <f t="shared" si="1"/>
        <v>4</v>
      </c>
    </row>
    <row r="129" spans="1:5">
      <c r="A129" s="5" t="s">
        <v>4639</v>
      </c>
      <c r="B129" s="5" t="s">
        <v>2170</v>
      </c>
      <c r="C129" s="5" t="s">
        <v>7243</v>
      </c>
      <c r="D129" t="s">
        <v>7244</v>
      </c>
      <c r="E129" s="271">
        <f t="shared" si="1"/>
        <v>4</v>
      </c>
    </row>
    <row r="130" spans="1:5">
      <c r="A130" s="5" t="s">
        <v>4639</v>
      </c>
      <c r="B130" s="5" t="s">
        <v>2170</v>
      </c>
      <c r="C130" s="5" t="s">
        <v>7245</v>
      </c>
      <c r="D130" t="s">
        <v>7246</v>
      </c>
      <c r="E130" s="271">
        <f t="shared" ref="E130:E193" si="2">LEN(C130)</f>
        <v>4</v>
      </c>
    </row>
    <row r="131" spans="1:5">
      <c r="A131" s="5" t="s">
        <v>4639</v>
      </c>
      <c r="B131" s="5" t="s">
        <v>2170</v>
      </c>
      <c r="C131" s="5" t="s">
        <v>7247</v>
      </c>
      <c r="D131" t="s">
        <v>7248</v>
      </c>
      <c r="E131" s="271">
        <f t="shared" si="2"/>
        <v>4</v>
      </c>
    </row>
    <row r="132" spans="1:5">
      <c r="A132" t="s">
        <v>4639</v>
      </c>
      <c r="B132" s="5" t="s">
        <v>2170</v>
      </c>
      <c r="C132" s="5" t="s">
        <v>7249</v>
      </c>
      <c r="D132" t="s">
        <v>7250</v>
      </c>
      <c r="E132" s="271">
        <f t="shared" si="2"/>
        <v>4</v>
      </c>
    </row>
    <row r="133" spans="1:5">
      <c r="A133" t="s">
        <v>2533</v>
      </c>
      <c r="B133" s="5" t="s">
        <v>2170</v>
      </c>
      <c r="C133" s="5" t="s">
        <v>7251</v>
      </c>
      <c r="D133" t="s">
        <v>7252</v>
      </c>
      <c r="E133" s="271">
        <f t="shared" si="2"/>
        <v>4</v>
      </c>
    </row>
    <row r="134" spans="1:5">
      <c r="A134" t="s">
        <v>2533</v>
      </c>
      <c r="B134" t="s">
        <v>2170</v>
      </c>
      <c r="C134" s="5" t="s">
        <v>7253</v>
      </c>
      <c r="D134" t="s">
        <v>7254</v>
      </c>
      <c r="E134" s="271">
        <f t="shared" si="2"/>
        <v>4</v>
      </c>
    </row>
    <row r="135" spans="1:5">
      <c r="A135" t="s">
        <v>4049</v>
      </c>
      <c r="B135" t="s">
        <v>2170</v>
      </c>
      <c r="C135" s="5" t="s">
        <v>7125</v>
      </c>
      <c r="D135" t="s">
        <v>7255</v>
      </c>
      <c r="E135" s="271">
        <f t="shared" si="2"/>
        <v>4</v>
      </c>
    </row>
    <row r="136" spans="1:5">
      <c r="A136" t="s">
        <v>4049</v>
      </c>
      <c r="B136" t="s">
        <v>2170</v>
      </c>
      <c r="C136" s="5" t="s">
        <v>7256</v>
      </c>
      <c r="D136" t="s">
        <v>7257</v>
      </c>
      <c r="E136" s="271">
        <f t="shared" si="2"/>
        <v>4</v>
      </c>
    </row>
    <row r="137" spans="1:5">
      <c r="A137" s="5" t="s">
        <v>4049</v>
      </c>
      <c r="B137" s="5" t="s">
        <v>2170</v>
      </c>
      <c r="C137" s="5" t="s">
        <v>7258</v>
      </c>
      <c r="D137" t="s">
        <v>7259</v>
      </c>
      <c r="E137" s="271">
        <f t="shared" si="2"/>
        <v>4</v>
      </c>
    </row>
    <row r="138" spans="1:5">
      <c r="A138" t="s">
        <v>4053</v>
      </c>
      <c r="B138" t="s">
        <v>2170</v>
      </c>
      <c r="C138" s="5" t="s">
        <v>7260</v>
      </c>
      <c r="D138" t="s">
        <v>7261</v>
      </c>
      <c r="E138" s="271">
        <f t="shared" si="2"/>
        <v>4</v>
      </c>
    </row>
    <row r="139" spans="1:5">
      <c r="A139" t="s">
        <v>4053</v>
      </c>
      <c r="B139" t="s">
        <v>2170</v>
      </c>
      <c r="C139" s="5" t="s">
        <v>7262</v>
      </c>
      <c r="D139" t="s">
        <v>7263</v>
      </c>
      <c r="E139" s="271">
        <f t="shared" si="2"/>
        <v>4</v>
      </c>
    </row>
    <row r="140" spans="1:5">
      <c r="A140" t="s">
        <v>4053</v>
      </c>
      <c r="B140" s="5" t="s">
        <v>2170</v>
      </c>
      <c r="C140" s="5" t="s">
        <v>7264</v>
      </c>
      <c r="D140" t="s">
        <v>7265</v>
      </c>
      <c r="E140" s="271">
        <f t="shared" si="2"/>
        <v>4</v>
      </c>
    </row>
    <row r="141" spans="1:5">
      <c r="A141" t="s">
        <v>4053</v>
      </c>
      <c r="B141" s="5" t="s">
        <v>2170</v>
      </c>
      <c r="C141" s="5" t="s">
        <v>7266</v>
      </c>
      <c r="D141" t="s">
        <v>7267</v>
      </c>
      <c r="E141" s="271">
        <f t="shared" si="2"/>
        <v>4</v>
      </c>
    </row>
    <row r="142" spans="1:5">
      <c r="A142" t="s">
        <v>10976</v>
      </c>
      <c r="B142" s="5" t="s">
        <v>2170</v>
      </c>
      <c r="C142" s="5" t="s">
        <v>8372</v>
      </c>
      <c r="D142" t="s">
        <v>8373</v>
      </c>
      <c r="E142" s="271">
        <f t="shared" si="2"/>
        <v>4</v>
      </c>
    </row>
    <row r="143" spans="1:5">
      <c r="A143" t="s">
        <v>10976</v>
      </c>
      <c r="B143" s="5" t="s">
        <v>2170</v>
      </c>
      <c r="C143" s="5" t="s">
        <v>8374</v>
      </c>
      <c r="D143" t="s">
        <v>8375</v>
      </c>
      <c r="E143" s="271">
        <f t="shared" si="2"/>
        <v>4</v>
      </c>
    </row>
    <row r="144" spans="1:5">
      <c r="A144" t="s">
        <v>10976</v>
      </c>
      <c r="B144" t="s">
        <v>2170</v>
      </c>
      <c r="C144" s="5" t="s">
        <v>7091</v>
      </c>
      <c r="D144" t="s">
        <v>8376</v>
      </c>
      <c r="E144" s="271">
        <f t="shared" si="2"/>
        <v>4</v>
      </c>
    </row>
    <row r="145" spans="1:5">
      <c r="A145" s="5" t="s">
        <v>2544</v>
      </c>
      <c r="B145" s="5" t="s">
        <v>2170</v>
      </c>
      <c r="C145" s="5" t="s">
        <v>7268</v>
      </c>
      <c r="D145" t="s">
        <v>7269</v>
      </c>
      <c r="E145" s="271">
        <f t="shared" si="2"/>
        <v>4</v>
      </c>
    </row>
    <row r="146" spans="1:5">
      <c r="A146" s="5" t="s">
        <v>2544</v>
      </c>
      <c r="B146" s="5" t="s">
        <v>2170</v>
      </c>
      <c r="C146" s="5" t="s">
        <v>7270</v>
      </c>
      <c r="D146" t="s">
        <v>7271</v>
      </c>
      <c r="E146" s="271">
        <f t="shared" si="2"/>
        <v>4</v>
      </c>
    </row>
    <row r="147" spans="1:5">
      <c r="A147" s="5" t="s">
        <v>2544</v>
      </c>
      <c r="B147" s="5" t="s">
        <v>2170</v>
      </c>
      <c r="C147" s="5" t="s">
        <v>7272</v>
      </c>
      <c r="D147" t="s">
        <v>7273</v>
      </c>
      <c r="E147" s="271">
        <f t="shared" si="2"/>
        <v>4</v>
      </c>
    </row>
    <row r="148" spans="1:5">
      <c r="A148" s="5" t="s">
        <v>1477</v>
      </c>
      <c r="B148" s="5" t="s">
        <v>2170</v>
      </c>
      <c r="C148" s="5" t="s">
        <v>7274</v>
      </c>
      <c r="D148" t="s">
        <v>7275</v>
      </c>
      <c r="E148" s="271">
        <f t="shared" si="2"/>
        <v>4</v>
      </c>
    </row>
    <row r="149" spans="1:5">
      <c r="A149" s="5" t="s">
        <v>1477</v>
      </c>
      <c r="B149" s="5" t="s">
        <v>2170</v>
      </c>
      <c r="C149" s="5" t="s">
        <v>7276</v>
      </c>
      <c r="D149" t="s">
        <v>7277</v>
      </c>
      <c r="E149" s="271">
        <f t="shared" si="2"/>
        <v>4</v>
      </c>
    </row>
    <row r="150" spans="1:5">
      <c r="A150" t="s">
        <v>11122</v>
      </c>
      <c r="B150" s="5" t="s">
        <v>2170</v>
      </c>
      <c r="C150" s="79" t="s">
        <v>7776</v>
      </c>
      <c r="D150" t="s">
        <v>7114</v>
      </c>
      <c r="E150" s="271">
        <f t="shared" si="2"/>
        <v>4</v>
      </c>
    </row>
    <row r="151" spans="1:5">
      <c r="A151" t="s">
        <v>11122</v>
      </c>
      <c r="B151" s="5" t="s">
        <v>2170</v>
      </c>
      <c r="C151" s="79" t="s">
        <v>7412</v>
      </c>
      <c r="D151" t="s">
        <v>11125</v>
      </c>
      <c r="E151" s="271">
        <f t="shared" si="2"/>
        <v>4</v>
      </c>
    </row>
    <row r="152" spans="1:5">
      <c r="A152" t="s">
        <v>11122</v>
      </c>
      <c r="B152" s="5" t="s">
        <v>2170</v>
      </c>
      <c r="C152" s="79" t="s">
        <v>7857</v>
      </c>
      <c r="D152" t="s">
        <v>11127</v>
      </c>
      <c r="E152" s="271">
        <f t="shared" si="2"/>
        <v>4</v>
      </c>
    </row>
    <row r="153" spans="1:5">
      <c r="A153" t="s">
        <v>11122</v>
      </c>
      <c r="B153" s="5" t="s">
        <v>2170</v>
      </c>
      <c r="C153" s="79" t="s">
        <v>7480</v>
      </c>
      <c r="D153" t="s">
        <v>7285</v>
      </c>
      <c r="E153" s="271">
        <f t="shared" si="2"/>
        <v>4</v>
      </c>
    </row>
    <row r="154" spans="1:5">
      <c r="A154" t="s">
        <v>11122</v>
      </c>
      <c r="B154" s="5" t="s">
        <v>2170</v>
      </c>
      <c r="C154" s="79" t="s">
        <v>11124</v>
      </c>
      <c r="D154" t="s">
        <v>11126</v>
      </c>
      <c r="E154" s="271">
        <f t="shared" si="2"/>
        <v>4</v>
      </c>
    </row>
    <row r="155" spans="1:5">
      <c r="A155" s="5" t="s">
        <v>2881</v>
      </c>
      <c r="B155" s="5" t="s">
        <v>2170</v>
      </c>
      <c r="C155" s="23" t="s">
        <v>7278</v>
      </c>
      <c r="D155" t="s">
        <v>7279</v>
      </c>
      <c r="E155" s="271">
        <f t="shared" si="2"/>
        <v>4</v>
      </c>
    </row>
    <row r="156" spans="1:5">
      <c r="A156" s="5" t="s">
        <v>2881</v>
      </c>
      <c r="B156" s="5" t="s">
        <v>2170</v>
      </c>
      <c r="C156" s="23" t="s">
        <v>7280</v>
      </c>
      <c r="D156" t="s">
        <v>7281</v>
      </c>
      <c r="E156" s="271">
        <f t="shared" si="2"/>
        <v>4</v>
      </c>
    </row>
    <row r="157" spans="1:5">
      <c r="A157" s="5" t="s">
        <v>2881</v>
      </c>
      <c r="B157" s="5" t="s">
        <v>2170</v>
      </c>
      <c r="C157" s="23" t="s">
        <v>7282</v>
      </c>
      <c r="D157" t="s">
        <v>7283</v>
      </c>
      <c r="E157" s="271">
        <f t="shared" si="2"/>
        <v>4</v>
      </c>
    </row>
    <row r="158" spans="1:5">
      <c r="A158" s="5" t="s">
        <v>2881</v>
      </c>
      <c r="B158" s="5" t="s">
        <v>2170</v>
      </c>
      <c r="C158" s="23" t="s">
        <v>7284</v>
      </c>
      <c r="D158" t="s">
        <v>7285</v>
      </c>
      <c r="E158" s="271">
        <f t="shared" si="2"/>
        <v>4</v>
      </c>
    </row>
    <row r="159" spans="1:5">
      <c r="A159" s="5" t="s">
        <v>2881</v>
      </c>
      <c r="B159" s="5" t="s">
        <v>2170</v>
      </c>
      <c r="C159" s="23" t="s">
        <v>7286</v>
      </c>
      <c r="D159" t="s">
        <v>7287</v>
      </c>
      <c r="E159" s="271">
        <f t="shared" si="2"/>
        <v>4</v>
      </c>
    </row>
    <row r="160" spans="1:5">
      <c r="A160" s="5" t="s">
        <v>1554</v>
      </c>
      <c r="B160" s="5" t="s">
        <v>2170</v>
      </c>
      <c r="C160" s="23" t="s">
        <v>7288</v>
      </c>
      <c r="D160" t="s">
        <v>7289</v>
      </c>
      <c r="E160" s="271">
        <f t="shared" si="2"/>
        <v>4</v>
      </c>
    </row>
    <row r="161" spans="1:5">
      <c r="A161" s="5" t="s">
        <v>1554</v>
      </c>
      <c r="B161" s="5" t="s">
        <v>2170</v>
      </c>
      <c r="C161" s="23" t="s">
        <v>7290</v>
      </c>
      <c r="D161" t="s">
        <v>7291</v>
      </c>
      <c r="E161" s="271">
        <f t="shared" si="2"/>
        <v>4</v>
      </c>
    </row>
    <row r="162" spans="1:5">
      <c r="A162" t="s">
        <v>5766</v>
      </c>
      <c r="B162" s="5" t="s">
        <v>2170</v>
      </c>
      <c r="C162" s="5" t="s">
        <v>7292</v>
      </c>
      <c r="D162" t="s">
        <v>7293</v>
      </c>
      <c r="E162" s="271">
        <f t="shared" si="2"/>
        <v>4</v>
      </c>
    </row>
    <row r="163" spans="1:5">
      <c r="A163" t="s">
        <v>5766</v>
      </c>
      <c r="B163" s="5" t="s">
        <v>2170</v>
      </c>
      <c r="C163" s="5" t="s">
        <v>7294</v>
      </c>
      <c r="D163" t="s">
        <v>7295</v>
      </c>
      <c r="E163" s="271">
        <f t="shared" si="2"/>
        <v>4</v>
      </c>
    </row>
    <row r="164" spans="1:5">
      <c r="A164" t="s">
        <v>5766</v>
      </c>
      <c r="B164" t="s">
        <v>2170</v>
      </c>
      <c r="C164" s="5" t="s">
        <v>7296</v>
      </c>
      <c r="D164" t="s">
        <v>7297</v>
      </c>
      <c r="E164" s="271">
        <f t="shared" si="2"/>
        <v>4</v>
      </c>
    </row>
    <row r="165" spans="1:5">
      <c r="A165" t="s">
        <v>5766</v>
      </c>
      <c r="B165" t="s">
        <v>2170</v>
      </c>
      <c r="C165" s="5" t="s">
        <v>7298</v>
      </c>
      <c r="D165" t="s">
        <v>7299</v>
      </c>
      <c r="E165" s="271">
        <f t="shared" si="2"/>
        <v>4</v>
      </c>
    </row>
    <row r="166" spans="1:5">
      <c r="A166" t="s">
        <v>5770</v>
      </c>
      <c r="B166" t="s">
        <v>2170</v>
      </c>
      <c r="C166" s="5" t="s">
        <v>7300</v>
      </c>
      <c r="D166" t="s">
        <v>7301</v>
      </c>
      <c r="E166" s="271">
        <f t="shared" si="2"/>
        <v>4</v>
      </c>
    </row>
    <row r="167" spans="1:5">
      <c r="A167" s="5" t="s">
        <v>5770</v>
      </c>
      <c r="B167" s="5" t="s">
        <v>2170</v>
      </c>
      <c r="C167" s="5" t="s">
        <v>7302</v>
      </c>
      <c r="D167" t="s">
        <v>7303</v>
      </c>
      <c r="E167" s="271">
        <f t="shared" si="2"/>
        <v>4</v>
      </c>
    </row>
    <row r="168" spans="1:5">
      <c r="A168" s="5" t="s">
        <v>5770</v>
      </c>
      <c r="B168" s="5" t="s">
        <v>2170</v>
      </c>
      <c r="C168" s="5" t="s">
        <v>7304</v>
      </c>
      <c r="D168" t="s">
        <v>7305</v>
      </c>
      <c r="E168" s="271">
        <f t="shared" si="2"/>
        <v>4</v>
      </c>
    </row>
    <row r="169" spans="1:5">
      <c r="A169" s="5" t="s">
        <v>5770</v>
      </c>
      <c r="B169" s="5" t="s">
        <v>2170</v>
      </c>
      <c r="C169" s="5" t="s">
        <v>7306</v>
      </c>
      <c r="D169" t="s">
        <v>7307</v>
      </c>
      <c r="E169" s="271">
        <f t="shared" si="2"/>
        <v>4</v>
      </c>
    </row>
    <row r="170" spans="1:5">
      <c r="A170" s="5" t="s">
        <v>5770</v>
      </c>
      <c r="B170" s="5" t="s">
        <v>2170</v>
      </c>
      <c r="C170" s="5" t="s">
        <v>7308</v>
      </c>
      <c r="D170" t="s">
        <v>7309</v>
      </c>
      <c r="E170" s="271">
        <f t="shared" si="2"/>
        <v>4</v>
      </c>
    </row>
    <row r="171" spans="1:5">
      <c r="A171" s="5" t="s">
        <v>5770</v>
      </c>
      <c r="B171" s="5" t="s">
        <v>2170</v>
      </c>
      <c r="C171" s="5" t="s">
        <v>7310</v>
      </c>
      <c r="D171" t="s">
        <v>7311</v>
      </c>
      <c r="E171" s="271">
        <f t="shared" si="2"/>
        <v>4</v>
      </c>
    </row>
    <row r="172" spans="1:5">
      <c r="A172" s="5" t="s">
        <v>5770</v>
      </c>
      <c r="B172" s="5" t="s">
        <v>2170</v>
      </c>
      <c r="C172" s="5" t="s">
        <v>7312</v>
      </c>
      <c r="D172" t="s">
        <v>7313</v>
      </c>
      <c r="E172" s="271">
        <f t="shared" si="2"/>
        <v>4</v>
      </c>
    </row>
    <row r="173" spans="1:5">
      <c r="A173" t="s">
        <v>5770</v>
      </c>
      <c r="B173" s="5" t="s">
        <v>2170</v>
      </c>
      <c r="C173" s="5" t="s">
        <v>7314</v>
      </c>
      <c r="D173" t="s">
        <v>7315</v>
      </c>
      <c r="E173" s="271">
        <f t="shared" si="2"/>
        <v>4</v>
      </c>
    </row>
    <row r="174" spans="1:5">
      <c r="A174" t="s">
        <v>5770</v>
      </c>
      <c r="B174" s="5" t="s">
        <v>2170</v>
      </c>
      <c r="C174" s="5" t="s">
        <v>7316</v>
      </c>
      <c r="D174" t="s">
        <v>7317</v>
      </c>
      <c r="E174" s="271">
        <f t="shared" si="2"/>
        <v>4</v>
      </c>
    </row>
    <row r="175" spans="1:5" ht="21" customHeight="1">
      <c r="A175" t="s">
        <v>5770</v>
      </c>
      <c r="B175" t="s">
        <v>2170</v>
      </c>
      <c r="C175" s="5" t="s">
        <v>7318</v>
      </c>
      <c r="D175" t="s">
        <v>7319</v>
      </c>
      <c r="E175" s="271">
        <f t="shared" si="2"/>
        <v>4</v>
      </c>
    </row>
    <row r="176" spans="1:5">
      <c r="A176" t="s">
        <v>5770</v>
      </c>
      <c r="B176" t="s">
        <v>2170</v>
      </c>
      <c r="C176" s="5" t="s">
        <v>7320</v>
      </c>
      <c r="D176" t="s">
        <v>7321</v>
      </c>
      <c r="E176" s="271">
        <f t="shared" si="2"/>
        <v>4</v>
      </c>
    </row>
    <row r="177" spans="1:5">
      <c r="A177" t="s">
        <v>5770</v>
      </c>
      <c r="B177" t="s">
        <v>2170</v>
      </c>
      <c r="C177" s="5" t="s">
        <v>7322</v>
      </c>
      <c r="D177" t="s">
        <v>7323</v>
      </c>
      <c r="E177" s="271">
        <f t="shared" si="2"/>
        <v>4</v>
      </c>
    </row>
    <row r="178" spans="1:5">
      <c r="A178" s="5" t="s">
        <v>5770</v>
      </c>
      <c r="B178" s="5" t="s">
        <v>2170</v>
      </c>
      <c r="C178" s="5" t="s">
        <v>7324</v>
      </c>
      <c r="D178" t="s">
        <v>7325</v>
      </c>
      <c r="E178" s="271">
        <f t="shared" si="2"/>
        <v>4</v>
      </c>
    </row>
    <row r="179" spans="1:5">
      <c r="A179" s="5" t="s">
        <v>5770</v>
      </c>
      <c r="B179" s="5" t="s">
        <v>2170</v>
      </c>
      <c r="C179" s="5" t="s">
        <v>7326</v>
      </c>
      <c r="D179" t="s">
        <v>7327</v>
      </c>
      <c r="E179" s="271">
        <f t="shared" si="2"/>
        <v>4</v>
      </c>
    </row>
    <row r="180" spans="1:5">
      <c r="A180" s="5" t="s">
        <v>5770</v>
      </c>
      <c r="B180" s="5" t="s">
        <v>2170</v>
      </c>
      <c r="C180" s="5" t="s">
        <v>7328</v>
      </c>
      <c r="D180" t="s">
        <v>7329</v>
      </c>
      <c r="E180" s="271">
        <f t="shared" si="2"/>
        <v>4</v>
      </c>
    </row>
    <row r="181" spans="1:5">
      <c r="A181" s="5" t="s">
        <v>5770</v>
      </c>
      <c r="B181" s="5" t="s">
        <v>2170</v>
      </c>
      <c r="C181" s="5" t="s">
        <v>7330</v>
      </c>
      <c r="D181" t="s">
        <v>7331</v>
      </c>
      <c r="E181" s="271">
        <f t="shared" si="2"/>
        <v>4</v>
      </c>
    </row>
    <row r="182" spans="1:5">
      <c r="A182" s="5" t="s">
        <v>5770</v>
      </c>
      <c r="B182" s="5" t="s">
        <v>2170</v>
      </c>
      <c r="C182" s="5" t="s">
        <v>7332</v>
      </c>
      <c r="D182" t="s">
        <v>7333</v>
      </c>
      <c r="E182" s="271">
        <f t="shared" si="2"/>
        <v>4</v>
      </c>
    </row>
    <row r="183" spans="1:5">
      <c r="A183" s="5" t="s">
        <v>5770</v>
      </c>
      <c r="B183" s="5" t="s">
        <v>2170</v>
      </c>
      <c r="C183" s="5" t="s">
        <v>7334</v>
      </c>
      <c r="D183" t="s">
        <v>7335</v>
      </c>
      <c r="E183" s="271">
        <f t="shared" si="2"/>
        <v>4</v>
      </c>
    </row>
    <row r="184" spans="1:5">
      <c r="A184" t="s">
        <v>5770</v>
      </c>
      <c r="B184" s="5" t="s">
        <v>2170</v>
      </c>
      <c r="C184" s="5" t="s">
        <v>7336</v>
      </c>
      <c r="D184" t="s">
        <v>7337</v>
      </c>
      <c r="E184" s="271">
        <f t="shared" si="2"/>
        <v>4</v>
      </c>
    </row>
    <row r="185" spans="1:5">
      <c r="A185" t="s">
        <v>5770</v>
      </c>
      <c r="B185" s="5" t="s">
        <v>2170</v>
      </c>
      <c r="C185" s="5" t="s">
        <v>7338</v>
      </c>
      <c r="D185" t="s">
        <v>7339</v>
      </c>
      <c r="E185" s="271">
        <f t="shared" si="2"/>
        <v>4</v>
      </c>
    </row>
    <row r="186" spans="1:5">
      <c r="A186" t="s">
        <v>5770</v>
      </c>
      <c r="B186" t="s">
        <v>2170</v>
      </c>
      <c r="C186" s="5" t="s">
        <v>7340</v>
      </c>
      <c r="D186" t="s">
        <v>7341</v>
      </c>
      <c r="E186" s="271">
        <f t="shared" si="2"/>
        <v>4</v>
      </c>
    </row>
    <row r="187" spans="1:5" ht="16.5" customHeight="1">
      <c r="A187" t="s">
        <v>5770</v>
      </c>
      <c r="B187" t="s">
        <v>2170</v>
      </c>
      <c r="C187" s="5" t="s">
        <v>7342</v>
      </c>
      <c r="D187" t="s">
        <v>7343</v>
      </c>
      <c r="E187" s="271">
        <f t="shared" si="2"/>
        <v>4</v>
      </c>
    </row>
    <row r="188" spans="1:5" ht="21" customHeight="1">
      <c r="A188" t="s">
        <v>5770</v>
      </c>
      <c r="B188" t="s">
        <v>2170</v>
      </c>
      <c r="C188" s="5" t="s">
        <v>7344</v>
      </c>
      <c r="D188" t="s">
        <v>7345</v>
      </c>
      <c r="E188" s="271">
        <f t="shared" si="2"/>
        <v>4</v>
      </c>
    </row>
    <row r="189" spans="1:5" ht="21" customHeight="1">
      <c r="A189" s="5" t="s">
        <v>5770</v>
      </c>
      <c r="B189" s="5" t="s">
        <v>2170</v>
      </c>
      <c r="C189" s="5" t="s">
        <v>7346</v>
      </c>
      <c r="D189" t="s">
        <v>7347</v>
      </c>
      <c r="E189" s="271">
        <f t="shared" si="2"/>
        <v>4</v>
      </c>
    </row>
    <row r="190" spans="1:5" ht="16.5" customHeight="1">
      <c r="A190" s="5" t="s">
        <v>5770</v>
      </c>
      <c r="B190" s="5" t="s">
        <v>2170</v>
      </c>
      <c r="C190" s="5" t="s">
        <v>7348</v>
      </c>
      <c r="D190" t="s">
        <v>7349</v>
      </c>
      <c r="E190" s="271">
        <f t="shared" si="2"/>
        <v>4</v>
      </c>
    </row>
    <row r="191" spans="1:5" ht="16.5" customHeight="1">
      <c r="A191" s="5" t="s">
        <v>5770</v>
      </c>
      <c r="B191" s="5" t="s">
        <v>2170</v>
      </c>
      <c r="C191" s="5" t="s">
        <v>7350</v>
      </c>
      <c r="D191" t="s">
        <v>7351</v>
      </c>
      <c r="E191" s="271">
        <f t="shared" si="2"/>
        <v>4</v>
      </c>
    </row>
    <row r="192" spans="1:5">
      <c r="A192" s="5" t="s">
        <v>5770</v>
      </c>
      <c r="B192" s="5" t="s">
        <v>2170</v>
      </c>
      <c r="C192" s="5" t="s">
        <v>7352</v>
      </c>
      <c r="D192" t="s">
        <v>7353</v>
      </c>
      <c r="E192" s="271">
        <f t="shared" si="2"/>
        <v>4</v>
      </c>
    </row>
    <row r="193" spans="1:5">
      <c r="A193" s="5" t="s">
        <v>5770</v>
      </c>
      <c r="B193" s="5" t="s">
        <v>2170</v>
      </c>
      <c r="C193" s="5" t="s">
        <v>7354</v>
      </c>
      <c r="D193" t="s">
        <v>7355</v>
      </c>
      <c r="E193" s="271">
        <f t="shared" si="2"/>
        <v>4</v>
      </c>
    </row>
    <row r="194" spans="1:5">
      <c r="A194" s="5" t="s">
        <v>5770</v>
      </c>
      <c r="B194" s="5" t="s">
        <v>2170</v>
      </c>
      <c r="C194" s="5" t="s">
        <v>7356</v>
      </c>
      <c r="D194" t="s">
        <v>7357</v>
      </c>
      <c r="E194" s="271">
        <f t="shared" ref="E194:E257" si="3">LEN(C194)</f>
        <v>4</v>
      </c>
    </row>
    <row r="195" spans="1:5">
      <c r="A195" t="s">
        <v>5770</v>
      </c>
      <c r="B195" s="5" t="s">
        <v>2170</v>
      </c>
      <c r="C195" s="5" t="s">
        <v>7358</v>
      </c>
      <c r="D195" t="s">
        <v>7359</v>
      </c>
      <c r="E195" s="271">
        <f t="shared" si="3"/>
        <v>4</v>
      </c>
    </row>
    <row r="196" spans="1:5">
      <c r="A196" t="s">
        <v>5770</v>
      </c>
      <c r="B196" s="5" t="s">
        <v>2170</v>
      </c>
      <c r="C196" s="5" t="s">
        <v>7025</v>
      </c>
      <c r="D196" t="s">
        <v>7360</v>
      </c>
      <c r="E196" s="271">
        <f t="shared" si="3"/>
        <v>4</v>
      </c>
    </row>
    <row r="197" spans="1:5">
      <c r="A197" t="s">
        <v>5770</v>
      </c>
      <c r="B197" t="s">
        <v>2170</v>
      </c>
      <c r="C197" s="5" t="s">
        <v>7361</v>
      </c>
      <c r="D197" t="s">
        <v>7362</v>
      </c>
      <c r="E197" s="271">
        <f t="shared" si="3"/>
        <v>4</v>
      </c>
    </row>
    <row r="198" spans="1:5">
      <c r="A198" t="s">
        <v>5770</v>
      </c>
      <c r="B198" t="s">
        <v>2170</v>
      </c>
      <c r="C198" s="5" t="s">
        <v>7363</v>
      </c>
      <c r="D198" t="s">
        <v>7364</v>
      </c>
      <c r="E198" s="271">
        <f t="shared" si="3"/>
        <v>4</v>
      </c>
    </row>
    <row r="199" spans="1:5">
      <c r="A199" t="s">
        <v>5770</v>
      </c>
      <c r="B199" t="s">
        <v>2170</v>
      </c>
      <c r="C199" s="5" t="s">
        <v>7365</v>
      </c>
      <c r="D199" t="s">
        <v>7366</v>
      </c>
      <c r="E199" s="271">
        <f t="shared" si="3"/>
        <v>4</v>
      </c>
    </row>
    <row r="200" spans="1:5">
      <c r="A200" s="5" t="s">
        <v>5770</v>
      </c>
      <c r="B200" s="5" t="s">
        <v>2170</v>
      </c>
      <c r="C200" s="5" t="s">
        <v>7367</v>
      </c>
      <c r="D200" t="s">
        <v>7368</v>
      </c>
      <c r="E200" s="271">
        <f t="shared" si="3"/>
        <v>4</v>
      </c>
    </row>
    <row r="201" spans="1:5" s="3" customFormat="1">
      <c r="A201" s="5" t="s">
        <v>5770</v>
      </c>
      <c r="B201" s="5" t="s">
        <v>2170</v>
      </c>
      <c r="C201" s="5" t="s">
        <v>7369</v>
      </c>
      <c r="D201" t="s">
        <v>7370</v>
      </c>
      <c r="E201" s="271">
        <f t="shared" si="3"/>
        <v>4</v>
      </c>
    </row>
    <row r="202" spans="1:5">
      <c r="A202" s="5" t="s">
        <v>5770</v>
      </c>
      <c r="B202" s="5" t="s">
        <v>2170</v>
      </c>
      <c r="C202" s="5" t="s">
        <v>7371</v>
      </c>
      <c r="D202" t="s">
        <v>7372</v>
      </c>
      <c r="E202" s="271">
        <f t="shared" si="3"/>
        <v>4</v>
      </c>
    </row>
    <row r="203" spans="1:5" ht="15" customHeight="1">
      <c r="A203" s="5" t="s">
        <v>5770</v>
      </c>
      <c r="B203" s="5" t="s">
        <v>2170</v>
      </c>
      <c r="C203" s="5" t="s">
        <v>7373</v>
      </c>
      <c r="D203" t="s">
        <v>7374</v>
      </c>
      <c r="E203" s="271">
        <f t="shared" si="3"/>
        <v>4</v>
      </c>
    </row>
    <row r="204" spans="1:5" ht="15" customHeight="1">
      <c r="A204" s="5" t="s">
        <v>5774</v>
      </c>
      <c r="B204" s="5" t="s">
        <v>2170</v>
      </c>
      <c r="C204" s="5" t="s">
        <v>7375</v>
      </c>
      <c r="D204" t="s">
        <v>7376</v>
      </c>
      <c r="E204" s="271">
        <f t="shared" si="3"/>
        <v>4</v>
      </c>
    </row>
    <row r="205" spans="1:5">
      <c r="A205" s="5" t="s">
        <v>5774</v>
      </c>
      <c r="B205" s="5" t="s">
        <v>2170</v>
      </c>
      <c r="C205" s="5" t="s">
        <v>7061</v>
      </c>
      <c r="D205" t="s">
        <v>7377</v>
      </c>
      <c r="E205" s="271">
        <f t="shared" si="3"/>
        <v>4</v>
      </c>
    </row>
    <row r="206" spans="1:5">
      <c r="A206" t="s">
        <v>5774</v>
      </c>
      <c r="B206" s="5" t="s">
        <v>2170</v>
      </c>
      <c r="C206" s="5" t="s">
        <v>7218</v>
      </c>
      <c r="D206" t="s">
        <v>7219</v>
      </c>
      <c r="E206" s="271">
        <f t="shared" si="3"/>
        <v>4</v>
      </c>
    </row>
    <row r="207" spans="1:5">
      <c r="A207" t="s">
        <v>5774</v>
      </c>
      <c r="B207" s="5" t="s">
        <v>2170</v>
      </c>
      <c r="C207" s="5" t="s">
        <v>7378</v>
      </c>
      <c r="D207" t="s">
        <v>7379</v>
      </c>
      <c r="E207" s="271">
        <f t="shared" si="3"/>
        <v>4</v>
      </c>
    </row>
    <row r="208" spans="1:5">
      <c r="A208" t="s">
        <v>2072</v>
      </c>
      <c r="B208" t="s">
        <v>2170</v>
      </c>
      <c r="C208" s="5" t="s">
        <v>7380</v>
      </c>
      <c r="D208" t="s">
        <v>7381</v>
      </c>
      <c r="E208" s="271">
        <f t="shared" si="3"/>
        <v>4</v>
      </c>
    </row>
    <row r="209" spans="1:5">
      <c r="A209" t="s">
        <v>2072</v>
      </c>
      <c r="B209" t="s">
        <v>2170</v>
      </c>
      <c r="C209" s="5" t="s">
        <v>7382</v>
      </c>
      <c r="D209" t="s">
        <v>7383</v>
      </c>
      <c r="E209" s="271">
        <f t="shared" si="3"/>
        <v>4</v>
      </c>
    </row>
    <row r="210" spans="1:5">
      <c r="A210" t="s">
        <v>2072</v>
      </c>
      <c r="B210" t="s">
        <v>2170</v>
      </c>
      <c r="C210" s="5" t="s">
        <v>7384</v>
      </c>
      <c r="D210" t="s">
        <v>7385</v>
      </c>
      <c r="E210" s="271">
        <f t="shared" si="3"/>
        <v>4</v>
      </c>
    </row>
    <row r="211" spans="1:5">
      <c r="A211" t="s">
        <v>1851</v>
      </c>
      <c r="B211" s="5" t="s">
        <v>2170</v>
      </c>
      <c r="C211" s="5" t="s">
        <v>7386</v>
      </c>
      <c r="D211" t="s">
        <v>7387</v>
      </c>
      <c r="E211" s="271">
        <f t="shared" si="3"/>
        <v>4</v>
      </c>
    </row>
    <row r="212" spans="1:5">
      <c r="A212" t="s">
        <v>1851</v>
      </c>
      <c r="B212" s="5" t="s">
        <v>2170</v>
      </c>
      <c r="C212" s="5" t="s">
        <v>7388</v>
      </c>
      <c r="D212" t="s">
        <v>7389</v>
      </c>
      <c r="E212" s="271">
        <f t="shared" si="3"/>
        <v>4</v>
      </c>
    </row>
    <row r="213" spans="1:5">
      <c r="A213" t="s">
        <v>1851</v>
      </c>
      <c r="B213" s="5" t="s">
        <v>2170</v>
      </c>
      <c r="C213" s="5" t="s">
        <v>7390</v>
      </c>
      <c r="D213" t="s">
        <v>7391</v>
      </c>
      <c r="E213" s="271">
        <f t="shared" si="3"/>
        <v>4</v>
      </c>
    </row>
    <row r="214" spans="1:5">
      <c r="A214" t="s">
        <v>1851</v>
      </c>
      <c r="B214" s="5" t="s">
        <v>2170</v>
      </c>
      <c r="C214" s="5" t="s">
        <v>7392</v>
      </c>
      <c r="D214" t="s">
        <v>7393</v>
      </c>
      <c r="E214" s="271">
        <f t="shared" si="3"/>
        <v>4</v>
      </c>
    </row>
    <row r="215" spans="1:5">
      <c r="A215" t="s">
        <v>1851</v>
      </c>
      <c r="B215" s="5" t="s">
        <v>2170</v>
      </c>
      <c r="C215" s="5" t="s">
        <v>7394</v>
      </c>
      <c r="D215" t="s">
        <v>7395</v>
      </c>
      <c r="E215" s="271">
        <f t="shared" si="3"/>
        <v>4</v>
      </c>
    </row>
    <row r="216" spans="1:5">
      <c r="A216" s="5" t="s">
        <v>1851</v>
      </c>
      <c r="B216" s="5" t="s">
        <v>2170</v>
      </c>
      <c r="C216" s="5" t="s">
        <v>7396</v>
      </c>
      <c r="D216" t="s">
        <v>7397</v>
      </c>
      <c r="E216" s="271">
        <f t="shared" si="3"/>
        <v>4</v>
      </c>
    </row>
    <row r="217" spans="1:5">
      <c r="A217" t="s">
        <v>1851</v>
      </c>
      <c r="B217" s="5" t="s">
        <v>2170</v>
      </c>
      <c r="C217" s="5" t="s">
        <v>7398</v>
      </c>
      <c r="D217" t="s">
        <v>7399</v>
      </c>
      <c r="E217" s="271">
        <f t="shared" si="3"/>
        <v>4</v>
      </c>
    </row>
    <row r="218" spans="1:5">
      <c r="A218" s="5" t="s">
        <v>1851</v>
      </c>
      <c r="B218" s="5" t="s">
        <v>2170</v>
      </c>
      <c r="C218" s="5" t="s">
        <v>7400</v>
      </c>
      <c r="D218" t="s">
        <v>7401</v>
      </c>
      <c r="E218" s="271">
        <f t="shared" si="3"/>
        <v>4</v>
      </c>
    </row>
    <row r="219" spans="1:5">
      <c r="A219" s="5" t="s">
        <v>1856</v>
      </c>
      <c r="B219" s="5" t="s">
        <v>2170</v>
      </c>
      <c r="C219" s="5" t="s">
        <v>7386</v>
      </c>
      <c r="D219" t="s">
        <v>7387</v>
      </c>
      <c r="E219" s="271">
        <f t="shared" si="3"/>
        <v>4</v>
      </c>
    </row>
    <row r="220" spans="1:5">
      <c r="A220" s="5" t="s">
        <v>1856</v>
      </c>
      <c r="B220" s="5" t="s">
        <v>2170</v>
      </c>
      <c r="C220" s="5" t="s">
        <v>7392</v>
      </c>
      <c r="D220" t="s">
        <v>7393</v>
      </c>
      <c r="E220" s="271">
        <f t="shared" si="3"/>
        <v>4</v>
      </c>
    </row>
    <row r="221" spans="1:5">
      <c r="A221" t="s">
        <v>1856</v>
      </c>
      <c r="B221" s="5" t="s">
        <v>2170</v>
      </c>
      <c r="C221" s="5" t="s">
        <v>7396</v>
      </c>
      <c r="D221" t="s">
        <v>7402</v>
      </c>
      <c r="E221" s="271">
        <f t="shared" si="3"/>
        <v>4</v>
      </c>
    </row>
    <row r="222" spans="1:5">
      <c r="A222" t="s">
        <v>1856</v>
      </c>
      <c r="B222" t="s">
        <v>2170</v>
      </c>
      <c r="C222" s="5" t="s">
        <v>7403</v>
      </c>
      <c r="D222" t="s">
        <v>7404</v>
      </c>
      <c r="E222" s="271">
        <f t="shared" si="3"/>
        <v>4</v>
      </c>
    </row>
    <row r="223" spans="1:5">
      <c r="A223" t="s">
        <v>1856</v>
      </c>
      <c r="B223" s="5" t="s">
        <v>2170</v>
      </c>
      <c r="C223" s="5" t="s">
        <v>7400</v>
      </c>
      <c r="D223" t="s">
        <v>7405</v>
      </c>
      <c r="E223" s="271">
        <f t="shared" si="3"/>
        <v>4</v>
      </c>
    </row>
    <row r="224" spans="1:5">
      <c r="A224" t="s">
        <v>1671</v>
      </c>
      <c r="B224" t="s">
        <v>2170</v>
      </c>
      <c r="C224" s="5" t="s">
        <v>7153</v>
      </c>
      <c r="D224" t="s">
        <v>7232</v>
      </c>
      <c r="E224" s="271">
        <f t="shared" si="3"/>
        <v>4</v>
      </c>
    </row>
    <row r="225" spans="1:5">
      <c r="A225" t="s">
        <v>1671</v>
      </c>
      <c r="B225" t="s">
        <v>2170</v>
      </c>
      <c r="C225" s="5" t="s">
        <v>7233</v>
      </c>
      <c r="D225" t="s">
        <v>7234</v>
      </c>
      <c r="E225" s="271">
        <f t="shared" si="3"/>
        <v>4</v>
      </c>
    </row>
    <row r="226" spans="1:5">
      <c r="A226" s="5" t="s">
        <v>1671</v>
      </c>
      <c r="B226" s="5" t="s">
        <v>2170</v>
      </c>
      <c r="C226" s="5" t="s">
        <v>7406</v>
      </c>
      <c r="D226" t="s">
        <v>7236</v>
      </c>
      <c r="E226" s="271">
        <f t="shared" si="3"/>
        <v>4</v>
      </c>
    </row>
    <row r="227" spans="1:5">
      <c r="A227" s="5" t="s">
        <v>1671</v>
      </c>
      <c r="B227" s="5" t="s">
        <v>2170</v>
      </c>
      <c r="C227" s="5" t="s">
        <v>7237</v>
      </c>
      <c r="D227" t="s">
        <v>7407</v>
      </c>
      <c r="E227" s="271">
        <f t="shared" si="3"/>
        <v>4</v>
      </c>
    </row>
    <row r="228" spans="1:5">
      <c r="A228" s="5" t="s">
        <v>1671</v>
      </c>
      <c r="B228" s="5" t="s">
        <v>2170</v>
      </c>
      <c r="C228" s="5" t="s">
        <v>7408</v>
      </c>
      <c r="D228" s="3" t="s">
        <v>7409</v>
      </c>
      <c r="E228" s="271">
        <f t="shared" si="3"/>
        <v>4</v>
      </c>
    </row>
    <row r="229" spans="1:5">
      <c r="A229" s="5" t="s">
        <v>1671</v>
      </c>
      <c r="B229" s="5" t="s">
        <v>2170</v>
      </c>
      <c r="C229" s="5" t="s">
        <v>7239</v>
      </c>
      <c r="D229" t="s">
        <v>7240</v>
      </c>
      <c r="E229" s="271">
        <f t="shared" si="3"/>
        <v>4</v>
      </c>
    </row>
    <row r="230" spans="1:5">
      <c r="A230" s="5" t="s">
        <v>1671</v>
      </c>
      <c r="B230" s="5" t="s">
        <v>2170</v>
      </c>
      <c r="C230" s="5" t="s">
        <v>1416</v>
      </c>
      <c r="D230" s="3" t="s">
        <v>1416</v>
      </c>
      <c r="E230" s="271">
        <f t="shared" si="3"/>
        <v>4</v>
      </c>
    </row>
    <row r="231" spans="1:5">
      <c r="A231" t="s">
        <v>2572</v>
      </c>
      <c r="B231" s="5" t="s">
        <v>2170</v>
      </c>
      <c r="C231" s="5" t="s">
        <v>7410</v>
      </c>
      <c r="D231" t="s">
        <v>7411</v>
      </c>
      <c r="E231" s="271">
        <f t="shared" si="3"/>
        <v>4</v>
      </c>
    </row>
    <row r="232" spans="1:5">
      <c r="A232" t="s">
        <v>2572</v>
      </c>
      <c r="B232" t="s">
        <v>2170</v>
      </c>
      <c r="C232" s="5" t="s">
        <v>7412</v>
      </c>
      <c r="D232" t="s">
        <v>7413</v>
      </c>
      <c r="E232" s="271">
        <f t="shared" si="3"/>
        <v>4</v>
      </c>
    </row>
    <row r="233" spans="1:5">
      <c r="A233" t="s">
        <v>1720</v>
      </c>
      <c r="B233" s="5" t="s">
        <v>2170</v>
      </c>
      <c r="C233" s="5" t="s">
        <v>7414</v>
      </c>
      <c r="D233" t="s">
        <v>7415</v>
      </c>
      <c r="E233" s="271">
        <f t="shared" si="3"/>
        <v>4</v>
      </c>
    </row>
    <row r="234" spans="1:5">
      <c r="A234" t="s">
        <v>1720</v>
      </c>
      <c r="B234" s="5" t="s">
        <v>2170</v>
      </c>
      <c r="C234" s="5" t="s">
        <v>7416</v>
      </c>
      <c r="D234" t="s">
        <v>7417</v>
      </c>
      <c r="E234" s="271">
        <f t="shared" si="3"/>
        <v>4</v>
      </c>
    </row>
    <row r="235" spans="1:5">
      <c r="A235" t="s">
        <v>1720</v>
      </c>
      <c r="B235" s="5" t="s">
        <v>2170</v>
      </c>
      <c r="C235" s="5" t="s">
        <v>7418</v>
      </c>
      <c r="D235" t="s">
        <v>7419</v>
      </c>
      <c r="E235" s="271">
        <f t="shared" si="3"/>
        <v>4</v>
      </c>
    </row>
    <row r="236" spans="1:5">
      <c r="A236" t="s">
        <v>1726</v>
      </c>
      <c r="B236" s="5" t="s">
        <v>2170</v>
      </c>
      <c r="C236" s="5" t="s">
        <v>7420</v>
      </c>
      <c r="D236" t="s">
        <v>7421</v>
      </c>
      <c r="E236" s="271">
        <f t="shared" si="3"/>
        <v>4</v>
      </c>
    </row>
    <row r="237" spans="1:5">
      <c r="A237" t="s">
        <v>1726</v>
      </c>
      <c r="B237" s="5" t="s">
        <v>2170</v>
      </c>
      <c r="C237" s="5" t="s">
        <v>7422</v>
      </c>
      <c r="D237" t="s">
        <v>7423</v>
      </c>
      <c r="E237" s="271">
        <f t="shared" si="3"/>
        <v>4</v>
      </c>
    </row>
    <row r="238" spans="1:5">
      <c r="A238" t="s">
        <v>1726</v>
      </c>
      <c r="B238" s="5" t="s">
        <v>2170</v>
      </c>
      <c r="C238" s="5" t="s">
        <v>7424</v>
      </c>
      <c r="D238" t="s">
        <v>7425</v>
      </c>
      <c r="E238" s="271">
        <f t="shared" si="3"/>
        <v>4</v>
      </c>
    </row>
    <row r="239" spans="1:5">
      <c r="A239" t="s">
        <v>1726</v>
      </c>
      <c r="B239" s="5" t="s">
        <v>2170</v>
      </c>
      <c r="C239" s="5" t="s">
        <v>7426</v>
      </c>
      <c r="D239" t="s">
        <v>7427</v>
      </c>
      <c r="E239" s="271">
        <f t="shared" si="3"/>
        <v>4</v>
      </c>
    </row>
    <row r="240" spans="1:5">
      <c r="A240" t="s">
        <v>1726</v>
      </c>
      <c r="B240" s="5" t="s">
        <v>2170</v>
      </c>
      <c r="C240" s="5" t="s">
        <v>7428</v>
      </c>
      <c r="D240" t="s">
        <v>7429</v>
      </c>
      <c r="E240" s="271">
        <f t="shared" si="3"/>
        <v>4</v>
      </c>
    </row>
    <row r="241" spans="1:5">
      <c r="A241" t="s">
        <v>1726</v>
      </c>
      <c r="B241" s="5" t="s">
        <v>2170</v>
      </c>
      <c r="C241" s="5" t="s">
        <v>7430</v>
      </c>
      <c r="D241" t="s">
        <v>7431</v>
      </c>
      <c r="E241" s="271">
        <f t="shared" si="3"/>
        <v>4</v>
      </c>
    </row>
    <row r="242" spans="1:5">
      <c r="A242" t="s">
        <v>1726</v>
      </c>
      <c r="B242" s="5" t="s">
        <v>2170</v>
      </c>
      <c r="C242" s="5" t="s">
        <v>7432</v>
      </c>
      <c r="D242" t="s">
        <v>7433</v>
      </c>
      <c r="E242" s="271">
        <f t="shared" si="3"/>
        <v>4</v>
      </c>
    </row>
    <row r="243" spans="1:5">
      <c r="A243" t="s">
        <v>1726</v>
      </c>
      <c r="B243" s="5" t="s">
        <v>2170</v>
      </c>
      <c r="C243" s="5" t="s">
        <v>7434</v>
      </c>
      <c r="D243" t="s">
        <v>7435</v>
      </c>
      <c r="E243" s="271">
        <f t="shared" si="3"/>
        <v>4</v>
      </c>
    </row>
    <row r="244" spans="1:5">
      <c r="A244" t="s">
        <v>1726</v>
      </c>
      <c r="B244" s="5" t="s">
        <v>2170</v>
      </c>
      <c r="C244" s="5" t="s">
        <v>7436</v>
      </c>
      <c r="D244" t="s">
        <v>7437</v>
      </c>
      <c r="E244" s="271">
        <f t="shared" si="3"/>
        <v>4</v>
      </c>
    </row>
    <row r="245" spans="1:5">
      <c r="A245" t="s">
        <v>1726</v>
      </c>
      <c r="B245" s="5" t="s">
        <v>2170</v>
      </c>
      <c r="C245" s="5" t="s">
        <v>7438</v>
      </c>
      <c r="D245" t="s">
        <v>7439</v>
      </c>
      <c r="E245" s="271">
        <f t="shared" si="3"/>
        <v>4</v>
      </c>
    </row>
    <row r="246" spans="1:5">
      <c r="A246" t="s">
        <v>1726</v>
      </c>
      <c r="B246" s="5" t="s">
        <v>2170</v>
      </c>
      <c r="C246" s="5" t="s">
        <v>7440</v>
      </c>
      <c r="D246" t="s">
        <v>7441</v>
      </c>
      <c r="E246" s="271">
        <f t="shared" si="3"/>
        <v>4</v>
      </c>
    </row>
    <row r="247" spans="1:5">
      <c r="A247" t="s">
        <v>1726</v>
      </c>
      <c r="B247" s="5" t="s">
        <v>2170</v>
      </c>
      <c r="C247" s="5" t="s">
        <v>7442</v>
      </c>
      <c r="D247" t="s">
        <v>7443</v>
      </c>
      <c r="E247" s="271">
        <f t="shared" si="3"/>
        <v>4</v>
      </c>
    </row>
    <row r="248" spans="1:5">
      <c r="A248" t="s">
        <v>1726</v>
      </c>
      <c r="B248" s="5" t="s">
        <v>2170</v>
      </c>
      <c r="C248" s="5" t="s">
        <v>7444</v>
      </c>
      <c r="D248" t="s">
        <v>7445</v>
      </c>
      <c r="E248" s="271">
        <f t="shared" si="3"/>
        <v>4</v>
      </c>
    </row>
    <row r="249" spans="1:5">
      <c r="A249" t="s">
        <v>1726</v>
      </c>
      <c r="B249" s="5" t="s">
        <v>2170</v>
      </c>
      <c r="C249" s="5" t="s">
        <v>7416</v>
      </c>
      <c r="D249" t="s">
        <v>7417</v>
      </c>
      <c r="E249" s="271">
        <f t="shared" si="3"/>
        <v>4</v>
      </c>
    </row>
    <row r="250" spans="1:5">
      <c r="A250" t="s">
        <v>1726</v>
      </c>
      <c r="B250" s="5" t="s">
        <v>2170</v>
      </c>
      <c r="C250" s="5" t="s">
        <v>7446</v>
      </c>
      <c r="D250" t="s">
        <v>7447</v>
      </c>
      <c r="E250" s="271">
        <f t="shared" si="3"/>
        <v>4</v>
      </c>
    </row>
    <row r="251" spans="1:5">
      <c r="A251" t="s">
        <v>1726</v>
      </c>
      <c r="B251" s="5" t="s">
        <v>2170</v>
      </c>
      <c r="C251" s="5" t="s">
        <v>7448</v>
      </c>
      <c r="D251" t="s">
        <v>7449</v>
      </c>
      <c r="E251" s="271">
        <f t="shared" si="3"/>
        <v>4</v>
      </c>
    </row>
    <row r="252" spans="1:5">
      <c r="A252" t="s">
        <v>1726</v>
      </c>
      <c r="B252" s="5" t="s">
        <v>2170</v>
      </c>
      <c r="C252" s="5" t="s">
        <v>7450</v>
      </c>
      <c r="D252" t="s">
        <v>7451</v>
      </c>
      <c r="E252" s="271">
        <f t="shared" si="3"/>
        <v>4</v>
      </c>
    </row>
    <row r="253" spans="1:5">
      <c r="A253" t="s">
        <v>1726</v>
      </c>
      <c r="B253" s="5" t="s">
        <v>2170</v>
      </c>
      <c r="C253" s="5" t="s">
        <v>7452</v>
      </c>
      <c r="D253" t="s">
        <v>7453</v>
      </c>
      <c r="E253" s="271">
        <f t="shared" si="3"/>
        <v>4</v>
      </c>
    </row>
    <row r="254" spans="1:5">
      <c r="A254" t="s">
        <v>1726</v>
      </c>
      <c r="B254" s="5" t="s">
        <v>2170</v>
      </c>
      <c r="C254" s="5" t="s">
        <v>7454</v>
      </c>
      <c r="D254" t="s">
        <v>7455</v>
      </c>
      <c r="E254" s="271">
        <f t="shared" si="3"/>
        <v>4</v>
      </c>
    </row>
    <row r="255" spans="1:5">
      <c r="A255" t="s">
        <v>1726</v>
      </c>
      <c r="B255" s="5" t="s">
        <v>2170</v>
      </c>
      <c r="C255" s="5" t="s">
        <v>7456</v>
      </c>
      <c r="D255" t="s">
        <v>7457</v>
      </c>
      <c r="E255" s="271">
        <f t="shared" si="3"/>
        <v>4</v>
      </c>
    </row>
    <row r="256" spans="1:5">
      <c r="A256" t="s">
        <v>1726</v>
      </c>
      <c r="B256" s="5" t="s">
        <v>2170</v>
      </c>
      <c r="C256" s="5" t="s">
        <v>7458</v>
      </c>
      <c r="D256" t="s">
        <v>7459</v>
      </c>
      <c r="E256" s="271">
        <f t="shared" si="3"/>
        <v>4</v>
      </c>
    </row>
    <row r="257" spans="1:5">
      <c r="A257" t="s">
        <v>1726</v>
      </c>
      <c r="B257" s="5" t="s">
        <v>2170</v>
      </c>
      <c r="C257" s="5" t="s">
        <v>7460</v>
      </c>
      <c r="D257" t="s">
        <v>7461</v>
      </c>
      <c r="E257" s="271">
        <f t="shared" si="3"/>
        <v>4</v>
      </c>
    </row>
    <row r="258" spans="1:5">
      <c r="A258" t="s">
        <v>1715</v>
      </c>
      <c r="B258" s="5" t="s">
        <v>2170</v>
      </c>
      <c r="C258" s="5" t="s">
        <v>7462</v>
      </c>
      <c r="D258" t="s">
        <v>7463</v>
      </c>
      <c r="E258" s="271">
        <f t="shared" ref="E258:E321" si="4">LEN(C258)</f>
        <v>4</v>
      </c>
    </row>
    <row r="259" spans="1:5">
      <c r="A259" t="s">
        <v>1715</v>
      </c>
      <c r="B259" s="5" t="s">
        <v>2170</v>
      </c>
      <c r="C259" s="5" t="s">
        <v>7464</v>
      </c>
      <c r="D259" t="s">
        <v>7465</v>
      </c>
      <c r="E259" s="271">
        <f t="shared" si="4"/>
        <v>4</v>
      </c>
    </row>
    <row r="260" spans="1:5">
      <c r="A260" t="s">
        <v>1715</v>
      </c>
      <c r="B260" s="5" t="s">
        <v>2170</v>
      </c>
      <c r="C260" s="5" t="s">
        <v>7466</v>
      </c>
      <c r="D260" t="s">
        <v>7467</v>
      </c>
      <c r="E260" s="271">
        <f t="shared" si="4"/>
        <v>4</v>
      </c>
    </row>
    <row r="261" spans="1:5">
      <c r="A261" t="s">
        <v>1715</v>
      </c>
      <c r="B261" s="5" t="s">
        <v>2170</v>
      </c>
      <c r="C261" s="5" t="s">
        <v>7468</v>
      </c>
      <c r="D261" t="s">
        <v>7469</v>
      </c>
      <c r="E261" s="271">
        <f t="shared" si="4"/>
        <v>4</v>
      </c>
    </row>
    <row r="262" spans="1:5">
      <c r="A262" t="s">
        <v>1715</v>
      </c>
      <c r="B262" s="5" t="s">
        <v>2170</v>
      </c>
      <c r="C262" s="5" t="s">
        <v>7470</v>
      </c>
      <c r="D262" t="s">
        <v>7471</v>
      </c>
      <c r="E262" s="271">
        <f t="shared" si="4"/>
        <v>4</v>
      </c>
    </row>
    <row r="263" spans="1:5">
      <c r="A263" t="s">
        <v>5009</v>
      </c>
      <c r="B263" t="s">
        <v>2170</v>
      </c>
      <c r="C263" s="5" t="s">
        <v>7472</v>
      </c>
      <c r="D263" t="s">
        <v>7473</v>
      </c>
      <c r="E263" s="271">
        <f t="shared" si="4"/>
        <v>4</v>
      </c>
    </row>
    <row r="264" spans="1:5">
      <c r="A264" t="s">
        <v>5009</v>
      </c>
      <c r="B264" t="s">
        <v>2170</v>
      </c>
      <c r="C264" s="5" t="s">
        <v>7474</v>
      </c>
      <c r="D264" t="s">
        <v>7475</v>
      </c>
      <c r="E264" s="271">
        <f t="shared" si="4"/>
        <v>4</v>
      </c>
    </row>
    <row r="265" spans="1:5">
      <c r="A265" t="s">
        <v>1723</v>
      </c>
      <c r="B265" s="5" t="s">
        <v>2170</v>
      </c>
      <c r="C265" s="5" t="s">
        <v>7476</v>
      </c>
      <c r="D265" t="s">
        <v>7477</v>
      </c>
      <c r="E265" s="271">
        <f t="shared" si="4"/>
        <v>4</v>
      </c>
    </row>
    <row r="266" spans="1:5">
      <c r="A266" t="s">
        <v>1723</v>
      </c>
      <c r="B266" s="5" t="s">
        <v>2170</v>
      </c>
      <c r="C266" s="5" t="s">
        <v>7478</v>
      </c>
      <c r="D266" t="s">
        <v>7479</v>
      </c>
      <c r="E266" s="271">
        <f t="shared" si="4"/>
        <v>4</v>
      </c>
    </row>
    <row r="267" spans="1:5">
      <c r="A267" t="s">
        <v>1723</v>
      </c>
      <c r="B267" s="5" t="s">
        <v>2170</v>
      </c>
      <c r="C267" s="5" t="s">
        <v>7480</v>
      </c>
      <c r="D267" t="s">
        <v>7285</v>
      </c>
      <c r="E267" s="271">
        <f t="shared" si="4"/>
        <v>4</v>
      </c>
    </row>
    <row r="268" spans="1:5">
      <c r="A268" t="s">
        <v>1723</v>
      </c>
      <c r="B268" s="5" t="s">
        <v>2170</v>
      </c>
      <c r="C268" s="5" t="s">
        <v>7481</v>
      </c>
      <c r="D268" t="s">
        <v>7482</v>
      </c>
      <c r="E268" s="271">
        <f t="shared" si="4"/>
        <v>4</v>
      </c>
    </row>
    <row r="269" spans="1:5">
      <c r="A269" t="s">
        <v>1723</v>
      </c>
      <c r="B269" s="5" t="s">
        <v>2170</v>
      </c>
      <c r="C269" s="5" t="s">
        <v>7483</v>
      </c>
      <c r="D269" t="s">
        <v>7484</v>
      </c>
      <c r="E269" s="271">
        <f t="shared" si="4"/>
        <v>4</v>
      </c>
    </row>
    <row r="270" spans="1:5">
      <c r="A270" t="s">
        <v>1723</v>
      </c>
      <c r="B270" s="5" t="s">
        <v>2170</v>
      </c>
      <c r="C270" s="5" t="s">
        <v>7485</v>
      </c>
      <c r="D270" t="s">
        <v>7486</v>
      </c>
      <c r="E270" s="271">
        <f t="shared" si="4"/>
        <v>4</v>
      </c>
    </row>
    <row r="271" spans="1:5">
      <c r="A271" t="s">
        <v>1723</v>
      </c>
      <c r="B271" s="5" t="s">
        <v>2170</v>
      </c>
      <c r="C271" s="5" t="s">
        <v>7487</v>
      </c>
      <c r="D271" t="s">
        <v>7488</v>
      </c>
      <c r="E271" s="271">
        <f t="shared" si="4"/>
        <v>4</v>
      </c>
    </row>
    <row r="272" spans="1:5">
      <c r="A272" t="s">
        <v>1723</v>
      </c>
      <c r="B272" s="5" t="s">
        <v>2170</v>
      </c>
      <c r="C272" s="5" t="s">
        <v>7489</v>
      </c>
      <c r="D272" t="s">
        <v>7490</v>
      </c>
      <c r="E272" s="271">
        <f t="shared" si="4"/>
        <v>4</v>
      </c>
    </row>
    <row r="273" spans="1:5">
      <c r="A273" t="s">
        <v>1723</v>
      </c>
      <c r="B273" s="5" t="s">
        <v>2170</v>
      </c>
      <c r="C273" s="5" t="s">
        <v>7491</v>
      </c>
      <c r="D273" t="s">
        <v>7492</v>
      </c>
      <c r="E273" s="271">
        <f t="shared" si="4"/>
        <v>4</v>
      </c>
    </row>
    <row r="274" spans="1:5">
      <c r="A274" t="s">
        <v>1723</v>
      </c>
      <c r="B274" s="5" t="s">
        <v>2170</v>
      </c>
      <c r="C274" s="5" t="s">
        <v>7493</v>
      </c>
      <c r="D274" t="s">
        <v>7494</v>
      </c>
      <c r="E274" s="271">
        <f t="shared" si="4"/>
        <v>4</v>
      </c>
    </row>
    <row r="275" spans="1:5" ht="14.9" customHeight="1">
      <c r="A275" s="5" t="s">
        <v>4657</v>
      </c>
      <c r="B275" s="5" t="s">
        <v>2170</v>
      </c>
      <c r="C275" s="5" t="s">
        <v>7495</v>
      </c>
      <c r="D275" t="s">
        <v>7496</v>
      </c>
      <c r="E275" s="271">
        <f t="shared" si="4"/>
        <v>4</v>
      </c>
    </row>
    <row r="276" spans="1:5" ht="14.9" customHeight="1">
      <c r="A276" s="5" t="s">
        <v>4657</v>
      </c>
      <c r="B276" s="5" t="s">
        <v>2170</v>
      </c>
      <c r="C276" s="5" t="s">
        <v>7497</v>
      </c>
      <c r="D276" t="s">
        <v>7498</v>
      </c>
      <c r="E276" s="271">
        <f t="shared" si="4"/>
        <v>4</v>
      </c>
    </row>
    <row r="277" spans="1:5" ht="14.9" customHeight="1">
      <c r="A277" s="5" t="s">
        <v>4657</v>
      </c>
      <c r="B277" s="5" t="s">
        <v>2170</v>
      </c>
      <c r="C277" s="5" t="s">
        <v>7499</v>
      </c>
      <c r="D277" t="s">
        <v>7500</v>
      </c>
      <c r="E277" s="271">
        <f t="shared" si="4"/>
        <v>4</v>
      </c>
    </row>
    <row r="278" spans="1:5" ht="14.9" customHeight="1">
      <c r="A278" s="5" t="s">
        <v>4657</v>
      </c>
      <c r="B278" s="5" t="s">
        <v>2170</v>
      </c>
      <c r="C278" s="5" t="s">
        <v>7501</v>
      </c>
      <c r="D278" t="s">
        <v>7502</v>
      </c>
      <c r="E278" s="271">
        <f t="shared" si="4"/>
        <v>4</v>
      </c>
    </row>
    <row r="279" spans="1:5" ht="14.9" customHeight="1">
      <c r="A279" s="5" t="s">
        <v>4657</v>
      </c>
      <c r="B279" s="5" t="s">
        <v>2170</v>
      </c>
      <c r="C279" s="5" t="s">
        <v>7503</v>
      </c>
      <c r="D279" t="s">
        <v>7504</v>
      </c>
      <c r="E279" s="271">
        <f t="shared" si="4"/>
        <v>4</v>
      </c>
    </row>
    <row r="280" spans="1:5" ht="14.9" customHeight="1">
      <c r="A280" t="s">
        <v>5394</v>
      </c>
      <c r="B280" s="5" t="s">
        <v>2170</v>
      </c>
      <c r="C280" s="5" t="s">
        <v>7505</v>
      </c>
      <c r="D280" t="s">
        <v>7506</v>
      </c>
      <c r="E280" s="271">
        <f t="shared" si="4"/>
        <v>4</v>
      </c>
    </row>
    <row r="281" spans="1:5" ht="14.9" customHeight="1">
      <c r="A281" t="s">
        <v>5394</v>
      </c>
      <c r="B281" s="5" t="s">
        <v>2170</v>
      </c>
      <c r="C281" s="5" t="s">
        <v>7507</v>
      </c>
      <c r="D281" t="s">
        <v>7508</v>
      </c>
      <c r="E281" s="271">
        <f t="shared" si="4"/>
        <v>4</v>
      </c>
    </row>
    <row r="282" spans="1:5">
      <c r="A282" t="s">
        <v>5394</v>
      </c>
      <c r="B282" s="5" t="s">
        <v>2170</v>
      </c>
      <c r="C282" s="5" t="s">
        <v>7509</v>
      </c>
      <c r="D282" t="s">
        <v>7510</v>
      </c>
      <c r="E282" s="271">
        <f t="shared" si="4"/>
        <v>4</v>
      </c>
    </row>
    <row r="283" spans="1:5">
      <c r="A283" t="s">
        <v>5394</v>
      </c>
      <c r="B283" s="5" t="s">
        <v>2170</v>
      </c>
      <c r="C283" s="5" t="s">
        <v>7511</v>
      </c>
      <c r="D283" t="s">
        <v>7512</v>
      </c>
      <c r="E283" s="271">
        <f t="shared" si="4"/>
        <v>4</v>
      </c>
    </row>
    <row r="284" spans="1:5">
      <c r="A284" t="s">
        <v>5394</v>
      </c>
      <c r="B284" s="5" t="s">
        <v>2170</v>
      </c>
      <c r="C284" s="5" t="s">
        <v>7513</v>
      </c>
      <c r="D284" t="s">
        <v>7514</v>
      </c>
      <c r="E284" s="271">
        <f t="shared" si="4"/>
        <v>4</v>
      </c>
    </row>
    <row r="285" spans="1:5">
      <c r="A285" t="s">
        <v>5394</v>
      </c>
      <c r="B285" s="5" t="s">
        <v>2170</v>
      </c>
      <c r="C285" s="5" t="s">
        <v>7515</v>
      </c>
      <c r="D285" t="s">
        <v>7516</v>
      </c>
      <c r="E285" s="271">
        <f t="shared" si="4"/>
        <v>4</v>
      </c>
    </row>
    <row r="286" spans="1:5">
      <c r="A286" t="s">
        <v>5394</v>
      </c>
      <c r="B286" s="5" t="s">
        <v>2170</v>
      </c>
      <c r="C286" s="5" t="s">
        <v>7517</v>
      </c>
      <c r="D286" t="s">
        <v>7518</v>
      </c>
      <c r="E286" s="271">
        <f t="shared" si="4"/>
        <v>4</v>
      </c>
    </row>
    <row r="287" spans="1:5">
      <c r="A287" t="s">
        <v>5394</v>
      </c>
      <c r="B287" s="5" t="s">
        <v>2170</v>
      </c>
      <c r="C287" s="5" t="s">
        <v>7519</v>
      </c>
      <c r="D287" t="s">
        <v>7520</v>
      </c>
      <c r="E287" s="271">
        <f t="shared" si="4"/>
        <v>4</v>
      </c>
    </row>
    <row r="288" spans="1:5">
      <c r="A288" t="s">
        <v>5394</v>
      </c>
      <c r="B288" s="5" t="s">
        <v>2170</v>
      </c>
      <c r="C288" s="5" t="s">
        <v>7521</v>
      </c>
      <c r="D288" t="s">
        <v>7522</v>
      </c>
      <c r="E288" s="271">
        <f t="shared" si="4"/>
        <v>4</v>
      </c>
    </row>
    <row r="289" spans="1:5">
      <c r="A289" t="s">
        <v>5394</v>
      </c>
      <c r="B289" s="5" t="s">
        <v>2170</v>
      </c>
      <c r="C289" s="5" t="s">
        <v>7523</v>
      </c>
      <c r="D289" t="s">
        <v>7524</v>
      </c>
      <c r="E289" s="271">
        <f t="shared" si="4"/>
        <v>4</v>
      </c>
    </row>
    <row r="290" spans="1:5" ht="16.5" customHeight="1">
      <c r="A290" t="s">
        <v>5394</v>
      </c>
      <c r="B290" s="5" t="s">
        <v>2170</v>
      </c>
      <c r="C290" s="5" t="s">
        <v>7525</v>
      </c>
      <c r="D290" t="s">
        <v>7526</v>
      </c>
      <c r="E290" s="271">
        <f t="shared" si="4"/>
        <v>4</v>
      </c>
    </row>
    <row r="291" spans="1:5">
      <c r="A291" t="s">
        <v>5394</v>
      </c>
      <c r="B291" s="5" t="s">
        <v>2170</v>
      </c>
      <c r="C291" s="5" t="s">
        <v>7527</v>
      </c>
      <c r="D291" t="s">
        <v>7528</v>
      </c>
      <c r="E291" s="271">
        <f t="shared" si="4"/>
        <v>4</v>
      </c>
    </row>
    <row r="292" spans="1:5">
      <c r="A292" t="s">
        <v>5394</v>
      </c>
      <c r="B292" s="5" t="s">
        <v>2170</v>
      </c>
      <c r="C292" s="5" t="s">
        <v>7529</v>
      </c>
      <c r="D292" t="s">
        <v>7530</v>
      </c>
      <c r="E292" s="271">
        <f t="shared" si="4"/>
        <v>4</v>
      </c>
    </row>
    <row r="293" spans="1:5" ht="16.5" customHeight="1">
      <c r="A293" t="s">
        <v>5394</v>
      </c>
      <c r="B293" s="5" t="s">
        <v>2170</v>
      </c>
      <c r="C293" s="5" t="s">
        <v>7531</v>
      </c>
      <c r="D293" t="s">
        <v>7532</v>
      </c>
      <c r="E293" s="271">
        <f t="shared" si="4"/>
        <v>4</v>
      </c>
    </row>
    <row r="294" spans="1:5">
      <c r="A294" t="s">
        <v>5394</v>
      </c>
      <c r="B294" s="5" t="s">
        <v>2170</v>
      </c>
      <c r="C294" s="5" t="s">
        <v>7533</v>
      </c>
      <c r="D294" t="s">
        <v>7534</v>
      </c>
      <c r="E294" s="271">
        <f t="shared" si="4"/>
        <v>4</v>
      </c>
    </row>
    <row r="295" spans="1:5">
      <c r="A295" t="s">
        <v>5394</v>
      </c>
      <c r="B295" s="5" t="s">
        <v>2170</v>
      </c>
      <c r="C295" s="5" t="s">
        <v>7535</v>
      </c>
      <c r="D295" t="s">
        <v>7536</v>
      </c>
      <c r="E295" s="271">
        <f t="shared" si="4"/>
        <v>4</v>
      </c>
    </row>
    <row r="296" spans="1:5">
      <c r="A296" s="5" t="s">
        <v>2579</v>
      </c>
      <c r="B296" s="5" t="s">
        <v>2170</v>
      </c>
      <c r="C296" s="5" t="s">
        <v>7537</v>
      </c>
      <c r="D296" t="s">
        <v>7538</v>
      </c>
      <c r="E296" s="271">
        <f t="shared" si="4"/>
        <v>4</v>
      </c>
    </row>
    <row r="297" spans="1:5">
      <c r="A297" t="s">
        <v>2579</v>
      </c>
      <c r="B297" s="5" t="s">
        <v>2170</v>
      </c>
      <c r="C297" s="5" t="s">
        <v>7539</v>
      </c>
      <c r="D297" t="s">
        <v>7540</v>
      </c>
      <c r="E297" s="271">
        <f t="shared" si="4"/>
        <v>4</v>
      </c>
    </row>
    <row r="298" spans="1:5">
      <c r="A298" t="s">
        <v>2579</v>
      </c>
      <c r="B298" s="5" t="s">
        <v>2170</v>
      </c>
      <c r="C298" s="5" t="s">
        <v>7541</v>
      </c>
      <c r="D298" t="s">
        <v>7542</v>
      </c>
      <c r="E298" s="271">
        <f t="shared" si="4"/>
        <v>4</v>
      </c>
    </row>
    <row r="299" spans="1:5">
      <c r="A299" t="s">
        <v>4072</v>
      </c>
      <c r="B299" t="s">
        <v>2170</v>
      </c>
      <c r="C299" s="5" t="s">
        <v>7543</v>
      </c>
      <c r="D299" t="s">
        <v>7544</v>
      </c>
      <c r="E299" s="271">
        <f t="shared" si="4"/>
        <v>4</v>
      </c>
    </row>
    <row r="300" spans="1:5">
      <c r="A300" t="s">
        <v>4072</v>
      </c>
      <c r="B300" t="s">
        <v>2170</v>
      </c>
      <c r="C300" s="5" t="s">
        <v>7545</v>
      </c>
      <c r="D300" t="s">
        <v>7546</v>
      </c>
      <c r="E300" s="271">
        <f t="shared" si="4"/>
        <v>4</v>
      </c>
    </row>
    <row r="301" spans="1:5">
      <c r="A301" t="s">
        <v>4072</v>
      </c>
      <c r="B301" t="s">
        <v>2170</v>
      </c>
      <c r="C301" s="5" t="s">
        <v>7547</v>
      </c>
      <c r="D301" t="s">
        <v>7548</v>
      </c>
      <c r="E301" s="271">
        <f t="shared" si="4"/>
        <v>4</v>
      </c>
    </row>
    <row r="302" spans="1:5" ht="14.15" customHeight="1">
      <c r="A302" s="5" t="s">
        <v>1743</v>
      </c>
      <c r="B302" s="5" t="s">
        <v>2170</v>
      </c>
      <c r="C302" s="5" t="s">
        <v>7549</v>
      </c>
      <c r="D302" t="s">
        <v>7550</v>
      </c>
      <c r="E302" s="271">
        <f t="shared" si="4"/>
        <v>4</v>
      </c>
    </row>
    <row r="303" spans="1:5">
      <c r="A303" s="5" t="s">
        <v>1743</v>
      </c>
      <c r="B303" s="5" t="s">
        <v>2170</v>
      </c>
      <c r="C303" s="5" t="s">
        <v>7551</v>
      </c>
      <c r="D303" t="s">
        <v>7552</v>
      </c>
      <c r="E303" s="271">
        <f t="shared" si="4"/>
        <v>4</v>
      </c>
    </row>
    <row r="304" spans="1:5">
      <c r="A304" s="5" t="s">
        <v>1743</v>
      </c>
      <c r="B304" s="5" t="s">
        <v>2170</v>
      </c>
      <c r="C304" s="5" t="s">
        <v>7553</v>
      </c>
      <c r="D304" t="s">
        <v>7554</v>
      </c>
      <c r="E304" s="271">
        <f t="shared" si="4"/>
        <v>4</v>
      </c>
    </row>
    <row r="305" spans="1:5">
      <c r="A305" s="5" t="s">
        <v>1743</v>
      </c>
      <c r="B305" s="5" t="s">
        <v>2170</v>
      </c>
      <c r="C305" s="5" t="s">
        <v>7555</v>
      </c>
      <c r="D305" t="s">
        <v>7556</v>
      </c>
      <c r="E305" s="271">
        <f t="shared" si="4"/>
        <v>4</v>
      </c>
    </row>
    <row r="306" spans="1:5">
      <c r="A306" s="5" t="s">
        <v>1743</v>
      </c>
      <c r="B306" s="5" t="s">
        <v>2170</v>
      </c>
      <c r="C306" s="5" t="s">
        <v>7557</v>
      </c>
      <c r="D306" t="s">
        <v>7558</v>
      </c>
      <c r="E306" s="271">
        <f t="shared" si="4"/>
        <v>4</v>
      </c>
    </row>
    <row r="307" spans="1:5">
      <c r="A307" s="5" t="s">
        <v>1743</v>
      </c>
      <c r="B307" s="5" t="s">
        <v>2170</v>
      </c>
      <c r="C307" s="5" t="s">
        <v>7559</v>
      </c>
      <c r="D307" t="s">
        <v>7560</v>
      </c>
      <c r="E307" s="271">
        <f t="shared" si="4"/>
        <v>4</v>
      </c>
    </row>
    <row r="308" spans="1:5">
      <c r="A308" s="5" t="s">
        <v>1743</v>
      </c>
      <c r="B308" s="5" t="s">
        <v>2170</v>
      </c>
      <c r="C308" s="5" t="s">
        <v>7561</v>
      </c>
      <c r="D308" t="s">
        <v>7562</v>
      </c>
      <c r="E308" s="271">
        <f t="shared" si="4"/>
        <v>4</v>
      </c>
    </row>
    <row r="309" spans="1:5">
      <c r="A309" s="5" t="s">
        <v>1743</v>
      </c>
      <c r="B309" s="5" t="s">
        <v>2170</v>
      </c>
      <c r="C309" s="5" t="s">
        <v>7563</v>
      </c>
      <c r="D309" t="s">
        <v>7564</v>
      </c>
      <c r="E309" s="271">
        <f t="shared" si="4"/>
        <v>4</v>
      </c>
    </row>
    <row r="310" spans="1:5">
      <c r="A310" s="5" t="s">
        <v>1743</v>
      </c>
      <c r="B310" s="5" t="s">
        <v>2170</v>
      </c>
      <c r="C310" s="5" t="s">
        <v>7480</v>
      </c>
      <c r="D310" t="s">
        <v>7285</v>
      </c>
      <c r="E310" s="271">
        <f t="shared" si="4"/>
        <v>4</v>
      </c>
    </row>
    <row r="311" spans="1:5">
      <c r="A311" s="5" t="s">
        <v>3583</v>
      </c>
      <c r="B311" s="5" t="s">
        <v>2170</v>
      </c>
      <c r="C311" s="5" t="s">
        <v>7565</v>
      </c>
      <c r="D311" t="s">
        <v>7566</v>
      </c>
      <c r="E311" s="271">
        <f t="shared" si="4"/>
        <v>4</v>
      </c>
    </row>
    <row r="312" spans="1:5">
      <c r="A312" s="5" t="s">
        <v>3583</v>
      </c>
      <c r="B312" s="5" t="s">
        <v>2170</v>
      </c>
      <c r="C312" s="5" t="s">
        <v>7567</v>
      </c>
      <c r="D312" t="s">
        <v>7568</v>
      </c>
      <c r="E312" s="271">
        <f t="shared" si="4"/>
        <v>4</v>
      </c>
    </row>
    <row r="313" spans="1:5">
      <c r="A313" s="5" t="s">
        <v>3583</v>
      </c>
      <c r="B313" s="5" t="s">
        <v>2170</v>
      </c>
      <c r="C313" s="5" t="s">
        <v>7569</v>
      </c>
      <c r="D313" t="s">
        <v>7570</v>
      </c>
      <c r="E313" s="271">
        <f t="shared" si="4"/>
        <v>4</v>
      </c>
    </row>
    <row r="314" spans="1:5">
      <c r="A314" s="5" t="s">
        <v>3583</v>
      </c>
      <c r="B314" s="5" t="s">
        <v>2170</v>
      </c>
      <c r="C314" s="5" t="s">
        <v>7571</v>
      </c>
      <c r="D314" t="s">
        <v>7572</v>
      </c>
      <c r="E314" s="271">
        <f t="shared" si="4"/>
        <v>4</v>
      </c>
    </row>
    <row r="315" spans="1:5">
      <c r="A315" t="s">
        <v>3306</v>
      </c>
      <c r="B315" s="5" t="s">
        <v>2170</v>
      </c>
      <c r="C315" s="5" t="s">
        <v>7551</v>
      </c>
      <c r="D315" t="s">
        <v>7573</v>
      </c>
      <c r="E315" s="271">
        <f t="shared" si="4"/>
        <v>4</v>
      </c>
    </row>
    <row r="316" spans="1:5">
      <c r="A316" s="5" t="s">
        <v>3306</v>
      </c>
      <c r="B316" s="5" t="s">
        <v>2170</v>
      </c>
      <c r="C316" s="5" t="s">
        <v>7557</v>
      </c>
      <c r="D316" t="s">
        <v>7574</v>
      </c>
      <c r="E316" s="271">
        <f t="shared" si="4"/>
        <v>4</v>
      </c>
    </row>
    <row r="317" spans="1:5">
      <c r="A317" t="s">
        <v>1629</v>
      </c>
      <c r="B317" t="s">
        <v>2170</v>
      </c>
      <c r="C317" s="5" t="s">
        <v>7575</v>
      </c>
      <c r="D317" s="5" t="s">
        <v>7576</v>
      </c>
      <c r="E317" s="271">
        <f t="shared" si="4"/>
        <v>4</v>
      </c>
    </row>
    <row r="318" spans="1:5">
      <c r="A318" t="s">
        <v>1629</v>
      </c>
      <c r="B318" t="s">
        <v>2170</v>
      </c>
      <c r="C318" s="5" t="s">
        <v>7577</v>
      </c>
      <c r="D318" s="5" t="s">
        <v>7578</v>
      </c>
      <c r="E318" s="271">
        <f t="shared" si="4"/>
        <v>4</v>
      </c>
    </row>
    <row r="319" spans="1:5">
      <c r="A319" t="s">
        <v>1629</v>
      </c>
      <c r="B319" s="5" t="s">
        <v>2170</v>
      </c>
      <c r="C319" s="5" t="s">
        <v>7408</v>
      </c>
      <c r="D319" s="5" t="s">
        <v>7579</v>
      </c>
      <c r="E319" s="271">
        <f t="shared" si="4"/>
        <v>4</v>
      </c>
    </row>
    <row r="320" spans="1:5">
      <c r="A320" t="s">
        <v>10866</v>
      </c>
      <c r="B320" t="s">
        <v>2170</v>
      </c>
      <c r="C320" s="79" t="s">
        <v>9462</v>
      </c>
      <c r="D320" t="s">
        <v>10678</v>
      </c>
      <c r="E320" s="271">
        <f t="shared" si="4"/>
        <v>4</v>
      </c>
    </row>
    <row r="321" spans="1:5">
      <c r="A321" t="s">
        <v>10866</v>
      </c>
      <c r="B321" t="s">
        <v>2170</v>
      </c>
      <c r="C321" s="79" t="s">
        <v>7408</v>
      </c>
      <c r="D321" t="s">
        <v>10677</v>
      </c>
      <c r="E321" s="271">
        <f t="shared" si="4"/>
        <v>4</v>
      </c>
    </row>
    <row r="322" spans="1:5">
      <c r="A322" t="s">
        <v>10866</v>
      </c>
      <c r="B322" s="5" t="s">
        <v>2170</v>
      </c>
      <c r="C322" s="79" t="s">
        <v>7049</v>
      </c>
      <c r="D322" t="s">
        <v>10676</v>
      </c>
      <c r="E322" s="271">
        <f t="shared" ref="E322:E385" si="5">LEN(C322)</f>
        <v>4</v>
      </c>
    </row>
    <row r="323" spans="1:5">
      <c r="A323" t="s">
        <v>2584</v>
      </c>
      <c r="B323" t="s">
        <v>2170</v>
      </c>
      <c r="C323" s="5" t="s">
        <v>7580</v>
      </c>
      <c r="D323" t="s">
        <v>7581</v>
      </c>
      <c r="E323" s="271">
        <f t="shared" si="5"/>
        <v>4</v>
      </c>
    </row>
    <row r="324" spans="1:5">
      <c r="A324" s="5" t="s">
        <v>2584</v>
      </c>
      <c r="B324" s="5" t="s">
        <v>2170</v>
      </c>
      <c r="C324" s="5" t="s">
        <v>7582</v>
      </c>
      <c r="D324" t="s">
        <v>7583</v>
      </c>
      <c r="E324" s="271">
        <f t="shared" si="5"/>
        <v>4</v>
      </c>
    </row>
    <row r="325" spans="1:5">
      <c r="A325" s="5" t="s">
        <v>2584</v>
      </c>
      <c r="B325" s="5" t="s">
        <v>2170</v>
      </c>
      <c r="C325" s="5" t="s">
        <v>7584</v>
      </c>
      <c r="D325" t="s">
        <v>7585</v>
      </c>
      <c r="E325" s="271">
        <f t="shared" si="5"/>
        <v>4</v>
      </c>
    </row>
    <row r="326" spans="1:5">
      <c r="A326" s="5" t="s">
        <v>2584</v>
      </c>
      <c r="B326" s="5" t="s">
        <v>2170</v>
      </c>
      <c r="C326" s="5" t="s">
        <v>7586</v>
      </c>
      <c r="D326" t="s">
        <v>7587</v>
      </c>
      <c r="E326" s="271">
        <f t="shared" si="5"/>
        <v>4</v>
      </c>
    </row>
    <row r="327" spans="1:5">
      <c r="A327" s="5" t="s">
        <v>2584</v>
      </c>
      <c r="B327" s="5" t="s">
        <v>2170</v>
      </c>
      <c r="C327" s="5" t="s">
        <v>7588</v>
      </c>
      <c r="D327" t="s">
        <v>7589</v>
      </c>
      <c r="E327" s="271">
        <f t="shared" si="5"/>
        <v>4</v>
      </c>
    </row>
    <row r="328" spans="1:5">
      <c r="A328" s="5" t="s">
        <v>2584</v>
      </c>
      <c r="B328" s="5" t="s">
        <v>2170</v>
      </c>
      <c r="C328" s="5" t="s">
        <v>7590</v>
      </c>
      <c r="D328" t="s">
        <v>7591</v>
      </c>
      <c r="E328" s="271">
        <f t="shared" si="5"/>
        <v>4</v>
      </c>
    </row>
    <row r="329" spans="1:5">
      <c r="A329" s="5" t="s">
        <v>2584</v>
      </c>
      <c r="B329" s="5" t="s">
        <v>2170</v>
      </c>
      <c r="C329" s="5" t="s">
        <v>7592</v>
      </c>
      <c r="D329" t="s">
        <v>7593</v>
      </c>
      <c r="E329" s="271">
        <f t="shared" si="5"/>
        <v>4</v>
      </c>
    </row>
    <row r="330" spans="1:5">
      <c r="A330" t="s">
        <v>2584</v>
      </c>
      <c r="B330" s="5" t="s">
        <v>2170</v>
      </c>
      <c r="C330" s="5" t="s">
        <v>7594</v>
      </c>
      <c r="D330" t="s">
        <v>7595</v>
      </c>
      <c r="E330" s="271">
        <f t="shared" si="5"/>
        <v>4</v>
      </c>
    </row>
    <row r="331" spans="1:5">
      <c r="A331" t="s">
        <v>2584</v>
      </c>
      <c r="B331" s="5" t="s">
        <v>2170</v>
      </c>
      <c r="C331" s="5" t="s">
        <v>7596</v>
      </c>
      <c r="D331" t="s">
        <v>7597</v>
      </c>
      <c r="E331" s="271">
        <f t="shared" si="5"/>
        <v>4</v>
      </c>
    </row>
    <row r="332" spans="1:5">
      <c r="A332" t="s">
        <v>2584</v>
      </c>
      <c r="B332" t="s">
        <v>2170</v>
      </c>
      <c r="C332" s="5" t="s">
        <v>7598</v>
      </c>
      <c r="D332" t="s">
        <v>7599</v>
      </c>
      <c r="E332" s="271">
        <f t="shared" si="5"/>
        <v>4</v>
      </c>
    </row>
    <row r="333" spans="1:5">
      <c r="A333" t="s">
        <v>2584</v>
      </c>
      <c r="B333" t="s">
        <v>2170</v>
      </c>
      <c r="C333" s="5" t="s">
        <v>7600</v>
      </c>
      <c r="D333" t="s">
        <v>7601</v>
      </c>
      <c r="E333" s="271">
        <f t="shared" si="5"/>
        <v>4</v>
      </c>
    </row>
    <row r="334" spans="1:5" ht="15.65" customHeight="1">
      <c r="A334" t="s">
        <v>2584</v>
      </c>
      <c r="B334" t="s">
        <v>2170</v>
      </c>
      <c r="C334" s="5" t="s">
        <v>7602</v>
      </c>
      <c r="D334" t="s">
        <v>7603</v>
      </c>
      <c r="E334" s="271">
        <f t="shared" si="5"/>
        <v>4</v>
      </c>
    </row>
    <row r="335" spans="1:5">
      <c r="A335" s="5" t="s">
        <v>2584</v>
      </c>
      <c r="B335" s="5" t="s">
        <v>2170</v>
      </c>
      <c r="C335" s="5" t="s">
        <v>7604</v>
      </c>
      <c r="D335" t="s">
        <v>7605</v>
      </c>
      <c r="E335" s="271">
        <f t="shared" si="5"/>
        <v>4</v>
      </c>
    </row>
    <row r="336" spans="1:5">
      <c r="A336" s="5" t="s">
        <v>2584</v>
      </c>
      <c r="B336" s="5" t="s">
        <v>2170</v>
      </c>
      <c r="C336" s="5" t="s">
        <v>7606</v>
      </c>
      <c r="D336" t="s">
        <v>7607</v>
      </c>
      <c r="E336" s="271">
        <f t="shared" si="5"/>
        <v>4</v>
      </c>
    </row>
    <row r="337" spans="1:5">
      <c r="A337" s="5" t="s">
        <v>3316</v>
      </c>
      <c r="B337" s="5" t="s">
        <v>2170</v>
      </c>
      <c r="C337" s="5" t="s">
        <v>7045</v>
      </c>
      <c r="D337" t="s">
        <v>7608</v>
      </c>
      <c r="E337" s="271">
        <f t="shared" si="5"/>
        <v>4</v>
      </c>
    </row>
    <row r="338" spans="1:5">
      <c r="A338" s="5" t="s">
        <v>3316</v>
      </c>
      <c r="B338" s="5" t="s">
        <v>2170</v>
      </c>
      <c r="C338" s="5" t="s">
        <v>7609</v>
      </c>
      <c r="D338" t="s">
        <v>7610</v>
      </c>
      <c r="E338" s="271">
        <f t="shared" si="5"/>
        <v>4</v>
      </c>
    </row>
    <row r="339" spans="1:5">
      <c r="A339" s="5" t="s">
        <v>3316</v>
      </c>
      <c r="B339" s="5" t="s">
        <v>2170</v>
      </c>
      <c r="C339" s="5" t="s">
        <v>7611</v>
      </c>
      <c r="D339" t="s">
        <v>7612</v>
      </c>
      <c r="E339" s="271">
        <f t="shared" si="5"/>
        <v>4</v>
      </c>
    </row>
    <row r="340" spans="1:5">
      <c r="A340" t="s">
        <v>10880</v>
      </c>
      <c r="B340" t="s">
        <v>2170</v>
      </c>
      <c r="C340" s="79" t="s">
        <v>8381</v>
      </c>
      <c r="D340" t="s">
        <v>10938</v>
      </c>
      <c r="E340" s="271">
        <f t="shared" si="5"/>
        <v>4</v>
      </c>
    </row>
    <row r="341" spans="1:5">
      <c r="A341" t="s">
        <v>10880</v>
      </c>
      <c r="B341" t="s">
        <v>2170</v>
      </c>
      <c r="C341" s="79" t="s">
        <v>9078</v>
      </c>
      <c r="D341" t="s">
        <v>10939</v>
      </c>
      <c r="E341" s="271">
        <f t="shared" si="5"/>
        <v>4</v>
      </c>
    </row>
    <row r="342" spans="1:5">
      <c r="A342" t="s">
        <v>10880</v>
      </c>
      <c r="B342" t="s">
        <v>2170</v>
      </c>
      <c r="C342" s="79" t="s">
        <v>10940</v>
      </c>
      <c r="D342" t="s">
        <v>10941</v>
      </c>
      <c r="E342" s="271">
        <f t="shared" si="5"/>
        <v>4</v>
      </c>
    </row>
    <row r="343" spans="1:5">
      <c r="A343" t="s">
        <v>10880</v>
      </c>
      <c r="B343" t="s">
        <v>2170</v>
      </c>
      <c r="C343" s="79" t="s">
        <v>10944</v>
      </c>
      <c r="D343" t="s">
        <v>10945</v>
      </c>
      <c r="E343" s="271">
        <f t="shared" si="5"/>
        <v>4</v>
      </c>
    </row>
    <row r="344" spans="1:5">
      <c r="A344" t="s">
        <v>10880</v>
      </c>
      <c r="B344" t="s">
        <v>2170</v>
      </c>
      <c r="C344" s="79" t="s">
        <v>10942</v>
      </c>
      <c r="D344" t="s">
        <v>10943</v>
      </c>
      <c r="E344" s="271">
        <f t="shared" si="5"/>
        <v>4</v>
      </c>
    </row>
    <row r="345" spans="1:5">
      <c r="A345" t="s">
        <v>10880</v>
      </c>
      <c r="B345" t="s">
        <v>2170</v>
      </c>
      <c r="C345" s="79" t="s">
        <v>10951</v>
      </c>
      <c r="D345" t="s">
        <v>10946</v>
      </c>
      <c r="E345" s="271">
        <f t="shared" si="5"/>
        <v>4</v>
      </c>
    </row>
    <row r="346" spans="1:5">
      <c r="A346" t="s">
        <v>10878</v>
      </c>
      <c r="B346" t="s">
        <v>2170</v>
      </c>
      <c r="C346" s="79" t="s">
        <v>10952</v>
      </c>
      <c r="D346" t="s">
        <v>10936</v>
      </c>
      <c r="E346" s="271">
        <f t="shared" si="5"/>
        <v>4</v>
      </c>
    </row>
    <row r="347" spans="1:5">
      <c r="A347" t="s">
        <v>10878</v>
      </c>
      <c r="B347" t="s">
        <v>2170</v>
      </c>
      <c r="C347" s="79" t="s">
        <v>10953</v>
      </c>
      <c r="D347" t="s">
        <v>10937</v>
      </c>
      <c r="E347" s="271">
        <f t="shared" si="5"/>
        <v>4</v>
      </c>
    </row>
    <row r="348" spans="1:5">
      <c r="A348" t="s">
        <v>10876</v>
      </c>
      <c r="B348" t="s">
        <v>2170</v>
      </c>
      <c r="C348" s="79" t="s">
        <v>7233</v>
      </c>
      <c r="D348" t="s">
        <v>10932</v>
      </c>
      <c r="E348" s="271">
        <f t="shared" si="5"/>
        <v>4</v>
      </c>
    </row>
    <row r="349" spans="1:5">
      <c r="A349" t="s">
        <v>10876</v>
      </c>
      <c r="B349" t="s">
        <v>2170</v>
      </c>
      <c r="C349" s="79" t="s">
        <v>10933</v>
      </c>
      <c r="D349" t="s">
        <v>10934</v>
      </c>
      <c r="E349" s="271">
        <f t="shared" si="5"/>
        <v>4</v>
      </c>
    </row>
    <row r="350" spans="1:5">
      <c r="A350" t="s">
        <v>10876</v>
      </c>
      <c r="B350" t="s">
        <v>2170</v>
      </c>
      <c r="C350" s="79" t="s">
        <v>7702</v>
      </c>
      <c r="D350" t="s">
        <v>10935</v>
      </c>
      <c r="E350" s="271">
        <f t="shared" si="5"/>
        <v>4</v>
      </c>
    </row>
    <row r="351" spans="1:5">
      <c r="A351" t="s">
        <v>10887</v>
      </c>
      <c r="B351" t="s">
        <v>2170</v>
      </c>
      <c r="C351" s="79" t="s">
        <v>10940</v>
      </c>
      <c r="D351" t="s">
        <v>10948</v>
      </c>
      <c r="E351" s="271">
        <f t="shared" si="5"/>
        <v>4</v>
      </c>
    </row>
    <row r="352" spans="1:5">
      <c r="A352" t="s">
        <v>10887</v>
      </c>
      <c r="B352" t="s">
        <v>2170</v>
      </c>
      <c r="C352" s="79" t="s">
        <v>8325</v>
      </c>
      <c r="D352" t="s">
        <v>10947</v>
      </c>
      <c r="E352" s="271">
        <f t="shared" si="5"/>
        <v>4</v>
      </c>
    </row>
    <row r="353" spans="1:5">
      <c r="A353" t="s">
        <v>10887</v>
      </c>
      <c r="B353" t="s">
        <v>2170</v>
      </c>
      <c r="C353" s="79" t="s">
        <v>10954</v>
      </c>
      <c r="D353" t="s">
        <v>10949</v>
      </c>
      <c r="E353" s="271">
        <f t="shared" si="5"/>
        <v>4</v>
      </c>
    </row>
    <row r="354" spans="1:5">
      <c r="A354" s="5" t="s">
        <v>4698</v>
      </c>
      <c r="B354" s="5" t="s">
        <v>2170</v>
      </c>
      <c r="C354" s="5" t="s">
        <v>7613</v>
      </c>
      <c r="D354" t="s">
        <v>7614</v>
      </c>
      <c r="E354" s="271">
        <f t="shared" si="5"/>
        <v>4</v>
      </c>
    </row>
    <row r="355" spans="1:5">
      <c r="A355" s="5" t="s">
        <v>4698</v>
      </c>
      <c r="B355" s="5" t="s">
        <v>2170</v>
      </c>
      <c r="C355" s="5" t="s">
        <v>7615</v>
      </c>
      <c r="D355" t="s">
        <v>7616</v>
      </c>
      <c r="E355" s="271">
        <f t="shared" si="5"/>
        <v>4</v>
      </c>
    </row>
    <row r="356" spans="1:5">
      <c r="A356" t="s">
        <v>4698</v>
      </c>
      <c r="B356" s="5" t="s">
        <v>2170</v>
      </c>
      <c r="C356" s="5" t="s">
        <v>7352</v>
      </c>
      <c r="D356" t="s">
        <v>7617</v>
      </c>
      <c r="E356" s="271">
        <f t="shared" si="5"/>
        <v>4</v>
      </c>
    </row>
    <row r="357" spans="1:5">
      <c r="A357" t="s">
        <v>4698</v>
      </c>
      <c r="B357" s="5" t="s">
        <v>2170</v>
      </c>
      <c r="C357" s="5" t="s">
        <v>7618</v>
      </c>
      <c r="D357" t="s">
        <v>7619</v>
      </c>
      <c r="E357" s="271">
        <f t="shared" si="5"/>
        <v>4</v>
      </c>
    </row>
    <row r="358" spans="1:5">
      <c r="A358" t="s">
        <v>4698</v>
      </c>
      <c r="B358" t="s">
        <v>2170</v>
      </c>
      <c r="C358" s="5" t="s">
        <v>7620</v>
      </c>
      <c r="D358" t="s">
        <v>7621</v>
      </c>
      <c r="E358" s="271">
        <f t="shared" si="5"/>
        <v>4</v>
      </c>
    </row>
    <row r="359" spans="1:5">
      <c r="A359" t="s">
        <v>4079</v>
      </c>
      <c r="B359" t="s">
        <v>2170</v>
      </c>
      <c r="C359" s="5" t="s">
        <v>7622</v>
      </c>
      <c r="D359" t="s">
        <v>7623</v>
      </c>
      <c r="E359" s="271">
        <f t="shared" si="5"/>
        <v>4</v>
      </c>
    </row>
    <row r="360" spans="1:5">
      <c r="A360" t="s">
        <v>4079</v>
      </c>
      <c r="B360" t="s">
        <v>2170</v>
      </c>
      <c r="C360" s="5" t="s">
        <v>7624</v>
      </c>
      <c r="D360" t="s">
        <v>7625</v>
      </c>
      <c r="E360" s="271">
        <f t="shared" si="5"/>
        <v>4</v>
      </c>
    </row>
    <row r="361" spans="1:5">
      <c r="A361" s="5" t="s">
        <v>4079</v>
      </c>
      <c r="B361" s="5" t="s">
        <v>2170</v>
      </c>
      <c r="C361" s="5" t="s">
        <v>7626</v>
      </c>
      <c r="D361" t="s">
        <v>7627</v>
      </c>
      <c r="E361" s="271">
        <f t="shared" si="5"/>
        <v>4</v>
      </c>
    </row>
    <row r="362" spans="1:5">
      <c r="A362" s="5" t="s">
        <v>4079</v>
      </c>
      <c r="B362" s="5" t="s">
        <v>2170</v>
      </c>
      <c r="C362" s="5" t="s">
        <v>7480</v>
      </c>
      <c r="D362" t="s">
        <v>7628</v>
      </c>
      <c r="E362" s="271">
        <f t="shared" si="5"/>
        <v>4</v>
      </c>
    </row>
    <row r="363" spans="1:5">
      <c r="A363" s="5" t="s">
        <v>4079</v>
      </c>
      <c r="B363" s="5" t="s">
        <v>2170</v>
      </c>
      <c r="C363" s="5" t="s">
        <v>7218</v>
      </c>
      <c r="D363" t="s">
        <v>7629</v>
      </c>
      <c r="E363" s="271">
        <f t="shared" si="5"/>
        <v>4</v>
      </c>
    </row>
    <row r="364" spans="1:5">
      <c r="A364" s="5" t="s">
        <v>3074</v>
      </c>
      <c r="B364" s="5" t="s">
        <v>2170</v>
      </c>
      <c r="C364" s="5" t="s">
        <v>7630</v>
      </c>
      <c r="D364" t="s">
        <v>7631</v>
      </c>
      <c r="E364" s="271">
        <f t="shared" si="5"/>
        <v>4</v>
      </c>
    </row>
    <row r="365" spans="1:5">
      <c r="A365" s="5" t="s">
        <v>3074</v>
      </c>
      <c r="B365" s="5" t="s">
        <v>2170</v>
      </c>
      <c r="C365" s="5" t="s">
        <v>7632</v>
      </c>
      <c r="D365" t="s">
        <v>7633</v>
      </c>
      <c r="E365" s="271">
        <f t="shared" si="5"/>
        <v>4</v>
      </c>
    </row>
    <row r="366" spans="1:5">
      <c r="A366" s="5" t="s">
        <v>3074</v>
      </c>
      <c r="B366" s="5" t="s">
        <v>2170</v>
      </c>
      <c r="C366" s="5" t="s">
        <v>7634</v>
      </c>
      <c r="D366" t="s">
        <v>7635</v>
      </c>
      <c r="E366" s="271">
        <f t="shared" si="5"/>
        <v>4</v>
      </c>
    </row>
    <row r="367" spans="1:5">
      <c r="A367" t="s">
        <v>3074</v>
      </c>
      <c r="B367" s="5" t="s">
        <v>2170</v>
      </c>
      <c r="C367" s="5" t="s">
        <v>7131</v>
      </c>
      <c r="D367" t="s">
        <v>7132</v>
      </c>
      <c r="E367" s="271">
        <f t="shared" si="5"/>
        <v>4</v>
      </c>
    </row>
    <row r="368" spans="1:5">
      <c r="A368" t="s">
        <v>3074</v>
      </c>
      <c r="B368" s="5" t="s">
        <v>2170</v>
      </c>
      <c r="C368" s="5" t="s">
        <v>7636</v>
      </c>
      <c r="D368" t="s">
        <v>7637</v>
      </c>
      <c r="E368" s="271">
        <f t="shared" si="5"/>
        <v>4</v>
      </c>
    </row>
    <row r="369" spans="1:5">
      <c r="A369" t="s">
        <v>3074</v>
      </c>
      <c r="B369" t="s">
        <v>2170</v>
      </c>
      <c r="C369" s="5" t="s">
        <v>7638</v>
      </c>
      <c r="D369" t="s">
        <v>7639</v>
      </c>
      <c r="E369" s="271">
        <f t="shared" si="5"/>
        <v>4</v>
      </c>
    </row>
    <row r="370" spans="1:5">
      <c r="A370" t="s">
        <v>3074</v>
      </c>
      <c r="B370" t="s">
        <v>2170</v>
      </c>
      <c r="C370" s="5" t="s">
        <v>7640</v>
      </c>
      <c r="D370" t="s">
        <v>7641</v>
      </c>
      <c r="E370" s="271">
        <f t="shared" si="5"/>
        <v>4</v>
      </c>
    </row>
    <row r="371" spans="1:5">
      <c r="A371" t="s">
        <v>3074</v>
      </c>
      <c r="B371" t="s">
        <v>2170</v>
      </c>
      <c r="C371" s="5" t="s">
        <v>7049</v>
      </c>
      <c r="D371" t="s">
        <v>7050</v>
      </c>
      <c r="E371" s="271">
        <f t="shared" si="5"/>
        <v>4</v>
      </c>
    </row>
    <row r="372" spans="1:5">
      <c r="A372" t="s">
        <v>4082</v>
      </c>
      <c r="B372" t="s">
        <v>2170</v>
      </c>
      <c r="C372" s="5" t="s">
        <v>7408</v>
      </c>
      <c r="D372" t="s">
        <v>7642</v>
      </c>
      <c r="E372" s="271">
        <f t="shared" si="5"/>
        <v>4</v>
      </c>
    </row>
    <row r="373" spans="1:5">
      <c r="A373" s="5" t="s">
        <v>4082</v>
      </c>
      <c r="B373" s="5" t="s">
        <v>2170</v>
      </c>
      <c r="C373" s="5" t="s">
        <v>7643</v>
      </c>
      <c r="D373" t="s">
        <v>7644</v>
      </c>
      <c r="E373" s="271">
        <f t="shared" si="5"/>
        <v>4</v>
      </c>
    </row>
    <row r="374" spans="1:5">
      <c r="A374" s="5" t="s">
        <v>2609</v>
      </c>
      <c r="B374" s="5" t="s">
        <v>2170</v>
      </c>
      <c r="C374" s="5" t="s">
        <v>7645</v>
      </c>
      <c r="D374" t="s">
        <v>7646</v>
      </c>
      <c r="E374" s="271">
        <f t="shared" si="5"/>
        <v>4</v>
      </c>
    </row>
    <row r="375" spans="1:5">
      <c r="A375" s="5" t="s">
        <v>2609</v>
      </c>
      <c r="B375" s="5" t="s">
        <v>2170</v>
      </c>
      <c r="C375" s="5" t="s">
        <v>7647</v>
      </c>
      <c r="D375" t="s">
        <v>7648</v>
      </c>
      <c r="E375" s="271">
        <f t="shared" si="5"/>
        <v>4</v>
      </c>
    </row>
    <row r="376" spans="1:5">
      <c r="A376" s="5" t="s">
        <v>2609</v>
      </c>
      <c r="B376" s="5" t="s">
        <v>2170</v>
      </c>
      <c r="C376" s="5" t="s">
        <v>7649</v>
      </c>
      <c r="D376" t="s">
        <v>7650</v>
      </c>
      <c r="E376" s="271">
        <f t="shared" si="5"/>
        <v>4</v>
      </c>
    </row>
    <row r="377" spans="1:5">
      <c r="A377" s="5" t="s">
        <v>2609</v>
      </c>
      <c r="B377" s="5" t="s">
        <v>2170</v>
      </c>
      <c r="C377" s="5" t="s">
        <v>7651</v>
      </c>
      <c r="D377" t="s">
        <v>7652</v>
      </c>
      <c r="E377" s="271">
        <f t="shared" si="5"/>
        <v>4</v>
      </c>
    </row>
    <row r="378" spans="1:5">
      <c r="A378" s="5" t="s">
        <v>2609</v>
      </c>
      <c r="B378" s="5" t="s">
        <v>2170</v>
      </c>
      <c r="C378" s="5" t="s">
        <v>7653</v>
      </c>
      <c r="D378" t="s">
        <v>7219</v>
      </c>
      <c r="E378" s="271">
        <f t="shared" si="5"/>
        <v>4</v>
      </c>
    </row>
    <row r="379" spans="1:5">
      <c r="A379" t="s">
        <v>2609</v>
      </c>
      <c r="B379" s="5" t="s">
        <v>2170</v>
      </c>
      <c r="C379" s="5" t="s">
        <v>7654</v>
      </c>
      <c r="D379" t="s">
        <v>7655</v>
      </c>
      <c r="E379" s="271">
        <f t="shared" si="5"/>
        <v>4</v>
      </c>
    </row>
    <row r="380" spans="1:5">
      <c r="A380" t="s">
        <v>2609</v>
      </c>
      <c r="B380" s="5" t="s">
        <v>2170</v>
      </c>
      <c r="C380" s="5" t="s">
        <v>11187</v>
      </c>
      <c r="D380" t="s">
        <v>11188</v>
      </c>
      <c r="E380" s="271">
        <f t="shared" si="5"/>
        <v>4</v>
      </c>
    </row>
    <row r="381" spans="1:5">
      <c r="A381" t="s">
        <v>6903</v>
      </c>
      <c r="B381" s="5" t="s">
        <v>2170</v>
      </c>
      <c r="C381" s="5" t="s">
        <v>7656</v>
      </c>
      <c r="D381" t="s">
        <v>7657</v>
      </c>
      <c r="E381" s="271">
        <f t="shared" si="5"/>
        <v>4</v>
      </c>
    </row>
    <row r="382" spans="1:5">
      <c r="A382" t="s">
        <v>6903</v>
      </c>
      <c r="B382" t="s">
        <v>2170</v>
      </c>
      <c r="C382" s="5" t="s">
        <v>7658</v>
      </c>
      <c r="D382" t="s">
        <v>7659</v>
      </c>
      <c r="E382" s="271">
        <f t="shared" si="5"/>
        <v>4</v>
      </c>
    </row>
    <row r="383" spans="1:5">
      <c r="A383" t="s">
        <v>6903</v>
      </c>
      <c r="B383" t="s">
        <v>2170</v>
      </c>
      <c r="C383" s="5" t="s">
        <v>7003</v>
      </c>
      <c r="D383" t="s">
        <v>7660</v>
      </c>
      <c r="E383" s="271">
        <f t="shared" si="5"/>
        <v>4</v>
      </c>
    </row>
    <row r="384" spans="1:5">
      <c r="A384" t="s">
        <v>6903</v>
      </c>
      <c r="B384" t="s">
        <v>2170</v>
      </c>
      <c r="C384" s="5" t="s">
        <v>7661</v>
      </c>
      <c r="D384" t="s">
        <v>7662</v>
      </c>
      <c r="E384" s="271">
        <f t="shared" si="5"/>
        <v>4</v>
      </c>
    </row>
    <row r="385" spans="1:5">
      <c r="A385" s="5" t="s">
        <v>6903</v>
      </c>
      <c r="B385" s="5" t="s">
        <v>2170</v>
      </c>
      <c r="C385" s="5" t="s">
        <v>7005</v>
      </c>
      <c r="D385" t="s">
        <v>7663</v>
      </c>
      <c r="E385" s="271">
        <f t="shared" si="5"/>
        <v>4</v>
      </c>
    </row>
    <row r="386" spans="1:5">
      <c r="A386" s="284" t="s">
        <v>10192</v>
      </c>
      <c r="B386" s="295" t="s">
        <v>2170</v>
      </c>
      <c r="C386" s="296" t="s">
        <v>7756</v>
      </c>
      <c r="D386" s="284" t="s">
        <v>10193</v>
      </c>
      <c r="E386" s="271">
        <f t="shared" ref="E386:E449" si="6">LEN(C386)</f>
        <v>4</v>
      </c>
    </row>
    <row r="387" spans="1:5">
      <c r="A387" s="284" t="s">
        <v>10192</v>
      </c>
      <c r="B387" s="295" t="s">
        <v>2170</v>
      </c>
      <c r="C387" s="296" t="s">
        <v>7251</v>
      </c>
      <c r="D387" s="284" t="s">
        <v>10194</v>
      </c>
      <c r="E387" s="271">
        <f t="shared" si="6"/>
        <v>4</v>
      </c>
    </row>
    <row r="388" spans="1:5">
      <c r="A388" s="284" t="s">
        <v>10192</v>
      </c>
      <c r="B388" s="295" t="s">
        <v>2170</v>
      </c>
      <c r="C388" s="296" t="s">
        <v>10195</v>
      </c>
      <c r="D388" s="284" t="s">
        <v>10196</v>
      </c>
      <c r="E388" s="271">
        <f t="shared" si="6"/>
        <v>4</v>
      </c>
    </row>
    <row r="389" spans="1:5">
      <c r="A389" s="284" t="s">
        <v>10197</v>
      </c>
      <c r="B389" s="295" t="s">
        <v>2170</v>
      </c>
      <c r="C389" s="296" t="s">
        <v>10198</v>
      </c>
      <c r="D389" s="284" t="s">
        <v>10199</v>
      </c>
      <c r="E389" s="271">
        <f t="shared" si="6"/>
        <v>4</v>
      </c>
    </row>
    <row r="390" spans="1:5">
      <c r="A390" s="284" t="s">
        <v>10197</v>
      </c>
      <c r="B390" s="295" t="s">
        <v>2170</v>
      </c>
      <c r="C390" s="296" t="s">
        <v>8148</v>
      </c>
      <c r="D390" s="284" t="s">
        <v>10200</v>
      </c>
      <c r="E390" s="271">
        <f t="shared" si="6"/>
        <v>4</v>
      </c>
    </row>
    <row r="391" spans="1:5">
      <c r="A391" s="284" t="s">
        <v>10197</v>
      </c>
      <c r="B391" s="295" t="s">
        <v>2170</v>
      </c>
      <c r="C391" s="296" t="s">
        <v>8387</v>
      </c>
      <c r="D391" s="284" t="s">
        <v>10201</v>
      </c>
      <c r="E391" s="271">
        <f t="shared" si="6"/>
        <v>4</v>
      </c>
    </row>
    <row r="392" spans="1:5">
      <c r="A392" s="284" t="s">
        <v>10197</v>
      </c>
      <c r="B392" s="295" t="s">
        <v>2170</v>
      </c>
      <c r="C392" s="296" t="s">
        <v>10202</v>
      </c>
      <c r="D392" s="284" t="s">
        <v>10203</v>
      </c>
      <c r="E392" s="271">
        <f t="shared" si="6"/>
        <v>4</v>
      </c>
    </row>
    <row r="393" spans="1:5">
      <c r="A393" s="284" t="s">
        <v>10204</v>
      </c>
      <c r="B393" s="295" t="s">
        <v>2170</v>
      </c>
      <c r="C393" s="296" t="s">
        <v>9543</v>
      </c>
      <c r="D393" s="284" t="s">
        <v>10205</v>
      </c>
      <c r="E393" s="271">
        <f t="shared" si="6"/>
        <v>4</v>
      </c>
    </row>
    <row r="394" spans="1:5">
      <c r="A394" s="284" t="s">
        <v>10204</v>
      </c>
      <c r="B394" s="295" t="s">
        <v>2170</v>
      </c>
      <c r="C394" s="296" t="s">
        <v>7857</v>
      </c>
      <c r="D394" s="284" t="s">
        <v>10206</v>
      </c>
      <c r="E394" s="271">
        <f t="shared" si="6"/>
        <v>4</v>
      </c>
    </row>
    <row r="395" spans="1:5">
      <c r="A395" s="284" t="s">
        <v>10207</v>
      </c>
      <c r="B395" s="295" t="s">
        <v>2170</v>
      </c>
      <c r="C395" s="296" t="s">
        <v>7001</v>
      </c>
      <c r="D395" s="284" t="s">
        <v>10208</v>
      </c>
      <c r="E395" s="271">
        <f t="shared" si="6"/>
        <v>4</v>
      </c>
    </row>
    <row r="396" spans="1:5">
      <c r="A396" s="284" t="s">
        <v>10207</v>
      </c>
      <c r="B396" s="295" t="s">
        <v>2170</v>
      </c>
      <c r="C396" s="296" t="s">
        <v>9251</v>
      </c>
      <c r="D396" s="284" t="s">
        <v>10209</v>
      </c>
      <c r="E396" s="271">
        <f t="shared" si="6"/>
        <v>4</v>
      </c>
    </row>
    <row r="397" spans="1:5">
      <c r="A397" s="284" t="s">
        <v>10210</v>
      </c>
      <c r="B397" s="295" t="s">
        <v>2170</v>
      </c>
      <c r="C397" s="296" t="s">
        <v>9050</v>
      </c>
      <c r="D397" s="284" t="s">
        <v>9051</v>
      </c>
      <c r="E397" s="271">
        <f t="shared" si="6"/>
        <v>4</v>
      </c>
    </row>
    <row r="398" spans="1:5">
      <c r="A398" s="284" t="s">
        <v>10210</v>
      </c>
      <c r="B398" s="295" t="s">
        <v>2170</v>
      </c>
      <c r="C398" s="296" t="s">
        <v>7580</v>
      </c>
      <c r="D398" s="284" t="s">
        <v>9052</v>
      </c>
      <c r="E398" s="271">
        <f t="shared" si="6"/>
        <v>4</v>
      </c>
    </row>
    <row r="399" spans="1:5">
      <c r="A399" s="284" t="s">
        <v>10210</v>
      </c>
      <c r="B399" s="295" t="s">
        <v>2170</v>
      </c>
      <c r="C399" s="296" t="s">
        <v>10211</v>
      </c>
      <c r="D399" s="284" t="s">
        <v>10212</v>
      </c>
      <c r="E399" s="271">
        <f t="shared" si="6"/>
        <v>4</v>
      </c>
    </row>
    <row r="400" spans="1:5">
      <c r="A400" s="284" t="s">
        <v>10210</v>
      </c>
      <c r="B400" s="295" t="s">
        <v>2170</v>
      </c>
      <c r="C400" s="296" t="s">
        <v>10213</v>
      </c>
      <c r="D400" s="284" t="s">
        <v>10214</v>
      </c>
      <c r="E400" s="271">
        <f t="shared" si="6"/>
        <v>4</v>
      </c>
    </row>
    <row r="401" spans="1:5">
      <c r="A401" s="284" t="s">
        <v>10210</v>
      </c>
      <c r="B401" s="295" t="s">
        <v>2170</v>
      </c>
      <c r="C401" s="296" t="s">
        <v>8385</v>
      </c>
      <c r="D401" s="284" t="s">
        <v>10215</v>
      </c>
      <c r="E401" s="271">
        <f t="shared" si="6"/>
        <v>4</v>
      </c>
    </row>
    <row r="402" spans="1:5">
      <c r="A402" s="284" t="s">
        <v>10210</v>
      </c>
      <c r="B402" s="295" t="s">
        <v>2170</v>
      </c>
      <c r="C402" s="296" t="s">
        <v>8387</v>
      </c>
      <c r="D402" s="284" t="s">
        <v>8388</v>
      </c>
      <c r="E402" s="271">
        <f t="shared" si="6"/>
        <v>4</v>
      </c>
    </row>
    <row r="403" spans="1:5">
      <c r="A403" s="284" t="s">
        <v>10210</v>
      </c>
      <c r="B403" s="295" t="s">
        <v>2170</v>
      </c>
      <c r="C403" s="296" t="s">
        <v>8389</v>
      </c>
      <c r="D403" s="284" t="s">
        <v>8390</v>
      </c>
      <c r="E403" s="271">
        <f t="shared" si="6"/>
        <v>4</v>
      </c>
    </row>
    <row r="404" spans="1:5">
      <c r="A404" s="297" t="s">
        <v>10216</v>
      </c>
      <c r="B404" s="295" t="s">
        <v>2170</v>
      </c>
      <c r="C404" s="296" t="s">
        <v>7756</v>
      </c>
      <c r="D404" s="284" t="s">
        <v>10217</v>
      </c>
      <c r="E404" s="271">
        <f t="shared" si="6"/>
        <v>4</v>
      </c>
    </row>
    <row r="405" spans="1:5">
      <c r="A405" s="297" t="s">
        <v>10216</v>
      </c>
      <c r="B405" s="295" t="s">
        <v>2170</v>
      </c>
      <c r="C405" s="296" t="s">
        <v>10218</v>
      </c>
      <c r="D405" s="284" t="s">
        <v>10219</v>
      </c>
      <c r="E405" s="271">
        <f t="shared" si="6"/>
        <v>4</v>
      </c>
    </row>
    <row r="406" spans="1:5">
      <c r="A406" s="297" t="s">
        <v>10216</v>
      </c>
      <c r="B406" s="295" t="s">
        <v>2170</v>
      </c>
      <c r="C406" s="296" t="s">
        <v>10220</v>
      </c>
      <c r="D406" s="284" t="s">
        <v>10221</v>
      </c>
      <c r="E406" s="271">
        <f t="shared" si="6"/>
        <v>4</v>
      </c>
    </row>
    <row r="407" spans="1:5">
      <c r="A407" s="297" t="s">
        <v>10216</v>
      </c>
      <c r="B407" s="295" t="s">
        <v>2170</v>
      </c>
      <c r="C407" s="296" t="s">
        <v>7690</v>
      </c>
      <c r="D407" s="284" t="s">
        <v>10222</v>
      </c>
      <c r="E407" s="271">
        <f t="shared" si="6"/>
        <v>4</v>
      </c>
    </row>
    <row r="408" spans="1:5">
      <c r="A408" s="297" t="s">
        <v>10216</v>
      </c>
      <c r="B408" s="295" t="s">
        <v>2170</v>
      </c>
      <c r="C408" s="296" t="s">
        <v>7480</v>
      </c>
      <c r="D408" s="284" t="s">
        <v>7285</v>
      </c>
      <c r="E408" s="271">
        <f t="shared" si="6"/>
        <v>4</v>
      </c>
    </row>
    <row r="409" spans="1:5">
      <c r="A409" s="297" t="s">
        <v>10216</v>
      </c>
      <c r="B409" s="295" t="s">
        <v>2170</v>
      </c>
      <c r="C409" s="296" t="s">
        <v>7824</v>
      </c>
      <c r="D409" s="284" t="s">
        <v>10223</v>
      </c>
      <c r="E409" s="271">
        <f t="shared" si="6"/>
        <v>4</v>
      </c>
    </row>
    <row r="410" spans="1:5">
      <c r="A410" s="284" t="s">
        <v>10369</v>
      </c>
      <c r="B410" s="295" t="s">
        <v>2170</v>
      </c>
      <c r="C410" s="296" t="s">
        <v>8392</v>
      </c>
      <c r="D410" s="284" t="s">
        <v>8393</v>
      </c>
      <c r="E410" s="271">
        <f t="shared" si="6"/>
        <v>4</v>
      </c>
    </row>
    <row r="411" spans="1:5">
      <c r="A411" s="284" t="s">
        <v>10369</v>
      </c>
      <c r="B411" s="295" t="s">
        <v>2170</v>
      </c>
      <c r="C411" s="296" t="s">
        <v>10224</v>
      </c>
      <c r="D411" s="284" t="s">
        <v>10225</v>
      </c>
      <c r="E411" s="271">
        <f t="shared" si="6"/>
        <v>4</v>
      </c>
    </row>
    <row r="412" spans="1:5">
      <c r="A412" s="284" t="s">
        <v>10369</v>
      </c>
      <c r="B412" s="295" t="s">
        <v>2170</v>
      </c>
      <c r="C412" s="296" t="s">
        <v>8190</v>
      </c>
      <c r="D412" s="284" t="s">
        <v>10226</v>
      </c>
      <c r="E412" s="271">
        <f t="shared" si="6"/>
        <v>4</v>
      </c>
    </row>
    <row r="413" spans="1:5">
      <c r="A413" s="284" t="s">
        <v>10369</v>
      </c>
      <c r="B413" s="295" t="s">
        <v>2170</v>
      </c>
      <c r="C413" s="296" t="s">
        <v>10227</v>
      </c>
      <c r="D413" s="284" t="s">
        <v>10228</v>
      </c>
      <c r="E413" s="271">
        <f t="shared" si="6"/>
        <v>4</v>
      </c>
    </row>
    <row r="414" spans="1:5">
      <c r="A414" s="284" t="s">
        <v>10369</v>
      </c>
      <c r="B414" s="295" t="s">
        <v>2170</v>
      </c>
      <c r="C414" s="296" t="s">
        <v>7745</v>
      </c>
      <c r="D414" s="284" t="s">
        <v>10229</v>
      </c>
      <c r="E414" s="271">
        <f t="shared" si="6"/>
        <v>4</v>
      </c>
    </row>
    <row r="415" spans="1:5">
      <c r="A415" s="284" t="s">
        <v>10369</v>
      </c>
      <c r="B415" s="295" t="s">
        <v>2170</v>
      </c>
      <c r="C415" s="296" t="s">
        <v>7690</v>
      </c>
      <c r="D415" s="284" t="s">
        <v>8400</v>
      </c>
      <c r="E415" s="271">
        <f t="shared" si="6"/>
        <v>4</v>
      </c>
    </row>
    <row r="416" spans="1:5">
      <c r="A416" s="284" t="s">
        <v>10369</v>
      </c>
      <c r="B416" s="298" t="s">
        <v>2170</v>
      </c>
      <c r="C416" s="296" t="s">
        <v>7047</v>
      </c>
      <c r="D416" s="284" t="s">
        <v>10230</v>
      </c>
      <c r="E416" s="271">
        <f t="shared" si="6"/>
        <v>4</v>
      </c>
    </row>
    <row r="417" spans="1:5">
      <c r="A417" s="284" t="s">
        <v>10369</v>
      </c>
      <c r="B417" s="295" t="s">
        <v>2170</v>
      </c>
      <c r="C417" s="296" t="s">
        <v>7824</v>
      </c>
      <c r="D417" s="284" t="s">
        <v>7825</v>
      </c>
      <c r="E417" s="271">
        <f t="shared" si="6"/>
        <v>4</v>
      </c>
    </row>
    <row r="418" spans="1:5">
      <c r="A418" s="284" t="s">
        <v>10369</v>
      </c>
      <c r="B418" s="295" t="s">
        <v>2170</v>
      </c>
      <c r="C418" s="296" t="s">
        <v>8279</v>
      </c>
      <c r="D418" s="284" t="s">
        <v>10231</v>
      </c>
      <c r="E418" s="271">
        <f t="shared" si="6"/>
        <v>4</v>
      </c>
    </row>
    <row r="419" spans="1:5">
      <c r="A419" s="284" t="s">
        <v>10369</v>
      </c>
      <c r="B419" s="295" t="s">
        <v>2170</v>
      </c>
      <c r="C419" s="296" t="s">
        <v>7826</v>
      </c>
      <c r="D419" s="284" t="s">
        <v>7827</v>
      </c>
      <c r="E419" s="271">
        <f t="shared" si="6"/>
        <v>4</v>
      </c>
    </row>
    <row r="420" spans="1:5">
      <c r="A420" s="297" t="s">
        <v>10232</v>
      </c>
      <c r="B420" s="295" t="s">
        <v>2170</v>
      </c>
      <c r="C420" s="284" t="s">
        <v>10218</v>
      </c>
      <c r="D420" s="284" t="s">
        <v>10233</v>
      </c>
      <c r="E420" s="271">
        <f t="shared" si="6"/>
        <v>4</v>
      </c>
    </row>
    <row r="421" spans="1:5">
      <c r="A421" s="297" t="s">
        <v>10232</v>
      </c>
      <c r="B421" s="295" t="s">
        <v>2170</v>
      </c>
      <c r="C421" s="296" t="s">
        <v>10220</v>
      </c>
      <c r="D421" s="284" t="s">
        <v>10234</v>
      </c>
      <c r="E421" s="271">
        <f t="shared" si="6"/>
        <v>4</v>
      </c>
    </row>
    <row r="422" spans="1:5">
      <c r="A422" s="297" t="s">
        <v>10232</v>
      </c>
      <c r="B422" s="295" t="s">
        <v>2170</v>
      </c>
      <c r="C422" s="296" t="s">
        <v>7690</v>
      </c>
      <c r="D422" s="284" t="s">
        <v>10235</v>
      </c>
      <c r="E422" s="271">
        <f t="shared" si="6"/>
        <v>4</v>
      </c>
    </row>
    <row r="423" spans="1:5">
      <c r="A423" s="5" t="s">
        <v>3329</v>
      </c>
      <c r="B423" s="5" t="s">
        <v>2170</v>
      </c>
      <c r="C423" s="5" t="s">
        <v>7664</v>
      </c>
      <c r="D423" t="s">
        <v>7665</v>
      </c>
      <c r="E423" s="271">
        <f t="shared" si="6"/>
        <v>4</v>
      </c>
    </row>
    <row r="424" spans="1:5">
      <c r="A424" s="5" t="s">
        <v>3329</v>
      </c>
      <c r="B424" s="5" t="s">
        <v>2170</v>
      </c>
      <c r="C424" s="5" t="s">
        <v>7666</v>
      </c>
      <c r="D424" t="s">
        <v>7667</v>
      </c>
      <c r="E424" s="271">
        <f t="shared" si="6"/>
        <v>4</v>
      </c>
    </row>
    <row r="425" spans="1:5">
      <c r="A425" s="5" t="s">
        <v>3329</v>
      </c>
      <c r="B425" s="5" t="s">
        <v>2170</v>
      </c>
      <c r="C425" s="5" t="s">
        <v>7668</v>
      </c>
      <c r="D425" t="s">
        <v>7669</v>
      </c>
      <c r="E425" s="271">
        <f t="shared" si="6"/>
        <v>4</v>
      </c>
    </row>
    <row r="426" spans="1:5">
      <c r="A426" s="5" t="s">
        <v>3329</v>
      </c>
      <c r="B426" s="5" t="s">
        <v>2170</v>
      </c>
      <c r="C426" s="5" t="s">
        <v>7670</v>
      </c>
      <c r="D426" t="s">
        <v>7671</v>
      </c>
      <c r="E426" s="271">
        <f t="shared" si="6"/>
        <v>4</v>
      </c>
    </row>
    <row r="427" spans="1:5">
      <c r="A427" s="5" t="s">
        <v>3329</v>
      </c>
      <c r="B427" s="5" t="s">
        <v>2170</v>
      </c>
      <c r="C427" s="5" t="s">
        <v>7672</v>
      </c>
      <c r="D427" t="s">
        <v>7673</v>
      </c>
      <c r="E427" s="271">
        <f t="shared" si="6"/>
        <v>4</v>
      </c>
    </row>
    <row r="428" spans="1:5">
      <c r="A428" t="s">
        <v>3329</v>
      </c>
      <c r="B428" s="5" t="s">
        <v>2170</v>
      </c>
      <c r="C428" s="5" t="s">
        <v>7674</v>
      </c>
      <c r="D428" t="s">
        <v>7675</v>
      </c>
      <c r="E428" s="271">
        <f t="shared" si="6"/>
        <v>4</v>
      </c>
    </row>
    <row r="429" spans="1:5">
      <c r="A429" t="s">
        <v>3338</v>
      </c>
      <c r="B429" s="5" t="s">
        <v>2170</v>
      </c>
      <c r="C429" s="5" t="s">
        <v>7041</v>
      </c>
      <c r="D429" t="s">
        <v>7042</v>
      </c>
      <c r="E429" s="271">
        <f t="shared" si="6"/>
        <v>4</v>
      </c>
    </row>
    <row r="430" spans="1:5">
      <c r="A430" t="s">
        <v>3338</v>
      </c>
      <c r="B430" t="s">
        <v>2170</v>
      </c>
      <c r="C430" s="5" t="s">
        <v>7043</v>
      </c>
      <c r="D430" t="s">
        <v>7676</v>
      </c>
      <c r="E430" s="271">
        <f t="shared" si="6"/>
        <v>4</v>
      </c>
    </row>
    <row r="431" spans="1:5">
      <c r="A431" t="s">
        <v>4407</v>
      </c>
      <c r="B431" t="s">
        <v>2170</v>
      </c>
      <c r="C431" s="5" t="s">
        <v>7565</v>
      </c>
      <c r="D431" t="s">
        <v>7677</v>
      </c>
      <c r="E431" s="271">
        <f t="shared" si="6"/>
        <v>4</v>
      </c>
    </row>
    <row r="432" spans="1:5">
      <c r="A432" t="s">
        <v>4407</v>
      </c>
      <c r="B432" t="s">
        <v>2170</v>
      </c>
      <c r="C432" s="5" t="s">
        <v>7678</v>
      </c>
      <c r="D432" t="s">
        <v>7679</v>
      </c>
      <c r="E432" s="271">
        <f t="shared" si="6"/>
        <v>4</v>
      </c>
    </row>
    <row r="433" spans="1:5">
      <c r="A433" s="5" t="s">
        <v>4407</v>
      </c>
      <c r="B433" s="5" t="s">
        <v>2170</v>
      </c>
      <c r="C433" s="5" t="s">
        <v>7680</v>
      </c>
      <c r="D433" t="s">
        <v>7681</v>
      </c>
      <c r="E433" s="271">
        <f t="shared" si="6"/>
        <v>4</v>
      </c>
    </row>
    <row r="434" spans="1:5">
      <c r="A434" s="5" t="s">
        <v>4086</v>
      </c>
      <c r="B434" s="5" t="s">
        <v>2170</v>
      </c>
      <c r="C434" s="5" t="s">
        <v>7682</v>
      </c>
      <c r="D434" t="s">
        <v>7683</v>
      </c>
      <c r="E434" s="271">
        <f t="shared" si="6"/>
        <v>4</v>
      </c>
    </row>
    <row r="435" spans="1:5">
      <c r="A435" s="5" t="s">
        <v>4086</v>
      </c>
      <c r="B435" s="5" t="s">
        <v>2170</v>
      </c>
      <c r="C435" s="5" t="s">
        <v>7582</v>
      </c>
      <c r="D435" t="s">
        <v>7684</v>
      </c>
      <c r="E435" s="271">
        <f t="shared" si="6"/>
        <v>4</v>
      </c>
    </row>
    <row r="436" spans="1:5">
      <c r="A436" s="5" t="s">
        <v>4086</v>
      </c>
      <c r="B436" s="5" t="s">
        <v>2170</v>
      </c>
      <c r="C436" s="5" t="s">
        <v>7685</v>
      </c>
      <c r="D436" t="s">
        <v>7686</v>
      </c>
      <c r="E436" s="271">
        <f t="shared" si="6"/>
        <v>4</v>
      </c>
    </row>
    <row r="437" spans="1:5">
      <c r="A437" s="5" t="s">
        <v>4086</v>
      </c>
      <c r="B437" s="5" t="s">
        <v>2170</v>
      </c>
      <c r="C437" s="5" t="s">
        <v>7592</v>
      </c>
      <c r="D437" t="s">
        <v>7593</v>
      </c>
      <c r="E437" s="271">
        <f t="shared" si="6"/>
        <v>4</v>
      </c>
    </row>
    <row r="438" spans="1:5">
      <c r="A438" s="5" t="s">
        <v>4086</v>
      </c>
      <c r="B438" s="5" t="s">
        <v>2170</v>
      </c>
      <c r="C438" s="5" t="s">
        <v>7687</v>
      </c>
      <c r="D438" t="s">
        <v>7688</v>
      </c>
      <c r="E438" s="271">
        <f t="shared" si="6"/>
        <v>4</v>
      </c>
    </row>
    <row r="439" spans="1:5">
      <c r="A439" t="s">
        <v>4086</v>
      </c>
      <c r="B439" s="5" t="s">
        <v>2170</v>
      </c>
      <c r="C439" s="5" t="s">
        <v>7596</v>
      </c>
      <c r="D439" t="s">
        <v>7689</v>
      </c>
      <c r="E439" s="271">
        <f t="shared" si="6"/>
        <v>4</v>
      </c>
    </row>
    <row r="440" spans="1:5">
      <c r="A440" t="s">
        <v>4086</v>
      </c>
      <c r="B440" s="5" t="s">
        <v>2170</v>
      </c>
      <c r="C440" s="5" t="s">
        <v>7690</v>
      </c>
      <c r="D440" t="s">
        <v>7691</v>
      </c>
      <c r="E440" s="271">
        <f t="shared" si="6"/>
        <v>4</v>
      </c>
    </row>
    <row r="441" spans="1:5">
      <c r="A441" t="s">
        <v>4086</v>
      </c>
      <c r="B441" t="s">
        <v>2170</v>
      </c>
      <c r="C441" s="5" t="s">
        <v>7692</v>
      </c>
      <c r="D441" t="s">
        <v>7693</v>
      </c>
      <c r="E441" s="271">
        <f t="shared" si="6"/>
        <v>4</v>
      </c>
    </row>
    <row r="442" spans="1:5">
      <c r="A442" t="s">
        <v>4086</v>
      </c>
      <c r="B442" t="s">
        <v>2170</v>
      </c>
      <c r="C442" s="5" t="s">
        <v>7694</v>
      </c>
      <c r="D442" t="s">
        <v>7607</v>
      </c>
      <c r="E442" s="271">
        <f t="shared" si="6"/>
        <v>4</v>
      </c>
    </row>
    <row r="443" spans="1:5">
      <c r="A443" t="s">
        <v>4086</v>
      </c>
      <c r="B443" t="s">
        <v>2170</v>
      </c>
      <c r="C443" s="5" t="s">
        <v>7695</v>
      </c>
      <c r="D443" t="s">
        <v>7696</v>
      </c>
      <c r="E443" s="271">
        <f t="shared" si="6"/>
        <v>4</v>
      </c>
    </row>
    <row r="444" spans="1:5">
      <c r="A444" s="5" t="s">
        <v>4086</v>
      </c>
      <c r="B444" s="5" t="s">
        <v>2170</v>
      </c>
      <c r="C444" s="5" t="s">
        <v>7378</v>
      </c>
      <c r="D444" t="s">
        <v>7050</v>
      </c>
      <c r="E444" s="271">
        <f t="shared" si="6"/>
        <v>4</v>
      </c>
    </row>
    <row r="445" spans="1:5">
      <c r="A445" s="5" t="s">
        <v>3341</v>
      </c>
      <c r="B445" s="5" t="s">
        <v>2170</v>
      </c>
      <c r="C445" s="5" t="s">
        <v>7697</v>
      </c>
      <c r="D445" t="s">
        <v>7698</v>
      </c>
      <c r="E445" s="271">
        <f t="shared" si="6"/>
        <v>4</v>
      </c>
    </row>
    <row r="446" spans="1:5">
      <c r="A446" s="5" t="s">
        <v>3341</v>
      </c>
      <c r="B446" s="5" t="s">
        <v>2170</v>
      </c>
      <c r="C446" s="5" t="s">
        <v>7699</v>
      </c>
      <c r="D446" t="s">
        <v>7700</v>
      </c>
      <c r="E446" s="271">
        <f t="shared" si="6"/>
        <v>4</v>
      </c>
    </row>
    <row r="447" spans="1:5">
      <c r="A447" t="s">
        <v>7701</v>
      </c>
      <c r="B447" s="5" t="s">
        <v>2170</v>
      </c>
      <c r="C447" s="79" t="s">
        <v>7702</v>
      </c>
      <c r="D447" t="s">
        <v>7703</v>
      </c>
      <c r="E447" s="271">
        <f t="shared" si="6"/>
        <v>4</v>
      </c>
    </row>
    <row r="448" spans="1:5">
      <c r="A448" s="284" t="s">
        <v>10236</v>
      </c>
      <c r="B448" s="295" t="s">
        <v>2170</v>
      </c>
      <c r="C448" s="296" t="s">
        <v>10237</v>
      </c>
      <c r="D448" s="284" t="s">
        <v>10238</v>
      </c>
      <c r="E448" s="271">
        <f t="shared" si="6"/>
        <v>4</v>
      </c>
    </row>
    <row r="449" spans="1:5">
      <c r="A449" s="284" t="s">
        <v>10236</v>
      </c>
      <c r="B449" s="295" t="s">
        <v>2170</v>
      </c>
      <c r="C449" s="296" t="s">
        <v>10239</v>
      </c>
      <c r="D449" s="284" t="s">
        <v>10240</v>
      </c>
      <c r="E449" s="271">
        <f t="shared" si="6"/>
        <v>4</v>
      </c>
    </row>
    <row r="450" spans="1:5">
      <c r="A450" s="284" t="s">
        <v>10236</v>
      </c>
      <c r="B450" s="295" t="s">
        <v>2170</v>
      </c>
      <c r="C450" s="296" t="s">
        <v>10241</v>
      </c>
      <c r="D450" s="284" t="s">
        <v>10242</v>
      </c>
      <c r="E450" s="271">
        <f t="shared" ref="E450:E513" si="7">LEN(C450)</f>
        <v>4</v>
      </c>
    </row>
    <row r="451" spans="1:5">
      <c r="A451" s="5" t="s">
        <v>3349</v>
      </c>
      <c r="B451" s="5" t="s">
        <v>2170</v>
      </c>
      <c r="C451" s="5" t="s">
        <v>7704</v>
      </c>
      <c r="D451" t="s">
        <v>7705</v>
      </c>
      <c r="E451" s="271">
        <f t="shared" si="7"/>
        <v>4</v>
      </c>
    </row>
    <row r="452" spans="1:5">
      <c r="A452" s="5" t="s">
        <v>3349</v>
      </c>
      <c r="B452" s="5" t="s">
        <v>2170</v>
      </c>
      <c r="C452" s="79" t="s">
        <v>7706</v>
      </c>
      <c r="D452" t="s">
        <v>7707</v>
      </c>
      <c r="E452" s="271">
        <f t="shared" si="7"/>
        <v>4</v>
      </c>
    </row>
    <row r="453" spans="1:5">
      <c r="A453" s="5" t="s">
        <v>3349</v>
      </c>
      <c r="B453" s="5" t="s">
        <v>2170</v>
      </c>
      <c r="C453" s="79" t="s">
        <v>7708</v>
      </c>
      <c r="D453" t="s">
        <v>7709</v>
      </c>
      <c r="E453" s="271">
        <f t="shared" si="7"/>
        <v>4</v>
      </c>
    </row>
    <row r="454" spans="1:5">
      <c r="A454" s="5" t="s">
        <v>2632</v>
      </c>
      <c r="B454" s="5" t="s">
        <v>2170</v>
      </c>
      <c r="C454" s="5" t="s">
        <v>7710</v>
      </c>
      <c r="D454" t="s">
        <v>7711</v>
      </c>
      <c r="E454" s="271">
        <f t="shared" si="7"/>
        <v>4</v>
      </c>
    </row>
    <row r="455" spans="1:5">
      <c r="A455" s="5" t="s">
        <v>2632</v>
      </c>
      <c r="B455" s="5" t="s">
        <v>2170</v>
      </c>
      <c r="C455" s="5" t="s">
        <v>7712</v>
      </c>
      <c r="D455" t="s">
        <v>7713</v>
      </c>
      <c r="E455" s="271">
        <f t="shared" si="7"/>
        <v>4</v>
      </c>
    </row>
    <row r="456" spans="1:5">
      <c r="A456" t="s">
        <v>2632</v>
      </c>
      <c r="B456" s="5" t="s">
        <v>2170</v>
      </c>
      <c r="C456" s="5" t="s">
        <v>7714</v>
      </c>
      <c r="D456" t="s">
        <v>7715</v>
      </c>
      <c r="E456" s="271">
        <f t="shared" si="7"/>
        <v>4</v>
      </c>
    </row>
    <row r="457" spans="1:5">
      <c r="A457" t="s">
        <v>2632</v>
      </c>
      <c r="B457" s="5" t="s">
        <v>2170</v>
      </c>
      <c r="C457" s="5" t="s">
        <v>7716</v>
      </c>
      <c r="D457" t="s">
        <v>7717</v>
      </c>
      <c r="E457" s="271">
        <f t="shared" si="7"/>
        <v>4</v>
      </c>
    </row>
    <row r="458" spans="1:5">
      <c r="A458" t="s">
        <v>2632</v>
      </c>
      <c r="B458" t="s">
        <v>2170</v>
      </c>
      <c r="C458" s="5" t="s">
        <v>7718</v>
      </c>
      <c r="D458" t="s">
        <v>7719</v>
      </c>
      <c r="E458" s="271">
        <f t="shared" si="7"/>
        <v>4</v>
      </c>
    </row>
    <row r="459" spans="1:5">
      <c r="A459" t="s">
        <v>2632</v>
      </c>
      <c r="B459" t="s">
        <v>2170</v>
      </c>
      <c r="C459" s="5" t="s">
        <v>7720</v>
      </c>
      <c r="D459" t="s">
        <v>7721</v>
      </c>
      <c r="E459" s="271">
        <f t="shared" si="7"/>
        <v>4</v>
      </c>
    </row>
    <row r="460" spans="1:5">
      <c r="A460" t="s">
        <v>2643</v>
      </c>
      <c r="B460" t="s">
        <v>2170</v>
      </c>
      <c r="C460" s="5" t="s">
        <v>7722</v>
      </c>
      <c r="D460" t="s">
        <v>7723</v>
      </c>
      <c r="E460" s="271">
        <f t="shared" si="7"/>
        <v>4</v>
      </c>
    </row>
    <row r="461" spans="1:5">
      <c r="A461" s="5" t="s">
        <v>2643</v>
      </c>
      <c r="B461" s="5" t="s">
        <v>2170</v>
      </c>
      <c r="C461" s="5" t="s">
        <v>7724</v>
      </c>
      <c r="D461" t="s">
        <v>7725</v>
      </c>
      <c r="E461" s="271">
        <f t="shared" si="7"/>
        <v>4</v>
      </c>
    </row>
    <row r="462" spans="1:5">
      <c r="A462" s="5" t="s">
        <v>5807</v>
      </c>
      <c r="B462" s="5" t="s">
        <v>2170</v>
      </c>
      <c r="C462" s="5" t="s">
        <v>7726</v>
      </c>
      <c r="D462" t="s">
        <v>7727</v>
      </c>
      <c r="E462" s="271">
        <f t="shared" si="7"/>
        <v>4</v>
      </c>
    </row>
    <row r="463" spans="1:5">
      <c r="A463" s="5" t="s">
        <v>5807</v>
      </c>
      <c r="B463" s="5" t="s">
        <v>2170</v>
      </c>
      <c r="C463" s="5" t="s">
        <v>7728</v>
      </c>
      <c r="D463" t="s">
        <v>7729</v>
      </c>
      <c r="E463" s="271">
        <f t="shared" si="7"/>
        <v>4</v>
      </c>
    </row>
    <row r="464" spans="1:5">
      <c r="A464" s="5" t="s">
        <v>1861</v>
      </c>
      <c r="B464" s="5" t="s">
        <v>2170</v>
      </c>
      <c r="C464" s="5" t="s">
        <v>7730</v>
      </c>
      <c r="D464" t="s">
        <v>7731</v>
      </c>
      <c r="E464" s="271">
        <f t="shared" si="7"/>
        <v>4</v>
      </c>
    </row>
    <row r="465" spans="1:5">
      <c r="A465" s="5" t="s">
        <v>1861</v>
      </c>
      <c r="B465" s="5" t="s">
        <v>2170</v>
      </c>
      <c r="C465" s="5" t="s">
        <v>7732</v>
      </c>
      <c r="D465" t="s">
        <v>7255</v>
      </c>
      <c r="E465" s="271">
        <f t="shared" si="7"/>
        <v>4</v>
      </c>
    </row>
    <row r="466" spans="1:5">
      <c r="A466" s="5" t="s">
        <v>1861</v>
      </c>
      <c r="B466" s="5" t="s">
        <v>2170</v>
      </c>
      <c r="C466" s="5" t="s">
        <v>7733</v>
      </c>
      <c r="D466" t="s">
        <v>7734</v>
      </c>
      <c r="E466" s="271">
        <f t="shared" si="7"/>
        <v>4</v>
      </c>
    </row>
    <row r="467" spans="1:5">
      <c r="A467" t="s">
        <v>1861</v>
      </c>
      <c r="B467" s="5" t="s">
        <v>2170</v>
      </c>
      <c r="C467" s="5" t="s">
        <v>7735</v>
      </c>
      <c r="D467" t="s">
        <v>7736</v>
      </c>
      <c r="E467" s="271">
        <f t="shared" si="7"/>
        <v>4</v>
      </c>
    </row>
    <row r="468" spans="1:5">
      <c r="A468" t="s">
        <v>1861</v>
      </c>
      <c r="B468" s="5" t="s">
        <v>2170</v>
      </c>
      <c r="C468" s="5" t="s">
        <v>7737</v>
      </c>
      <c r="D468" t="s">
        <v>7738</v>
      </c>
      <c r="E468" s="271">
        <f t="shared" si="7"/>
        <v>4</v>
      </c>
    </row>
    <row r="469" spans="1:5">
      <c r="A469" t="s">
        <v>1861</v>
      </c>
      <c r="B469" t="s">
        <v>2170</v>
      </c>
      <c r="C469" s="5" t="s">
        <v>7739</v>
      </c>
      <c r="D469" t="s">
        <v>7740</v>
      </c>
      <c r="E469" s="271">
        <f t="shared" si="7"/>
        <v>4</v>
      </c>
    </row>
    <row r="470" spans="1:5">
      <c r="A470" t="s">
        <v>3360</v>
      </c>
      <c r="B470" t="s">
        <v>2170</v>
      </c>
      <c r="C470" s="5" t="s">
        <v>7741</v>
      </c>
      <c r="D470" t="s">
        <v>7742</v>
      </c>
      <c r="E470" s="271">
        <f t="shared" si="7"/>
        <v>4</v>
      </c>
    </row>
    <row r="471" spans="1:5">
      <c r="A471" t="s">
        <v>3360</v>
      </c>
      <c r="B471" t="s">
        <v>2170</v>
      </c>
      <c r="C471" s="5" t="s">
        <v>7732</v>
      </c>
      <c r="D471" t="s">
        <v>7255</v>
      </c>
      <c r="E471" s="271">
        <f t="shared" si="7"/>
        <v>4</v>
      </c>
    </row>
    <row r="472" spans="1:5">
      <c r="A472" s="5" t="s">
        <v>3360</v>
      </c>
      <c r="B472" s="5" t="s">
        <v>2170</v>
      </c>
      <c r="C472" s="5" t="s">
        <v>7743</v>
      </c>
      <c r="D472" t="s">
        <v>7744</v>
      </c>
      <c r="E472" s="271">
        <f t="shared" si="7"/>
        <v>4</v>
      </c>
    </row>
    <row r="473" spans="1:5">
      <c r="A473" s="5" t="s">
        <v>3360</v>
      </c>
      <c r="B473" s="5" t="s">
        <v>2170</v>
      </c>
      <c r="C473" s="5" t="s">
        <v>7733</v>
      </c>
      <c r="D473" t="s">
        <v>7734</v>
      </c>
      <c r="E473" s="271">
        <f t="shared" si="7"/>
        <v>4</v>
      </c>
    </row>
    <row r="474" spans="1:5">
      <c r="A474" s="5" t="s">
        <v>3360</v>
      </c>
      <c r="B474" s="5" t="s">
        <v>2170</v>
      </c>
      <c r="C474" s="5" t="s">
        <v>7745</v>
      </c>
      <c r="D474" t="s">
        <v>7746</v>
      </c>
      <c r="E474" s="271">
        <f t="shared" si="7"/>
        <v>4</v>
      </c>
    </row>
    <row r="475" spans="1:5">
      <c r="A475" s="5" t="s">
        <v>3360</v>
      </c>
      <c r="B475" s="5" t="s">
        <v>2170</v>
      </c>
      <c r="C475" s="5" t="s">
        <v>7747</v>
      </c>
      <c r="D475" t="s">
        <v>7259</v>
      </c>
      <c r="E475" s="271">
        <f t="shared" si="7"/>
        <v>4</v>
      </c>
    </row>
    <row r="476" spans="1:5">
      <c r="A476" s="5" t="s">
        <v>3360</v>
      </c>
      <c r="B476" s="5" t="s">
        <v>2170</v>
      </c>
      <c r="C476" s="5" t="s">
        <v>7748</v>
      </c>
      <c r="D476" t="s">
        <v>7749</v>
      </c>
      <c r="E476" s="271">
        <f t="shared" si="7"/>
        <v>4</v>
      </c>
    </row>
    <row r="477" spans="1:5">
      <c r="A477" t="s">
        <v>3360</v>
      </c>
      <c r="B477" s="5" t="s">
        <v>2170</v>
      </c>
      <c r="C477" s="5" t="s">
        <v>7571</v>
      </c>
      <c r="D477" t="s">
        <v>7572</v>
      </c>
      <c r="E477" s="271">
        <f t="shared" si="7"/>
        <v>4</v>
      </c>
    </row>
    <row r="478" spans="1:5">
      <c r="A478" t="s">
        <v>3363</v>
      </c>
      <c r="B478" s="5" t="s">
        <v>2170</v>
      </c>
      <c r="C478" s="5" t="s">
        <v>7750</v>
      </c>
      <c r="D478" t="s">
        <v>7751</v>
      </c>
      <c r="E478" s="271">
        <f t="shared" si="7"/>
        <v>4</v>
      </c>
    </row>
    <row r="479" spans="1:5">
      <c r="A479" t="s">
        <v>3363</v>
      </c>
      <c r="B479" t="s">
        <v>2170</v>
      </c>
      <c r="C479" s="5" t="s">
        <v>7752</v>
      </c>
      <c r="D479" t="s">
        <v>7753</v>
      </c>
      <c r="E479" s="271">
        <f t="shared" si="7"/>
        <v>4</v>
      </c>
    </row>
    <row r="480" spans="1:5">
      <c r="A480" t="s">
        <v>3366</v>
      </c>
      <c r="B480" t="s">
        <v>2170</v>
      </c>
      <c r="C480" s="5" t="s">
        <v>7041</v>
      </c>
      <c r="D480" t="s">
        <v>7042</v>
      </c>
      <c r="E480" s="271">
        <f t="shared" si="7"/>
        <v>4</v>
      </c>
    </row>
    <row r="481" spans="1:5">
      <c r="A481" s="5" t="s">
        <v>3366</v>
      </c>
      <c r="B481" s="5" t="s">
        <v>2170</v>
      </c>
      <c r="C481" s="5" t="s">
        <v>7754</v>
      </c>
      <c r="D481" t="s">
        <v>7048</v>
      </c>
      <c r="E481" s="271">
        <f t="shared" si="7"/>
        <v>4</v>
      </c>
    </row>
    <row r="482" spans="1:5">
      <c r="A482" s="5" t="s">
        <v>3366</v>
      </c>
      <c r="B482" s="5" t="s">
        <v>2170</v>
      </c>
      <c r="C482" s="5" t="s">
        <v>7755</v>
      </c>
      <c r="D482" t="s">
        <v>7050</v>
      </c>
      <c r="E482" s="271">
        <f t="shared" si="7"/>
        <v>4</v>
      </c>
    </row>
    <row r="483" spans="1:5">
      <c r="A483" s="5" t="s">
        <v>3366</v>
      </c>
      <c r="B483" s="5" t="s">
        <v>2170</v>
      </c>
      <c r="C483" s="5" t="s">
        <v>7043</v>
      </c>
      <c r="D483" t="s">
        <v>7044</v>
      </c>
      <c r="E483" s="271">
        <f t="shared" si="7"/>
        <v>4</v>
      </c>
    </row>
    <row r="484" spans="1:5">
      <c r="A484" s="5" t="s">
        <v>6905</v>
      </c>
      <c r="B484" s="5" t="s">
        <v>2170</v>
      </c>
      <c r="C484" s="5" t="s">
        <v>7756</v>
      </c>
      <c r="D484" t="s">
        <v>7757</v>
      </c>
      <c r="E484" s="271">
        <f t="shared" si="7"/>
        <v>4</v>
      </c>
    </row>
    <row r="485" spans="1:5">
      <c r="A485" s="5" t="s">
        <v>6905</v>
      </c>
      <c r="B485" s="5" t="s">
        <v>2170</v>
      </c>
      <c r="C485" s="5" t="s">
        <v>7003</v>
      </c>
      <c r="D485" t="s">
        <v>7660</v>
      </c>
      <c r="E485" s="271">
        <f t="shared" si="7"/>
        <v>4</v>
      </c>
    </row>
    <row r="486" spans="1:5">
      <c r="A486" s="5" t="s">
        <v>6905</v>
      </c>
      <c r="B486" s="5" t="s">
        <v>2170</v>
      </c>
      <c r="C486" s="5" t="s">
        <v>7005</v>
      </c>
      <c r="D486" t="s">
        <v>7663</v>
      </c>
      <c r="E486" s="271">
        <f t="shared" si="7"/>
        <v>4</v>
      </c>
    </row>
    <row r="487" spans="1:5">
      <c r="A487" t="s">
        <v>4092</v>
      </c>
      <c r="B487" s="5" t="s">
        <v>2170</v>
      </c>
      <c r="C487" s="5" t="s">
        <v>7755</v>
      </c>
      <c r="D487" t="s">
        <v>7050</v>
      </c>
      <c r="E487" s="271">
        <f t="shared" si="7"/>
        <v>4</v>
      </c>
    </row>
    <row r="488" spans="1:5">
      <c r="A488" t="s">
        <v>4092</v>
      </c>
      <c r="B488" s="5" t="s">
        <v>2170</v>
      </c>
      <c r="C488" s="5" t="s">
        <v>7592</v>
      </c>
      <c r="D488" t="s">
        <v>7593</v>
      </c>
      <c r="E488" s="271">
        <f t="shared" si="7"/>
        <v>4</v>
      </c>
    </row>
    <row r="489" spans="1:5">
      <c r="A489" t="s">
        <v>4092</v>
      </c>
      <c r="B489" t="s">
        <v>2170</v>
      </c>
      <c r="C489" s="5" t="s">
        <v>7596</v>
      </c>
      <c r="D489" t="s">
        <v>7689</v>
      </c>
      <c r="E489" s="271">
        <f t="shared" si="7"/>
        <v>4</v>
      </c>
    </row>
    <row r="490" spans="1:5">
      <c r="A490" t="s">
        <v>4092</v>
      </c>
      <c r="B490" t="s">
        <v>2170</v>
      </c>
      <c r="C490" s="5" t="s">
        <v>7758</v>
      </c>
      <c r="D490" t="s">
        <v>7759</v>
      </c>
      <c r="E490" s="271">
        <f t="shared" si="7"/>
        <v>4</v>
      </c>
    </row>
    <row r="491" spans="1:5">
      <c r="A491" t="s">
        <v>4092</v>
      </c>
      <c r="B491" t="s">
        <v>2170</v>
      </c>
      <c r="C491" s="5" t="s">
        <v>7218</v>
      </c>
      <c r="D491" t="s">
        <v>7219</v>
      </c>
      <c r="E491" s="271">
        <f t="shared" si="7"/>
        <v>4</v>
      </c>
    </row>
    <row r="492" spans="1:5">
      <c r="A492" s="5" t="s">
        <v>5012</v>
      </c>
      <c r="B492" s="5" t="s">
        <v>2170</v>
      </c>
      <c r="C492" s="5" t="s">
        <v>7760</v>
      </c>
      <c r="D492" t="s">
        <v>7761</v>
      </c>
      <c r="E492" s="271">
        <f t="shared" si="7"/>
        <v>4</v>
      </c>
    </row>
    <row r="493" spans="1:5">
      <c r="A493" s="5" t="s">
        <v>5012</v>
      </c>
      <c r="B493" t="s">
        <v>2170</v>
      </c>
      <c r="C493" s="5" t="s">
        <v>7762</v>
      </c>
      <c r="D493" t="s">
        <v>7763</v>
      </c>
      <c r="E493" s="271">
        <f t="shared" si="7"/>
        <v>4</v>
      </c>
    </row>
    <row r="494" spans="1:5">
      <c r="A494" s="5" t="s">
        <v>5012</v>
      </c>
      <c r="B494" s="5" t="s">
        <v>2170</v>
      </c>
      <c r="C494" s="5" t="s">
        <v>7565</v>
      </c>
      <c r="D494" t="s">
        <v>7566</v>
      </c>
      <c r="E494" s="271">
        <f t="shared" si="7"/>
        <v>4</v>
      </c>
    </row>
    <row r="495" spans="1:5">
      <c r="A495" s="5" t="s">
        <v>5012</v>
      </c>
      <c r="B495" s="5" t="s">
        <v>2170</v>
      </c>
      <c r="C495" s="5" t="s">
        <v>7764</v>
      </c>
      <c r="D495" t="s">
        <v>7765</v>
      </c>
      <c r="E495" s="271">
        <f t="shared" si="7"/>
        <v>4</v>
      </c>
    </row>
    <row r="496" spans="1:5">
      <c r="A496" s="5" t="s">
        <v>5012</v>
      </c>
      <c r="B496" t="s">
        <v>2170</v>
      </c>
      <c r="C496" s="5" t="s">
        <v>10841</v>
      </c>
      <c r="D496" t="s">
        <v>10840</v>
      </c>
      <c r="E496" s="271">
        <f t="shared" si="7"/>
        <v>4</v>
      </c>
    </row>
    <row r="497" spans="1:5">
      <c r="A497" s="5" t="s">
        <v>5012</v>
      </c>
      <c r="B497" s="5" t="s">
        <v>2170</v>
      </c>
      <c r="C497" s="5" t="s">
        <v>7766</v>
      </c>
      <c r="D497" t="s">
        <v>7767</v>
      </c>
      <c r="E497" s="271">
        <f t="shared" si="7"/>
        <v>4</v>
      </c>
    </row>
    <row r="498" spans="1:5">
      <c r="A498" s="5" t="s">
        <v>5012</v>
      </c>
      <c r="B498" s="5" t="s">
        <v>2170</v>
      </c>
      <c r="C498" s="5" t="s">
        <v>7768</v>
      </c>
      <c r="D498" t="s">
        <v>7769</v>
      </c>
      <c r="E498" s="271">
        <f t="shared" si="7"/>
        <v>4</v>
      </c>
    </row>
    <row r="499" spans="1:5">
      <c r="A499" s="5" t="s">
        <v>5012</v>
      </c>
      <c r="B499" s="5" t="s">
        <v>2170</v>
      </c>
      <c r="C499" s="5" t="s">
        <v>7770</v>
      </c>
      <c r="D499" t="s">
        <v>7771</v>
      </c>
      <c r="E499" s="271">
        <f t="shared" si="7"/>
        <v>4</v>
      </c>
    </row>
    <row r="500" spans="1:5">
      <c r="A500" s="5" t="s">
        <v>5012</v>
      </c>
      <c r="B500" s="5" t="s">
        <v>2170</v>
      </c>
      <c r="C500" s="5" t="s">
        <v>7772</v>
      </c>
      <c r="D500" t="s">
        <v>7773</v>
      </c>
      <c r="E500" s="271">
        <f t="shared" si="7"/>
        <v>4</v>
      </c>
    </row>
    <row r="501" spans="1:5">
      <c r="A501" s="5" t="s">
        <v>5012</v>
      </c>
      <c r="B501" t="s">
        <v>2170</v>
      </c>
      <c r="C501" s="5" t="s">
        <v>7774</v>
      </c>
      <c r="D501" t="s">
        <v>7775</v>
      </c>
      <c r="E501" s="271">
        <f t="shared" si="7"/>
        <v>4</v>
      </c>
    </row>
    <row r="502" spans="1:5">
      <c r="A502" s="5" t="s">
        <v>5012</v>
      </c>
      <c r="B502" t="s">
        <v>2170</v>
      </c>
      <c r="C502" s="5" t="s">
        <v>10838</v>
      </c>
      <c r="D502" t="s">
        <v>10839</v>
      </c>
      <c r="E502" s="271">
        <f t="shared" si="7"/>
        <v>4</v>
      </c>
    </row>
    <row r="503" spans="1:5">
      <c r="A503" s="5" t="s">
        <v>1491</v>
      </c>
      <c r="B503" s="5" t="s">
        <v>2170</v>
      </c>
      <c r="C503" s="5" t="s">
        <v>7776</v>
      </c>
      <c r="D503" t="s">
        <v>7777</v>
      </c>
      <c r="E503" s="271">
        <f t="shared" si="7"/>
        <v>4</v>
      </c>
    </row>
    <row r="504" spans="1:5">
      <c r="A504" s="5" t="s">
        <v>1491</v>
      </c>
      <c r="B504" s="5" t="s">
        <v>2170</v>
      </c>
      <c r="C504" s="5" t="s">
        <v>7778</v>
      </c>
      <c r="D504" t="s">
        <v>7779</v>
      </c>
      <c r="E504" s="271">
        <f t="shared" si="7"/>
        <v>4</v>
      </c>
    </row>
    <row r="505" spans="1:5">
      <c r="A505" s="5" t="s">
        <v>1491</v>
      </c>
      <c r="B505" s="5" t="s">
        <v>2170</v>
      </c>
      <c r="C505" s="5" t="s">
        <v>7780</v>
      </c>
      <c r="D505" t="s">
        <v>7781</v>
      </c>
      <c r="E505" s="271">
        <f t="shared" si="7"/>
        <v>4</v>
      </c>
    </row>
    <row r="506" spans="1:5">
      <c r="A506" s="5" t="s">
        <v>1491</v>
      </c>
      <c r="B506" s="5" t="s">
        <v>2170</v>
      </c>
      <c r="C506" s="5" t="s">
        <v>7782</v>
      </c>
      <c r="D506" t="s">
        <v>7783</v>
      </c>
      <c r="E506" s="271">
        <f t="shared" si="7"/>
        <v>4</v>
      </c>
    </row>
    <row r="507" spans="1:5">
      <c r="A507" s="5" t="s">
        <v>1491</v>
      </c>
      <c r="B507" s="5" t="s">
        <v>2170</v>
      </c>
      <c r="C507" s="5" t="s">
        <v>7784</v>
      </c>
      <c r="D507" t="s">
        <v>7785</v>
      </c>
      <c r="E507" s="271">
        <f t="shared" si="7"/>
        <v>4</v>
      </c>
    </row>
    <row r="508" spans="1:5">
      <c r="A508" s="5" t="s">
        <v>1491</v>
      </c>
      <c r="B508" s="5" t="s">
        <v>2170</v>
      </c>
      <c r="C508" s="5" t="s">
        <v>7786</v>
      </c>
      <c r="D508" t="s">
        <v>7787</v>
      </c>
      <c r="E508" s="271">
        <f t="shared" si="7"/>
        <v>4</v>
      </c>
    </row>
    <row r="509" spans="1:5">
      <c r="A509" t="s">
        <v>1491</v>
      </c>
      <c r="B509" s="5" t="s">
        <v>2170</v>
      </c>
      <c r="C509" s="5" t="s">
        <v>7788</v>
      </c>
      <c r="D509" t="s">
        <v>7789</v>
      </c>
      <c r="E509" s="271">
        <f t="shared" si="7"/>
        <v>4</v>
      </c>
    </row>
    <row r="510" spans="1:5">
      <c r="A510" s="284" t="s">
        <v>10243</v>
      </c>
      <c r="B510" s="295" t="s">
        <v>2170</v>
      </c>
      <c r="C510" s="296" t="s">
        <v>8634</v>
      </c>
      <c r="D510" s="284" t="s">
        <v>10244</v>
      </c>
      <c r="E510" s="271">
        <f t="shared" si="7"/>
        <v>4</v>
      </c>
    </row>
    <row r="511" spans="1:5">
      <c r="A511" s="284" t="s">
        <v>10243</v>
      </c>
      <c r="B511" s="295" t="s">
        <v>2170</v>
      </c>
      <c r="C511" s="296" t="s">
        <v>10245</v>
      </c>
      <c r="D511" s="284" t="s">
        <v>10246</v>
      </c>
      <c r="E511" s="271">
        <f t="shared" si="7"/>
        <v>4</v>
      </c>
    </row>
    <row r="512" spans="1:5">
      <c r="A512" s="284" t="s">
        <v>10243</v>
      </c>
      <c r="B512" s="295" t="s">
        <v>2170</v>
      </c>
      <c r="C512" s="296" t="s">
        <v>10247</v>
      </c>
      <c r="D512" s="284" t="s">
        <v>10248</v>
      </c>
      <c r="E512" s="271">
        <f t="shared" si="7"/>
        <v>4</v>
      </c>
    </row>
    <row r="513" spans="1:5">
      <c r="A513" s="284" t="s">
        <v>10243</v>
      </c>
      <c r="B513" s="295" t="s">
        <v>2170</v>
      </c>
      <c r="C513" s="296" t="s">
        <v>7460</v>
      </c>
      <c r="D513" s="284" t="s">
        <v>10249</v>
      </c>
      <c r="E513" s="271">
        <f t="shared" si="7"/>
        <v>4</v>
      </c>
    </row>
    <row r="514" spans="1:5">
      <c r="A514" t="s">
        <v>4925</v>
      </c>
      <c r="B514" t="s">
        <v>2170</v>
      </c>
      <c r="C514" s="5" t="s">
        <v>7790</v>
      </c>
      <c r="D514" t="s">
        <v>7791</v>
      </c>
      <c r="E514" s="271">
        <f t="shared" ref="E514:E577" si="8">LEN(C514)</f>
        <v>4</v>
      </c>
    </row>
    <row r="515" spans="1:5">
      <c r="A515" t="s">
        <v>4925</v>
      </c>
      <c r="B515" t="s">
        <v>2170</v>
      </c>
      <c r="C515" s="5" t="s">
        <v>7792</v>
      </c>
      <c r="D515" t="s">
        <v>7793</v>
      </c>
      <c r="E515" s="271">
        <f t="shared" si="8"/>
        <v>4</v>
      </c>
    </row>
    <row r="516" spans="1:5">
      <c r="A516" s="5" t="s">
        <v>4925</v>
      </c>
      <c r="B516" s="5" t="s">
        <v>2170</v>
      </c>
      <c r="C516" s="5" t="s">
        <v>7794</v>
      </c>
      <c r="D516" t="s">
        <v>7795</v>
      </c>
      <c r="E516" s="271">
        <f t="shared" si="8"/>
        <v>4</v>
      </c>
    </row>
    <row r="517" spans="1:5">
      <c r="A517" s="5" t="s">
        <v>4925</v>
      </c>
      <c r="B517" s="5" t="s">
        <v>2170</v>
      </c>
      <c r="C517" s="5" t="s">
        <v>7796</v>
      </c>
      <c r="D517" t="s">
        <v>7797</v>
      </c>
      <c r="E517" s="271">
        <f t="shared" si="8"/>
        <v>4</v>
      </c>
    </row>
    <row r="518" spans="1:5">
      <c r="A518" s="5" t="s">
        <v>4925</v>
      </c>
      <c r="B518" s="5" t="s">
        <v>2170</v>
      </c>
      <c r="C518" s="5" t="s">
        <v>7798</v>
      </c>
      <c r="D518" t="s">
        <v>7799</v>
      </c>
      <c r="E518" s="271">
        <f t="shared" si="8"/>
        <v>4</v>
      </c>
    </row>
    <row r="519" spans="1:5">
      <c r="A519" s="5" t="s">
        <v>4925</v>
      </c>
      <c r="B519" s="5" t="s">
        <v>2170</v>
      </c>
      <c r="C519" s="5" t="s">
        <v>7800</v>
      </c>
      <c r="D519" t="s">
        <v>7801</v>
      </c>
      <c r="E519" s="271">
        <f t="shared" si="8"/>
        <v>4</v>
      </c>
    </row>
    <row r="520" spans="1:5">
      <c r="A520" s="5" t="s">
        <v>4925</v>
      </c>
      <c r="B520" s="5" t="s">
        <v>2170</v>
      </c>
      <c r="C520" s="5" t="s">
        <v>7802</v>
      </c>
      <c r="D520" t="s">
        <v>7803</v>
      </c>
      <c r="E520" s="271">
        <f t="shared" si="8"/>
        <v>4</v>
      </c>
    </row>
    <row r="521" spans="1:5">
      <c r="A521" s="5" t="s">
        <v>4925</v>
      </c>
      <c r="B521" s="5" t="s">
        <v>2170</v>
      </c>
      <c r="C521" s="5" t="s">
        <v>7804</v>
      </c>
      <c r="D521" t="s">
        <v>7805</v>
      </c>
      <c r="E521" s="271">
        <f t="shared" si="8"/>
        <v>4</v>
      </c>
    </row>
    <row r="522" spans="1:5">
      <c r="A522" t="s">
        <v>4925</v>
      </c>
      <c r="B522" s="5" t="s">
        <v>2170</v>
      </c>
      <c r="C522" s="5" t="s">
        <v>7806</v>
      </c>
      <c r="D522" t="s">
        <v>7807</v>
      </c>
      <c r="E522" s="271">
        <f t="shared" si="8"/>
        <v>4</v>
      </c>
    </row>
    <row r="523" spans="1:5">
      <c r="A523" t="s">
        <v>4928</v>
      </c>
      <c r="B523" s="5" t="s">
        <v>2170</v>
      </c>
      <c r="C523" s="5" t="s">
        <v>7808</v>
      </c>
      <c r="D523" t="s">
        <v>7809</v>
      </c>
      <c r="E523" s="271">
        <f t="shared" si="8"/>
        <v>4</v>
      </c>
    </row>
    <row r="524" spans="1:5">
      <c r="A524" t="s">
        <v>4928</v>
      </c>
      <c r="B524" t="s">
        <v>2170</v>
      </c>
      <c r="C524" s="5" t="s">
        <v>7810</v>
      </c>
      <c r="D524" t="s">
        <v>7811</v>
      </c>
      <c r="E524" s="271">
        <f t="shared" si="8"/>
        <v>4</v>
      </c>
    </row>
    <row r="525" spans="1:5">
      <c r="A525" t="s">
        <v>4928</v>
      </c>
      <c r="B525" t="s">
        <v>2170</v>
      </c>
      <c r="C525" s="5" t="s">
        <v>7812</v>
      </c>
      <c r="D525" t="s">
        <v>7813</v>
      </c>
      <c r="E525" s="271">
        <f t="shared" si="8"/>
        <v>4</v>
      </c>
    </row>
    <row r="526" spans="1:5">
      <c r="A526" t="s">
        <v>4928</v>
      </c>
      <c r="B526" t="s">
        <v>2170</v>
      </c>
      <c r="C526" s="5" t="s">
        <v>7814</v>
      </c>
      <c r="D526" t="s">
        <v>7815</v>
      </c>
      <c r="E526" s="271">
        <f t="shared" si="8"/>
        <v>4</v>
      </c>
    </row>
    <row r="527" spans="1:5">
      <c r="A527" s="5" t="s">
        <v>4955</v>
      </c>
      <c r="B527" s="5" t="s">
        <v>2170</v>
      </c>
      <c r="C527" s="5" t="s">
        <v>7816</v>
      </c>
      <c r="D527" t="s">
        <v>7817</v>
      </c>
      <c r="E527" s="271">
        <f t="shared" ref="E527:E553" si="9">LEN(C527)</f>
        <v>4</v>
      </c>
    </row>
    <row r="528" spans="1:5">
      <c r="A528" s="5" t="s">
        <v>4955</v>
      </c>
      <c r="B528" s="5" t="s">
        <v>2170</v>
      </c>
      <c r="C528" s="5" t="s">
        <v>7818</v>
      </c>
      <c r="D528" t="s">
        <v>7819</v>
      </c>
      <c r="E528" s="271">
        <f t="shared" si="9"/>
        <v>4</v>
      </c>
    </row>
    <row r="529" spans="1:5">
      <c r="A529" s="5" t="s">
        <v>1991</v>
      </c>
      <c r="B529" s="5" t="s">
        <v>2170</v>
      </c>
      <c r="C529" s="5" t="s">
        <v>7756</v>
      </c>
      <c r="D529" t="s">
        <v>7820</v>
      </c>
      <c r="E529" s="271">
        <f t="shared" si="9"/>
        <v>4</v>
      </c>
    </row>
    <row r="530" spans="1:5">
      <c r="A530" s="5" t="s">
        <v>1991</v>
      </c>
      <c r="B530" s="5" t="s">
        <v>2170</v>
      </c>
      <c r="C530" s="5" t="s">
        <v>7107</v>
      </c>
      <c r="D530" t="s">
        <v>7821</v>
      </c>
      <c r="E530" s="271">
        <f t="shared" si="9"/>
        <v>4</v>
      </c>
    </row>
    <row r="531" spans="1:5">
      <c r="A531" s="5" t="s">
        <v>4959</v>
      </c>
      <c r="B531" s="5" t="s">
        <v>2170</v>
      </c>
      <c r="C531" s="5" t="s">
        <v>7822</v>
      </c>
      <c r="D531" t="s">
        <v>7823</v>
      </c>
      <c r="E531" s="271">
        <f t="shared" si="9"/>
        <v>4</v>
      </c>
    </row>
    <row r="532" spans="1:5">
      <c r="A532" s="5" t="s">
        <v>4959</v>
      </c>
      <c r="B532" s="5" t="s">
        <v>2170</v>
      </c>
      <c r="C532" s="5" t="s">
        <v>7824</v>
      </c>
      <c r="D532" t="s">
        <v>7825</v>
      </c>
      <c r="E532" s="271">
        <f t="shared" si="9"/>
        <v>4</v>
      </c>
    </row>
    <row r="533" spans="1:5">
      <c r="A533" t="s">
        <v>4959</v>
      </c>
      <c r="B533" s="5" t="s">
        <v>2170</v>
      </c>
      <c r="C533" s="5" t="s">
        <v>7826</v>
      </c>
      <c r="D533" t="s">
        <v>7827</v>
      </c>
      <c r="E533" s="271">
        <f t="shared" si="9"/>
        <v>4</v>
      </c>
    </row>
    <row r="534" spans="1:5">
      <c r="A534" t="s">
        <v>4962</v>
      </c>
      <c r="B534" s="5" t="s">
        <v>2170</v>
      </c>
      <c r="C534" s="5" t="s">
        <v>7828</v>
      </c>
      <c r="D534" t="s">
        <v>7829</v>
      </c>
      <c r="E534" s="271">
        <f t="shared" si="9"/>
        <v>4</v>
      </c>
    </row>
    <row r="535" spans="1:5">
      <c r="A535" t="s">
        <v>4962</v>
      </c>
      <c r="B535" t="s">
        <v>2170</v>
      </c>
      <c r="C535" s="5" t="s">
        <v>7830</v>
      </c>
      <c r="D535" t="s">
        <v>7825</v>
      </c>
      <c r="E535" s="271">
        <f t="shared" si="9"/>
        <v>4</v>
      </c>
    </row>
    <row r="536" spans="1:5">
      <c r="A536" t="s">
        <v>4962</v>
      </c>
      <c r="B536" t="s">
        <v>2170</v>
      </c>
      <c r="C536" s="5" t="s">
        <v>7826</v>
      </c>
      <c r="D536" t="s">
        <v>7827</v>
      </c>
      <c r="E536" s="271">
        <f t="shared" si="9"/>
        <v>4</v>
      </c>
    </row>
    <row r="537" spans="1:5">
      <c r="A537" t="s">
        <v>4962</v>
      </c>
      <c r="B537" t="s">
        <v>2170</v>
      </c>
      <c r="C537" s="5" t="s">
        <v>7276</v>
      </c>
      <c r="D537" t="s">
        <v>7572</v>
      </c>
      <c r="E537" s="271">
        <f t="shared" si="9"/>
        <v>4</v>
      </c>
    </row>
    <row r="538" spans="1:5">
      <c r="A538" s="5" t="s">
        <v>4965</v>
      </c>
      <c r="B538" s="5" t="s">
        <v>2170</v>
      </c>
      <c r="C538" s="5" t="s">
        <v>7831</v>
      </c>
      <c r="D538" t="s">
        <v>7832</v>
      </c>
      <c r="E538" s="271">
        <f t="shared" si="9"/>
        <v>4</v>
      </c>
    </row>
    <row r="539" spans="1:5">
      <c r="A539" s="5" t="s">
        <v>4965</v>
      </c>
      <c r="B539" s="5" t="s">
        <v>2170</v>
      </c>
      <c r="C539" s="5" t="s">
        <v>7833</v>
      </c>
      <c r="D539" t="s">
        <v>7834</v>
      </c>
      <c r="E539" s="271">
        <f t="shared" si="9"/>
        <v>4</v>
      </c>
    </row>
    <row r="540" spans="1:5">
      <c r="A540" s="5" t="s">
        <v>4965</v>
      </c>
      <c r="B540" s="5" t="s">
        <v>2170</v>
      </c>
      <c r="C540" s="5" t="s">
        <v>7835</v>
      </c>
      <c r="D540" t="s">
        <v>7836</v>
      </c>
      <c r="E540" s="271">
        <f t="shared" si="9"/>
        <v>4</v>
      </c>
    </row>
    <row r="541" spans="1:5">
      <c r="A541" s="5" t="s">
        <v>4965</v>
      </c>
      <c r="B541" s="5" t="s">
        <v>2170</v>
      </c>
      <c r="C541" s="5" t="s">
        <v>7837</v>
      </c>
      <c r="D541" t="s">
        <v>7838</v>
      </c>
      <c r="E541" s="271">
        <f t="shared" si="9"/>
        <v>4</v>
      </c>
    </row>
    <row r="542" spans="1:5">
      <c r="A542" t="s">
        <v>10756</v>
      </c>
      <c r="B542" s="5" t="s">
        <v>2170</v>
      </c>
      <c r="C542" s="79" t="s">
        <v>8218</v>
      </c>
      <c r="D542" t="s">
        <v>10759</v>
      </c>
      <c r="E542" s="271">
        <f t="shared" si="9"/>
        <v>4</v>
      </c>
    </row>
    <row r="543" spans="1:5">
      <c r="A543" t="s">
        <v>10756</v>
      </c>
      <c r="B543" s="5" t="s">
        <v>2170</v>
      </c>
      <c r="C543" s="79" t="s">
        <v>10758</v>
      </c>
      <c r="D543" t="s">
        <v>10761</v>
      </c>
      <c r="E543" s="271">
        <f t="shared" si="9"/>
        <v>4</v>
      </c>
    </row>
    <row r="544" spans="1:5">
      <c r="A544" t="s">
        <v>10756</v>
      </c>
      <c r="B544" s="5" t="s">
        <v>2170</v>
      </c>
      <c r="C544" s="79" t="s">
        <v>8546</v>
      </c>
      <c r="D544" t="s">
        <v>10760</v>
      </c>
      <c r="E544" s="271">
        <f t="shared" si="9"/>
        <v>4</v>
      </c>
    </row>
    <row r="545" spans="1:5">
      <c r="A545" t="s">
        <v>11050</v>
      </c>
      <c r="B545" s="5" t="s">
        <v>2170</v>
      </c>
      <c r="C545" s="79" t="s">
        <v>8218</v>
      </c>
      <c r="D545" t="s">
        <v>8528</v>
      </c>
      <c r="E545" s="271">
        <f t="shared" si="9"/>
        <v>4</v>
      </c>
    </row>
    <row r="546" spans="1:5">
      <c r="A546" t="s">
        <v>11050</v>
      </c>
      <c r="B546" s="5" t="s">
        <v>2170</v>
      </c>
      <c r="C546" s="79" t="s">
        <v>11051</v>
      </c>
      <c r="D546" t="s">
        <v>11052</v>
      </c>
      <c r="E546" s="271">
        <f t="shared" si="9"/>
        <v>4</v>
      </c>
    </row>
    <row r="547" spans="1:5">
      <c r="A547" s="5" t="s">
        <v>4976</v>
      </c>
      <c r="B547" s="5" t="s">
        <v>2170</v>
      </c>
      <c r="C547" s="5" t="s">
        <v>7839</v>
      </c>
      <c r="D547" t="s">
        <v>7840</v>
      </c>
      <c r="E547" s="271">
        <f t="shared" si="9"/>
        <v>4</v>
      </c>
    </row>
    <row r="548" spans="1:5">
      <c r="A548" s="5" t="s">
        <v>4976</v>
      </c>
      <c r="B548" s="5" t="s">
        <v>2170</v>
      </c>
      <c r="C548" s="5" t="s">
        <v>7841</v>
      </c>
      <c r="D548" t="s">
        <v>7842</v>
      </c>
      <c r="E548" s="271">
        <f t="shared" si="9"/>
        <v>4</v>
      </c>
    </row>
    <row r="549" spans="1:5">
      <c r="A549" t="s">
        <v>4976</v>
      </c>
      <c r="B549" s="5" t="s">
        <v>2170</v>
      </c>
      <c r="C549" s="5" t="s">
        <v>7843</v>
      </c>
      <c r="D549" t="s">
        <v>7844</v>
      </c>
      <c r="E549" s="271">
        <f t="shared" si="9"/>
        <v>4</v>
      </c>
    </row>
    <row r="550" spans="1:5">
      <c r="A550" t="s">
        <v>4976</v>
      </c>
      <c r="B550" s="5" t="s">
        <v>2170</v>
      </c>
      <c r="C550" s="5" t="s">
        <v>7845</v>
      </c>
      <c r="D550" t="s">
        <v>7846</v>
      </c>
      <c r="E550" s="271">
        <f t="shared" si="9"/>
        <v>4</v>
      </c>
    </row>
    <row r="551" spans="1:5">
      <c r="A551" t="s">
        <v>4976</v>
      </c>
      <c r="B551" t="s">
        <v>2170</v>
      </c>
      <c r="C551" s="5" t="s">
        <v>7847</v>
      </c>
      <c r="D551" t="s">
        <v>7848</v>
      </c>
      <c r="E551" s="271">
        <f t="shared" si="9"/>
        <v>4</v>
      </c>
    </row>
    <row r="552" spans="1:5">
      <c r="A552" t="s">
        <v>4976</v>
      </c>
      <c r="B552" t="s">
        <v>2170</v>
      </c>
      <c r="C552" s="5" t="s">
        <v>7849</v>
      </c>
      <c r="D552" t="s">
        <v>7850</v>
      </c>
      <c r="E552" s="271">
        <f t="shared" si="9"/>
        <v>4</v>
      </c>
    </row>
    <row r="553" spans="1:5">
      <c r="A553" t="s">
        <v>4976</v>
      </c>
      <c r="B553" t="s">
        <v>2170</v>
      </c>
      <c r="C553" s="5" t="s">
        <v>7851</v>
      </c>
      <c r="D553" t="s">
        <v>7852</v>
      </c>
      <c r="E553" s="271">
        <f t="shared" si="9"/>
        <v>4</v>
      </c>
    </row>
    <row r="554" spans="1:5">
      <c r="A554" s="5" t="s">
        <v>2623</v>
      </c>
      <c r="B554" s="5" t="s">
        <v>2170</v>
      </c>
      <c r="C554" s="5" t="s">
        <v>7853</v>
      </c>
      <c r="D554" t="s">
        <v>7854</v>
      </c>
      <c r="E554" s="271">
        <f t="shared" si="8"/>
        <v>4</v>
      </c>
    </row>
    <row r="555" spans="1:5">
      <c r="A555" s="5" t="s">
        <v>2623</v>
      </c>
      <c r="B555" s="5" t="s">
        <v>2170</v>
      </c>
      <c r="C555" s="5" t="s">
        <v>7855</v>
      </c>
      <c r="D555" t="s">
        <v>7856</v>
      </c>
      <c r="E555" s="271">
        <f t="shared" si="8"/>
        <v>4</v>
      </c>
    </row>
    <row r="556" spans="1:5">
      <c r="A556" s="5" t="s">
        <v>2113</v>
      </c>
      <c r="B556" s="5" t="s">
        <v>2170</v>
      </c>
      <c r="C556" s="5" t="s">
        <v>7778</v>
      </c>
      <c r="D556" t="s">
        <v>7779</v>
      </c>
      <c r="E556" s="271">
        <f t="shared" si="8"/>
        <v>4</v>
      </c>
    </row>
    <row r="557" spans="1:5">
      <c r="A557" s="5" t="s">
        <v>2113</v>
      </c>
      <c r="B557" s="5" t="s">
        <v>2170</v>
      </c>
      <c r="C557" s="5" t="s">
        <v>7857</v>
      </c>
      <c r="D557" t="s">
        <v>7858</v>
      </c>
      <c r="E557" s="271">
        <f t="shared" si="8"/>
        <v>4</v>
      </c>
    </row>
    <row r="558" spans="1:5">
      <c r="A558" t="s">
        <v>3720</v>
      </c>
      <c r="B558" s="5" t="s">
        <v>2170</v>
      </c>
      <c r="C558" s="5" t="s">
        <v>7859</v>
      </c>
      <c r="D558" t="s">
        <v>7860</v>
      </c>
      <c r="E558" s="271">
        <f t="shared" si="8"/>
        <v>4</v>
      </c>
    </row>
    <row r="559" spans="1:5">
      <c r="A559" t="s">
        <v>3720</v>
      </c>
      <c r="B559" s="5" t="s">
        <v>2170</v>
      </c>
      <c r="C559" s="5" t="s">
        <v>7480</v>
      </c>
      <c r="D559" t="s">
        <v>7861</v>
      </c>
      <c r="E559" s="271">
        <f t="shared" si="8"/>
        <v>4</v>
      </c>
    </row>
    <row r="560" spans="1:5">
      <c r="A560" t="s">
        <v>3720</v>
      </c>
      <c r="B560" t="s">
        <v>2170</v>
      </c>
      <c r="C560" s="5" t="s">
        <v>7862</v>
      </c>
      <c r="D560" t="s">
        <v>7863</v>
      </c>
      <c r="E560" s="271">
        <f t="shared" si="8"/>
        <v>4</v>
      </c>
    </row>
    <row r="561" spans="1:5">
      <c r="A561" t="s">
        <v>3720</v>
      </c>
      <c r="B561" t="s">
        <v>2170</v>
      </c>
      <c r="C561" s="5" t="s">
        <v>7864</v>
      </c>
      <c r="D561" t="s">
        <v>7865</v>
      </c>
      <c r="E561" s="271">
        <f t="shared" si="8"/>
        <v>4</v>
      </c>
    </row>
    <row r="562" spans="1:5">
      <c r="A562" t="s">
        <v>1488</v>
      </c>
      <c r="B562" t="s">
        <v>2170</v>
      </c>
      <c r="C562" s="79" t="s">
        <v>7866</v>
      </c>
      <c r="D562" t="s">
        <v>7867</v>
      </c>
      <c r="E562" s="271">
        <f t="shared" si="8"/>
        <v>4</v>
      </c>
    </row>
    <row r="563" spans="1:5">
      <c r="A563" t="s">
        <v>1488</v>
      </c>
      <c r="B563" t="s">
        <v>2170</v>
      </c>
      <c r="C563" s="79" t="s">
        <v>7868</v>
      </c>
      <c r="D563" t="s">
        <v>7869</v>
      </c>
      <c r="E563" s="271">
        <f t="shared" si="8"/>
        <v>4</v>
      </c>
    </row>
    <row r="564" spans="1:5">
      <c r="A564" t="s">
        <v>1488</v>
      </c>
      <c r="B564" t="s">
        <v>2170</v>
      </c>
      <c r="C564" s="79" t="s">
        <v>7870</v>
      </c>
      <c r="D564" t="s">
        <v>7871</v>
      </c>
      <c r="E564" s="271">
        <f t="shared" si="8"/>
        <v>4</v>
      </c>
    </row>
    <row r="565" spans="1:5">
      <c r="A565" t="s">
        <v>1488</v>
      </c>
      <c r="B565" t="s">
        <v>2170</v>
      </c>
      <c r="C565" s="79" t="s">
        <v>7872</v>
      </c>
      <c r="D565" t="s">
        <v>7873</v>
      </c>
      <c r="E565" s="271">
        <f t="shared" si="8"/>
        <v>4</v>
      </c>
    </row>
    <row r="566" spans="1:5">
      <c r="A566" t="s">
        <v>1488</v>
      </c>
      <c r="B566" t="s">
        <v>2170</v>
      </c>
      <c r="C566" s="79" t="s">
        <v>7290</v>
      </c>
      <c r="D566" t="s">
        <v>7874</v>
      </c>
      <c r="E566" s="271">
        <f t="shared" si="8"/>
        <v>4</v>
      </c>
    </row>
    <row r="567" spans="1:5">
      <c r="A567" t="s">
        <v>7875</v>
      </c>
      <c r="B567" t="s">
        <v>2170</v>
      </c>
      <c r="C567" s="5" t="s">
        <v>7732</v>
      </c>
      <c r="D567" t="s">
        <v>7876</v>
      </c>
      <c r="E567" s="271">
        <f t="shared" si="8"/>
        <v>4</v>
      </c>
    </row>
    <row r="568" spans="1:5">
      <c r="A568" s="5" t="s">
        <v>7875</v>
      </c>
      <c r="B568" s="5" t="s">
        <v>2170</v>
      </c>
      <c r="C568" s="5" t="s">
        <v>7877</v>
      </c>
      <c r="D568" t="s">
        <v>7878</v>
      </c>
      <c r="E568" s="271">
        <f t="shared" si="8"/>
        <v>4</v>
      </c>
    </row>
    <row r="569" spans="1:5">
      <c r="A569" s="5" t="s">
        <v>7875</v>
      </c>
      <c r="B569" s="5" t="s">
        <v>2170</v>
      </c>
      <c r="C569" s="5" t="s">
        <v>7879</v>
      </c>
      <c r="D569" t="s">
        <v>7880</v>
      </c>
      <c r="E569" s="271">
        <f t="shared" si="8"/>
        <v>4</v>
      </c>
    </row>
    <row r="570" spans="1:5">
      <c r="A570" s="5" t="s">
        <v>2082</v>
      </c>
      <c r="B570" s="5" t="s">
        <v>2170</v>
      </c>
      <c r="C570" s="5" t="s">
        <v>7881</v>
      </c>
      <c r="D570" t="s">
        <v>7882</v>
      </c>
      <c r="E570" s="271">
        <f t="shared" si="8"/>
        <v>4</v>
      </c>
    </row>
    <row r="571" spans="1:5">
      <c r="A571" s="5" t="s">
        <v>2082</v>
      </c>
      <c r="B571" s="5" t="s">
        <v>2170</v>
      </c>
      <c r="C571" s="5" t="s">
        <v>7883</v>
      </c>
      <c r="D571" t="s">
        <v>7884</v>
      </c>
      <c r="E571" s="271">
        <f t="shared" si="8"/>
        <v>4</v>
      </c>
    </row>
    <row r="572" spans="1:5">
      <c r="A572" s="5" t="s">
        <v>2082</v>
      </c>
      <c r="B572" s="5" t="s">
        <v>2170</v>
      </c>
      <c r="C572" s="5" t="s">
        <v>7885</v>
      </c>
      <c r="D572" t="s">
        <v>7886</v>
      </c>
      <c r="E572" s="271">
        <f t="shared" si="8"/>
        <v>4</v>
      </c>
    </row>
    <row r="573" spans="1:5">
      <c r="A573" s="5" t="s">
        <v>2082</v>
      </c>
      <c r="B573" s="5" t="s">
        <v>2170</v>
      </c>
      <c r="C573" s="5" t="s">
        <v>7887</v>
      </c>
      <c r="D573" t="s">
        <v>7888</v>
      </c>
      <c r="E573" s="271">
        <f t="shared" si="8"/>
        <v>4</v>
      </c>
    </row>
    <row r="574" spans="1:5">
      <c r="A574" t="s">
        <v>2082</v>
      </c>
      <c r="B574" s="5" t="s">
        <v>2170</v>
      </c>
      <c r="C574" s="5" t="s">
        <v>7889</v>
      </c>
      <c r="D574" t="s">
        <v>7890</v>
      </c>
      <c r="E574" s="271">
        <f t="shared" si="8"/>
        <v>4</v>
      </c>
    </row>
    <row r="575" spans="1:5">
      <c r="A575" t="s">
        <v>2082</v>
      </c>
      <c r="B575" s="5" t="s">
        <v>2170</v>
      </c>
      <c r="C575" s="5" t="s">
        <v>7891</v>
      </c>
      <c r="D575" t="s">
        <v>7892</v>
      </c>
      <c r="E575" s="271">
        <f t="shared" si="8"/>
        <v>4</v>
      </c>
    </row>
    <row r="576" spans="1:5">
      <c r="A576" t="s">
        <v>3325</v>
      </c>
      <c r="B576" t="s">
        <v>2170</v>
      </c>
      <c r="C576" s="5" t="s">
        <v>7893</v>
      </c>
      <c r="D576" t="s">
        <v>7894</v>
      </c>
      <c r="E576" s="271">
        <f t="shared" si="8"/>
        <v>4</v>
      </c>
    </row>
    <row r="577" spans="1:5">
      <c r="A577" t="s">
        <v>3325</v>
      </c>
      <c r="B577" t="s">
        <v>2170</v>
      </c>
      <c r="C577" s="5" t="s">
        <v>7895</v>
      </c>
      <c r="D577" t="s">
        <v>7896</v>
      </c>
      <c r="E577" s="271">
        <f t="shared" si="8"/>
        <v>4</v>
      </c>
    </row>
    <row r="578" spans="1:5">
      <c r="A578" t="s">
        <v>3325</v>
      </c>
      <c r="B578" t="s">
        <v>2170</v>
      </c>
      <c r="C578" s="5" t="s">
        <v>7897</v>
      </c>
      <c r="D578" t="s">
        <v>7898</v>
      </c>
      <c r="E578" s="271">
        <f t="shared" ref="E578:E641" si="10">LEN(C578)</f>
        <v>4</v>
      </c>
    </row>
    <row r="579" spans="1:5">
      <c r="A579" s="5" t="s">
        <v>3325</v>
      </c>
      <c r="B579" s="5" t="s">
        <v>2170</v>
      </c>
      <c r="C579" s="5" t="s">
        <v>7899</v>
      </c>
      <c r="D579" t="s">
        <v>7900</v>
      </c>
      <c r="E579" s="271">
        <f t="shared" si="10"/>
        <v>4</v>
      </c>
    </row>
    <row r="580" spans="1:5">
      <c r="A580" s="5" t="s">
        <v>3325</v>
      </c>
      <c r="B580" s="5" t="s">
        <v>2170</v>
      </c>
      <c r="C580" s="5" t="s">
        <v>7901</v>
      </c>
      <c r="D580" t="s">
        <v>7902</v>
      </c>
      <c r="E580" s="271">
        <f t="shared" si="10"/>
        <v>4</v>
      </c>
    </row>
    <row r="581" spans="1:5">
      <c r="A581" s="5" t="s">
        <v>3325</v>
      </c>
      <c r="B581" s="5" t="s">
        <v>2170</v>
      </c>
      <c r="C581" s="5" t="s">
        <v>7903</v>
      </c>
      <c r="D581" t="s">
        <v>7904</v>
      </c>
      <c r="E581" s="271">
        <f t="shared" si="10"/>
        <v>4</v>
      </c>
    </row>
    <row r="582" spans="1:5">
      <c r="A582" s="5" t="s">
        <v>3325</v>
      </c>
      <c r="B582" s="5" t="s">
        <v>2170</v>
      </c>
      <c r="C582" s="5" t="s">
        <v>7905</v>
      </c>
      <c r="D582" t="s">
        <v>7906</v>
      </c>
      <c r="E582" s="271">
        <f t="shared" si="10"/>
        <v>4</v>
      </c>
    </row>
    <row r="583" spans="1:5">
      <c r="A583" t="s">
        <v>2025</v>
      </c>
      <c r="B583" s="5" t="s">
        <v>2170</v>
      </c>
      <c r="C583" s="5" t="s">
        <v>7565</v>
      </c>
      <c r="D583" t="s">
        <v>7566</v>
      </c>
      <c r="E583" s="271">
        <f t="shared" si="10"/>
        <v>4</v>
      </c>
    </row>
    <row r="584" spans="1:5">
      <c r="A584" t="s">
        <v>2025</v>
      </c>
      <c r="B584" s="5" t="s">
        <v>2170</v>
      </c>
      <c r="C584" s="5" t="s">
        <v>7745</v>
      </c>
      <c r="D584" t="s">
        <v>7907</v>
      </c>
      <c r="E584" s="271">
        <f t="shared" si="10"/>
        <v>4</v>
      </c>
    </row>
    <row r="585" spans="1:5">
      <c r="A585" t="s">
        <v>2025</v>
      </c>
      <c r="B585" s="5" t="s">
        <v>2170</v>
      </c>
      <c r="C585" s="5" t="s">
        <v>7908</v>
      </c>
      <c r="D585" t="s">
        <v>7909</v>
      </c>
      <c r="E585" s="271">
        <f t="shared" si="10"/>
        <v>4</v>
      </c>
    </row>
    <row r="586" spans="1:5">
      <c r="A586" s="5" t="s">
        <v>5022</v>
      </c>
      <c r="B586" s="5" t="s">
        <v>2170</v>
      </c>
      <c r="C586" s="5" t="s">
        <v>7910</v>
      </c>
      <c r="D586" t="s">
        <v>7911</v>
      </c>
      <c r="E586" s="271">
        <f t="shared" si="10"/>
        <v>4</v>
      </c>
    </row>
    <row r="587" spans="1:5">
      <c r="A587" s="5" t="s">
        <v>5022</v>
      </c>
      <c r="B587" s="5" t="s">
        <v>2170</v>
      </c>
      <c r="C587" s="5" t="s">
        <v>7426</v>
      </c>
      <c r="D587" t="s">
        <v>7912</v>
      </c>
      <c r="E587" s="271">
        <f t="shared" si="10"/>
        <v>4</v>
      </c>
    </row>
    <row r="588" spans="1:5">
      <c r="A588" s="5" t="s">
        <v>5022</v>
      </c>
      <c r="B588" s="5" t="s">
        <v>2170</v>
      </c>
      <c r="C588" s="5" t="s">
        <v>7913</v>
      </c>
      <c r="D588" t="s">
        <v>7914</v>
      </c>
      <c r="E588" s="271">
        <f t="shared" si="10"/>
        <v>4</v>
      </c>
    </row>
    <row r="589" spans="1:5">
      <c r="A589" s="5" t="s">
        <v>5022</v>
      </c>
      <c r="B589" s="5" t="s">
        <v>2170</v>
      </c>
      <c r="C589" s="5" t="s">
        <v>7101</v>
      </c>
      <c r="D589" t="s">
        <v>7915</v>
      </c>
      <c r="E589" s="271">
        <f t="shared" si="10"/>
        <v>4</v>
      </c>
    </row>
    <row r="590" spans="1:5">
      <c r="A590" s="5" t="s">
        <v>5022</v>
      </c>
      <c r="B590" s="5" t="s">
        <v>2170</v>
      </c>
      <c r="C590" s="5" t="s">
        <v>7916</v>
      </c>
      <c r="D590" t="s">
        <v>7917</v>
      </c>
      <c r="E590" s="271">
        <f t="shared" si="10"/>
        <v>4</v>
      </c>
    </row>
    <row r="591" spans="1:5">
      <c r="A591" s="5" t="s">
        <v>5022</v>
      </c>
      <c r="B591" s="5" t="s">
        <v>2170</v>
      </c>
      <c r="C591" s="5" t="s">
        <v>7918</v>
      </c>
      <c r="D591" t="s">
        <v>7919</v>
      </c>
      <c r="E591" s="271">
        <f t="shared" si="10"/>
        <v>4</v>
      </c>
    </row>
    <row r="592" spans="1:5">
      <c r="A592" s="5" t="s">
        <v>5022</v>
      </c>
      <c r="B592" s="5" t="s">
        <v>2170</v>
      </c>
      <c r="C592" s="5" t="s">
        <v>7920</v>
      </c>
      <c r="D592" t="s">
        <v>7921</v>
      </c>
      <c r="E592" s="271">
        <f t="shared" si="10"/>
        <v>4</v>
      </c>
    </row>
    <row r="593" spans="1:5">
      <c r="A593" s="5" t="s">
        <v>5022</v>
      </c>
      <c r="B593" s="5" t="s">
        <v>2170</v>
      </c>
      <c r="C593" s="5" t="s">
        <v>7778</v>
      </c>
      <c r="D593" t="s">
        <v>7922</v>
      </c>
      <c r="E593" s="271">
        <f t="shared" si="10"/>
        <v>4</v>
      </c>
    </row>
    <row r="594" spans="1:5">
      <c r="A594" s="5" t="s">
        <v>5022</v>
      </c>
      <c r="B594" s="5" t="s">
        <v>2170</v>
      </c>
      <c r="C594" s="5" t="s">
        <v>7857</v>
      </c>
      <c r="D594" t="s">
        <v>7923</v>
      </c>
      <c r="E594" s="271">
        <f t="shared" si="10"/>
        <v>4</v>
      </c>
    </row>
    <row r="595" spans="1:5">
      <c r="A595" s="5" t="s">
        <v>5022</v>
      </c>
      <c r="B595" s="5" t="s">
        <v>2170</v>
      </c>
      <c r="C595" s="5" t="s">
        <v>7480</v>
      </c>
      <c r="D595" t="s">
        <v>7924</v>
      </c>
      <c r="E595" s="271">
        <f t="shared" si="10"/>
        <v>4</v>
      </c>
    </row>
    <row r="596" spans="1:5">
      <c r="A596" s="5" t="s">
        <v>5022</v>
      </c>
      <c r="B596" s="5" t="s">
        <v>2170</v>
      </c>
      <c r="C596" s="5" t="s">
        <v>7925</v>
      </c>
      <c r="D596" t="s">
        <v>7926</v>
      </c>
      <c r="E596" s="271">
        <f t="shared" si="10"/>
        <v>4</v>
      </c>
    </row>
    <row r="597" spans="1:5">
      <c r="A597" s="5" t="s">
        <v>5022</v>
      </c>
      <c r="B597" s="5" t="s">
        <v>2170</v>
      </c>
      <c r="C597" s="5" t="s">
        <v>7927</v>
      </c>
      <c r="D597" t="s">
        <v>7928</v>
      </c>
      <c r="E597" s="271">
        <f t="shared" si="10"/>
        <v>4</v>
      </c>
    </row>
    <row r="598" spans="1:5">
      <c r="A598" t="s">
        <v>4709</v>
      </c>
      <c r="B598" s="5" t="s">
        <v>2170</v>
      </c>
      <c r="C598" s="5" t="s">
        <v>7929</v>
      </c>
      <c r="D598" t="s">
        <v>7930</v>
      </c>
      <c r="E598" s="271">
        <f t="shared" si="10"/>
        <v>4</v>
      </c>
    </row>
    <row r="599" spans="1:5">
      <c r="A599" t="s">
        <v>4709</v>
      </c>
      <c r="B599" s="5" t="s">
        <v>2170</v>
      </c>
      <c r="C599" s="5" t="s">
        <v>7931</v>
      </c>
      <c r="D599" t="s">
        <v>7932</v>
      </c>
      <c r="E599" s="271">
        <f t="shared" si="10"/>
        <v>4</v>
      </c>
    </row>
    <row r="600" spans="1:5">
      <c r="A600" t="s">
        <v>4709</v>
      </c>
      <c r="B600" t="s">
        <v>2170</v>
      </c>
      <c r="C600" s="5" t="s">
        <v>7933</v>
      </c>
      <c r="D600" t="s">
        <v>7934</v>
      </c>
      <c r="E600" s="271">
        <f t="shared" si="10"/>
        <v>4</v>
      </c>
    </row>
    <row r="601" spans="1:5">
      <c r="A601" t="s">
        <v>4709</v>
      </c>
      <c r="B601" t="s">
        <v>2170</v>
      </c>
      <c r="C601" s="5" t="s">
        <v>7935</v>
      </c>
      <c r="D601" t="s">
        <v>7936</v>
      </c>
      <c r="E601" s="271">
        <f t="shared" si="10"/>
        <v>4</v>
      </c>
    </row>
    <row r="602" spans="1:5">
      <c r="A602" t="s">
        <v>1496</v>
      </c>
      <c r="B602" t="s">
        <v>2170</v>
      </c>
      <c r="C602" s="5" t="s">
        <v>7392</v>
      </c>
      <c r="D602" t="s">
        <v>7937</v>
      </c>
      <c r="E602" s="271">
        <f t="shared" si="10"/>
        <v>4</v>
      </c>
    </row>
    <row r="603" spans="1:5">
      <c r="A603" s="5" t="s">
        <v>1496</v>
      </c>
      <c r="B603" s="5" t="s">
        <v>2170</v>
      </c>
      <c r="C603" s="5" t="s">
        <v>7276</v>
      </c>
      <c r="D603" t="s">
        <v>7938</v>
      </c>
      <c r="E603" s="271">
        <f t="shared" si="10"/>
        <v>4</v>
      </c>
    </row>
    <row r="604" spans="1:5">
      <c r="A604" s="284" t="s">
        <v>10339</v>
      </c>
      <c r="B604" s="295" t="s">
        <v>2170</v>
      </c>
      <c r="C604" s="296" t="s">
        <v>10250</v>
      </c>
      <c r="D604" s="284" t="s">
        <v>10251</v>
      </c>
      <c r="E604" s="271">
        <f t="shared" si="10"/>
        <v>4</v>
      </c>
    </row>
    <row r="605" spans="1:5">
      <c r="A605" s="284" t="s">
        <v>10339</v>
      </c>
      <c r="B605" s="295" t="s">
        <v>2170</v>
      </c>
      <c r="C605" s="296" t="s">
        <v>10252</v>
      </c>
      <c r="D605" s="284" t="s">
        <v>10253</v>
      </c>
      <c r="E605" s="271">
        <f t="shared" si="10"/>
        <v>4</v>
      </c>
    </row>
    <row r="606" spans="1:5">
      <c r="A606" s="5" t="s">
        <v>2656</v>
      </c>
      <c r="B606" s="5" t="s">
        <v>2170</v>
      </c>
      <c r="C606" s="5" t="s">
        <v>7041</v>
      </c>
      <c r="D606" t="s">
        <v>7042</v>
      </c>
      <c r="E606" s="271">
        <f t="shared" si="10"/>
        <v>4</v>
      </c>
    </row>
    <row r="607" spans="1:5">
      <c r="A607" s="5" t="s">
        <v>2656</v>
      </c>
      <c r="B607" s="5" t="s">
        <v>2170</v>
      </c>
      <c r="C607" s="5" t="s">
        <v>7043</v>
      </c>
      <c r="D607" t="s">
        <v>7044</v>
      </c>
      <c r="E607" s="271">
        <f t="shared" si="10"/>
        <v>4</v>
      </c>
    </row>
    <row r="608" spans="1:5">
      <c r="A608" t="s">
        <v>10959</v>
      </c>
      <c r="B608" s="5" t="s">
        <v>2170</v>
      </c>
      <c r="C608" s="79" t="s">
        <v>8392</v>
      </c>
      <c r="D608" t="s">
        <v>8393</v>
      </c>
      <c r="E608" s="271">
        <f t="shared" si="10"/>
        <v>4</v>
      </c>
    </row>
    <row r="609" spans="1:5">
      <c r="A609" t="s">
        <v>10959</v>
      </c>
      <c r="B609" s="5" t="s">
        <v>2170</v>
      </c>
      <c r="C609" s="79" t="s">
        <v>7481</v>
      </c>
      <c r="D609" t="s">
        <v>7482</v>
      </c>
      <c r="E609" s="271">
        <f t="shared" si="10"/>
        <v>4</v>
      </c>
    </row>
    <row r="610" spans="1:5">
      <c r="A610" t="s">
        <v>10959</v>
      </c>
      <c r="B610" s="5" t="s">
        <v>2170</v>
      </c>
      <c r="C610" s="79" t="s">
        <v>7824</v>
      </c>
      <c r="D610" t="s">
        <v>7825</v>
      </c>
      <c r="E610" s="271">
        <f t="shared" si="10"/>
        <v>4</v>
      </c>
    </row>
    <row r="611" spans="1:5">
      <c r="A611" s="5" t="s">
        <v>1938</v>
      </c>
      <c r="B611" s="5" t="s">
        <v>2170</v>
      </c>
      <c r="C611" s="5" t="s">
        <v>7939</v>
      </c>
      <c r="D611" t="s">
        <v>7939</v>
      </c>
      <c r="E611" s="271">
        <f t="shared" si="10"/>
        <v>4</v>
      </c>
    </row>
    <row r="612" spans="1:5">
      <c r="A612" s="5" t="s">
        <v>1938</v>
      </c>
      <c r="B612" s="5" t="s">
        <v>2170</v>
      </c>
      <c r="C612" s="5" t="s">
        <v>7940</v>
      </c>
      <c r="D612" t="s">
        <v>7940</v>
      </c>
      <c r="E612" s="271">
        <f t="shared" si="10"/>
        <v>4</v>
      </c>
    </row>
    <row r="613" spans="1:5">
      <c r="A613" s="5" t="s">
        <v>1938</v>
      </c>
      <c r="B613" s="5" t="s">
        <v>2170</v>
      </c>
      <c r="C613" s="5" t="s">
        <v>7941</v>
      </c>
      <c r="D613" t="s">
        <v>7941</v>
      </c>
      <c r="E613" s="271">
        <f t="shared" si="10"/>
        <v>4</v>
      </c>
    </row>
    <row r="614" spans="1:5">
      <c r="A614" t="s">
        <v>4661</v>
      </c>
      <c r="B614" s="5" t="s">
        <v>2170</v>
      </c>
      <c r="C614" s="5" t="s">
        <v>7545</v>
      </c>
      <c r="D614" t="s">
        <v>7942</v>
      </c>
      <c r="E614" s="271">
        <f t="shared" si="10"/>
        <v>4</v>
      </c>
    </row>
    <row r="615" spans="1:5">
      <c r="A615" t="s">
        <v>4661</v>
      </c>
      <c r="B615" s="5" t="s">
        <v>2170</v>
      </c>
      <c r="C615" s="5" t="s">
        <v>7943</v>
      </c>
      <c r="D615" t="s">
        <v>7944</v>
      </c>
      <c r="E615" s="271">
        <f t="shared" si="10"/>
        <v>4</v>
      </c>
    </row>
    <row r="616" spans="1:5">
      <c r="A616" t="s">
        <v>2674</v>
      </c>
      <c r="B616" t="s">
        <v>2170</v>
      </c>
      <c r="C616" s="5" t="s">
        <v>7945</v>
      </c>
      <c r="D616" t="s">
        <v>7946</v>
      </c>
      <c r="E616" s="271">
        <f t="shared" si="10"/>
        <v>4</v>
      </c>
    </row>
    <row r="617" spans="1:5">
      <c r="A617" t="s">
        <v>2674</v>
      </c>
      <c r="B617" t="s">
        <v>2170</v>
      </c>
      <c r="C617" s="5" t="s">
        <v>7947</v>
      </c>
      <c r="D617" t="s">
        <v>7948</v>
      </c>
      <c r="E617" s="271">
        <f t="shared" si="10"/>
        <v>4</v>
      </c>
    </row>
    <row r="618" spans="1:5">
      <c r="A618" t="s">
        <v>2674</v>
      </c>
      <c r="B618" t="s">
        <v>2170</v>
      </c>
      <c r="C618" s="5" t="s">
        <v>7545</v>
      </c>
      <c r="D618" t="s">
        <v>7949</v>
      </c>
      <c r="E618" s="271">
        <f t="shared" si="10"/>
        <v>4</v>
      </c>
    </row>
    <row r="619" spans="1:5">
      <c r="A619" s="5" t="s">
        <v>2674</v>
      </c>
      <c r="B619" s="5" t="s">
        <v>2170</v>
      </c>
      <c r="C619" s="5" t="s">
        <v>7950</v>
      </c>
      <c r="D619" t="s">
        <v>7951</v>
      </c>
      <c r="E619" s="271">
        <f t="shared" si="10"/>
        <v>4</v>
      </c>
    </row>
    <row r="620" spans="1:5">
      <c r="A620" s="5" t="s">
        <v>2674</v>
      </c>
      <c r="B620" s="5" t="s">
        <v>2170</v>
      </c>
      <c r="C620" s="5" t="s">
        <v>7952</v>
      </c>
      <c r="D620" t="s">
        <v>7953</v>
      </c>
      <c r="E620" s="271">
        <f t="shared" si="10"/>
        <v>4</v>
      </c>
    </row>
    <row r="621" spans="1:5">
      <c r="A621" s="5" t="s">
        <v>2674</v>
      </c>
      <c r="B621" s="5" t="s">
        <v>2170</v>
      </c>
      <c r="C621" s="5" t="s">
        <v>7954</v>
      </c>
      <c r="D621" t="s">
        <v>7955</v>
      </c>
      <c r="E621" s="271">
        <f t="shared" si="10"/>
        <v>4</v>
      </c>
    </row>
    <row r="622" spans="1:5">
      <c r="A622" s="5" t="s">
        <v>2674</v>
      </c>
      <c r="B622" s="5" t="s">
        <v>2170</v>
      </c>
      <c r="C622" s="5" t="s">
        <v>7956</v>
      </c>
      <c r="D622" t="s">
        <v>7957</v>
      </c>
      <c r="E622" s="271">
        <f t="shared" si="10"/>
        <v>4</v>
      </c>
    </row>
    <row r="623" spans="1:5">
      <c r="A623" s="5" t="s">
        <v>2674</v>
      </c>
      <c r="B623" s="5" t="s">
        <v>2170</v>
      </c>
      <c r="C623" s="5" t="s">
        <v>7958</v>
      </c>
      <c r="D623" t="s">
        <v>7959</v>
      </c>
      <c r="E623" s="271">
        <f t="shared" si="10"/>
        <v>4</v>
      </c>
    </row>
    <row r="624" spans="1:5">
      <c r="A624" s="5" t="s">
        <v>2674</v>
      </c>
      <c r="B624" s="5" t="s">
        <v>2170</v>
      </c>
      <c r="C624" s="5" t="s">
        <v>7960</v>
      </c>
      <c r="D624" t="s">
        <v>7961</v>
      </c>
      <c r="E624" s="271">
        <f t="shared" si="10"/>
        <v>4</v>
      </c>
    </row>
    <row r="625" spans="1:5">
      <c r="A625" t="s">
        <v>2674</v>
      </c>
      <c r="B625" s="5" t="s">
        <v>2170</v>
      </c>
      <c r="C625" s="5" t="s">
        <v>7962</v>
      </c>
      <c r="D625" t="s">
        <v>7963</v>
      </c>
      <c r="E625" s="271">
        <f t="shared" si="10"/>
        <v>4</v>
      </c>
    </row>
    <row r="626" spans="1:5">
      <c r="A626" t="s">
        <v>2674</v>
      </c>
      <c r="B626" s="5" t="s">
        <v>2170</v>
      </c>
      <c r="C626" s="5" t="s">
        <v>7964</v>
      </c>
      <c r="D626" t="s">
        <v>7965</v>
      </c>
      <c r="E626" s="271">
        <f t="shared" si="10"/>
        <v>4</v>
      </c>
    </row>
    <row r="627" spans="1:5">
      <c r="A627" t="s">
        <v>2674</v>
      </c>
      <c r="B627" t="s">
        <v>2170</v>
      </c>
      <c r="C627" s="5" t="s">
        <v>7966</v>
      </c>
      <c r="D627" t="s">
        <v>7967</v>
      </c>
      <c r="E627" s="271">
        <f t="shared" si="10"/>
        <v>4</v>
      </c>
    </row>
    <row r="628" spans="1:5">
      <c r="A628" t="s">
        <v>2674</v>
      </c>
      <c r="B628" t="s">
        <v>2170</v>
      </c>
      <c r="C628" s="5" t="s">
        <v>7968</v>
      </c>
      <c r="D628" t="s">
        <v>7969</v>
      </c>
      <c r="E628" s="271">
        <f t="shared" si="10"/>
        <v>4</v>
      </c>
    </row>
    <row r="629" spans="1:5">
      <c r="A629" t="s">
        <v>2674</v>
      </c>
      <c r="B629" t="s">
        <v>2170</v>
      </c>
      <c r="C629" s="5" t="s">
        <v>7970</v>
      </c>
      <c r="D629" t="s">
        <v>7971</v>
      </c>
      <c r="E629" s="271">
        <f t="shared" si="10"/>
        <v>4</v>
      </c>
    </row>
    <row r="630" spans="1:5">
      <c r="A630" s="5" t="s">
        <v>2674</v>
      </c>
      <c r="B630" s="5" t="s">
        <v>2170</v>
      </c>
      <c r="C630" s="5" t="s">
        <v>7972</v>
      </c>
      <c r="D630" t="s">
        <v>7973</v>
      </c>
      <c r="E630" s="271">
        <f t="shared" si="10"/>
        <v>4</v>
      </c>
    </row>
    <row r="631" spans="1:5">
      <c r="A631" s="5" t="s">
        <v>2674</v>
      </c>
      <c r="B631" s="5" t="s">
        <v>2170</v>
      </c>
      <c r="C631" s="5" t="s">
        <v>7974</v>
      </c>
      <c r="D631" t="s">
        <v>7975</v>
      </c>
      <c r="E631" s="271">
        <f t="shared" si="10"/>
        <v>4</v>
      </c>
    </row>
    <row r="632" spans="1:5">
      <c r="A632" s="5" t="s">
        <v>2674</v>
      </c>
      <c r="B632" s="5" t="s">
        <v>2170</v>
      </c>
      <c r="C632" s="5" t="s">
        <v>7976</v>
      </c>
      <c r="D632" t="s">
        <v>7977</v>
      </c>
      <c r="E632" s="271">
        <f t="shared" si="10"/>
        <v>4</v>
      </c>
    </row>
    <row r="633" spans="1:5">
      <c r="A633" s="5" t="s">
        <v>2674</v>
      </c>
      <c r="B633" s="5" t="s">
        <v>2170</v>
      </c>
      <c r="C633" s="5" t="s">
        <v>7978</v>
      </c>
      <c r="D633" t="s">
        <v>7979</v>
      </c>
      <c r="E633" s="271">
        <f t="shared" si="10"/>
        <v>4</v>
      </c>
    </row>
    <row r="634" spans="1:5">
      <c r="A634" s="5" t="s">
        <v>2158</v>
      </c>
      <c r="B634" s="5" t="s">
        <v>2170</v>
      </c>
      <c r="C634" s="5" t="s">
        <v>7980</v>
      </c>
      <c r="D634" t="s">
        <v>629</v>
      </c>
      <c r="E634" s="271">
        <f t="shared" si="10"/>
        <v>4</v>
      </c>
    </row>
    <row r="635" spans="1:5">
      <c r="A635" s="5" t="s">
        <v>2158</v>
      </c>
      <c r="B635" s="5" t="s">
        <v>2170</v>
      </c>
      <c r="C635" s="5" t="s">
        <v>7981</v>
      </c>
      <c r="D635" t="s">
        <v>7982</v>
      </c>
      <c r="E635" s="271">
        <f t="shared" si="10"/>
        <v>4</v>
      </c>
    </row>
    <row r="636" spans="1:5">
      <c r="A636" t="s">
        <v>2158</v>
      </c>
      <c r="B636" s="5" t="s">
        <v>2170</v>
      </c>
      <c r="C636" s="5" t="s">
        <v>7237</v>
      </c>
      <c r="D636" t="s">
        <v>7407</v>
      </c>
      <c r="E636" s="271">
        <f t="shared" si="10"/>
        <v>4</v>
      </c>
    </row>
    <row r="637" spans="1:5">
      <c r="A637" t="s">
        <v>2163</v>
      </c>
      <c r="B637" s="5" t="s">
        <v>2170</v>
      </c>
      <c r="C637" s="5" t="s">
        <v>7288</v>
      </c>
      <c r="D637" t="s">
        <v>7983</v>
      </c>
      <c r="E637" s="271">
        <f t="shared" si="10"/>
        <v>4</v>
      </c>
    </row>
    <row r="638" spans="1:5">
      <c r="A638" t="s">
        <v>2163</v>
      </c>
      <c r="B638" t="s">
        <v>2170</v>
      </c>
      <c r="C638" s="5" t="s">
        <v>7984</v>
      </c>
      <c r="D638" t="s">
        <v>7985</v>
      </c>
      <c r="E638" s="271">
        <f t="shared" si="10"/>
        <v>4</v>
      </c>
    </row>
    <row r="639" spans="1:5">
      <c r="A639" t="s">
        <v>2163</v>
      </c>
      <c r="B639" t="s">
        <v>2170</v>
      </c>
      <c r="C639" s="5" t="s">
        <v>7986</v>
      </c>
      <c r="D639" t="s">
        <v>7987</v>
      </c>
      <c r="E639" s="271">
        <f t="shared" si="10"/>
        <v>4</v>
      </c>
    </row>
    <row r="640" spans="1:5">
      <c r="A640" t="s">
        <v>2163</v>
      </c>
      <c r="B640" t="s">
        <v>2170</v>
      </c>
      <c r="C640" s="5" t="s">
        <v>7988</v>
      </c>
      <c r="D640" t="s">
        <v>7989</v>
      </c>
      <c r="E640" s="271">
        <f t="shared" si="10"/>
        <v>4</v>
      </c>
    </row>
    <row r="641" spans="1:5">
      <c r="A641" s="5" t="s">
        <v>4317</v>
      </c>
      <c r="B641" s="5" t="s">
        <v>2170</v>
      </c>
      <c r="C641" s="5" t="s">
        <v>10859</v>
      </c>
      <c r="D641" t="s">
        <v>10868</v>
      </c>
      <c r="E641" s="271">
        <f t="shared" si="10"/>
        <v>4</v>
      </c>
    </row>
    <row r="642" spans="1:5">
      <c r="A642" s="5" t="s">
        <v>4317</v>
      </c>
      <c r="B642" s="5" t="s">
        <v>2170</v>
      </c>
      <c r="C642" s="5" t="s">
        <v>9633</v>
      </c>
      <c r="D642" t="s">
        <v>10869</v>
      </c>
      <c r="E642" s="271">
        <f t="shared" ref="E642:E705" si="11">LEN(C642)</f>
        <v>4</v>
      </c>
    </row>
    <row r="643" spans="1:5">
      <c r="A643" s="5" t="s">
        <v>4317</v>
      </c>
      <c r="B643" s="5" t="s">
        <v>2170</v>
      </c>
      <c r="C643" s="5" t="s">
        <v>7990</v>
      </c>
      <c r="D643" t="s">
        <v>7991</v>
      </c>
      <c r="E643" s="271">
        <f t="shared" si="11"/>
        <v>4</v>
      </c>
    </row>
    <row r="644" spans="1:5">
      <c r="A644" s="5" t="s">
        <v>4317</v>
      </c>
      <c r="B644" s="5" t="s">
        <v>2170</v>
      </c>
      <c r="C644" s="5" t="s">
        <v>10858</v>
      </c>
      <c r="D644" t="s">
        <v>10870</v>
      </c>
      <c r="E644" s="271">
        <f t="shared" si="11"/>
        <v>4</v>
      </c>
    </row>
    <row r="645" spans="1:5">
      <c r="A645" s="5" t="s">
        <v>5032</v>
      </c>
      <c r="B645" s="5" t="s">
        <v>2170</v>
      </c>
      <c r="C645" s="5" t="s">
        <v>7386</v>
      </c>
      <c r="D645" t="s">
        <v>7992</v>
      </c>
      <c r="E645" s="271">
        <f t="shared" si="11"/>
        <v>4</v>
      </c>
    </row>
    <row r="646" spans="1:5">
      <c r="A646" s="5" t="s">
        <v>5032</v>
      </c>
      <c r="B646" s="5" t="s">
        <v>2170</v>
      </c>
      <c r="C646" s="5" t="s">
        <v>11098</v>
      </c>
      <c r="D646" t="s">
        <v>7998</v>
      </c>
      <c r="E646" s="271">
        <f t="shared" si="11"/>
        <v>4</v>
      </c>
    </row>
    <row r="647" spans="1:5">
      <c r="A647" s="5" t="s">
        <v>5032</v>
      </c>
      <c r="B647" s="5" t="s">
        <v>2170</v>
      </c>
      <c r="C647" s="5" t="s">
        <v>11104</v>
      </c>
      <c r="D647" t="s">
        <v>8011</v>
      </c>
      <c r="E647" s="271">
        <f t="shared" si="11"/>
        <v>4</v>
      </c>
    </row>
    <row r="648" spans="1:5">
      <c r="A648" s="5" t="s">
        <v>5032</v>
      </c>
      <c r="B648" s="5" t="s">
        <v>2170</v>
      </c>
      <c r="C648" s="5" t="s">
        <v>7993</v>
      </c>
      <c r="D648" t="s">
        <v>7994</v>
      </c>
      <c r="E648" s="271">
        <f t="shared" si="11"/>
        <v>4</v>
      </c>
    </row>
    <row r="649" spans="1:5">
      <c r="A649" s="5" t="s">
        <v>5032</v>
      </c>
      <c r="B649" s="5" t="s">
        <v>2170</v>
      </c>
      <c r="C649" s="5" t="s">
        <v>10957</v>
      </c>
      <c r="D649" t="s">
        <v>10984</v>
      </c>
      <c r="E649" s="271">
        <f t="shared" si="11"/>
        <v>4</v>
      </c>
    </row>
    <row r="650" spans="1:5">
      <c r="A650" s="5" t="s">
        <v>5032</v>
      </c>
      <c r="B650" s="5" t="s">
        <v>2170</v>
      </c>
      <c r="C650" s="5" t="s">
        <v>11112</v>
      </c>
      <c r="D650" t="s">
        <v>8037</v>
      </c>
      <c r="E650" s="271">
        <f t="shared" si="11"/>
        <v>4</v>
      </c>
    </row>
    <row r="651" spans="1:5">
      <c r="A651" s="5" t="s">
        <v>5032</v>
      </c>
      <c r="B651" s="5" t="s">
        <v>2170</v>
      </c>
      <c r="C651" s="5" t="s">
        <v>7995</v>
      </c>
      <c r="D651" t="s">
        <v>7996</v>
      </c>
      <c r="E651" s="271">
        <f t="shared" si="11"/>
        <v>4</v>
      </c>
    </row>
    <row r="652" spans="1:5">
      <c r="A652" s="5" t="s">
        <v>5032</v>
      </c>
      <c r="B652" s="5" t="s">
        <v>2170</v>
      </c>
      <c r="C652" s="5" t="s">
        <v>11097</v>
      </c>
      <c r="D652" t="s">
        <v>7997</v>
      </c>
      <c r="E652" s="271">
        <f t="shared" si="11"/>
        <v>4</v>
      </c>
    </row>
    <row r="653" spans="1:5">
      <c r="A653" s="5" t="s">
        <v>5032</v>
      </c>
      <c r="B653" s="5" t="s">
        <v>2170</v>
      </c>
      <c r="C653" s="5" t="s">
        <v>11099</v>
      </c>
      <c r="D653" t="s">
        <v>7999</v>
      </c>
      <c r="E653" s="271">
        <f t="shared" si="11"/>
        <v>4</v>
      </c>
    </row>
    <row r="654" spans="1:5">
      <c r="A654" s="5" t="s">
        <v>5032</v>
      </c>
      <c r="B654" s="5" t="s">
        <v>2170</v>
      </c>
      <c r="C654" s="5" t="s">
        <v>7557</v>
      </c>
      <c r="D654" t="s">
        <v>7397</v>
      </c>
      <c r="E654" s="271">
        <f t="shared" si="11"/>
        <v>4</v>
      </c>
    </row>
    <row r="655" spans="1:5">
      <c r="A655" t="s">
        <v>5032</v>
      </c>
      <c r="B655" s="5" t="s">
        <v>2170</v>
      </c>
      <c r="C655" s="5" t="s">
        <v>11100</v>
      </c>
      <c r="D655" t="s">
        <v>8000</v>
      </c>
      <c r="E655" s="271">
        <f t="shared" si="11"/>
        <v>4</v>
      </c>
    </row>
    <row r="656" spans="1:5">
      <c r="A656" t="s">
        <v>5032</v>
      </c>
      <c r="B656" s="5" t="s">
        <v>2170</v>
      </c>
      <c r="C656" s="5" t="s">
        <v>8001</v>
      </c>
      <c r="D656" t="s">
        <v>8002</v>
      </c>
      <c r="E656" s="271">
        <f t="shared" si="11"/>
        <v>4</v>
      </c>
    </row>
    <row r="657" spans="1:7">
      <c r="A657" t="s">
        <v>5032</v>
      </c>
      <c r="B657" t="s">
        <v>2170</v>
      </c>
      <c r="C657" s="5" t="s">
        <v>8003</v>
      </c>
      <c r="D657" t="s">
        <v>8004</v>
      </c>
      <c r="E657" s="271">
        <f t="shared" si="11"/>
        <v>4</v>
      </c>
    </row>
    <row r="658" spans="1:7">
      <c r="A658" t="s">
        <v>5032</v>
      </c>
      <c r="B658" t="s">
        <v>2170</v>
      </c>
      <c r="C658" s="5" t="s">
        <v>10980</v>
      </c>
      <c r="D658" t="s">
        <v>10985</v>
      </c>
      <c r="E658" s="271">
        <f t="shared" si="11"/>
        <v>4</v>
      </c>
    </row>
    <row r="659" spans="1:7">
      <c r="A659" t="s">
        <v>5032</v>
      </c>
      <c r="B659" t="s">
        <v>2170</v>
      </c>
      <c r="C659" s="5" t="s">
        <v>11101</v>
      </c>
      <c r="D659" t="s">
        <v>8006</v>
      </c>
      <c r="E659" s="271">
        <f t="shared" si="11"/>
        <v>4</v>
      </c>
    </row>
    <row r="660" spans="1:7">
      <c r="A660" s="5" t="s">
        <v>5032</v>
      </c>
      <c r="B660" s="5" t="s">
        <v>2170</v>
      </c>
      <c r="C660" s="5" t="s">
        <v>8008</v>
      </c>
      <c r="D660" t="s">
        <v>8009</v>
      </c>
      <c r="E660" s="271">
        <f t="shared" si="11"/>
        <v>4</v>
      </c>
    </row>
    <row r="661" spans="1:7">
      <c r="A661" s="5" t="s">
        <v>5032</v>
      </c>
      <c r="B661" s="5" t="s">
        <v>2170</v>
      </c>
      <c r="C661" s="5" t="s">
        <v>11103</v>
      </c>
      <c r="D661" t="s">
        <v>8010</v>
      </c>
      <c r="E661" s="271">
        <f t="shared" si="11"/>
        <v>4</v>
      </c>
    </row>
    <row r="662" spans="1:7">
      <c r="A662" t="s">
        <v>5032</v>
      </c>
      <c r="B662" s="5" t="s">
        <v>2170</v>
      </c>
      <c r="C662" s="5" t="s">
        <v>8012</v>
      </c>
      <c r="D662" t="s">
        <v>8013</v>
      </c>
      <c r="E662" s="271">
        <f t="shared" si="11"/>
        <v>4</v>
      </c>
    </row>
    <row r="663" spans="1:7">
      <c r="A663" t="s">
        <v>5032</v>
      </c>
      <c r="B663" t="s">
        <v>2170</v>
      </c>
      <c r="C663" s="5" t="s">
        <v>11106</v>
      </c>
      <c r="D663" t="s">
        <v>8018</v>
      </c>
      <c r="E663" s="271">
        <f t="shared" si="11"/>
        <v>4</v>
      </c>
    </row>
    <row r="664" spans="1:7">
      <c r="A664" t="s">
        <v>5032</v>
      </c>
      <c r="B664" t="s">
        <v>2170</v>
      </c>
      <c r="C664" s="5" t="s">
        <v>11105</v>
      </c>
      <c r="D664" t="s">
        <v>8017</v>
      </c>
      <c r="E664" s="271">
        <f t="shared" si="11"/>
        <v>4</v>
      </c>
      <c r="G664" s="353"/>
    </row>
    <row r="665" spans="1:7">
      <c r="A665" t="s">
        <v>5032</v>
      </c>
      <c r="B665" s="5" t="s">
        <v>2170</v>
      </c>
      <c r="C665" s="5" t="s">
        <v>7507</v>
      </c>
      <c r="D665" t="s">
        <v>8014</v>
      </c>
      <c r="E665" s="271">
        <f t="shared" si="11"/>
        <v>4</v>
      </c>
    </row>
    <row r="666" spans="1:7">
      <c r="A666" t="s">
        <v>5032</v>
      </c>
      <c r="B666" t="s">
        <v>2170</v>
      </c>
      <c r="C666" s="5" t="s">
        <v>8015</v>
      </c>
      <c r="D666" t="s">
        <v>8016</v>
      </c>
      <c r="E666" s="271">
        <f t="shared" si="11"/>
        <v>4</v>
      </c>
    </row>
    <row r="667" spans="1:7">
      <c r="A667" s="5" t="s">
        <v>5032</v>
      </c>
      <c r="B667" s="5" t="s">
        <v>2170</v>
      </c>
      <c r="C667" s="5" t="s">
        <v>10989</v>
      </c>
      <c r="D667" t="s">
        <v>10990</v>
      </c>
      <c r="E667" s="271">
        <f t="shared" si="11"/>
        <v>4</v>
      </c>
    </row>
    <row r="668" spans="1:7">
      <c r="A668" s="5" t="s">
        <v>5032</v>
      </c>
      <c r="B668" s="5" t="s">
        <v>2170</v>
      </c>
      <c r="C668" s="5" t="s">
        <v>11107</v>
      </c>
      <c r="D668" t="s">
        <v>8022</v>
      </c>
      <c r="E668" s="271">
        <f t="shared" si="11"/>
        <v>4</v>
      </c>
    </row>
    <row r="669" spans="1:7">
      <c r="A669" s="5" t="s">
        <v>5032</v>
      </c>
      <c r="B669" s="5" t="s">
        <v>2170</v>
      </c>
      <c r="C669" s="5" t="s">
        <v>11108</v>
      </c>
      <c r="D669" t="s">
        <v>8028</v>
      </c>
      <c r="E669" s="271">
        <f t="shared" si="11"/>
        <v>4</v>
      </c>
    </row>
    <row r="670" spans="1:7">
      <c r="A670" s="5" t="s">
        <v>5032</v>
      </c>
      <c r="B670" s="5" t="s">
        <v>2170</v>
      </c>
      <c r="C670" s="5" t="s">
        <v>8023</v>
      </c>
      <c r="D670" t="s">
        <v>8024</v>
      </c>
      <c r="E670" s="271">
        <f t="shared" si="11"/>
        <v>4</v>
      </c>
    </row>
    <row r="671" spans="1:7">
      <c r="A671" s="5" t="s">
        <v>5032</v>
      </c>
      <c r="B671" s="5" t="s">
        <v>2170</v>
      </c>
      <c r="C671" s="5" t="s">
        <v>8025</v>
      </c>
      <c r="D671" t="s">
        <v>8026</v>
      </c>
      <c r="E671" s="271">
        <f t="shared" si="11"/>
        <v>4</v>
      </c>
    </row>
    <row r="672" spans="1:7">
      <c r="A672" s="5" t="s">
        <v>5032</v>
      </c>
      <c r="B672" s="5" t="s">
        <v>2170</v>
      </c>
      <c r="C672" s="5" t="s">
        <v>11113</v>
      </c>
      <c r="D672" t="s">
        <v>8038</v>
      </c>
      <c r="E672" s="271">
        <f t="shared" si="11"/>
        <v>4</v>
      </c>
    </row>
    <row r="673" spans="1:5">
      <c r="A673" t="s">
        <v>5032</v>
      </c>
      <c r="B673" s="5" t="s">
        <v>2170</v>
      </c>
      <c r="C673" s="5" t="s">
        <v>8029</v>
      </c>
      <c r="D673" t="s">
        <v>8030</v>
      </c>
      <c r="E673" s="271">
        <f t="shared" si="11"/>
        <v>4</v>
      </c>
    </row>
    <row r="674" spans="1:5">
      <c r="A674" t="s">
        <v>5032</v>
      </c>
      <c r="B674" s="5" t="s">
        <v>2170</v>
      </c>
      <c r="C674" s="5" t="s">
        <v>8031</v>
      </c>
      <c r="D674" t="s">
        <v>10988</v>
      </c>
      <c r="E674" s="271">
        <f t="shared" si="11"/>
        <v>4</v>
      </c>
    </row>
    <row r="675" spans="1:5">
      <c r="A675" t="s">
        <v>5032</v>
      </c>
      <c r="B675" t="s">
        <v>2170</v>
      </c>
      <c r="C675" s="5" t="s">
        <v>8032</v>
      </c>
      <c r="D675" t="s">
        <v>8033</v>
      </c>
      <c r="E675" s="271">
        <f t="shared" si="11"/>
        <v>4</v>
      </c>
    </row>
    <row r="676" spans="1:5">
      <c r="A676" t="s">
        <v>5032</v>
      </c>
      <c r="B676" t="s">
        <v>2170</v>
      </c>
      <c r="C676" s="5" t="s">
        <v>8034</v>
      </c>
      <c r="D676" t="s">
        <v>8035</v>
      </c>
      <c r="E676" s="271">
        <f t="shared" si="11"/>
        <v>4</v>
      </c>
    </row>
    <row r="677" spans="1:5">
      <c r="A677" s="5" t="s">
        <v>5032</v>
      </c>
      <c r="B677" s="5" t="s">
        <v>2170</v>
      </c>
      <c r="C677" s="5" t="s">
        <v>10981</v>
      </c>
      <c r="D677" t="s">
        <v>11109</v>
      </c>
      <c r="E677" s="271">
        <f t="shared" si="11"/>
        <v>4</v>
      </c>
    </row>
    <row r="678" spans="1:5">
      <c r="A678" s="5" t="s">
        <v>5032</v>
      </c>
      <c r="B678" s="5" t="s">
        <v>2170</v>
      </c>
      <c r="C678" s="5" t="s">
        <v>10982</v>
      </c>
      <c r="D678" t="s">
        <v>11110</v>
      </c>
      <c r="E678" s="271">
        <f t="shared" si="11"/>
        <v>4</v>
      </c>
    </row>
    <row r="679" spans="1:5">
      <c r="A679" s="5" t="s">
        <v>5032</v>
      </c>
      <c r="B679" s="5" t="s">
        <v>2170</v>
      </c>
      <c r="C679" s="5" t="s">
        <v>11102</v>
      </c>
      <c r="D679" t="s">
        <v>8007</v>
      </c>
      <c r="E679" s="271">
        <f t="shared" si="11"/>
        <v>4</v>
      </c>
    </row>
    <row r="680" spans="1:5">
      <c r="A680" t="s">
        <v>5032</v>
      </c>
      <c r="B680" t="s">
        <v>2170</v>
      </c>
      <c r="C680" s="5" t="s">
        <v>11111</v>
      </c>
      <c r="D680" t="s">
        <v>8036</v>
      </c>
      <c r="E680" s="271">
        <f t="shared" si="11"/>
        <v>4</v>
      </c>
    </row>
    <row r="681" spans="1:5">
      <c r="A681" s="5" t="s">
        <v>5032</v>
      </c>
      <c r="B681" s="5" t="s">
        <v>2170</v>
      </c>
      <c r="C681" s="5" t="s">
        <v>10986</v>
      </c>
      <c r="D681" t="s">
        <v>8020</v>
      </c>
      <c r="E681" s="271">
        <f t="shared" si="11"/>
        <v>4</v>
      </c>
    </row>
    <row r="682" spans="1:5">
      <c r="A682" s="5" t="s">
        <v>5032</v>
      </c>
      <c r="B682" s="5" t="s">
        <v>2170</v>
      </c>
      <c r="C682" s="5" t="s">
        <v>10983</v>
      </c>
      <c r="D682" t="s">
        <v>8019</v>
      </c>
      <c r="E682" s="271">
        <f t="shared" si="11"/>
        <v>4</v>
      </c>
    </row>
    <row r="683" spans="1:5">
      <c r="A683" s="5" t="s">
        <v>5032</v>
      </c>
      <c r="B683" s="5" t="s">
        <v>2170</v>
      </c>
      <c r="C683" s="5" t="s">
        <v>10987</v>
      </c>
      <c r="D683" t="s">
        <v>8021</v>
      </c>
      <c r="E683" s="271">
        <f t="shared" si="11"/>
        <v>4</v>
      </c>
    </row>
    <row r="684" spans="1:5">
      <c r="A684" t="s">
        <v>11012</v>
      </c>
      <c r="B684" s="5" t="s">
        <v>2170</v>
      </c>
      <c r="C684" s="79" t="s">
        <v>7812</v>
      </c>
      <c r="D684" t="s">
        <v>11016</v>
      </c>
      <c r="E684" s="271">
        <f t="shared" si="11"/>
        <v>4</v>
      </c>
    </row>
    <row r="685" spans="1:5">
      <c r="A685" t="s">
        <v>11012</v>
      </c>
      <c r="B685" s="5" t="s">
        <v>2170</v>
      </c>
      <c r="C685" s="79" t="s">
        <v>11017</v>
      </c>
      <c r="D685" t="s">
        <v>11021</v>
      </c>
      <c r="E685" s="271">
        <f t="shared" si="11"/>
        <v>4</v>
      </c>
    </row>
    <row r="686" spans="1:5">
      <c r="A686" s="5" t="s">
        <v>2681</v>
      </c>
      <c r="B686" s="5" t="s">
        <v>2170</v>
      </c>
      <c r="C686" s="23" t="s">
        <v>8039</v>
      </c>
      <c r="D686" t="s">
        <v>8040</v>
      </c>
      <c r="E686" s="271">
        <f t="shared" si="11"/>
        <v>4</v>
      </c>
    </row>
    <row r="687" spans="1:5">
      <c r="A687" s="5" t="s">
        <v>2681</v>
      </c>
      <c r="B687" s="5" t="s">
        <v>2170</v>
      </c>
      <c r="C687" s="23" t="s">
        <v>7414</v>
      </c>
      <c r="D687" t="s">
        <v>7415</v>
      </c>
      <c r="E687" s="271">
        <f t="shared" si="11"/>
        <v>4</v>
      </c>
    </row>
    <row r="688" spans="1:5">
      <c r="A688" s="5" t="s">
        <v>5037</v>
      </c>
      <c r="B688" s="5" t="s">
        <v>2170</v>
      </c>
      <c r="C688" s="5" t="s">
        <v>11146</v>
      </c>
      <c r="D688" t="s">
        <v>8042</v>
      </c>
      <c r="E688" s="271">
        <f t="shared" si="11"/>
        <v>4</v>
      </c>
    </row>
    <row r="689" spans="1:5">
      <c r="A689" s="5" t="s">
        <v>5037</v>
      </c>
      <c r="B689" s="5" t="s">
        <v>2170</v>
      </c>
      <c r="C689" s="5" t="s">
        <v>11023</v>
      </c>
      <c r="D689" t="s">
        <v>11024</v>
      </c>
      <c r="E689" s="271">
        <f t="shared" si="11"/>
        <v>4</v>
      </c>
    </row>
    <row r="690" spans="1:5">
      <c r="A690" s="5" t="s">
        <v>5037</v>
      </c>
      <c r="B690" s="5" t="s">
        <v>2170</v>
      </c>
      <c r="C690" s="5" t="s">
        <v>11022</v>
      </c>
      <c r="D690" t="s">
        <v>8041</v>
      </c>
      <c r="E690" s="271">
        <f t="shared" si="11"/>
        <v>4</v>
      </c>
    </row>
    <row r="691" spans="1:5">
      <c r="A691" t="s">
        <v>5037</v>
      </c>
      <c r="B691" s="5" t="s">
        <v>2170</v>
      </c>
      <c r="C691" s="5" t="s">
        <v>7131</v>
      </c>
      <c r="D691" t="s">
        <v>8043</v>
      </c>
      <c r="E691" s="271">
        <f t="shared" si="11"/>
        <v>4</v>
      </c>
    </row>
    <row r="692" spans="1:5">
      <c r="A692" t="s">
        <v>5037</v>
      </c>
      <c r="B692" s="5" t="s">
        <v>2170</v>
      </c>
      <c r="C692" s="5" t="s">
        <v>11171</v>
      </c>
      <c r="D692" t="s">
        <v>8044</v>
      </c>
      <c r="E692" s="271">
        <f t="shared" si="11"/>
        <v>4</v>
      </c>
    </row>
    <row r="693" spans="1:5">
      <c r="A693" t="s">
        <v>5037</v>
      </c>
      <c r="B693" t="s">
        <v>2170</v>
      </c>
      <c r="C693" s="5" t="s">
        <v>8045</v>
      </c>
      <c r="D693" t="s">
        <v>8046</v>
      </c>
      <c r="E693" s="271">
        <f t="shared" si="11"/>
        <v>4</v>
      </c>
    </row>
    <row r="694" spans="1:5">
      <c r="A694" t="s">
        <v>2684</v>
      </c>
      <c r="B694" t="s">
        <v>2170</v>
      </c>
      <c r="C694" s="5" t="s">
        <v>7980</v>
      </c>
      <c r="D694" t="s">
        <v>629</v>
      </c>
      <c r="E694" s="271">
        <f t="shared" si="11"/>
        <v>4</v>
      </c>
    </row>
    <row r="695" spans="1:5">
      <c r="A695" t="s">
        <v>2684</v>
      </c>
      <c r="B695" t="s">
        <v>2170</v>
      </c>
      <c r="C695" s="5" t="s">
        <v>7981</v>
      </c>
      <c r="D695" t="s">
        <v>7982</v>
      </c>
      <c r="E695" s="271">
        <f t="shared" si="11"/>
        <v>4</v>
      </c>
    </row>
    <row r="696" spans="1:5">
      <c r="A696" s="5" t="s">
        <v>2708</v>
      </c>
      <c r="B696" s="5" t="s">
        <v>2170</v>
      </c>
      <c r="C696" s="5" t="s">
        <v>8047</v>
      </c>
      <c r="D696" t="s">
        <v>8048</v>
      </c>
      <c r="E696" s="271">
        <f t="shared" si="11"/>
        <v>4</v>
      </c>
    </row>
    <row r="697" spans="1:5">
      <c r="A697" s="5" t="s">
        <v>2708</v>
      </c>
      <c r="B697" s="5" t="s">
        <v>2170</v>
      </c>
      <c r="C697" s="5" t="s">
        <v>8049</v>
      </c>
      <c r="D697" t="s">
        <v>8050</v>
      </c>
      <c r="E697" s="271">
        <f t="shared" si="11"/>
        <v>4</v>
      </c>
    </row>
    <row r="698" spans="1:5">
      <c r="A698" s="5" t="s">
        <v>2708</v>
      </c>
      <c r="B698" s="5" t="s">
        <v>2170</v>
      </c>
      <c r="C698" s="5" t="s">
        <v>8051</v>
      </c>
      <c r="D698" t="s">
        <v>8052</v>
      </c>
      <c r="E698" s="271">
        <f t="shared" si="11"/>
        <v>4</v>
      </c>
    </row>
    <row r="699" spans="1:5">
      <c r="A699" s="5" t="s">
        <v>2708</v>
      </c>
      <c r="B699" s="5" t="s">
        <v>2170</v>
      </c>
      <c r="C699" s="5" t="s">
        <v>8053</v>
      </c>
      <c r="D699" t="s">
        <v>8054</v>
      </c>
      <c r="E699" s="271">
        <f t="shared" si="11"/>
        <v>4</v>
      </c>
    </row>
    <row r="700" spans="1:5">
      <c r="A700" t="s">
        <v>2714</v>
      </c>
      <c r="B700" s="5" t="s">
        <v>2170</v>
      </c>
      <c r="C700" s="5" t="s">
        <v>8055</v>
      </c>
      <c r="D700" t="s">
        <v>8056</v>
      </c>
      <c r="E700" s="271">
        <f t="shared" si="11"/>
        <v>4</v>
      </c>
    </row>
    <row r="701" spans="1:5">
      <c r="A701" t="s">
        <v>2714</v>
      </c>
      <c r="B701" s="5" t="s">
        <v>2170</v>
      </c>
      <c r="C701" s="5" t="s">
        <v>8057</v>
      </c>
      <c r="D701" t="s">
        <v>8058</v>
      </c>
      <c r="E701" s="271">
        <f t="shared" si="11"/>
        <v>4</v>
      </c>
    </row>
    <row r="702" spans="1:5">
      <c r="A702" t="s">
        <v>2714</v>
      </c>
      <c r="B702" s="5" t="s">
        <v>2170</v>
      </c>
      <c r="C702" s="5" t="s">
        <v>8059</v>
      </c>
      <c r="D702" t="s">
        <v>8060</v>
      </c>
      <c r="E702" s="271">
        <f t="shared" si="11"/>
        <v>4</v>
      </c>
    </row>
    <row r="703" spans="1:5">
      <c r="A703" t="s">
        <v>10770</v>
      </c>
      <c r="B703" s="5" t="s">
        <v>2170</v>
      </c>
      <c r="C703" s="79" t="s">
        <v>10766</v>
      </c>
      <c r="D703" t="s">
        <v>10767</v>
      </c>
      <c r="E703" s="271">
        <f t="shared" si="11"/>
        <v>4</v>
      </c>
    </row>
    <row r="704" spans="1:5">
      <c r="A704" t="s">
        <v>10770</v>
      </c>
      <c r="B704" s="5" t="s">
        <v>2170</v>
      </c>
      <c r="C704" s="79" t="s">
        <v>10765</v>
      </c>
      <c r="D704" t="s">
        <v>10768</v>
      </c>
      <c r="E704" s="271">
        <f t="shared" si="11"/>
        <v>4</v>
      </c>
    </row>
    <row r="705" spans="1:5">
      <c r="A705" t="s">
        <v>3409</v>
      </c>
      <c r="B705" s="5" t="s">
        <v>2170</v>
      </c>
      <c r="C705" s="5" t="s">
        <v>8061</v>
      </c>
      <c r="D705" t="s">
        <v>8062</v>
      </c>
      <c r="E705" s="271">
        <f t="shared" si="11"/>
        <v>4</v>
      </c>
    </row>
    <row r="706" spans="1:5">
      <c r="A706" t="s">
        <v>3409</v>
      </c>
      <c r="B706" s="5" t="s">
        <v>2170</v>
      </c>
      <c r="C706" s="5" t="s">
        <v>8063</v>
      </c>
      <c r="D706" t="s">
        <v>8064</v>
      </c>
      <c r="E706" s="271">
        <f t="shared" ref="E706:E769" si="12">LEN(C706)</f>
        <v>4</v>
      </c>
    </row>
    <row r="707" spans="1:5">
      <c r="A707" t="s">
        <v>3409</v>
      </c>
      <c r="B707" s="5" t="s">
        <v>2170</v>
      </c>
      <c r="C707" s="5" t="s">
        <v>8065</v>
      </c>
      <c r="D707" t="s">
        <v>8066</v>
      </c>
      <c r="E707" s="271">
        <f t="shared" si="12"/>
        <v>4</v>
      </c>
    </row>
    <row r="708" spans="1:5">
      <c r="A708" t="s">
        <v>3409</v>
      </c>
      <c r="B708" s="5" t="s">
        <v>2170</v>
      </c>
      <c r="C708" s="5" t="s">
        <v>8067</v>
      </c>
      <c r="D708" t="s">
        <v>8068</v>
      </c>
      <c r="E708" s="271">
        <f t="shared" si="12"/>
        <v>4</v>
      </c>
    </row>
    <row r="709" spans="1:5">
      <c r="A709" s="5" t="s">
        <v>3109</v>
      </c>
      <c r="B709" s="5" t="s">
        <v>2170</v>
      </c>
      <c r="C709" s="5" t="s">
        <v>8069</v>
      </c>
      <c r="D709" t="s">
        <v>8070</v>
      </c>
      <c r="E709" s="271">
        <f t="shared" si="12"/>
        <v>4</v>
      </c>
    </row>
    <row r="710" spans="1:5">
      <c r="A710" s="5" t="s">
        <v>5528</v>
      </c>
      <c r="B710" s="5" t="s">
        <v>2170</v>
      </c>
      <c r="C710" s="5" t="s">
        <v>8071</v>
      </c>
      <c r="D710" t="s">
        <v>8071</v>
      </c>
      <c r="E710" s="271">
        <f t="shared" si="12"/>
        <v>4</v>
      </c>
    </row>
    <row r="711" spans="1:5">
      <c r="A711" t="s">
        <v>5528</v>
      </c>
      <c r="B711" s="5" t="s">
        <v>2170</v>
      </c>
      <c r="C711" s="5" t="s">
        <v>8072</v>
      </c>
      <c r="D711" t="s">
        <v>8073</v>
      </c>
      <c r="E711" s="271">
        <f t="shared" si="12"/>
        <v>4</v>
      </c>
    </row>
    <row r="712" spans="1:5">
      <c r="A712" t="s">
        <v>5528</v>
      </c>
      <c r="B712" s="5" t="s">
        <v>2170</v>
      </c>
      <c r="C712" s="5" t="s">
        <v>8074</v>
      </c>
      <c r="D712" t="s">
        <v>8075</v>
      </c>
      <c r="E712" s="271">
        <f t="shared" si="12"/>
        <v>4</v>
      </c>
    </row>
    <row r="713" spans="1:5">
      <c r="A713" t="s">
        <v>5528</v>
      </c>
      <c r="B713" t="s">
        <v>2170</v>
      </c>
      <c r="C713" s="5" t="s">
        <v>8076</v>
      </c>
      <c r="D713" t="s">
        <v>8077</v>
      </c>
      <c r="E713" s="271">
        <f t="shared" si="12"/>
        <v>4</v>
      </c>
    </row>
    <row r="714" spans="1:5">
      <c r="A714" t="s">
        <v>5528</v>
      </c>
      <c r="B714" t="s">
        <v>2170</v>
      </c>
      <c r="C714" s="5" t="s">
        <v>8078</v>
      </c>
      <c r="D714" t="s">
        <v>8079</v>
      </c>
      <c r="E714" s="271">
        <f t="shared" si="12"/>
        <v>4</v>
      </c>
    </row>
    <row r="715" spans="1:5">
      <c r="A715" t="s">
        <v>2728</v>
      </c>
      <c r="B715" t="s">
        <v>2170</v>
      </c>
      <c r="C715" s="5" t="s">
        <v>8080</v>
      </c>
      <c r="D715" t="s">
        <v>8081</v>
      </c>
      <c r="E715" s="271">
        <f t="shared" si="12"/>
        <v>4</v>
      </c>
    </row>
    <row r="716" spans="1:5">
      <c r="A716" s="5" t="s">
        <v>2728</v>
      </c>
      <c r="B716" s="5" t="s">
        <v>2170</v>
      </c>
      <c r="C716" s="5" t="s">
        <v>8082</v>
      </c>
      <c r="D716" t="s">
        <v>8083</v>
      </c>
      <c r="E716" s="271">
        <f t="shared" si="12"/>
        <v>4</v>
      </c>
    </row>
    <row r="717" spans="1:5">
      <c r="A717" s="5" t="s">
        <v>2728</v>
      </c>
      <c r="B717" s="5" t="s">
        <v>2170</v>
      </c>
      <c r="C717" s="5" t="s">
        <v>8084</v>
      </c>
      <c r="D717" t="s">
        <v>8085</v>
      </c>
      <c r="E717" s="271">
        <f t="shared" si="12"/>
        <v>4</v>
      </c>
    </row>
    <row r="718" spans="1:5">
      <c r="A718" s="5" t="s">
        <v>2728</v>
      </c>
      <c r="B718" s="5" t="s">
        <v>2170</v>
      </c>
      <c r="C718" s="5" t="s">
        <v>8086</v>
      </c>
      <c r="D718" t="s">
        <v>8087</v>
      </c>
      <c r="E718" s="271">
        <f t="shared" si="12"/>
        <v>4</v>
      </c>
    </row>
    <row r="719" spans="1:5">
      <c r="A719" s="5" t="s">
        <v>2728</v>
      </c>
      <c r="B719" s="5" t="s">
        <v>2170</v>
      </c>
      <c r="C719" s="5" t="s">
        <v>8088</v>
      </c>
      <c r="D719" t="s">
        <v>8089</v>
      </c>
      <c r="E719" s="271">
        <f t="shared" si="12"/>
        <v>4</v>
      </c>
    </row>
    <row r="720" spans="1:5">
      <c r="A720" s="5" t="s">
        <v>2728</v>
      </c>
      <c r="B720" s="5" t="s">
        <v>2170</v>
      </c>
      <c r="C720" s="5" t="s">
        <v>7218</v>
      </c>
      <c r="D720" t="s">
        <v>8090</v>
      </c>
      <c r="E720" s="271">
        <f t="shared" si="12"/>
        <v>4</v>
      </c>
    </row>
    <row r="721" spans="1:5">
      <c r="A721" s="5" t="s">
        <v>2728</v>
      </c>
      <c r="B721" s="5" t="s">
        <v>2170</v>
      </c>
      <c r="C721" s="5" t="s">
        <v>7378</v>
      </c>
      <c r="D721" t="s">
        <v>8091</v>
      </c>
      <c r="E721" s="271">
        <f t="shared" si="12"/>
        <v>4</v>
      </c>
    </row>
    <row r="722" spans="1:5">
      <c r="A722" t="s">
        <v>4665</v>
      </c>
      <c r="B722" s="5" t="s">
        <v>2170</v>
      </c>
      <c r="C722" s="5" t="s">
        <v>8092</v>
      </c>
      <c r="D722" t="s">
        <v>8093</v>
      </c>
      <c r="E722" s="271">
        <f t="shared" si="12"/>
        <v>4</v>
      </c>
    </row>
    <row r="723" spans="1:5">
      <c r="A723" t="s">
        <v>4665</v>
      </c>
      <c r="B723" s="5" t="s">
        <v>2170</v>
      </c>
      <c r="C723" s="5" t="s">
        <v>8094</v>
      </c>
      <c r="D723" t="s">
        <v>8095</v>
      </c>
      <c r="E723" s="271">
        <f t="shared" si="12"/>
        <v>4</v>
      </c>
    </row>
    <row r="724" spans="1:5">
      <c r="A724" t="s">
        <v>4665</v>
      </c>
      <c r="B724" t="s">
        <v>2170</v>
      </c>
      <c r="C724" s="5" t="s">
        <v>8096</v>
      </c>
      <c r="D724" t="s">
        <v>8097</v>
      </c>
      <c r="E724" s="271">
        <f t="shared" si="12"/>
        <v>4</v>
      </c>
    </row>
    <row r="725" spans="1:5">
      <c r="A725" t="s">
        <v>4665</v>
      </c>
      <c r="B725" t="s">
        <v>2170</v>
      </c>
      <c r="C725" s="5" t="s">
        <v>8098</v>
      </c>
      <c r="D725" t="s">
        <v>8099</v>
      </c>
      <c r="E725" s="271">
        <f t="shared" si="12"/>
        <v>4</v>
      </c>
    </row>
    <row r="726" spans="1:5">
      <c r="A726" t="s">
        <v>4665</v>
      </c>
      <c r="B726" t="s">
        <v>2170</v>
      </c>
      <c r="C726" s="5" t="s">
        <v>8100</v>
      </c>
      <c r="D726" t="s">
        <v>8101</v>
      </c>
      <c r="E726" s="271">
        <f t="shared" si="12"/>
        <v>4</v>
      </c>
    </row>
    <row r="727" spans="1:5">
      <c r="A727" s="5" t="s">
        <v>4665</v>
      </c>
      <c r="B727" s="5" t="s">
        <v>2170</v>
      </c>
      <c r="C727" s="5" t="s">
        <v>8102</v>
      </c>
      <c r="D727" t="s">
        <v>8103</v>
      </c>
      <c r="E727" s="271">
        <f t="shared" si="12"/>
        <v>4</v>
      </c>
    </row>
    <row r="728" spans="1:5">
      <c r="A728" s="5" t="s">
        <v>4665</v>
      </c>
      <c r="B728" s="5" t="s">
        <v>2170</v>
      </c>
      <c r="C728" s="5" t="s">
        <v>8104</v>
      </c>
      <c r="D728" t="s">
        <v>8105</v>
      </c>
      <c r="E728" s="271">
        <f t="shared" si="12"/>
        <v>4</v>
      </c>
    </row>
    <row r="729" spans="1:5">
      <c r="A729" s="5" t="s">
        <v>4669</v>
      </c>
      <c r="B729" s="5" t="s">
        <v>2170</v>
      </c>
      <c r="C729" s="5" t="s">
        <v>8106</v>
      </c>
      <c r="D729" t="s">
        <v>8107</v>
      </c>
      <c r="E729" s="271">
        <f t="shared" si="12"/>
        <v>4</v>
      </c>
    </row>
    <row r="730" spans="1:5">
      <c r="A730" s="5" t="s">
        <v>4669</v>
      </c>
      <c r="B730" s="5" t="s">
        <v>2170</v>
      </c>
      <c r="C730" s="5" t="s">
        <v>8108</v>
      </c>
      <c r="D730" t="s">
        <v>8109</v>
      </c>
      <c r="E730" s="271">
        <f t="shared" si="12"/>
        <v>4</v>
      </c>
    </row>
    <row r="731" spans="1:5">
      <c r="A731" t="s">
        <v>5203</v>
      </c>
      <c r="B731" t="s">
        <v>2170</v>
      </c>
      <c r="C731" s="5" t="s">
        <v>7491</v>
      </c>
      <c r="D731" t="s">
        <v>7492</v>
      </c>
      <c r="E731" s="271">
        <f t="shared" si="12"/>
        <v>4</v>
      </c>
    </row>
    <row r="732" spans="1:5">
      <c r="A732" t="s">
        <v>5203</v>
      </c>
      <c r="B732" s="5" t="s">
        <v>2170</v>
      </c>
      <c r="C732" s="5" t="s">
        <v>8110</v>
      </c>
      <c r="D732" t="s">
        <v>8111</v>
      </c>
      <c r="E732" s="271">
        <f t="shared" si="12"/>
        <v>4</v>
      </c>
    </row>
    <row r="733" spans="1:5">
      <c r="A733" t="s">
        <v>5203</v>
      </c>
      <c r="B733" s="5" t="s">
        <v>2170</v>
      </c>
      <c r="C733" s="5" t="s">
        <v>8112</v>
      </c>
      <c r="D733" t="s">
        <v>8113</v>
      </c>
      <c r="E733" s="271">
        <f t="shared" si="12"/>
        <v>4</v>
      </c>
    </row>
    <row r="734" spans="1:5">
      <c r="A734" s="5" t="s">
        <v>4113</v>
      </c>
      <c r="B734" s="5" t="s">
        <v>2170</v>
      </c>
      <c r="C734" s="5" t="s">
        <v>8114</v>
      </c>
      <c r="D734" t="s">
        <v>8115</v>
      </c>
      <c r="E734" s="271">
        <f t="shared" si="12"/>
        <v>4</v>
      </c>
    </row>
    <row r="735" spans="1:5">
      <c r="A735" t="s">
        <v>6819</v>
      </c>
      <c r="B735" t="s">
        <v>2170</v>
      </c>
      <c r="C735" s="79" t="s">
        <v>8116</v>
      </c>
      <c r="D735" t="s">
        <v>8117</v>
      </c>
      <c r="E735" s="271">
        <f t="shared" si="12"/>
        <v>4</v>
      </c>
    </row>
    <row r="736" spans="1:5">
      <c r="A736" t="s">
        <v>6819</v>
      </c>
      <c r="B736" t="s">
        <v>2170</v>
      </c>
      <c r="C736" s="79" t="s">
        <v>8118</v>
      </c>
      <c r="D736" t="s">
        <v>8119</v>
      </c>
      <c r="E736" s="271">
        <f t="shared" si="12"/>
        <v>4</v>
      </c>
    </row>
    <row r="737" spans="1:5">
      <c r="A737" s="5" t="s">
        <v>3664</v>
      </c>
      <c r="B737" s="5" t="s">
        <v>2170</v>
      </c>
      <c r="C737" s="5" t="s">
        <v>8120</v>
      </c>
      <c r="D737" t="s">
        <v>8121</v>
      </c>
      <c r="E737" s="271">
        <f t="shared" si="12"/>
        <v>4</v>
      </c>
    </row>
    <row r="738" spans="1:5">
      <c r="A738" t="s">
        <v>3664</v>
      </c>
      <c r="B738" s="5" t="s">
        <v>2170</v>
      </c>
      <c r="C738" s="5" t="s">
        <v>8122</v>
      </c>
      <c r="D738" t="s">
        <v>8123</v>
      </c>
      <c r="E738" s="271">
        <f t="shared" si="12"/>
        <v>4</v>
      </c>
    </row>
    <row r="739" spans="1:5">
      <c r="A739" t="s">
        <v>3664</v>
      </c>
      <c r="B739" s="5" t="s">
        <v>2170</v>
      </c>
      <c r="C739" s="5" t="s">
        <v>8124</v>
      </c>
      <c r="D739" t="s">
        <v>8125</v>
      </c>
      <c r="E739" s="271">
        <f t="shared" si="12"/>
        <v>4</v>
      </c>
    </row>
    <row r="740" spans="1:5">
      <c r="A740" t="s">
        <v>3664</v>
      </c>
      <c r="B740" t="s">
        <v>2170</v>
      </c>
      <c r="C740" s="5" t="s">
        <v>7699</v>
      </c>
      <c r="D740" t="s">
        <v>8126</v>
      </c>
      <c r="E740" s="271">
        <f t="shared" si="12"/>
        <v>4</v>
      </c>
    </row>
    <row r="741" spans="1:5">
      <c r="A741" s="5" t="s">
        <v>4730</v>
      </c>
      <c r="B741" s="5" t="s">
        <v>2170</v>
      </c>
      <c r="C741" s="5" t="s">
        <v>8127</v>
      </c>
      <c r="D741" t="s">
        <v>8128</v>
      </c>
      <c r="E741" s="271">
        <f t="shared" si="12"/>
        <v>4</v>
      </c>
    </row>
    <row r="742" spans="1:5">
      <c r="A742" t="s">
        <v>4730</v>
      </c>
      <c r="B742" s="5" t="s">
        <v>2170</v>
      </c>
      <c r="C742" s="5" t="s">
        <v>8129</v>
      </c>
      <c r="D742" t="s">
        <v>8130</v>
      </c>
      <c r="E742" s="271">
        <f t="shared" si="12"/>
        <v>4</v>
      </c>
    </row>
    <row r="743" spans="1:5">
      <c r="A743" t="s">
        <v>4730</v>
      </c>
      <c r="B743" s="5" t="s">
        <v>2170</v>
      </c>
      <c r="C743" s="5" t="s">
        <v>7547</v>
      </c>
      <c r="D743" t="s">
        <v>8131</v>
      </c>
      <c r="E743" s="271">
        <f t="shared" si="12"/>
        <v>4</v>
      </c>
    </row>
    <row r="744" spans="1:5">
      <c r="A744" t="s">
        <v>4730</v>
      </c>
      <c r="B744" t="s">
        <v>2170</v>
      </c>
      <c r="C744" s="5" t="s">
        <v>7414</v>
      </c>
      <c r="D744" t="s">
        <v>8132</v>
      </c>
      <c r="E744" s="271">
        <f t="shared" si="12"/>
        <v>4</v>
      </c>
    </row>
    <row r="745" spans="1:5">
      <c r="A745" t="s">
        <v>4730</v>
      </c>
      <c r="B745" t="s">
        <v>2170</v>
      </c>
      <c r="C745" s="5" t="s">
        <v>8133</v>
      </c>
      <c r="D745" t="s">
        <v>8134</v>
      </c>
      <c r="E745" s="271">
        <f t="shared" si="12"/>
        <v>4</v>
      </c>
    </row>
    <row r="746" spans="1:5">
      <c r="A746" t="s">
        <v>4730</v>
      </c>
      <c r="B746" t="s">
        <v>2170</v>
      </c>
      <c r="C746" s="5" t="s">
        <v>8135</v>
      </c>
      <c r="D746" t="s">
        <v>8136</v>
      </c>
      <c r="E746" s="271">
        <f t="shared" si="12"/>
        <v>4</v>
      </c>
    </row>
    <row r="747" spans="1:5">
      <c r="A747" s="5" t="s">
        <v>4730</v>
      </c>
      <c r="B747" s="5" t="s">
        <v>2170</v>
      </c>
      <c r="C747" s="5" t="s">
        <v>8137</v>
      </c>
      <c r="D747" t="s">
        <v>8138</v>
      </c>
      <c r="E747" s="271">
        <f t="shared" si="12"/>
        <v>4</v>
      </c>
    </row>
    <row r="748" spans="1:5">
      <c r="A748" s="5" t="s">
        <v>4730</v>
      </c>
      <c r="B748" s="5" t="s">
        <v>2170</v>
      </c>
      <c r="C748" s="5" t="s">
        <v>7071</v>
      </c>
      <c r="D748" t="s">
        <v>8139</v>
      </c>
      <c r="E748" s="271">
        <f t="shared" si="12"/>
        <v>4</v>
      </c>
    </row>
    <row r="749" spans="1:5">
      <c r="A749" s="5" t="s">
        <v>4730</v>
      </c>
      <c r="B749" s="5" t="s">
        <v>2170</v>
      </c>
      <c r="C749" s="5" t="s">
        <v>8140</v>
      </c>
      <c r="D749" t="s">
        <v>8141</v>
      </c>
      <c r="E749" s="271">
        <f t="shared" si="12"/>
        <v>4</v>
      </c>
    </row>
    <row r="750" spans="1:5">
      <c r="A750" s="5" t="s">
        <v>4730</v>
      </c>
      <c r="B750" s="5" t="s">
        <v>2170</v>
      </c>
      <c r="C750" s="5" t="s">
        <v>8142</v>
      </c>
      <c r="D750" t="s">
        <v>8143</v>
      </c>
      <c r="E750" s="271">
        <f t="shared" si="12"/>
        <v>4</v>
      </c>
    </row>
    <row r="751" spans="1:5">
      <c r="A751" s="5" t="s">
        <v>4730</v>
      </c>
      <c r="B751" s="5" t="s">
        <v>2170</v>
      </c>
      <c r="C751" s="5" t="s">
        <v>8144</v>
      </c>
      <c r="D751" t="s">
        <v>8145</v>
      </c>
      <c r="E751" s="271">
        <f t="shared" si="12"/>
        <v>4</v>
      </c>
    </row>
    <row r="752" spans="1:5">
      <c r="A752" s="5" t="s">
        <v>4730</v>
      </c>
      <c r="B752" s="5" t="s">
        <v>2170</v>
      </c>
      <c r="C752" s="5" t="s">
        <v>8146</v>
      </c>
      <c r="D752" t="s">
        <v>8147</v>
      </c>
      <c r="E752" s="271">
        <f t="shared" si="12"/>
        <v>4</v>
      </c>
    </row>
    <row r="753" spans="1:5">
      <c r="A753" s="5" t="s">
        <v>2044</v>
      </c>
      <c r="B753" s="5" t="s">
        <v>2170</v>
      </c>
      <c r="C753" s="5" t="s">
        <v>8148</v>
      </c>
      <c r="D753" t="s">
        <v>8149</v>
      </c>
      <c r="E753" s="271">
        <f t="shared" si="12"/>
        <v>4</v>
      </c>
    </row>
    <row r="754" spans="1:5">
      <c r="A754" s="5" t="s">
        <v>2044</v>
      </c>
      <c r="B754" s="5" t="s">
        <v>2170</v>
      </c>
      <c r="C754" s="5" t="s">
        <v>6999</v>
      </c>
      <c r="D754" t="s">
        <v>8150</v>
      </c>
      <c r="E754" s="271">
        <f t="shared" si="12"/>
        <v>4</v>
      </c>
    </row>
    <row r="755" spans="1:5">
      <c r="A755" t="s">
        <v>2047</v>
      </c>
      <c r="B755" s="5" t="s">
        <v>2170</v>
      </c>
      <c r="C755" s="5" t="s">
        <v>8151</v>
      </c>
      <c r="D755" t="s">
        <v>8152</v>
      </c>
      <c r="E755" s="271">
        <f t="shared" si="12"/>
        <v>4</v>
      </c>
    </row>
    <row r="756" spans="1:5">
      <c r="A756" t="s">
        <v>2047</v>
      </c>
      <c r="B756" s="5" t="s">
        <v>2170</v>
      </c>
      <c r="C756" s="5" t="s">
        <v>8153</v>
      </c>
      <c r="D756" t="s">
        <v>8154</v>
      </c>
      <c r="E756" s="271">
        <f t="shared" si="12"/>
        <v>4</v>
      </c>
    </row>
    <row r="757" spans="1:5">
      <c r="A757" t="s">
        <v>2047</v>
      </c>
      <c r="B757" t="s">
        <v>2170</v>
      </c>
      <c r="C757" s="5" t="s">
        <v>8155</v>
      </c>
      <c r="D757" t="s">
        <v>8156</v>
      </c>
      <c r="E757" s="271">
        <f t="shared" si="12"/>
        <v>4</v>
      </c>
    </row>
    <row r="758" spans="1:5">
      <c r="A758" t="s">
        <v>6831</v>
      </c>
      <c r="B758" t="s">
        <v>2170</v>
      </c>
      <c r="C758" s="5" t="s">
        <v>8157</v>
      </c>
      <c r="D758" t="s">
        <v>8158</v>
      </c>
      <c r="E758" s="271">
        <f t="shared" si="12"/>
        <v>4</v>
      </c>
    </row>
    <row r="759" spans="1:5">
      <c r="A759" t="s">
        <v>6831</v>
      </c>
      <c r="B759" t="s">
        <v>2170</v>
      </c>
      <c r="C759" s="5" t="s">
        <v>8159</v>
      </c>
      <c r="D759" t="s">
        <v>8160</v>
      </c>
      <c r="E759" s="271">
        <f t="shared" si="12"/>
        <v>4</v>
      </c>
    </row>
    <row r="760" spans="1:5">
      <c r="A760" s="5" t="s">
        <v>6831</v>
      </c>
      <c r="B760" s="5" t="s">
        <v>2170</v>
      </c>
      <c r="C760" s="5" t="s">
        <v>8161</v>
      </c>
      <c r="D760" t="s">
        <v>5918</v>
      </c>
      <c r="E760" s="271">
        <f t="shared" si="12"/>
        <v>4</v>
      </c>
    </row>
    <row r="761" spans="1:5">
      <c r="A761" s="5" t="s">
        <v>6831</v>
      </c>
      <c r="B761" s="5" t="s">
        <v>2170</v>
      </c>
      <c r="C761" s="5" t="s">
        <v>8162</v>
      </c>
      <c r="D761" t="s">
        <v>8163</v>
      </c>
      <c r="E761" s="271">
        <f t="shared" si="12"/>
        <v>4</v>
      </c>
    </row>
    <row r="762" spans="1:5">
      <c r="A762" s="5" t="s">
        <v>4741</v>
      </c>
      <c r="B762" s="5" t="s">
        <v>2170</v>
      </c>
      <c r="C762" s="5" t="s">
        <v>7233</v>
      </c>
      <c r="D762" t="s">
        <v>8164</v>
      </c>
      <c r="E762" s="271">
        <f t="shared" si="12"/>
        <v>4</v>
      </c>
    </row>
    <row r="763" spans="1:5">
      <c r="A763" s="5" t="s">
        <v>4741</v>
      </c>
      <c r="B763" s="5" t="s">
        <v>2170</v>
      </c>
      <c r="C763" s="5" t="s">
        <v>7406</v>
      </c>
      <c r="D763" t="s">
        <v>8165</v>
      </c>
      <c r="E763" s="271">
        <f t="shared" si="12"/>
        <v>4</v>
      </c>
    </row>
    <row r="764" spans="1:5">
      <c r="A764" s="5" t="s">
        <v>4741</v>
      </c>
      <c r="B764" s="5" t="s">
        <v>2170</v>
      </c>
      <c r="C764" s="5" t="s">
        <v>7237</v>
      </c>
      <c r="D764" t="s">
        <v>8166</v>
      </c>
      <c r="E764" s="271">
        <f t="shared" si="12"/>
        <v>4</v>
      </c>
    </row>
    <row r="765" spans="1:5">
      <c r="A765" s="5" t="s">
        <v>4741</v>
      </c>
      <c r="B765" s="5" t="s">
        <v>2170</v>
      </c>
      <c r="C765" s="5" t="s">
        <v>8167</v>
      </c>
      <c r="D765" t="s">
        <v>8168</v>
      </c>
      <c r="E765" s="271">
        <f t="shared" si="12"/>
        <v>4</v>
      </c>
    </row>
    <row r="766" spans="1:5">
      <c r="A766" t="s">
        <v>4741</v>
      </c>
      <c r="B766" s="5" t="s">
        <v>2170</v>
      </c>
      <c r="C766" s="5" t="s">
        <v>7480</v>
      </c>
      <c r="D766" t="s">
        <v>7285</v>
      </c>
      <c r="E766" s="271">
        <f t="shared" si="12"/>
        <v>4</v>
      </c>
    </row>
    <row r="767" spans="1:5">
      <c r="A767" t="s">
        <v>4741</v>
      </c>
      <c r="B767" s="5" t="s">
        <v>2170</v>
      </c>
      <c r="C767" s="5" t="s">
        <v>7239</v>
      </c>
      <c r="D767" t="s">
        <v>8169</v>
      </c>
      <c r="E767" s="271">
        <f t="shared" si="12"/>
        <v>4</v>
      </c>
    </row>
    <row r="768" spans="1:5" ht="18" customHeight="1">
      <c r="A768" t="s">
        <v>4741</v>
      </c>
      <c r="B768" t="s">
        <v>2170</v>
      </c>
      <c r="C768" s="5" t="s">
        <v>1416</v>
      </c>
      <c r="D768" t="s">
        <v>8170</v>
      </c>
      <c r="E768" s="271">
        <f t="shared" si="12"/>
        <v>4</v>
      </c>
    </row>
    <row r="769" spans="1:5">
      <c r="A769" t="s">
        <v>5892</v>
      </c>
      <c r="B769" t="s">
        <v>2170</v>
      </c>
      <c r="C769" s="5" t="s">
        <v>8171</v>
      </c>
      <c r="D769" t="s">
        <v>8172</v>
      </c>
      <c r="E769" s="271">
        <f t="shared" si="12"/>
        <v>4</v>
      </c>
    </row>
    <row r="770" spans="1:5">
      <c r="A770" t="s">
        <v>5892</v>
      </c>
      <c r="B770" t="s">
        <v>2170</v>
      </c>
      <c r="C770" s="5" t="s">
        <v>8173</v>
      </c>
      <c r="D770" t="s">
        <v>8174</v>
      </c>
      <c r="E770" s="271">
        <f t="shared" ref="E770:E797" si="13">LEN(C770)</f>
        <v>4</v>
      </c>
    </row>
    <row r="771" spans="1:5">
      <c r="A771" s="5" t="s">
        <v>5892</v>
      </c>
      <c r="B771" s="5" t="s">
        <v>2170</v>
      </c>
      <c r="C771" s="5" t="s">
        <v>8175</v>
      </c>
      <c r="D771" t="s">
        <v>8176</v>
      </c>
      <c r="E771" s="271">
        <f t="shared" si="13"/>
        <v>4</v>
      </c>
    </row>
    <row r="772" spans="1:5">
      <c r="A772" s="5" t="s">
        <v>5892</v>
      </c>
      <c r="B772" s="5" t="s">
        <v>2170</v>
      </c>
      <c r="C772" s="5" t="s">
        <v>8177</v>
      </c>
      <c r="D772" t="s">
        <v>8178</v>
      </c>
      <c r="E772" s="271">
        <f t="shared" si="13"/>
        <v>4</v>
      </c>
    </row>
    <row r="773" spans="1:5">
      <c r="A773" s="5" t="s">
        <v>2747</v>
      </c>
      <c r="B773" s="5" t="s">
        <v>2170</v>
      </c>
      <c r="C773" s="5" t="s">
        <v>8179</v>
      </c>
      <c r="D773" t="s">
        <v>8180</v>
      </c>
      <c r="E773" s="271">
        <f t="shared" si="13"/>
        <v>4</v>
      </c>
    </row>
    <row r="774" spans="1:5">
      <c r="A774" s="5" t="s">
        <v>2747</v>
      </c>
      <c r="B774" s="5" t="s">
        <v>2170</v>
      </c>
      <c r="C774" s="5" t="s">
        <v>8181</v>
      </c>
      <c r="D774" t="s">
        <v>8182</v>
      </c>
      <c r="E774" s="271">
        <f t="shared" si="13"/>
        <v>4</v>
      </c>
    </row>
    <row r="775" spans="1:5">
      <c r="A775" s="5" t="s">
        <v>2747</v>
      </c>
      <c r="B775" s="5" t="s">
        <v>2170</v>
      </c>
      <c r="C775" s="5" t="s">
        <v>8183</v>
      </c>
      <c r="D775" t="s">
        <v>8184</v>
      </c>
      <c r="E775" s="271">
        <f t="shared" si="13"/>
        <v>4</v>
      </c>
    </row>
    <row r="776" spans="1:5">
      <c r="A776" s="3" t="s">
        <v>2751</v>
      </c>
      <c r="B776" s="5" t="s">
        <v>2170</v>
      </c>
      <c r="C776" t="s">
        <v>8185</v>
      </c>
      <c r="D776" t="s">
        <v>8186</v>
      </c>
      <c r="E776" s="271">
        <f t="shared" si="13"/>
        <v>4</v>
      </c>
    </row>
    <row r="777" spans="1:5">
      <c r="A777" s="3" t="s">
        <v>2751</v>
      </c>
      <c r="B777" s="5" t="s">
        <v>2170</v>
      </c>
      <c r="C777" t="s">
        <v>7450</v>
      </c>
      <c r="D777" t="s">
        <v>8187</v>
      </c>
      <c r="E777" s="271">
        <f t="shared" si="13"/>
        <v>4</v>
      </c>
    </row>
    <row r="778" spans="1:5">
      <c r="A778" s="5" t="s">
        <v>1648</v>
      </c>
      <c r="B778" s="5" t="s">
        <v>2170</v>
      </c>
      <c r="C778" s="5" t="s">
        <v>8188</v>
      </c>
      <c r="D778" t="s">
        <v>8189</v>
      </c>
      <c r="E778" s="271">
        <f t="shared" si="13"/>
        <v>4</v>
      </c>
    </row>
    <row r="779" spans="1:5">
      <c r="A779" t="s">
        <v>1648</v>
      </c>
      <c r="B779" s="5" t="s">
        <v>2170</v>
      </c>
      <c r="C779" s="5" t="s">
        <v>8190</v>
      </c>
      <c r="D779" t="s">
        <v>8191</v>
      </c>
      <c r="E779" s="271">
        <f t="shared" si="13"/>
        <v>4</v>
      </c>
    </row>
    <row r="780" spans="1:5">
      <c r="A780" t="s">
        <v>1648</v>
      </c>
      <c r="B780" s="5" t="s">
        <v>2170</v>
      </c>
      <c r="C780" s="5" t="s">
        <v>7041</v>
      </c>
      <c r="D780" t="s">
        <v>7042</v>
      </c>
      <c r="E780" s="271">
        <f t="shared" si="13"/>
        <v>4</v>
      </c>
    </row>
    <row r="781" spans="1:5">
      <c r="A781" t="s">
        <v>1648</v>
      </c>
      <c r="B781" t="s">
        <v>2170</v>
      </c>
      <c r="C781" s="5" t="s">
        <v>7043</v>
      </c>
      <c r="D781" t="s">
        <v>7044</v>
      </c>
      <c r="E781" s="271">
        <f t="shared" si="13"/>
        <v>4</v>
      </c>
    </row>
    <row r="782" spans="1:5">
      <c r="A782" t="s">
        <v>6121</v>
      </c>
      <c r="B782" t="s">
        <v>2170</v>
      </c>
      <c r="C782" s="5" t="s">
        <v>8192</v>
      </c>
      <c r="D782" t="s">
        <v>8193</v>
      </c>
      <c r="E782" s="271">
        <f t="shared" si="13"/>
        <v>4</v>
      </c>
    </row>
    <row r="783" spans="1:5">
      <c r="A783" t="s">
        <v>6121</v>
      </c>
      <c r="B783" t="s">
        <v>2170</v>
      </c>
      <c r="C783" s="5" t="s">
        <v>8194</v>
      </c>
      <c r="D783" t="s">
        <v>8195</v>
      </c>
      <c r="E783" s="271">
        <f t="shared" si="13"/>
        <v>4</v>
      </c>
    </row>
    <row r="784" spans="1:5">
      <c r="A784" s="5" t="s">
        <v>2771</v>
      </c>
      <c r="B784" s="5" t="s">
        <v>2170</v>
      </c>
      <c r="C784" s="5" t="s">
        <v>8196</v>
      </c>
      <c r="D784" t="s">
        <v>8197</v>
      </c>
      <c r="E784" s="271">
        <f t="shared" si="13"/>
        <v>4</v>
      </c>
    </row>
    <row r="785" spans="1:5">
      <c r="A785" s="5" t="s">
        <v>2771</v>
      </c>
      <c r="B785" s="5" t="s">
        <v>2170</v>
      </c>
      <c r="C785" s="5" t="s">
        <v>8198</v>
      </c>
      <c r="D785" t="s">
        <v>8199</v>
      </c>
      <c r="E785" s="271">
        <f t="shared" si="13"/>
        <v>4</v>
      </c>
    </row>
    <row r="786" spans="1:5">
      <c r="A786" s="5" t="s">
        <v>2771</v>
      </c>
      <c r="B786" s="5" t="s">
        <v>2170</v>
      </c>
      <c r="C786" s="5" t="s">
        <v>8200</v>
      </c>
      <c r="D786" t="s">
        <v>8201</v>
      </c>
      <c r="E786" s="271">
        <f t="shared" si="13"/>
        <v>4</v>
      </c>
    </row>
    <row r="787" spans="1:5">
      <c r="A787" s="5" t="s">
        <v>2771</v>
      </c>
      <c r="B787" s="5" t="s">
        <v>2170</v>
      </c>
      <c r="C787" s="5" t="s">
        <v>8202</v>
      </c>
      <c r="D787" t="s">
        <v>8203</v>
      </c>
      <c r="E787" s="271">
        <f t="shared" si="13"/>
        <v>4</v>
      </c>
    </row>
    <row r="788" spans="1:5">
      <c r="A788" s="5" t="s">
        <v>2771</v>
      </c>
      <c r="B788" s="5" t="s">
        <v>2170</v>
      </c>
      <c r="C788" s="5" t="s">
        <v>8204</v>
      </c>
      <c r="D788" t="s">
        <v>8205</v>
      </c>
      <c r="E788" s="271">
        <f t="shared" si="13"/>
        <v>4</v>
      </c>
    </row>
    <row r="789" spans="1:5">
      <c r="A789" s="5" t="s">
        <v>2771</v>
      </c>
      <c r="B789" s="5" t="s">
        <v>2170</v>
      </c>
      <c r="C789" s="5" t="s">
        <v>8206</v>
      </c>
      <c r="D789" t="s">
        <v>8207</v>
      </c>
      <c r="E789" s="271">
        <f t="shared" si="13"/>
        <v>4</v>
      </c>
    </row>
    <row r="790" spans="1:5">
      <c r="A790" t="s">
        <v>2771</v>
      </c>
      <c r="B790" s="5" t="s">
        <v>2170</v>
      </c>
      <c r="C790" s="5" t="s">
        <v>8208</v>
      </c>
      <c r="D790" t="s">
        <v>8209</v>
      </c>
      <c r="E790" s="271">
        <f t="shared" si="13"/>
        <v>4</v>
      </c>
    </row>
    <row r="791" spans="1:5">
      <c r="A791" t="s">
        <v>2771</v>
      </c>
      <c r="B791" s="5" t="s">
        <v>2170</v>
      </c>
      <c r="C791" s="5" t="s">
        <v>8210</v>
      </c>
      <c r="D791" t="s">
        <v>8211</v>
      </c>
      <c r="E791" s="271">
        <f t="shared" si="13"/>
        <v>4</v>
      </c>
    </row>
    <row r="792" spans="1:5">
      <c r="A792" t="s">
        <v>2775</v>
      </c>
      <c r="B792" t="s">
        <v>2170</v>
      </c>
      <c r="C792" s="5" t="s">
        <v>7153</v>
      </c>
      <c r="D792" t="s">
        <v>7232</v>
      </c>
      <c r="E792" s="271">
        <f t="shared" si="13"/>
        <v>4</v>
      </c>
    </row>
    <row r="793" spans="1:5">
      <c r="A793" t="s">
        <v>2092</v>
      </c>
      <c r="B793" t="s">
        <v>2170</v>
      </c>
      <c r="C793" s="5" t="s">
        <v>8212</v>
      </c>
      <c r="D793" t="s">
        <v>8213</v>
      </c>
      <c r="E793" s="271">
        <f t="shared" si="13"/>
        <v>4</v>
      </c>
    </row>
    <row r="794" spans="1:5">
      <c r="A794" t="s">
        <v>2092</v>
      </c>
      <c r="B794" t="s">
        <v>2170</v>
      </c>
      <c r="C794" s="5" t="s">
        <v>8214</v>
      </c>
      <c r="D794" t="s">
        <v>8215</v>
      </c>
      <c r="E794" s="271">
        <f t="shared" si="13"/>
        <v>4</v>
      </c>
    </row>
    <row r="795" spans="1:5">
      <c r="A795" s="5" t="s">
        <v>2092</v>
      </c>
      <c r="B795" s="5" t="s">
        <v>2170</v>
      </c>
      <c r="C795" s="5" t="s">
        <v>8216</v>
      </c>
      <c r="D795" t="s">
        <v>8217</v>
      </c>
      <c r="E795" s="271">
        <f t="shared" si="13"/>
        <v>4</v>
      </c>
    </row>
    <row r="796" spans="1:5">
      <c r="A796" t="s">
        <v>2785</v>
      </c>
      <c r="B796" s="5" t="s">
        <v>2170</v>
      </c>
      <c r="C796" s="79" t="s">
        <v>8218</v>
      </c>
      <c r="D796" t="s">
        <v>8219</v>
      </c>
      <c r="E796" s="271">
        <f t="shared" si="13"/>
        <v>4</v>
      </c>
    </row>
    <row r="797" spans="1:5">
      <c r="A797" t="s">
        <v>2785</v>
      </c>
      <c r="B797" s="5" t="s">
        <v>2170</v>
      </c>
      <c r="C797" s="79" t="s">
        <v>8220</v>
      </c>
      <c r="D797" t="s">
        <v>8221</v>
      </c>
      <c r="E797" s="271">
        <f t="shared" si="13"/>
        <v>4</v>
      </c>
    </row>
    <row r="798" spans="1:5">
      <c r="A798" s="5" t="s">
        <v>2791</v>
      </c>
      <c r="B798" s="5" t="s">
        <v>2170</v>
      </c>
      <c r="C798" s="5" t="s">
        <v>8222</v>
      </c>
      <c r="D798" t="s">
        <v>8223</v>
      </c>
      <c r="E798" s="271">
        <f t="shared" ref="E798:E861" si="14">LEN(C798)</f>
        <v>4</v>
      </c>
    </row>
    <row r="799" spans="1:5">
      <c r="A799" t="s">
        <v>2791</v>
      </c>
      <c r="B799" s="5" t="s">
        <v>2170</v>
      </c>
      <c r="C799" s="5" t="s">
        <v>8224</v>
      </c>
      <c r="D799" t="s">
        <v>8225</v>
      </c>
      <c r="E799" s="271">
        <f t="shared" si="14"/>
        <v>4</v>
      </c>
    </row>
    <row r="800" spans="1:5">
      <c r="A800" t="s">
        <v>2791</v>
      </c>
      <c r="B800" s="5" t="s">
        <v>2170</v>
      </c>
      <c r="C800" s="5" t="s">
        <v>8226</v>
      </c>
      <c r="D800" t="s">
        <v>8227</v>
      </c>
      <c r="E800" s="271">
        <f t="shared" si="14"/>
        <v>4</v>
      </c>
    </row>
    <row r="801" spans="1:5">
      <c r="A801" t="s">
        <v>2791</v>
      </c>
      <c r="B801" s="5" t="s">
        <v>2170</v>
      </c>
      <c r="C801" s="5" t="s">
        <v>11194</v>
      </c>
      <c r="D801" t="s">
        <v>11180</v>
      </c>
      <c r="E801" s="271">
        <f t="shared" si="14"/>
        <v>4</v>
      </c>
    </row>
    <row r="802" spans="1:5">
      <c r="A802" t="s">
        <v>2791</v>
      </c>
      <c r="B802" t="s">
        <v>2170</v>
      </c>
      <c r="C802" s="5" t="s">
        <v>8228</v>
      </c>
      <c r="D802" t="s">
        <v>8229</v>
      </c>
      <c r="E802" s="271">
        <f t="shared" si="14"/>
        <v>4</v>
      </c>
    </row>
    <row r="803" spans="1:5">
      <c r="A803" t="s">
        <v>2791</v>
      </c>
      <c r="B803" t="s">
        <v>2170</v>
      </c>
      <c r="C803" s="5" t="s">
        <v>8230</v>
      </c>
      <c r="D803" t="s">
        <v>8231</v>
      </c>
      <c r="E803" s="271">
        <f t="shared" si="14"/>
        <v>4</v>
      </c>
    </row>
    <row r="804" spans="1:5">
      <c r="A804" t="s">
        <v>2791</v>
      </c>
      <c r="B804" t="s">
        <v>2170</v>
      </c>
      <c r="C804" s="5" t="s">
        <v>8232</v>
      </c>
      <c r="D804" t="s">
        <v>8233</v>
      </c>
      <c r="E804" s="271">
        <f t="shared" si="14"/>
        <v>4</v>
      </c>
    </row>
    <row r="805" spans="1:5">
      <c r="A805" s="5" t="s">
        <v>2791</v>
      </c>
      <c r="B805" s="5" t="s">
        <v>2170</v>
      </c>
      <c r="C805" s="5" t="s">
        <v>8234</v>
      </c>
      <c r="D805" t="s">
        <v>8235</v>
      </c>
      <c r="E805" s="271">
        <f t="shared" si="14"/>
        <v>4</v>
      </c>
    </row>
    <row r="806" spans="1:5">
      <c r="A806" s="5" t="s">
        <v>2791</v>
      </c>
      <c r="B806" s="5" t="s">
        <v>2170</v>
      </c>
      <c r="C806" s="5" t="s">
        <v>8236</v>
      </c>
      <c r="D806" t="s">
        <v>8237</v>
      </c>
      <c r="E806" s="271">
        <f t="shared" si="14"/>
        <v>4</v>
      </c>
    </row>
    <row r="807" spans="1:5">
      <c r="A807" s="5" t="s">
        <v>2791</v>
      </c>
      <c r="B807" s="5" t="s">
        <v>2170</v>
      </c>
      <c r="C807" s="5" t="s">
        <v>8238</v>
      </c>
      <c r="D807" t="s">
        <v>8239</v>
      </c>
      <c r="E807" s="271">
        <f t="shared" si="14"/>
        <v>4</v>
      </c>
    </row>
    <row r="808" spans="1:5">
      <c r="A808" s="5" t="s">
        <v>2791</v>
      </c>
      <c r="B808" s="5" t="s">
        <v>2170</v>
      </c>
      <c r="C808" s="5" t="s">
        <v>8240</v>
      </c>
      <c r="D808" t="s">
        <v>8241</v>
      </c>
      <c r="E808" s="271">
        <f t="shared" si="14"/>
        <v>4</v>
      </c>
    </row>
    <row r="809" spans="1:5">
      <c r="A809" s="5" t="s">
        <v>2791</v>
      </c>
      <c r="B809" s="5" t="s">
        <v>2170</v>
      </c>
      <c r="C809" s="5" t="s">
        <v>8242</v>
      </c>
      <c r="D809" t="s">
        <v>8243</v>
      </c>
      <c r="E809" s="271">
        <f t="shared" si="14"/>
        <v>4</v>
      </c>
    </row>
    <row r="810" spans="1:5">
      <c r="A810" s="5" t="s">
        <v>2791</v>
      </c>
      <c r="B810" s="5" t="s">
        <v>2170</v>
      </c>
      <c r="C810" s="5" t="s">
        <v>8244</v>
      </c>
      <c r="D810" t="s">
        <v>8245</v>
      </c>
      <c r="E810" s="271">
        <f t="shared" si="14"/>
        <v>4</v>
      </c>
    </row>
    <row r="811" spans="1:5">
      <c r="A811" t="s">
        <v>5901</v>
      </c>
      <c r="B811" s="5" t="s">
        <v>2170</v>
      </c>
      <c r="C811" s="5" t="s">
        <v>8248</v>
      </c>
      <c r="D811" t="s">
        <v>7376</v>
      </c>
      <c r="E811" s="271">
        <f t="shared" si="14"/>
        <v>4</v>
      </c>
    </row>
    <row r="812" spans="1:5">
      <c r="A812" t="s">
        <v>5901</v>
      </c>
      <c r="B812" t="s">
        <v>2170</v>
      </c>
      <c r="C812" s="5" t="s">
        <v>7061</v>
      </c>
      <c r="D812" t="s">
        <v>7377</v>
      </c>
      <c r="E812" s="271">
        <f t="shared" si="14"/>
        <v>4</v>
      </c>
    </row>
    <row r="813" spans="1:5">
      <c r="A813" t="s">
        <v>5901</v>
      </c>
      <c r="B813" t="s">
        <v>2170</v>
      </c>
      <c r="C813" s="5" t="s">
        <v>8249</v>
      </c>
      <c r="D813" t="s">
        <v>7219</v>
      </c>
      <c r="E813" s="271">
        <f t="shared" si="14"/>
        <v>4</v>
      </c>
    </row>
    <row r="814" spans="1:5">
      <c r="A814" t="s">
        <v>5901</v>
      </c>
      <c r="B814" t="s">
        <v>2170</v>
      </c>
      <c r="C814" s="5" t="s">
        <v>8250</v>
      </c>
      <c r="D814" t="s">
        <v>8251</v>
      </c>
      <c r="E814" s="271">
        <f t="shared" si="14"/>
        <v>4</v>
      </c>
    </row>
    <row r="815" spans="1:5">
      <c r="A815" s="5" t="s">
        <v>4768</v>
      </c>
      <c r="B815" s="5" t="s">
        <v>2170</v>
      </c>
      <c r="C815" s="5" t="s">
        <v>8252</v>
      </c>
      <c r="D815" t="s">
        <v>7167</v>
      </c>
      <c r="E815" s="271">
        <f t="shared" si="14"/>
        <v>4</v>
      </c>
    </row>
    <row r="816" spans="1:5">
      <c r="A816" s="5" t="s">
        <v>4768</v>
      </c>
      <c r="B816" s="5" t="s">
        <v>2170</v>
      </c>
      <c r="C816" s="5" t="s">
        <v>8253</v>
      </c>
      <c r="D816" t="s">
        <v>8254</v>
      </c>
      <c r="E816" s="271">
        <f t="shared" si="14"/>
        <v>4</v>
      </c>
    </row>
    <row r="817" spans="1:5">
      <c r="A817" s="5" t="s">
        <v>4768</v>
      </c>
      <c r="B817" s="5" t="s">
        <v>2170</v>
      </c>
      <c r="C817" s="5" t="s">
        <v>8255</v>
      </c>
      <c r="D817" t="s">
        <v>8256</v>
      </c>
      <c r="E817" s="271">
        <f t="shared" si="14"/>
        <v>4</v>
      </c>
    </row>
    <row r="818" spans="1:5">
      <c r="A818" s="5" t="s">
        <v>4768</v>
      </c>
      <c r="B818" s="5" t="s">
        <v>2170</v>
      </c>
      <c r="C818" s="5" t="s">
        <v>8257</v>
      </c>
      <c r="D818" t="s">
        <v>8258</v>
      </c>
      <c r="E818" s="271">
        <f t="shared" si="14"/>
        <v>4</v>
      </c>
    </row>
    <row r="819" spans="1:5">
      <c r="A819" s="5" t="s">
        <v>4768</v>
      </c>
      <c r="B819" s="5" t="s">
        <v>2170</v>
      </c>
      <c r="C819" s="5" t="s">
        <v>8259</v>
      </c>
      <c r="D819" t="s">
        <v>8260</v>
      </c>
      <c r="E819" s="271">
        <f t="shared" si="14"/>
        <v>4</v>
      </c>
    </row>
    <row r="820" spans="1:5">
      <c r="A820" s="5" t="s">
        <v>4129</v>
      </c>
      <c r="B820" s="5" t="s">
        <v>2170</v>
      </c>
      <c r="C820" s="5" t="s">
        <v>8261</v>
      </c>
      <c r="D820" t="s">
        <v>8262</v>
      </c>
      <c r="E820" s="271">
        <f t="shared" si="14"/>
        <v>4</v>
      </c>
    </row>
    <row r="821" spans="1:5">
      <c r="A821" t="s">
        <v>2808</v>
      </c>
      <c r="B821" s="5" t="s">
        <v>2170</v>
      </c>
      <c r="C821" s="79" t="s">
        <v>8263</v>
      </c>
      <c r="D821" t="s">
        <v>8264</v>
      </c>
      <c r="E821" s="271">
        <f t="shared" si="14"/>
        <v>4</v>
      </c>
    </row>
    <row r="822" spans="1:5">
      <c r="A822" t="s">
        <v>2808</v>
      </c>
      <c r="B822" s="5" t="s">
        <v>2170</v>
      </c>
      <c r="C822" s="79" t="s">
        <v>8265</v>
      </c>
      <c r="D822" t="s">
        <v>8266</v>
      </c>
      <c r="E822" s="271">
        <f t="shared" si="14"/>
        <v>4</v>
      </c>
    </row>
    <row r="823" spans="1:5">
      <c r="A823" t="s">
        <v>2808</v>
      </c>
      <c r="B823" s="5" t="s">
        <v>2170</v>
      </c>
      <c r="C823" s="79" t="s">
        <v>8267</v>
      </c>
      <c r="D823" t="s">
        <v>8268</v>
      </c>
      <c r="E823" s="271">
        <f t="shared" si="14"/>
        <v>4</v>
      </c>
    </row>
    <row r="824" spans="1:5">
      <c r="A824" t="s">
        <v>6907</v>
      </c>
      <c r="B824" s="5" t="s">
        <v>2170</v>
      </c>
      <c r="C824" s="5" t="s">
        <v>8269</v>
      </c>
      <c r="D824" t="s">
        <v>8270</v>
      </c>
      <c r="E824" s="271">
        <f t="shared" si="14"/>
        <v>4</v>
      </c>
    </row>
    <row r="825" spans="1:5">
      <c r="A825" t="s">
        <v>6907</v>
      </c>
      <c r="B825" s="5" t="s">
        <v>2170</v>
      </c>
      <c r="C825" s="5" t="s">
        <v>8271</v>
      </c>
      <c r="D825" t="s">
        <v>8272</v>
      </c>
      <c r="E825" s="271">
        <f t="shared" si="14"/>
        <v>4</v>
      </c>
    </row>
    <row r="826" spans="1:5">
      <c r="A826" t="s">
        <v>3466</v>
      </c>
      <c r="B826" s="5" t="s">
        <v>2170</v>
      </c>
      <c r="C826" s="5" t="s">
        <v>8273</v>
      </c>
      <c r="D826" t="s">
        <v>8274</v>
      </c>
      <c r="E826" s="271">
        <f t="shared" si="14"/>
        <v>4</v>
      </c>
    </row>
    <row r="827" spans="1:5">
      <c r="A827" t="s">
        <v>3466</v>
      </c>
      <c r="B827" s="5" t="s">
        <v>2170</v>
      </c>
      <c r="C827" s="5" t="s">
        <v>8275</v>
      </c>
      <c r="D827" t="s">
        <v>8276</v>
      </c>
      <c r="E827" s="271">
        <f t="shared" si="14"/>
        <v>4</v>
      </c>
    </row>
    <row r="828" spans="1:5">
      <c r="A828" t="s">
        <v>3466</v>
      </c>
      <c r="B828" s="5" t="s">
        <v>2170</v>
      </c>
      <c r="C828" s="5" t="s">
        <v>8277</v>
      </c>
      <c r="D828" t="s">
        <v>8278</v>
      </c>
      <c r="E828" s="271">
        <f t="shared" si="14"/>
        <v>4</v>
      </c>
    </row>
    <row r="829" spans="1:5">
      <c r="A829" t="s">
        <v>3466</v>
      </c>
      <c r="B829" s="5" t="s">
        <v>2170</v>
      </c>
      <c r="C829" s="5" t="s">
        <v>8279</v>
      </c>
      <c r="D829" t="s">
        <v>8280</v>
      </c>
      <c r="E829" s="271">
        <f t="shared" si="14"/>
        <v>4</v>
      </c>
    </row>
    <row r="830" spans="1:5">
      <c r="A830" t="s">
        <v>3466</v>
      </c>
      <c r="B830" s="5" t="s">
        <v>2170</v>
      </c>
      <c r="C830" s="5" t="s">
        <v>8281</v>
      </c>
      <c r="D830" t="s">
        <v>8282</v>
      </c>
      <c r="E830" s="271">
        <f t="shared" si="14"/>
        <v>4</v>
      </c>
    </row>
    <row r="831" spans="1:5">
      <c r="A831" t="s">
        <v>6909</v>
      </c>
      <c r="B831" t="s">
        <v>2170</v>
      </c>
      <c r="C831" s="5" t="s">
        <v>7166</v>
      </c>
      <c r="D831" t="s">
        <v>8283</v>
      </c>
      <c r="E831" s="271">
        <f t="shared" si="14"/>
        <v>4</v>
      </c>
    </row>
    <row r="832" spans="1:5">
      <c r="A832" t="s">
        <v>6909</v>
      </c>
      <c r="B832" t="s">
        <v>2170</v>
      </c>
      <c r="C832" s="5" t="s">
        <v>8284</v>
      </c>
      <c r="D832" t="s">
        <v>8221</v>
      </c>
      <c r="E832" s="271">
        <f t="shared" si="14"/>
        <v>4</v>
      </c>
    </row>
    <row r="833" spans="1:5">
      <c r="A833" t="s">
        <v>5087</v>
      </c>
      <c r="B833" s="5" t="s">
        <v>2170</v>
      </c>
      <c r="C833" s="5" t="s">
        <v>8285</v>
      </c>
      <c r="D833" s="5" t="s">
        <v>8286</v>
      </c>
      <c r="E833" s="271">
        <f t="shared" si="14"/>
        <v>4</v>
      </c>
    </row>
    <row r="834" spans="1:5">
      <c r="A834" t="s">
        <v>5087</v>
      </c>
      <c r="B834" s="5" t="s">
        <v>2170</v>
      </c>
      <c r="C834" s="5" t="s">
        <v>8287</v>
      </c>
      <c r="D834" s="5" t="s">
        <v>8288</v>
      </c>
      <c r="E834" s="271">
        <f t="shared" si="14"/>
        <v>4</v>
      </c>
    </row>
    <row r="835" spans="1:5">
      <c r="A835" t="s">
        <v>5087</v>
      </c>
      <c r="B835" s="5" t="s">
        <v>2170</v>
      </c>
      <c r="C835" s="5" t="s">
        <v>8289</v>
      </c>
      <c r="D835" s="5" t="s">
        <v>8290</v>
      </c>
      <c r="E835" s="271">
        <f t="shared" si="14"/>
        <v>4</v>
      </c>
    </row>
    <row r="836" spans="1:5">
      <c r="A836" t="s">
        <v>5087</v>
      </c>
      <c r="B836" s="5" t="s">
        <v>2170</v>
      </c>
      <c r="C836" s="5" t="s">
        <v>8291</v>
      </c>
      <c r="D836" s="5" t="s">
        <v>8292</v>
      </c>
      <c r="E836" s="271">
        <f t="shared" si="14"/>
        <v>4</v>
      </c>
    </row>
    <row r="837" spans="1:5">
      <c r="A837" t="s">
        <v>5933</v>
      </c>
      <c r="B837" t="s">
        <v>2170</v>
      </c>
      <c r="C837" s="5" t="s">
        <v>8293</v>
      </c>
      <c r="D837" t="s">
        <v>8294</v>
      </c>
      <c r="E837" s="271">
        <f t="shared" si="14"/>
        <v>4</v>
      </c>
    </row>
    <row r="838" spans="1:5">
      <c r="A838" s="5" t="s">
        <v>5933</v>
      </c>
      <c r="B838" s="5" t="s">
        <v>2170</v>
      </c>
      <c r="C838" s="5" t="s">
        <v>8295</v>
      </c>
      <c r="D838" t="s">
        <v>8296</v>
      </c>
      <c r="E838" s="271">
        <f t="shared" si="14"/>
        <v>4</v>
      </c>
    </row>
    <row r="839" spans="1:5">
      <c r="A839" s="5" t="s">
        <v>6844</v>
      </c>
      <c r="B839" s="5" t="s">
        <v>2170</v>
      </c>
      <c r="C839" s="5" t="s">
        <v>8297</v>
      </c>
      <c r="D839" t="s">
        <v>8298</v>
      </c>
      <c r="E839" s="271">
        <f t="shared" si="14"/>
        <v>4</v>
      </c>
    </row>
    <row r="840" spans="1:5">
      <c r="A840" s="5" t="s">
        <v>6844</v>
      </c>
      <c r="B840" s="5" t="s">
        <v>2170</v>
      </c>
      <c r="C840" s="5" t="s">
        <v>8299</v>
      </c>
      <c r="D840" t="s">
        <v>8300</v>
      </c>
      <c r="E840" s="271">
        <f t="shared" si="14"/>
        <v>4</v>
      </c>
    </row>
    <row r="841" spans="1:5">
      <c r="A841" s="5" t="s">
        <v>6844</v>
      </c>
      <c r="B841" s="5" t="s">
        <v>2170</v>
      </c>
      <c r="C841" s="5" t="s">
        <v>8301</v>
      </c>
      <c r="D841" t="s">
        <v>8302</v>
      </c>
      <c r="E841" s="271">
        <f t="shared" si="14"/>
        <v>4</v>
      </c>
    </row>
    <row r="842" spans="1:5">
      <c r="A842" s="5" t="s">
        <v>6844</v>
      </c>
      <c r="B842" s="5" t="s">
        <v>2170</v>
      </c>
      <c r="C842" s="5" t="s">
        <v>8303</v>
      </c>
      <c r="D842" t="s">
        <v>8304</v>
      </c>
      <c r="E842" s="271">
        <f t="shared" si="14"/>
        <v>4</v>
      </c>
    </row>
    <row r="843" spans="1:5">
      <c r="A843" s="5" t="s">
        <v>6844</v>
      </c>
      <c r="B843" s="5" t="s">
        <v>2170</v>
      </c>
      <c r="C843" s="5" t="s">
        <v>8303</v>
      </c>
      <c r="D843" t="s">
        <v>8305</v>
      </c>
      <c r="E843" s="271">
        <f t="shared" si="14"/>
        <v>4</v>
      </c>
    </row>
    <row r="844" spans="1:5">
      <c r="A844" t="s">
        <v>6844</v>
      </c>
      <c r="B844" s="5" t="s">
        <v>2170</v>
      </c>
      <c r="C844" s="5" t="s">
        <v>8306</v>
      </c>
      <c r="D844" t="s">
        <v>8307</v>
      </c>
      <c r="E844" s="271">
        <f t="shared" si="14"/>
        <v>4</v>
      </c>
    </row>
    <row r="845" spans="1:5">
      <c r="A845" t="s">
        <v>6844</v>
      </c>
      <c r="B845" s="5" t="s">
        <v>2170</v>
      </c>
      <c r="C845" s="5" t="s">
        <v>8308</v>
      </c>
      <c r="D845" t="s">
        <v>8309</v>
      </c>
      <c r="E845" s="271">
        <f t="shared" si="14"/>
        <v>4</v>
      </c>
    </row>
    <row r="846" spans="1:5">
      <c r="A846" t="s">
        <v>6844</v>
      </c>
      <c r="B846" t="s">
        <v>2170</v>
      </c>
      <c r="C846" s="5" t="s">
        <v>8310</v>
      </c>
      <c r="D846" t="s">
        <v>8311</v>
      </c>
      <c r="E846" s="271">
        <f t="shared" si="14"/>
        <v>4</v>
      </c>
    </row>
    <row r="847" spans="1:5">
      <c r="A847" t="s">
        <v>6305</v>
      </c>
      <c r="B847" t="s">
        <v>2170</v>
      </c>
      <c r="C847" s="18" t="s">
        <v>8312</v>
      </c>
      <c r="D847" s="18" t="s">
        <v>8313</v>
      </c>
      <c r="E847" s="271">
        <f t="shared" si="14"/>
        <v>4</v>
      </c>
    </row>
    <row r="848" spans="1:5">
      <c r="A848" t="s">
        <v>6305</v>
      </c>
      <c r="B848" t="s">
        <v>2170</v>
      </c>
      <c r="C848" s="18" t="s">
        <v>8314</v>
      </c>
      <c r="D848" s="18" t="s">
        <v>8315</v>
      </c>
      <c r="E848" s="271">
        <f t="shared" si="14"/>
        <v>4</v>
      </c>
    </row>
    <row r="849" spans="1:5">
      <c r="A849" t="s">
        <v>6305</v>
      </c>
      <c r="B849" t="s">
        <v>2170</v>
      </c>
      <c r="C849" s="18" t="s">
        <v>8316</v>
      </c>
      <c r="D849" s="18" t="s">
        <v>8317</v>
      </c>
      <c r="E849" s="271">
        <f t="shared" si="14"/>
        <v>4</v>
      </c>
    </row>
    <row r="850" spans="1:5">
      <c r="A850" t="s">
        <v>6305</v>
      </c>
      <c r="B850" t="s">
        <v>2170</v>
      </c>
      <c r="C850" s="18" t="s">
        <v>8318</v>
      </c>
      <c r="D850" s="18" t="s">
        <v>8319</v>
      </c>
      <c r="E850" s="271">
        <f t="shared" si="14"/>
        <v>4</v>
      </c>
    </row>
    <row r="851" spans="1:5">
      <c r="A851" t="s">
        <v>6305</v>
      </c>
      <c r="B851" t="s">
        <v>2170</v>
      </c>
      <c r="C851" s="18" t="s">
        <v>8320</v>
      </c>
      <c r="D851" s="18" t="s">
        <v>8321</v>
      </c>
      <c r="E851" s="271">
        <f t="shared" si="14"/>
        <v>4</v>
      </c>
    </row>
    <row r="852" spans="1:5">
      <c r="A852" t="s">
        <v>6305</v>
      </c>
      <c r="B852" t="s">
        <v>2170</v>
      </c>
      <c r="C852" s="18" t="s">
        <v>8322</v>
      </c>
      <c r="D852" s="18" t="s">
        <v>8323</v>
      </c>
      <c r="E852" s="271">
        <f t="shared" si="14"/>
        <v>4</v>
      </c>
    </row>
    <row r="853" spans="1:5">
      <c r="A853" t="s">
        <v>6305</v>
      </c>
      <c r="B853" t="s">
        <v>2170</v>
      </c>
      <c r="C853" s="18" t="s">
        <v>7507</v>
      </c>
      <c r="D853" s="18" t="s">
        <v>8324</v>
      </c>
      <c r="E853" s="271">
        <f t="shared" si="14"/>
        <v>4</v>
      </c>
    </row>
    <row r="854" spans="1:5">
      <c r="A854" t="s">
        <v>6305</v>
      </c>
      <c r="B854" t="s">
        <v>2170</v>
      </c>
      <c r="C854" s="18" t="s">
        <v>8325</v>
      </c>
      <c r="D854" s="18" t="s">
        <v>8326</v>
      </c>
      <c r="E854" s="271">
        <f t="shared" si="14"/>
        <v>4</v>
      </c>
    </row>
    <row r="855" spans="1:5">
      <c r="A855" t="s">
        <v>6305</v>
      </c>
      <c r="B855" t="s">
        <v>2170</v>
      </c>
      <c r="C855" s="18" t="s">
        <v>8327</v>
      </c>
      <c r="D855" s="18" t="s">
        <v>8328</v>
      </c>
      <c r="E855" s="271">
        <f t="shared" si="14"/>
        <v>4</v>
      </c>
    </row>
    <row r="856" spans="1:5">
      <c r="A856" t="s">
        <v>6305</v>
      </c>
      <c r="B856" t="s">
        <v>2170</v>
      </c>
      <c r="C856" s="18" t="s">
        <v>8329</v>
      </c>
      <c r="D856" s="18" t="s">
        <v>8330</v>
      </c>
      <c r="E856" s="271">
        <f t="shared" si="14"/>
        <v>4</v>
      </c>
    </row>
    <row r="857" spans="1:5">
      <c r="A857" t="s">
        <v>6305</v>
      </c>
      <c r="B857" t="s">
        <v>2170</v>
      </c>
      <c r="C857" s="18" t="s">
        <v>8331</v>
      </c>
      <c r="D857" s="18" t="s">
        <v>8332</v>
      </c>
      <c r="E857" s="271">
        <f t="shared" si="14"/>
        <v>4</v>
      </c>
    </row>
    <row r="858" spans="1:5">
      <c r="A858" t="s">
        <v>6305</v>
      </c>
      <c r="B858" t="s">
        <v>2170</v>
      </c>
      <c r="C858" s="18" t="s">
        <v>7687</v>
      </c>
      <c r="D858" s="18" t="s">
        <v>8333</v>
      </c>
      <c r="E858" s="271">
        <f t="shared" si="14"/>
        <v>4</v>
      </c>
    </row>
    <row r="859" spans="1:5">
      <c r="A859" t="s">
        <v>6305</v>
      </c>
      <c r="B859" t="s">
        <v>2170</v>
      </c>
      <c r="C859" s="18" t="s">
        <v>8334</v>
      </c>
      <c r="D859" s="18" t="s">
        <v>8335</v>
      </c>
      <c r="E859" s="271">
        <f t="shared" si="14"/>
        <v>4</v>
      </c>
    </row>
    <row r="860" spans="1:5">
      <c r="A860" t="s">
        <v>6305</v>
      </c>
      <c r="B860" t="s">
        <v>2170</v>
      </c>
      <c r="C860" s="18" t="s">
        <v>8336</v>
      </c>
      <c r="D860" s="18" t="s">
        <v>8337</v>
      </c>
      <c r="E860" s="271">
        <f t="shared" si="14"/>
        <v>4</v>
      </c>
    </row>
    <row r="861" spans="1:5">
      <c r="A861" t="s">
        <v>6305</v>
      </c>
      <c r="B861" t="s">
        <v>2170</v>
      </c>
      <c r="C861" s="18" t="s">
        <v>8338</v>
      </c>
      <c r="D861" s="18" t="s">
        <v>8339</v>
      </c>
      <c r="E861" s="271">
        <f t="shared" si="14"/>
        <v>4</v>
      </c>
    </row>
    <row r="862" spans="1:5">
      <c r="A862" t="s">
        <v>6305</v>
      </c>
      <c r="B862" t="s">
        <v>2170</v>
      </c>
      <c r="C862" s="18" t="s">
        <v>8340</v>
      </c>
      <c r="D862" s="18" t="s">
        <v>8341</v>
      </c>
      <c r="E862" s="271">
        <f t="shared" ref="E862:E925" si="15">LEN(C862)</f>
        <v>4</v>
      </c>
    </row>
    <row r="863" spans="1:5">
      <c r="A863" t="s">
        <v>6305</v>
      </c>
      <c r="B863" t="s">
        <v>2170</v>
      </c>
      <c r="C863" s="18" t="s">
        <v>8342</v>
      </c>
      <c r="D863" s="18" t="s">
        <v>8343</v>
      </c>
      <c r="E863" s="271">
        <f t="shared" si="15"/>
        <v>4</v>
      </c>
    </row>
    <row r="864" spans="1:5">
      <c r="A864" t="s">
        <v>6305</v>
      </c>
      <c r="B864" t="s">
        <v>2170</v>
      </c>
      <c r="C864" s="18" t="s">
        <v>8344</v>
      </c>
      <c r="D864" s="18" t="s">
        <v>8345</v>
      </c>
      <c r="E864" s="271">
        <f t="shared" si="15"/>
        <v>4</v>
      </c>
    </row>
    <row r="865" spans="1:5">
      <c r="A865" t="s">
        <v>6305</v>
      </c>
      <c r="B865" t="s">
        <v>2170</v>
      </c>
      <c r="C865" s="18" t="s">
        <v>7620</v>
      </c>
      <c r="D865" s="18" t="s">
        <v>8346</v>
      </c>
      <c r="E865" s="271">
        <f t="shared" si="15"/>
        <v>4</v>
      </c>
    </row>
    <row r="866" spans="1:5">
      <c r="A866" t="s">
        <v>6305</v>
      </c>
      <c r="B866" t="s">
        <v>2170</v>
      </c>
      <c r="C866" s="18" t="s">
        <v>8347</v>
      </c>
      <c r="D866" s="18" t="s">
        <v>8348</v>
      </c>
      <c r="E866" s="271">
        <f t="shared" si="15"/>
        <v>4</v>
      </c>
    </row>
    <row r="867" spans="1:5">
      <c r="A867" t="s">
        <v>6305</v>
      </c>
      <c r="B867" t="s">
        <v>2170</v>
      </c>
      <c r="C867" s="18" t="s">
        <v>8349</v>
      </c>
      <c r="D867" s="18" t="s">
        <v>8350</v>
      </c>
      <c r="E867" s="271">
        <f t="shared" si="15"/>
        <v>4</v>
      </c>
    </row>
    <row r="868" spans="1:5">
      <c r="A868" t="s">
        <v>6305</v>
      </c>
      <c r="B868" t="s">
        <v>2170</v>
      </c>
      <c r="C868" s="18" t="s">
        <v>8351</v>
      </c>
      <c r="D868" s="18" t="s">
        <v>8352</v>
      </c>
      <c r="E868" s="271">
        <f t="shared" si="15"/>
        <v>4</v>
      </c>
    </row>
    <row r="869" spans="1:5">
      <c r="A869" t="s">
        <v>6305</v>
      </c>
      <c r="B869" t="s">
        <v>2170</v>
      </c>
      <c r="C869" s="18" t="s">
        <v>8353</v>
      </c>
      <c r="D869" s="18" t="s">
        <v>8354</v>
      </c>
      <c r="E869" s="271">
        <f t="shared" si="15"/>
        <v>4</v>
      </c>
    </row>
    <row r="870" spans="1:5">
      <c r="A870" t="s">
        <v>6305</v>
      </c>
      <c r="B870" t="s">
        <v>2170</v>
      </c>
      <c r="C870" s="18" t="s">
        <v>8355</v>
      </c>
      <c r="D870" s="18" t="s">
        <v>8356</v>
      </c>
      <c r="E870" s="271">
        <f t="shared" si="15"/>
        <v>4</v>
      </c>
    </row>
    <row r="871" spans="1:5">
      <c r="A871" t="s">
        <v>6305</v>
      </c>
      <c r="B871" t="s">
        <v>2170</v>
      </c>
      <c r="C871" s="18" t="s">
        <v>8357</v>
      </c>
      <c r="D871" s="18" t="s">
        <v>8358</v>
      </c>
      <c r="E871" s="271">
        <f t="shared" si="15"/>
        <v>4</v>
      </c>
    </row>
    <row r="872" spans="1:5">
      <c r="A872" t="s">
        <v>6305</v>
      </c>
      <c r="B872" t="s">
        <v>2170</v>
      </c>
      <c r="C872" s="18" t="s">
        <v>8359</v>
      </c>
      <c r="D872" s="18" t="s">
        <v>8360</v>
      </c>
      <c r="E872" s="271">
        <f t="shared" si="15"/>
        <v>4</v>
      </c>
    </row>
    <row r="873" spans="1:5">
      <c r="A873" t="s">
        <v>6305</v>
      </c>
      <c r="B873" t="s">
        <v>2170</v>
      </c>
      <c r="C873" s="18" t="s">
        <v>8361</v>
      </c>
      <c r="D873" s="18" t="s">
        <v>8362</v>
      </c>
      <c r="E873" s="271">
        <f t="shared" si="15"/>
        <v>4</v>
      </c>
    </row>
    <row r="874" spans="1:5">
      <c r="A874" t="s">
        <v>6305</v>
      </c>
      <c r="B874" t="s">
        <v>2170</v>
      </c>
      <c r="C874" s="18" t="s">
        <v>8363</v>
      </c>
      <c r="D874" s="18" t="s">
        <v>8364</v>
      </c>
      <c r="E874" s="271">
        <f t="shared" si="15"/>
        <v>4</v>
      </c>
    </row>
    <row r="875" spans="1:5">
      <c r="A875" t="s">
        <v>1884</v>
      </c>
      <c r="B875" t="s">
        <v>2170</v>
      </c>
      <c r="C875" s="5" t="s">
        <v>7386</v>
      </c>
      <c r="D875" t="s">
        <v>7387</v>
      </c>
      <c r="E875" s="271">
        <f t="shared" si="15"/>
        <v>4</v>
      </c>
    </row>
    <row r="876" spans="1:5">
      <c r="A876" t="s">
        <v>1884</v>
      </c>
      <c r="B876" t="s">
        <v>2170</v>
      </c>
      <c r="C876" s="5" t="s">
        <v>8365</v>
      </c>
      <c r="D876" t="s">
        <v>8366</v>
      </c>
      <c r="E876" s="271">
        <f t="shared" si="15"/>
        <v>4</v>
      </c>
    </row>
    <row r="877" spans="1:5">
      <c r="A877" s="5" t="s">
        <v>1884</v>
      </c>
      <c r="B877" s="5" t="s">
        <v>2170</v>
      </c>
      <c r="C877" s="5" t="s">
        <v>7390</v>
      </c>
      <c r="D877" t="s">
        <v>7391</v>
      </c>
      <c r="E877" s="271">
        <f t="shared" si="15"/>
        <v>4</v>
      </c>
    </row>
    <row r="878" spans="1:5">
      <c r="A878" s="5" t="s">
        <v>1884</v>
      </c>
      <c r="B878" s="5" t="s">
        <v>2170</v>
      </c>
      <c r="C878" s="5" t="s">
        <v>7392</v>
      </c>
      <c r="D878" t="s">
        <v>7393</v>
      </c>
      <c r="E878" s="271">
        <f t="shared" si="15"/>
        <v>4</v>
      </c>
    </row>
    <row r="879" spans="1:5">
      <c r="A879" s="5" t="s">
        <v>1884</v>
      </c>
      <c r="B879" s="5" t="s">
        <v>2170</v>
      </c>
      <c r="C879" s="5" t="s">
        <v>7396</v>
      </c>
      <c r="D879" t="s">
        <v>8367</v>
      </c>
      <c r="E879" s="271">
        <f t="shared" si="15"/>
        <v>4</v>
      </c>
    </row>
    <row r="880" spans="1:5">
      <c r="A880" s="5" t="s">
        <v>1884</v>
      </c>
      <c r="B880" s="5" t="s">
        <v>2170</v>
      </c>
      <c r="C880" s="79" t="s">
        <v>7480</v>
      </c>
      <c r="D880" t="s">
        <v>7285</v>
      </c>
      <c r="E880" s="271">
        <f t="shared" si="15"/>
        <v>4</v>
      </c>
    </row>
    <row r="881" spans="1:5">
      <c r="A881" s="5" t="s">
        <v>4435</v>
      </c>
      <c r="B881" s="5" t="s">
        <v>2170</v>
      </c>
      <c r="C881" s="5" t="s">
        <v>8368</v>
      </c>
      <c r="D881" t="s">
        <v>8369</v>
      </c>
      <c r="E881" s="271">
        <f t="shared" si="15"/>
        <v>4</v>
      </c>
    </row>
    <row r="882" spans="1:5">
      <c r="A882" s="5" t="s">
        <v>4435</v>
      </c>
      <c r="B882" s="5" t="s">
        <v>2170</v>
      </c>
      <c r="C882" s="5" t="s">
        <v>8370</v>
      </c>
      <c r="D882" t="s">
        <v>8371</v>
      </c>
      <c r="E882" s="271">
        <f t="shared" si="15"/>
        <v>4</v>
      </c>
    </row>
    <row r="883" spans="1:5">
      <c r="A883" s="5" t="s">
        <v>4435</v>
      </c>
      <c r="B883" s="5" t="s">
        <v>2170</v>
      </c>
      <c r="C883" s="5" t="s">
        <v>7049</v>
      </c>
      <c r="D883" t="s">
        <v>7050</v>
      </c>
      <c r="E883" s="271">
        <f t="shared" si="15"/>
        <v>4</v>
      </c>
    </row>
    <row r="884" spans="1:5">
      <c r="A884" t="s">
        <v>10746</v>
      </c>
      <c r="B884" s="5" t="s">
        <v>2170</v>
      </c>
      <c r="C884" s="79" t="s">
        <v>9466</v>
      </c>
      <c r="D884" t="s">
        <v>9467</v>
      </c>
      <c r="E884" s="271">
        <f t="shared" si="15"/>
        <v>4</v>
      </c>
    </row>
    <row r="885" spans="1:5">
      <c r="A885" t="s">
        <v>10746</v>
      </c>
      <c r="B885" s="5" t="s">
        <v>2170</v>
      </c>
      <c r="C885" s="79" t="s">
        <v>10744</v>
      </c>
      <c r="D885" t="s">
        <v>10745</v>
      </c>
      <c r="E885" s="271">
        <f t="shared" si="15"/>
        <v>4</v>
      </c>
    </row>
    <row r="886" spans="1:5">
      <c r="A886" t="s">
        <v>3477</v>
      </c>
      <c r="B886" t="s">
        <v>2170</v>
      </c>
      <c r="C886" s="5" t="s">
        <v>7543</v>
      </c>
      <c r="D886" t="s">
        <v>8377</v>
      </c>
      <c r="E886" s="271">
        <f t="shared" si="15"/>
        <v>4</v>
      </c>
    </row>
    <row r="887" spans="1:5">
      <c r="A887" t="s">
        <v>3477</v>
      </c>
      <c r="B887" t="s">
        <v>2170</v>
      </c>
      <c r="C887" s="5" t="s">
        <v>7565</v>
      </c>
      <c r="D887" t="s">
        <v>8378</v>
      </c>
      <c r="E887" s="271">
        <f t="shared" si="15"/>
        <v>4</v>
      </c>
    </row>
    <row r="888" spans="1:5">
      <c r="A888" s="5" t="s">
        <v>3477</v>
      </c>
      <c r="B888" s="5" t="s">
        <v>2170</v>
      </c>
      <c r="C888" s="5" t="s">
        <v>8379</v>
      </c>
      <c r="D888" t="s">
        <v>8380</v>
      </c>
      <c r="E888" s="271">
        <f t="shared" si="15"/>
        <v>4</v>
      </c>
    </row>
    <row r="889" spans="1:5">
      <c r="A889" s="5" t="s">
        <v>3477</v>
      </c>
      <c r="B889" s="5" t="s">
        <v>2170</v>
      </c>
      <c r="C889" s="5" t="s">
        <v>8381</v>
      </c>
      <c r="D889" t="s">
        <v>8382</v>
      </c>
      <c r="E889" s="271">
        <f t="shared" si="15"/>
        <v>4</v>
      </c>
    </row>
    <row r="890" spans="1:5">
      <c r="A890" s="5" t="s">
        <v>3477</v>
      </c>
      <c r="B890" s="5" t="s">
        <v>2170</v>
      </c>
      <c r="C890" s="5" t="s">
        <v>8383</v>
      </c>
      <c r="D890" t="s">
        <v>8384</v>
      </c>
      <c r="E890" s="271">
        <f t="shared" si="15"/>
        <v>4</v>
      </c>
    </row>
    <row r="891" spans="1:5">
      <c r="A891" s="5" t="s">
        <v>3477</v>
      </c>
      <c r="B891" s="5" t="s">
        <v>2170</v>
      </c>
      <c r="C891" s="5" t="s">
        <v>8385</v>
      </c>
      <c r="D891" t="s">
        <v>8386</v>
      </c>
      <c r="E891" s="271">
        <f t="shared" si="15"/>
        <v>4</v>
      </c>
    </row>
    <row r="892" spans="1:5">
      <c r="A892" s="5" t="s">
        <v>3477</v>
      </c>
      <c r="B892" s="5" t="s">
        <v>2170</v>
      </c>
      <c r="C892" s="5" t="s">
        <v>8387</v>
      </c>
      <c r="D892" t="s">
        <v>8388</v>
      </c>
      <c r="E892" s="271">
        <f t="shared" si="15"/>
        <v>4</v>
      </c>
    </row>
    <row r="893" spans="1:5">
      <c r="A893" s="5" t="s">
        <v>3477</v>
      </c>
      <c r="B893" s="5" t="s">
        <v>2170</v>
      </c>
      <c r="C893" s="5" t="s">
        <v>8389</v>
      </c>
      <c r="D893" t="s">
        <v>8390</v>
      </c>
      <c r="E893" s="271">
        <f t="shared" si="15"/>
        <v>4</v>
      </c>
    </row>
    <row r="894" spans="1:5">
      <c r="A894" t="s">
        <v>3477</v>
      </c>
      <c r="B894" s="5" t="s">
        <v>2170</v>
      </c>
      <c r="C894" s="5" t="s">
        <v>8391</v>
      </c>
      <c r="D894" t="s">
        <v>7570</v>
      </c>
      <c r="E894" s="271">
        <f t="shared" si="15"/>
        <v>4</v>
      </c>
    </row>
    <row r="895" spans="1:5">
      <c r="A895" t="s">
        <v>3484</v>
      </c>
      <c r="B895" s="5" t="s">
        <v>2170</v>
      </c>
      <c r="C895" s="5" t="s">
        <v>8392</v>
      </c>
      <c r="D895" t="s">
        <v>8393</v>
      </c>
      <c r="E895" s="271">
        <f t="shared" si="15"/>
        <v>4</v>
      </c>
    </row>
    <row r="896" spans="1:5">
      <c r="A896" t="s">
        <v>3484</v>
      </c>
      <c r="B896" t="s">
        <v>2170</v>
      </c>
      <c r="C896" s="5" t="s">
        <v>7565</v>
      </c>
      <c r="D896" t="s">
        <v>8394</v>
      </c>
      <c r="E896" s="271">
        <f t="shared" si="15"/>
        <v>4</v>
      </c>
    </row>
    <row r="897" spans="1:5">
      <c r="A897" t="s">
        <v>3484</v>
      </c>
      <c r="B897" t="s">
        <v>2170</v>
      </c>
      <c r="C897" s="5" t="s">
        <v>8395</v>
      </c>
      <c r="D897" t="s">
        <v>8396</v>
      </c>
      <c r="E897" s="271">
        <f t="shared" si="15"/>
        <v>4</v>
      </c>
    </row>
    <row r="898" spans="1:5">
      <c r="A898" t="s">
        <v>3484</v>
      </c>
      <c r="B898" t="s">
        <v>2170</v>
      </c>
      <c r="C898" s="5" t="s">
        <v>8397</v>
      </c>
      <c r="D898" t="s">
        <v>8398</v>
      </c>
      <c r="E898" s="271">
        <f t="shared" si="15"/>
        <v>4</v>
      </c>
    </row>
    <row r="899" spans="1:5">
      <c r="A899" s="5" t="s">
        <v>3484</v>
      </c>
      <c r="B899" s="5" t="s">
        <v>2170</v>
      </c>
      <c r="C899" s="5" t="s">
        <v>8399</v>
      </c>
      <c r="D899" t="s">
        <v>8400</v>
      </c>
      <c r="E899" s="271">
        <f t="shared" si="15"/>
        <v>4</v>
      </c>
    </row>
    <row r="900" spans="1:5">
      <c r="A900" s="5" t="s">
        <v>3484</v>
      </c>
      <c r="B900" s="5" t="s">
        <v>2170</v>
      </c>
      <c r="C900" s="5" t="s">
        <v>8401</v>
      </c>
      <c r="D900" t="s">
        <v>8402</v>
      </c>
      <c r="E900" s="271">
        <f t="shared" si="15"/>
        <v>4</v>
      </c>
    </row>
    <row r="901" spans="1:5">
      <c r="A901" s="5" t="s">
        <v>3484</v>
      </c>
      <c r="B901" s="5" t="s">
        <v>2170</v>
      </c>
      <c r="C901" s="5" t="s">
        <v>8403</v>
      </c>
      <c r="D901" t="s">
        <v>8404</v>
      </c>
      <c r="E901" s="271">
        <f t="shared" si="15"/>
        <v>4</v>
      </c>
    </row>
    <row r="902" spans="1:5">
      <c r="A902" s="5" t="s">
        <v>3484</v>
      </c>
      <c r="B902" s="5" t="s">
        <v>2170</v>
      </c>
      <c r="C902" s="5" t="s">
        <v>8405</v>
      </c>
      <c r="D902" t="s">
        <v>8406</v>
      </c>
      <c r="E902" s="271">
        <f t="shared" si="15"/>
        <v>4</v>
      </c>
    </row>
    <row r="903" spans="1:5">
      <c r="A903" s="5" t="s">
        <v>5563</v>
      </c>
      <c r="B903" s="5" t="s">
        <v>2170</v>
      </c>
      <c r="C903" s="5" t="s">
        <v>8407</v>
      </c>
      <c r="D903" t="s">
        <v>8408</v>
      </c>
      <c r="E903" s="271">
        <f t="shared" si="15"/>
        <v>4</v>
      </c>
    </row>
    <row r="904" spans="1:5">
      <c r="A904" s="5" t="s">
        <v>5563</v>
      </c>
      <c r="B904" s="5" t="s">
        <v>2170</v>
      </c>
      <c r="C904" s="5" t="s">
        <v>8409</v>
      </c>
      <c r="D904" t="s">
        <v>8410</v>
      </c>
      <c r="E904" s="271">
        <f t="shared" si="15"/>
        <v>4</v>
      </c>
    </row>
    <row r="905" spans="1:5">
      <c r="A905" t="s">
        <v>5563</v>
      </c>
      <c r="B905" s="5" t="s">
        <v>2170</v>
      </c>
      <c r="C905" s="5" t="s">
        <v>8411</v>
      </c>
      <c r="D905" t="s">
        <v>8412</v>
      </c>
      <c r="E905" s="271">
        <f t="shared" si="15"/>
        <v>4</v>
      </c>
    </row>
    <row r="906" spans="1:5">
      <c r="A906" t="s">
        <v>5563</v>
      </c>
      <c r="B906" s="5" t="s">
        <v>2170</v>
      </c>
      <c r="C906" s="5" t="s">
        <v>8413</v>
      </c>
      <c r="D906" t="s">
        <v>8414</v>
      </c>
      <c r="E906" s="271">
        <f t="shared" si="15"/>
        <v>4</v>
      </c>
    </row>
    <row r="907" spans="1:5">
      <c r="A907" t="s">
        <v>6921</v>
      </c>
      <c r="B907" t="s">
        <v>2170</v>
      </c>
      <c r="C907" s="5" t="s">
        <v>8415</v>
      </c>
      <c r="D907" t="s">
        <v>8416</v>
      </c>
      <c r="E907" s="271">
        <f t="shared" si="15"/>
        <v>4</v>
      </c>
    </row>
    <row r="908" spans="1:5">
      <c r="A908" t="s">
        <v>6921</v>
      </c>
      <c r="B908" t="s">
        <v>2170</v>
      </c>
      <c r="C908" s="5" t="s">
        <v>8417</v>
      </c>
      <c r="D908" t="s">
        <v>8418</v>
      </c>
      <c r="E908" s="271">
        <f t="shared" si="15"/>
        <v>4</v>
      </c>
    </row>
    <row r="909" spans="1:5">
      <c r="A909" t="s">
        <v>6921</v>
      </c>
      <c r="B909" t="s">
        <v>2170</v>
      </c>
      <c r="C909" s="5" t="s">
        <v>8419</v>
      </c>
      <c r="D909" t="s">
        <v>8420</v>
      </c>
      <c r="E909" s="271">
        <f t="shared" si="15"/>
        <v>4</v>
      </c>
    </row>
    <row r="910" spans="1:5">
      <c r="A910" s="5" t="s">
        <v>6921</v>
      </c>
      <c r="B910" s="5" t="s">
        <v>2170</v>
      </c>
      <c r="C910" s="5" t="s">
        <v>8421</v>
      </c>
      <c r="D910" t="s">
        <v>8422</v>
      </c>
      <c r="E910" s="271">
        <f t="shared" si="15"/>
        <v>4</v>
      </c>
    </row>
    <row r="911" spans="1:5">
      <c r="A911" s="5" t="s">
        <v>6921</v>
      </c>
      <c r="B911" s="5" t="s">
        <v>2170</v>
      </c>
      <c r="C911" s="5" t="s">
        <v>8423</v>
      </c>
      <c r="D911" t="s">
        <v>8424</v>
      </c>
      <c r="E911" s="271">
        <f t="shared" si="15"/>
        <v>4</v>
      </c>
    </row>
    <row r="912" spans="1:5">
      <c r="A912" s="5" t="s">
        <v>6921</v>
      </c>
      <c r="B912" s="5" t="s">
        <v>2170</v>
      </c>
      <c r="C912" s="5" t="s">
        <v>8425</v>
      </c>
      <c r="D912" t="s">
        <v>8426</v>
      </c>
      <c r="E912" s="271">
        <f t="shared" si="15"/>
        <v>4</v>
      </c>
    </row>
    <row r="913" spans="1:5">
      <c r="A913" s="5" t="s">
        <v>6921</v>
      </c>
      <c r="B913" s="5" t="s">
        <v>2170</v>
      </c>
      <c r="C913" s="5" t="s">
        <v>8427</v>
      </c>
      <c r="D913" t="s">
        <v>8428</v>
      </c>
      <c r="E913" s="271">
        <f t="shared" si="15"/>
        <v>4</v>
      </c>
    </row>
    <row r="914" spans="1:5">
      <c r="A914" s="5" t="s">
        <v>6921</v>
      </c>
      <c r="B914" s="5" t="s">
        <v>2170</v>
      </c>
      <c r="C914" s="5" t="s">
        <v>8429</v>
      </c>
      <c r="D914" t="s">
        <v>8430</v>
      </c>
      <c r="E914" s="271">
        <f t="shared" si="15"/>
        <v>4</v>
      </c>
    </row>
    <row r="915" spans="1:5">
      <c r="A915" t="s">
        <v>2054</v>
      </c>
      <c r="B915" t="s">
        <v>2170</v>
      </c>
      <c r="C915" s="5" t="s">
        <v>8431</v>
      </c>
      <c r="D915" t="s">
        <v>8432</v>
      </c>
      <c r="E915" s="271">
        <f t="shared" si="15"/>
        <v>4</v>
      </c>
    </row>
    <row r="916" spans="1:5">
      <c r="A916" t="s">
        <v>2054</v>
      </c>
      <c r="B916" t="s">
        <v>2170</v>
      </c>
      <c r="C916" s="5" t="s">
        <v>8433</v>
      </c>
      <c r="D916" t="s">
        <v>8434</v>
      </c>
      <c r="E916" s="271">
        <f t="shared" si="15"/>
        <v>4</v>
      </c>
    </row>
    <row r="917" spans="1:5">
      <c r="A917" s="5" t="s">
        <v>2054</v>
      </c>
      <c r="B917" s="5" t="s">
        <v>2170</v>
      </c>
      <c r="C917" s="5" t="s">
        <v>8435</v>
      </c>
      <c r="D917" t="s">
        <v>8436</v>
      </c>
      <c r="E917" s="271">
        <f t="shared" si="15"/>
        <v>4</v>
      </c>
    </row>
    <row r="918" spans="1:5">
      <c r="A918" s="5" t="s">
        <v>2054</v>
      </c>
      <c r="B918" s="5" t="s">
        <v>2170</v>
      </c>
      <c r="C918" s="5" t="s">
        <v>8437</v>
      </c>
      <c r="D918" t="s">
        <v>8438</v>
      </c>
      <c r="E918" s="271">
        <f t="shared" si="15"/>
        <v>4</v>
      </c>
    </row>
    <row r="919" spans="1:5">
      <c r="A919" s="5" t="s">
        <v>4990</v>
      </c>
      <c r="B919" s="5" t="s">
        <v>2170</v>
      </c>
      <c r="C919" s="5" t="s">
        <v>7543</v>
      </c>
      <c r="D919" t="s">
        <v>8439</v>
      </c>
      <c r="E919" s="271">
        <f t="shared" si="15"/>
        <v>4</v>
      </c>
    </row>
    <row r="920" spans="1:5">
      <c r="A920" s="5" t="s">
        <v>4990</v>
      </c>
      <c r="B920" s="5" t="s">
        <v>2170</v>
      </c>
      <c r="C920" s="5" t="s">
        <v>7690</v>
      </c>
      <c r="D920" t="s">
        <v>8440</v>
      </c>
      <c r="E920" s="271">
        <f t="shared" si="15"/>
        <v>4</v>
      </c>
    </row>
    <row r="921" spans="1:5">
      <c r="A921" t="s">
        <v>4990</v>
      </c>
      <c r="B921" s="5" t="s">
        <v>2170</v>
      </c>
      <c r="C921" s="5" t="s">
        <v>8441</v>
      </c>
      <c r="D921" t="s">
        <v>8442</v>
      </c>
      <c r="E921" s="271">
        <f t="shared" si="15"/>
        <v>4</v>
      </c>
    </row>
    <row r="922" spans="1:5">
      <c r="A922" t="s">
        <v>2186</v>
      </c>
      <c r="B922" s="5" t="s">
        <v>2170</v>
      </c>
      <c r="C922" s="5" t="s">
        <v>7586</v>
      </c>
      <c r="D922" t="s">
        <v>8443</v>
      </c>
      <c r="E922" s="271">
        <f t="shared" si="15"/>
        <v>4</v>
      </c>
    </row>
    <row r="923" spans="1:5">
      <c r="A923" t="s">
        <v>2186</v>
      </c>
      <c r="B923" t="s">
        <v>2170</v>
      </c>
      <c r="C923" s="5" t="s">
        <v>8444</v>
      </c>
      <c r="D923" t="s">
        <v>8445</v>
      </c>
      <c r="E923" s="271">
        <f t="shared" si="15"/>
        <v>4</v>
      </c>
    </row>
    <row r="924" spans="1:5">
      <c r="A924" t="s">
        <v>4183</v>
      </c>
      <c r="B924" t="s">
        <v>2170</v>
      </c>
      <c r="C924" s="5" t="s">
        <v>7414</v>
      </c>
      <c r="D924" t="s">
        <v>8446</v>
      </c>
      <c r="E924" s="271">
        <f t="shared" si="15"/>
        <v>4</v>
      </c>
    </row>
    <row r="925" spans="1:5">
      <c r="A925" t="s">
        <v>4183</v>
      </c>
      <c r="B925" t="s">
        <v>2170</v>
      </c>
      <c r="C925" s="5" t="s">
        <v>7408</v>
      </c>
      <c r="D925" t="s">
        <v>7642</v>
      </c>
      <c r="E925" s="271">
        <f t="shared" si="15"/>
        <v>4</v>
      </c>
    </row>
    <row r="926" spans="1:5">
      <c r="A926" s="5" t="s">
        <v>4183</v>
      </c>
      <c r="B926" s="5" t="s">
        <v>2170</v>
      </c>
      <c r="C926" s="5" t="s">
        <v>8144</v>
      </c>
      <c r="D926" t="s">
        <v>8447</v>
      </c>
      <c r="E926" s="271">
        <f t="shared" ref="E926:E989" si="16">LEN(C926)</f>
        <v>4</v>
      </c>
    </row>
    <row r="927" spans="1:5">
      <c r="A927" s="5" t="s">
        <v>4183</v>
      </c>
      <c r="B927" s="5" t="s">
        <v>2170</v>
      </c>
      <c r="C927" s="5" t="s">
        <v>8027</v>
      </c>
      <c r="D927" t="s">
        <v>8448</v>
      </c>
      <c r="E927" s="271">
        <f t="shared" si="16"/>
        <v>4</v>
      </c>
    </row>
    <row r="928" spans="1:5">
      <c r="A928" s="5" t="s">
        <v>4183</v>
      </c>
      <c r="B928" s="5" t="s">
        <v>2170</v>
      </c>
      <c r="C928" s="5" t="s">
        <v>7378</v>
      </c>
      <c r="D928" t="s">
        <v>7050</v>
      </c>
      <c r="E928" s="271">
        <f t="shared" si="16"/>
        <v>4</v>
      </c>
    </row>
    <row r="929" spans="1:5">
      <c r="A929" s="5" t="s">
        <v>4360</v>
      </c>
      <c r="B929" s="5" t="s">
        <v>2170</v>
      </c>
      <c r="C929" s="5" t="s">
        <v>8449</v>
      </c>
      <c r="D929" t="s">
        <v>8450</v>
      </c>
      <c r="E929" s="271">
        <f t="shared" si="16"/>
        <v>4</v>
      </c>
    </row>
    <row r="930" spans="1:5">
      <c r="A930" s="5" t="s">
        <v>4360</v>
      </c>
      <c r="B930" s="5" t="s">
        <v>2170</v>
      </c>
      <c r="C930" s="5" t="s">
        <v>8451</v>
      </c>
      <c r="D930" t="s">
        <v>8452</v>
      </c>
      <c r="E930" s="271">
        <f t="shared" si="16"/>
        <v>4</v>
      </c>
    </row>
    <row r="931" spans="1:5">
      <c r="A931" s="5" t="s">
        <v>4360</v>
      </c>
      <c r="B931" s="5" t="s">
        <v>2170</v>
      </c>
      <c r="C931" s="5" t="s">
        <v>8453</v>
      </c>
      <c r="D931" t="s">
        <v>8454</v>
      </c>
      <c r="E931" s="271">
        <f t="shared" si="16"/>
        <v>4</v>
      </c>
    </row>
    <row r="932" spans="1:5">
      <c r="A932" t="s">
        <v>4360</v>
      </c>
      <c r="B932" s="5" t="s">
        <v>2170</v>
      </c>
      <c r="C932" s="5" t="s">
        <v>8455</v>
      </c>
      <c r="D932" t="s">
        <v>8456</v>
      </c>
      <c r="E932" s="271">
        <f t="shared" si="16"/>
        <v>4</v>
      </c>
    </row>
    <row r="933" spans="1:5">
      <c r="A933" t="s">
        <v>4360</v>
      </c>
      <c r="B933" s="5" t="s">
        <v>2170</v>
      </c>
      <c r="C933" s="5" t="s">
        <v>8457</v>
      </c>
      <c r="D933" t="s">
        <v>8458</v>
      </c>
      <c r="E933" s="271">
        <f t="shared" si="16"/>
        <v>4</v>
      </c>
    </row>
    <row r="934" spans="1:5">
      <c r="A934" s="5" t="s">
        <v>4360</v>
      </c>
      <c r="B934" s="5" t="s">
        <v>2170</v>
      </c>
      <c r="C934" s="5" t="s">
        <v>8459</v>
      </c>
      <c r="D934" t="s">
        <v>8460</v>
      </c>
      <c r="E934" s="271">
        <f t="shared" si="16"/>
        <v>4</v>
      </c>
    </row>
    <row r="935" spans="1:5">
      <c r="A935" t="s">
        <v>4360</v>
      </c>
      <c r="B935" t="s">
        <v>2170</v>
      </c>
      <c r="C935" s="5" t="s">
        <v>8461</v>
      </c>
      <c r="D935" t="s">
        <v>8462</v>
      </c>
      <c r="E935" s="271">
        <f t="shared" si="16"/>
        <v>4</v>
      </c>
    </row>
    <row r="936" spans="1:5">
      <c r="A936" t="s">
        <v>4360</v>
      </c>
      <c r="B936" t="s">
        <v>2170</v>
      </c>
      <c r="C936" s="5" t="s">
        <v>8463</v>
      </c>
      <c r="D936" t="s">
        <v>8464</v>
      </c>
      <c r="E936" s="271">
        <f t="shared" si="16"/>
        <v>4</v>
      </c>
    </row>
    <row r="937" spans="1:5">
      <c r="A937" t="s">
        <v>4360</v>
      </c>
      <c r="B937" t="s">
        <v>2170</v>
      </c>
      <c r="C937" s="5" t="s">
        <v>8465</v>
      </c>
      <c r="D937" t="s">
        <v>8466</v>
      </c>
      <c r="E937" s="271">
        <f t="shared" si="16"/>
        <v>4</v>
      </c>
    </row>
    <row r="938" spans="1:5">
      <c r="A938" s="5" t="s">
        <v>4360</v>
      </c>
      <c r="B938" s="5" t="s">
        <v>2170</v>
      </c>
      <c r="C938" s="5" t="s">
        <v>8467</v>
      </c>
      <c r="D938" t="s">
        <v>8468</v>
      </c>
      <c r="E938" s="271">
        <f t="shared" si="16"/>
        <v>4</v>
      </c>
    </row>
    <row r="939" spans="1:5">
      <c r="A939" s="5" t="s">
        <v>4360</v>
      </c>
      <c r="B939" s="5" t="s">
        <v>2170</v>
      </c>
      <c r="C939" s="5" t="s">
        <v>8469</v>
      </c>
      <c r="D939" t="s">
        <v>8470</v>
      </c>
      <c r="E939" s="271">
        <f t="shared" si="16"/>
        <v>4</v>
      </c>
    </row>
    <row r="940" spans="1:5">
      <c r="A940" s="5" t="s">
        <v>4360</v>
      </c>
      <c r="B940" s="5" t="s">
        <v>2170</v>
      </c>
      <c r="C940" s="5" t="s">
        <v>8471</v>
      </c>
      <c r="D940" t="s">
        <v>8472</v>
      </c>
      <c r="E940" s="271">
        <f t="shared" si="16"/>
        <v>4</v>
      </c>
    </row>
    <row r="941" spans="1:5">
      <c r="A941" s="5" t="s">
        <v>4360</v>
      </c>
      <c r="B941" s="5" t="s">
        <v>2170</v>
      </c>
      <c r="C941" s="5" t="s">
        <v>8473</v>
      </c>
      <c r="D941" t="s">
        <v>8474</v>
      </c>
      <c r="E941" s="271">
        <f t="shared" si="16"/>
        <v>4</v>
      </c>
    </row>
    <row r="942" spans="1:5">
      <c r="A942" s="5" t="s">
        <v>4360</v>
      </c>
      <c r="B942" s="5" t="s">
        <v>2170</v>
      </c>
      <c r="C942" s="5" t="s">
        <v>8475</v>
      </c>
      <c r="D942" t="s">
        <v>8476</v>
      </c>
      <c r="E942" s="271">
        <f t="shared" si="16"/>
        <v>4</v>
      </c>
    </row>
    <row r="943" spans="1:5">
      <c r="A943" s="5" t="s">
        <v>4360</v>
      </c>
      <c r="B943" s="5" t="s">
        <v>2170</v>
      </c>
      <c r="C943" s="5" t="s">
        <v>8477</v>
      </c>
      <c r="D943" t="s">
        <v>8478</v>
      </c>
      <c r="E943" s="271">
        <f t="shared" si="16"/>
        <v>4</v>
      </c>
    </row>
    <row r="944" spans="1:5">
      <c r="A944" t="s">
        <v>4360</v>
      </c>
      <c r="B944" s="5" t="s">
        <v>2170</v>
      </c>
      <c r="C944" s="5" t="s">
        <v>7192</v>
      </c>
      <c r="D944" t="s">
        <v>8479</v>
      </c>
      <c r="E944" s="271">
        <f t="shared" si="16"/>
        <v>4</v>
      </c>
    </row>
    <row r="945" spans="1:5">
      <c r="A945" t="s">
        <v>4360</v>
      </c>
      <c r="B945" s="5" t="s">
        <v>2170</v>
      </c>
      <c r="C945" s="5" t="s">
        <v>8480</v>
      </c>
      <c r="D945" t="s">
        <v>8481</v>
      </c>
      <c r="E945" s="271">
        <f t="shared" si="16"/>
        <v>4</v>
      </c>
    </row>
    <row r="946" spans="1:5">
      <c r="A946" t="s">
        <v>4360</v>
      </c>
      <c r="B946" t="s">
        <v>2170</v>
      </c>
      <c r="C946" s="5" t="s">
        <v>8482</v>
      </c>
      <c r="D946" t="s">
        <v>8483</v>
      </c>
      <c r="E946" s="271">
        <f t="shared" si="16"/>
        <v>4</v>
      </c>
    </row>
    <row r="947" spans="1:5">
      <c r="A947" t="s">
        <v>4360</v>
      </c>
      <c r="B947" t="s">
        <v>2170</v>
      </c>
      <c r="C947" s="5" t="s">
        <v>8484</v>
      </c>
      <c r="D947" t="s">
        <v>8485</v>
      </c>
      <c r="E947" s="271">
        <f t="shared" si="16"/>
        <v>4</v>
      </c>
    </row>
    <row r="948" spans="1:5">
      <c r="A948" t="s">
        <v>4360</v>
      </c>
      <c r="B948" t="s">
        <v>2170</v>
      </c>
      <c r="C948" s="5" t="s">
        <v>8486</v>
      </c>
      <c r="D948" t="s">
        <v>8487</v>
      </c>
      <c r="E948" s="271">
        <f t="shared" si="16"/>
        <v>4</v>
      </c>
    </row>
    <row r="949" spans="1:5">
      <c r="A949" s="5" t="s">
        <v>4360</v>
      </c>
      <c r="B949" s="5" t="s">
        <v>2170</v>
      </c>
      <c r="C949" s="5" t="s">
        <v>10657</v>
      </c>
      <c r="D949" t="s">
        <v>10658</v>
      </c>
      <c r="E949" s="271">
        <f t="shared" si="16"/>
        <v>4</v>
      </c>
    </row>
    <row r="950" spans="1:5" ht="16.5">
      <c r="A950" s="5" t="s">
        <v>4360</v>
      </c>
      <c r="B950" s="5" t="s">
        <v>2170</v>
      </c>
      <c r="C950" s="340" t="s">
        <v>10660</v>
      </c>
      <c r="D950" t="s">
        <v>10659</v>
      </c>
      <c r="E950" s="271">
        <f t="shared" si="16"/>
        <v>4</v>
      </c>
    </row>
    <row r="951" spans="1:5">
      <c r="A951" s="5" t="s">
        <v>4360</v>
      </c>
      <c r="B951" s="5" t="s">
        <v>2170</v>
      </c>
      <c r="C951" s="5" t="s">
        <v>8488</v>
      </c>
      <c r="D951" t="s">
        <v>8489</v>
      </c>
      <c r="E951" s="271">
        <f t="shared" si="16"/>
        <v>4</v>
      </c>
    </row>
    <row r="952" spans="1:5">
      <c r="A952" s="5" t="s">
        <v>4360</v>
      </c>
      <c r="B952" s="5" t="s">
        <v>2170</v>
      </c>
      <c r="C952" s="5" t="s">
        <v>8490</v>
      </c>
      <c r="D952" t="s">
        <v>8491</v>
      </c>
      <c r="E952" s="271">
        <f t="shared" si="16"/>
        <v>4</v>
      </c>
    </row>
    <row r="953" spans="1:5">
      <c r="A953" s="5" t="s">
        <v>4360</v>
      </c>
      <c r="B953" s="5" t="s">
        <v>2170</v>
      </c>
      <c r="C953" s="5" t="s">
        <v>8492</v>
      </c>
      <c r="D953" t="s">
        <v>8493</v>
      </c>
      <c r="E953" s="271">
        <f t="shared" si="16"/>
        <v>4</v>
      </c>
    </row>
    <row r="954" spans="1:5">
      <c r="A954" s="5" t="s">
        <v>4360</v>
      </c>
      <c r="B954" s="5" t="s">
        <v>2170</v>
      </c>
      <c r="C954" s="5" t="s">
        <v>8494</v>
      </c>
      <c r="D954" t="s">
        <v>8495</v>
      </c>
      <c r="E954" s="271">
        <f t="shared" si="16"/>
        <v>4</v>
      </c>
    </row>
    <row r="955" spans="1:5">
      <c r="A955" s="5" t="s">
        <v>4812</v>
      </c>
      <c r="B955" s="5" t="s">
        <v>2170</v>
      </c>
      <c r="C955" s="5" t="s">
        <v>8496</v>
      </c>
      <c r="D955" t="s">
        <v>8497</v>
      </c>
      <c r="E955" s="271">
        <f t="shared" si="16"/>
        <v>4</v>
      </c>
    </row>
    <row r="956" spans="1:5">
      <c r="A956" s="5" t="s">
        <v>4812</v>
      </c>
      <c r="B956" s="5" t="s">
        <v>2170</v>
      </c>
      <c r="C956" s="5" t="s">
        <v>8127</v>
      </c>
      <c r="D956" t="s">
        <v>8498</v>
      </c>
      <c r="E956" s="271">
        <f t="shared" si="16"/>
        <v>4</v>
      </c>
    </row>
    <row r="957" spans="1:5">
      <c r="A957" t="s">
        <v>4812</v>
      </c>
      <c r="B957" s="5" t="s">
        <v>2170</v>
      </c>
      <c r="C957" s="5" t="s">
        <v>8499</v>
      </c>
      <c r="D957" t="s">
        <v>8500</v>
      </c>
      <c r="E957" s="271">
        <f t="shared" si="16"/>
        <v>4</v>
      </c>
    </row>
    <row r="958" spans="1:5">
      <c r="A958" t="s">
        <v>4812</v>
      </c>
      <c r="B958" s="5" t="s">
        <v>2170</v>
      </c>
      <c r="C958" s="5" t="s">
        <v>8501</v>
      </c>
      <c r="D958" t="s">
        <v>8446</v>
      </c>
      <c r="E958" s="271">
        <f t="shared" si="16"/>
        <v>4</v>
      </c>
    </row>
    <row r="959" spans="1:5">
      <c r="A959" t="s">
        <v>4812</v>
      </c>
      <c r="B959" t="s">
        <v>2170</v>
      </c>
      <c r="C959" s="5" t="s">
        <v>8133</v>
      </c>
      <c r="D959" t="s">
        <v>8502</v>
      </c>
      <c r="E959" s="271">
        <f t="shared" si="16"/>
        <v>4</v>
      </c>
    </row>
    <row r="960" spans="1:5">
      <c r="A960" t="s">
        <v>4812</v>
      </c>
      <c r="B960" t="s">
        <v>2170</v>
      </c>
      <c r="C960" s="5" t="s">
        <v>8135</v>
      </c>
      <c r="D960" t="s">
        <v>8503</v>
      </c>
      <c r="E960" s="271">
        <f t="shared" si="16"/>
        <v>4</v>
      </c>
    </row>
    <row r="961" spans="1:5">
      <c r="A961" t="s">
        <v>4812</v>
      </c>
      <c r="B961" t="s">
        <v>2170</v>
      </c>
      <c r="C961" s="5" t="s">
        <v>8137</v>
      </c>
      <c r="D961" t="s">
        <v>8504</v>
      </c>
      <c r="E961" s="271">
        <f t="shared" si="16"/>
        <v>4</v>
      </c>
    </row>
    <row r="962" spans="1:5">
      <c r="A962" s="5" t="s">
        <v>4812</v>
      </c>
      <c r="B962" s="5" t="s">
        <v>2170</v>
      </c>
      <c r="C962" s="5" t="s">
        <v>8505</v>
      </c>
      <c r="D962" t="s">
        <v>8506</v>
      </c>
      <c r="E962" s="271">
        <f t="shared" si="16"/>
        <v>4</v>
      </c>
    </row>
    <row r="963" spans="1:5">
      <c r="A963" s="5" t="s">
        <v>4812</v>
      </c>
      <c r="B963" s="5" t="s">
        <v>2170</v>
      </c>
      <c r="C963" s="5" t="s">
        <v>7071</v>
      </c>
      <c r="D963" t="s">
        <v>8507</v>
      </c>
      <c r="E963" s="271">
        <f t="shared" si="16"/>
        <v>4</v>
      </c>
    </row>
    <row r="964" spans="1:5">
      <c r="A964" s="5" t="s">
        <v>4812</v>
      </c>
      <c r="B964" s="5" t="s">
        <v>2170</v>
      </c>
      <c r="C964" s="5" t="s">
        <v>8142</v>
      </c>
      <c r="D964" t="s">
        <v>8508</v>
      </c>
      <c r="E964" s="271">
        <f t="shared" si="16"/>
        <v>4</v>
      </c>
    </row>
    <row r="965" spans="1:5">
      <c r="A965" s="5" t="s">
        <v>4812</v>
      </c>
      <c r="B965" s="5" t="s">
        <v>2170</v>
      </c>
      <c r="C965" s="5" t="s">
        <v>8509</v>
      </c>
      <c r="D965" t="s">
        <v>8447</v>
      </c>
      <c r="E965" s="271">
        <f t="shared" si="16"/>
        <v>4</v>
      </c>
    </row>
    <row r="966" spans="1:5">
      <c r="A966" s="5" t="s">
        <v>4812</v>
      </c>
      <c r="B966" s="5" t="s">
        <v>2170</v>
      </c>
      <c r="C966" s="5" t="s">
        <v>8146</v>
      </c>
      <c r="D966" t="s">
        <v>8448</v>
      </c>
      <c r="E966" s="271">
        <f t="shared" si="16"/>
        <v>4</v>
      </c>
    </row>
    <row r="967" spans="1:5">
      <c r="A967" s="5" t="s">
        <v>4812</v>
      </c>
      <c r="B967" s="5" t="s">
        <v>2170</v>
      </c>
      <c r="C967" s="5" t="s">
        <v>7695</v>
      </c>
      <c r="D967" t="s">
        <v>7219</v>
      </c>
      <c r="E967" s="271">
        <f t="shared" si="16"/>
        <v>4</v>
      </c>
    </row>
    <row r="968" spans="1:5">
      <c r="A968" t="s">
        <v>4812</v>
      </c>
      <c r="B968" s="5" t="s">
        <v>2170</v>
      </c>
      <c r="C968" s="5" t="s">
        <v>8510</v>
      </c>
      <c r="D968" t="s">
        <v>8511</v>
      </c>
      <c r="E968" s="271">
        <f t="shared" si="16"/>
        <v>4</v>
      </c>
    </row>
    <row r="969" spans="1:5">
      <c r="A969" t="s">
        <v>4832</v>
      </c>
      <c r="B969" s="5" t="s">
        <v>2170</v>
      </c>
      <c r="C969" s="5" t="s">
        <v>8512</v>
      </c>
      <c r="D969" t="s">
        <v>8513</v>
      </c>
      <c r="E969" s="271">
        <f t="shared" si="16"/>
        <v>4</v>
      </c>
    </row>
    <row r="970" spans="1:5">
      <c r="A970" t="s">
        <v>4832</v>
      </c>
      <c r="B970" t="s">
        <v>2170</v>
      </c>
      <c r="C970" s="5" t="s">
        <v>8514</v>
      </c>
      <c r="D970" t="s">
        <v>8515</v>
      </c>
      <c r="E970" s="271">
        <f t="shared" si="16"/>
        <v>4</v>
      </c>
    </row>
    <row r="971" spans="1:5">
      <c r="A971" t="s">
        <v>4832</v>
      </c>
      <c r="B971" t="s">
        <v>2170</v>
      </c>
      <c r="C971" s="5" t="s">
        <v>8516</v>
      </c>
      <c r="D971" t="s">
        <v>8517</v>
      </c>
      <c r="E971" s="271">
        <f t="shared" si="16"/>
        <v>4</v>
      </c>
    </row>
    <row r="972" spans="1:5">
      <c r="A972" t="s">
        <v>2832</v>
      </c>
      <c r="B972" s="5" t="s">
        <v>2170</v>
      </c>
      <c r="C972" t="s">
        <v>8518</v>
      </c>
      <c r="D972" t="s">
        <v>8519</v>
      </c>
      <c r="E972" s="271">
        <f t="shared" si="16"/>
        <v>4</v>
      </c>
    </row>
    <row r="973" spans="1:5">
      <c r="A973" t="s">
        <v>2832</v>
      </c>
      <c r="B973" s="5" t="s">
        <v>2170</v>
      </c>
      <c r="C973" t="s">
        <v>8520</v>
      </c>
      <c r="D973" t="s">
        <v>8521</v>
      </c>
      <c r="E973" s="271">
        <f t="shared" si="16"/>
        <v>4</v>
      </c>
    </row>
    <row r="974" spans="1:5">
      <c r="A974" t="s">
        <v>2832</v>
      </c>
      <c r="B974" s="5" t="s">
        <v>2170</v>
      </c>
      <c r="C974" t="s">
        <v>8522</v>
      </c>
      <c r="D974" t="s">
        <v>8523</v>
      </c>
      <c r="E974" s="271">
        <f t="shared" si="16"/>
        <v>4</v>
      </c>
    </row>
    <row r="975" spans="1:5">
      <c r="A975" t="s">
        <v>2832</v>
      </c>
      <c r="B975" s="5" t="s">
        <v>2170</v>
      </c>
      <c r="C975" t="s">
        <v>8524</v>
      </c>
      <c r="D975" t="s">
        <v>8525</v>
      </c>
      <c r="E975" s="271">
        <f t="shared" si="16"/>
        <v>4</v>
      </c>
    </row>
    <row r="976" spans="1:5">
      <c r="A976" t="s">
        <v>2832</v>
      </c>
      <c r="B976" s="5" t="s">
        <v>2170</v>
      </c>
      <c r="C976" t="s">
        <v>8526</v>
      </c>
      <c r="D976" t="s">
        <v>8527</v>
      </c>
      <c r="E976" s="271">
        <f t="shared" si="16"/>
        <v>4</v>
      </c>
    </row>
    <row r="977" spans="1:5">
      <c r="A977" t="s">
        <v>2362</v>
      </c>
      <c r="B977" t="s">
        <v>2170</v>
      </c>
      <c r="C977" s="5" t="s">
        <v>7153</v>
      </c>
      <c r="D977" t="s">
        <v>7232</v>
      </c>
      <c r="E977" s="271">
        <f t="shared" si="16"/>
        <v>4</v>
      </c>
    </row>
    <row r="978" spans="1:5">
      <c r="A978" s="5" t="s">
        <v>2362</v>
      </c>
      <c r="B978" s="5" t="s">
        <v>2170</v>
      </c>
      <c r="C978" s="5" t="s">
        <v>7233</v>
      </c>
      <c r="D978" t="s">
        <v>7234</v>
      </c>
      <c r="E978" s="271">
        <f t="shared" si="16"/>
        <v>4</v>
      </c>
    </row>
    <row r="979" spans="1:5">
      <c r="A979" s="5" t="s">
        <v>2362</v>
      </c>
      <c r="B979" s="5" t="s">
        <v>2170</v>
      </c>
      <c r="C979" s="5" t="s">
        <v>8218</v>
      </c>
      <c r="D979" t="s">
        <v>8528</v>
      </c>
      <c r="E979" s="271">
        <f t="shared" si="16"/>
        <v>4</v>
      </c>
    </row>
    <row r="980" spans="1:5">
      <c r="A980" s="5" t="s">
        <v>2362</v>
      </c>
      <c r="B980" s="5" t="s">
        <v>2170</v>
      </c>
      <c r="C980" s="5" t="s">
        <v>7406</v>
      </c>
      <c r="D980" t="s">
        <v>7236</v>
      </c>
      <c r="E980" s="271">
        <f t="shared" si="16"/>
        <v>4</v>
      </c>
    </row>
    <row r="981" spans="1:5">
      <c r="A981" s="5" t="s">
        <v>2362</v>
      </c>
      <c r="B981" s="5" t="s">
        <v>2170</v>
      </c>
      <c r="C981" s="5" t="s">
        <v>7237</v>
      </c>
      <c r="D981" t="s">
        <v>7238</v>
      </c>
      <c r="E981" s="271">
        <f t="shared" si="16"/>
        <v>4</v>
      </c>
    </row>
    <row r="982" spans="1:5">
      <c r="A982" s="5" t="s">
        <v>2362</v>
      </c>
      <c r="B982" s="5" t="s">
        <v>2170</v>
      </c>
      <c r="C982" s="5" t="s">
        <v>7239</v>
      </c>
      <c r="D982" t="s">
        <v>7240</v>
      </c>
      <c r="E982" s="271">
        <f t="shared" si="16"/>
        <v>4</v>
      </c>
    </row>
    <row r="983" spans="1:5">
      <c r="A983" s="5" t="s">
        <v>2362</v>
      </c>
      <c r="B983" s="5" t="s">
        <v>2170</v>
      </c>
      <c r="C983" s="5" t="s">
        <v>1416</v>
      </c>
      <c r="D983" t="s">
        <v>1416</v>
      </c>
      <c r="E983" s="271">
        <f t="shared" si="16"/>
        <v>4</v>
      </c>
    </row>
    <row r="984" spans="1:5">
      <c r="A984" t="s">
        <v>2841</v>
      </c>
      <c r="B984" s="5" t="s">
        <v>2170</v>
      </c>
      <c r="C984" s="5" t="s">
        <v>7422</v>
      </c>
      <c r="D984" t="s">
        <v>8529</v>
      </c>
      <c r="E984" s="271">
        <f t="shared" si="16"/>
        <v>4</v>
      </c>
    </row>
    <row r="985" spans="1:5">
      <c r="A985" t="s">
        <v>2841</v>
      </c>
      <c r="B985" s="5" t="s">
        <v>2170</v>
      </c>
      <c r="C985" s="5" t="s">
        <v>8530</v>
      </c>
      <c r="D985" t="s">
        <v>8531</v>
      </c>
      <c r="E985" s="271">
        <f t="shared" si="16"/>
        <v>4</v>
      </c>
    </row>
    <row r="986" spans="1:5">
      <c r="A986" t="s">
        <v>2841</v>
      </c>
      <c r="B986" t="s">
        <v>2170</v>
      </c>
      <c r="C986" s="5" t="s">
        <v>8532</v>
      </c>
      <c r="D986" t="s">
        <v>8533</v>
      </c>
      <c r="E986" s="271">
        <f t="shared" si="16"/>
        <v>4</v>
      </c>
    </row>
    <row r="987" spans="1:5">
      <c r="A987" t="s">
        <v>2841</v>
      </c>
      <c r="B987" t="s">
        <v>2170</v>
      </c>
      <c r="C987" s="5" t="s">
        <v>8534</v>
      </c>
      <c r="D987" t="s">
        <v>8535</v>
      </c>
      <c r="E987" s="271">
        <f t="shared" si="16"/>
        <v>4</v>
      </c>
    </row>
    <row r="988" spans="1:5">
      <c r="A988" t="s">
        <v>2841</v>
      </c>
      <c r="B988" t="s">
        <v>2170</v>
      </c>
      <c r="C988" s="5" t="s">
        <v>8536</v>
      </c>
      <c r="D988" t="s">
        <v>8537</v>
      </c>
      <c r="E988" s="271">
        <f t="shared" si="16"/>
        <v>4</v>
      </c>
    </row>
    <row r="989" spans="1:5">
      <c r="A989" s="5" t="s">
        <v>2841</v>
      </c>
      <c r="B989" s="5" t="s">
        <v>2170</v>
      </c>
      <c r="C989" s="5" t="s">
        <v>8538</v>
      </c>
      <c r="D989" t="s">
        <v>8539</v>
      </c>
      <c r="E989" s="271">
        <f t="shared" si="16"/>
        <v>4</v>
      </c>
    </row>
    <row r="990" spans="1:5">
      <c r="A990" s="5" t="s">
        <v>2841</v>
      </c>
      <c r="B990" s="5" t="s">
        <v>2170</v>
      </c>
      <c r="C990" s="5" t="s">
        <v>8540</v>
      </c>
      <c r="D990" t="s">
        <v>8541</v>
      </c>
      <c r="E990" s="271">
        <f t="shared" ref="E990:E1053" si="17">LEN(C990)</f>
        <v>4</v>
      </c>
    </row>
    <row r="991" spans="1:5">
      <c r="A991" s="5" t="s">
        <v>2841</v>
      </c>
      <c r="B991" s="5" t="s">
        <v>2170</v>
      </c>
      <c r="C991" s="5" t="s">
        <v>8542</v>
      </c>
      <c r="D991" t="s">
        <v>8543</v>
      </c>
      <c r="E991" s="271">
        <f t="shared" si="17"/>
        <v>4</v>
      </c>
    </row>
    <row r="992" spans="1:5">
      <c r="A992" s="5" t="s">
        <v>2841</v>
      </c>
      <c r="B992" s="5" t="s">
        <v>2170</v>
      </c>
      <c r="C992" s="5" t="s">
        <v>8544</v>
      </c>
      <c r="D992" t="s">
        <v>8545</v>
      </c>
      <c r="E992" s="271">
        <f t="shared" si="17"/>
        <v>4</v>
      </c>
    </row>
    <row r="993" spans="1:5">
      <c r="A993" s="5" t="s">
        <v>2841</v>
      </c>
      <c r="B993" s="5" t="s">
        <v>2170</v>
      </c>
      <c r="C993" s="5" t="s">
        <v>8546</v>
      </c>
      <c r="D993" t="s">
        <v>8547</v>
      </c>
      <c r="E993" s="271">
        <f t="shared" si="17"/>
        <v>4</v>
      </c>
    </row>
    <row r="994" spans="1:5">
      <c r="A994" s="5" t="s">
        <v>2841</v>
      </c>
      <c r="B994" s="5" t="s">
        <v>2170</v>
      </c>
      <c r="C994" s="5" t="s">
        <v>8548</v>
      </c>
      <c r="D994" t="s">
        <v>8549</v>
      </c>
      <c r="E994" s="271">
        <f t="shared" si="17"/>
        <v>4</v>
      </c>
    </row>
    <row r="995" spans="1:5">
      <c r="A995" t="s">
        <v>2841</v>
      </c>
      <c r="B995" s="5" t="s">
        <v>2170</v>
      </c>
      <c r="C995" s="5" t="s">
        <v>7049</v>
      </c>
      <c r="D995" t="s">
        <v>8550</v>
      </c>
      <c r="E995" s="271">
        <f t="shared" si="17"/>
        <v>4</v>
      </c>
    </row>
    <row r="996" spans="1:5">
      <c r="A996" t="s">
        <v>2845</v>
      </c>
      <c r="B996" s="5" t="s">
        <v>2170</v>
      </c>
      <c r="C996" s="5" t="s">
        <v>8551</v>
      </c>
      <c r="D996" t="s">
        <v>8552</v>
      </c>
      <c r="E996" s="271">
        <f t="shared" si="17"/>
        <v>4</v>
      </c>
    </row>
    <row r="997" spans="1:5">
      <c r="A997" t="s">
        <v>2845</v>
      </c>
      <c r="B997" t="s">
        <v>2170</v>
      </c>
      <c r="C997" s="5" t="s">
        <v>8553</v>
      </c>
      <c r="D997" t="s">
        <v>8554</v>
      </c>
      <c r="E997" s="271">
        <f t="shared" si="17"/>
        <v>4</v>
      </c>
    </row>
    <row r="998" spans="1:5">
      <c r="A998" t="s">
        <v>5966</v>
      </c>
      <c r="B998" t="s">
        <v>2170</v>
      </c>
      <c r="C998" s="5" t="s">
        <v>7408</v>
      </c>
      <c r="D998" t="s">
        <v>7642</v>
      </c>
      <c r="E998" s="271">
        <f t="shared" si="17"/>
        <v>4</v>
      </c>
    </row>
    <row r="999" spans="1:5">
      <c r="A999" t="s">
        <v>5966</v>
      </c>
      <c r="B999" t="s">
        <v>2170</v>
      </c>
      <c r="C999" s="5" t="s">
        <v>7218</v>
      </c>
      <c r="D999" t="s">
        <v>7219</v>
      </c>
      <c r="E999" s="271">
        <f t="shared" si="17"/>
        <v>4</v>
      </c>
    </row>
    <row r="1000" spans="1:5">
      <c r="A1000" s="5" t="s">
        <v>5970</v>
      </c>
      <c r="B1000" s="5" t="s">
        <v>2170</v>
      </c>
      <c r="C1000" s="5" t="s">
        <v>8555</v>
      </c>
      <c r="D1000" t="s">
        <v>8556</v>
      </c>
      <c r="E1000" s="271">
        <f t="shared" si="17"/>
        <v>4</v>
      </c>
    </row>
    <row r="1001" spans="1:5">
      <c r="A1001" s="5" t="s">
        <v>5970</v>
      </c>
      <c r="B1001" s="5" t="s">
        <v>2170</v>
      </c>
      <c r="C1001" s="5" t="s">
        <v>8557</v>
      </c>
      <c r="D1001" t="s">
        <v>8558</v>
      </c>
      <c r="E1001" s="271">
        <f t="shared" si="17"/>
        <v>4</v>
      </c>
    </row>
    <row r="1002" spans="1:5">
      <c r="A1002" s="5" t="s">
        <v>5970</v>
      </c>
      <c r="B1002" s="5" t="s">
        <v>2170</v>
      </c>
      <c r="C1002" s="5" t="s">
        <v>8559</v>
      </c>
      <c r="D1002" t="s">
        <v>8560</v>
      </c>
      <c r="E1002" s="271">
        <f t="shared" si="17"/>
        <v>4</v>
      </c>
    </row>
    <row r="1003" spans="1:5">
      <c r="A1003" s="5" t="s">
        <v>5970</v>
      </c>
      <c r="B1003" s="5" t="s">
        <v>2170</v>
      </c>
      <c r="C1003" s="5" t="s">
        <v>8561</v>
      </c>
      <c r="D1003" t="s">
        <v>8562</v>
      </c>
      <c r="E1003" s="271">
        <f t="shared" si="17"/>
        <v>4</v>
      </c>
    </row>
    <row r="1004" spans="1:5">
      <c r="A1004" s="5" t="s">
        <v>5970</v>
      </c>
      <c r="B1004" s="5" t="s">
        <v>2170</v>
      </c>
      <c r="C1004" s="5" t="s">
        <v>8563</v>
      </c>
      <c r="D1004" t="s">
        <v>8564</v>
      </c>
      <c r="E1004" s="271">
        <f t="shared" si="17"/>
        <v>4</v>
      </c>
    </row>
    <row r="1005" spans="1:5">
      <c r="A1005" s="5" t="s">
        <v>5970</v>
      </c>
      <c r="B1005" s="5" t="s">
        <v>2170</v>
      </c>
      <c r="C1005" s="5" t="s">
        <v>8565</v>
      </c>
      <c r="D1005" t="s">
        <v>8566</v>
      </c>
      <c r="E1005" s="271">
        <f t="shared" si="17"/>
        <v>4</v>
      </c>
    </row>
    <row r="1006" spans="1:5">
      <c r="A1006" t="s">
        <v>5970</v>
      </c>
      <c r="B1006" s="5" t="s">
        <v>2170</v>
      </c>
      <c r="C1006" s="5" t="s">
        <v>8567</v>
      </c>
      <c r="D1006" t="s">
        <v>8568</v>
      </c>
      <c r="E1006" s="271">
        <f t="shared" si="17"/>
        <v>4</v>
      </c>
    </row>
    <row r="1007" spans="1:5">
      <c r="A1007" t="s">
        <v>5970</v>
      </c>
      <c r="B1007" s="5" t="s">
        <v>2170</v>
      </c>
      <c r="C1007" s="5" t="s">
        <v>8569</v>
      </c>
      <c r="D1007" t="s">
        <v>8570</v>
      </c>
      <c r="E1007" s="271">
        <f t="shared" si="17"/>
        <v>4</v>
      </c>
    </row>
    <row r="1008" spans="1:5">
      <c r="A1008" t="s">
        <v>5970</v>
      </c>
      <c r="B1008" t="s">
        <v>2170</v>
      </c>
      <c r="C1008" s="5" t="s">
        <v>8571</v>
      </c>
      <c r="D1008" t="s">
        <v>8572</v>
      </c>
      <c r="E1008" s="271">
        <f t="shared" si="17"/>
        <v>4</v>
      </c>
    </row>
    <row r="1009" spans="1:5">
      <c r="A1009" t="s">
        <v>5970</v>
      </c>
      <c r="B1009" t="s">
        <v>2170</v>
      </c>
      <c r="C1009" s="5" t="s">
        <v>8573</v>
      </c>
      <c r="D1009" t="s">
        <v>8574</v>
      </c>
      <c r="E1009" s="271">
        <f t="shared" si="17"/>
        <v>4</v>
      </c>
    </row>
    <row r="1010" spans="1:5">
      <c r="A1010" t="s">
        <v>5970</v>
      </c>
      <c r="B1010" t="s">
        <v>2170</v>
      </c>
      <c r="C1010" s="5" t="s">
        <v>8575</v>
      </c>
      <c r="D1010" t="s">
        <v>8576</v>
      </c>
      <c r="E1010" s="271">
        <f t="shared" si="17"/>
        <v>4</v>
      </c>
    </row>
    <row r="1011" spans="1:5">
      <c r="A1011" s="5" t="s">
        <v>5970</v>
      </c>
      <c r="B1011" s="5" t="s">
        <v>2170</v>
      </c>
      <c r="C1011" s="5" t="s">
        <v>8577</v>
      </c>
      <c r="D1011" t="s">
        <v>8578</v>
      </c>
      <c r="E1011" s="271">
        <f t="shared" si="17"/>
        <v>4</v>
      </c>
    </row>
    <row r="1012" spans="1:5">
      <c r="A1012" s="5" t="s">
        <v>5970</v>
      </c>
      <c r="B1012" s="5" t="s">
        <v>2170</v>
      </c>
      <c r="C1012" s="5" t="s">
        <v>8579</v>
      </c>
      <c r="D1012" t="s">
        <v>8580</v>
      </c>
      <c r="E1012" s="271">
        <f t="shared" si="17"/>
        <v>4</v>
      </c>
    </row>
    <row r="1013" spans="1:5">
      <c r="A1013" s="5" t="s">
        <v>5970</v>
      </c>
      <c r="B1013" s="5" t="s">
        <v>2170</v>
      </c>
      <c r="C1013" s="5" t="s">
        <v>8581</v>
      </c>
      <c r="D1013" t="s">
        <v>8582</v>
      </c>
      <c r="E1013" s="271">
        <f t="shared" si="17"/>
        <v>4</v>
      </c>
    </row>
    <row r="1014" spans="1:5">
      <c r="A1014" s="5" t="s">
        <v>5970</v>
      </c>
      <c r="B1014" s="5" t="s">
        <v>2170</v>
      </c>
      <c r="C1014" s="5" t="s">
        <v>8583</v>
      </c>
      <c r="D1014" t="s">
        <v>8584</v>
      </c>
      <c r="E1014" s="271">
        <f t="shared" si="17"/>
        <v>4</v>
      </c>
    </row>
    <row r="1015" spans="1:5">
      <c r="A1015" s="5" t="s">
        <v>5970</v>
      </c>
      <c r="B1015" s="5" t="s">
        <v>2170</v>
      </c>
      <c r="C1015" s="5" t="s">
        <v>8585</v>
      </c>
      <c r="D1015" t="s">
        <v>8586</v>
      </c>
      <c r="E1015" s="271">
        <f t="shared" si="17"/>
        <v>4</v>
      </c>
    </row>
    <row r="1016" spans="1:5">
      <c r="A1016" s="5" t="s">
        <v>5970</v>
      </c>
      <c r="B1016" s="5" t="s">
        <v>2170</v>
      </c>
      <c r="C1016" s="5" t="s">
        <v>8587</v>
      </c>
      <c r="D1016" t="s">
        <v>8588</v>
      </c>
      <c r="E1016" s="271">
        <f t="shared" si="17"/>
        <v>4</v>
      </c>
    </row>
    <row r="1017" spans="1:5">
      <c r="A1017" t="s">
        <v>5970</v>
      </c>
      <c r="B1017" s="5" t="s">
        <v>2170</v>
      </c>
      <c r="C1017" s="5" t="s">
        <v>8589</v>
      </c>
      <c r="D1017" t="s">
        <v>8590</v>
      </c>
      <c r="E1017" s="271">
        <f t="shared" si="17"/>
        <v>4</v>
      </c>
    </row>
    <row r="1018" spans="1:5">
      <c r="A1018" t="s">
        <v>5970</v>
      </c>
      <c r="B1018" s="5" t="s">
        <v>2170</v>
      </c>
      <c r="C1018" s="5" t="s">
        <v>8591</v>
      </c>
      <c r="D1018" t="s">
        <v>8592</v>
      </c>
      <c r="E1018" s="271">
        <f t="shared" si="17"/>
        <v>4</v>
      </c>
    </row>
    <row r="1019" spans="1:5">
      <c r="A1019" t="s">
        <v>5970</v>
      </c>
      <c r="B1019" t="s">
        <v>2170</v>
      </c>
      <c r="C1019" s="5" t="s">
        <v>8593</v>
      </c>
      <c r="D1019" t="s">
        <v>8594</v>
      </c>
      <c r="E1019" s="271">
        <f t="shared" si="17"/>
        <v>4</v>
      </c>
    </row>
    <row r="1020" spans="1:5">
      <c r="A1020" t="s">
        <v>5970</v>
      </c>
      <c r="B1020" t="s">
        <v>2170</v>
      </c>
      <c r="C1020" s="5" t="s">
        <v>8595</v>
      </c>
      <c r="D1020" t="s">
        <v>8596</v>
      </c>
      <c r="E1020" s="271">
        <f t="shared" si="17"/>
        <v>4</v>
      </c>
    </row>
    <row r="1021" spans="1:5">
      <c r="A1021" t="s">
        <v>5970</v>
      </c>
      <c r="B1021" t="s">
        <v>2170</v>
      </c>
      <c r="C1021" s="5" t="s">
        <v>8597</v>
      </c>
      <c r="D1021" t="s">
        <v>8598</v>
      </c>
      <c r="E1021" s="271">
        <f t="shared" si="17"/>
        <v>4</v>
      </c>
    </row>
    <row r="1022" spans="1:5">
      <c r="A1022" s="5" t="s">
        <v>5970</v>
      </c>
      <c r="B1022" s="5" t="s">
        <v>2170</v>
      </c>
      <c r="C1022" s="5" t="s">
        <v>8599</v>
      </c>
      <c r="D1022" t="s">
        <v>8600</v>
      </c>
      <c r="E1022" s="271">
        <f t="shared" si="17"/>
        <v>4</v>
      </c>
    </row>
    <row r="1023" spans="1:5">
      <c r="A1023" s="5" t="s">
        <v>5970</v>
      </c>
      <c r="B1023" s="5" t="s">
        <v>2170</v>
      </c>
      <c r="C1023" s="5" t="s">
        <v>8601</v>
      </c>
      <c r="D1023" t="s">
        <v>8602</v>
      </c>
      <c r="E1023" s="271">
        <f t="shared" si="17"/>
        <v>4</v>
      </c>
    </row>
    <row r="1024" spans="1:5">
      <c r="A1024" s="5" t="s">
        <v>5970</v>
      </c>
      <c r="B1024" s="5" t="s">
        <v>2170</v>
      </c>
      <c r="C1024" s="5" t="s">
        <v>8603</v>
      </c>
      <c r="D1024" t="s">
        <v>8604</v>
      </c>
      <c r="E1024" s="271">
        <f t="shared" si="17"/>
        <v>4</v>
      </c>
    </row>
    <row r="1025" spans="1:5">
      <c r="A1025" s="5" t="s">
        <v>5970</v>
      </c>
      <c r="B1025" s="5" t="s">
        <v>2170</v>
      </c>
      <c r="C1025" s="5" t="s">
        <v>8605</v>
      </c>
      <c r="D1025" t="s">
        <v>8606</v>
      </c>
      <c r="E1025" s="271">
        <f t="shared" si="17"/>
        <v>4</v>
      </c>
    </row>
    <row r="1026" spans="1:5">
      <c r="A1026" s="5" t="s">
        <v>5970</v>
      </c>
      <c r="B1026" s="5" t="s">
        <v>2170</v>
      </c>
      <c r="C1026" s="5" t="s">
        <v>8607</v>
      </c>
      <c r="D1026" t="s">
        <v>8608</v>
      </c>
      <c r="E1026" s="271">
        <f t="shared" si="17"/>
        <v>4</v>
      </c>
    </row>
    <row r="1027" spans="1:5">
      <c r="A1027" s="5" t="s">
        <v>5970</v>
      </c>
      <c r="B1027" s="5" t="s">
        <v>2170</v>
      </c>
      <c r="C1027" s="5" t="s">
        <v>7041</v>
      </c>
      <c r="D1027" t="s">
        <v>8609</v>
      </c>
      <c r="E1027" s="271">
        <f t="shared" si="17"/>
        <v>4</v>
      </c>
    </row>
    <row r="1028" spans="1:5">
      <c r="A1028" t="s">
        <v>5970</v>
      </c>
      <c r="B1028" s="5" t="s">
        <v>2170</v>
      </c>
      <c r="C1028" s="5" t="s">
        <v>8610</v>
      </c>
      <c r="D1028" t="s">
        <v>8611</v>
      </c>
      <c r="E1028" s="271">
        <f t="shared" si="17"/>
        <v>4</v>
      </c>
    </row>
    <row r="1029" spans="1:5">
      <c r="A1029" t="s">
        <v>5970</v>
      </c>
      <c r="B1029" s="5" t="s">
        <v>2170</v>
      </c>
      <c r="C1029" s="5" t="s">
        <v>8612</v>
      </c>
      <c r="D1029" t="s">
        <v>8613</v>
      </c>
      <c r="E1029" s="271">
        <f t="shared" si="17"/>
        <v>4</v>
      </c>
    </row>
    <row r="1030" spans="1:5">
      <c r="A1030" t="s">
        <v>5970</v>
      </c>
      <c r="B1030" t="s">
        <v>2170</v>
      </c>
      <c r="C1030" s="5" t="s">
        <v>8614</v>
      </c>
      <c r="D1030" t="s">
        <v>8615</v>
      </c>
      <c r="E1030" s="271">
        <f t="shared" si="17"/>
        <v>4</v>
      </c>
    </row>
    <row r="1031" spans="1:5">
      <c r="A1031" t="s">
        <v>5970</v>
      </c>
      <c r="B1031" t="s">
        <v>2170</v>
      </c>
      <c r="C1031" s="5" t="s">
        <v>8616</v>
      </c>
      <c r="D1031" t="s">
        <v>8617</v>
      </c>
      <c r="E1031" s="271">
        <f t="shared" si="17"/>
        <v>4</v>
      </c>
    </row>
    <row r="1032" spans="1:5">
      <c r="A1032" t="s">
        <v>5970</v>
      </c>
      <c r="B1032" t="s">
        <v>2170</v>
      </c>
      <c r="C1032" s="5" t="s">
        <v>8618</v>
      </c>
      <c r="D1032" t="s">
        <v>8619</v>
      </c>
      <c r="E1032" s="271">
        <f t="shared" si="17"/>
        <v>4</v>
      </c>
    </row>
    <row r="1033" spans="1:5">
      <c r="A1033" s="5" t="s">
        <v>5970</v>
      </c>
      <c r="B1033" s="5" t="s">
        <v>2170</v>
      </c>
      <c r="C1033" s="5" t="s">
        <v>8620</v>
      </c>
      <c r="D1033" t="s">
        <v>8621</v>
      </c>
      <c r="E1033" s="271">
        <f t="shared" si="17"/>
        <v>4</v>
      </c>
    </row>
    <row r="1034" spans="1:5">
      <c r="A1034" s="5" t="s">
        <v>5970</v>
      </c>
      <c r="B1034" s="5" t="s">
        <v>2170</v>
      </c>
      <c r="C1034" s="5" t="s">
        <v>8622</v>
      </c>
      <c r="D1034" t="s">
        <v>8623</v>
      </c>
      <c r="E1034" s="271">
        <f t="shared" si="17"/>
        <v>4</v>
      </c>
    </row>
    <row r="1035" spans="1:5">
      <c r="A1035" s="5" t="s">
        <v>5970</v>
      </c>
      <c r="B1035" s="5" t="s">
        <v>2170</v>
      </c>
      <c r="C1035" s="5" t="s">
        <v>8624</v>
      </c>
      <c r="D1035" t="s">
        <v>8625</v>
      </c>
      <c r="E1035" s="271">
        <f t="shared" si="17"/>
        <v>4</v>
      </c>
    </row>
    <row r="1036" spans="1:5">
      <c r="A1036" s="5" t="s">
        <v>5970</v>
      </c>
      <c r="B1036" s="5" t="s">
        <v>2170</v>
      </c>
      <c r="C1036" s="5" t="s">
        <v>8626</v>
      </c>
      <c r="D1036" t="s">
        <v>8627</v>
      </c>
      <c r="E1036" s="271">
        <f t="shared" si="17"/>
        <v>4</v>
      </c>
    </row>
    <row r="1037" spans="1:5">
      <c r="A1037" s="5" t="s">
        <v>5970</v>
      </c>
      <c r="B1037" s="5" t="s">
        <v>2170</v>
      </c>
      <c r="C1037" s="5" t="s">
        <v>8628</v>
      </c>
      <c r="D1037" t="s">
        <v>8629</v>
      </c>
      <c r="E1037" s="271">
        <f t="shared" si="17"/>
        <v>4</v>
      </c>
    </row>
    <row r="1038" spans="1:5">
      <c r="A1038" s="5" t="s">
        <v>5970</v>
      </c>
      <c r="B1038" s="5" t="s">
        <v>2170</v>
      </c>
      <c r="C1038" s="5" t="s">
        <v>8630</v>
      </c>
      <c r="D1038" t="s">
        <v>8631</v>
      </c>
      <c r="E1038" s="271">
        <f t="shared" si="17"/>
        <v>4</v>
      </c>
    </row>
    <row r="1039" spans="1:5">
      <c r="A1039" t="s">
        <v>5970</v>
      </c>
      <c r="B1039" s="5" t="s">
        <v>2170</v>
      </c>
      <c r="C1039" s="5" t="s">
        <v>8632</v>
      </c>
      <c r="D1039" t="s">
        <v>8633</v>
      </c>
      <c r="E1039" s="271">
        <f t="shared" si="17"/>
        <v>4</v>
      </c>
    </row>
    <row r="1040" spans="1:5">
      <c r="A1040" t="s">
        <v>5970</v>
      </c>
      <c r="B1040" s="5" t="s">
        <v>2170</v>
      </c>
      <c r="C1040" s="5" t="s">
        <v>8634</v>
      </c>
      <c r="D1040" t="s">
        <v>8635</v>
      </c>
      <c r="E1040" s="271">
        <f t="shared" si="17"/>
        <v>4</v>
      </c>
    </row>
    <row r="1041" spans="1:5">
      <c r="A1041" t="s">
        <v>5970</v>
      </c>
      <c r="B1041" t="s">
        <v>2170</v>
      </c>
      <c r="C1041" s="5" t="s">
        <v>8636</v>
      </c>
      <c r="D1041" t="s">
        <v>8637</v>
      </c>
      <c r="E1041" s="271">
        <f t="shared" si="17"/>
        <v>4</v>
      </c>
    </row>
    <row r="1042" spans="1:5">
      <c r="A1042" t="s">
        <v>5970</v>
      </c>
      <c r="B1042" t="s">
        <v>2170</v>
      </c>
      <c r="C1042" s="5" t="s">
        <v>8638</v>
      </c>
      <c r="D1042" t="s">
        <v>8639</v>
      </c>
      <c r="E1042" s="271">
        <f t="shared" si="17"/>
        <v>4</v>
      </c>
    </row>
    <row r="1043" spans="1:5">
      <c r="A1043" t="s">
        <v>5970</v>
      </c>
      <c r="B1043" t="s">
        <v>2170</v>
      </c>
      <c r="C1043" s="5" t="s">
        <v>8640</v>
      </c>
      <c r="D1043" t="s">
        <v>8641</v>
      </c>
      <c r="E1043" s="271">
        <f t="shared" si="17"/>
        <v>4</v>
      </c>
    </row>
    <row r="1044" spans="1:5">
      <c r="A1044" s="5" t="s">
        <v>5970</v>
      </c>
      <c r="B1044" s="5" t="s">
        <v>2170</v>
      </c>
      <c r="C1044" s="5" t="s">
        <v>8642</v>
      </c>
      <c r="D1044" t="s">
        <v>8643</v>
      </c>
      <c r="E1044" s="271">
        <f t="shared" si="17"/>
        <v>4</v>
      </c>
    </row>
    <row r="1045" spans="1:5">
      <c r="A1045" s="5" t="s">
        <v>5970</v>
      </c>
      <c r="B1045" s="5" t="s">
        <v>2170</v>
      </c>
      <c r="C1045" s="5" t="s">
        <v>8644</v>
      </c>
      <c r="D1045" t="s">
        <v>8645</v>
      </c>
      <c r="E1045" s="271">
        <f t="shared" si="17"/>
        <v>4</v>
      </c>
    </row>
    <row r="1046" spans="1:5">
      <c r="A1046" s="5" t="s">
        <v>5970</v>
      </c>
      <c r="B1046" s="5" t="s">
        <v>2170</v>
      </c>
      <c r="C1046" s="5" t="s">
        <v>8646</v>
      </c>
      <c r="D1046" t="s">
        <v>8647</v>
      </c>
      <c r="E1046" s="271">
        <f t="shared" si="17"/>
        <v>4</v>
      </c>
    </row>
    <row r="1047" spans="1:5">
      <c r="A1047" s="5" t="s">
        <v>5970</v>
      </c>
      <c r="B1047" s="5" t="s">
        <v>2170</v>
      </c>
      <c r="C1047" s="5" t="s">
        <v>8648</v>
      </c>
      <c r="D1047" t="s">
        <v>8649</v>
      </c>
      <c r="E1047" s="271">
        <f t="shared" si="17"/>
        <v>4</v>
      </c>
    </row>
    <row r="1048" spans="1:5">
      <c r="A1048" s="5" t="s">
        <v>5970</v>
      </c>
      <c r="B1048" s="5" t="s">
        <v>2170</v>
      </c>
      <c r="C1048" s="5" t="s">
        <v>7590</v>
      </c>
      <c r="D1048" t="s">
        <v>8650</v>
      </c>
      <c r="E1048" s="271">
        <f t="shared" si="17"/>
        <v>4</v>
      </c>
    </row>
    <row r="1049" spans="1:5">
      <c r="A1049" s="5" t="s">
        <v>5970</v>
      </c>
      <c r="B1049" s="5" t="s">
        <v>2170</v>
      </c>
      <c r="C1049" s="5" t="s">
        <v>8651</v>
      </c>
      <c r="D1049" t="s">
        <v>8652</v>
      </c>
      <c r="E1049" s="271">
        <f t="shared" si="17"/>
        <v>4</v>
      </c>
    </row>
    <row r="1050" spans="1:5">
      <c r="A1050" t="s">
        <v>5970</v>
      </c>
      <c r="B1050" s="5" t="s">
        <v>2170</v>
      </c>
      <c r="C1050" s="5" t="s">
        <v>8653</v>
      </c>
      <c r="D1050" t="s">
        <v>8654</v>
      </c>
      <c r="E1050" s="271">
        <f t="shared" si="17"/>
        <v>4</v>
      </c>
    </row>
    <row r="1051" spans="1:5">
      <c r="A1051" t="s">
        <v>5970</v>
      </c>
      <c r="B1051" s="5" t="s">
        <v>2170</v>
      </c>
      <c r="C1051" s="5" t="s">
        <v>8655</v>
      </c>
      <c r="D1051" t="s">
        <v>8656</v>
      </c>
      <c r="E1051" s="271">
        <f t="shared" si="17"/>
        <v>4</v>
      </c>
    </row>
    <row r="1052" spans="1:5">
      <c r="A1052" t="s">
        <v>5970</v>
      </c>
      <c r="B1052" t="s">
        <v>2170</v>
      </c>
      <c r="C1052" s="5" t="s">
        <v>8657</v>
      </c>
      <c r="D1052" t="s">
        <v>8658</v>
      </c>
      <c r="E1052" s="271">
        <f t="shared" si="17"/>
        <v>4</v>
      </c>
    </row>
    <row r="1053" spans="1:5">
      <c r="A1053" t="s">
        <v>5970</v>
      </c>
      <c r="B1053" t="s">
        <v>2170</v>
      </c>
      <c r="C1053" s="5" t="s">
        <v>8659</v>
      </c>
      <c r="D1053" t="s">
        <v>8660</v>
      </c>
      <c r="E1053" s="271">
        <f t="shared" si="17"/>
        <v>4</v>
      </c>
    </row>
    <row r="1054" spans="1:5">
      <c r="A1054" t="s">
        <v>5970</v>
      </c>
      <c r="B1054" t="s">
        <v>2170</v>
      </c>
      <c r="C1054" s="5" t="s">
        <v>8661</v>
      </c>
      <c r="D1054" t="s">
        <v>8662</v>
      </c>
      <c r="E1054" s="271">
        <f t="shared" ref="E1054:E1117" si="18">LEN(C1054)</f>
        <v>4</v>
      </c>
    </row>
    <row r="1055" spans="1:5">
      <c r="A1055" s="5" t="s">
        <v>5970</v>
      </c>
      <c r="B1055" s="5" t="s">
        <v>2170</v>
      </c>
      <c r="C1055" s="5" t="s">
        <v>8663</v>
      </c>
      <c r="D1055" t="s">
        <v>8664</v>
      </c>
      <c r="E1055" s="271">
        <f t="shared" si="18"/>
        <v>4</v>
      </c>
    </row>
    <row r="1056" spans="1:5">
      <c r="A1056" s="5" t="s">
        <v>5970</v>
      </c>
      <c r="B1056" s="5" t="s">
        <v>2170</v>
      </c>
      <c r="C1056" s="5" t="s">
        <v>8665</v>
      </c>
      <c r="D1056" t="s">
        <v>8666</v>
      </c>
      <c r="E1056" s="271">
        <f t="shared" si="18"/>
        <v>4</v>
      </c>
    </row>
    <row r="1057" spans="1:5">
      <c r="A1057" s="5" t="s">
        <v>5970</v>
      </c>
      <c r="B1057" s="5" t="s">
        <v>2170</v>
      </c>
      <c r="C1057" s="5" t="s">
        <v>8667</v>
      </c>
      <c r="D1057" t="s">
        <v>8668</v>
      </c>
      <c r="E1057" s="271">
        <f t="shared" si="18"/>
        <v>4</v>
      </c>
    </row>
    <row r="1058" spans="1:5">
      <c r="A1058" s="5" t="s">
        <v>5970</v>
      </c>
      <c r="B1058" s="5" t="s">
        <v>2170</v>
      </c>
      <c r="C1058" s="5" t="s">
        <v>8669</v>
      </c>
      <c r="D1058" t="s">
        <v>8670</v>
      </c>
      <c r="E1058" s="271">
        <f t="shared" si="18"/>
        <v>4</v>
      </c>
    </row>
    <row r="1059" spans="1:5">
      <c r="A1059" s="5" t="s">
        <v>5970</v>
      </c>
      <c r="B1059" s="5" t="s">
        <v>2170</v>
      </c>
      <c r="C1059" s="5" t="s">
        <v>8671</v>
      </c>
      <c r="D1059" t="s">
        <v>8672</v>
      </c>
      <c r="E1059" s="271">
        <f t="shared" si="18"/>
        <v>4</v>
      </c>
    </row>
    <row r="1060" spans="1:5">
      <c r="A1060" s="5" t="s">
        <v>5970</v>
      </c>
      <c r="B1060" s="5" t="s">
        <v>2170</v>
      </c>
      <c r="C1060" s="5" t="s">
        <v>8673</v>
      </c>
      <c r="D1060" t="s">
        <v>8674</v>
      </c>
      <c r="E1060" s="271">
        <f t="shared" si="18"/>
        <v>4</v>
      </c>
    </row>
    <row r="1061" spans="1:5">
      <c r="A1061" t="s">
        <v>5970</v>
      </c>
      <c r="B1061" s="5" t="s">
        <v>2170</v>
      </c>
      <c r="C1061" s="5" t="s">
        <v>8675</v>
      </c>
      <c r="D1061" t="s">
        <v>8676</v>
      </c>
      <c r="E1061" s="271">
        <f t="shared" si="18"/>
        <v>4</v>
      </c>
    </row>
    <row r="1062" spans="1:5">
      <c r="A1062" t="s">
        <v>5970</v>
      </c>
      <c r="B1062" s="5" t="s">
        <v>2170</v>
      </c>
      <c r="C1062" s="5" t="s">
        <v>8677</v>
      </c>
      <c r="D1062" t="s">
        <v>8678</v>
      </c>
      <c r="E1062" s="271">
        <f t="shared" si="18"/>
        <v>4</v>
      </c>
    </row>
    <row r="1063" spans="1:5">
      <c r="A1063" t="s">
        <v>5970</v>
      </c>
      <c r="B1063" t="s">
        <v>2170</v>
      </c>
      <c r="C1063" s="5" t="s">
        <v>8679</v>
      </c>
      <c r="D1063" t="s">
        <v>8680</v>
      </c>
      <c r="E1063" s="271">
        <f t="shared" si="18"/>
        <v>4</v>
      </c>
    </row>
    <row r="1064" spans="1:5">
      <c r="A1064" t="s">
        <v>5970</v>
      </c>
      <c r="B1064" t="s">
        <v>2170</v>
      </c>
      <c r="C1064" s="5" t="s">
        <v>8681</v>
      </c>
      <c r="D1064" t="s">
        <v>8682</v>
      </c>
      <c r="E1064" s="271">
        <f t="shared" si="18"/>
        <v>4</v>
      </c>
    </row>
    <row r="1065" spans="1:5">
      <c r="A1065" t="s">
        <v>5970</v>
      </c>
      <c r="B1065" t="s">
        <v>2170</v>
      </c>
      <c r="C1065" s="5" t="s">
        <v>8683</v>
      </c>
      <c r="D1065" t="s">
        <v>8684</v>
      </c>
      <c r="E1065" s="271">
        <f t="shared" si="18"/>
        <v>4</v>
      </c>
    </row>
    <row r="1066" spans="1:5">
      <c r="A1066" s="5" t="s">
        <v>5970</v>
      </c>
      <c r="B1066" s="5" t="s">
        <v>2170</v>
      </c>
      <c r="C1066" s="5" t="s">
        <v>8685</v>
      </c>
      <c r="D1066" t="s">
        <v>8686</v>
      </c>
      <c r="E1066" s="271">
        <f t="shared" si="18"/>
        <v>4</v>
      </c>
    </row>
    <row r="1067" spans="1:5">
      <c r="A1067" s="5" t="s">
        <v>5970</v>
      </c>
      <c r="B1067" s="5" t="s">
        <v>2170</v>
      </c>
      <c r="C1067" s="5" t="s">
        <v>8687</v>
      </c>
      <c r="D1067" t="s">
        <v>8688</v>
      </c>
      <c r="E1067" s="271">
        <f t="shared" si="18"/>
        <v>4</v>
      </c>
    </row>
    <row r="1068" spans="1:5">
      <c r="A1068" s="5" t="s">
        <v>5970</v>
      </c>
      <c r="B1068" s="5" t="s">
        <v>2170</v>
      </c>
      <c r="C1068" s="5" t="s">
        <v>8689</v>
      </c>
      <c r="D1068" t="s">
        <v>8690</v>
      </c>
      <c r="E1068" s="271">
        <f t="shared" si="18"/>
        <v>4</v>
      </c>
    </row>
    <row r="1069" spans="1:5">
      <c r="A1069" s="5" t="s">
        <v>5970</v>
      </c>
      <c r="B1069" s="5" t="s">
        <v>2170</v>
      </c>
      <c r="C1069" s="5" t="s">
        <v>8691</v>
      </c>
      <c r="D1069" t="s">
        <v>8692</v>
      </c>
      <c r="E1069" s="271">
        <f t="shared" si="18"/>
        <v>4</v>
      </c>
    </row>
    <row r="1070" spans="1:5">
      <c r="A1070" s="5" t="s">
        <v>5970</v>
      </c>
      <c r="B1070" s="5" t="s">
        <v>2170</v>
      </c>
      <c r="C1070" s="5" t="s">
        <v>8693</v>
      </c>
      <c r="D1070" t="s">
        <v>8694</v>
      </c>
      <c r="E1070" s="271">
        <f t="shared" si="18"/>
        <v>4</v>
      </c>
    </row>
    <row r="1071" spans="1:5">
      <c r="A1071" s="5" t="s">
        <v>5970</v>
      </c>
      <c r="B1071" s="5" t="s">
        <v>2170</v>
      </c>
      <c r="C1071" s="5" t="s">
        <v>8216</v>
      </c>
      <c r="D1071" t="s">
        <v>8695</v>
      </c>
      <c r="E1071" s="271">
        <f t="shared" si="18"/>
        <v>4</v>
      </c>
    </row>
    <row r="1072" spans="1:5">
      <c r="A1072" t="s">
        <v>5970</v>
      </c>
      <c r="B1072" s="5" t="s">
        <v>2170</v>
      </c>
      <c r="C1072" s="5" t="s">
        <v>8696</v>
      </c>
      <c r="D1072" t="s">
        <v>8697</v>
      </c>
      <c r="E1072" s="271">
        <f t="shared" si="18"/>
        <v>4</v>
      </c>
    </row>
    <row r="1073" spans="1:5">
      <c r="A1073" t="s">
        <v>5970</v>
      </c>
      <c r="B1073" s="5" t="s">
        <v>2170</v>
      </c>
      <c r="C1073" s="5" t="s">
        <v>8698</v>
      </c>
      <c r="D1073" t="s">
        <v>8699</v>
      </c>
      <c r="E1073" s="271">
        <f t="shared" si="18"/>
        <v>4</v>
      </c>
    </row>
    <row r="1074" spans="1:5">
      <c r="A1074" t="s">
        <v>5970</v>
      </c>
      <c r="B1074" t="s">
        <v>2170</v>
      </c>
      <c r="C1074" s="5" t="s">
        <v>8700</v>
      </c>
      <c r="D1074" t="s">
        <v>8701</v>
      </c>
      <c r="E1074" s="271">
        <f t="shared" si="18"/>
        <v>4</v>
      </c>
    </row>
    <row r="1075" spans="1:5">
      <c r="A1075" t="s">
        <v>5970</v>
      </c>
      <c r="B1075" t="s">
        <v>2170</v>
      </c>
      <c r="C1075" s="5" t="s">
        <v>8702</v>
      </c>
      <c r="D1075" t="s">
        <v>8703</v>
      </c>
      <c r="E1075" s="271">
        <f t="shared" si="18"/>
        <v>4</v>
      </c>
    </row>
    <row r="1076" spans="1:5">
      <c r="A1076" t="s">
        <v>5970</v>
      </c>
      <c r="B1076" t="s">
        <v>2170</v>
      </c>
      <c r="C1076" s="5" t="s">
        <v>8704</v>
      </c>
      <c r="D1076" t="s">
        <v>8705</v>
      </c>
      <c r="E1076" s="271">
        <f t="shared" si="18"/>
        <v>4</v>
      </c>
    </row>
    <row r="1077" spans="1:5">
      <c r="A1077" s="5" t="s">
        <v>5970</v>
      </c>
      <c r="B1077" s="5" t="s">
        <v>2170</v>
      </c>
      <c r="C1077" s="5" t="s">
        <v>8706</v>
      </c>
      <c r="D1077" t="s">
        <v>8707</v>
      </c>
      <c r="E1077" s="271">
        <f t="shared" si="18"/>
        <v>4</v>
      </c>
    </row>
    <row r="1078" spans="1:5">
      <c r="A1078" s="5" t="s">
        <v>5970</v>
      </c>
      <c r="B1078" s="5" t="s">
        <v>2170</v>
      </c>
      <c r="C1078" s="5" t="s">
        <v>8708</v>
      </c>
      <c r="D1078" t="s">
        <v>8709</v>
      </c>
      <c r="E1078" s="271">
        <f t="shared" si="18"/>
        <v>4</v>
      </c>
    </row>
    <row r="1079" spans="1:5">
      <c r="A1079" s="5" t="s">
        <v>5970</v>
      </c>
      <c r="B1079" s="5" t="s">
        <v>2170</v>
      </c>
      <c r="C1079" s="5" t="s">
        <v>8710</v>
      </c>
      <c r="D1079" t="s">
        <v>8711</v>
      </c>
      <c r="E1079" s="271">
        <f t="shared" si="18"/>
        <v>4</v>
      </c>
    </row>
    <row r="1080" spans="1:5">
      <c r="A1080" s="5" t="s">
        <v>5970</v>
      </c>
      <c r="B1080" s="5" t="s">
        <v>2170</v>
      </c>
      <c r="C1080" s="5" t="s">
        <v>8712</v>
      </c>
      <c r="D1080" t="s">
        <v>8713</v>
      </c>
      <c r="E1080" s="271">
        <f t="shared" si="18"/>
        <v>4</v>
      </c>
    </row>
    <row r="1081" spans="1:5">
      <c r="A1081" s="5" t="s">
        <v>5970</v>
      </c>
      <c r="B1081" s="5" t="s">
        <v>2170</v>
      </c>
      <c r="C1081" s="5" t="s">
        <v>8714</v>
      </c>
      <c r="D1081" t="s">
        <v>8715</v>
      </c>
      <c r="E1081" s="271">
        <f t="shared" si="18"/>
        <v>4</v>
      </c>
    </row>
    <row r="1082" spans="1:5">
      <c r="A1082" s="5" t="s">
        <v>5970</v>
      </c>
      <c r="B1082" s="5" t="s">
        <v>2170</v>
      </c>
      <c r="C1082" s="5" t="s">
        <v>8716</v>
      </c>
      <c r="D1082" t="s">
        <v>8717</v>
      </c>
      <c r="E1082" s="271">
        <f t="shared" si="18"/>
        <v>4</v>
      </c>
    </row>
    <row r="1083" spans="1:5">
      <c r="A1083" t="s">
        <v>5970</v>
      </c>
      <c r="B1083" s="5" t="s">
        <v>2170</v>
      </c>
      <c r="C1083" s="5" t="s">
        <v>8718</v>
      </c>
      <c r="D1083" t="s">
        <v>8719</v>
      </c>
      <c r="E1083" s="271">
        <f t="shared" si="18"/>
        <v>4</v>
      </c>
    </row>
    <row r="1084" spans="1:5">
      <c r="A1084" t="s">
        <v>5970</v>
      </c>
      <c r="B1084" s="5" t="s">
        <v>2170</v>
      </c>
      <c r="C1084" s="5" t="s">
        <v>8720</v>
      </c>
      <c r="D1084" t="s">
        <v>8721</v>
      </c>
      <c r="E1084" s="271">
        <f t="shared" si="18"/>
        <v>4</v>
      </c>
    </row>
    <row r="1085" spans="1:5">
      <c r="A1085" t="s">
        <v>5970</v>
      </c>
      <c r="B1085" t="s">
        <v>2170</v>
      </c>
      <c r="C1085" s="5" t="s">
        <v>8722</v>
      </c>
      <c r="D1085" t="s">
        <v>8723</v>
      </c>
      <c r="E1085" s="271">
        <f t="shared" si="18"/>
        <v>4</v>
      </c>
    </row>
    <row r="1086" spans="1:5">
      <c r="A1086" t="s">
        <v>5970</v>
      </c>
      <c r="B1086" t="s">
        <v>2170</v>
      </c>
      <c r="C1086" s="5" t="s">
        <v>8724</v>
      </c>
      <c r="D1086" t="s">
        <v>8725</v>
      </c>
      <c r="E1086" s="271">
        <f t="shared" si="18"/>
        <v>4</v>
      </c>
    </row>
    <row r="1087" spans="1:5">
      <c r="A1087" t="s">
        <v>5970</v>
      </c>
      <c r="B1087" t="s">
        <v>2170</v>
      </c>
      <c r="C1087" s="5" t="s">
        <v>8726</v>
      </c>
      <c r="D1087" t="s">
        <v>8727</v>
      </c>
      <c r="E1087" s="271">
        <f t="shared" si="18"/>
        <v>4</v>
      </c>
    </row>
    <row r="1088" spans="1:5">
      <c r="A1088" s="5" t="s">
        <v>5970</v>
      </c>
      <c r="B1088" s="5" t="s">
        <v>2170</v>
      </c>
      <c r="C1088" s="5" t="s">
        <v>8728</v>
      </c>
      <c r="D1088" t="s">
        <v>8729</v>
      </c>
      <c r="E1088" s="271">
        <f t="shared" si="18"/>
        <v>4</v>
      </c>
    </row>
    <row r="1089" spans="1:5">
      <c r="A1089" s="5" t="s">
        <v>5970</v>
      </c>
      <c r="B1089" s="5" t="s">
        <v>2170</v>
      </c>
      <c r="C1089" s="5" t="s">
        <v>8730</v>
      </c>
      <c r="D1089" t="s">
        <v>8731</v>
      </c>
      <c r="E1089" s="271">
        <f t="shared" si="18"/>
        <v>4</v>
      </c>
    </row>
    <row r="1090" spans="1:5">
      <c r="A1090" s="5" t="s">
        <v>5970</v>
      </c>
      <c r="B1090" s="5" t="s">
        <v>2170</v>
      </c>
      <c r="C1090" s="5" t="s">
        <v>8732</v>
      </c>
      <c r="D1090" t="s">
        <v>8733</v>
      </c>
      <c r="E1090" s="271">
        <f t="shared" si="18"/>
        <v>4</v>
      </c>
    </row>
    <row r="1091" spans="1:5">
      <c r="A1091" s="5" t="s">
        <v>5970</v>
      </c>
      <c r="B1091" s="5" t="s">
        <v>2170</v>
      </c>
      <c r="C1091" s="5" t="s">
        <v>8734</v>
      </c>
      <c r="D1091" t="s">
        <v>8735</v>
      </c>
      <c r="E1091" s="271">
        <f t="shared" si="18"/>
        <v>4</v>
      </c>
    </row>
    <row r="1092" spans="1:5">
      <c r="A1092" s="5" t="s">
        <v>5970</v>
      </c>
      <c r="B1092" s="5" t="s">
        <v>2170</v>
      </c>
      <c r="C1092" s="5" t="s">
        <v>8736</v>
      </c>
      <c r="D1092" t="s">
        <v>8737</v>
      </c>
      <c r="E1092" s="271">
        <f t="shared" si="18"/>
        <v>4</v>
      </c>
    </row>
    <row r="1093" spans="1:5">
      <c r="A1093" s="5" t="s">
        <v>5970</v>
      </c>
      <c r="B1093" s="5" t="s">
        <v>2170</v>
      </c>
      <c r="C1093" s="5" t="s">
        <v>8738</v>
      </c>
      <c r="D1093" t="s">
        <v>8739</v>
      </c>
      <c r="E1093" s="271">
        <f t="shared" si="18"/>
        <v>4</v>
      </c>
    </row>
    <row r="1094" spans="1:5">
      <c r="A1094" t="s">
        <v>1563</v>
      </c>
      <c r="B1094" s="5" t="s">
        <v>2170</v>
      </c>
      <c r="C1094" s="5" t="s">
        <v>8740</v>
      </c>
      <c r="D1094" t="s">
        <v>8741</v>
      </c>
      <c r="E1094" s="271">
        <f t="shared" si="18"/>
        <v>4</v>
      </c>
    </row>
    <row r="1095" spans="1:5">
      <c r="A1095" t="s">
        <v>1563</v>
      </c>
      <c r="B1095" s="5" t="s">
        <v>2170</v>
      </c>
      <c r="C1095" s="5" t="s">
        <v>8742</v>
      </c>
      <c r="D1095" t="s">
        <v>8743</v>
      </c>
      <c r="E1095" s="271">
        <f t="shared" si="18"/>
        <v>4</v>
      </c>
    </row>
    <row r="1096" spans="1:5">
      <c r="A1096" t="s">
        <v>1563</v>
      </c>
      <c r="B1096" t="s">
        <v>2170</v>
      </c>
      <c r="C1096" s="5" t="s">
        <v>8744</v>
      </c>
      <c r="D1096" t="s">
        <v>8745</v>
      </c>
      <c r="E1096" s="271">
        <f t="shared" si="18"/>
        <v>4</v>
      </c>
    </row>
    <row r="1097" spans="1:5">
      <c r="A1097" t="s">
        <v>1563</v>
      </c>
      <c r="B1097" t="s">
        <v>2170</v>
      </c>
      <c r="C1097" s="5" t="s">
        <v>8746</v>
      </c>
      <c r="D1097" t="s">
        <v>8747</v>
      </c>
      <c r="E1097" s="271">
        <f t="shared" si="18"/>
        <v>4</v>
      </c>
    </row>
    <row r="1098" spans="1:5">
      <c r="A1098" t="s">
        <v>1563</v>
      </c>
      <c r="B1098" t="s">
        <v>2170</v>
      </c>
      <c r="C1098" s="5" t="s">
        <v>8748</v>
      </c>
      <c r="D1098" t="s">
        <v>8749</v>
      </c>
      <c r="E1098" s="271">
        <f t="shared" si="18"/>
        <v>4</v>
      </c>
    </row>
    <row r="1099" spans="1:5">
      <c r="A1099" s="5" t="s">
        <v>1563</v>
      </c>
      <c r="B1099" s="5" t="s">
        <v>2170</v>
      </c>
      <c r="C1099" s="5" t="s">
        <v>8750</v>
      </c>
      <c r="D1099" t="s">
        <v>8751</v>
      </c>
      <c r="E1099" s="271">
        <f t="shared" si="18"/>
        <v>4</v>
      </c>
    </row>
    <row r="1100" spans="1:5">
      <c r="A1100" s="5" t="s">
        <v>1563</v>
      </c>
      <c r="B1100" s="5" t="s">
        <v>2170</v>
      </c>
      <c r="C1100" s="5" t="s">
        <v>8752</v>
      </c>
      <c r="D1100" t="s">
        <v>8753</v>
      </c>
      <c r="E1100" s="271">
        <f t="shared" si="18"/>
        <v>4</v>
      </c>
    </row>
    <row r="1101" spans="1:5">
      <c r="A1101" s="5" t="s">
        <v>1563</v>
      </c>
      <c r="B1101" s="5" t="s">
        <v>2170</v>
      </c>
      <c r="C1101" s="5" t="s">
        <v>8754</v>
      </c>
      <c r="D1101" t="s">
        <v>8755</v>
      </c>
      <c r="E1101" s="271">
        <f t="shared" si="18"/>
        <v>4</v>
      </c>
    </row>
    <row r="1102" spans="1:5">
      <c r="A1102" s="5" t="s">
        <v>4679</v>
      </c>
      <c r="B1102" s="5" t="s">
        <v>2170</v>
      </c>
      <c r="C1102" s="5" t="s">
        <v>8756</v>
      </c>
      <c r="D1102" t="s">
        <v>8757</v>
      </c>
      <c r="E1102" s="271">
        <f t="shared" si="18"/>
        <v>4</v>
      </c>
    </row>
    <row r="1103" spans="1:5">
      <c r="A1103" s="5" t="s">
        <v>4679</v>
      </c>
      <c r="B1103" s="5" t="s">
        <v>2170</v>
      </c>
      <c r="C1103" s="5" t="s">
        <v>8758</v>
      </c>
      <c r="D1103" t="s">
        <v>8759</v>
      </c>
      <c r="E1103" s="271">
        <f t="shared" si="18"/>
        <v>4</v>
      </c>
    </row>
    <row r="1104" spans="1:5">
      <c r="A1104" s="5" t="s">
        <v>4679</v>
      </c>
      <c r="B1104" s="5" t="s">
        <v>2170</v>
      </c>
      <c r="C1104" s="5" t="s">
        <v>8760</v>
      </c>
      <c r="D1104" t="s">
        <v>8761</v>
      </c>
      <c r="E1104" s="271">
        <f t="shared" si="18"/>
        <v>4</v>
      </c>
    </row>
    <row r="1105" spans="1:5">
      <c r="A1105" t="s">
        <v>4679</v>
      </c>
      <c r="B1105" s="5" t="s">
        <v>2170</v>
      </c>
      <c r="C1105" s="5" t="s">
        <v>8762</v>
      </c>
      <c r="D1105" t="s">
        <v>8763</v>
      </c>
      <c r="E1105" s="271">
        <f t="shared" si="18"/>
        <v>4</v>
      </c>
    </row>
    <row r="1106" spans="1:5">
      <c r="A1106" t="s">
        <v>4679</v>
      </c>
      <c r="B1106" s="5" t="s">
        <v>2170</v>
      </c>
      <c r="C1106" s="5" t="s">
        <v>8764</v>
      </c>
      <c r="D1106" t="s">
        <v>8765</v>
      </c>
      <c r="E1106" s="271">
        <f t="shared" si="18"/>
        <v>4</v>
      </c>
    </row>
    <row r="1107" spans="1:5">
      <c r="A1107" t="s">
        <v>4679</v>
      </c>
      <c r="B1107" t="s">
        <v>2170</v>
      </c>
      <c r="C1107" s="5" t="s">
        <v>8766</v>
      </c>
      <c r="D1107" t="s">
        <v>8767</v>
      </c>
      <c r="E1107" s="271">
        <f t="shared" si="18"/>
        <v>4</v>
      </c>
    </row>
    <row r="1108" spans="1:5">
      <c r="A1108" t="s">
        <v>4679</v>
      </c>
      <c r="B1108" t="s">
        <v>2170</v>
      </c>
      <c r="C1108" s="5" t="s">
        <v>8768</v>
      </c>
      <c r="D1108" t="s">
        <v>8769</v>
      </c>
      <c r="E1108" s="271">
        <f t="shared" si="18"/>
        <v>4</v>
      </c>
    </row>
    <row r="1109" spans="1:5">
      <c r="A1109" t="s">
        <v>4679</v>
      </c>
      <c r="B1109" t="s">
        <v>2170</v>
      </c>
      <c r="C1109" s="5" t="s">
        <v>8770</v>
      </c>
      <c r="D1109" t="s">
        <v>8771</v>
      </c>
      <c r="E1109" s="271">
        <f t="shared" si="18"/>
        <v>4</v>
      </c>
    </row>
    <row r="1110" spans="1:5">
      <c r="A1110" s="5" t="s">
        <v>4679</v>
      </c>
      <c r="B1110" s="5" t="s">
        <v>2170</v>
      </c>
      <c r="C1110" s="5" t="s">
        <v>8772</v>
      </c>
      <c r="D1110" t="s">
        <v>8773</v>
      </c>
      <c r="E1110" s="271">
        <f t="shared" si="18"/>
        <v>4</v>
      </c>
    </row>
    <row r="1111" spans="1:5">
      <c r="A1111" s="5" t="s">
        <v>4679</v>
      </c>
      <c r="B1111" s="5" t="s">
        <v>2170</v>
      </c>
      <c r="C1111" s="5" t="s">
        <v>7480</v>
      </c>
      <c r="D1111" t="s">
        <v>8774</v>
      </c>
      <c r="E1111" s="271">
        <f t="shared" si="18"/>
        <v>4</v>
      </c>
    </row>
    <row r="1112" spans="1:5">
      <c r="A1112" s="5" t="s">
        <v>4679</v>
      </c>
      <c r="B1112" s="5" t="s">
        <v>2170</v>
      </c>
      <c r="C1112" s="5" t="s">
        <v>8775</v>
      </c>
      <c r="D1112" t="s">
        <v>8776</v>
      </c>
      <c r="E1112" s="271">
        <f t="shared" si="18"/>
        <v>4</v>
      </c>
    </row>
    <row r="1113" spans="1:5">
      <c r="A1113" s="5" t="s">
        <v>2863</v>
      </c>
      <c r="B1113" s="5" t="s">
        <v>2170</v>
      </c>
      <c r="C1113" s="5" t="s">
        <v>8777</v>
      </c>
      <c r="D1113" t="s">
        <v>8778</v>
      </c>
      <c r="E1113" s="271">
        <f t="shared" si="18"/>
        <v>4</v>
      </c>
    </row>
    <row r="1114" spans="1:5">
      <c r="A1114" s="5" t="s">
        <v>2863</v>
      </c>
      <c r="B1114" s="5" t="s">
        <v>2170</v>
      </c>
      <c r="C1114" s="5" t="s">
        <v>8779</v>
      </c>
      <c r="D1114" t="s">
        <v>8780</v>
      </c>
      <c r="E1114" s="271">
        <f t="shared" si="18"/>
        <v>4</v>
      </c>
    </row>
    <row r="1115" spans="1:5">
      <c r="A1115" s="5" t="s">
        <v>2863</v>
      </c>
      <c r="B1115" s="5" t="s">
        <v>2170</v>
      </c>
      <c r="C1115" s="5" t="s">
        <v>8781</v>
      </c>
      <c r="D1115" t="s">
        <v>8782</v>
      </c>
      <c r="E1115" s="271">
        <f t="shared" si="18"/>
        <v>4</v>
      </c>
    </row>
    <row r="1116" spans="1:5">
      <c r="A1116" t="s">
        <v>2863</v>
      </c>
      <c r="B1116" s="5" t="s">
        <v>2170</v>
      </c>
      <c r="C1116" s="5" t="s">
        <v>8783</v>
      </c>
      <c r="D1116" t="s">
        <v>8784</v>
      </c>
      <c r="E1116" s="271">
        <f t="shared" si="18"/>
        <v>4</v>
      </c>
    </row>
    <row r="1117" spans="1:5">
      <c r="A1117" t="s">
        <v>2863</v>
      </c>
      <c r="B1117" s="5" t="s">
        <v>2170</v>
      </c>
      <c r="C1117" s="5" t="s">
        <v>8785</v>
      </c>
      <c r="D1117" t="s">
        <v>8786</v>
      </c>
      <c r="E1117" s="271">
        <f t="shared" si="18"/>
        <v>4</v>
      </c>
    </row>
    <row r="1118" spans="1:5">
      <c r="A1118" t="s">
        <v>2863</v>
      </c>
      <c r="B1118" t="s">
        <v>2170</v>
      </c>
      <c r="C1118" s="5" t="s">
        <v>8787</v>
      </c>
      <c r="D1118" t="s">
        <v>8788</v>
      </c>
      <c r="E1118" s="271">
        <f t="shared" ref="E1118:E1181" si="19">LEN(C1118)</f>
        <v>4</v>
      </c>
    </row>
    <row r="1119" spans="1:5">
      <c r="A1119" t="s">
        <v>2863</v>
      </c>
      <c r="B1119" t="s">
        <v>2170</v>
      </c>
      <c r="C1119" s="5" t="s">
        <v>8789</v>
      </c>
      <c r="D1119" t="s">
        <v>8790</v>
      </c>
      <c r="E1119" s="271">
        <f t="shared" si="19"/>
        <v>4</v>
      </c>
    </row>
    <row r="1120" spans="1:5">
      <c r="A1120" t="s">
        <v>2863</v>
      </c>
      <c r="B1120" t="s">
        <v>2170</v>
      </c>
      <c r="C1120" s="5" t="s">
        <v>8791</v>
      </c>
      <c r="D1120" t="s">
        <v>8792</v>
      </c>
      <c r="E1120" s="271">
        <f t="shared" si="19"/>
        <v>4</v>
      </c>
    </row>
    <row r="1121" spans="1:5">
      <c r="A1121" s="5" t="s">
        <v>1905</v>
      </c>
      <c r="B1121" s="5" t="s">
        <v>2170</v>
      </c>
      <c r="C1121" s="5" t="s">
        <v>7386</v>
      </c>
      <c r="D1121" t="s">
        <v>8793</v>
      </c>
      <c r="E1121" s="271">
        <f t="shared" si="19"/>
        <v>4</v>
      </c>
    </row>
    <row r="1122" spans="1:5">
      <c r="A1122" s="5" t="s">
        <v>1905</v>
      </c>
      <c r="B1122" s="5" t="s">
        <v>2170</v>
      </c>
      <c r="C1122" s="5" t="s">
        <v>8794</v>
      </c>
      <c r="D1122" t="s">
        <v>8795</v>
      </c>
      <c r="E1122" s="271">
        <f t="shared" si="19"/>
        <v>4</v>
      </c>
    </row>
    <row r="1123" spans="1:5">
      <c r="A1123" s="5" t="s">
        <v>1905</v>
      </c>
      <c r="B1123" s="5" t="s">
        <v>2170</v>
      </c>
      <c r="C1123" s="5" t="s">
        <v>7396</v>
      </c>
      <c r="D1123" t="s">
        <v>8796</v>
      </c>
      <c r="E1123" s="271">
        <f t="shared" si="19"/>
        <v>4</v>
      </c>
    </row>
    <row r="1124" spans="1:5">
      <c r="A1124" s="5" t="s">
        <v>1905</v>
      </c>
      <c r="B1124" s="5" t="s">
        <v>2170</v>
      </c>
      <c r="C1124" s="5" t="s">
        <v>8797</v>
      </c>
      <c r="D1124" t="s">
        <v>8798</v>
      </c>
      <c r="E1124" s="271">
        <f t="shared" si="19"/>
        <v>4</v>
      </c>
    </row>
    <row r="1125" spans="1:5">
      <c r="A1125" s="5" t="s">
        <v>1905</v>
      </c>
      <c r="B1125" s="5" t="s">
        <v>2170</v>
      </c>
      <c r="C1125" s="5" t="s">
        <v>7365</v>
      </c>
      <c r="D1125" t="s">
        <v>8799</v>
      </c>
      <c r="E1125" s="271">
        <f t="shared" si="19"/>
        <v>4</v>
      </c>
    </row>
    <row r="1126" spans="1:5">
      <c r="A1126" s="5" t="s">
        <v>2871</v>
      </c>
      <c r="B1126" s="5" t="s">
        <v>2170</v>
      </c>
      <c r="C1126" s="5" t="s">
        <v>8800</v>
      </c>
      <c r="D1126" t="s">
        <v>8801</v>
      </c>
      <c r="E1126" s="271">
        <f t="shared" si="19"/>
        <v>4</v>
      </c>
    </row>
    <row r="1127" spans="1:5">
      <c r="A1127" t="s">
        <v>2871</v>
      </c>
      <c r="B1127" s="5" t="s">
        <v>2170</v>
      </c>
      <c r="C1127" s="5" t="s">
        <v>8802</v>
      </c>
      <c r="D1127" t="s">
        <v>8803</v>
      </c>
      <c r="E1127" s="271">
        <f t="shared" si="19"/>
        <v>4</v>
      </c>
    </row>
    <row r="1128" spans="1:5">
      <c r="A1128" t="s">
        <v>2871</v>
      </c>
      <c r="B1128" s="5" t="s">
        <v>2170</v>
      </c>
      <c r="C1128" s="5" t="s">
        <v>8804</v>
      </c>
      <c r="D1128" t="s">
        <v>8805</v>
      </c>
      <c r="E1128" s="271">
        <f t="shared" si="19"/>
        <v>4</v>
      </c>
    </row>
    <row r="1129" spans="1:5">
      <c r="A1129" t="s">
        <v>2871</v>
      </c>
      <c r="B1129" t="s">
        <v>2170</v>
      </c>
      <c r="C1129" s="5" t="s">
        <v>8806</v>
      </c>
      <c r="D1129" t="s">
        <v>8807</v>
      </c>
      <c r="E1129" s="271">
        <f t="shared" si="19"/>
        <v>4</v>
      </c>
    </row>
    <row r="1130" spans="1:5">
      <c r="A1130" t="s">
        <v>2871</v>
      </c>
      <c r="B1130" t="s">
        <v>2170</v>
      </c>
      <c r="C1130" s="5" t="s">
        <v>8808</v>
      </c>
      <c r="D1130" t="s">
        <v>8809</v>
      </c>
      <c r="E1130" s="271">
        <f t="shared" si="19"/>
        <v>4</v>
      </c>
    </row>
    <row r="1131" spans="1:5">
      <c r="A1131" t="s">
        <v>2871</v>
      </c>
      <c r="B1131" t="s">
        <v>2170</v>
      </c>
      <c r="C1131" s="5" t="s">
        <v>8810</v>
      </c>
      <c r="D1131" t="s">
        <v>8811</v>
      </c>
      <c r="E1131" s="271">
        <f t="shared" si="19"/>
        <v>4</v>
      </c>
    </row>
    <row r="1132" spans="1:5">
      <c r="A1132" s="5" t="s">
        <v>2871</v>
      </c>
      <c r="B1132" s="5" t="s">
        <v>2170</v>
      </c>
      <c r="C1132" s="5" t="s">
        <v>8812</v>
      </c>
      <c r="D1132" t="s">
        <v>8813</v>
      </c>
      <c r="E1132" s="271">
        <f t="shared" si="19"/>
        <v>4</v>
      </c>
    </row>
    <row r="1133" spans="1:5">
      <c r="A1133" s="5" t="s">
        <v>2871</v>
      </c>
      <c r="B1133" s="5" t="s">
        <v>2170</v>
      </c>
      <c r="C1133" s="5" t="s">
        <v>8814</v>
      </c>
      <c r="D1133" t="s">
        <v>8815</v>
      </c>
      <c r="E1133" s="271">
        <f t="shared" si="19"/>
        <v>4</v>
      </c>
    </row>
    <row r="1134" spans="1:5">
      <c r="A1134" s="5" t="s">
        <v>2871</v>
      </c>
      <c r="B1134" s="5" t="s">
        <v>2170</v>
      </c>
      <c r="C1134" s="5" t="s">
        <v>8816</v>
      </c>
      <c r="D1134" t="s">
        <v>8817</v>
      </c>
      <c r="E1134" s="271">
        <f t="shared" si="19"/>
        <v>4</v>
      </c>
    </row>
    <row r="1135" spans="1:5">
      <c r="A1135" s="5" t="s">
        <v>2871</v>
      </c>
      <c r="B1135" s="5" t="s">
        <v>2170</v>
      </c>
      <c r="C1135" s="5" t="s">
        <v>7596</v>
      </c>
      <c r="D1135" t="s">
        <v>8818</v>
      </c>
      <c r="E1135" s="271">
        <f t="shared" si="19"/>
        <v>4</v>
      </c>
    </row>
    <row r="1136" spans="1:5">
      <c r="A1136" s="5" t="s">
        <v>2871</v>
      </c>
      <c r="B1136" s="5" t="s">
        <v>2170</v>
      </c>
      <c r="C1136" s="5" t="s">
        <v>7690</v>
      </c>
      <c r="D1136" t="s">
        <v>8819</v>
      </c>
      <c r="E1136" s="271">
        <f t="shared" si="19"/>
        <v>4</v>
      </c>
    </row>
    <row r="1137" spans="1:5">
      <c r="A1137" s="5" t="s">
        <v>2871</v>
      </c>
      <c r="B1137" s="5" t="s">
        <v>2170</v>
      </c>
      <c r="C1137" s="5" t="s">
        <v>7602</v>
      </c>
      <c r="D1137" t="s">
        <v>8820</v>
      </c>
      <c r="E1137" s="271">
        <f t="shared" si="19"/>
        <v>4</v>
      </c>
    </row>
    <row r="1138" spans="1:5">
      <c r="A1138" t="s">
        <v>2871</v>
      </c>
      <c r="B1138" s="5" t="s">
        <v>2170</v>
      </c>
      <c r="C1138" s="5" t="s">
        <v>8821</v>
      </c>
      <c r="D1138" t="s">
        <v>8822</v>
      </c>
      <c r="E1138" s="271">
        <f t="shared" si="19"/>
        <v>4</v>
      </c>
    </row>
    <row r="1139" spans="1:5">
      <c r="A1139" t="s">
        <v>2871</v>
      </c>
      <c r="B1139" s="5" t="s">
        <v>2170</v>
      </c>
      <c r="C1139" s="5" t="s">
        <v>8823</v>
      </c>
      <c r="D1139" t="s">
        <v>8824</v>
      </c>
      <c r="E1139" s="271">
        <f t="shared" si="19"/>
        <v>4</v>
      </c>
    </row>
    <row r="1140" spans="1:5">
      <c r="A1140" t="s">
        <v>3829</v>
      </c>
      <c r="B1140" s="5" t="s">
        <v>2170</v>
      </c>
      <c r="C1140" s="5" t="s">
        <v>8825</v>
      </c>
      <c r="D1140" t="s">
        <v>8826</v>
      </c>
      <c r="E1140" s="271">
        <f t="shared" si="19"/>
        <v>4</v>
      </c>
    </row>
    <row r="1141" spans="1:5">
      <c r="A1141" t="s">
        <v>3829</v>
      </c>
      <c r="B1141" s="5" t="s">
        <v>2170</v>
      </c>
      <c r="C1141" s="5" t="s">
        <v>8827</v>
      </c>
      <c r="D1141" t="s">
        <v>8828</v>
      </c>
      <c r="E1141" s="271">
        <f t="shared" si="19"/>
        <v>4</v>
      </c>
    </row>
    <row r="1142" spans="1:5">
      <c r="A1142" t="s">
        <v>3829</v>
      </c>
      <c r="B1142" s="5" t="s">
        <v>2170</v>
      </c>
      <c r="C1142" s="5" t="s">
        <v>8175</v>
      </c>
      <c r="D1142" t="s">
        <v>8829</v>
      </c>
      <c r="E1142" s="271">
        <f t="shared" si="19"/>
        <v>4</v>
      </c>
    </row>
    <row r="1143" spans="1:5">
      <c r="A1143" t="s">
        <v>3829</v>
      </c>
      <c r="B1143" s="5" t="s">
        <v>2170</v>
      </c>
      <c r="C1143" s="5" t="s">
        <v>8830</v>
      </c>
      <c r="D1143" t="s">
        <v>8831</v>
      </c>
      <c r="E1143" s="271">
        <f t="shared" si="19"/>
        <v>4</v>
      </c>
    </row>
    <row r="1144" spans="1:5">
      <c r="A1144" t="s">
        <v>3829</v>
      </c>
      <c r="B1144" s="5" t="s">
        <v>2170</v>
      </c>
      <c r="C1144" s="5" t="s">
        <v>8832</v>
      </c>
      <c r="D1144" t="s">
        <v>8833</v>
      </c>
      <c r="E1144" s="271">
        <f t="shared" si="19"/>
        <v>4</v>
      </c>
    </row>
    <row r="1145" spans="1:5">
      <c r="A1145" t="s">
        <v>3829</v>
      </c>
      <c r="B1145" s="5" t="s">
        <v>2170</v>
      </c>
      <c r="C1145" s="5" t="s">
        <v>8834</v>
      </c>
      <c r="D1145" t="s">
        <v>8835</v>
      </c>
      <c r="E1145" s="271">
        <f t="shared" si="19"/>
        <v>4</v>
      </c>
    </row>
    <row r="1146" spans="1:5">
      <c r="A1146" t="s">
        <v>3097</v>
      </c>
      <c r="B1146" s="5" t="s">
        <v>2170</v>
      </c>
      <c r="C1146" s="5" t="s">
        <v>8836</v>
      </c>
      <c r="D1146" t="s">
        <v>7573</v>
      </c>
      <c r="E1146" s="271">
        <f t="shared" si="19"/>
        <v>4</v>
      </c>
    </row>
    <row r="1147" spans="1:5">
      <c r="A1147" t="s">
        <v>3097</v>
      </c>
      <c r="B1147" s="5" t="s">
        <v>2170</v>
      </c>
      <c r="C1147" s="5" t="s">
        <v>8837</v>
      </c>
      <c r="D1147" t="s">
        <v>8838</v>
      </c>
      <c r="E1147" s="271">
        <f t="shared" si="19"/>
        <v>4</v>
      </c>
    </row>
    <row r="1148" spans="1:5">
      <c r="A1148" t="s">
        <v>2891</v>
      </c>
      <c r="B1148" t="s">
        <v>2170</v>
      </c>
      <c r="C1148" s="5" t="s">
        <v>8839</v>
      </c>
      <c r="D1148" t="s">
        <v>8840</v>
      </c>
      <c r="E1148" s="271">
        <f t="shared" si="19"/>
        <v>4</v>
      </c>
    </row>
    <row r="1149" spans="1:5">
      <c r="A1149" t="s">
        <v>2891</v>
      </c>
      <c r="B1149" t="s">
        <v>2170</v>
      </c>
      <c r="C1149" s="5" t="s">
        <v>8841</v>
      </c>
      <c r="D1149" t="s">
        <v>8842</v>
      </c>
      <c r="E1149" s="271">
        <f t="shared" si="19"/>
        <v>4</v>
      </c>
    </row>
    <row r="1150" spans="1:5">
      <c r="A1150" t="s">
        <v>2891</v>
      </c>
      <c r="B1150" t="s">
        <v>2170</v>
      </c>
      <c r="C1150" s="5" t="s">
        <v>8843</v>
      </c>
      <c r="D1150" t="s">
        <v>8844</v>
      </c>
      <c r="E1150" s="271">
        <f t="shared" si="19"/>
        <v>4</v>
      </c>
    </row>
    <row r="1151" spans="1:5">
      <c r="A1151" s="5" t="s">
        <v>2891</v>
      </c>
      <c r="B1151" s="5" t="s">
        <v>2170</v>
      </c>
      <c r="C1151" s="5" t="s">
        <v>8845</v>
      </c>
      <c r="D1151" t="s">
        <v>8846</v>
      </c>
      <c r="E1151" s="271">
        <f t="shared" si="19"/>
        <v>4</v>
      </c>
    </row>
    <row r="1152" spans="1:5">
      <c r="A1152" s="5" t="s">
        <v>2891</v>
      </c>
      <c r="B1152" s="5" t="s">
        <v>2170</v>
      </c>
      <c r="C1152" s="5" t="s">
        <v>8847</v>
      </c>
      <c r="D1152" t="s">
        <v>8848</v>
      </c>
      <c r="E1152" s="271">
        <f t="shared" si="19"/>
        <v>4</v>
      </c>
    </row>
    <row r="1153" spans="1:5">
      <c r="A1153" s="5" t="s">
        <v>2891</v>
      </c>
      <c r="B1153" s="5" t="s">
        <v>2170</v>
      </c>
      <c r="C1153" s="5" t="s">
        <v>8849</v>
      </c>
      <c r="D1153" t="s">
        <v>8850</v>
      </c>
      <c r="E1153" s="271">
        <f t="shared" si="19"/>
        <v>4</v>
      </c>
    </row>
    <row r="1154" spans="1:5">
      <c r="A1154" s="5" t="s">
        <v>2891</v>
      </c>
      <c r="B1154" s="5" t="s">
        <v>2170</v>
      </c>
      <c r="C1154" s="5" t="s">
        <v>8851</v>
      </c>
      <c r="D1154" t="s">
        <v>8852</v>
      </c>
      <c r="E1154" s="271">
        <f t="shared" si="19"/>
        <v>4</v>
      </c>
    </row>
    <row r="1155" spans="1:5">
      <c r="A1155" s="5" t="s">
        <v>2891</v>
      </c>
      <c r="B1155" s="5" t="s">
        <v>2170</v>
      </c>
      <c r="C1155" s="5" t="s">
        <v>8853</v>
      </c>
      <c r="D1155" t="s">
        <v>8854</v>
      </c>
      <c r="E1155" s="271">
        <f t="shared" si="19"/>
        <v>4</v>
      </c>
    </row>
    <row r="1156" spans="1:5">
      <c r="A1156" s="5" t="s">
        <v>2891</v>
      </c>
      <c r="B1156" s="5" t="s">
        <v>2170</v>
      </c>
      <c r="C1156" s="5" t="s">
        <v>8855</v>
      </c>
      <c r="D1156" t="s">
        <v>8856</v>
      </c>
      <c r="E1156" s="271">
        <f t="shared" si="19"/>
        <v>4</v>
      </c>
    </row>
    <row r="1157" spans="1:5">
      <c r="A1157" t="s">
        <v>2891</v>
      </c>
      <c r="B1157" s="5" t="s">
        <v>2170</v>
      </c>
      <c r="C1157" s="5" t="s">
        <v>8293</v>
      </c>
      <c r="D1157" t="s">
        <v>8857</v>
      </c>
      <c r="E1157" s="271">
        <f t="shared" si="19"/>
        <v>4</v>
      </c>
    </row>
    <row r="1158" spans="1:5">
      <c r="A1158" t="s">
        <v>2891</v>
      </c>
      <c r="B1158" s="5" t="s">
        <v>2170</v>
      </c>
      <c r="C1158" s="5" t="s">
        <v>8858</v>
      </c>
      <c r="D1158" t="s">
        <v>8859</v>
      </c>
      <c r="E1158" s="271">
        <f t="shared" si="19"/>
        <v>4</v>
      </c>
    </row>
    <row r="1159" spans="1:5">
      <c r="A1159" t="s">
        <v>2891</v>
      </c>
      <c r="B1159" t="s">
        <v>2170</v>
      </c>
      <c r="C1159" s="5" t="s">
        <v>8860</v>
      </c>
      <c r="D1159" t="s">
        <v>8861</v>
      </c>
      <c r="E1159" s="271">
        <f t="shared" si="19"/>
        <v>4</v>
      </c>
    </row>
    <row r="1160" spans="1:5">
      <c r="A1160" t="s">
        <v>1693</v>
      </c>
      <c r="B1160" t="s">
        <v>2170</v>
      </c>
      <c r="C1160" s="5" t="s">
        <v>8841</v>
      </c>
      <c r="D1160" t="s">
        <v>8842</v>
      </c>
      <c r="E1160" s="271">
        <f t="shared" si="19"/>
        <v>4</v>
      </c>
    </row>
    <row r="1161" spans="1:5">
      <c r="A1161" s="5" t="s">
        <v>1693</v>
      </c>
      <c r="B1161" s="5" t="s">
        <v>2170</v>
      </c>
      <c r="C1161" s="5" t="s">
        <v>8862</v>
      </c>
      <c r="D1161" t="s">
        <v>8863</v>
      </c>
      <c r="E1161" s="271">
        <f t="shared" si="19"/>
        <v>4</v>
      </c>
    </row>
    <row r="1162" spans="1:5">
      <c r="A1162" t="s">
        <v>1693</v>
      </c>
      <c r="B1162" t="s">
        <v>2170</v>
      </c>
      <c r="C1162" s="5" t="s">
        <v>7567</v>
      </c>
      <c r="D1162" t="s">
        <v>8864</v>
      </c>
      <c r="E1162" s="271">
        <f t="shared" si="19"/>
        <v>4</v>
      </c>
    </row>
    <row r="1163" spans="1:5">
      <c r="A1163" s="5" t="s">
        <v>1693</v>
      </c>
      <c r="B1163" s="5" t="s">
        <v>2170</v>
      </c>
      <c r="C1163" s="5" t="s">
        <v>8847</v>
      </c>
      <c r="D1163" t="s">
        <v>8865</v>
      </c>
      <c r="E1163" s="271">
        <f t="shared" si="19"/>
        <v>4</v>
      </c>
    </row>
    <row r="1164" spans="1:5">
      <c r="A1164" s="5" t="s">
        <v>1693</v>
      </c>
      <c r="B1164" s="5" t="s">
        <v>2170</v>
      </c>
      <c r="C1164" s="5" t="s">
        <v>8851</v>
      </c>
      <c r="D1164" t="s">
        <v>8852</v>
      </c>
      <c r="E1164" s="271">
        <f t="shared" si="19"/>
        <v>4</v>
      </c>
    </row>
    <row r="1165" spans="1:5">
      <c r="A1165" s="5" t="s">
        <v>1693</v>
      </c>
      <c r="B1165" s="5" t="s">
        <v>2170</v>
      </c>
      <c r="C1165" s="5" t="s">
        <v>8866</v>
      </c>
      <c r="D1165" t="s">
        <v>8867</v>
      </c>
      <c r="E1165" s="271">
        <f t="shared" si="19"/>
        <v>4</v>
      </c>
    </row>
    <row r="1166" spans="1:5">
      <c r="A1166" s="5" t="s">
        <v>1693</v>
      </c>
      <c r="B1166" s="5" t="s">
        <v>2170</v>
      </c>
      <c r="C1166" s="5" t="s">
        <v>8868</v>
      </c>
      <c r="D1166" t="s">
        <v>8869</v>
      </c>
      <c r="E1166" s="271">
        <f t="shared" si="19"/>
        <v>4</v>
      </c>
    </row>
    <row r="1167" spans="1:5">
      <c r="A1167" s="5" t="s">
        <v>1693</v>
      </c>
      <c r="B1167" s="5" t="s">
        <v>2170</v>
      </c>
      <c r="C1167" s="5" t="s">
        <v>7011</v>
      </c>
      <c r="D1167" t="s">
        <v>8870</v>
      </c>
      <c r="E1167" s="271">
        <f t="shared" si="19"/>
        <v>4</v>
      </c>
    </row>
    <row r="1168" spans="1:5">
      <c r="A1168" s="5" t="s">
        <v>4210</v>
      </c>
      <c r="B1168" s="5" t="s">
        <v>2170</v>
      </c>
      <c r="C1168" s="5" t="s">
        <v>8871</v>
      </c>
      <c r="D1168" t="s">
        <v>8872</v>
      </c>
      <c r="E1168" s="271">
        <f t="shared" si="19"/>
        <v>4</v>
      </c>
    </row>
    <row r="1169" spans="1:5">
      <c r="A1169" t="s">
        <v>4210</v>
      </c>
      <c r="B1169" s="5" t="s">
        <v>2170</v>
      </c>
      <c r="C1169" s="5" t="s">
        <v>8873</v>
      </c>
      <c r="D1169" t="s">
        <v>8874</v>
      </c>
      <c r="E1169" s="271">
        <f t="shared" si="19"/>
        <v>4</v>
      </c>
    </row>
    <row r="1170" spans="1:5">
      <c r="A1170" t="s">
        <v>4210</v>
      </c>
      <c r="B1170" s="5" t="s">
        <v>2170</v>
      </c>
      <c r="C1170" s="5" t="s">
        <v>8875</v>
      </c>
      <c r="D1170" t="s">
        <v>8875</v>
      </c>
      <c r="E1170" s="271">
        <f t="shared" si="19"/>
        <v>4</v>
      </c>
    </row>
    <row r="1171" spans="1:5">
      <c r="A1171" t="s">
        <v>4210</v>
      </c>
      <c r="B1171" t="s">
        <v>2170</v>
      </c>
      <c r="C1171" s="5" t="s">
        <v>8876</v>
      </c>
      <c r="D1171" t="s">
        <v>7641</v>
      </c>
      <c r="E1171" s="271">
        <f t="shared" si="19"/>
        <v>4</v>
      </c>
    </row>
    <row r="1172" spans="1:5">
      <c r="A1172" t="s">
        <v>4210</v>
      </c>
      <c r="B1172" t="s">
        <v>2170</v>
      </c>
      <c r="C1172" s="5" t="s">
        <v>8877</v>
      </c>
      <c r="D1172" t="s">
        <v>8878</v>
      </c>
      <c r="E1172" s="271">
        <f t="shared" si="19"/>
        <v>4</v>
      </c>
    </row>
    <row r="1173" spans="1:5">
      <c r="A1173" t="s">
        <v>4210</v>
      </c>
      <c r="B1173" t="s">
        <v>2170</v>
      </c>
      <c r="C1173" s="5" t="s">
        <v>8879</v>
      </c>
      <c r="D1173" t="s">
        <v>8880</v>
      </c>
      <c r="E1173" s="271">
        <f t="shared" si="19"/>
        <v>4</v>
      </c>
    </row>
    <row r="1174" spans="1:5">
      <c r="A1174" s="5" t="s">
        <v>4938</v>
      </c>
      <c r="B1174" s="5" t="s">
        <v>2170</v>
      </c>
      <c r="C1174" s="5" t="s">
        <v>8881</v>
      </c>
      <c r="D1174" t="s">
        <v>8882</v>
      </c>
      <c r="E1174" s="271">
        <f t="shared" si="19"/>
        <v>4</v>
      </c>
    </row>
    <row r="1175" spans="1:5">
      <c r="A1175" s="5" t="s">
        <v>4938</v>
      </c>
      <c r="B1175" s="5" t="s">
        <v>2170</v>
      </c>
      <c r="C1175" s="5" t="s">
        <v>7003</v>
      </c>
      <c r="D1175" t="s">
        <v>7660</v>
      </c>
      <c r="E1175" s="271">
        <f t="shared" si="19"/>
        <v>4</v>
      </c>
    </row>
    <row r="1176" spans="1:5">
      <c r="A1176" s="5" t="s">
        <v>5574</v>
      </c>
      <c r="B1176" s="5" t="s">
        <v>2170</v>
      </c>
      <c r="C1176" s="5" t="s">
        <v>8883</v>
      </c>
      <c r="D1176" t="s">
        <v>8884</v>
      </c>
      <c r="E1176" s="271">
        <f t="shared" si="19"/>
        <v>4</v>
      </c>
    </row>
    <row r="1177" spans="1:5">
      <c r="A1177" s="5" t="s">
        <v>5574</v>
      </c>
      <c r="B1177" s="5" t="s">
        <v>2170</v>
      </c>
      <c r="C1177" s="5" t="s">
        <v>8885</v>
      </c>
      <c r="D1177" t="s">
        <v>8886</v>
      </c>
      <c r="E1177" s="271">
        <f t="shared" si="19"/>
        <v>4</v>
      </c>
    </row>
    <row r="1178" spans="1:5">
      <c r="A1178" s="5" t="s">
        <v>5574</v>
      </c>
      <c r="B1178" s="5" t="s">
        <v>2170</v>
      </c>
      <c r="C1178" s="5" t="s">
        <v>8078</v>
      </c>
      <c r="D1178" t="s">
        <v>8079</v>
      </c>
      <c r="E1178" s="271">
        <f t="shared" si="19"/>
        <v>4</v>
      </c>
    </row>
    <row r="1179" spans="1:5">
      <c r="A1179" s="5" t="s">
        <v>5574</v>
      </c>
      <c r="B1179" s="5" t="s">
        <v>2170</v>
      </c>
      <c r="C1179" s="5" t="s">
        <v>8887</v>
      </c>
      <c r="D1179" t="s">
        <v>8888</v>
      </c>
      <c r="E1179" s="271">
        <f t="shared" si="19"/>
        <v>4</v>
      </c>
    </row>
    <row r="1180" spans="1:5">
      <c r="A1180" t="s">
        <v>5578</v>
      </c>
      <c r="B1180" s="5" t="s">
        <v>2170</v>
      </c>
      <c r="C1180" s="5" t="s">
        <v>8889</v>
      </c>
      <c r="D1180" t="s">
        <v>8890</v>
      </c>
      <c r="E1180" s="271">
        <f t="shared" si="19"/>
        <v>4</v>
      </c>
    </row>
    <row r="1181" spans="1:5">
      <c r="A1181" t="s">
        <v>5578</v>
      </c>
      <c r="B1181" s="5" t="s">
        <v>2170</v>
      </c>
      <c r="C1181" s="5" t="s">
        <v>8891</v>
      </c>
      <c r="D1181" t="s">
        <v>8892</v>
      </c>
      <c r="E1181" s="271">
        <f t="shared" si="19"/>
        <v>4</v>
      </c>
    </row>
    <row r="1182" spans="1:5">
      <c r="A1182" t="s">
        <v>5578</v>
      </c>
      <c r="B1182" t="s">
        <v>2170</v>
      </c>
      <c r="C1182" s="5" t="s">
        <v>8893</v>
      </c>
      <c r="D1182" t="s">
        <v>8894</v>
      </c>
      <c r="E1182" s="271">
        <f t="shared" ref="E1182:E1245" si="20">LEN(C1182)</f>
        <v>4</v>
      </c>
    </row>
    <row r="1183" spans="1:5">
      <c r="A1183" t="s">
        <v>5578</v>
      </c>
      <c r="B1183" t="s">
        <v>2170</v>
      </c>
      <c r="C1183" s="5" t="s">
        <v>8895</v>
      </c>
      <c r="D1183" t="s">
        <v>8896</v>
      </c>
      <c r="E1183" s="271">
        <f t="shared" si="20"/>
        <v>4</v>
      </c>
    </row>
    <row r="1184" spans="1:5">
      <c r="A1184" t="s">
        <v>5578</v>
      </c>
      <c r="B1184" t="s">
        <v>2170</v>
      </c>
      <c r="C1184" s="5" t="s">
        <v>8897</v>
      </c>
      <c r="D1184" t="s">
        <v>8898</v>
      </c>
      <c r="E1184" s="271">
        <f t="shared" si="20"/>
        <v>4</v>
      </c>
    </row>
    <row r="1185" spans="1:5">
      <c r="A1185" s="5" t="s">
        <v>2199</v>
      </c>
      <c r="B1185" s="5" t="s">
        <v>2170</v>
      </c>
      <c r="C1185" s="5" t="s">
        <v>8899</v>
      </c>
      <c r="D1185" t="s">
        <v>8900</v>
      </c>
      <c r="E1185" s="271">
        <f t="shared" si="20"/>
        <v>4</v>
      </c>
    </row>
    <row r="1186" spans="1:5">
      <c r="A1186" s="5" t="s">
        <v>2199</v>
      </c>
      <c r="B1186" s="5" t="s">
        <v>2170</v>
      </c>
      <c r="C1186" s="5" t="s">
        <v>7602</v>
      </c>
      <c r="D1186" t="s">
        <v>8820</v>
      </c>
      <c r="E1186" s="271">
        <f t="shared" si="20"/>
        <v>4</v>
      </c>
    </row>
    <row r="1187" spans="1:5">
      <c r="A1187" s="5" t="s">
        <v>2199</v>
      </c>
      <c r="B1187" s="5" t="s">
        <v>2170</v>
      </c>
      <c r="C1187" s="5" t="s">
        <v>8901</v>
      </c>
      <c r="D1187" t="s">
        <v>8902</v>
      </c>
      <c r="E1187" s="271">
        <f t="shared" si="20"/>
        <v>4</v>
      </c>
    </row>
    <row r="1188" spans="1:5">
      <c r="A1188" s="5" t="s">
        <v>2199</v>
      </c>
      <c r="B1188" s="5" t="s">
        <v>2170</v>
      </c>
      <c r="C1188" s="5" t="s">
        <v>8903</v>
      </c>
      <c r="D1188" t="s">
        <v>8904</v>
      </c>
      <c r="E1188" s="271">
        <f t="shared" si="20"/>
        <v>4</v>
      </c>
    </row>
    <row r="1189" spans="1:5">
      <c r="A1189" t="s">
        <v>4222</v>
      </c>
      <c r="B1189" s="5" t="s">
        <v>2170</v>
      </c>
      <c r="C1189" s="5" t="s">
        <v>8905</v>
      </c>
      <c r="D1189" t="s">
        <v>8906</v>
      </c>
      <c r="E1189" s="271">
        <f t="shared" si="20"/>
        <v>4</v>
      </c>
    </row>
    <row r="1190" spans="1:5">
      <c r="A1190" t="s">
        <v>4222</v>
      </c>
      <c r="B1190" s="5" t="s">
        <v>2170</v>
      </c>
      <c r="C1190" s="5" t="s">
        <v>8907</v>
      </c>
      <c r="D1190" t="s">
        <v>8908</v>
      </c>
      <c r="E1190" s="271">
        <f t="shared" si="20"/>
        <v>4</v>
      </c>
    </row>
    <row r="1191" spans="1:5">
      <c r="A1191" t="s">
        <v>4222</v>
      </c>
      <c r="B1191" t="s">
        <v>2170</v>
      </c>
      <c r="C1191" s="5" t="s">
        <v>8909</v>
      </c>
      <c r="D1191" t="s">
        <v>8910</v>
      </c>
      <c r="E1191" s="271">
        <f t="shared" si="20"/>
        <v>4</v>
      </c>
    </row>
    <row r="1192" spans="1:5">
      <c r="A1192" t="s">
        <v>4222</v>
      </c>
      <c r="B1192" t="s">
        <v>2170</v>
      </c>
      <c r="C1192" s="5" t="s">
        <v>8911</v>
      </c>
      <c r="D1192" t="s">
        <v>8912</v>
      </c>
      <c r="E1192" s="271">
        <f t="shared" si="20"/>
        <v>4</v>
      </c>
    </row>
    <row r="1193" spans="1:5">
      <c r="A1193" t="s">
        <v>4222</v>
      </c>
      <c r="B1193" t="s">
        <v>2170</v>
      </c>
      <c r="C1193" s="5" t="s">
        <v>8913</v>
      </c>
      <c r="D1193" t="s">
        <v>8914</v>
      </c>
      <c r="E1193" s="271">
        <f t="shared" si="20"/>
        <v>4</v>
      </c>
    </row>
    <row r="1194" spans="1:5">
      <c r="A1194" s="5" t="s">
        <v>4222</v>
      </c>
      <c r="B1194" s="5" t="s">
        <v>2170</v>
      </c>
      <c r="C1194" s="5" t="s">
        <v>7408</v>
      </c>
      <c r="D1194" t="s">
        <v>7642</v>
      </c>
      <c r="E1194" s="271">
        <f t="shared" si="20"/>
        <v>4</v>
      </c>
    </row>
    <row r="1195" spans="1:5">
      <c r="A1195" s="5" t="s">
        <v>4222</v>
      </c>
      <c r="B1195" s="5" t="s">
        <v>2170</v>
      </c>
      <c r="C1195" s="5" t="s">
        <v>8915</v>
      </c>
      <c r="D1195" t="s">
        <v>8916</v>
      </c>
      <c r="E1195" s="271">
        <f t="shared" si="20"/>
        <v>4</v>
      </c>
    </row>
    <row r="1196" spans="1:5">
      <c r="A1196" s="5" t="s">
        <v>4222</v>
      </c>
      <c r="B1196" s="5" t="s">
        <v>2170</v>
      </c>
      <c r="C1196" s="5" t="s">
        <v>8917</v>
      </c>
      <c r="D1196" t="s">
        <v>8918</v>
      </c>
      <c r="E1196" s="271">
        <f t="shared" si="20"/>
        <v>4</v>
      </c>
    </row>
    <row r="1197" spans="1:5">
      <c r="A1197" s="5" t="s">
        <v>4222</v>
      </c>
      <c r="B1197" s="5" t="s">
        <v>2170</v>
      </c>
      <c r="C1197" s="5" t="s">
        <v>8919</v>
      </c>
      <c r="D1197" t="s">
        <v>8920</v>
      </c>
      <c r="E1197" s="271">
        <f t="shared" si="20"/>
        <v>4</v>
      </c>
    </row>
    <row r="1198" spans="1:5">
      <c r="A1198" s="5" t="s">
        <v>4222</v>
      </c>
      <c r="B1198" s="5" t="s">
        <v>2170</v>
      </c>
      <c r="C1198" s="5" t="s">
        <v>8921</v>
      </c>
      <c r="D1198" t="s">
        <v>8922</v>
      </c>
      <c r="E1198" s="271">
        <f t="shared" si="20"/>
        <v>4</v>
      </c>
    </row>
    <row r="1199" spans="1:5">
      <c r="A1199" s="5" t="s">
        <v>4222</v>
      </c>
      <c r="B1199" s="5" t="s">
        <v>2170</v>
      </c>
      <c r="C1199" s="5" t="s">
        <v>7378</v>
      </c>
      <c r="D1199" t="s">
        <v>7050</v>
      </c>
      <c r="E1199" s="271">
        <f t="shared" si="20"/>
        <v>4</v>
      </c>
    </row>
    <row r="1200" spans="1:5">
      <c r="A1200" t="s">
        <v>5584</v>
      </c>
      <c r="B1200" s="5" t="s">
        <v>2170</v>
      </c>
      <c r="C1200" s="5" t="s">
        <v>8923</v>
      </c>
      <c r="D1200" t="s">
        <v>8924</v>
      </c>
      <c r="E1200" s="271">
        <f t="shared" si="20"/>
        <v>4</v>
      </c>
    </row>
    <row r="1201" spans="1:5">
      <c r="A1201" t="s">
        <v>5584</v>
      </c>
      <c r="B1201" s="5" t="s">
        <v>2170</v>
      </c>
      <c r="C1201" s="5" t="s">
        <v>8925</v>
      </c>
      <c r="D1201" t="s">
        <v>8926</v>
      </c>
      <c r="E1201" s="271">
        <f t="shared" si="20"/>
        <v>4</v>
      </c>
    </row>
    <row r="1202" spans="1:5">
      <c r="A1202" t="s">
        <v>5584</v>
      </c>
      <c r="B1202" t="s">
        <v>2170</v>
      </c>
      <c r="C1202" s="5" t="s">
        <v>8927</v>
      </c>
      <c r="D1202" t="s">
        <v>8928</v>
      </c>
      <c r="E1202" s="271">
        <f t="shared" si="20"/>
        <v>4</v>
      </c>
    </row>
    <row r="1203" spans="1:5">
      <c r="A1203" t="s">
        <v>5584</v>
      </c>
      <c r="B1203" t="s">
        <v>2170</v>
      </c>
      <c r="C1203" s="5" t="s">
        <v>8929</v>
      </c>
      <c r="D1203" t="s">
        <v>8930</v>
      </c>
      <c r="E1203" s="271">
        <f t="shared" si="20"/>
        <v>4</v>
      </c>
    </row>
    <row r="1204" spans="1:5">
      <c r="A1204" t="s">
        <v>4228</v>
      </c>
      <c r="B1204" t="s">
        <v>2170</v>
      </c>
      <c r="C1204" s="5" t="s">
        <v>8871</v>
      </c>
      <c r="D1204" t="s">
        <v>8931</v>
      </c>
      <c r="E1204" s="271">
        <f t="shared" si="20"/>
        <v>4</v>
      </c>
    </row>
    <row r="1205" spans="1:5">
      <c r="A1205" s="5" t="s">
        <v>4228</v>
      </c>
      <c r="B1205" s="5" t="s">
        <v>2170</v>
      </c>
      <c r="C1205" s="5" t="s">
        <v>8873</v>
      </c>
      <c r="D1205" t="s">
        <v>8932</v>
      </c>
      <c r="E1205" s="271">
        <f t="shared" si="20"/>
        <v>4</v>
      </c>
    </row>
    <row r="1206" spans="1:5">
      <c r="A1206" s="5" t="s">
        <v>4228</v>
      </c>
      <c r="B1206" s="5" t="s">
        <v>2170</v>
      </c>
      <c r="C1206" s="5" t="s">
        <v>8933</v>
      </c>
      <c r="D1206" t="s">
        <v>8934</v>
      </c>
      <c r="E1206" s="271">
        <f t="shared" si="20"/>
        <v>4</v>
      </c>
    </row>
    <row r="1207" spans="1:5">
      <c r="A1207" s="5" t="s">
        <v>4228</v>
      </c>
      <c r="B1207" s="5" t="s">
        <v>2170</v>
      </c>
      <c r="C1207" s="5" t="s">
        <v>8879</v>
      </c>
      <c r="D1207" t="s">
        <v>8935</v>
      </c>
      <c r="E1207" s="271">
        <f t="shared" si="20"/>
        <v>4</v>
      </c>
    </row>
    <row r="1208" spans="1:5">
      <c r="A1208" s="5" t="s">
        <v>3964</v>
      </c>
      <c r="B1208" s="5" t="s">
        <v>2170</v>
      </c>
      <c r="C1208" s="5" t="s">
        <v>7859</v>
      </c>
      <c r="D1208" t="s">
        <v>7860</v>
      </c>
      <c r="E1208" s="271">
        <f t="shared" si="20"/>
        <v>4</v>
      </c>
    </row>
    <row r="1209" spans="1:5">
      <c r="A1209" s="5" t="s">
        <v>3964</v>
      </c>
      <c r="B1209" s="5" t="s">
        <v>2170</v>
      </c>
      <c r="C1209" s="5" t="s">
        <v>7480</v>
      </c>
      <c r="D1209" t="s">
        <v>7861</v>
      </c>
      <c r="E1209" s="271">
        <f t="shared" si="20"/>
        <v>4</v>
      </c>
    </row>
    <row r="1210" spans="1:5">
      <c r="A1210" s="5" t="s">
        <v>3964</v>
      </c>
      <c r="B1210" s="5" t="s">
        <v>2170</v>
      </c>
      <c r="C1210" s="5" t="s">
        <v>7864</v>
      </c>
      <c r="D1210" t="s">
        <v>7865</v>
      </c>
      <c r="E1210" s="271">
        <f t="shared" si="20"/>
        <v>4</v>
      </c>
    </row>
    <row r="1211" spans="1:5">
      <c r="A1211" t="s">
        <v>3202</v>
      </c>
      <c r="B1211" s="5" t="s">
        <v>2170</v>
      </c>
      <c r="C1211" s="5" t="s">
        <v>7001</v>
      </c>
      <c r="D1211" t="s">
        <v>8936</v>
      </c>
      <c r="E1211" s="271">
        <f t="shared" si="20"/>
        <v>4</v>
      </c>
    </row>
    <row r="1212" spans="1:5">
      <c r="A1212" t="s">
        <v>3202</v>
      </c>
      <c r="B1212" s="5" t="s">
        <v>2170</v>
      </c>
      <c r="C1212" s="5" t="s">
        <v>8937</v>
      </c>
      <c r="D1212" t="s">
        <v>8938</v>
      </c>
      <c r="E1212" s="271">
        <f t="shared" si="20"/>
        <v>4</v>
      </c>
    </row>
    <row r="1213" spans="1:5">
      <c r="A1213" t="s">
        <v>3202</v>
      </c>
      <c r="B1213" t="s">
        <v>2170</v>
      </c>
      <c r="C1213" s="5" t="s">
        <v>8939</v>
      </c>
      <c r="D1213" t="s">
        <v>8940</v>
      </c>
      <c r="E1213" s="271">
        <f t="shared" si="20"/>
        <v>4</v>
      </c>
    </row>
    <row r="1214" spans="1:5">
      <c r="A1214" t="s">
        <v>2061</v>
      </c>
      <c r="B1214" t="s">
        <v>2170</v>
      </c>
      <c r="C1214" s="5" t="s">
        <v>8941</v>
      </c>
      <c r="D1214" t="s">
        <v>8942</v>
      </c>
      <c r="E1214" s="271">
        <f t="shared" si="20"/>
        <v>4</v>
      </c>
    </row>
    <row r="1215" spans="1:5">
      <c r="A1215" t="s">
        <v>2061</v>
      </c>
      <c r="B1215" t="s">
        <v>2170</v>
      </c>
      <c r="C1215" s="5" t="s">
        <v>8943</v>
      </c>
      <c r="D1215" t="s">
        <v>8944</v>
      </c>
      <c r="E1215" s="271">
        <f t="shared" si="20"/>
        <v>4</v>
      </c>
    </row>
    <row r="1216" spans="1:5">
      <c r="A1216" s="5" t="s">
        <v>2061</v>
      </c>
      <c r="B1216" s="5" t="s">
        <v>2170</v>
      </c>
      <c r="C1216" s="5" t="s">
        <v>8945</v>
      </c>
      <c r="D1216" t="s">
        <v>8946</v>
      </c>
      <c r="E1216" s="271">
        <f t="shared" si="20"/>
        <v>4</v>
      </c>
    </row>
    <row r="1217" spans="1:5">
      <c r="A1217" s="5" t="s">
        <v>2211</v>
      </c>
      <c r="B1217" s="5" t="s">
        <v>2170</v>
      </c>
      <c r="C1217" s="5" t="s">
        <v>8496</v>
      </c>
      <c r="D1217" t="s">
        <v>8947</v>
      </c>
      <c r="E1217" s="271">
        <f t="shared" si="20"/>
        <v>4</v>
      </c>
    </row>
    <row r="1218" spans="1:5">
      <c r="A1218" s="5" t="s">
        <v>2211</v>
      </c>
      <c r="B1218" s="5" t="s">
        <v>2170</v>
      </c>
      <c r="C1218" s="5" t="s">
        <v>8948</v>
      </c>
      <c r="D1218" t="s">
        <v>8949</v>
      </c>
      <c r="E1218" s="271">
        <f t="shared" si="20"/>
        <v>4</v>
      </c>
    </row>
    <row r="1219" spans="1:5">
      <c r="A1219" s="5" t="s">
        <v>2211</v>
      </c>
      <c r="B1219" s="5" t="s">
        <v>2170</v>
      </c>
      <c r="C1219" s="5" t="s">
        <v>8950</v>
      </c>
      <c r="D1219" t="s">
        <v>8951</v>
      </c>
      <c r="E1219" s="271">
        <f t="shared" si="20"/>
        <v>4</v>
      </c>
    </row>
    <row r="1220" spans="1:5">
      <c r="A1220" s="5" t="s">
        <v>2211</v>
      </c>
      <c r="B1220" s="5" t="s">
        <v>2170</v>
      </c>
      <c r="C1220" s="5" t="s">
        <v>7414</v>
      </c>
      <c r="D1220" t="s">
        <v>8952</v>
      </c>
      <c r="E1220" s="271">
        <f t="shared" si="20"/>
        <v>4</v>
      </c>
    </row>
    <row r="1221" spans="1:5">
      <c r="A1221" s="5" t="s">
        <v>2211</v>
      </c>
      <c r="B1221" s="5" t="s">
        <v>2170</v>
      </c>
      <c r="C1221" s="5" t="s">
        <v>8953</v>
      </c>
      <c r="D1221" t="s">
        <v>8954</v>
      </c>
      <c r="E1221" s="271">
        <f t="shared" si="20"/>
        <v>4</v>
      </c>
    </row>
    <row r="1222" spans="1:5">
      <c r="A1222" s="5" t="s">
        <v>2211</v>
      </c>
      <c r="B1222" s="5" t="s">
        <v>2170</v>
      </c>
      <c r="C1222" s="5" t="s">
        <v>8955</v>
      </c>
      <c r="D1222" t="s">
        <v>8956</v>
      </c>
      <c r="E1222" s="271">
        <f t="shared" si="20"/>
        <v>4</v>
      </c>
    </row>
    <row r="1223" spans="1:5">
      <c r="A1223" s="5" t="s">
        <v>2211</v>
      </c>
      <c r="B1223" s="5" t="s">
        <v>2170</v>
      </c>
      <c r="C1223" s="5" t="s">
        <v>8957</v>
      </c>
      <c r="D1223" t="s">
        <v>8958</v>
      </c>
      <c r="E1223" s="271">
        <f t="shared" si="20"/>
        <v>4</v>
      </c>
    </row>
    <row r="1224" spans="1:5">
      <c r="A1224" s="5" t="s">
        <v>2211</v>
      </c>
      <c r="B1224" s="5" t="s">
        <v>2170</v>
      </c>
      <c r="C1224" s="5" t="s">
        <v>8505</v>
      </c>
      <c r="D1224" t="s">
        <v>8959</v>
      </c>
      <c r="E1224" s="271">
        <f t="shared" si="20"/>
        <v>4</v>
      </c>
    </row>
    <row r="1225" spans="1:5">
      <c r="A1225" s="5" t="s">
        <v>2211</v>
      </c>
      <c r="B1225" t="s">
        <v>2170</v>
      </c>
      <c r="C1225" s="5" t="s">
        <v>8960</v>
      </c>
      <c r="D1225" t="s">
        <v>8961</v>
      </c>
      <c r="E1225" s="271">
        <f t="shared" si="20"/>
        <v>4</v>
      </c>
    </row>
    <row r="1226" spans="1:5">
      <c r="A1226" s="5" t="s">
        <v>2211</v>
      </c>
      <c r="B1226" t="s">
        <v>2170</v>
      </c>
      <c r="C1226" s="5" t="s">
        <v>8962</v>
      </c>
      <c r="D1226" t="s">
        <v>8963</v>
      </c>
      <c r="E1226" s="271">
        <f t="shared" si="20"/>
        <v>4</v>
      </c>
    </row>
    <row r="1227" spans="1:5">
      <c r="A1227" s="5" t="s">
        <v>2211</v>
      </c>
      <c r="B1227" t="s">
        <v>2170</v>
      </c>
      <c r="C1227" s="5" t="s">
        <v>8964</v>
      </c>
      <c r="D1227" t="s">
        <v>8965</v>
      </c>
      <c r="E1227" s="271">
        <f t="shared" si="20"/>
        <v>4</v>
      </c>
    </row>
    <row r="1228" spans="1:5">
      <c r="A1228" s="5" t="s">
        <v>2211</v>
      </c>
      <c r="B1228" s="5" t="s">
        <v>2170</v>
      </c>
      <c r="C1228" s="5" t="s">
        <v>8027</v>
      </c>
      <c r="D1228" t="s">
        <v>8966</v>
      </c>
      <c r="E1228" s="271">
        <f t="shared" si="20"/>
        <v>4</v>
      </c>
    </row>
    <row r="1229" spans="1:5">
      <c r="A1229" s="5" t="s">
        <v>2211</v>
      </c>
      <c r="B1229" s="5" t="s">
        <v>2170</v>
      </c>
      <c r="C1229" s="5" t="s">
        <v>7678</v>
      </c>
      <c r="D1229" t="s">
        <v>8967</v>
      </c>
      <c r="E1229" s="271">
        <f t="shared" si="20"/>
        <v>4</v>
      </c>
    </row>
    <row r="1230" spans="1:5">
      <c r="A1230" s="5" t="s">
        <v>2211</v>
      </c>
      <c r="B1230" s="5" t="s">
        <v>2170</v>
      </c>
      <c r="C1230" s="5" t="s">
        <v>7653</v>
      </c>
      <c r="D1230" t="s">
        <v>8968</v>
      </c>
      <c r="E1230" s="271">
        <f t="shared" si="20"/>
        <v>4</v>
      </c>
    </row>
    <row r="1231" spans="1:5">
      <c r="A1231" s="5" t="s">
        <v>2912</v>
      </c>
      <c r="B1231" s="5" t="s">
        <v>2170</v>
      </c>
      <c r="C1231" s="5" t="s">
        <v>8969</v>
      </c>
      <c r="D1231" t="s">
        <v>8970</v>
      </c>
      <c r="E1231" s="271">
        <f t="shared" si="20"/>
        <v>4</v>
      </c>
    </row>
    <row r="1232" spans="1:5">
      <c r="A1232" s="5" t="s">
        <v>2912</v>
      </c>
      <c r="B1232" s="5" t="s">
        <v>2170</v>
      </c>
      <c r="C1232" s="5" t="s">
        <v>8971</v>
      </c>
      <c r="D1232" t="s">
        <v>8972</v>
      </c>
      <c r="E1232" s="271">
        <f t="shared" si="20"/>
        <v>4</v>
      </c>
    </row>
    <row r="1233" spans="1:5">
      <c r="A1233" s="5" t="s">
        <v>2912</v>
      </c>
      <c r="B1233" s="5" t="s">
        <v>2170</v>
      </c>
      <c r="C1233" s="5" t="s">
        <v>8973</v>
      </c>
      <c r="D1233" t="s">
        <v>8974</v>
      </c>
      <c r="E1233" s="271">
        <f t="shared" si="20"/>
        <v>4</v>
      </c>
    </row>
    <row r="1234" spans="1:5">
      <c r="A1234" s="5" t="s">
        <v>2912</v>
      </c>
      <c r="B1234" s="5" t="s">
        <v>2170</v>
      </c>
      <c r="C1234" s="5" t="s">
        <v>8975</v>
      </c>
      <c r="D1234" t="s">
        <v>8976</v>
      </c>
      <c r="E1234" s="271">
        <f t="shared" si="20"/>
        <v>4</v>
      </c>
    </row>
    <row r="1235" spans="1:5">
      <c r="A1235" s="5" t="s">
        <v>5198</v>
      </c>
      <c r="B1235" s="5" t="s">
        <v>2170</v>
      </c>
      <c r="C1235" s="5" t="s">
        <v>8977</v>
      </c>
      <c r="D1235" t="s">
        <v>8978</v>
      </c>
      <c r="E1235" s="271">
        <f t="shared" si="20"/>
        <v>4</v>
      </c>
    </row>
    <row r="1236" spans="1:5">
      <c r="A1236" t="s">
        <v>5198</v>
      </c>
      <c r="B1236" s="5" t="s">
        <v>2170</v>
      </c>
      <c r="C1236" s="5" t="s">
        <v>8979</v>
      </c>
      <c r="D1236" t="s">
        <v>8980</v>
      </c>
      <c r="E1236" s="271">
        <f t="shared" si="20"/>
        <v>4</v>
      </c>
    </row>
    <row r="1237" spans="1:5">
      <c r="A1237" t="s">
        <v>5198</v>
      </c>
      <c r="B1237" s="5" t="s">
        <v>2170</v>
      </c>
      <c r="C1237" s="5" t="s">
        <v>8981</v>
      </c>
      <c r="D1237" t="s">
        <v>8982</v>
      </c>
      <c r="E1237" s="271">
        <f t="shared" si="20"/>
        <v>4</v>
      </c>
    </row>
    <row r="1238" spans="1:5">
      <c r="A1238" t="s">
        <v>5198</v>
      </c>
      <c r="B1238" t="s">
        <v>2170</v>
      </c>
      <c r="C1238" s="5" t="s">
        <v>8983</v>
      </c>
      <c r="D1238" t="s">
        <v>8984</v>
      </c>
      <c r="E1238" s="271">
        <f t="shared" si="20"/>
        <v>4</v>
      </c>
    </row>
    <row r="1239" spans="1:5">
      <c r="A1239" t="s">
        <v>5198</v>
      </c>
      <c r="B1239" t="s">
        <v>2170</v>
      </c>
      <c r="C1239" s="5" t="s">
        <v>8985</v>
      </c>
      <c r="D1239" t="s">
        <v>8986</v>
      </c>
      <c r="E1239" s="271">
        <f t="shared" si="20"/>
        <v>4</v>
      </c>
    </row>
    <row r="1240" spans="1:5">
      <c r="A1240" t="s">
        <v>5198</v>
      </c>
      <c r="B1240" t="s">
        <v>2170</v>
      </c>
      <c r="C1240" s="5" t="s">
        <v>8987</v>
      </c>
      <c r="D1240" t="s">
        <v>8988</v>
      </c>
      <c r="E1240" s="271">
        <f t="shared" si="20"/>
        <v>4</v>
      </c>
    </row>
    <row r="1241" spans="1:5">
      <c r="A1241" s="5" t="s">
        <v>5198</v>
      </c>
      <c r="B1241" s="5" t="s">
        <v>2170</v>
      </c>
      <c r="C1241" s="5" t="s">
        <v>8989</v>
      </c>
      <c r="D1241" t="s">
        <v>8990</v>
      </c>
      <c r="E1241" s="271">
        <f t="shared" si="20"/>
        <v>4</v>
      </c>
    </row>
    <row r="1242" spans="1:5">
      <c r="A1242" s="5" t="s">
        <v>5198</v>
      </c>
      <c r="B1242" s="5" t="s">
        <v>2170</v>
      </c>
      <c r="C1242" s="5" t="s">
        <v>8991</v>
      </c>
      <c r="D1242" t="s">
        <v>8992</v>
      </c>
      <c r="E1242" s="271">
        <f t="shared" si="20"/>
        <v>4</v>
      </c>
    </row>
    <row r="1243" spans="1:5">
      <c r="A1243" s="5" t="s">
        <v>5198</v>
      </c>
      <c r="B1243" s="5" t="s">
        <v>2170</v>
      </c>
      <c r="C1243" s="5" t="s">
        <v>8993</v>
      </c>
      <c r="D1243" t="s">
        <v>8994</v>
      </c>
      <c r="E1243" s="271">
        <f t="shared" si="20"/>
        <v>4</v>
      </c>
    </row>
    <row r="1244" spans="1:5">
      <c r="A1244" s="5" t="s">
        <v>5198</v>
      </c>
      <c r="B1244" s="5" t="s">
        <v>2170</v>
      </c>
      <c r="C1244" s="5" t="s">
        <v>8995</v>
      </c>
      <c r="D1244" t="s">
        <v>8996</v>
      </c>
      <c r="E1244" s="271">
        <f t="shared" si="20"/>
        <v>4</v>
      </c>
    </row>
    <row r="1245" spans="1:5">
      <c r="A1245" s="5" t="s">
        <v>5198</v>
      </c>
      <c r="B1245" s="5" t="s">
        <v>2170</v>
      </c>
      <c r="C1245" s="5" t="s">
        <v>8997</v>
      </c>
      <c r="D1245" t="s">
        <v>8998</v>
      </c>
      <c r="E1245" s="271">
        <f t="shared" si="20"/>
        <v>4</v>
      </c>
    </row>
    <row r="1246" spans="1:5">
      <c r="A1246" s="5" t="s">
        <v>5198</v>
      </c>
      <c r="B1246" s="5" t="s">
        <v>2170</v>
      </c>
      <c r="C1246" s="5" t="s">
        <v>8999</v>
      </c>
      <c r="D1246" t="s">
        <v>9000</v>
      </c>
      <c r="E1246" s="271">
        <f t="shared" ref="E1246:E1309" si="21">LEN(C1246)</f>
        <v>4</v>
      </c>
    </row>
    <row r="1247" spans="1:5">
      <c r="A1247" t="s">
        <v>5050</v>
      </c>
      <c r="B1247" s="5" t="s">
        <v>2170</v>
      </c>
      <c r="C1247" s="5" t="s">
        <v>7099</v>
      </c>
      <c r="D1247" t="s">
        <v>9001</v>
      </c>
      <c r="E1247" s="271">
        <f t="shared" si="21"/>
        <v>4</v>
      </c>
    </row>
    <row r="1248" spans="1:5">
      <c r="A1248" t="s">
        <v>5050</v>
      </c>
      <c r="B1248" s="5" t="s">
        <v>2170</v>
      </c>
      <c r="C1248" s="5" t="s">
        <v>9002</v>
      </c>
      <c r="D1248" t="s">
        <v>9003</v>
      </c>
      <c r="E1248" s="271">
        <f t="shared" si="21"/>
        <v>4</v>
      </c>
    </row>
    <row r="1249" spans="1:5">
      <c r="A1249" t="s">
        <v>5050</v>
      </c>
      <c r="B1249" s="5" t="s">
        <v>2170</v>
      </c>
      <c r="C1249" s="5" t="s">
        <v>7284</v>
      </c>
      <c r="D1249" t="s">
        <v>7285</v>
      </c>
      <c r="E1249" s="271">
        <f t="shared" si="21"/>
        <v>4</v>
      </c>
    </row>
    <row r="1250" spans="1:5">
      <c r="A1250" t="s">
        <v>5050</v>
      </c>
      <c r="B1250" s="5" t="s">
        <v>2170</v>
      </c>
      <c r="C1250" s="5" t="s">
        <v>8361</v>
      </c>
      <c r="D1250" t="s">
        <v>9004</v>
      </c>
      <c r="E1250" s="271">
        <f t="shared" si="21"/>
        <v>4</v>
      </c>
    </row>
    <row r="1251" spans="1:5">
      <c r="A1251" t="s">
        <v>10910</v>
      </c>
      <c r="B1251" s="5" t="s">
        <v>2170</v>
      </c>
      <c r="C1251" s="79" t="s">
        <v>10920</v>
      </c>
      <c r="D1251" t="s">
        <v>10920</v>
      </c>
      <c r="E1251" s="271">
        <f t="shared" si="21"/>
        <v>4</v>
      </c>
    </row>
    <row r="1252" spans="1:5">
      <c r="A1252" t="s">
        <v>10910</v>
      </c>
      <c r="B1252" s="5" t="s">
        <v>2170</v>
      </c>
      <c r="C1252" s="79" t="s">
        <v>7153</v>
      </c>
      <c r="D1252" t="s">
        <v>7232</v>
      </c>
      <c r="E1252" s="271">
        <f t="shared" si="21"/>
        <v>4</v>
      </c>
    </row>
    <row r="1253" spans="1:5">
      <c r="A1253" t="s">
        <v>10910</v>
      </c>
      <c r="B1253" s="5" t="s">
        <v>2170</v>
      </c>
      <c r="C1253" s="79" t="s">
        <v>7233</v>
      </c>
      <c r="D1253" t="s">
        <v>10919</v>
      </c>
      <c r="E1253" s="271">
        <f t="shared" si="21"/>
        <v>4</v>
      </c>
    </row>
    <row r="1254" spans="1:5">
      <c r="A1254" t="s">
        <v>10910</v>
      </c>
      <c r="B1254" s="5" t="s">
        <v>2170</v>
      </c>
      <c r="C1254" s="79" t="s">
        <v>7406</v>
      </c>
      <c r="D1254" t="s">
        <v>7236</v>
      </c>
      <c r="E1254" s="271">
        <f t="shared" si="21"/>
        <v>4</v>
      </c>
    </row>
    <row r="1255" spans="1:5">
      <c r="A1255" t="s">
        <v>10910</v>
      </c>
      <c r="B1255" s="5" t="s">
        <v>2170</v>
      </c>
      <c r="C1255" s="79" t="s">
        <v>7237</v>
      </c>
      <c r="D1255" t="s">
        <v>10918</v>
      </c>
      <c r="E1255" s="271">
        <f t="shared" si="21"/>
        <v>4</v>
      </c>
    </row>
    <row r="1256" spans="1:5">
      <c r="A1256" t="s">
        <v>10910</v>
      </c>
      <c r="B1256" s="5" t="s">
        <v>2170</v>
      </c>
      <c r="C1256" s="79" t="s">
        <v>10916</v>
      </c>
      <c r="D1256" t="s">
        <v>10917</v>
      </c>
      <c r="E1256" s="271">
        <f t="shared" si="21"/>
        <v>4</v>
      </c>
    </row>
    <row r="1257" spans="1:5">
      <c r="A1257" t="s">
        <v>10910</v>
      </c>
      <c r="B1257" s="5" t="s">
        <v>2170</v>
      </c>
      <c r="C1257" s="79" t="s">
        <v>7049</v>
      </c>
      <c r="D1257" t="s">
        <v>7050</v>
      </c>
      <c r="E1257" s="271">
        <f t="shared" si="21"/>
        <v>4</v>
      </c>
    </row>
    <row r="1258" spans="1:5">
      <c r="A1258" t="s">
        <v>10910</v>
      </c>
      <c r="B1258" s="5" t="s">
        <v>2170</v>
      </c>
      <c r="C1258" s="79" t="s">
        <v>7239</v>
      </c>
      <c r="D1258" t="s">
        <v>10922</v>
      </c>
      <c r="E1258" s="271">
        <f t="shared" si="21"/>
        <v>4</v>
      </c>
    </row>
    <row r="1259" spans="1:5">
      <c r="A1259" t="s">
        <v>10910</v>
      </c>
      <c r="B1259" s="5" t="s">
        <v>2170</v>
      </c>
      <c r="C1259" s="79" t="s">
        <v>10914</v>
      </c>
      <c r="D1259" t="s">
        <v>10915</v>
      </c>
      <c r="E1259" s="271">
        <f t="shared" si="21"/>
        <v>4</v>
      </c>
    </row>
    <row r="1260" spans="1:5">
      <c r="A1260" t="s">
        <v>10910</v>
      </c>
      <c r="B1260" s="5" t="s">
        <v>2170</v>
      </c>
      <c r="C1260" s="79" t="s">
        <v>1416</v>
      </c>
      <c r="D1260" t="s">
        <v>1416</v>
      </c>
      <c r="E1260" s="271">
        <f t="shared" si="21"/>
        <v>4</v>
      </c>
    </row>
    <row r="1261" spans="1:5">
      <c r="A1261" t="s">
        <v>10910</v>
      </c>
      <c r="B1261" s="5" t="s">
        <v>2170</v>
      </c>
      <c r="C1261" s="79" t="s">
        <v>10912</v>
      </c>
      <c r="D1261" t="s">
        <v>10913</v>
      </c>
      <c r="E1261" s="271">
        <f t="shared" si="21"/>
        <v>4</v>
      </c>
    </row>
    <row r="1262" spans="1:5">
      <c r="A1262" t="s">
        <v>11048</v>
      </c>
      <c r="B1262" s="5" t="s">
        <v>2170</v>
      </c>
      <c r="C1262" s="79" t="s">
        <v>7153</v>
      </c>
      <c r="D1262" t="s">
        <v>7232</v>
      </c>
      <c r="E1262" s="271">
        <f t="shared" si="21"/>
        <v>4</v>
      </c>
    </row>
    <row r="1263" spans="1:5">
      <c r="A1263" t="s">
        <v>11048</v>
      </c>
      <c r="B1263" s="5" t="s">
        <v>2170</v>
      </c>
      <c r="C1263" s="79" t="s">
        <v>7237</v>
      </c>
      <c r="D1263" t="s">
        <v>7238</v>
      </c>
      <c r="E1263" s="271">
        <f t="shared" si="21"/>
        <v>4</v>
      </c>
    </row>
    <row r="1264" spans="1:5">
      <c r="A1264" t="s">
        <v>11048</v>
      </c>
      <c r="B1264" s="5" t="s">
        <v>2170</v>
      </c>
      <c r="C1264" s="79" t="s">
        <v>1416</v>
      </c>
      <c r="D1264" t="s">
        <v>1416</v>
      </c>
      <c r="E1264" s="271">
        <f t="shared" si="21"/>
        <v>4</v>
      </c>
    </row>
    <row r="1265" spans="1:5">
      <c r="A1265" s="5" t="s">
        <v>1698</v>
      </c>
      <c r="B1265" s="5" t="s">
        <v>2170</v>
      </c>
      <c r="C1265" s="5" t="s">
        <v>8200</v>
      </c>
      <c r="D1265" t="s">
        <v>3732</v>
      </c>
      <c r="E1265" s="271">
        <f t="shared" si="21"/>
        <v>4</v>
      </c>
    </row>
    <row r="1266" spans="1:5">
      <c r="A1266" t="s">
        <v>1698</v>
      </c>
      <c r="B1266" s="5" t="s">
        <v>2170</v>
      </c>
      <c r="C1266" s="5" t="s">
        <v>9005</v>
      </c>
      <c r="D1266" t="s">
        <v>9006</v>
      </c>
      <c r="E1266" s="271">
        <f t="shared" si="21"/>
        <v>4</v>
      </c>
    </row>
    <row r="1267" spans="1:5">
      <c r="A1267" t="s">
        <v>1698</v>
      </c>
      <c r="B1267" s="5" t="s">
        <v>2170</v>
      </c>
      <c r="C1267" s="5" t="s">
        <v>9007</v>
      </c>
      <c r="D1267" t="s">
        <v>9008</v>
      </c>
      <c r="E1267" s="271">
        <f t="shared" si="21"/>
        <v>4</v>
      </c>
    </row>
    <row r="1268" spans="1:5">
      <c r="A1268" s="5" t="s">
        <v>1698</v>
      </c>
      <c r="B1268" s="5" t="s">
        <v>2170</v>
      </c>
      <c r="C1268" t="s">
        <v>9009</v>
      </c>
      <c r="D1268" t="s">
        <v>9010</v>
      </c>
      <c r="E1268" s="271">
        <f t="shared" si="21"/>
        <v>4</v>
      </c>
    </row>
    <row r="1269" spans="1:5">
      <c r="A1269" t="s">
        <v>1698</v>
      </c>
      <c r="B1269" t="s">
        <v>2170</v>
      </c>
      <c r="C1269" s="5" t="s">
        <v>7857</v>
      </c>
      <c r="D1269" t="s">
        <v>9011</v>
      </c>
      <c r="E1269" s="271">
        <f t="shared" si="21"/>
        <v>4</v>
      </c>
    </row>
    <row r="1270" spans="1:5">
      <c r="A1270" s="5" t="s">
        <v>1698</v>
      </c>
      <c r="B1270" s="5" t="s">
        <v>2170</v>
      </c>
      <c r="C1270" s="5" t="s">
        <v>9012</v>
      </c>
      <c r="D1270" t="s">
        <v>9013</v>
      </c>
      <c r="E1270" s="271">
        <f t="shared" si="21"/>
        <v>4</v>
      </c>
    </row>
    <row r="1271" spans="1:5">
      <c r="A1271" t="s">
        <v>1698</v>
      </c>
      <c r="B1271" t="s">
        <v>2170</v>
      </c>
      <c r="C1271" s="5" t="s">
        <v>9014</v>
      </c>
      <c r="D1271" t="s">
        <v>9015</v>
      </c>
      <c r="E1271" s="271">
        <f t="shared" si="21"/>
        <v>4</v>
      </c>
    </row>
    <row r="1272" spans="1:5">
      <c r="A1272" t="s">
        <v>1698</v>
      </c>
      <c r="B1272" t="s">
        <v>2170</v>
      </c>
      <c r="C1272" s="5" t="s">
        <v>9016</v>
      </c>
      <c r="D1272" t="s">
        <v>9017</v>
      </c>
      <c r="E1272" s="271">
        <f t="shared" si="21"/>
        <v>4</v>
      </c>
    </row>
    <row r="1273" spans="1:5">
      <c r="A1273" s="5" t="s">
        <v>1698</v>
      </c>
      <c r="B1273" s="5" t="s">
        <v>2170</v>
      </c>
      <c r="C1273" s="5" t="s">
        <v>9018</v>
      </c>
      <c r="D1273" t="s">
        <v>9019</v>
      </c>
      <c r="E1273" s="271">
        <f t="shared" si="21"/>
        <v>4</v>
      </c>
    </row>
    <row r="1274" spans="1:5">
      <c r="A1274" s="5" t="s">
        <v>4683</v>
      </c>
      <c r="B1274" s="5" t="s">
        <v>2170</v>
      </c>
      <c r="C1274" s="5" t="s">
        <v>9020</v>
      </c>
      <c r="D1274" t="s">
        <v>9021</v>
      </c>
      <c r="E1274" s="271">
        <f t="shared" si="21"/>
        <v>4</v>
      </c>
    </row>
    <row r="1275" spans="1:5">
      <c r="A1275" s="5" t="s">
        <v>4683</v>
      </c>
      <c r="B1275" s="5" t="s">
        <v>2170</v>
      </c>
      <c r="C1275" s="5" t="s">
        <v>9022</v>
      </c>
      <c r="D1275" t="s">
        <v>9023</v>
      </c>
      <c r="E1275" s="271">
        <f t="shared" si="21"/>
        <v>4</v>
      </c>
    </row>
    <row r="1276" spans="1:5">
      <c r="A1276" s="5" t="s">
        <v>4687</v>
      </c>
      <c r="B1276" s="5" t="s">
        <v>2170</v>
      </c>
      <c r="C1276" s="5" t="s">
        <v>7980</v>
      </c>
      <c r="D1276" t="s">
        <v>9024</v>
      </c>
      <c r="E1276" s="271">
        <f t="shared" si="21"/>
        <v>4</v>
      </c>
    </row>
    <row r="1277" spans="1:5">
      <c r="A1277" s="5" t="s">
        <v>4860</v>
      </c>
      <c r="B1277" s="5" t="s">
        <v>2170</v>
      </c>
      <c r="C1277" s="5" t="s">
        <v>7980</v>
      </c>
      <c r="D1277" t="s">
        <v>629</v>
      </c>
      <c r="E1277" s="271">
        <f t="shared" si="21"/>
        <v>4</v>
      </c>
    </row>
    <row r="1278" spans="1:5">
      <c r="A1278" t="s">
        <v>4860</v>
      </c>
      <c r="B1278" s="5" t="s">
        <v>2170</v>
      </c>
      <c r="C1278" s="5" t="s">
        <v>7233</v>
      </c>
      <c r="D1278" t="s">
        <v>9025</v>
      </c>
      <c r="E1278" s="271">
        <f t="shared" si="21"/>
        <v>4</v>
      </c>
    </row>
    <row r="1279" spans="1:5">
      <c r="A1279" t="s">
        <v>4860</v>
      </c>
      <c r="B1279" s="5" t="s">
        <v>2170</v>
      </c>
      <c r="C1279" s="5" t="s">
        <v>7406</v>
      </c>
      <c r="D1279" t="s">
        <v>8165</v>
      </c>
      <c r="E1279" s="271">
        <f t="shared" si="21"/>
        <v>4</v>
      </c>
    </row>
    <row r="1280" spans="1:5">
      <c r="A1280" t="s">
        <v>4860</v>
      </c>
      <c r="B1280" t="s">
        <v>2170</v>
      </c>
      <c r="C1280" s="5" t="s">
        <v>7237</v>
      </c>
      <c r="D1280" t="s">
        <v>8166</v>
      </c>
      <c r="E1280" s="271">
        <f t="shared" si="21"/>
        <v>4</v>
      </c>
    </row>
    <row r="1281" spans="1:5">
      <c r="A1281" t="s">
        <v>4860</v>
      </c>
      <c r="B1281" t="s">
        <v>2170</v>
      </c>
      <c r="C1281" s="5" t="s">
        <v>8167</v>
      </c>
      <c r="D1281" t="s">
        <v>8168</v>
      </c>
      <c r="E1281" s="271">
        <f t="shared" si="21"/>
        <v>4</v>
      </c>
    </row>
    <row r="1282" spans="1:5">
      <c r="A1282" t="s">
        <v>4860</v>
      </c>
      <c r="B1282" t="s">
        <v>2170</v>
      </c>
      <c r="C1282" s="5" t="s">
        <v>7480</v>
      </c>
      <c r="D1282" t="s">
        <v>7285</v>
      </c>
      <c r="E1282" s="271">
        <f t="shared" si="21"/>
        <v>4</v>
      </c>
    </row>
    <row r="1283" spans="1:5">
      <c r="A1283" s="5" t="s">
        <v>4860</v>
      </c>
      <c r="B1283" s="5" t="s">
        <v>2170</v>
      </c>
      <c r="C1283" s="5" t="s">
        <v>9026</v>
      </c>
      <c r="D1283" t="s">
        <v>9026</v>
      </c>
      <c r="E1283" s="271">
        <f t="shared" si="21"/>
        <v>4</v>
      </c>
    </row>
    <row r="1284" spans="1:5">
      <c r="A1284" s="5" t="s">
        <v>4860</v>
      </c>
      <c r="B1284" s="5" t="s">
        <v>2170</v>
      </c>
      <c r="C1284" s="5" t="s">
        <v>7239</v>
      </c>
      <c r="D1284" t="s">
        <v>8169</v>
      </c>
      <c r="E1284" s="271">
        <f t="shared" si="21"/>
        <v>4</v>
      </c>
    </row>
    <row r="1285" spans="1:5">
      <c r="A1285" s="5" t="s">
        <v>4860</v>
      </c>
      <c r="B1285" s="5" t="s">
        <v>2170</v>
      </c>
      <c r="C1285" s="5" t="s">
        <v>1416</v>
      </c>
      <c r="D1285" t="s">
        <v>8170</v>
      </c>
      <c r="E1285" s="271">
        <f t="shared" si="21"/>
        <v>4</v>
      </c>
    </row>
    <row r="1286" spans="1:5">
      <c r="A1286" s="5" t="s">
        <v>5449</v>
      </c>
      <c r="B1286" s="5" t="s">
        <v>2170</v>
      </c>
      <c r="C1286" s="5" t="s">
        <v>9027</v>
      </c>
      <c r="D1286" t="s">
        <v>9028</v>
      </c>
      <c r="E1286" s="271">
        <f t="shared" si="21"/>
        <v>4</v>
      </c>
    </row>
    <row r="1287" spans="1:5">
      <c r="A1287" s="5" t="s">
        <v>5449</v>
      </c>
      <c r="B1287" s="5" t="s">
        <v>2170</v>
      </c>
      <c r="C1287" s="5" t="s">
        <v>9029</v>
      </c>
      <c r="D1287" t="s">
        <v>9030</v>
      </c>
      <c r="E1287" s="271">
        <f t="shared" si="21"/>
        <v>4</v>
      </c>
    </row>
    <row r="1288" spans="1:5">
      <c r="A1288" s="5" t="s">
        <v>5449</v>
      </c>
      <c r="B1288" s="5" t="s">
        <v>2170</v>
      </c>
      <c r="C1288" s="5" t="s">
        <v>7218</v>
      </c>
      <c r="D1288" t="s">
        <v>7219</v>
      </c>
      <c r="E1288" s="271">
        <f t="shared" si="21"/>
        <v>4</v>
      </c>
    </row>
    <row r="1289" spans="1:5">
      <c r="A1289" t="s">
        <v>5449</v>
      </c>
      <c r="B1289" s="5" t="s">
        <v>2170</v>
      </c>
      <c r="C1289" s="5" t="s">
        <v>9031</v>
      </c>
      <c r="D1289" t="s">
        <v>9032</v>
      </c>
      <c r="E1289" s="271">
        <f t="shared" si="21"/>
        <v>4</v>
      </c>
    </row>
    <row r="1290" spans="1:5">
      <c r="A1290" t="s">
        <v>6017</v>
      </c>
      <c r="B1290" s="5" t="s">
        <v>2170</v>
      </c>
      <c r="C1290" s="5" t="s">
        <v>7980</v>
      </c>
      <c r="D1290" t="s">
        <v>9033</v>
      </c>
      <c r="E1290" s="271">
        <f t="shared" si="21"/>
        <v>4</v>
      </c>
    </row>
    <row r="1291" spans="1:5">
      <c r="A1291" t="s">
        <v>6017</v>
      </c>
      <c r="B1291" t="s">
        <v>2170</v>
      </c>
      <c r="C1291" s="5" t="s">
        <v>9034</v>
      </c>
      <c r="D1291" t="s">
        <v>9035</v>
      </c>
      <c r="E1291" s="271">
        <f t="shared" si="21"/>
        <v>4</v>
      </c>
    </row>
    <row r="1292" spans="1:5">
      <c r="A1292" t="s">
        <v>6017</v>
      </c>
      <c r="B1292" t="s">
        <v>2170</v>
      </c>
      <c r="C1292" s="5" t="s">
        <v>9036</v>
      </c>
      <c r="D1292" t="s">
        <v>9037</v>
      </c>
      <c r="E1292" s="271">
        <f t="shared" si="21"/>
        <v>4</v>
      </c>
    </row>
    <row r="1293" spans="1:5">
      <c r="A1293" t="s">
        <v>6017</v>
      </c>
      <c r="B1293" t="s">
        <v>2170</v>
      </c>
      <c r="C1293" s="5" t="s">
        <v>9038</v>
      </c>
      <c r="D1293" t="s">
        <v>9039</v>
      </c>
      <c r="E1293" s="271">
        <f t="shared" si="21"/>
        <v>4</v>
      </c>
    </row>
    <row r="1294" spans="1:5">
      <c r="A1294" s="5" t="s">
        <v>6017</v>
      </c>
      <c r="B1294" s="5" t="s">
        <v>2170</v>
      </c>
      <c r="C1294" s="5" t="s">
        <v>7981</v>
      </c>
      <c r="D1294" t="s">
        <v>7982</v>
      </c>
      <c r="E1294" s="271">
        <f t="shared" si="21"/>
        <v>4</v>
      </c>
    </row>
    <row r="1295" spans="1:5">
      <c r="A1295" s="5" t="s">
        <v>6017</v>
      </c>
      <c r="B1295" s="5" t="s">
        <v>2170</v>
      </c>
      <c r="C1295" s="5" t="s">
        <v>9040</v>
      </c>
      <c r="D1295" t="s">
        <v>9041</v>
      </c>
      <c r="E1295" s="271">
        <f t="shared" si="21"/>
        <v>4</v>
      </c>
    </row>
    <row r="1296" spans="1:5">
      <c r="A1296" s="5" t="s">
        <v>5055</v>
      </c>
      <c r="B1296" s="5" t="s">
        <v>2170</v>
      </c>
      <c r="C1296" s="5" t="s">
        <v>7766</v>
      </c>
      <c r="D1296" t="s">
        <v>7767</v>
      </c>
      <c r="E1296" s="271">
        <f t="shared" si="21"/>
        <v>4</v>
      </c>
    </row>
    <row r="1297" spans="1:5">
      <c r="A1297" s="5" t="s">
        <v>5055</v>
      </c>
      <c r="B1297" s="5" t="s">
        <v>2170</v>
      </c>
      <c r="C1297" s="5" t="s">
        <v>9040</v>
      </c>
      <c r="D1297" t="s">
        <v>9042</v>
      </c>
      <c r="E1297" s="271">
        <f t="shared" si="21"/>
        <v>4</v>
      </c>
    </row>
    <row r="1298" spans="1:5">
      <c r="A1298" s="5" t="s">
        <v>5055</v>
      </c>
      <c r="B1298" s="5" t="s">
        <v>2170</v>
      </c>
      <c r="C1298" s="5" t="s">
        <v>7658</v>
      </c>
      <c r="D1298" t="s">
        <v>9043</v>
      </c>
      <c r="E1298" s="271">
        <f t="shared" si="21"/>
        <v>4</v>
      </c>
    </row>
    <row r="1299" spans="1:5">
      <c r="A1299" s="5" t="s">
        <v>5055</v>
      </c>
      <c r="B1299" s="5" t="s">
        <v>2170</v>
      </c>
      <c r="C1299" s="5" t="s">
        <v>9044</v>
      </c>
      <c r="D1299" t="s">
        <v>9045</v>
      </c>
      <c r="E1299" s="271">
        <f t="shared" si="21"/>
        <v>4</v>
      </c>
    </row>
    <row r="1300" spans="1:5">
      <c r="A1300" t="s">
        <v>6022</v>
      </c>
      <c r="B1300" s="5" t="s">
        <v>2170</v>
      </c>
      <c r="C1300" s="5" t="s">
        <v>9046</v>
      </c>
      <c r="D1300" t="s">
        <v>9047</v>
      </c>
      <c r="E1300" s="271">
        <f t="shared" si="21"/>
        <v>4</v>
      </c>
    </row>
    <row r="1301" spans="1:5">
      <c r="A1301" s="5" t="s">
        <v>6022</v>
      </c>
      <c r="B1301" s="5" t="s">
        <v>2170</v>
      </c>
      <c r="C1301" s="5" t="s">
        <v>11160</v>
      </c>
      <c r="D1301" t="s">
        <v>11161</v>
      </c>
      <c r="E1301" s="271">
        <f t="shared" si="21"/>
        <v>4</v>
      </c>
    </row>
    <row r="1302" spans="1:5">
      <c r="A1302" t="s">
        <v>6022</v>
      </c>
      <c r="B1302" s="5" t="s">
        <v>2170</v>
      </c>
      <c r="C1302" s="5" t="s">
        <v>9048</v>
      </c>
      <c r="D1302" t="s">
        <v>9049</v>
      </c>
      <c r="E1302" s="271">
        <f t="shared" si="21"/>
        <v>4</v>
      </c>
    </row>
    <row r="1303" spans="1:5">
      <c r="A1303" t="s">
        <v>6022</v>
      </c>
      <c r="B1303" t="s">
        <v>2170</v>
      </c>
      <c r="C1303" s="5" t="s">
        <v>9038</v>
      </c>
      <c r="D1303" t="s">
        <v>9039</v>
      </c>
      <c r="E1303" s="271">
        <f t="shared" si="21"/>
        <v>4</v>
      </c>
    </row>
    <row r="1304" spans="1:5">
      <c r="A1304" s="5" t="s">
        <v>6022</v>
      </c>
      <c r="B1304" s="5" t="s">
        <v>2170</v>
      </c>
      <c r="C1304" s="5" t="s">
        <v>9100</v>
      </c>
      <c r="D1304" t="s">
        <v>11159</v>
      </c>
      <c r="E1304" s="271">
        <f t="shared" si="21"/>
        <v>4</v>
      </c>
    </row>
    <row r="1305" spans="1:5">
      <c r="A1305" t="s">
        <v>3546</v>
      </c>
      <c r="B1305" t="s">
        <v>2170</v>
      </c>
      <c r="C1305" s="5" t="s">
        <v>9050</v>
      </c>
      <c r="D1305" t="s">
        <v>9051</v>
      </c>
      <c r="E1305" s="271">
        <f t="shared" si="21"/>
        <v>4</v>
      </c>
    </row>
    <row r="1306" spans="1:5">
      <c r="A1306" t="s">
        <v>3546</v>
      </c>
      <c r="B1306" t="s">
        <v>2170</v>
      </c>
      <c r="C1306" s="5" t="s">
        <v>7580</v>
      </c>
      <c r="D1306" t="s">
        <v>9052</v>
      </c>
      <c r="E1306" s="271">
        <f t="shared" si="21"/>
        <v>4</v>
      </c>
    </row>
    <row r="1307" spans="1:5">
      <c r="A1307" t="s">
        <v>3546</v>
      </c>
      <c r="B1307" s="5" t="s">
        <v>2170</v>
      </c>
      <c r="C1307" s="5" t="s">
        <v>9053</v>
      </c>
      <c r="D1307" t="s">
        <v>9054</v>
      </c>
      <c r="E1307" s="271">
        <f t="shared" si="21"/>
        <v>4</v>
      </c>
    </row>
    <row r="1308" spans="1:5">
      <c r="A1308" t="s">
        <v>3546</v>
      </c>
      <c r="B1308" s="5" t="s">
        <v>2170</v>
      </c>
      <c r="C1308" s="5" t="s">
        <v>9055</v>
      </c>
      <c r="D1308" t="s">
        <v>9056</v>
      </c>
      <c r="E1308" s="271">
        <f t="shared" si="21"/>
        <v>4</v>
      </c>
    </row>
    <row r="1309" spans="1:5">
      <c r="A1309" s="5" t="s">
        <v>3546</v>
      </c>
      <c r="B1309" s="5" t="s">
        <v>2170</v>
      </c>
      <c r="C1309" s="5" t="s">
        <v>9057</v>
      </c>
      <c r="D1309" t="s">
        <v>7402</v>
      </c>
      <c r="E1309" s="271">
        <f t="shared" si="21"/>
        <v>4</v>
      </c>
    </row>
    <row r="1310" spans="1:5">
      <c r="A1310" s="5" t="s">
        <v>3546</v>
      </c>
      <c r="B1310" s="5" t="s">
        <v>2170</v>
      </c>
      <c r="C1310" s="5" t="s">
        <v>9058</v>
      </c>
      <c r="D1310" t="s">
        <v>9059</v>
      </c>
      <c r="E1310" s="271">
        <f t="shared" ref="E1310:E1373" si="22">LEN(C1310)</f>
        <v>4</v>
      </c>
    </row>
    <row r="1311" spans="1:5">
      <c r="A1311" t="s">
        <v>3546</v>
      </c>
      <c r="B1311" s="5" t="s">
        <v>2170</v>
      </c>
      <c r="C1311" s="79" t="s">
        <v>8387</v>
      </c>
      <c r="D1311" t="s">
        <v>8388</v>
      </c>
      <c r="E1311" s="271">
        <f t="shared" si="22"/>
        <v>4</v>
      </c>
    </row>
    <row r="1312" spans="1:5">
      <c r="A1312" t="s">
        <v>3546</v>
      </c>
      <c r="B1312" s="5" t="s">
        <v>2170</v>
      </c>
      <c r="C1312" s="5" t="s">
        <v>9060</v>
      </c>
      <c r="D1312" t="s">
        <v>9061</v>
      </c>
      <c r="E1312" s="271">
        <f t="shared" si="22"/>
        <v>4</v>
      </c>
    </row>
    <row r="1313" spans="1:5">
      <c r="A1313" t="s">
        <v>5454</v>
      </c>
      <c r="B1313" t="s">
        <v>2170</v>
      </c>
      <c r="C1313" s="79" t="s">
        <v>9062</v>
      </c>
      <c r="D1313" t="s">
        <v>9063</v>
      </c>
      <c r="E1313" s="271">
        <f t="shared" si="22"/>
        <v>4</v>
      </c>
    </row>
    <row r="1314" spans="1:5">
      <c r="A1314" t="s">
        <v>5454</v>
      </c>
      <c r="B1314" t="s">
        <v>2170</v>
      </c>
      <c r="C1314" s="79" t="s">
        <v>9064</v>
      </c>
      <c r="D1314" t="s">
        <v>9065</v>
      </c>
      <c r="E1314" s="271">
        <f t="shared" si="22"/>
        <v>4</v>
      </c>
    </row>
    <row r="1315" spans="1:5">
      <c r="A1315" t="s">
        <v>5454</v>
      </c>
      <c r="B1315" t="s">
        <v>2170</v>
      </c>
      <c r="C1315" s="79" t="s">
        <v>9066</v>
      </c>
      <c r="D1315" t="s">
        <v>9067</v>
      </c>
      <c r="E1315" s="271">
        <f t="shared" si="22"/>
        <v>4</v>
      </c>
    </row>
    <row r="1316" spans="1:5">
      <c r="A1316" t="s">
        <v>5454</v>
      </c>
      <c r="B1316" t="s">
        <v>2170</v>
      </c>
      <c r="C1316" s="79" t="s">
        <v>9068</v>
      </c>
      <c r="D1316" t="s">
        <v>9069</v>
      </c>
      <c r="E1316" s="271">
        <f t="shared" si="22"/>
        <v>4</v>
      </c>
    </row>
    <row r="1317" spans="1:5">
      <c r="A1317" t="s">
        <v>5454</v>
      </c>
      <c r="B1317" t="s">
        <v>2170</v>
      </c>
      <c r="C1317" s="79" t="s">
        <v>9070</v>
      </c>
      <c r="D1317" t="s">
        <v>9071</v>
      </c>
      <c r="E1317" s="271">
        <f t="shared" si="22"/>
        <v>4</v>
      </c>
    </row>
    <row r="1318" spans="1:5">
      <c r="A1318" t="s">
        <v>10867</v>
      </c>
      <c r="B1318" s="5" t="s">
        <v>2170</v>
      </c>
      <c r="C1318" s="79" t="s">
        <v>10805</v>
      </c>
      <c r="D1318" t="s">
        <v>10783</v>
      </c>
      <c r="E1318" s="271">
        <f t="shared" si="22"/>
        <v>4</v>
      </c>
    </row>
    <row r="1319" spans="1:5">
      <c r="A1319" t="s">
        <v>10867</v>
      </c>
      <c r="B1319" s="5" t="s">
        <v>2170</v>
      </c>
      <c r="C1319" s="79" t="s">
        <v>10784</v>
      </c>
      <c r="D1319" t="s">
        <v>10785</v>
      </c>
      <c r="E1319" s="271">
        <f t="shared" si="22"/>
        <v>4</v>
      </c>
    </row>
    <row r="1320" spans="1:5">
      <c r="A1320" t="s">
        <v>10867</v>
      </c>
      <c r="B1320" s="5" t="s">
        <v>2170</v>
      </c>
      <c r="C1320" s="79" t="s">
        <v>10797</v>
      </c>
      <c r="D1320" t="s">
        <v>10798</v>
      </c>
      <c r="E1320" s="271">
        <f t="shared" si="22"/>
        <v>4</v>
      </c>
    </row>
    <row r="1321" spans="1:5">
      <c r="A1321" t="s">
        <v>10867</v>
      </c>
      <c r="B1321" s="5" t="s">
        <v>2170</v>
      </c>
      <c r="C1321" s="79" t="s">
        <v>10804</v>
      </c>
      <c r="D1321" t="s">
        <v>10782</v>
      </c>
      <c r="E1321" s="271">
        <f t="shared" si="22"/>
        <v>4</v>
      </c>
    </row>
    <row r="1322" spans="1:5">
      <c r="A1322" t="s">
        <v>10867</v>
      </c>
      <c r="B1322" s="5" t="s">
        <v>2170</v>
      </c>
      <c r="C1322" s="79" t="s">
        <v>10808</v>
      </c>
      <c r="D1322" t="s">
        <v>10792</v>
      </c>
      <c r="E1322" s="271">
        <f t="shared" si="22"/>
        <v>4</v>
      </c>
    </row>
    <row r="1323" spans="1:5">
      <c r="A1323" t="s">
        <v>10867</v>
      </c>
      <c r="B1323" s="5" t="s">
        <v>2170</v>
      </c>
      <c r="C1323" s="5" t="s">
        <v>9072</v>
      </c>
      <c r="D1323" t="s">
        <v>9073</v>
      </c>
      <c r="E1323" s="271">
        <f t="shared" si="22"/>
        <v>4</v>
      </c>
    </row>
    <row r="1324" spans="1:5">
      <c r="A1324" t="s">
        <v>10867</v>
      </c>
      <c r="B1324" s="5" t="s">
        <v>2170</v>
      </c>
      <c r="C1324" s="5" t="s">
        <v>9074</v>
      </c>
      <c r="D1324" t="s">
        <v>9075</v>
      </c>
      <c r="E1324" s="271">
        <f t="shared" si="22"/>
        <v>4</v>
      </c>
    </row>
    <row r="1325" spans="1:5">
      <c r="A1325" t="s">
        <v>10867</v>
      </c>
      <c r="B1325" s="5" t="s">
        <v>2170</v>
      </c>
      <c r="C1325" s="79" t="s">
        <v>10806</v>
      </c>
      <c r="D1325" t="s">
        <v>10786</v>
      </c>
      <c r="E1325" s="271">
        <f t="shared" si="22"/>
        <v>4</v>
      </c>
    </row>
    <row r="1326" spans="1:5">
      <c r="A1326" t="s">
        <v>10867</v>
      </c>
      <c r="B1326" s="5" t="s">
        <v>2170</v>
      </c>
      <c r="C1326" s="79" t="s">
        <v>10807</v>
      </c>
      <c r="D1326" t="s">
        <v>10787</v>
      </c>
      <c r="E1326" s="271">
        <f t="shared" si="22"/>
        <v>4</v>
      </c>
    </row>
    <row r="1327" spans="1:5">
      <c r="A1327" t="s">
        <v>10867</v>
      </c>
      <c r="B1327" s="5" t="s">
        <v>2170</v>
      </c>
      <c r="C1327" s="79" t="s">
        <v>10795</v>
      </c>
      <c r="D1327" t="s">
        <v>10796</v>
      </c>
      <c r="E1327" s="271">
        <f t="shared" si="22"/>
        <v>4</v>
      </c>
    </row>
    <row r="1328" spans="1:5">
      <c r="A1328" t="s">
        <v>10867</v>
      </c>
      <c r="B1328" s="5" t="s">
        <v>2170</v>
      </c>
      <c r="C1328" s="79" t="s">
        <v>10790</v>
      </c>
      <c r="D1328" t="s">
        <v>10791</v>
      </c>
      <c r="E1328" s="271">
        <f t="shared" si="22"/>
        <v>4</v>
      </c>
    </row>
    <row r="1329" spans="1:5">
      <c r="A1329" t="s">
        <v>10867</v>
      </c>
      <c r="B1329" s="5" t="s">
        <v>2170</v>
      </c>
      <c r="C1329" s="79" t="s">
        <v>10799</v>
      </c>
      <c r="D1329" t="s">
        <v>10800</v>
      </c>
      <c r="E1329" s="271">
        <f t="shared" si="22"/>
        <v>4</v>
      </c>
    </row>
    <row r="1330" spans="1:5">
      <c r="A1330" t="s">
        <v>10867</v>
      </c>
      <c r="B1330" s="5" t="s">
        <v>2170</v>
      </c>
      <c r="C1330" s="79" t="s">
        <v>10793</v>
      </c>
      <c r="D1330" t="s">
        <v>10794</v>
      </c>
      <c r="E1330" s="271">
        <f t="shared" si="22"/>
        <v>4</v>
      </c>
    </row>
    <row r="1331" spans="1:5">
      <c r="A1331" t="s">
        <v>10867</v>
      </c>
      <c r="B1331" s="5" t="s">
        <v>2170</v>
      </c>
      <c r="C1331" s="79" t="s">
        <v>10801</v>
      </c>
      <c r="D1331" t="s">
        <v>10779</v>
      </c>
      <c r="E1331" s="271">
        <f t="shared" si="22"/>
        <v>4</v>
      </c>
    </row>
    <row r="1332" spans="1:5">
      <c r="A1332" t="s">
        <v>10867</v>
      </c>
      <c r="B1332" s="5" t="s">
        <v>2170</v>
      </c>
      <c r="C1332" s="5" t="s">
        <v>9076</v>
      </c>
      <c r="D1332" t="s">
        <v>9077</v>
      </c>
      <c r="E1332" s="271">
        <f t="shared" si="22"/>
        <v>4</v>
      </c>
    </row>
    <row r="1333" spans="1:5">
      <c r="A1333" t="s">
        <v>10867</v>
      </c>
      <c r="B1333" s="5" t="s">
        <v>2170</v>
      </c>
      <c r="C1333" s="79" t="s">
        <v>10802</v>
      </c>
      <c r="D1333" t="s">
        <v>10780</v>
      </c>
      <c r="E1333" s="271">
        <f t="shared" si="22"/>
        <v>4</v>
      </c>
    </row>
    <row r="1334" spans="1:5">
      <c r="A1334" t="s">
        <v>10867</v>
      </c>
      <c r="B1334" s="5" t="s">
        <v>2170</v>
      </c>
      <c r="C1334" s="79" t="s">
        <v>10803</v>
      </c>
      <c r="D1334" t="s">
        <v>10781</v>
      </c>
      <c r="E1334" s="271">
        <f t="shared" si="22"/>
        <v>4</v>
      </c>
    </row>
    <row r="1335" spans="1:5">
      <c r="A1335" t="s">
        <v>10867</v>
      </c>
      <c r="B1335" s="5" t="s">
        <v>2170</v>
      </c>
      <c r="C1335" s="79" t="s">
        <v>10788</v>
      </c>
      <c r="D1335" t="s">
        <v>10789</v>
      </c>
      <c r="E1335" s="271">
        <f t="shared" si="22"/>
        <v>4</v>
      </c>
    </row>
    <row r="1336" spans="1:5">
      <c r="A1336" t="s">
        <v>3641</v>
      </c>
      <c r="B1336" s="5" t="s">
        <v>2170</v>
      </c>
      <c r="C1336" s="5" t="s">
        <v>9072</v>
      </c>
      <c r="D1336" t="s">
        <v>9073</v>
      </c>
      <c r="E1336" s="271">
        <f t="shared" si="22"/>
        <v>4</v>
      </c>
    </row>
    <row r="1337" spans="1:5">
      <c r="A1337" t="s">
        <v>3641</v>
      </c>
      <c r="B1337" s="5" t="s">
        <v>2170</v>
      </c>
      <c r="C1337" s="5" t="s">
        <v>9074</v>
      </c>
      <c r="D1337" t="s">
        <v>9075</v>
      </c>
      <c r="E1337" s="271">
        <f t="shared" si="22"/>
        <v>4</v>
      </c>
    </row>
    <row r="1338" spans="1:5">
      <c r="A1338" t="s">
        <v>3641</v>
      </c>
      <c r="B1338" s="5" t="s">
        <v>2170</v>
      </c>
      <c r="C1338" s="5" t="s">
        <v>9076</v>
      </c>
      <c r="D1338" t="s">
        <v>9077</v>
      </c>
      <c r="E1338" s="271">
        <f t="shared" si="22"/>
        <v>4</v>
      </c>
    </row>
    <row r="1339" spans="1:5">
      <c r="A1339" s="5" t="s">
        <v>6926</v>
      </c>
      <c r="B1339" s="5" t="s">
        <v>2170</v>
      </c>
      <c r="C1339" s="5" t="s">
        <v>9078</v>
      </c>
      <c r="D1339" t="s">
        <v>9079</v>
      </c>
      <c r="E1339" s="271">
        <f t="shared" si="22"/>
        <v>4</v>
      </c>
    </row>
    <row r="1340" spans="1:5">
      <c r="A1340" s="5" t="s">
        <v>6926</v>
      </c>
      <c r="B1340" s="5" t="s">
        <v>2170</v>
      </c>
      <c r="C1340" s="5" t="s">
        <v>9080</v>
      </c>
      <c r="D1340" t="s">
        <v>9081</v>
      </c>
      <c r="E1340" s="271">
        <f t="shared" si="22"/>
        <v>4</v>
      </c>
    </row>
    <row r="1341" spans="1:5">
      <c r="A1341" s="5" t="s">
        <v>6926</v>
      </c>
      <c r="B1341" s="5" t="s">
        <v>2170</v>
      </c>
      <c r="C1341" s="5" t="s">
        <v>9082</v>
      </c>
      <c r="D1341" t="s">
        <v>9083</v>
      </c>
      <c r="E1341" s="271">
        <f t="shared" si="22"/>
        <v>4</v>
      </c>
    </row>
    <row r="1342" spans="1:5">
      <c r="A1342" s="5" t="s">
        <v>6930</v>
      </c>
      <c r="B1342" s="5" t="s">
        <v>2170</v>
      </c>
      <c r="C1342" s="5" t="s">
        <v>9084</v>
      </c>
      <c r="D1342" t="s">
        <v>9085</v>
      </c>
      <c r="E1342" s="271">
        <f t="shared" si="22"/>
        <v>4</v>
      </c>
    </row>
    <row r="1343" spans="1:5">
      <c r="A1343" t="s">
        <v>6930</v>
      </c>
      <c r="B1343" s="5" t="s">
        <v>2170</v>
      </c>
      <c r="C1343" s="5" t="s">
        <v>9086</v>
      </c>
      <c r="D1343" t="s">
        <v>9087</v>
      </c>
      <c r="E1343" s="271">
        <f t="shared" si="22"/>
        <v>4</v>
      </c>
    </row>
    <row r="1344" spans="1:5">
      <c r="A1344" t="s">
        <v>6939</v>
      </c>
      <c r="B1344" s="5" t="s">
        <v>2170</v>
      </c>
      <c r="C1344" s="5" t="s">
        <v>9088</v>
      </c>
      <c r="D1344" t="s">
        <v>9089</v>
      </c>
      <c r="E1344" s="271">
        <f t="shared" si="22"/>
        <v>4</v>
      </c>
    </row>
    <row r="1345" spans="1:5">
      <c r="A1345" t="s">
        <v>6939</v>
      </c>
      <c r="B1345" t="s">
        <v>2170</v>
      </c>
      <c r="C1345" s="5" t="s">
        <v>9090</v>
      </c>
      <c r="D1345" t="s">
        <v>9091</v>
      </c>
      <c r="E1345" s="271">
        <f t="shared" si="22"/>
        <v>4</v>
      </c>
    </row>
    <row r="1346" spans="1:5">
      <c r="A1346" t="s">
        <v>6939</v>
      </c>
      <c r="B1346" t="s">
        <v>2170</v>
      </c>
      <c r="C1346" s="5" t="s">
        <v>9092</v>
      </c>
      <c r="D1346" t="s">
        <v>9093</v>
      </c>
      <c r="E1346" s="271">
        <f t="shared" si="22"/>
        <v>4</v>
      </c>
    </row>
    <row r="1347" spans="1:5">
      <c r="A1347" t="s">
        <v>6943</v>
      </c>
      <c r="B1347" t="s">
        <v>2170</v>
      </c>
      <c r="C1347" s="5" t="s">
        <v>9094</v>
      </c>
      <c r="D1347" t="s">
        <v>9095</v>
      </c>
      <c r="E1347" s="271">
        <f t="shared" si="22"/>
        <v>4</v>
      </c>
    </row>
    <row r="1348" spans="1:5">
      <c r="A1348" s="5" t="s">
        <v>6943</v>
      </c>
      <c r="B1348" s="5" t="s">
        <v>2170</v>
      </c>
      <c r="C1348" s="5" t="s">
        <v>9096</v>
      </c>
      <c r="D1348" t="s">
        <v>9097</v>
      </c>
      <c r="E1348" s="271">
        <f t="shared" si="22"/>
        <v>4</v>
      </c>
    </row>
    <row r="1349" spans="1:5">
      <c r="A1349" s="5" t="s">
        <v>6943</v>
      </c>
      <c r="B1349" s="5" t="s">
        <v>2170</v>
      </c>
      <c r="C1349" s="5" t="s">
        <v>9098</v>
      </c>
      <c r="D1349" t="s">
        <v>9099</v>
      </c>
      <c r="E1349" s="271">
        <f t="shared" si="22"/>
        <v>4</v>
      </c>
    </row>
    <row r="1350" spans="1:5">
      <c r="A1350" s="5" t="s">
        <v>6943</v>
      </c>
      <c r="B1350" s="5" t="s">
        <v>2170</v>
      </c>
      <c r="C1350" s="5" t="s">
        <v>9100</v>
      </c>
      <c r="D1350" t="s">
        <v>9101</v>
      </c>
      <c r="E1350" s="271">
        <f t="shared" si="22"/>
        <v>4</v>
      </c>
    </row>
    <row r="1351" spans="1:5">
      <c r="A1351" s="5" t="s">
        <v>6943</v>
      </c>
      <c r="B1351" s="5" t="s">
        <v>2170</v>
      </c>
      <c r="C1351" s="5" t="s">
        <v>8389</v>
      </c>
      <c r="D1351" t="s">
        <v>8390</v>
      </c>
      <c r="E1351" s="271">
        <f t="shared" si="22"/>
        <v>4</v>
      </c>
    </row>
    <row r="1352" spans="1:5">
      <c r="A1352" s="5" t="s">
        <v>5067</v>
      </c>
      <c r="B1352" s="5" t="s">
        <v>2170</v>
      </c>
      <c r="C1352" s="5" t="s">
        <v>9102</v>
      </c>
      <c r="D1352" t="s">
        <v>9103</v>
      </c>
      <c r="E1352" s="271">
        <f t="shared" si="22"/>
        <v>4</v>
      </c>
    </row>
    <row r="1353" spans="1:5">
      <c r="A1353" s="5" t="s">
        <v>5067</v>
      </c>
      <c r="B1353" s="5" t="s">
        <v>2170</v>
      </c>
      <c r="C1353" s="5" t="s">
        <v>9104</v>
      </c>
      <c r="D1353" t="s">
        <v>9105</v>
      </c>
      <c r="E1353" s="271">
        <f t="shared" si="22"/>
        <v>4</v>
      </c>
    </row>
    <row r="1354" spans="1:5">
      <c r="A1354" t="s">
        <v>5067</v>
      </c>
      <c r="B1354" s="5" t="s">
        <v>2170</v>
      </c>
      <c r="C1354" s="5" t="s">
        <v>9106</v>
      </c>
      <c r="D1354" t="s">
        <v>9107</v>
      </c>
      <c r="E1354" s="271">
        <f t="shared" si="22"/>
        <v>4</v>
      </c>
    </row>
    <row r="1355" spans="1:5">
      <c r="A1355" t="s">
        <v>5067</v>
      </c>
      <c r="B1355" s="5" t="s">
        <v>2170</v>
      </c>
      <c r="C1355" s="5" t="s">
        <v>9108</v>
      </c>
      <c r="D1355" t="s">
        <v>9109</v>
      </c>
      <c r="E1355" s="271">
        <f t="shared" si="22"/>
        <v>4</v>
      </c>
    </row>
    <row r="1356" spans="1:5">
      <c r="A1356" s="5" t="s">
        <v>4884</v>
      </c>
      <c r="B1356" s="5" t="s">
        <v>2170</v>
      </c>
      <c r="C1356" s="5" t="s">
        <v>9110</v>
      </c>
      <c r="D1356" t="s">
        <v>9111</v>
      </c>
      <c r="E1356" s="271">
        <f t="shared" si="22"/>
        <v>4</v>
      </c>
    </row>
    <row r="1357" spans="1:5">
      <c r="A1357" s="5" t="s">
        <v>4884</v>
      </c>
      <c r="B1357" s="5" t="s">
        <v>2170</v>
      </c>
      <c r="C1357" s="5" t="s">
        <v>9112</v>
      </c>
      <c r="D1357" t="s">
        <v>9113</v>
      </c>
      <c r="E1357" s="271">
        <f t="shared" si="22"/>
        <v>4</v>
      </c>
    </row>
    <row r="1358" spans="1:5">
      <c r="A1358" s="5" t="s">
        <v>4884</v>
      </c>
      <c r="B1358" s="5" t="s">
        <v>2170</v>
      </c>
      <c r="C1358" s="5" t="s">
        <v>9114</v>
      </c>
      <c r="D1358" t="s">
        <v>9115</v>
      </c>
      <c r="E1358" s="271">
        <f t="shared" si="22"/>
        <v>4</v>
      </c>
    </row>
    <row r="1359" spans="1:5">
      <c r="A1359" s="5" t="s">
        <v>4884</v>
      </c>
      <c r="B1359" s="5" t="s">
        <v>2170</v>
      </c>
      <c r="C1359" s="5" t="s">
        <v>9116</v>
      </c>
      <c r="D1359" t="s">
        <v>9117</v>
      </c>
      <c r="E1359" s="271">
        <f t="shared" si="22"/>
        <v>4</v>
      </c>
    </row>
    <row r="1360" spans="1:5">
      <c r="A1360" s="5" t="s">
        <v>4884</v>
      </c>
      <c r="B1360" s="5" t="s">
        <v>2170</v>
      </c>
      <c r="C1360" s="5" t="s">
        <v>9118</v>
      </c>
      <c r="D1360" t="s">
        <v>9119</v>
      </c>
      <c r="E1360" s="271">
        <f t="shared" si="22"/>
        <v>4</v>
      </c>
    </row>
    <row r="1361" spans="1:5">
      <c r="A1361" t="s">
        <v>4884</v>
      </c>
      <c r="B1361" s="5" t="s">
        <v>2170</v>
      </c>
      <c r="C1361" s="5" t="s">
        <v>9120</v>
      </c>
      <c r="D1361" t="s">
        <v>9121</v>
      </c>
      <c r="E1361" s="271">
        <f t="shared" si="22"/>
        <v>4</v>
      </c>
    </row>
    <row r="1362" spans="1:5">
      <c r="A1362" t="s">
        <v>2954</v>
      </c>
      <c r="B1362" s="5" t="s">
        <v>2170</v>
      </c>
      <c r="C1362" s="5" t="s">
        <v>9122</v>
      </c>
      <c r="D1362" t="s">
        <v>9123</v>
      </c>
      <c r="E1362" s="271">
        <f t="shared" si="22"/>
        <v>4</v>
      </c>
    </row>
    <row r="1363" spans="1:5">
      <c r="A1363" t="s">
        <v>2954</v>
      </c>
      <c r="B1363" t="s">
        <v>2170</v>
      </c>
      <c r="C1363" s="5" t="s">
        <v>9124</v>
      </c>
      <c r="D1363" t="s">
        <v>9125</v>
      </c>
      <c r="E1363" s="271">
        <f t="shared" si="22"/>
        <v>4</v>
      </c>
    </row>
    <row r="1364" spans="1:5">
      <c r="A1364" t="s">
        <v>2954</v>
      </c>
      <c r="B1364" t="s">
        <v>2170</v>
      </c>
      <c r="C1364" s="5" t="s">
        <v>9126</v>
      </c>
      <c r="D1364" t="s">
        <v>9127</v>
      </c>
      <c r="E1364" s="271">
        <f t="shared" si="22"/>
        <v>4</v>
      </c>
    </row>
    <row r="1365" spans="1:5">
      <c r="A1365" t="s">
        <v>2954</v>
      </c>
      <c r="B1365" t="s">
        <v>2170</v>
      </c>
      <c r="C1365" s="79" t="s">
        <v>9128</v>
      </c>
      <c r="D1365" t="s">
        <v>9129</v>
      </c>
      <c r="E1365" s="271">
        <f t="shared" si="22"/>
        <v>4</v>
      </c>
    </row>
    <row r="1366" spans="1:5">
      <c r="A1366" t="s">
        <v>2954</v>
      </c>
      <c r="B1366" t="s">
        <v>2170</v>
      </c>
      <c r="C1366" s="79" t="s">
        <v>9130</v>
      </c>
      <c r="D1366" t="s">
        <v>9127</v>
      </c>
      <c r="E1366" s="271">
        <f t="shared" si="22"/>
        <v>4</v>
      </c>
    </row>
    <row r="1367" spans="1:5">
      <c r="A1367" t="s">
        <v>2954</v>
      </c>
      <c r="B1367" t="s">
        <v>2170</v>
      </c>
      <c r="C1367" s="5" t="s">
        <v>9131</v>
      </c>
      <c r="D1367" t="s">
        <v>9129</v>
      </c>
      <c r="E1367" s="271">
        <f t="shared" si="22"/>
        <v>4</v>
      </c>
    </row>
    <row r="1368" spans="1:5">
      <c r="A1368" t="s">
        <v>2954</v>
      </c>
      <c r="B1368" t="s">
        <v>2170</v>
      </c>
      <c r="C1368" s="79" t="s">
        <v>9132</v>
      </c>
      <c r="D1368" t="s">
        <v>9133</v>
      </c>
      <c r="E1368" s="271">
        <f t="shared" si="22"/>
        <v>4</v>
      </c>
    </row>
    <row r="1369" spans="1:5">
      <c r="A1369" t="s">
        <v>2954</v>
      </c>
      <c r="B1369" t="s">
        <v>2170</v>
      </c>
      <c r="C1369" s="79" t="s">
        <v>9134</v>
      </c>
      <c r="D1369" t="s">
        <v>9135</v>
      </c>
      <c r="E1369" s="271">
        <f t="shared" si="22"/>
        <v>4</v>
      </c>
    </row>
    <row r="1370" spans="1:5">
      <c r="A1370" s="5" t="s">
        <v>2954</v>
      </c>
      <c r="B1370" s="5" t="s">
        <v>2170</v>
      </c>
      <c r="C1370" s="5" t="s">
        <v>7881</v>
      </c>
      <c r="D1370" t="s">
        <v>9136</v>
      </c>
      <c r="E1370" s="271">
        <f t="shared" si="22"/>
        <v>4</v>
      </c>
    </row>
    <row r="1371" spans="1:5">
      <c r="A1371" s="5" t="s">
        <v>2954</v>
      </c>
      <c r="B1371" s="5" t="s">
        <v>2170</v>
      </c>
      <c r="C1371" s="5" t="s">
        <v>9137</v>
      </c>
      <c r="D1371" t="s">
        <v>9138</v>
      </c>
      <c r="E1371" s="271">
        <f t="shared" si="22"/>
        <v>4</v>
      </c>
    </row>
    <row r="1372" spans="1:5">
      <c r="A1372" t="s">
        <v>2954</v>
      </c>
      <c r="B1372" t="s">
        <v>2170</v>
      </c>
      <c r="C1372" s="79" t="s">
        <v>7322</v>
      </c>
      <c r="D1372" t="s">
        <v>9139</v>
      </c>
      <c r="E1372" s="271">
        <f t="shared" si="22"/>
        <v>4</v>
      </c>
    </row>
    <row r="1373" spans="1:5">
      <c r="A1373" t="s">
        <v>2954</v>
      </c>
      <c r="B1373" t="s">
        <v>2170</v>
      </c>
      <c r="C1373" s="79" t="s">
        <v>9140</v>
      </c>
      <c r="D1373" t="s">
        <v>9141</v>
      </c>
      <c r="E1373" s="271">
        <f t="shared" si="22"/>
        <v>4</v>
      </c>
    </row>
    <row r="1374" spans="1:5">
      <c r="A1374" s="5" t="s">
        <v>2954</v>
      </c>
      <c r="B1374" s="5" t="s">
        <v>2170</v>
      </c>
      <c r="C1374" s="5" t="s">
        <v>9142</v>
      </c>
      <c r="D1374" t="s">
        <v>9143</v>
      </c>
      <c r="E1374" s="271">
        <f t="shared" ref="E1374:E1437" si="23">LEN(C1374)</f>
        <v>4</v>
      </c>
    </row>
    <row r="1375" spans="1:5">
      <c r="A1375" t="s">
        <v>2954</v>
      </c>
      <c r="B1375" t="s">
        <v>2170</v>
      </c>
      <c r="C1375" s="79" t="s">
        <v>9144</v>
      </c>
      <c r="D1375" t="s">
        <v>9145</v>
      </c>
      <c r="E1375" s="271">
        <f t="shared" si="23"/>
        <v>4</v>
      </c>
    </row>
    <row r="1376" spans="1:5">
      <c r="A1376" s="5" t="s">
        <v>2954</v>
      </c>
      <c r="B1376" s="5" t="s">
        <v>2170</v>
      </c>
      <c r="C1376" s="5" t="s">
        <v>9146</v>
      </c>
      <c r="D1376" t="s">
        <v>9147</v>
      </c>
      <c r="E1376" s="271">
        <f t="shared" si="23"/>
        <v>4</v>
      </c>
    </row>
    <row r="1377" spans="1:5">
      <c r="A1377" s="5" t="s">
        <v>2954</v>
      </c>
      <c r="B1377" s="5" t="s">
        <v>2170</v>
      </c>
      <c r="C1377" s="5" t="s">
        <v>8843</v>
      </c>
      <c r="D1377" t="s">
        <v>8844</v>
      </c>
      <c r="E1377" s="271">
        <f t="shared" si="23"/>
        <v>4</v>
      </c>
    </row>
    <row r="1378" spans="1:5">
      <c r="A1378" t="s">
        <v>2954</v>
      </c>
      <c r="B1378" t="s">
        <v>2170</v>
      </c>
      <c r="C1378" s="79" t="s">
        <v>9148</v>
      </c>
      <c r="D1378" t="s">
        <v>9149</v>
      </c>
      <c r="E1378" s="271">
        <f t="shared" si="23"/>
        <v>4</v>
      </c>
    </row>
    <row r="1379" spans="1:5">
      <c r="A1379" s="5" t="s">
        <v>2954</v>
      </c>
      <c r="B1379" s="5" t="s">
        <v>2170</v>
      </c>
      <c r="C1379" s="5" t="s">
        <v>9150</v>
      </c>
      <c r="D1379" t="s">
        <v>9151</v>
      </c>
      <c r="E1379" s="271">
        <f t="shared" si="23"/>
        <v>4</v>
      </c>
    </row>
    <row r="1380" spans="1:5">
      <c r="A1380" t="s">
        <v>2954</v>
      </c>
      <c r="B1380" s="5" t="s">
        <v>2170</v>
      </c>
      <c r="C1380" s="5" t="s">
        <v>9152</v>
      </c>
      <c r="D1380" t="s">
        <v>9153</v>
      </c>
      <c r="E1380" s="271">
        <f t="shared" si="23"/>
        <v>4</v>
      </c>
    </row>
    <row r="1381" spans="1:5">
      <c r="A1381" t="s">
        <v>2954</v>
      </c>
      <c r="B1381" s="5" t="s">
        <v>2170</v>
      </c>
      <c r="C1381" s="5" t="s">
        <v>9154</v>
      </c>
      <c r="D1381" t="s">
        <v>9155</v>
      </c>
      <c r="E1381" s="271">
        <f t="shared" si="23"/>
        <v>4</v>
      </c>
    </row>
    <row r="1382" spans="1:5">
      <c r="A1382" t="s">
        <v>2954</v>
      </c>
      <c r="B1382" t="s">
        <v>2170</v>
      </c>
      <c r="C1382" s="79" t="s">
        <v>9156</v>
      </c>
      <c r="D1382" t="s">
        <v>9157</v>
      </c>
      <c r="E1382" s="271">
        <f t="shared" si="23"/>
        <v>4</v>
      </c>
    </row>
    <row r="1383" spans="1:5">
      <c r="A1383" t="s">
        <v>2954</v>
      </c>
      <c r="B1383" t="s">
        <v>2170</v>
      </c>
      <c r="C1383" s="79" t="s">
        <v>9158</v>
      </c>
      <c r="D1383" t="s">
        <v>9159</v>
      </c>
      <c r="E1383" s="271">
        <f t="shared" si="23"/>
        <v>4</v>
      </c>
    </row>
    <row r="1384" spans="1:5">
      <c r="A1384" t="s">
        <v>2954</v>
      </c>
      <c r="B1384" t="s">
        <v>2170</v>
      </c>
      <c r="C1384" s="5" t="s">
        <v>9160</v>
      </c>
      <c r="D1384" t="s">
        <v>9161</v>
      </c>
      <c r="E1384" s="271">
        <f t="shared" si="23"/>
        <v>4</v>
      </c>
    </row>
    <row r="1385" spans="1:5">
      <c r="A1385" t="s">
        <v>2903</v>
      </c>
      <c r="B1385" t="s">
        <v>2170</v>
      </c>
      <c r="C1385" s="5" t="s">
        <v>9162</v>
      </c>
      <c r="D1385" t="s">
        <v>9163</v>
      </c>
      <c r="E1385" s="271">
        <f t="shared" si="23"/>
        <v>4</v>
      </c>
    </row>
    <row r="1386" spans="1:5">
      <c r="A1386" t="s">
        <v>2903</v>
      </c>
      <c r="B1386" t="s">
        <v>2170</v>
      </c>
      <c r="C1386" s="5" t="s">
        <v>9164</v>
      </c>
      <c r="D1386" t="s">
        <v>9165</v>
      </c>
      <c r="E1386" s="271">
        <f t="shared" si="23"/>
        <v>4</v>
      </c>
    </row>
    <row r="1387" spans="1:5">
      <c r="A1387" s="5" t="s">
        <v>2903</v>
      </c>
      <c r="B1387" s="5" t="s">
        <v>2170</v>
      </c>
      <c r="C1387" s="5" t="s">
        <v>9166</v>
      </c>
      <c r="D1387" t="s">
        <v>9167</v>
      </c>
      <c r="E1387" s="271">
        <f t="shared" si="23"/>
        <v>4</v>
      </c>
    </row>
    <row r="1388" spans="1:5">
      <c r="A1388" s="5" t="s">
        <v>2903</v>
      </c>
      <c r="B1388" s="5" t="s">
        <v>2170</v>
      </c>
      <c r="C1388" s="5" t="s">
        <v>9168</v>
      </c>
      <c r="D1388" t="s">
        <v>9169</v>
      </c>
      <c r="E1388" s="271">
        <f t="shared" si="23"/>
        <v>4</v>
      </c>
    </row>
    <row r="1389" spans="1:5">
      <c r="A1389" s="5" t="s">
        <v>2903</v>
      </c>
      <c r="B1389" s="5" t="s">
        <v>2170</v>
      </c>
      <c r="C1389" s="5" t="s">
        <v>9170</v>
      </c>
      <c r="D1389" t="s">
        <v>9171</v>
      </c>
      <c r="E1389" s="271">
        <f t="shared" si="23"/>
        <v>4</v>
      </c>
    </row>
    <row r="1390" spans="1:5">
      <c r="A1390" s="5" t="s">
        <v>2903</v>
      </c>
      <c r="B1390" s="5" t="s">
        <v>2170</v>
      </c>
      <c r="C1390" s="5" t="s">
        <v>9172</v>
      </c>
      <c r="D1390" t="s">
        <v>9173</v>
      </c>
      <c r="E1390" s="271">
        <f t="shared" si="23"/>
        <v>4</v>
      </c>
    </row>
    <row r="1391" spans="1:5">
      <c r="A1391" s="5" t="s">
        <v>2903</v>
      </c>
      <c r="B1391" s="5" t="s">
        <v>2170</v>
      </c>
      <c r="C1391" s="5" t="s">
        <v>9174</v>
      </c>
      <c r="D1391" t="s">
        <v>9175</v>
      </c>
      <c r="E1391" s="271">
        <f t="shared" si="23"/>
        <v>4</v>
      </c>
    </row>
    <row r="1392" spans="1:5">
      <c r="A1392" s="5" t="s">
        <v>2903</v>
      </c>
      <c r="B1392" s="5" t="s">
        <v>2170</v>
      </c>
      <c r="C1392" s="5" t="s">
        <v>9176</v>
      </c>
      <c r="D1392" t="s">
        <v>9177</v>
      </c>
      <c r="E1392" s="271">
        <f t="shared" si="23"/>
        <v>4</v>
      </c>
    </row>
    <row r="1393" spans="1:5">
      <c r="A1393" t="s">
        <v>2903</v>
      </c>
      <c r="B1393" s="5" t="s">
        <v>2170</v>
      </c>
      <c r="C1393" s="5" t="s">
        <v>9178</v>
      </c>
      <c r="D1393" t="s">
        <v>9179</v>
      </c>
      <c r="E1393" s="271">
        <f t="shared" si="23"/>
        <v>4</v>
      </c>
    </row>
    <row r="1394" spans="1:5">
      <c r="A1394" t="s">
        <v>2903</v>
      </c>
      <c r="B1394" s="5" t="s">
        <v>2170</v>
      </c>
      <c r="C1394" s="5" t="s">
        <v>9180</v>
      </c>
      <c r="D1394" t="s">
        <v>9181</v>
      </c>
      <c r="E1394" s="271">
        <f t="shared" si="23"/>
        <v>4</v>
      </c>
    </row>
    <row r="1395" spans="1:5">
      <c r="A1395" t="s">
        <v>2903</v>
      </c>
      <c r="B1395" t="s">
        <v>2170</v>
      </c>
      <c r="C1395" s="5" t="s">
        <v>9182</v>
      </c>
      <c r="D1395" t="s">
        <v>9183</v>
      </c>
      <c r="E1395" s="271">
        <f t="shared" si="23"/>
        <v>4</v>
      </c>
    </row>
    <row r="1396" spans="1:5">
      <c r="A1396" t="s">
        <v>2903</v>
      </c>
      <c r="B1396" t="s">
        <v>2170</v>
      </c>
      <c r="C1396" s="5" t="s">
        <v>9184</v>
      </c>
      <c r="D1396" t="s">
        <v>9185</v>
      </c>
      <c r="E1396" s="271">
        <f t="shared" si="23"/>
        <v>4</v>
      </c>
    </row>
    <row r="1397" spans="1:5">
      <c r="A1397" t="s">
        <v>2903</v>
      </c>
      <c r="B1397" t="s">
        <v>2170</v>
      </c>
      <c r="C1397" s="5" t="s">
        <v>9186</v>
      </c>
      <c r="D1397" t="s">
        <v>9187</v>
      </c>
      <c r="E1397" s="271">
        <f t="shared" si="23"/>
        <v>4</v>
      </c>
    </row>
    <row r="1398" spans="1:5">
      <c r="A1398" s="5" t="s">
        <v>2903</v>
      </c>
      <c r="B1398" s="5" t="s">
        <v>2170</v>
      </c>
      <c r="C1398" s="5" t="s">
        <v>9188</v>
      </c>
      <c r="D1398" t="s">
        <v>9189</v>
      </c>
      <c r="E1398" s="271">
        <f t="shared" si="23"/>
        <v>4</v>
      </c>
    </row>
    <row r="1399" spans="1:5">
      <c r="A1399" s="5" t="s">
        <v>2903</v>
      </c>
      <c r="B1399" s="5" t="s">
        <v>2170</v>
      </c>
      <c r="C1399" s="5" t="s">
        <v>9190</v>
      </c>
      <c r="D1399" t="s">
        <v>9191</v>
      </c>
      <c r="E1399" s="271">
        <f t="shared" si="23"/>
        <v>4</v>
      </c>
    </row>
    <row r="1400" spans="1:5">
      <c r="A1400" s="5" t="s">
        <v>6055</v>
      </c>
      <c r="B1400" t="s">
        <v>2170</v>
      </c>
      <c r="C1400" s="5" t="s">
        <v>9192</v>
      </c>
      <c r="D1400" t="s">
        <v>8406</v>
      </c>
      <c r="E1400" s="271">
        <f t="shared" si="23"/>
        <v>4</v>
      </c>
    </row>
    <row r="1401" spans="1:5">
      <c r="A1401" s="5" t="s">
        <v>6055</v>
      </c>
      <c r="B1401" s="5" t="s">
        <v>2170</v>
      </c>
      <c r="C1401" s="5" t="s">
        <v>7276</v>
      </c>
      <c r="D1401" t="s">
        <v>7572</v>
      </c>
      <c r="E1401" s="271">
        <f t="shared" si="23"/>
        <v>4</v>
      </c>
    </row>
    <row r="1402" spans="1:5">
      <c r="A1402" s="5" t="s">
        <v>5598</v>
      </c>
      <c r="B1402" s="5" t="s">
        <v>2170</v>
      </c>
      <c r="C1402" s="5" t="s">
        <v>9193</v>
      </c>
      <c r="D1402" t="s">
        <v>9194</v>
      </c>
      <c r="E1402" s="271">
        <f t="shared" si="23"/>
        <v>4</v>
      </c>
    </row>
    <row r="1403" spans="1:5">
      <c r="A1403" s="5" t="s">
        <v>5598</v>
      </c>
      <c r="B1403" s="5" t="s">
        <v>2170</v>
      </c>
      <c r="C1403" s="5" t="s">
        <v>9195</v>
      </c>
      <c r="D1403" t="s">
        <v>9196</v>
      </c>
      <c r="E1403" s="271">
        <f t="shared" si="23"/>
        <v>4</v>
      </c>
    </row>
    <row r="1404" spans="1:5">
      <c r="A1404" s="5" t="s">
        <v>5598</v>
      </c>
      <c r="B1404" s="5" t="s">
        <v>2170</v>
      </c>
      <c r="C1404" s="5" t="s">
        <v>9197</v>
      </c>
      <c r="D1404" t="s">
        <v>9198</v>
      </c>
      <c r="E1404" s="271">
        <f t="shared" si="23"/>
        <v>4</v>
      </c>
    </row>
    <row r="1405" spans="1:5">
      <c r="A1405" s="5" t="s">
        <v>5598</v>
      </c>
      <c r="B1405" s="5" t="s">
        <v>2170</v>
      </c>
      <c r="C1405" s="5" t="s">
        <v>9199</v>
      </c>
      <c r="D1405" t="s">
        <v>9200</v>
      </c>
      <c r="E1405" s="271">
        <f t="shared" si="23"/>
        <v>4</v>
      </c>
    </row>
    <row r="1406" spans="1:5">
      <c r="A1406" t="s">
        <v>5598</v>
      </c>
      <c r="B1406" s="5" t="s">
        <v>2170</v>
      </c>
      <c r="C1406" s="5" t="s">
        <v>9201</v>
      </c>
      <c r="D1406" t="s">
        <v>9202</v>
      </c>
      <c r="E1406" s="271">
        <f t="shared" si="23"/>
        <v>4</v>
      </c>
    </row>
    <row r="1407" spans="1:5">
      <c r="A1407" t="s">
        <v>5598</v>
      </c>
      <c r="B1407" s="5" t="s">
        <v>2170</v>
      </c>
      <c r="C1407" s="5" t="s">
        <v>9203</v>
      </c>
      <c r="D1407" t="s">
        <v>9204</v>
      </c>
      <c r="E1407" s="271">
        <f t="shared" si="23"/>
        <v>4</v>
      </c>
    </row>
    <row r="1408" spans="1:5">
      <c r="A1408" t="s">
        <v>5598</v>
      </c>
      <c r="B1408" t="s">
        <v>2170</v>
      </c>
      <c r="C1408" s="5" t="s">
        <v>9205</v>
      </c>
      <c r="D1408" t="s">
        <v>9206</v>
      </c>
      <c r="E1408" s="271">
        <f t="shared" si="23"/>
        <v>4</v>
      </c>
    </row>
    <row r="1409" spans="1:5">
      <c r="A1409" t="s">
        <v>5598</v>
      </c>
      <c r="B1409" t="s">
        <v>2170</v>
      </c>
      <c r="C1409" s="5" t="s">
        <v>9207</v>
      </c>
      <c r="D1409" t="s">
        <v>9208</v>
      </c>
      <c r="E1409" s="271">
        <f t="shared" si="23"/>
        <v>4</v>
      </c>
    </row>
    <row r="1410" spans="1:5">
      <c r="A1410" t="s">
        <v>5598</v>
      </c>
      <c r="B1410" t="s">
        <v>2170</v>
      </c>
      <c r="C1410" s="5" t="s">
        <v>9209</v>
      </c>
      <c r="D1410" t="s">
        <v>9210</v>
      </c>
      <c r="E1410" s="271">
        <f t="shared" si="23"/>
        <v>4</v>
      </c>
    </row>
    <row r="1411" spans="1:5">
      <c r="A1411" s="5" t="s">
        <v>5601</v>
      </c>
      <c r="B1411" s="5" t="s">
        <v>2170</v>
      </c>
      <c r="C1411" s="5" t="s">
        <v>8407</v>
      </c>
      <c r="D1411" t="s">
        <v>9211</v>
      </c>
      <c r="E1411" s="271">
        <f t="shared" si="23"/>
        <v>4</v>
      </c>
    </row>
    <row r="1412" spans="1:5">
      <c r="A1412" s="5" t="s">
        <v>5601</v>
      </c>
      <c r="B1412" s="5" t="s">
        <v>2170</v>
      </c>
      <c r="C1412" s="5" t="s">
        <v>8409</v>
      </c>
      <c r="D1412" t="s">
        <v>9212</v>
      </c>
      <c r="E1412" s="271">
        <f t="shared" si="23"/>
        <v>4</v>
      </c>
    </row>
    <row r="1413" spans="1:5">
      <c r="A1413" s="5" t="s">
        <v>5601</v>
      </c>
      <c r="B1413" s="5" t="s">
        <v>2170</v>
      </c>
      <c r="C1413" s="5" t="s">
        <v>9213</v>
      </c>
      <c r="D1413" t="s">
        <v>9214</v>
      </c>
      <c r="E1413" s="271">
        <f t="shared" si="23"/>
        <v>4</v>
      </c>
    </row>
    <row r="1414" spans="1:5">
      <c r="A1414" s="5" t="s">
        <v>5601</v>
      </c>
      <c r="B1414" s="5" t="s">
        <v>2170</v>
      </c>
      <c r="C1414" s="5" t="s">
        <v>9215</v>
      </c>
      <c r="D1414" t="s">
        <v>9216</v>
      </c>
      <c r="E1414" s="271">
        <f t="shared" si="23"/>
        <v>4</v>
      </c>
    </row>
    <row r="1415" spans="1:5">
      <c r="A1415" s="5" t="s">
        <v>5601</v>
      </c>
      <c r="B1415" s="5" t="s">
        <v>2170</v>
      </c>
      <c r="C1415" s="5" t="s">
        <v>9217</v>
      </c>
      <c r="D1415" t="s">
        <v>9218</v>
      </c>
      <c r="E1415" s="271">
        <f t="shared" si="23"/>
        <v>4</v>
      </c>
    </row>
    <row r="1416" spans="1:5">
      <c r="A1416" s="5" t="s">
        <v>5601</v>
      </c>
      <c r="B1416" s="5" t="s">
        <v>2170</v>
      </c>
      <c r="C1416" s="5" t="s">
        <v>9219</v>
      </c>
      <c r="D1416" t="s">
        <v>9220</v>
      </c>
      <c r="E1416" s="271">
        <f t="shared" si="23"/>
        <v>4</v>
      </c>
    </row>
    <row r="1417" spans="1:5">
      <c r="A1417" t="s">
        <v>5601</v>
      </c>
      <c r="B1417" s="5" t="s">
        <v>2170</v>
      </c>
      <c r="C1417" s="5" t="s">
        <v>8411</v>
      </c>
      <c r="D1417" t="s">
        <v>9221</v>
      </c>
      <c r="E1417" s="271">
        <f t="shared" si="23"/>
        <v>4</v>
      </c>
    </row>
    <row r="1418" spans="1:5">
      <c r="A1418" t="s">
        <v>5601</v>
      </c>
      <c r="B1418" s="5" t="s">
        <v>2170</v>
      </c>
      <c r="C1418" s="5" t="s">
        <v>8413</v>
      </c>
      <c r="D1418" t="s">
        <v>9222</v>
      </c>
      <c r="E1418" s="271">
        <f t="shared" si="23"/>
        <v>4</v>
      </c>
    </row>
    <row r="1419" spans="1:5">
      <c r="A1419" t="s">
        <v>5601</v>
      </c>
      <c r="B1419" t="s">
        <v>2170</v>
      </c>
      <c r="C1419" s="5" t="s">
        <v>9223</v>
      </c>
      <c r="D1419" t="s">
        <v>9224</v>
      </c>
      <c r="E1419" s="271">
        <f t="shared" si="23"/>
        <v>4</v>
      </c>
    </row>
    <row r="1420" spans="1:5">
      <c r="A1420" t="s">
        <v>5601</v>
      </c>
      <c r="B1420" t="s">
        <v>2170</v>
      </c>
      <c r="C1420" s="5" t="s">
        <v>9225</v>
      </c>
      <c r="D1420" t="s">
        <v>9226</v>
      </c>
      <c r="E1420" s="271">
        <f t="shared" si="23"/>
        <v>4</v>
      </c>
    </row>
    <row r="1421" spans="1:5">
      <c r="A1421" t="s">
        <v>5070</v>
      </c>
      <c r="B1421" t="s">
        <v>2170</v>
      </c>
      <c r="C1421" s="5" t="s">
        <v>9227</v>
      </c>
      <c r="D1421" t="s">
        <v>9228</v>
      </c>
      <c r="E1421" s="271">
        <f t="shared" si="23"/>
        <v>4</v>
      </c>
    </row>
    <row r="1422" spans="1:5">
      <c r="A1422" s="5" t="s">
        <v>5070</v>
      </c>
      <c r="B1422" s="5" t="s">
        <v>2170</v>
      </c>
      <c r="C1422" s="5" t="s">
        <v>9229</v>
      </c>
      <c r="D1422" t="s">
        <v>9230</v>
      </c>
      <c r="E1422" s="271">
        <f t="shared" si="23"/>
        <v>4</v>
      </c>
    </row>
    <row r="1423" spans="1:5">
      <c r="A1423" s="5" t="s">
        <v>5070</v>
      </c>
      <c r="B1423" s="5" t="s">
        <v>2170</v>
      </c>
      <c r="C1423" s="5" t="s">
        <v>9231</v>
      </c>
      <c r="D1423" t="s">
        <v>9232</v>
      </c>
      <c r="E1423" s="271">
        <f t="shared" si="23"/>
        <v>4</v>
      </c>
    </row>
    <row r="1424" spans="1:5">
      <c r="A1424" s="5" t="s">
        <v>5070</v>
      </c>
      <c r="B1424" s="5" t="s">
        <v>2170</v>
      </c>
      <c r="C1424" s="5" t="s">
        <v>9233</v>
      </c>
      <c r="D1424" t="s">
        <v>9234</v>
      </c>
      <c r="E1424" s="271">
        <f t="shared" si="23"/>
        <v>4</v>
      </c>
    </row>
    <row r="1425" spans="1:5">
      <c r="A1425" s="5" t="s">
        <v>5070</v>
      </c>
      <c r="B1425" s="5" t="s">
        <v>2170</v>
      </c>
      <c r="C1425" s="5" t="s">
        <v>9235</v>
      </c>
      <c r="D1425" t="s">
        <v>9236</v>
      </c>
      <c r="E1425" s="271">
        <f t="shared" si="23"/>
        <v>4</v>
      </c>
    </row>
    <row r="1426" spans="1:5">
      <c r="A1426" s="5" t="s">
        <v>5070</v>
      </c>
      <c r="B1426" s="5" t="s">
        <v>2170</v>
      </c>
      <c r="C1426" s="5" t="s">
        <v>9237</v>
      </c>
      <c r="D1426" t="s">
        <v>9238</v>
      </c>
      <c r="E1426" s="271">
        <f t="shared" si="23"/>
        <v>4</v>
      </c>
    </row>
    <row r="1427" spans="1:5">
      <c r="A1427" s="5" t="s">
        <v>5070</v>
      </c>
      <c r="B1427" s="5" t="s">
        <v>2170</v>
      </c>
      <c r="C1427" s="5" t="s">
        <v>9239</v>
      </c>
      <c r="D1427" t="s">
        <v>9240</v>
      </c>
      <c r="E1427" s="271">
        <f t="shared" si="23"/>
        <v>4</v>
      </c>
    </row>
    <row r="1428" spans="1:5">
      <c r="A1428" t="s">
        <v>5070</v>
      </c>
      <c r="B1428" s="5" t="s">
        <v>2170</v>
      </c>
      <c r="C1428" s="5" t="s">
        <v>9241</v>
      </c>
      <c r="D1428" t="s">
        <v>9242</v>
      </c>
      <c r="E1428" s="271">
        <f t="shared" si="23"/>
        <v>4</v>
      </c>
    </row>
    <row r="1429" spans="1:5">
      <c r="A1429" t="s">
        <v>5070</v>
      </c>
      <c r="B1429" s="5" t="s">
        <v>2170</v>
      </c>
      <c r="C1429" s="5" t="s">
        <v>9243</v>
      </c>
      <c r="D1429" t="s">
        <v>9244</v>
      </c>
      <c r="E1429" s="271">
        <f t="shared" si="23"/>
        <v>4</v>
      </c>
    </row>
    <row r="1430" spans="1:5">
      <c r="A1430" t="s">
        <v>5070</v>
      </c>
      <c r="B1430" t="s">
        <v>2170</v>
      </c>
      <c r="C1430" s="5" t="s">
        <v>9245</v>
      </c>
      <c r="D1430" t="s">
        <v>9246</v>
      </c>
      <c r="E1430" s="271">
        <f t="shared" si="23"/>
        <v>4</v>
      </c>
    </row>
    <row r="1431" spans="1:5">
      <c r="A1431" t="s">
        <v>5070</v>
      </c>
      <c r="B1431" t="s">
        <v>2170</v>
      </c>
      <c r="C1431" s="5" t="s">
        <v>9247</v>
      </c>
      <c r="D1431" t="s">
        <v>9248</v>
      </c>
      <c r="E1431" s="271">
        <f t="shared" si="23"/>
        <v>4</v>
      </c>
    </row>
    <row r="1432" spans="1:5">
      <c r="A1432" t="s">
        <v>5070</v>
      </c>
      <c r="B1432" t="s">
        <v>2170</v>
      </c>
      <c r="C1432" s="5" t="s">
        <v>9249</v>
      </c>
      <c r="D1432" t="s">
        <v>9250</v>
      </c>
      <c r="E1432" s="271">
        <f t="shared" si="23"/>
        <v>4</v>
      </c>
    </row>
    <row r="1433" spans="1:5">
      <c r="A1433" s="5" t="s">
        <v>5070</v>
      </c>
      <c r="B1433" s="5" t="s">
        <v>2170</v>
      </c>
      <c r="C1433" s="5" t="s">
        <v>9251</v>
      </c>
      <c r="D1433" t="s">
        <v>9252</v>
      </c>
      <c r="E1433" s="271">
        <f t="shared" si="23"/>
        <v>4</v>
      </c>
    </row>
    <row r="1434" spans="1:5">
      <c r="A1434" s="5" t="s">
        <v>2968</v>
      </c>
      <c r="B1434" s="5" t="s">
        <v>2170</v>
      </c>
      <c r="C1434" s="5" t="s">
        <v>9253</v>
      </c>
      <c r="D1434" t="s">
        <v>9254</v>
      </c>
      <c r="E1434" s="271">
        <f t="shared" si="23"/>
        <v>4</v>
      </c>
    </row>
    <row r="1435" spans="1:5">
      <c r="A1435" s="5" t="s">
        <v>2968</v>
      </c>
      <c r="B1435" s="5" t="s">
        <v>2170</v>
      </c>
      <c r="C1435" s="5" t="s">
        <v>7408</v>
      </c>
      <c r="D1435" t="s">
        <v>7642</v>
      </c>
      <c r="E1435" s="271">
        <f t="shared" si="23"/>
        <v>4</v>
      </c>
    </row>
    <row r="1436" spans="1:5">
      <c r="A1436" s="5" t="s">
        <v>2968</v>
      </c>
      <c r="B1436" s="5" t="s">
        <v>2170</v>
      </c>
      <c r="C1436" s="5" t="s">
        <v>9255</v>
      </c>
      <c r="D1436" t="s">
        <v>9256</v>
      </c>
      <c r="E1436" s="271">
        <f t="shared" si="23"/>
        <v>4</v>
      </c>
    </row>
    <row r="1437" spans="1:5">
      <c r="A1437" t="s">
        <v>2968</v>
      </c>
      <c r="B1437" s="5" t="s">
        <v>2170</v>
      </c>
      <c r="C1437" s="5" t="s">
        <v>9257</v>
      </c>
      <c r="D1437" t="s">
        <v>9258</v>
      </c>
      <c r="E1437" s="271">
        <f t="shared" si="23"/>
        <v>4</v>
      </c>
    </row>
    <row r="1438" spans="1:5">
      <c r="A1438" t="s">
        <v>2968</v>
      </c>
      <c r="B1438" s="5" t="s">
        <v>2170</v>
      </c>
      <c r="C1438" s="5" t="s">
        <v>7378</v>
      </c>
      <c r="D1438" t="s">
        <v>7050</v>
      </c>
      <c r="E1438" s="271">
        <f t="shared" ref="E1438:E1501" si="24">LEN(C1438)</f>
        <v>4</v>
      </c>
    </row>
    <row r="1439" spans="1:5">
      <c r="A1439" t="s">
        <v>2972</v>
      </c>
      <c r="B1439" t="s">
        <v>2170</v>
      </c>
      <c r="C1439" s="5" t="s">
        <v>9259</v>
      </c>
      <c r="D1439" t="s">
        <v>9260</v>
      </c>
      <c r="E1439" s="271">
        <f t="shared" si="24"/>
        <v>4</v>
      </c>
    </row>
    <row r="1440" spans="1:5">
      <c r="A1440" t="s">
        <v>2972</v>
      </c>
      <c r="B1440" t="s">
        <v>2170</v>
      </c>
      <c r="C1440" s="5" t="s">
        <v>9261</v>
      </c>
      <c r="D1440" t="s">
        <v>9262</v>
      </c>
      <c r="E1440" s="271">
        <f t="shared" si="24"/>
        <v>4</v>
      </c>
    </row>
    <row r="1441" spans="1:5">
      <c r="A1441" t="s">
        <v>2972</v>
      </c>
      <c r="B1441" t="s">
        <v>2170</v>
      </c>
      <c r="C1441" s="5" t="s">
        <v>9263</v>
      </c>
      <c r="D1441" t="s">
        <v>9264</v>
      </c>
      <c r="E1441" s="271">
        <f t="shared" si="24"/>
        <v>4</v>
      </c>
    </row>
    <row r="1442" spans="1:5">
      <c r="A1442" s="5" t="s">
        <v>2972</v>
      </c>
      <c r="B1442" s="5" t="s">
        <v>2170</v>
      </c>
      <c r="C1442" s="5" t="s">
        <v>9265</v>
      </c>
      <c r="D1442" t="s">
        <v>9266</v>
      </c>
      <c r="E1442" s="271">
        <f t="shared" si="24"/>
        <v>4</v>
      </c>
    </row>
    <row r="1443" spans="1:5">
      <c r="A1443" s="5" t="s">
        <v>2972</v>
      </c>
      <c r="B1443" s="5" t="s">
        <v>2170</v>
      </c>
      <c r="C1443" s="5" t="s">
        <v>9267</v>
      </c>
      <c r="D1443" t="s">
        <v>9268</v>
      </c>
      <c r="E1443" s="271">
        <f t="shared" si="24"/>
        <v>4</v>
      </c>
    </row>
    <row r="1444" spans="1:5">
      <c r="A1444" s="5" t="s">
        <v>2972</v>
      </c>
      <c r="B1444" s="5" t="s">
        <v>2170</v>
      </c>
      <c r="C1444" s="5" t="s">
        <v>9269</v>
      </c>
      <c r="D1444" t="s">
        <v>9270</v>
      </c>
      <c r="E1444" s="271">
        <f t="shared" si="24"/>
        <v>4</v>
      </c>
    </row>
    <row r="1445" spans="1:5">
      <c r="A1445" s="5" t="s">
        <v>2972</v>
      </c>
      <c r="B1445" s="5" t="s">
        <v>2170</v>
      </c>
      <c r="C1445" s="5" t="s">
        <v>9271</v>
      </c>
      <c r="D1445" t="s">
        <v>9272</v>
      </c>
      <c r="E1445" s="271">
        <f t="shared" si="24"/>
        <v>4</v>
      </c>
    </row>
    <row r="1446" spans="1:5">
      <c r="A1446" s="5" t="s">
        <v>2972</v>
      </c>
      <c r="B1446" s="5" t="s">
        <v>2170</v>
      </c>
      <c r="C1446" s="5" t="s">
        <v>9273</v>
      </c>
      <c r="D1446" t="s">
        <v>9274</v>
      </c>
      <c r="E1446" s="271">
        <f t="shared" si="24"/>
        <v>4</v>
      </c>
    </row>
    <row r="1447" spans="1:5">
      <c r="A1447" s="5" t="s">
        <v>2972</v>
      </c>
      <c r="B1447" s="5" t="s">
        <v>2170</v>
      </c>
      <c r="C1447" s="5" t="s">
        <v>9275</v>
      </c>
      <c r="D1447" t="s">
        <v>9276</v>
      </c>
      <c r="E1447" s="271">
        <f t="shared" si="24"/>
        <v>4</v>
      </c>
    </row>
    <row r="1448" spans="1:5">
      <c r="A1448" t="s">
        <v>2972</v>
      </c>
      <c r="B1448" s="5" t="s">
        <v>2170</v>
      </c>
      <c r="C1448" s="5" t="s">
        <v>9277</v>
      </c>
      <c r="D1448" t="s">
        <v>9278</v>
      </c>
      <c r="E1448" s="271">
        <f t="shared" si="24"/>
        <v>4</v>
      </c>
    </row>
    <row r="1449" spans="1:5">
      <c r="A1449" t="s">
        <v>2972</v>
      </c>
      <c r="B1449" s="5" t="s">
        <v>2170</v>
      </c>
      <c r="C1449" s="5" t="s">
        <v>9279</v>
      </c>
      <c r="D1449" t="s">
        <v>9280</v>
      </c>
      <c r="E1449" s="271">
        <f t="shared" si="24"/>
        <v>4</v>
      </c>
    </row>
    <row r="1450" spans="1:5">
      <c r="A1450" t="s">
        <v>2972</v>
      </c>
      <c r="B1450" t="s">
        <v>2170</v>
      </c>
      <c r="C1450" s="5" t="s">
        <v>9281</v>
      </c>
      <c r="D1450" t="s">
        <v>9282</v>
      </c>
      <c r="E1450" s="271">
        <f t="shared" si="24"/>
        <v>4</v>
      </c>
    </row>
    <row r="1451" spans="1:5">
      <c r="A1451" t="s">
        <v>2972</v>
      </c>
      <c r="B1451" t="s">
        <v>2170</v>
      </c>
      <c r="C1451" s="5" t="s">
        <v>9283</v>
      </c>
      <c r="D1451" t="s">
        <v>9284</v>
      </c>
      <c r="E1451" s="271">
        <f t="shared" si="24"/>
        <v>4</v>
      </c>
    </row>
    <row r="1452" spans="1:5">
      <c r="A1452" t="s">
        <v>2972</v>
      </c>
      <c r="B1452" t="s">
        <v>2170</v>
      </c>
      <c r="C1452" s="5" t="s">
        <v>9285</v>
      </c>
      <c r="D1452" t="s">
        <v>9286</v>
      </c>
      <c r="E1452" s="271">
        <f t="shared" si="24"/>
        <v>4</v>
      </c>
    </row>
    <row r="1453" spans="1:5">
      <c r="A1453" s="5" t="s">
        <v>2972</v>
      </c>
      <c r="B1453" s="5" t="s">
        <v>2170</v>
      </c>
      <c r="C1453" s="5" t="s">
        <v>9287</v>
      </c>
      <c r="D1453" t="s">
        <v>9288</v>
      </c>
      <c r="E1453" s="271">
        <f t="shared" si="24"/>
        <v>4</v>
      </c>
    </row>
    <row r="1454" spans="1:5">
      <c r="A1454" s="5" t="s">
        <v>2972</v>
      </c>
      <c r="B1454" s="5" t="s">
        <v>2170</v>
      </c>
      <c r="C1454" s="5" t="s">
        <v>9289</v>
      </c>
      <c r="D1454" t="s">
        <v>9290</v>
      </c>
      <c r="E1454" s="271">
        <f t="shared" si="24"/>
        <v>4</v>
      </c>
    </row>
    <row r="1455" spans="1:5">
      <c r="A1455" t="s">
        <v>1596</v>
      </c>
      <c r="B1455" t="s">
        <v>2170</v>
      </c>
      <c r="C1455" s="79" t="s">
        <v>9291</v>
      </c>
      <c r="D1455" t="s">
        <v>9292</v>
      </c>
      <c r="E1455" s="271">
        <f t="shared" si="24"/>
        <v>4</v>
      </c>
    </row>
    <row r="1456" spans="1:5">
      <c r="A1456" t="s">
        <v>1596</v>
      </c>
      <c r="B1456" t="s">
        <v>2170</v>
      </c>
      <c r="C1456" s="79" t="s">
        <v>9293</v>
      </c>
      <c r="D1456" t="s">
        <v>9294</v>
      </c>
      <c r="E1456" s="271">
        <f t="shared" si="24"/>
        <v>4</v>
      </c>
    </row>
    <row r="1457" spans="1:5">
      <c r="A1457" t="s">
        <v>1596</v>
      </c>
      <c r="B1457" t="s">
        <v>2170</v>
      </c>
      <c r="C1457" s="79" t="s">
        <v>7480</v>
      </c>
      <c r="D1457" t="s">
        <v>9295</v>
      </c>
      <c r="E1457" s="271">
        <f t="shared" si="24"/>
        <v>4</v>
      </c>
    </row>
    <row r="1458" spans="1:5">
      <c r="A1458" t="s">
        <v>1596</v>
      </c>
      <c r="B1458" t="s">
        <v>2170</v>
      </c>
      <c r="C1458" s="79" t="s">
        <v>7972</v>
      </c>
      <c r="D1458" t="s">
        <v>9296</v>
      </c>
      <c r="E1458" s="271">
        <f t="shared" si="24"/>
        <v>4</v>
      </c>
    </row>
    <row r="1459" spans="1:5">
      <c r="A1459" t="s">
        <v>1596</v>
      </c>
      <c r="B1459" t="s">
        <v>2170</v>
      </c>
      <c r="C1459" s="79" t="s">
        <v>9297</v>
      </c>
      <c r="D1459" t="s">
        <v>9298</v>
      </c>
      <c r="E1459" s="271">
        <f t="shared" si="24"/>
        <v>4</v>
      </c>
    </row>
    <row r="1460" spans="1:5">
      <c r="A1460" t="s">
        <v>1596</v>
      </c>
      <c r="B1460" t="s">
        <v>2170</v>
      </c>
      <c r="C1460" s="79" t="s">
        <v>9299</v>
      </c>
      <c r="D1460" t="s">
        <v>9300</v>
      </c>
      <c r="E1460" s="271">
        <f t="shared" si="24"/>
        <v>4</v>
      </c>
    </row>
    <row r="1461" spans="1:5">
      <c r="A1461" t="s">
        <v>1596</v>
      </c>
      <c r="B1461" t="s">
        <v>2170</v>
      </c>
      <c r="C1461" s="79" t="s">
        <v>9301</v>
      </c>
      <c r="D1461" t="s">
        <v>9302</v>
      </c>
      <c r="E1461" s="271">
        <f t="shared" si="24"/>
        <v>4</v>
      </c>
    </row>
    <row r="1462" spans="1:5">
      <c r="A1462" t="s">
        <v>1596</v>
      </c>
      <c r="B1462" t="s">
        <v>2170</v>
      </c>
      <c r="C1462" s="79" t="s">
        <v>9303</v>
      </c>
      <c r="D1462" t="s">
        <v>9304</v>
      </c>
      <c r="E1462" s="271">
        <f t="shared" si="24"/>
        <v>4</v>
      </c>
    </row>
    <row r="1463" spans="1:5">
      <c r="A1463" t="s">
        <v>3839</v>
      </c>
      <c r="B1463" s="5" t="s">
        <v>2170</v>
      </c>
      <c r="C1463" s="5" t="s">
        <v>9305</v>
      </c>
      <c r="D1463" t="s">
        <v>9306</v>
      </c>
      <c r="E1463" s="271">
        <f t="shared" si="24"/>
        <v>4</v>
      </c>
    </row>
    <row r="1464" spans="1:5">
      <c r="A1464" t="s">
        <v>3839</v>
      </c>
      <c r="B1464" s="5" t="s">
        <v>2170</v>
      </c>
      <c r="C1464" s="5" t="s">
        <v>9307</v>
      </c>
      <c r="D1464" t="s">
        <v>9308</v>
      </c>
      <c r="E1464" s="271">
        <f t="shared" si="24"/>
        <v>4</v>
      </c>
    </row>
    <row r="1465" spans="1:5">
      <c r="A1465" s="5" t="s">
        <v>2977</v>
      </c>
      <c r="B1465" s="5" t="s">
        <v>2170</v>
      </c>
      <c r="C1465" s="5" t="s">
        <v>9309</v>
      </c>
      <c r="D1465" t="s">
        <v>9310</v>
      </c>
      <c r="E1465" s="271">
        <f t="shared" si="24"/>
        <v>4</v>
      </c>
    </row>
    <row r="1466" spans="1:5">
      <c r="A1466" s="5" t="s">
        <v>2977</v>
      </c>
      <c r="B1466" s="5" t="s">
        <v>2170</v>
      </c>
      <c r="C1466" s="5" t="s">
        <v>7622</v>
      </c>
      <c r="D1466" t="s">
        <v>9311</v>
      </c>
      <c r="E1466" s="271">
        <f t="shared" si="24"/>
        <v>4</v>
      </c>
    </row>
    <row r="1467" spans="1:5">
      <c r="A1467" s="5" t="s">
        <v>2977</v>
      </c>
      <c r="B1467" s="5" t="s">
        <v>2170</v>
      </c>
      <c r="C1467" s="5" t="s">
        <v>7592</v>
      </c>
      <c r="D1467" t="s">
        <v>7593</v>
      </c>
      <c r="E1467" s="271">
        <f t="shared" si="24"/>
        <v>4</v>
      </c>
    </row>
    <row r="1468" spans="1:5">
      <c r="A1468" s="5" t="s">
        <v>2977</v>
      </c>
      <c r="B1468" s="5" t="s">
        <v>2170</v>
      </c>
      <c r="C1468" s="5" t="s">
        <v>9312</v>
      </c>
      <c r="D1468" t="s">
        <v>7132</v>
      </c>
      <c r="E1468" s="271">
        <f t="shared" si="24"/>
        <v>4</v>
      </c>
    </row>
    <row r="1469" spans="1:5">
      <c r="A1469" t="s">
        <v>2977</v>
      </c>
      <c r="B1469" s="5" t="s">
        <v>2170</v>
      </c>
      <c r="C1469" s="5" t="s">
        <v>7480</v>
      </c>
      <c r="D1469" t="s">
        <v>7285</v>
      </c>
      <c r="E1469" s="271">
        <f t="shared" si="24"/>
        <v>4</v>
      </c>
    </row>
    <row r="1470" spans="1:5">
      <c r="A1470" t="s">
        <v>2977</v>
      </c>
      <c r="B1470" s="5" t="s">
        <v>2170</v>
      </c>
      <c r="C1470" s="5" t="s">
        <v>7218</v>
      </c>
      <c r="D1470" t="s">
        <v>7219</v>
      </c>
      <c r="E1470" s="271">
        <f t="shared" si="24"/>
        <v>4</v>
      </c>
    </row>
    <row r="1471" spans="1:5">
      <c r="A1471" t="s">
        <v>2977</v>
      </c>
      <c r="B1471" t="s">
        <v>2170</v>
      </c>
      <c r="C1471" s="5" t="s">
        <v>8110</v>
      </c>
      <c r="D1471" t="s">
        <v>9313</v>
      </c>
      <c r="E1471" s="271">
        <f t="shared" si="24"/>
        <v>4</v>
      </c>
    </row>
    <row r="1472" spans="1:5">
      <c r="A1472" t="s">
        <v>6800</v>
      </c>
      <c r="B1472" t="s">
        <v>2170</v>
      </c>
      <c r="C1472" s="5" t="s">
        <v>9314</v>
      </c>
      <c r="D1472" t="s">
        <v>9315</v>
      </c>
      <c r="E1472" s="271">
        <f t="shared" si="24"/>
        <v>4</v>
      </c>
    </row>
    <row r="1473" spans="1:5">
      <c r="A1473" t="s">
        <v>6800</v>
      </c>
      <c r="B1473" t="s">
        <v>2170</v>
      </c>
      <c r="C1473" s="5" t="s">
        <v>9316</v>
      </c>
      <c r="D1473" t="s">
        <v>9317</v>
      </c>
      <c r="E1473" s="271">
        <f t="shared" si="24"/>
        <v>4</v>
      </c>
    </row>
    <row r="1474" spans="1:5">
      <c r="A1474" s="5" t="s">
        <v>6800</v>
      </c>
      <c r="B1474" s="5" t="s">
        <v>2170</v>
      </c>
      <c r="C1474" s="5" t="s">
        <v>9318</v>
      </c>
      <c r="D1474" t="s">
        <v>9319</v>
      </c>
      <c r="E1474" s="271">
        <f t="shared" si="24"/>
        <v>4</v>
      </c>
    </row>
    <row r="1475" spans="1:5">
      <c r="A1475" s="5" t="s">
        <v>6800</v>
      </c>
      <c r="B1475" s="5" t="s">
        <v>2170</v>
      </c>
      <c r="C1475" s="5" t="s">
        <v>9320</v>
      </c>
      <c r="D1475" t="s">
        <v>9321</v>
      </c>
      <c r="E1475" s="271">
        <f t="shared" si="24"/>
        <v>4</v>
      </c>
    </row>
    <row r="1476" spans="1:5">
      <c r="A1476" s="5" t="s">
        <v>6800</v>
      </c>
      <c r="B1476" s="5" t="s">
        <v>2170</v>
      </c>
      <c r="C1476" s="5" t="s">
        <v>9322</v>
      </c>
      <c r="D1476" t="s">
        <v>9323</v>
      </c>
      <c r="E1476" s="271">
        <f t="shared" si="24"/>
        <v>4</v>
      </c>
    </row>
    <row r="1477" spans="1:5">
      <c r="A1477" s="5" t="s">
        <v>6800</v>
      </c>
      <c r="B1477" s="5" t="s">
        <v>2170</v>
      </c>
      <c r="C1477" s="5" t="s">
        <v>9324</v>
      </c>
      <c r="D1477" t="s">
        <v>9325</v>
      </c>
      <c r="E1477" s="271">
        <f t="shared" si="24"/>
        <v>4</v>
      </c>
    </row>
    <row r="1478" spans="1:5">
      <c r="A1478" s="5" t="s">
        <v>6800</v>
      </c>
      <c r="B1478" s="5" t="s">
        <v>2170</v>
      </c>
      <c r="C1478" s="5" t="s">
        <v>8449</v>
      </c>
      <c r="D1478" t="s">
        <v>9326</v>
      </c>
      <c r="E1478" s="271">
        <f t="shared" si="24"/>
        <v>4</v>
      </c>
    </row>
    <row r="1479" spans="1:5">
      <c r="A1479" s="5" t="s">
        <v>6800</v>
      </c>
      <c r="B1479" s="5" t="s">
        <v>2170</v>
      </c>
      <c r="C1479" s="5" t="s">
        <v>9327</v>
      </c>
      <c r="D1479" t="s">
        <v>9328</v>
      </c>
      <c r="E1479" s="271">
        <f t="shared" si="24"/>
        <v>4</v>
      </c>
    </row>
    <row r="1480" spans="1:5">
      <c r="A1480" t="s">
        <v>6800</v>
      </c>
      <c r="B1480" s="5" t="s">
        <v>2170</v>
      </c>
      <c r="C1480" s="5" t="s">
        <v>9329</v>
      </c>
      <c r="D1480" t="s">
        <v>9330</v>
      </c>
      <c r="E1480" s="271">
        <f t="shared" si="24"/>
        <v>4</v>
      </c>
    </row>
    <row r="1481" spans="1:5">
      <c r="A1481" t="s">
        <v>6800</v>
      </c>
      <c r="B1481" s="5" t="s">
        <v>2170</v>
      </c>
      <c r="C1481" s="5" t="s">
        <v>7776</v>
      </c>
      <c r="D1481" t="s">
        <v>9331</v>
      </c>
      <c r="E1481" s="271">
        <f t="shared" si="24"/>
        <v>4</v>
      </c>
    </row>
    <row r="1482" spans="1:5">
      <c r="A1482" t="s">
        <v>6800</v>
      </c>
      <c r="B1482" t="s">
        <v>2170</v>
      </c>
      <c r="C1482" s="5" t="s">
        <v>9332</v>
      </c>
      <c r="D1482" t="s">
        <v>9333</v>
      </c>
      <c r="E1482" s="271">
        <f t="shared" si="24"/>
        <v>4</v>
      </c>
    </row>
    <row r="1483" spans="1:5">
      <c r="A1483" t="s">
        <v>6800</v>
      </c>
      <c r="B1483" t="s">
        <v>2170</v>
      </c>
      <c r="C1483" s="5" t="s">
        <v>9334</v>
      </c>
      <c r="D1483" t="s">
        <v>9335</v>
      </c>
      <c r="E1483" s="271">
        <f t="shared" si="24"/>
        <v>4</v>
      </c>
    </row>
    <row r="1484" spans="1:5">
      <c r="A1484" t="s">
        <v>6800</v>
      </c>
      <c r="B1484" t="s">
        <v>2170</v>
      </c>
      <c r="C1484" s="5" t="s">
        <v>9336</v>
      </c>
      <c r="D1484" t="s">
        <v>9337</v>
      </c>
      <c r="E1484" s="271">
        <f t="shared" si="24"/>
        <v>4</v>
      </c>
    </row>
    <row r="1485" spans="1:5">
      <c r="A1485" s="5" t="s">
        <v>6800</v>
      </c>
      <c r="B1485" s="5" t="s">
        <v>2170</v>
      </c>
      <c r="C1485" s="5" t="s">
        <v>8005</v>
      </c>
      <c r="D1485" t="s">
        <v>9338</v>
      </c>
      <c r="E1485" s="271">
        <f t="shared" si="24"/>
        <v>4</v>
      </c>
    </row>
    <row r="1486" spans="1:5">
      <c r="A1486" s="5" t="s">
        <v>6800</v>
      </c>
      <c r="B1486" s="5" t="s">
        <v>2170</v>
      </c>
      <c r="C1486" s="5" t="s">
        <v>9339</v>
      </c>
      <c r="D1486" t="s">
        <v>9340</v>
      </c>
      <c r="E1486" s="271">
        <f t="shared" si="24"/>
        <v>4</v>
      </c>
    </row>
    <row r="1487" spans="1:5">
      <c r="A1487" s="5" t="s">
        <v>6800</v>
      </c>
      <c r="B1487" s="5" t="s">
        <v>2170</v>
      </c>
      <c r="C1487" s="5" t="s">
        <v>9341</v>
      </c>
      <c r="D1487" t="s">
        <v>9342</v>
      </c>
      <c r="E1487" s="271">
        <f t="shared" si="24"/>
        <v>4</v>
      </c>
    </row>
    <row r="1488" spans="1:5">
      <c r="A1488" s="5" t="s">
        <v>6800</v>
      </c>
      <c r="B1488" s="5" t="s">
        <v>2170</v>
      </c>
      <c r="C1488" s="5" t="s">
        <v>9343</v>
      </c>
      <c r="D1488" t="s">
        <v>9344</v>
      </c>
      <c r="E1488" s="271">
        <f t="shared" si="24"/>
        <v>4</v>
      </c>
    </row>
    <row r="1489" spans="1:5">
      <c r="A1489" s="5" t="s">
        <v>6800</v>
      </c>
      <c r="B1489" s="5" t="s">
        <v>2170</v>
      </c>
      <c r="C1489" s="5" t="s">
        <v>9345</v>
      </c>
      <c r="D1489" t="s">
        <v>9346</v>
      </c>
      <c r="E1489" s="271">
        <f t="shared" si="24"/>
        <v>4</v>
      </c>
    </row>
    <row r="1490" spans="1:5">
      <c r="A1490" s="5" t="s">
        <v>6800</v>
      </c>
      <c r="B1490" s="5" t="s">
        <v>2170</v>
      </c>
      <c r="C1490" s="5" t="s">
        <v>9347</v>
      </c>
      <c r="D1490" t="s">
        <v>9348</v>
      </c>
      <c r="E1490" s="271">
        <f t="shared" si="24"/>
        <v>4</v>
      </c>
    </row>
    <row r="1491" spans="1:5">
      <c r="A1491" t="s">
        <v>6800</v>
      </c>
      <c r="B1491" s="5" t="s">
        <v>2170</v>
      </c>
      <c r="C1491" s="5" t="s">
        <v>9349</v>
      </c>
      <c r="D1491" t="s">
        <v>9350</v>
      </c>
      <c r="E1491" s="271">
        <f t="shared" si="24"/>
        <v>4</v>
      </c>
    </row>
    <row r="1492" spans="1:5">
      <c r="A1492" t="s">
        <v>6800</v>
      </c>
      <c r="B1492" s="5" t="s">
        <v>2170</v>
      </c>
      <c r="C1492" s="5" t="s">
        <v>9351</v>
      </c>
      <c r="D1492" t="s">
        <v>9352</v>
      </c>
      <c r="E1492" s="271">
        <f t="shared" si="24"/>
        <v>4</v>
      </c>
    </row>
    <row r="1493" spans="1:5">
      <c r="A1493" t="s">
        <v>6800</v>
      </c>
      <c r="B1493" t="s">
        <v>2170</v>
      </c>
      <c r="C1493" s="5" t="s">
        <v>9353</v>
      </c>
      <c r="D1493" t="s">
        <v>9354</v>
      </c>
      <c r="E1493" s="271">
        <f t="shared" si="24"/>
        <v>4</v>
      </c>
    </row>
    <row r="1494" spans="1:5">
      <c r="A1494" t="s">
        <v>6800</v>
      </c>
      <c r="B1494" t="s">
        <v>2170</v>
      </c>
      <c r="C1494" s="5" t="s">
        <v>9355</v>
      </c>
      <c r="D1494" t="s">
        <v>9356</v>
      </c>
      <c r="E1494" s="271">
        <f t="shared" si="24"/>
        <v>4</v>
      </c>
    </row>
    <row r="1495" spans="1:5">
      <c r="A1495" t="s">
        <v>6800</v>
      </c>
      <c r="B1495" t="s">
        <v>2170</v>
      </c>
      <c r="C1495" s="5" t="s">
        <v>9357</v>
      </c>
      <c r="D1495" t="s">
        <v>9358</v>
      </c>
      <c r="E1495" s="271">
        <f t="shared" si="24"/>
        <v>4</v>
      </c>
    </row>
    <row r="1496" spans="1:5">
      <c r="A1496" s="5" t="s">
        <v>6800</v>
      </c>
      <c r="B1496" s="5" t="s">
        <v>2170</v>
      </c>
      <c r="C1496" s="5" t="s">
        <v>9359</v>
      </c>
      <c r="D1496" t="s">
        <v>9360</v>
      </c>
      <c r="E1496" s="271">
        <f t="shared" si="24"/>
        <v>4</v>
      </c>
    </row>
    <row r="1497" spans="1:5">
      <c r="A1497" s="5" t="s">
        <v>6800</v>
      </c>
      <c r="B1497" s="5" t="s">
        <v>2170</v>
      </c>
      <c r="C1497" s="5" t="s">
        <v>9361</v>
      </c>
      <c r="D1497" t="s">
        <v>9362</v>
      </c>
      <c r="E1497" s="271">
        <f t="shared" si="24"/>
        <v>4</v>
      </c>
    </row>
    <row r="1498" spans="1:5">
      <c r="A1498" s="5" t="s">
        <v>6800</v>
      </c>
      <c r="B1498" s="5" t="s">
        <v>2170</v>
      </c>
      <c r="C1498" s="5" t="s">
        <v>9363</v>
      </c>
      <c r="D1498" t="s">
        <v>9364</v>
      </c>
      <c r="E1498" s="271">
        <f t="shared" si="24"/>
        <v>4</v>
      </c>
    </row>
    <row r="1499" spans="1:5">
      <c r="A1499" s="5" t="s">
        <v>6800</v>
      </c>
      <c r="B1499" s="5" t="s">
        <v>2170</v>
      </c>
      <c r="C1499" s="5" t="s">
        <v>9365</v>
      </c>
      <c r="D1499" t="s">
        <v>9366</v>
      </c>
      <c r="E1499" s="271">
        <f t="shared" si="24"/>
        <v>4</v>
      </c>
    </row>
    <row r="1500" spans="1:5">
      <c r="A1500" s="5" t="s">
        <v>6800</v>
      </c>
      <c r="B1500" s="5" t="s">
        <v>2170</v>
      </c>
      <c r="C1500" s="5" t="s">
        <v>9367</v>
      </c>
      <c r="D1500" t="s">
        <v>9368</v>
      </c>
      <c r="E1500" s="271">
        <f t="shared" si="24"/>
        <v>4</v>
      </c>
    </row>
    <row r="1501" spans="1:5">
      <c r="A1501" s="5" t="s">
        <v>6800</v>
      </c>
      <c r="B1501" s="5" t="s">
        <v>2170</v>
      </c>
      <c r="C1501" s="5" t="s">
        <v>9369</v>
      </c>
      <c r="D1501" t="s">
        <v>9370</v>
      </c>
      <c r="E1501" s="271">
        <f t="shared" si="24"/>
        <v>4</v>
      </c>
    </row>
    <row r="1502" spans="1:5">
      <c r="A1502" t="s">
        <v>6800</v>
      </c>
      <c r="B1502" s="5" t="s">
        <v>2170</v>
      </c>
      <c r="C1502" s="5" t="s">
        <v>9371</v>
      </c>
      <c r="D1502" t="s">
        <v>9372</v>
      </c>
      <c r="E1502" s="271">
        <f t="shared" ref="E1502:E1565" si="25">LEN(C1502)</f>
        <v>4</v>
      </c>
    </row>
    <row r="1503" spans="1:5">
      <c r="A1503" t="s">
        <v>6800</v>
      </c>
      <c r="B1503" s="5" t="s">
        <v>2170</v>
      </c>
      <c r="C1503" s="5" t="s">
        <v>9373</v>
      </c>
      <c r="D1503" t="s">
        <v>9374</v>
      </c>
      <c r="E1503" s="271">
        <f t="shared" si="25"/>
        <v>4</v>
      </c>
    </row>
    <row r="1504" spans="1:5">
      <c r="A1504" t="s">
        <v>6800</v>
      </c>
      <c r="B1504" t="s">
        <v>2170</v>
      </c>
      <c r="C1504" s="5" t="s">
        <v>9375</v>
      </c>
      <c r="D1504" t="s">
        <v>9376</v>
      </c>
      <c r="E1504" s="271">
        <f t="shared" si="25"/>
        <v>4</v>
      </c>
    </row>
    <row r="1505" spans="1:5">
      <c r="A1505" t="s">
        <v>6800</v>
      </c>
      <c r="B1505" t="s">
        <v>2170</v>
      </c>
      <c r="C1505" s="5" t="s">
        <v>9377</v>
      </c>
      <c r="D1505" t="s">
        <v>9378</v>
      </c>
      <c r="E1505" s="271">
        <f t="shared" si="25"/>
        <v>4</v>
      </c>
    </row>
    <row r="1506" spans="1:5">
      <c r="A1506" t="s">
        <v>6800</v>
      </c>
      <c r="B1506" t="s">
        <v>2170</v>
      </c>
      <c r="C1506" s="5" t="s">
        <v>9379</v>
      </c>
      <c r="D1506" t="s">
        <v>9380</v>
      </c>
      <c r="E1506" s="271">
        <f t="shared" si="25"/>
        <v>4</v>
      </c>
    </row>
    <row r="1507" spans="1:5">
      <c r="A1507" s="5" t="s">
        <v>6800</v>
      </c>
      <c r="B1507" s="5" t="s">
        <v>2170</v>
      </c>
      <c r="C1507" s="5" t="s">
        <v>9381</v>
      </c>
      <c r="D1507" t="s">
        <v>9382</v>
      </c>
      <c r="E1507" s="271">
        <f t="shared" si="25"/>
        <v>4</v>
      </c>
    </row>
    <row r="1508" spans="1:5">
      <c r="A1508" s="5" t="s">
        <v>6800</v>
      </c>
      <c r="B1508" s="5" t="s">
        <v>2170</v>
      </c>
      <c r="C1508" s="5" t="s">
        <v>9383</v>
      </c>
      <c r="D1508" t="s">
        <v>9384</v>
      </c>
      <c r="E1508" s="271">
        <f t="shared" si="25"/>
        <v>4</v>
      </c>
    </row>
    <row r="1509" spans="1:5">
      <c r="A1509" s="5" t="s">
        <v>6800</v>
      </c>
      <c r="B1509" s="5" t="s">
        <v>2170</v>
      </c>
      <c r="C1509" s="5" t="s">
        <v>9385</v>
      </c>
      <c r="D1509" t="s">
        <v>9386</v>
      </c>
      <c r="E1509" s="271">
        <f t="shared" si="25"/>
        <v>4</v>
      </c>
    </row>
    <row r="1510" spans="1:5">
      <c r="A1510" s="5" t="s">
        <v>6800</v>
      </c>
      <c r="B1510" s="5" t="s">
        <v>2170</v>
      </c>
      <c r="C1510" s="5" t="s">
        <v>9387</v>
      </c>
      <c r="D1510" t="s">
        <v>9388</v>
      </c>
      <c r="E1510" s="271">
        <f t="shared" si="25"/>
        <v>4</v>
      </c>
    </row>
    <row r="1511" spans="1:5">
      <c r="A1511" s="5" t="s">
        <v>6800</v>
      </c>
      <c r="B1511" s="5" t="s">
        <v>2170</v>
      </c>
      <c r="C1511" s="5" t="s">
        <v>9389</v>
      </c>
      <c r="D1511" t="s">
        <v>9390</v>
      </c>
      <c r="E1511" s="271">
        <f t="shared" si="25"/>
        <v>4</v>
      </c>
    </row>
    <row r="1512" spans="1:5">
      <c r="A1512" s="5" t="s">
        <v>6800</v>
      </c>
      <c r="B1512" s="5" t="s">
        <v>2170</v>
      </c>
      <c r="C1512" s="5" t="s">
        <v>9391</v>
      </c>
      <c r="D1512" t="s">
        <v>9392</v>
      </c>
      <c r="E1512" s="271">
        <f t="shared" si="25"/>
        <v>4</v>
      </c>
    </row>
    <row r="1513" spans="1:5">
      <c r="A1513" t="s">
        <v>6800</v>
      </c>
      <c r="B1513" s="5" t="s">
        <v>2170</v>
      </c>
      <c r="C1513" s="5" t="s">
        <v>9393</v>
      </c>
      <c r="D1513" t="s">
        <v>9394</v>
      </c>
      <c r="E1513" s="271">
        <f t="shared" si="25"/>
        <v>4</v>
      </c>
    </row>
    <row r="1514" spans="1:5">
      <c r="A1514" t="s">
        <v>6800</v>
      </c>
      <c r="B1514" s="5" t="s">
        <v>2170</v>
      </c>
      <c r="C1514" s="5" t="s">
        <v>9395</v>
      </c>
      <c r="D1514" t="s">
        <v>9396</v>
      </c>
      <c r="E1514" s="271">
        <f t="shared" si="25"/>
        <v>4</v>
      </c>
    </row>
    <row r="1515" spans="1:5">
      <c r="A1515" t="s">
        <v>6800</v>
      </c>
      <c r="B1515" t="s">
        <v>2170</v>
      </c>
      <c r="C1515" s="5" t="s">
        <v>9397</v>
      </c>
      <c r="D1515" t="s">
        <v>9398</v>
      </c>
      <c r="E1515" s="271">
        <f t="shared" si="25"/>
        <v>4</v>
      </c>
    </row>
    <row r="1516" spans="1:5">
      <c r="A1516" t="s">
        <v>2038</v>
      </c>
      <c r="B1516" t="s">
        <v>2170</v>
      </c>
      <c r="C1516" s="5" t="s">
        <v>7491</v>
      </c>
      <c r="D1516" t="s">
        <v>7492</v>
      </c>
      <c r="E1516" s="271">
        <f t="shared" si="25"/>
        <v>4</v>
      </c>
    </row>
    <row r="1517" spans="1:5">
      <c r="A1517" t="s">
        <v>2038</v>
      </c>
      <c r="B1517" s="5" t="s">
        <v>2170</v>
      </c>
      <c r="C1517" s="5" t="s">
        <v>8110</v>
      </c>
      <c r="D1517" t="s">
        <v>8111</v>
      </c>
      <c r="E1517" s="271">
        <f t="shared" si="25"/>
        <v>4</v>
      </c>
    </row>
    <row r="1518" spans="1:5">
      <c r="A1518" t="s">
        <v>2038</v>
      </c>
      <c r="B1518" s="5" t="s">
        <v>2170</v>
      </c>
      <c r="C1518" s="5" t="s">
        <v>8112</v>
      </c>
      <c r="D1518" t="s">
        <v>8113</v>
      </c>
      <c r="E1518" s="271">
        <f t="shared" si="25"/>
        <v>4</v>
      </c>
    </row>
    <row r="1519" spans="1:5">
      <c r="A1519" s="5" t="s">
        <v>2983</v>
      </c>
      <c r="B1519" s="5" t="s">
        <v>2170</v>
      </c>
      <c r="C1519" s="5" t="s">
        <v>9399</v>
      </c>
      <c r="D1519" t="s">
        <v>9400</v>
      </c>
      <c r="E1519" s="271">
        <f t="shared" si="25"/>
        <v>4</v>
      </c>
    </row>
    <row r="1520" spans="1:5">
      <c r="A1520" s="5" t="s">
        <v>2244</v>
      </c>
      <c r="B1520" s="5" t="s">
        <v>2170</v>
      </c>
      <c r="C1520" s="5" t="s">
        <v>9401</v>
      </c>
      <c r="D1520" t="s">
        <v>7016</v>
      </c>
      <c r="E1520" s="271">
        <f t="shared" si="25"/>
        <v>4</v>
      </c>
    </row>
    <row r="1521" spans="1:5">
      <c r="A1521" s="5" t="s">
        <v>2244</v>
      </c>
      <c r="B1521" s="5" t="s">
        <v>2170</v>
      </c>
      <c r="C1521" s="5" t="s">
        <v>9402</v>
      </c>
      <c r="D1521" t="s">
        <v>7018</v>
      </c>
      <c r="E1521" s="271">
        <f t="shared" si="25"/>
        <v>4</v>
      </c>
    </row>
    <row r="1522" spans="1:5">
      <c r="A1522" s="5" t="s">
        <v>2244</v>
      </c>
      <c r="B1522" s="5" t="s">
        <v>2170</v>
      </c>
      <c r="C1522" s="5" t="s">
        <v>7019</v>
      </c>
      <c r="D1522" t="s">
        <v>7020</v>
      </c>
      <c r="E1522" s="271">
        <f t="shared" si="25"/>
        <v>4</v>
      </c>
    </row>
    <row r="1523" spans="1:5">
      <c r="A1523" t="s">
        <v>2244</v>
      </c>
      <c r="B1523" s="5" t="s">
        <v>2170</v>
      </c>
      <c r="C1523" s="5" t="s">
        <v>9403</v>
      </c>
      <c r="D1523" t="s">
        <v>7022</v>
      </c>
      <c r="E1523" s="271">
        <f t="shared" si="25"/>
        <v>4</v>
      </c>
    </row>
    <row r="1524" spans="1:5">
      <c r="A1524" t="s">
        <v>2244</v>
      </c>
      <c r="B1524" s="5" t="s">
        <v>2170</v>
      </c>
      <c r="C1524" s="5" t="s">
        <v>7218</v>
      </c>
      <c r="D1524" t="s">
        <v>7219</v>
      </c>
      <c r="E1524" s="271">
        <f t="shared" si="25"/>
        <v>4</v>
      </c>
    </row>
    <row r="1525" spans="1:5">
      <c r="A1525" t="s">
        <v>2244</v>
      </c>
      <c r="B1525" t="s">
        <v>2170</v>
      </c>
      <c r="C1525" s="5" t="s">
        <v>7218</v>
      </c>
      <c r="D1525" t="s">
        <v>7219</v>
      </c>
      <c r="E1525" s="271">
        <f t="shared" si="25"/>
        <v>4</v>
      </c>
    </row>
    <row r="1526" spans="1:5">
      <c r="A1526" t="s">
        <v>2244</v>
      </c>
      <c r="B1526" t="s">
        <v>2170</v>
      </c>
      <c r="C1526" s="5" t="s">
        <v>9404</v>
      </c>
      <c r="D1526" t="s">
        <v>9405</v>
      </c>
      <c r="E1526" s="271">
        <f t="shared" si="25"/>
        <v>4</v>
      </c>
    </row>
    <row r="1527" spans="1:5">
      <c r="A1527" t="s">
        <v>2244</v>
      </c>
      <c r="B1527" t="s">
        <v>2170</v>
      </c>
      <c r="C1527" s="5" t="s">
        <v>9406</v>
      </c>
      <c r="D1527" t="s">
        <v>9407</v>
      </c>
      <c r="E1527" s="271">
        <f t="shared" si="25"/>
        <v>4</v>
      </c>
    </row>
    <row r="1528" spans="1:5">
      <c r="A1528" s="5" t="s">
        <v>2244</v>
      </c>
      <c r="B1528" s="5" t="s">
        <v>2170</v>
      </c>
      <c r="C1528" s="5" t="s">
        <v>9408</v>
      </c>
      <c r="D1528" t="s">
        <v>7028</v>
      </c>
      <c r="E1528" s="271">
        <f t="shared" si="25"/>
        <v>4</v>
      </c>
    </row>
    <row r="1529" spans="1:5">
      <c r="A1529" s="5" t="s">
        <v>2244</v>
      </c>
      <c r="B1529" s="5" t="s">
        <v>2170</v>
      </c>
      <c r="C1529" s="5" t="s">
        <v>9409</v>
      </c>
      <c r="D1529" t="s">
        <v>7030</v>
      </c>
      <c r="E1529" s="271">
        <f t="shared" si="25"/>
        <v>4</v>
      </c>
    </row>
    <row r="1530" spans="1:5">
      <c r="A1530" s="5" t="s">
        <v>2244</v>
      </c>
      <c r="B1530" s="5" t="s">
        <v>2170</v>
      </c>
      <c r="C1530" s="5" t="s">
        <v>9410</v>
      </c>
      <c r="D1530" t="s">
        <v>9411</v>
      </c>
      <c r="E1530" s="271">
        <f t="shared" si="25"/>
        <v>4</v>
      </c>
    </row>
    <row r="1531" spans="1:5">
      <c r="A1531" s="5" t="s">
        <v>2248</v>
      </c>
      <c r="B1531" s="5" t="s">
        <v>2170</v>
      </c>
      <c r="C1531" s="5" t="s">
        <v>9412</v>
      </c>
      <c r="D1531" t="s">
        <v>9006</v>
      </c>
      <c r="E1531" s="271">
        <f t="shared" si="25"/>
        <v>4</v>
      </c>
    </row>
    <row r="1532" spans="1:5">
      <c r="A1532" s="5" t="s">
        <v>2248</v>
      </c>
      <c r="B1532" s="5" t="s">
        <v>2170</v>
      </c>
      <c r="C1532" s="5" t="s">
        <v>7653</v>
      </c>
      <c r="D1532" t="s">
        <v>9413</v>
      </c>
      <c r="E1532" s="271">
        <f t="shared" si="25"/>
        <v>4</v>
      </c>
    </row>
    <row r="1533" spans="1:5">
      <c r="A1533" s="5" t="s">
        <v>2252</v>
      </c>
      <c r="B1533" s="5" t="s">
        <v>2170</v>
      </c>
      <c r="C1533" s="5" t="s">
        <v>9412</v>
      </c>
      <c r="D1533" t="s">
        <v>9006</v>
      </c>
      <c r="E1533" s="271">
        <f t="shared" si="25"/>
        <v>4</v>
      </c>
    </row>
    <row r="1534" spans="1:5">
      <c r="A1534" t="s">
        <v>2252</v>
      </c>
      <c r="B1534" s="5" t="s">
        <v>2170</v>
      </c>
      <c r="C1534" s="5" t="s">
        <v>7653</v>
      </c>
      <c r="D1534" t="s">
        <v>9413</v>
      </c>
      <c r="E1534" s="271">
        <f t="shared" si="25"/>
        <v>4</v>
      </c>
    </row>
    <row r="1535" spans="1:5">
      <c r="A1535" t="s">
        <v>2256</v>
      </c>
      <c r="B1535" s="5" t="s">
        <v>2170</v>
      </c>
      <c r="C1535" s="5" t="s">
        <v>9414</v>
      </c>
      <c r="D1535" t="s">
        <v>9415</v>
      </c>
      <c r="E1535" s="271">
        <f t="shared" si="25"/>
        <v>4</v>
      </c>
    </row>
    <row r="1536" spans="1:5">
      <c r="A1536" t="s">
        <v>2256</v>
      </c>
      <c r="B1536" t="s">
        <v>2170</v>
      </c>
      <c r="C1536" s="5" t="s">
        <v>9416</v>
      </c>
      <c r="D1536" t="s">
        <v>9417</v>
      </c>
      <c r="E1536" s="271">
        <f t="shared" si="25"/>
        <v>4</v>
      </c>
    </row>
    <row r="1537" spans="1:5">
      <c r="A1537" t="s">
        <v>2256</v>
      </c>
      <c r="B1537" t="s">
        <v>2170</v>
      </c>
      <c r="C1537" s="5" t="s">
        <v>8876</v>
      </c>
      <c r="D1537" t="s">
        <v>7641</v>
      </c>
      <c r="E1537" s="271">
        <f t="shared" si="25"/>
        <v>4</v>
      </c>
    </row>
    <row r="1538" spans="1:5">
      <c r="A1538" s="134" t="s">
        <v>10122</v>
      </c>
      <c r="B1538" s="294" t="s">
        <v>2170</v>
      </c>
      <c r="C1538" s="294" t="s">
        <v>10123</v>
      </c>
      <c r="D1538" s="134" t="s">
        <v>7421</v>
      </c>
      <c r="E1538" s="271">
        <f t="shared" si="25"/>
        <v>4</v>
      </c>
    </row>
    <row r="1539" spans="1:5">
      <c r="A1539" s="294" t="s">
        <v>10124</v>
      </c>
      <c r="B1539" s="294" t="s">
        <v>2170</v>
      </c>
      <c r="C1539" s="294" t="s">
        <v>10125</v>
      </c>
      <c r="D1539" s="134" t="s">
        <v>7538</v>
      </c>
      <c r="E1539" s="271">
        <f t="shared" si="25"/>
        <v>4</v>
      </c>
    </row>
    <row r="1540" spans="1:5">
      <c r="A1540" s="294" t="s">
        <v>10124</v>
      </c>
      <c r="B1540" s="294" t="s">
        <v>2170</v>
      </c>
      <c r="C1540" s="294" t="s">
        <v>10126</v>
      </c>
      <c r="D1540" s="134" t="s">
        <v>7540</v>
      </c>
      <c r="E1540" s="271">
        <f t="shared" si="25"/>
        <v>4</v>
      </c>
    </row>
    <row r="1541" spans="1:5">
      <c r="A1541" s="294" t="s">
        <v>10124</v>
      </c>
      <c r="B1541" s="294" t="s">
        <v>2170</v>
      </c>
      <c r="C1541" s="294" t="s">
        <v>10127</v>
      </c>
      <c r="D1541" s="134" t="s">
        <v>7542</v>
      </c>
      <c r="E1541" s="271">
        <f t="shared" si="25"/>
        <v>4</v>
      </c>
    </row>
    <row r="1542" spans="1:5">
      <c r="A1542" s="294" t="s">
        <v>10134</v>
      </c>
      <c r="B1542" s="294" t="s">
        <v>2170</v>
      </c>
      <c r="C1542" s="294" t="s">
        <v>8887</v>
      </c>
      <c r="D1542" s="134" t="s">
        <v>8071</v>
      </c>
      <c r="E1542" s="271">
        <f t="shared" si="25"/>
        <v>4</v>
      </c>
    </row>
    <row r="1543" spans="1:5">
      <c r="A1543" s="5" t="s">
        <v>6960</v>
      </c>
      <c r="B1543" s="5" t="s">
        <v>2170</v>
      </c>
      <c r="C1543" s="5" t="s">
        <v>9418</v>
      </c>
      <c r="D1543" t="s">
        <v>9419</v>
      </c>
      <c r="E1543" s="271">
        <f t="shared" si="25"/>
        <v>4</v>
      </c>
    </row>
    <row r="1544" spans="1:5">
      <c r="A1544" s="5" t="s">
        <v>6960</v>
      </c>
      <c r="B1544" s="5" t="s">
        <v>2170</v>
      </c>
      <c r="C1544" s="5" t="s">
        <v>9420</v>
      </c>
      <c r="D1544" t="s">
        <v>9421</v>
      </c>
      <c r="E1544" s="271">
        <f t="shared" si="25"/>
        <v>4</v>
      </c>
    </row>
    <row r="1545" spans="1:5">
      <c r="A1545" t="s">
        <v>6960</v>
      </c>
      <c r="B1545" s="5" t="s">
        <v>2170</v>
      </c>
      <c r="C1545" s="5" t="s">
        <v>9422</v>
      </c>
      <c r="D1545" t="s">
        <v>9423</v>
      </c>
      <c r="E1545" s="271">
        <f t="shared" si="25"/>
        <v>4</v>
      </c>
    </row>
    <row r="1546" spans="1:5">
      <c r="A1546" t="s">
        <v>6965</v>
      </c>
      <c r="B1546" s="5" t="s">
        <v>2170</v>
      </c>
      <c r="C1546" s="5" t="s">
        <v>9424</v>
      </c>
      <c r="D1546" t="s">
        <v>9424</v>
      </c>
      <c r="E1546" s="271">
        <f t="shared" si="25"/>
        <v>4</v>
      </c>
    </row>
    <row r="1547" spans="1:5">
      <c r="A1547" t="s">
        <v>6965</v>
      </c>
      <c r="B1547" t="s">
        <v>2170</v>
      </c>
      <c r="C1547" s="5" t="s">
        <v>9425</v>
      </c>
      <c r="D1547" t="s">
        <v>9426</v>
      </c>
      <c r="E1547" s="271">
        <f t="shared" si="25"/>
        <v>4</v>
      </c>
    </row>
    <row r="1548" spans="1:5">
      <c r="A1548" t="s">
        <v>6965</v>
      </c>
      <c r="B1548" t="s">
        <v>2170</v>
      </c>
      <c r="C1548" s="5" t="s">
        <v>9427</v>
      </c>
      <c r="D1548" t="s">
        <v>9428</v>
      </c>
      <c r="E1548" s="271">
        <f t="shared" si="25"/>
        <v>4</v>
      </c>
    </row>
    <row r="1549" spans="1:5">
      <c r="A1549" t="s">
        <v>6965</v>
      </c>
      <c r="B1549" t="s">
        <v>2170</v>
      </c>
      <c r="C1549" s="5" t="s">
        <v>7218</v>
      </c>
      <c r="D1549" t="s">
        <v>7219</v>
      </c>
      <c r="E1549" s="271">
        <f t="shared" si="25"/>
        <v>4</v>
      </c>
    </row>
    <row r="1550" spans="1:5">
      <c r="A1550" s="5" t="s">
        <v>6970</v>
      </c>
      <c r="B1550" s="5" t="s">
        <v>2170</v>
      </c>
      <c r="C1550" s="5" t="s">
        <v>9429</v>
      </c>
      <c r="D1550" t="s">
        <v>9430</v>
      </c>
      <c r="E1550" s="271">
        <f t="shared" si="25"/>
        <v>4</v>
      </c>
    </row>
    <row r="1551" spans="1:5">
      <c r="A1551" s="5" t="s">
        <v>6970</v>
      </c>
      <c r="B1551" s="5" t="s">
        <v>2170</v>
      </c>
      <c r="C1551" s="5" t="s">
        <v>9431</v>
      </c>
      <c r="D1551" t="s">
        <v>9432</v>
      </c>
      <c r="E1551" s="271">
        <f t="shared" si="25"/>
        <v>4</v>
      </c>
    </row>
    <row r="1552" spans="1:5">
      <c r="A1552" s="5" t="s">
        <v>6970</v>
      </c>
      <c r="B1552" s="5" t="s">
        <v>2170</v>
      </c>
      <c r="C1552" s="5" t="s">
        <v>9433</v>
      </c>
      <c r="D1552" t="s">
        <v>9434</v>
      </c>
      <c r="E1552" s="271">
        <f t="shared" si="25"/>
        <v>4</v>
      </c>
    </row>
    <row r="1553" spans="1:5">
      <c r="A1553" s="5" t="s">
        <v>6970</v>
      </c>
      <c r="B1553" s="5" t="s">
        <v>2170</v>
      </c>
      <c r="C1553" s="5" t="s">
        <v>9435</v>
      </c>
      <c r="D1553" t="s">
        <v>9436</v>
      </c>
      <c r="E1553" s="271">
        <f t="shared" si="25"/>
        <v>4</v>
      </c>
    </row>
    <row r="1554" spans="1:5">
      <c r="A1554" s="5" t="s">
        <v>2308</v>
      </c>
      <c r="B1554" s="5" t="s">
        <v>2170</v>
      </c>
      <c r="C1554" s="5" t="s">
        <v>9437</v>
      </c>
      <c r="D1554" t="s">
        <v>9438</v>
      </c>
      <c r="E1554" s="271">
        <f t="shared" si="25"/>
        <v>4</v>
      </c>
    </row>
    <row r="1555" spans="1:5">
      <c r="A1555" s="5" t="s">
        <v>2308</v>
      </c>
      <c r="B1555" s="5" t="s">
        <v>2170</v>
      </c>
      <c r="C1555" s="5" t="s">
        <v>7596</v>
      </c>
      <c r="D1555" t="s">
        <v>7597</v>
      </c>
      <c r="E1555" s="271">
        <f t="shared" si="25"/>
        <v>4</v>
      </c>
    </row>
    <row r="1556" spans="1:5">
      <c r="A1556" t="s">
        <v>2308</v>
      </c>
      <c r="B1556" s="5" t="s">
        <v>2170</v>
      </c>
      <c r="C1556" s="5" t="s">
        <v>7690</v>
      </c>
      <c r="D1556" t="s">
        <v>9439</v>
      </c>
      <c r="E1556" s="271">
        <f t="shared" si="25"/>
        <v>4</v>
      </c>
    </row>
    <row r="1557" spans="1:5">
      <c r="A1557" t="s">
        <v>2312</v>
      </c>
      <c r="B1557" s="5" t="s">
        <v>2170</v>
      </c>
      <c r="C1557" s="5" t="s">
        <v>9440</v>
      </c>
      <c r="D1557" t="s">
        <v>9441</v>
      </c>
      <c r="E1557" s="271">
        <f t="shared" si="25"/>
        <v>4</v>
      </c>
    </row>
    <row r="1558" spans="1:5">
      <c r="A1558" t="s">
        <v>2312</v>
      </c>
      <c r="B1558" t="s">
        <v>2170</v>
      </c>
      <c r="C1558" s="5" t="s">
        <v>9442</v>
      </c>
      <c r="D1558" t="s">
        <v>9443</v>
      </c>
      <c r="E1558" s="271">
        <f t="shared" si="25"/>
        <v>4</v>
      </c>
    </row>
    <row r="1559" spans="1:5">
      <c r="A1559" t="s">
        <v>2312</v>
      </c>
      <c r="B1559" t="s">
        <v>2170</v>
      </c>
      <c r="C1559" s="5" t="s">
        <v>9444</v>
      </c>
      <c r="D1559" t="s">
        <v>9445</v>
      </c>
      <c r="E1559" s="271">
        <f t="shared" si="25"/>
        <v>4</v>
      </c>
    </row>
    <row r="1560" spans="1:5">
      <c r="A1560" t="s">
        <v>2312</v>
      </c>
      <c r="B1560" t="s">
        <v>2170</v>
      </c>
      <c r="C1560" s="5" t="s">
        <v>9444</v>
      </c>
      <c r="D1560" t="s">
        <v>9446</v>
      </c>
      <c r="E1560" s="271">
        <f t="shared" si="25"/>
        <v>4</v>
      </c>
    </row>
    <row r="1561" spans="1:5">
      <c r="A1561" s="5" t="s">
        <v>2312</v>
      </c>
      <c r="B1561" s="5" t="s">
        <v>2170</v>
      </c>
      <c r="C1561" s="5" t="s">
        <v>9447</v>
      </c>
      <c r="D1561" t="s">
        <v>9448</v>
      </c>
      <c r="E1561" s="271">
        <f t="shared" si="25"/>
        <v>4</v>
      </c>
    </row>
    <row r="1562" spans="1:5">
      <c r="A1562" s="5" t="s">
        <v>2312</v>
      </c>
      <c r="B1562" s="5" t="s">
        <v>2170</v>
      </c>
      <c r="C1562" s="5" t="s">
        <v>9279</v>
      </c>
      <c r="D1562" t="s">
        <v>9449</v>
      </c>
      <c r="E1562" s="271">
        <f t="shared" si="25"/>
        <v>4</v>
      </c>
    </row>
    <row r="1563" spans="1:5">
      <c r="A1563" s="5" t="s">
        <v>2312</v>
      </c>
      <c r="B1563" s="5" t="s">
        <v>2170</v>
      </c>
      <c r="C1563" s="5" t="s">
        <v>9154</v>
      </c>
      <c r="D1563" t="s">
        <v>9155</v>
      </c>
      <c r="E1563" s="271">
        <f t="shared" si="25"/>
        <v>4</v>
      </c>
    </row>
    <row r="1564" spans="1:5">
      <c r="A1564" s="5" t="s">
        <v>2312</v>
      </c>
      <c r="B1564" s="5" t="s">
        <v>2170</v>
      </c>
      <c r="C1564" s="5" t="s">
        <v>9450</v>
      </c>
      <c r="D1564" t="s">
        <v>9451</v>
      </c>
      <c r="E1564" s="271">
        <f t="shared" si="25"/>
        <v>4</v>
      </c>
    </row>
    <row r="1565" spans="1:5">
      <c r="A1565" s="5" t="s">
        <v>2316</v>
      </c>
      <c r="B1565" s="5" t="s">
        <v>2170</v>
      </c>
      <c r="C1565" s="5" t="s">
        <v>9452</v>
      </c>
      <c r="D1565" t="s">
        <v>9453</v>
      </c>
      <c r="E1565" s="271">
        <f t="shared" si="25"/>
        <v>4</v>
      </c>
    </row>
    <row r="1566" spans="1:5">
      <c r="A1566" s="5" t="s">
        <v>2316</v>
      </c>
      <c r="B1566" s="5" t="s">
        <v>2170</v>
      </c>
      <c r="C1566" s="5" t="s">
        <v>9454</v>
      </c>
      <c r="D1566" t="s">
        <v>9455</v>
      </c>
      <c r="E1566" s="271">
        <f t="shared" ref="E1566:E1629" si="26">LEN(C1566)</f>
        <v>4</v>
      </c>
    </row>
    <row r="1567" spans="1:5">
      <c r="A1567" t="s">
        <v>2316</v>
      </c>
      <c r="B1567" s="5" t="s">
        <v>2170</v>
      </c>
      <c r="C1567" s="5" t="s">
        <v>9456</v>
      </c>
      <c r="D1567" t="s">
        <v>9457</v>
      </c>
      <c r="E1567" s="271">
        <f t="shared" si="26"/>
        <v>4</v>
      </c>
    </row>
    <row r="1568" spans="1:5">
      <c r="A1568" t="s">
        <v>2316</v>
      </c>
      <c r="B1568" s="5" t="s">
        <v>2170</v>
      </c>
      <c r="C1568" s="5" t="s">
        <v>9458</v>
      </c>
      <c r="D1568" t="s">
        <v>9459</v>
      </c>
      <c r="E1568" s="271">
        <f t="shared" si="26"/>
        <v>4</v>
      </c>
    </row>
    <row r="1569" spans="1:5">
      <c r="A1569" s="5" t="s">
        <v>2339</v>
      </c>
      <c r="B1569" s="5" t="s">
        <v>2170</v>
      </c>
      <c r="C1569" s="5" t="s">
        <v>9460</v>
      </c>
      <c r="D1569" t="s">
        <v>9461</v>
      </c>
      <c r="E1569" s="271">
        <f t="shared" si="26"/>
        <v>4</v>
      </c>
    </row>
    <row r="1570" spans="1:5">
      <c r="A1570" s="5" t="s">
        <v>2339</v>
      </c>
      <c r="B1570" s="5" t="s">
        <v>2170</v>
      </c>
      <c r="C1570" s="5" t="s">
        <v>9462</v>
      </c>
      <c r="D1570" t="s">
        <v>9463</v>
      </c>
      <c r="E1570" s="271">
        <f t="shared" si="26"/>
        <v>4</v>
      </c>
    </row>
    <row r="1571" spans="1:5">
      <c r="A1571" s="294" t="s">
        <v>10128</v>
      </c>
      <c r="B1571" s="294" t="s">
        <v>2170</v>
      </c>
      <c r="C1571" s="294" t="s">
        <v>10129</v>
      </c>
      <c r="D1571" s="134" t="s">
        <v>9473</v>
      </c>
      <c r="E1571" s="271">
        <f t="shared" si="26"/>
        <v>4</v>
      </c>
    </row>
    <row r="1572" spans="1:5">
      <c r="A1572" s="294" t="s">
        <v>10128</v>
      </c>
      <c r="B1572" s="294" t="s">
        <v>2170</v>
      </c>
      <c r="C1572" s="294" t="s">
        <v>10131</v>
      </c>
      <c r="D1572" s="134" t="s">
        <v>9469</v>
      </c>
      <c r="E1572" s="271">
        <f t="shared" si="26"/>
        <v>4</v>
      </c>
    </row>
    <row r="1573" spans="1:5">
      <c r="A1573" s="294" t="s">
        <v>10128</v>
      </c>
      <c r="B1573" s="294" t="s">
        <v>2170</v>
      </c>
      <c r="C1573" s="294" t="s">
        <v>10130</v>
      </c>
      <c r="D1573" s="134" t="s">
        <v>9471</v>
      </c>
      <c r="E1573" s="271">
        <f t="shared" si="26"/>
        <v>4</v>
      </c>
    </row>
    <row r="1574" spans="1:5">
      <c r="A1574" s="5" t="s">
        <v>1964</v>
      </c>
      <c r="B1574" s="5" t="s">
        <v>2170</v>
      </c>
      <c r="C1574" s="5" t="s">
        <v>9464</v>
      </c>
      <c r="D1574" t="s">
        <v>9465</v>
      </c>
      <c r="E1574" s="271">
        <f t="shared" si="26"/>
        <v>4</v>
      </c>
    </row>
    <row r="1575" spans="1:5">
      <c r="A1575" s="5" t="s">
        <v>1964</v>
      </c>
      <c r="B1575" s="5" t="s">
        <v>2170</v>
      </c>
      <c r="C1575" s="5" t="s">
        <v>9466</v>
      </c>
      <c r="D1575" t="s">
        <v>9467</v>
      </c>
      <c r="E1575" s="271">
        <f t="shared" si="26"/>
        <v>4</v>
      </c>
    </row>
    <row r="1576" spans="1:5">
      <c r="A1576" s="5" t="s">
        <v>5645</v>
      </c>
      <c r="B1576" s="5" t="s">
        <v>2170</v>
      </c>
      <c r="C1576" s="5" t="s">
        <v>9468</v>
      </c>
      <c r="D1576" t="s">
        <v>9469</v>
      </c>
      <c r="E1576" s="271">
        <f t="shared" si="26"/>
        <v>4</v>
      </c>
    </row>
    <row r="1577" spans="1:5">
      <c r="A1577" s="5" t="s">
        <v>5645</v>
      </c>
      <c r="B1577" s="5" t="s">
        <v>2170</v>
      </c>
      <c r="C1577" s="5" t="s">
        <v>9470</v>
      </c>
      <c r="D1577" t="s">
        <v>9471</v>
      </c>
      <c r="E1577" s="271">
        <f t="shared" si="26"/>
        <v>4</v>
      </c>
    </row>
    <row r="1578" spans="1:5">
      <c r="A1578" t="s">
        <v>5655</v>
      </c>
      <c r="B1578" s="5" t="s">
        <v>2170</v>
      </c>
      <c r="C1578" s="5" t="s">
        <v>9472</v>
      </c>
      <c r="D1578" t="s">
        <v>9473</v>
      </c>
      <c r="E1578" s="271">
        <f t="shared" si="26"/>
        <v>4</v>
      </c>
    </row>
    <row r="1579" spans="1:5">
      <c r="A1579" s="5" t="s">
        <v>5661</v>
      </c>
      <c r="B1579" s="5" t="s">
        <v>2170</v>
      </c>
      <c r="C1579" s="5" t="s">
        <v>9474</v>
      </c>
      <c r="D1579" t="s">
        <v>9475</v>
      </c>
      <c r="E1579" s="271">
        <f t="shared" si="26"/>
        <v>4</v>
      </c>
    </row>
    <row r="1580" spans="1:5">
      <c r="A1580" s="5" t="s">
        <v>5661</v>
      </c>
      <c r="B1580" s="5" t="s">
        <v>2170</v>
      </c>
      <c r="C1580" s="5" t="s">
        <v>8451</v>
      </c>
      <c r="D1580" t="s">
        <v>9476</v>
      </c>
      <c r="E1580" s="271">
        <f t="shared" si="26"/>
        <v>4</v>
      </c>
    </row>
    <row r="1581" spans="1:5">
      <c r="A1581" s="5" t="s">
        <v>5661</v>
      </c>
      <c r="B1581" s="5" t="s">
        <v>2170</v>
      </c>
      <c r="C1581" s="5" t="s">
        <v>8453</v>
      </c>
      <c r="D1581" t="s">
        <v>9477</v>
      </c>
      <c r="E1581" s="271">
        <f t="shared" si="26"/>
        <v>4</v>
      </c>
    </row>
    <row r="1582" spans="1:5">
      <c r="A1582" s="5" t="s">
        <v>5661</v>
      </c>
      <c r="B1582" s="5" t="s">
        <v>2170</v>
      </c>
      <c r="C1582" s="5" t="s">
        <v>9478</v>
      </c>
      <c r="D1582" t="s">
        <v>9479</v>
      </c>
      <c r="E1582" s="271">
        <f t="shared" si="26"/>
        <v>4</v>
      </c>
    </row>
    <row r="1583" spans="1:5">
      <c r="A1583" s="5" t="s">
        <v>5661</v>
      </c>
      <c r="B1583" s="5" t="s">
        <v>2170</v>
      </c>
      <c r="C1583" s="5" t="s">
        <v>9480</v>
      </c>
      <c r="D1583" t="s">
        <v>9481</v>
      </c>
      <c r="E1583" s="271">
        <f t="shared" si="26"/>
        <v>4</v>
      </c>
    </row>
    <row r="1584" spans="1:5">
      <c r="A1584" s="5" t="s">
        <v>5661</v>
      </c>
      <c r="B1584" s="5" t="s">
        <v>2170</v>
      </c>
      <c r="C1584" s="5" t="s">
        <v>9482</v>
      </c>
      <c r="D1584" t="s">
        <v>9483</v>
      </c>
      <c r="E1584" s="271">
        <f t="shared" si="26"/>
        <v>4</v>
      </c>
    </row>
    <row r="1585" spans="1:5">
      <c r="A1585" t="s">
        <v>5661</v>
      </c>
      <c r="B1585" s="5" t="s">
        <v>2170</v>
      </c>
      <c r="C1585" s="5" t="s">
        <v>7131</v>
      </c>
      <c r="D1585" t="s">
        <v>7132</v>
      </c>
      <c r="E1585" s="271">
        <f t="shared" si="26"/>
        <v>4</v>
      </c>
    </row>
    <row r="1586" spans="1:5">
      <c r="A1586" t="s">
        <v>5661</v>
      </c>
      <c r="B1586" s="5" t="s">
        <v>2170</v>
      </c>
      <c r="C1586" s="5" t="s">
        <v>9484</v>
      </c>
      <c r="D1586" t="s">
        <v>9485</v>
      </c>
      <c r="E1586" s="271">
        <f t="shared" si="26"/>
        <v>4</v>
      </c>
    </row>
    <row r="1587" spans="1:5">
      <c r="A1587" t="s">
        <v>5661</v>
      </c>
      <c r="B1587" t="s">
        <v>2170</v>
      </c>
      <c r="C1587" s="5" t="s">
        <v>9486</v>
      </c>
      <c r="D1587" t="s">
        <v>9487</v>
      </c>
      <c r="E1587" s="271">
        <f t="shared" si="26"/>
        <v>4</v>
      </c>
    </row>
    <row r="1588" spans="1:5">
      <c r="A1588" t="s">
        <v>5354</v>
      </c>
      <c r="B1588" t="s">
        <v>2170</v>
      </c>
      <c r="C1588" s="5" t="s">
        <v>9488</v>
      </c>
      <c r="D1588" t="s">
        <v>9489</v>
      </c>
      <c r="E1588" s="271">
        <f t="shared" si="26"/>
        <v>4</v>
      </c>
    </row>
    <row r="1589" spans="1:5">
      <c r="A1589" t="s">
        <v>5354</v>
      </c>
      <c r="B1589" t="s">
        <v>2170</v>
      </c>
      <c r="C1589" s="5" t="s">
        <v>9490</v>
      </c>
      <c r="D1589" t="s">
        <v>9491</v>
      </c>
      <c r="E1589" s="271">
        <f t="shared" si="26"/>
        <v>4</v>
      </c>
    </row>
    <row r="1590" spans="1:5">
      <c r="A1590" s="5" t="s">
        <v>5354</v>
      </c>
      <c r="B1590" s="5" t="s">
        <v>2170</v>
      </c>
      <c r="C1590" s="5" t="s">
        <v>7378</v>
      </c>
      <c r="D1590" t="s">
        <v>7050</v>
      </c>
      <c r="E1590" s="271">
        <f t="shared" si="26"/>
        <v>4</v>
      </c>
    </row>
    <row r="1591" spans="1:5">
      <c r="A1591" s="5" t="s">
        <v>5683</v>
      </c>
      <c r="B1591" s="5" t="s">
        <v>2170</v>
      </c>
      <c r="C1591" s="5" t="s">
        <v>9492</v>
      </c>
      <c r="D1591" t="s">
        <v>9493</v>
      </c>
      <c r="E1591" s="271">
        <f t="shared" si="26"/>
        <v>4</v>
      </c>
    </row>
    <row r="1592" spans="1:5">
      <c r="A1592" s="5" t="s">
        <v>5683</v>
      </c>
      <c r="B1592" s="5" t="s">
        <v>2170</v>
      </c>
      <c r="C1592" s="5" t="s">
        <v>9494</v>
      </c>
      <c r="D1592" t="s">
        <v>9495</v>
      </c>
      <c r="E1592" s="271">
        <f t="shared" si="26"/>
        <v>4</v>
      </c>
    </row>
    <row r="1593" spans="1:5">
      <c r="A1593" s="5" t="s">
        <v>5683</v>
      </c>
      <c r="B1593" s="5" t="s">
        <v>2170</v>
      </c>
      <c r="C1593" s="5" t="s">
        <v>9496</v>
      </c>
      <c r="D1593" t="s">
        <v>9497</v>
      </c>
      <c r="E1593" s="271">
        <f t="shared" si="26"/>
        <v>4</v>
      </c>
    </row>
    <row r="1594" spans="1:5">
      <c r="A1594" s="5" t="s">
        <v>5683</v>
      </c>
      <c r="B1594" s="5" t="s">
        <v>2170</v>
      </c>
      <c r="C1594" s="5" t="s">
        <v>9498</v>
      </c>
      <c r="D1594" t="s">
        <v>9499</v>
      </c>
      <c r="E1594" s="271">
        <f t="shared" si="26"/>
        <v>4</v>
      </c>
    </row>
    <row r="1595" spans="1:5">
      <c r="A1595" s="5" t="s">
        <v>5683</v>
      </c>
      <c r="B1595" s="5" t="s">
        <v>2170</v>
      </c>
      <c r="C1595" s="5" t="s">
        <v>9500</v>
      </c>
      <c r="D1595" t="s">
        <v>9501</v>
      </c>
      <c r="E1595" s="271">
        <f t="shared" si="26"/>
        <v>4</v>
      </c>
    </row>
    <row r="1596" spans="1:5">
      <c r="A1596" t="s">
        <v>5683</v>
      </c>
      <c r="B1596" s="5" t="s">
        <v>2170</v>
      </c>
      <c r="C1596" s="5" t="s">
        <v>9502</v>
      </c>
      <c r="D1596" t="s">
        <v>9503</v>
      </c>
      <c r="E1596" s="271">
        <f t="shared" si="26"/>
        <v>4</v>
      </c>
    </row>
    <row r="1597" spans="1:5">
      <c r="A1597" t="s">
        <v>5683</v>
      </c>
      <c r="B1597" s="5" t="s">
        <v>2170</v>
      </c>
      <c r="C1597" s="5" t="s">
        <v>9504</v>
      </c>
      <c r="D1597" t="s">
        <v>9505</v>
      </c>
      <c r="E1597" s="271">
        <f t="shared" si="26"/>
        <v>4</v>
      </c>
    </row>
    <row r="1598" spans="1:5">
      <c r="A1598" t="s">
        <v>5683</v>
      </c>
      <c r="B1598" t="s">
        <v>2170</v>
      </c>
      <c r="C1598" s="5" t="s">
        <v>9506</v>
      </c>
      <c r="D1598" t="s">
        <v>9507</v>
      </c>
      <c r="E1598" s="271">
        <f t="shared" si="26"/>
        <v>4</v>
      </c>
    </row>
    <row r="1599" spans="1:5">
      <c r="A1599" t="s">
        <v>5683</v>
      </c>
      <c r="B1599" t="s">
        <v>2170</v>
      </c>
      <c r="C1599" s="5" t="s">
        <v>9508</v>
      </c>
      <c r="D1599" t="s">
        <v>9509</v>
      </c>
      <c r="E1599" s="271">
        <f t="shared" si="26"/>
        <v>4</v>
      </c>
    </row>
    <row r="1600" spans="1:5">
      <c r="A1600" t="s">
        <v>5683</v>
      </c>
      <c r="B1600" t="s">
        <v>2170</v>
      </c>
      <c r="C1600" s="5" t="s">
        <v>9510</v>
      </c>
      <c r="D1600" t="s">
        <v>9511</v>
      </c>
      <c r="E1600" s="271">
        <f t="shared" si="26"/>
        <v>4</v>
      </c>
    </row>
    <row r="1601" spans="1:5">
      <c r="A1601" s="5" t="s">
        <v>5683</v>
      </c>
      <c r="B1601" s="5" t="s">
        <v>2170</v>
      </c>
      <c r="C1601" s="5" t="s">
        <v>9512</v>
      </c>
      <c r="D1601" t="s">
        <v>9513</v>
      </c>
      <c r="E1601" s="271">
        <f t="shared" si="26"/>
        <v>4</v>
      </c>
    </row>
    <row r="1602" spans="1:5">
      <c r="A1602" s="134" t="s">
        <v>10368</v>
      </c>
      <c r="B1602" s="134" t="s">
        <v>2170</v>
      </c>
      <c r="C1602" s="294" t="s">
        <v>10132</v>
      </c>
      <c r="D1602" s="134" t="s">
        <v>9489</v>
      </c>
      <c r="E1602" s="271">
        <f t="shared" si="26"/>
        <v>4</v>
      </c>
    </row>
    <row r="1603" spans="1:5">
      <c r="A1603" s="134" t="s">
        <v>10368</v>
      </c>
      <c r="B1603" s="134" t="s">
        <v>2170</v>
      </c>
      <c r="C1603" s="294" t="s">
        <v>10133</v>
      </c>
      <c r="D1603" s="134" t="s">
        <v>9491</v>
      </c>
      <c r="E1603" s="271">
        <f t="shared" si="26"/>
        <v>4</v>
      </c>
    </row>
    <row r="1604" spans="1:5">
      <c r="A1604" t="s">
        <v>3020</v>
      </c>
      <c r="B1604" s="5" t="s">
        <v>2170</v>
      </c>
      <c r="C1604" s="5" t="s">
        <v>8392</v>
      </c>
      <c r="D1604" t="s">
        <v>8393</v>
      </c>
      <c r="E1604" s="271">
        <f t="shared" si="26"/>
        <v>4</v>
      </c>
    </row>
    <row r="1605" spans="1:5">
      <c r="A1605" t="s">
        <v>3020</v>
      </c>
      <c r="B1605" s="5" t="s">
        <v>2170</v>
      </c>
      <c r="C1605" s="5" t="s">
        <v>9514</v>
      </c>
      <c r="D1605" t="s">
        <v>9515</v>
      </c>
      <c r="E1605" s="271">
        <f t="shared" si="26"/>
        <v>4</v>
      </c>
    </row>
    <row r="1606" spans="1:5">
      <c r="A1606" t="s">
        <v>3020</v>
      </c>
      <c r="B1606" s="5" t="s">
        <v>2170</v>
      </c>
      <c r="C1606" s="5" t="s">
        <v>9516</v>
      </c>
      <c r="D1606" t="s">
        <v>9517</v>
      </c>
      <c r="E1606" s="271">
        <f t="shared" si="26"/>
        <v>4</v>
      </c>
    </row>
    <row r="1607" spans="1:5">
      <c r="A1607" t="s">
        <v>3851</v>
      </c>
      <c r="B1607" s="5" t="s">
        <v>2170</v>
      </c>
      <c r="C1607" s="5" t="s">
        <v>9518</v>
      </c>
      <c r="D1607" t="s">
        <v>9519</v>
      </c>
      <c r="E1607" s="271">
        <f t="shared" si="26"/>
        <v>4</v>
      </c>
    </row>
    <row r="1608" spans="1:5">
      <c r="A1608" t="s">
        <v>3851</v>
      </c>
      <c r="B1608" s="5" t="s">
        <v>2170</v>
      </c>
      <c r="C1608" s="5" t="s">
        <v>9007</v>
      </c>
      <c r="D1608" t="s">
        <v>9520</v>
      </c>
      <c r="E1608" s="271">
        <f t="shared" si="26"/>
        <v>4</v>
      </c>
    </row>
    <row r="1609" spans="1:5">
      <c r="A1609" t="s">
        <v>3851</v>
      </c>
      <c r="B1609" s="5" t="s">
        <v>2170</v>
      </c>
      <c r="C1609" s="5" t="s">
        <v>9521</v>
      </c>
      <c r="D1609" t="s">
        <v>9522</v>
      </c>
      <c r="E1609" s="271">
        <f t="shared" si="26"/>
        <v>4</v>
      </c>
    </row>
    <row r="1610" spans="1:5">
      <c r="A1610" t="s">
        <v>3851</v>
      </c>
      <c r="B1610" s="5" t="s">
        <v>2170</v>
      </c>
      <c r="C1610" s="5" t="s">
        <v>9523</v>
      </c>
      <c r="D1610" t="s">
        <v>9524</v>
      </c>
      <c r="E1610" s="271">
        <f t="shared" si="26"/>
        <v>4</v>
      </c>
    </row>
    <row r="1611" spans="1:5">
      <c r="A1611" t="s">
        <v>3851</v>
      </c>
      <c r="B1611" s="5" t="s">
        <v>2170</v>
      </c>
      <c r="C1611" s="5" t="s">
        <v>9108</v>
      </c>
      <c r="D1611" t="s">
        <v>9525</v>
      </c>
      <c r="E1611" s="271">
        <f t="shared" si="26"/>
        <v>4</v>
      </c>
    </row>
    <row r="1612" spans="1:5">
      <c r="A1612" t="s">
        <v>3890</v>
      </c>
      <c r="B1612" s="5" t="s">
        <v>2170</v>
      </c>
      <c r="C1612" s="5" t="s">
        <v>9526</v>
      </c>
      <c r="D1612" t="s">
        <v>9527</v>
      </c>
      <c r="E1612" s="271">
        <f t="shared" si="26"/>
        <v>4</v>
      </c>
    </row>
    <row r="1613" spans="1:5">
      <c r="A1613" t="s">
        <v>3890</v>
      </c>
      <c r="B1613" s="5" t="s">
        <v>2170</v>
      </c>
      <c r="C1613" s="5" t="s">
        <v>9528</v>
      </c>
      <c r="D1613" t="s">
        <v>9529</v>
      </c>
      <c r="E1613" s="271">
        <f t="shared" si="26"/>
        <v>4</v>
      </c>
    </row>
    <row r="1614" spans="1:5">
      <c r="A1614" t="s">
        <v>3912</v>
      </c>
      <c r="B1614" s="5" t="s">
        <v>2170</v>
      </c>
      <c r="C1614" s="5" t="s">
        <v>9530</v>
      </c>
      <c r="D1614" t="s">
        <v>9531</v>
      </c>
      <c r="E1614" s="271">
        <f t="shared" si="26"/>
        <v>4</v>
      </c>
    </row>
    <row r="1615" spans="1:5">
      <c r="A1615" t="s">
        <v>3912</v>
      </c>
      <c r="B1615" s="5" t="s">
        <v>2170</v>
      </c>
      <c r="C1615" s="5" t="s">
        <v>9532</v>
      </c>
      <c r="D1615" t="s">
        <v>9533</v>
      </c>
      <c r="E1615" s="271">
        <f t="shared" si="26"/>
        <v>4</v>
      </c>
    </row>
    <row r="1616" spans="1:5">
      <c r="A1616" t="s">
        <v>3912</v>
      </c>
      <c r="B1616" s="5" t="s">
        <v>2170</v>
      </c>
      <c r="C1616" s="5" t="s">
        <v>7412</v>
      </c>
      <c r="D1616" t="s">
        <v>9534</v>
      </c>
      <c r="E1616" s="271">
        <f t="shared" si="26"/>
        <v>4</v>
      </c>
    </row>
    <row r="1617" spans="1:5">
      <c r="A1617" t="s">
        <v>3912</v>
      </c>
      <c r="B1617" s="5" t="s">
        <v>2170</v>
      </c>
      <c r="C1617" s="5" t="s">
        <v>9535</v>
      </c>
      <c r="D1617" t="s">
        <v>9536</v>
      </c>
      <c r="E1617" s="271">
        <f t="shared" si="26"/>
        <v>4</v>
      </c>
    </row>
    <row r="1618" spans="1:5">
      <c r="A1618" s="5" t="s">
        <v>3025</v>
      </c>
      <c r="B1618" s="5" t="s">
        <v>2170</v>
      </c>
      <c r="C1618" s="5" t="s">
        <v>9537</v>
      </c>
      <c r="D1618" t="s">
        <v>9538</v>
      </c>
      <c r="E1618" s="271">
        <f t="shared" si="26"/>
        <v>4</v>
      </c>
    </row>
    <row r="1619" spans="1:5">
      <c r="A1619" s="5" t="s">
        <v>3025</v>
      </c>
      <c r="B1619" s="5" t="s">
        <v>2170</v>
      </c>
      <c r="C1619" s="5" t="s">
        <v>9539</v>
      </c>
      <c r="D1619" t="s">
        <v>9540</v>
      </c>
      <c r="E1619" s="271">
        <f t="shared" si="26"/>
        <v>4</v>
      </c>
    </row>
    <row r="1620" spans="1:5">
      <c r="A1620" s="5" t="s">
        <v>3025</v>
      </c>
      <c r="B1620" s="5" t="s">
        <v>2170</v>
      </c>
      <c r="C1620" s="5" t="s">
        <v>9541</v>
      </c>
      <c r="D1620" t="s">
        <v>9542</v>
      </c>
      <c r="E1620" s="271">
        <f t="shared" si="26"/>
        <v>4</v>
      </c>
    </row>
    <row r="1621" spans="1:5">
      <c r="A1621" s="5" t="s">
        <v>1581</v>
      </c>
      <c r="B1621" s="5" t="s">
        <v>2170</v>
      </c>
      <c r="C1621" s="5" t="s">
        <v>9543</v>
      </c>
      <c r="D1621" t="s">
        <v>9544</v>
      </c>
      <c r="E1621" s="271">
        <f t="shared" si="26"/>
        <v>4</v>
      </c>
    </row>
    <row r="1622" spans="1:5">
      <c r="A1622" s="5" t="s">
        <v>1581</v>
      </c>
      <c r="B1622" s="5" t="s">
        <v>2170</v>
      </c>
      <c r="C1622" s="5" t="s">
        <v>9545</v>
      </c>
      <c r="D1622" t="s">
        <v>9546</v>
      </c>
      <c r="E1622" s="271">
        <f t="shared" si="26"/>
        <v>4</v>
      </c>
    </row>
    <row r="1623" spans="1:5">
      <c r="A1623" t="s">
        <v>3031</v>
      </c>
      <c r="B1623" s="5" t="s">
        <v>2170</v>
      </c>
      <c r="C1623" s="5" t="s">
        <v>9547</v>
      </c>
      <c r="D1623" t="s">
        <v>9548</v>
      </c>
      <c r="E1623" s="271">
        <f t="shared" si="26"/>
        <v>4</v>
      </c>
    </row>
    <row r="1624" spans="1:5">
      <c r="A1624" t="s">
        <v>3031</v>
      </c>
      <c r="B1624" s="5" t="s">
        <v>2170</v>
      </c>
      <c r="C1624" s="5" t="s">
        <v>9549</v>
      </c>
      <c r="D1624" t="s">
        <v>9550</v>
      </c>
      <c r="E1624" s="271">
        <f t="shared" si="26"/>
        <v>4</v>
      </c>
    </row>
    <row r="1625" spans="1:5">
      <c r="A1625" t="s">
        <v>3031</v>
      </c>
      <c r="B1625" t="s">
        <v>2170</v>
      </c>
      <c r="C1625" s="5" t="s">
        <v>9551</v>
      </c>
      <c r="D1625" t="s">
        <v>9552</v>
      </c>
      <c r="E1625" s="271">
        <f t="shared" si="26"/>
        <v>4</v>
      </c>
    </row>
    <row r="1626" spans="1:5">
      <c r="A1626" t="s">
        <v>3031</v>
      </c>
      <c r="B1626" t="s">
        <v>2170</v>
      </c>
      <c r="C1626" s="5" t="s">
        <v>8383</v>
      </c>
      <c r="D1626" t="s">
        <v>8792</v>
      </c>
      <c r="E1626" s="271">
        <f t="shared" si="26"/>
        <v>4</v>
      </c>
    </row>
    <row r="1627" spans="1:5">
      <c r="A1627" t="s">
        <v>3031</v>
      </c>
      <c r="B1627" t="s">
        <v>2170</v>
      </c>
      <c r="C1627" s="5" t="s">
        <v>9553</v>
      </c>
      <c r="D1627" t="s">
        <v>9554</v>
      </c>
      <c r="E1627" s="271">
        <f t="shared" si="26"/>
        <v>4</v>
      </c>
    </row>
    <row r="1628" spans="1:5">
      <c r="A1628" s="5" t="s">
        <v>3031</v>
      </c>
      <c r="B1628" s="5" t="s">
        <v>2170</v>
      </c>
      <c r="C1628" s="5" t="s">
        <v>9555</v>
      </c>
      <c r="D1628" t="s">
        <v>9556</v>
      </c>
      <c r="E1628" s="271">
        <f t="shared" si="26"/>
        <v>4</v>
      </c>
    </row>
    <row r="1629" spans="1:5">
      <c r="A1629" s="5" t="s">
        <v>3034</v>
      </c>
      <c r="B1629" s="5" t="s">
        <v>2170</v>
      </c>
      <c r="C1629" s="5" t="s">
        <v>9557</v>
      </c>
      <c r="D1629" t="s">
        <v>9558</v>
      </c>
      <c r="E1629" s="271">
        <f t="shared" si="26"/>
        <v>4</v>
      </c>
    </row>
    <row r="1630" spans="1:5">
      <c r="A1630" s="5" t="s">
        <v>3034</v>
      </c>
      <c r="B1630" s="5" t="s">
        <v>2170</v>
      </c>
      <c r="C1630" s="5" t="s">
        <v>9559</v>
      </c>
      <c r="D1630" t="s">
        <v>9560</v>
      </c>
      <c r="E1630" s="271">
        <f t="shared" ref="E1630:E1693" si="27">LEN(C1630)</f>
        <v>4</v>
      </c>
    </row>
    <row r="1631" spans="1:5">
      <c r="A1631" s="5" t="s">
        <v>3034</v>
      </c>
      <c r="B1631" s="5" t="s">
        <v>2170</v>
      </c>
      <c r="C1631" s="5" t="s">
        <v>9561</v>
      </c>
      <c r="D1631" t="s">
        <v>9562</v>
      </c>
      <c r="E1631" s="271">
        <f t="shared" si="27"/>
        <v>4</v>
      </c>
    </row>
    <row r="1632" spans="1:5">
      <c r="A1632" s="5" t="s">
        <v>3034</v>
      </c>
      <c r="B1632" s="5" t="s">
        <v>2170</v>
      </c>
      <c r="C1632" s="5" t="s">
        <v>9563</v>
      </c>
      <c r="D1632" t="s">
        <v>9564</v>
      </c>
      <c r="E1632" s="271">
        <f t="shared" si="27"/>
        <v>4</v>
      </c>
    </row>
    <row r="1633" spans="1:5">
      <c r="A1633" s="5" t="s">
        <v>3034</v>
      </c>
      <c r="B1633" s="5" t="s">
        <v>2170</v>
      </c>
      <c r="C1633" s="5" t="s">
        <v>9496</v>
      </c>
      <c r="D1633" t="s">
        <v>9565</v>
      </c>
      <c r="E1633" s="271">
        <f t="shared" si="27"/>
        <v>4</v>
      </c>
    </row>
    <row r="1634" spans="1:5">
      <c r="A1634" t="s">
        <v>3034</v>
      </c>
      <c r="B1634" s="5" t="s">
        <v>2170</v>
      </c>
      <c r="C1634" s="5" t="s">
        <v>8518</v>
      </c>
      <c r="D1634" t="s">
        <v>9566</v>
      </c>
      <c r="E1634" s="271">
        <f t="shared" si="27"/>
        <v>4</v>
      </c>
    </row>
    <row r="1635" spans="1:5">
      <c r="A1635" t="s">
        <v>3034</v>
      </c>
      <c r="B1635" s="5" t="s">
        <v>2170</v>
      </c>
      <c r="C1635" s="5" t="s">
        <v>9567</v>
      </c>
      <c r="D1635" t="s">
        <v>9568</v>
      </c>
      <c r="E1635" s="271">
        <f t="shared" si="27"/>
        <v>4</v>
      </c>
    </row>
    <row r="1636" spans="1:5">
      <c r="A1636" t="s">
        <v>3034</v>
      </c>
      <c r="B1636" t="s">
        <v>2170</v>
      </c>
      <c r="C1636" s="5" t="s">
        <v>9569</v>
      </c>
      <c r="D1636" t="s">
        <v>9570</v>
      </c>
      <c r="E1636" s="271">
        <f t="shared" si="27"/>
        <v>4</v>
      </c>
    </row>
    <row r="1637" spans="1:5">
      <c r="A1637" t="s">
        <v>3034</v>
      </c>
      <c r="B1637" t="s">
        <v>2170</v>
      </c>
      <c r="C1637" s="5" t="s">
        <v>7960</v>
      </c>
      <c r="D1637" t="s">
        <v>9571</v>
      </c>
      <c r="E1637" s="271">
        <f t="shared" si="27"/>
        <v>4</v>
      </c>
    </row>
    <row r="1638" spans="1:5">
      <c r="A1638" t="s">
        <v>3034</v>
      </c>
      <c r="B1638" t="s">
        <v>2170</v>
      </c>
      <c r="C1638" s="5" t="s">
        <v>9572</v>
      </c>
      <c r="D1638" t="s">
        <v>9573</v>
      </c>
      <c r="E1638" s="271">
        <f t="shared" si="27"/>
        <v>4</v>
      </c>
    </row>
    <row r="1639" spans="1:5">
      <c r="A1639" s="5" t="s">
        <v>3034</v>
      </c>
      <c r="B1639" s="5" t="s">
        <v>2170</v>
      </c>
      <c r="C1639" s="5" t="s">
        <v>9574</v>
      </c>
      <c r="D1639" t="s">
        <v>9575</v>
      </c>
      <c r="E1639" s="271">
        <f t="shared" si="27"/>
        <v>4</v>
      </c>
    </row>
    <row r="1640" spans="1:5">
      <c r="A1640" s="5" t="s">
        <v>3034</v>
      </c>
      <c r="B1640" s="5" t="s">
        <v>2170</v>
      </c>
      <c r="C1640" s="5" t="s">
        <v>9576</v>
      </c>
      <c r="D1640" t="s">
        <v>9577</v>
      </c>
      <c r="E1640" s="271">
        <f t="shared" si="27"/>
        <v>4</v>
      </c>
    </row>
    <row r="1641" spans="1:5">
      <c r="A1641" s="5" t="s">
        <v>3034</v>
      </c>
      <c r="B1641" s="5" t="s">
        <v>2170</v>
      </c>
      <c r="C1641" s="5" t="s">
        <v>9578</v>
      </c>
      <c r="D1641" t="s">
        <v>9579</v>
      </c>
      <c r="E1641" s="271">
        <f t="shared" si="27"/>
        <v>4</v>
      </c>
    </row>
    <row r="1642" spans="1:5">
      <c r="A1642" s="5" t="s">
        <v>3034</v>
      </c>
      <c r="B1642" s="5" t="s">
        <v>2170</v>
      </c>
      <c r="C1642" s="5" t="s">
        <v>9580</v>
      </c>
      <c r="D1642" t="s">
        <v>9581</v>
      </c>
      <c r="E1642" s="271">
        <f t="shared" si="27"/>
        <v>4</v>
      </c>
    </row>
    <row r="1643" spans="1:5">
      <c r="A1643" s="5" t="s">
        <v>3034</v>
      </c>
      <c r="B1643" s="5" t="s">
        <v>2170</v>
      </c>
      <c r="C1643" s="5" t="s">
        <v>9582</v>
      </c>
      <c r="D1643" t="s">
        <v>9583</v>
      </c>
      <c r="E1643" s="271">
        <f t="shared" si="27"/>
        <v>4</v>
      </c>
    </row>
    <row r="1644" spans="1:5">
      <c r="A1644" s="5" t="s">
        <v>3034</v>
      </c>
      <c r="B1644" s="5" t="s">
        <v>2170</v>
      </c>
      <c r="C1644" s="5" t="s">
        <v>9584</v>
      </c>
      <c r="D1644" t="s">
        <v>9585</v>
      </c>
      <c r="E1644" s="271">
        <f t="shared" si="27"/>
        <v>4</v>
      </c>
    </row>
    <row r="1645" spans="1:5">
      <c r="A1645" t="s">
        <v>3034</v>
      </c>
      <c r="B1645" s="5" t="s">
        <v>2170</v>
      </c>
      <c r="C1645" s="5" t="s">
        <v>9586</v>
      </c>
      <c r="D1645" t="s">
        <v>9587</v>
      </c>
      <c r="E1645" s="271">
        <f t="shared" si="27"/>
        <v>4</v>
      </c>
    </row>
    <row r="1646" spans="1:5">
      <c r="A1646" t="s">
        <v>4589</v>
      </c>
      <c r="B1646" s="5" t="s">
        <v>2170</v>
      </c>
      <c r="C1646" s="5" t="s">
        <v>7099</v>
      </c>
      <c r="D1646" t="s">
        <v>9001</v>
      </c>
      <c r="E1646" s="271">
        <f t="shared" si="27"/>
        <v>4</v>
      </c>
    </row>
    <row r="1647" spans="1:5">
      <c r="A1647" t="s">
        <v>4589</v>
      </c>
      <c r="B1647" s="5" t="s">
        <v>2170</v>
      </c>
      <c r="C1647" s="5" t="s">
        <v>9588</v>
      </c>
      <c r="D1647" t="s">
        <v>9589</v>
      </c>
      <c r="E1647" s="271">
        <f t="shared" si="27"/>
        <v>4</v>
      </c>
    </row>
    <row r="1648" spans="1:5">
      <c r="A1648" t="s">
        <v>4589</v>
      </c>
      <c r="B1648" s="5" t="s">
        <v>2170</v>
      </c>
      <c r="C1648" s="5" t="s">
        <v>9590</v>
      </c>
      <c r="D1648" t="s">
        <v>7377</v>
      </c>
      <c r="E1648" s="271">
        <f t="shared" si="27"/>
        <v>4</v>
      </c>
    </row>
    <row r="1649" spans="1:5">
      <c r="A1649" t="s">
        <v>4589</v>
      </c>
      <c r="B1649" s="5" t="s">
        <v>2170</v>
      </c>
      <c r="C1649" s="5" t="s">
        <v>9591</v>
      </c>
      <c r="D1649" t="s">
        <v>9592</v>
      </c>
      <c r="E1649" s="271">
        <f t="shared" si="27"/>
        <v>4</v>
      </c>
    </row>
    <row r="1650" spans="1:5">
      <c r="A1650" t="s">
        <v>5494</v>
      </c>
      <c r="B1650" s="5" t="s">
        <v>2170</v>
      </c>
      <c r="C1650" s="5" t="s">
        <v>9593</v>
      </c>
      <c r="D1650" t="s">
        <v>9594</v>
      </c>
      <c r="E1650" s="271">
        <f t="shared" si="27"/>
        <v>4</v>
      </c>
    </row>
    <row r="1651" spans="1:5">
      <c r="A1651" t="s">
        <v>5494</v>
      </c>
      <c r="B1651" t="s">
        <v>2170</v>
      </c>
      <c r="C1651" s="5" t="s">
        <v>9595</v>
      </c>
      <c r="D1651" t="s">
        <v>9596</v>
      </c>
      <c r="E1651" s="271">
        <f t="shared" si="27"/>
        <v>4</v>
      </c>
    </row>
    <row r="1652" spans="1:5">
      <c r="A1652" t="s">
        <v>5494</v>
      </c>
      <c r="B1652" t="s">
        <v>2170</v>
      </c>
      <c r="C1652" s="5" t="s">
        <v>9597</v>
      </c>
      <c r="D1652" t="s">
        <v>9598</v>
      </c>
      <c r="E1652" s="271">
        <f t="shared" si="27"/>
        <v>4</v>
      </c>
    </row>
    <row r="1653" spans="1:5">
      <c r="A1653" t="s">
        <v>5494</v>
      </c>
      <c r="B1653" t="s">
        <v>2170</v>
      </c>
      <c r="C1653" s="5" t="s">
        <v>9599</v>
      </c>
      <c r="D1653" t="s">
        <v>9600</v>
      </c>
      <c r="E1653" s="271">
        <f t="shared" si="27"/>
        <v>4</v>
      </c>
    </row>
    <row r="1654" spans="1:5">
      <c r="A1654" s="5" t="s">
        <v>5494</v>
      </c>
      <c r="B1654" s="5" t="s">
        <v>2170</v>
      </c>
      <c r="C1654" s="5" t="s">
        <v>9601</v>
      </c>
      <c r="D1654" t="s">
        <v>9602</v>
      </c>
      <c r="E1654" s="271">
        <f t="shared" si="27"/>
        <v>4</v>
      </c>
    </row>
    <row r="1655" spans="1:5">
      <c r="A1655" s="5" t="s">
        <v>4691</v>
      </c>
      <c r="B1655" s="5" t="s">
        <v>2170</v>
      </c>
      <c r="C1655" s="5" t="s">
        <v>9603</v>
      </c>
      <c r="D1655" t="s">
        <v>9604</v>
      </c>
      <c r="E1655" s="271">
        <f t="shared" si="27"/>
        <v>4</v>
      </c>
    </row>
    <row r="1656" spans="1:5">
      <c r="A1656" s="5" t="s">
        <v>4691</v>
      </c>
      <c r="B1656" s="5" t="s">
        <v>2170</v>
      </c>
      <c r="C1656" s="5" t="s">
        <v>9605</v>
      </c>
      <c r="D1656" t="s">
        <v>9606</v>
      </c>
      <c r="E1656" s="271">
        <f t="shared" si="27"/>
        <v>4</v>
      </c>
    </row>
    <row r="1657" spans="1:5" s="47" customFormat="1">
      <c r="A1657" s="5" t="s">
        <v>4691</v>
      </c>
      <c r="B1657" s="5" t="s">
        <v>2170</v>
      </c>
      <c r="C1657" s="5" t="s">
        <v>9607</v>
      </c>
      <c r="D1657" t="s">
        <v>9608</v>
      </c>
      <c r="E1657" s="271">
        <f t="shared" si="27"/>
        <v>4</v>
      </c>
    </row>
    <row r="1658" spans="1:5">
      <c r="A1658" s="5" t="s">
        <v>4691</v>
      </c>
      <c r="B1658" s="5" t="s">
        <v>2170</v>
      </c>
      <c r="C1658" s="5" t="s">
        <v>9609</v>
      </c>
      <c r="D1658" t="s">
        <v>9610</v>
      </c>
      <c r="E1658" s="271">
        <f t="shared" si="27"/>
        <v>4</v>
      </c>
    </row>
    <row r="1659" spans="1:5">
      <c r="A1659" s="5" t="s">
        <v>4691</v>
      </c>
      <c r="B1659" s="5" t="s">
        <v>2170</v>
      </c>
      <c r="C1659" s="5" t="s">
        <v>9611</v>
      </c>
      <c r="D1659" t="s">
        <v>9612</v>
      </c>
      <c r="E1659" s="271">
        <f t="shared" si="27"/>
        <v>4</v>
      </c>
    </row>
    <row r="1660" spans="1:5">
      <c r="A1660" t="s">
        <v>4691</v>
      </c>
      <c r="B1660" s="5" t="s">
        <v>2170</v>
      </c>
      <c r="C1660" s="5" t="s">
        <v>9613</v>
      </c>
      <c r="D1660" t="s">
        <v>9614</v>
      </c>
      <c r="E1660" s="271">
        <f t="shared" si="27"/>
        <v>4</v>
      </c>
    </row>
    <row r="1661" spans="1:5">
      <c r="A1661" t="s">
        <v>4691</v>
      </c>
      <c r="B1661" s="5" t="s">
        <v>2170</v>
      </c>
      <c r="C1661" s="5" t="s">
        <v>9615</v>
      </c>
      <c r="D1661" t="s">
        <v>9616</v>
      </c>
      <c r="E1661" s="271">
        <f t="shared" si="27"/>
        <v>4</v>
      </c>
    </row>
    <row r="1662" spans="1:5">
      <c r="A1662" t="s">
        <v>4691</v>
      </c>
      <c r="B1662" t="s">
        <v>2170</v>
      </c>
      <c r="C1662" s="5" t="s">
        <v>9617</v>
      </c>
      <c r="D1662" t="s">
        <v>9618</v>
      </c>
      <c r="E1662" s="271">
        <f t="shared" si="27"/>
        <v>4</v>
      </c>
    </row>
    <row r="1663" spans="1:5">
      <c r="A1663" t="s">
        <v>4691</v>
      </c>
      <c r="B1663" t="s">
        <v>2170</v>
      </c>
      <c r="C1663" s="5" t="s">
        <v>9619</v>
      </c>
      <c r="D1663" t="s">
        <v>9620</v>
      </c>
      <c r="E1663" s="271">
        <f t="shared" si="27"/>
        <v>4</v>
      </c>
    </row>
    <row r="1664" spans="1:5">
      <c r="A1664" t="s">
        <v>4691</v>
      </c>
      <c r="B1664" t="s">
        <v>2170</v>
      </c>
      <c r="C1664" s="5" t="s">
        <v>9621</v>
      </c>
      <c r="D1664" t="s">
        <v>9622</v>
      </c>
      <c r="E1664" s="271">
        <f t="shared" si="27"/>
        <v>4</v>
      </c>
    </row>
    <row r="1665" spans="1:5">
      <c r="A1665" s="5" t="s">
        <v>4691</v>
      </c>
      <c r="B1665" s="5" t="s">
        <v>2170</v>
      </c>
      <c r="C1665" s="5" t="s">
        <v>9623</v>
      </c>
      <c r="D1665" t="s">
        <v>9624</v>
      </c>
      <c r="E1665" s="271">
        <f t="shared" si="27"/>
        <v>4</v>
      </c>
    </row>
    <row r="1666" spans="1:5">
      <c r="A1666" s="5" t="s">
        <v>4691</v>
      </c>
      <c r="B1666" s="5" t="s">
        <v>2170</v>
      </c>
      <c r="C1666" s="5" t="s">
        <v>9625</v>
      </c>
      <c r="D1666" t="s">
        <v>9626</v>
      </c>
      <c r="E1666" s="271">
        <f t="shared" si="27"/>
        <v>4</v>
      </c>
    </row>
    <row r="1667" spans="1:5">
      <c r="A1667" t="s">
        <v>6298</v>
      </c>
      <c r="B1667" t="s">
        <v>2170</v>
      </c>
      <c r="C1667" s="79" t="s">
        <v>8277</v>
      </c>
      <c r="D1667" t="s">
        <v>9627</v>
      </c>
      <c r="E1667" s="271">
        <f t="shared" si="27"/>
        <v>4</v>
      </c>
    </row>
    <row r="1668" spans="1:5">
      <c r="A1668" t="s">
        <v>6298</v>
      </c>
      <c r="B1668" t="s">
        <v>2170</v>
      </c>
      <c r="C1668" s="79" t="s">
        <v>9628</v>
      </c>
      <c r="D1668" t="s">
        <v>9629</v>
      </c>
      <c r="E1668" s="271">
        <f t="shared" si="27"/>
        <v>4</v>
      </c>
    </row>
    <row r="1669" spans="1:5">
      <c r="A1669" s="5" t="s">
        <v>3043</v>
      </c>
      <c r="B1669" s="5" t="s">
        <v>2170</v>
      </c>
      <c r="C1669" s="5" t="s">
        <v>9630</v>
      </c>
      <c r="D1669" t="s">
        <v>9631</v>
      </c>
      <c r="E1669" s="271">
        <f t="shared" si="27"/>
        <v>4</v>
      </c>
    </row>
    <row r="1670" spans="1:5">
      <c r="A1670" s="5" t="s">
        <v>3043</v>
      </c>
      <c r="B1670" s="5" t="s">
        <v>2170</v>
      </c>
      <c r="C1670" s="5" t="s">
        <v>7816</v>
      </c>
      <c r="D1670" t="s">
        <v>9632</v>
      </c>
      <c r="E1670" s="271">
        <f t="shared" si="27"/>
        <v>4</v>
      </c>
    </row>
    <row r="1671" spans="1:5">
      <c r="A1671" s="5" t="s">
        <v>6239</v>
      </c>
      <c r="B1671" s="5" t="s">
        <v>2170</v>
      </c>
      <c r="C1671" s="5" t="s">
        <v>9633</v>
      </c>
      <c r="D1671" t="s">
        <v>9634</v>
      </c>
      <c r="E1671" s="271">
        <f t="shared" si="27"/>
        <v>4</v>
      </c>
    </row>
    <row r="1672" spans="1:5">
      <c r="A1672" s="5" t="s">
        <v>3047</v>
      </c>
      <c r="B1672" s="5" t="s">
        <v>2170</v>
      </c>
      <c r="C1672" s="5" t="s">
        <v>9635</v>
      </c>
      <c r="D1672" t="s">
        <v>9636</v>
      </c>
      <c r="E1672" s="271">
        <f t="shared" si="27"/>
        <v>4</v>
      </c>
    </row>
    <row r="1673" spans="1:5">
      <c r="A1673" t="s">
        <v>3047</v>
      </c>
      <c r="B1673" s="5" t="s">
        <v>2170</v>
      </c>
      <c r="C1673" s="5" t="s">
        <v>9637</v>
      </c>
      <c r="D1673" t="s">
        <v>9638</v>
      </c>
      <c r="E1673" s="271">
        <f t="shared" si="27"/>
        <v>4</v>
      </c>
    </row>
    <row r="1674" spans="1:5">
      <c r="A1674" t="s">
        <v>3047</v>
      </c>
      <c r="B1674" s="5" t="s">
        <v>2170</v>
      </c>
      <c r="C1674" s="5" t="s">
        <v>9639</v>
      </c>
      <c r="D1674" t="s">
        <v>9640</v>
      </c>
      <c r="E1674" s="271">
        <f t="shared" si="27"/>
        <v>4</v>
      </c>
    </row>
    <row r="1675" spans="1:5">
      <c r="A1675" t="s">
        <v>3047</v>
      </c>
      <c r="B1675" t="s">
        <v>2170</v>
      </c>
      <c r="C1675" s="5" t="s">
        <v>9641</v>
      </c>
      <c r="D1675" t="s">
        <v>9642</v>
      </c>
      <c r="E1675" s="271">
        <f t="shared" si="27"/>
        <v>4</v>
      </c>
    </row>
    <row r="1676" spans="1:5">
      <c r="A1676" t="s">
        <v>3047</v>
      </c>
      <c r="B1676" t="s">
        <v>2170</v>
      </c>
      <c r="C1676" s="5" t="s">
        <v>8797</v>
      </c>
      <c r="D1676" t="s">
        <v>9643</v>
      </c>
      <c r="E1676" s="271">
        <f t="shared" si="27"/>
        <v>4</v>
      </c>
    </row>
    <row r="1677" spans="1:5">
      <c r="A1677" t="s">
        <v>3047</v>
      </c>
      <c r="B1677" t="s">
        <v>2170</v>
      </c>
      <c r="C1677" s="5" t="s">
        <v>9644</v>
      </c>
      <c r="D1677" t="s">
        <v>9645</v>
      </c>
      <c r="E1677" s="271">
        <f t="shared" si="27"/>
        <v>4</v>
      </c>
    </row>
    <row r="1678" spans="1:5">
      <c r="A1678" s="5" t="s">
        <v>3047</v>
      </c>
      <c r="B1678" s="5" t="s">
        <v>2170</v>
      </c>
      <c r="C1678" s="5" t="s">
        <v>9646</v>
      </c>
      <c r="D1678" t="s">
        <v>9647</v>
      </c>
      <c r="E1678" s="271">
        <f t="shared" si="27"/>
        <v>4</v>
      </c>
    </row>
    <row r="1679" spans="1:5">
      <c r="A1679" s="5" t="s">
        <v>3051</v>
      </c>
      <c r="B1679" s="5" t="s">
        <v>2170</v>
      </c>
      <c r="C1679" s="5" t="s">
        <v>9648</v>
      </c>
      <c r="D1679" t="s">
        <v>9649</v>
      </c>
      <c r="E1679" s="271">
        <f t="shared" si="27"/>
        <v>4</v>
      </c>
    </row>
    <row r="1680" spans="1:5">
      <c r="A1680" s="5" t="s">
        <v>3051</v>
      </c>
      <c r="B1680" s="5" t="s">
        <v>2170</v>
      </c>
      <c r="C1680" s="5" t="s">
        <v>9650</v>
      </c>
      <c r="D1680" t="s">
        <v>9651</v>
      </c>
      <c r="E1680" s="271">
        <f t="shared" si="27"/>
        <v>4</v>
      </c>
    </row>
    <row r="1681" spans="1:5">
      <c r="A1681" s="5" t="s">
        <v>3051</v>
      </c>
      <c r="B1681" s="5" t="s">
        <v>2170</v>
      </c>
      <c r="C1681" s="5" t="s">
        <v>9652</v>
      </c>
      <c r="D1681" t="s">
        <v>9653</v>
      </c>
      <c r="E1681" s="271">
        <f t="shared" si="27"/>
        <v>4</v>
      </c>
    </row>
    <row r="1682" spans="1:5">
      <c r="A1682" s="5" t="s">
        <v>3051</v>
      </c>
      <c r="B1682" s="5" t="s">
        <v>2170</v>
      </c>
      <c r="C1682" s="5" t="s">
        <v>9654</v>
      </c>
      <c r="D1682" t="s">
        <v>9655</v>
      </c>
      <c r="E1682" s="271">
        <f t="shared" si="27"/>
        <v>4</v>
      </c>
    </row>
    <row r="1683" spans="1:5">
      <c r="A1683" s="5" t="s">
        <v>3051</v>
      </c>
      <c r="B1683" s="5" t="s">
        <v>2170</v>
      </c>
      <c r="C1683" s="5" t="s">
        <v>9656</v>
      </c>
      <c r="D1683" t="s">
        <v>9657</v>
      </c>
      <c r="E1683" s="271">
        <f t="shared" si="27"/>
        <v>4</v>
      </c>
    </row>
    <row r="1684" spans="1:5">
      <c r="A1684" t="s">
        <v>3051</v>
      </c>
      <c r="B1684" s="5" t="s">
        <v>2170</v>
      </c>
      <c r="C1684" s="5" t="s">
        <v>9658</v>
      </c>
      <c r="D1684" t="s">
        <v>9659</v>
      </c>
      <c r="E1684" s="271">
        <f t="shared" si="27"/>
        <v>4</v>
      </c>
    </row>
    <row r="1685" spans="1:5">
      <c r="A1685" t="s">
        <v>3051</v>
      </c>
      <c r="B1685" s="5" t="s">
        <v>2170</v>
      </c>
      <c r="C1685" s="5" t="s">
        <v>9660</v>
      </c>
      <c r="D1685" t="s">
        <v>9661</v>
      </c>
      <c r="E1685" s="271">
        <f t="shared" si="27"/>
        <v>4</v>
      </c>
    </row>
    <row r="1686" spans="1:5">
      <c r="A1686" t="s">
        <v>1786</v>
      </c>
      <c r="B1686" s="5" t="s">
        <v>2170</v>
      </c>
      <c r="C1686" s="5" t="s">
        <v>9662</v>
      </c>
      <c r="D1686" t="s">
        <v>9663</v>
      </c>
      <c r="E1686" s="271">
        <f t="shared" si="27"/>
        <v>4</v>
      </c>
    </row>
    <row r="1687" spans="1:5">
      <c r="A1687" t="s">
        <v>1786</v>
      </c>
      <c r="B1687" s="5" t="s">
        <v>2170</v>
      </c>
      <c r="C1687" s="5" t="s">
        <v>9664</v>
      </c>
      <c r="D1687" t="s">
        <v>9665</v>
      </c>
      <c r="E1687" s="271">
        <f t="shared" si="27"/>
        <v>4</v>
      </c>
    </row>
    <row r="1688" spans="1:5">
      <c r="A1688" t="s">
        <v>1786</v>
      </c>
      <c r="B1688" s="5" t="s">
        <v>2170</v>
      </c>
      <c r="C1688" s="5" t="s">
        <v>9666</v>
      </c>
      <c r="D1688" t="s">
        <v>9667</v>
      </c>
      <c r="E1688" s="271">
        <f t="shared" si="27"/>
        <v>4</v>
      </c>
    </row>
    <row r="1689" spans="1:5">
      <c r="A1689" t="s">
        <v>1786</v>
      </c>
      <c r="B1689" s="5" t="s">
        <v>2170</v>
      </c>
      <c r="C1689" s="5" t="s">
        <v>9668</v>
      </c>
      <c r="D1689" t="s">
        <v>9669</v>
      </c>
      <c r="E1689" s="271">
        <f t="shared" si="27"/>
        <v>4</v>
      </c>
    </row>
    <row r="1690" spans="1:5">
      <c r="A1690" t="s">
        <v>1786</v>
      </c>
      <c r="B1690" s="5" t="s">
        <v>2170</v>
      </c>
      <c r="C1690" s="5" t="s">
        <v>9670</v>
      </c>
      <c r="D1690" t="s">
        <v>9671</v>
      </c>
      <c r="E1690" s="271">
        <f t="shared" si="27"/>
        <v>4</v>
      </c>
    </row>
    <row r="1691" spans="1:5">
      <c r="A1691" t="s">
        <v>1786</v>
      </c>
      <c r="B1691" s="5" t="s">
        <v>2170</v>
      </c>
      <c r="C1691" s="5" t="s">
        <v>9672</v>
      </c>
      <c r="D1691" t="s">
        <v>9673</v>
      </c>
      <c r="E1691" s="271">
        <f t="shared" si="27"/>
        <v>4</v>
      </c>
    </row>
    <row r="1692" spans="1:5">
      <c r="A1692" t="s">
        <v>1786</v>
      </c>
      <c r="B1692" s="5" t="s">
        <v>2170</v>
      </c>
      <c r="C1692" s="5" t="s">
        <v>9674</v>
      </c>
      <c r="D1692" t="s">
        <v>9675</v>
      </c>
      <c r="E1692" s="271">
        <f t="shared" si="27"/>
        <v>4</v>
      </c>
    </row>
    <row r="1693" spans="1:5">
      <c r="A1693" t="s">
        <v>1786</v>
      </c>
      <c r="B1693" s="5" t="s">
        <v>2170</v>
      </c>
      <c r="C1693" s="5" t="s">
        <v>9676</v>
      </c>
      <c r="D1693" t="s">
        <v>9677</v>
      </c>
      <c r="E1693" s="271">
        <f t="shared" si="27"/>
        <v>4</v>
      </c>
    </row>
    <row r="1694" spans="1:5">
      <c r="A1694" s="5" t="s">
        <v>1795</v>
      </c>
      <c r="B1694" s="5" t="s">
        <v>2170</v>
      </c>
      <c r="C1694" s="5" t="s">
        <v>7480</v>
      </c>
      <c r="D1694" t="s">
        <v>7285</v>
      </c>
      <c r="E1694" s="271">
        <f t="shared" ref="E1694:E1729" si="28">LEN(C1694)</f>
        <v>4</v>
      </c>
    </row>
    <row r="1695" spans="1:5">
      <c r="A1695" s="5" t="s">
        <v>1795</v>
      </c>
      <c r="B1695" s="5" t="s">
        <v>2170</v>
      </c>
      <c r="C1695" s="5" t="s">
        <v>7702</v>
      </c>
      <c r="D1695" t="s">
        <v>7703</v>
      </c>
      <c r="E1695" s="271">
        <f t="shared" si="28"/>
        <v>4</v>
      </c>
    </row>
    <row r="1696" spans="1:5">
      <c r="A1696" s="5" t="s">
        <v>1795</v>
      </c>
      <c r="B1696" s="5" t="s">
        <v>2170</v>
      </c>
      <c r="C1696" s="5" t="s">
        <v>9678</v>
      </c>
      <c r="D1696" t="s">
        <v>9679</v>
      </c>
      <c r="E1696" s="271">
        <f t="shared" si="28"/>
        <v>4</v>
      </c>
    </row>
    <row r="1697" spans="1:5">
      <c r="A1697" s="5" t="s">
        <v>1800</v>
      </c>
      <c r="B1697" s="5" t="s">
        <v>2170</v>
      </c>
      <c r="C1697" s="5" t="s">
        <v>9084</v>
      </c>
      <c r="D1697" t="s">
        <v>9680</v>
      </c>
      <c r="E1697" s="271">
        <f t="shared" si="28"/>
        <v>4</v>
      </c>
    </row>
    <row r="1698" spans="1:5">
      <c r="A1698" s="5" t="s">
        <v>1800</v>
      </c>
      <c r="B1698" s="5" t="s">
        <v>2170</v>
      </c>
      <c r="C1698" s="5" t="s">
        <v>9681</v>
      </c>
      <c r="D1698" t="s">
        <v>9682</v>
      </c>
      <c r="E1698" s="271">
        <f t="shared" si="28"/>
        <v>4</v>
      </c>
    </row>
    <row r="1699" spans="1:5">
      <c r="A1699" t="s">
        <v>2002</v>
      </c>
      <c r="B1699" t="s">
        <v>2170</v>
      </c>
      <c r="C1699" s="5" t="s">
        <v>9683</v>
      </c>
      <c r="D1699" t="s">
        <v>9684</v>
      </c>
      <c r="E1699" s="271">
        <f t="shared" si="28"/>
        <v>4</v>
      </c>
    </row>
    <row r="1700" spans="1:5">
      <c r="A1700" t="s">
        <v>2002</v>
      </c>
      <c r="B1700" t="s">
        <v>2170</v>
      </c>
      <c r="C1700" s="5" t="s">
        <v>7816</v>
      </c>
      <c r="D1700" t="s">
        <v>9685</v>
      </c>
      <c r="E1700" s="271">
        <f t="shared" si="28"/>
        <v>4</v>
      </c>
    </row>
    <row r="1701" spans="1:5">
      <c r="A1701" t="s">
        <v>10330</v>
      </c>
      <c r="B1701" s="295" t="s">
        <v>2170</v>
      </c>
      <c r="C1701" s="79" t="s">
        <v>10321</v>
      </c>
      <c r="D1701" s="284" t="s">
        <v>10326</v>
      </c>
      <c r="E1701" s="271">
        <f t="shared" si="28"/>
        <v>4</v>
      </c>
    </row>
    <row r="1702" spans="1:5">
      <c r="A1702" t="s">
        <v>10330</v>
      </c>
      <c r="B1702" s="295" t="s">
        <v>2170</v>
      </c>
      <c r="C1702" s="79" t="s">
        <v>10323</v>
      </c>
      <c r="D1702" s="284" t="s">
        <v>10328</v>
      </c>
      <c r="E1702" s="271">
        <f t="shared" si="28"/>
        <v>4</v>
      </c>
    </row>
    <row r="1703" spans="1:5">
      <c r="A1703" t="s">
        <v>10330</v>
      </c>
      <c r="B1703" s="295" t="s">
        <v>2170</v>
      </c>
      <c r="C1703" s="79" t="s">
        <v>7780</v>
      </c>
      <c r="D1703" s="284" t="s">
        <v>10325</v>
      </c>
      <c r="E1703" s="271">
        <f t="shared" si="28"/>
        <v>4</v>
      </c>
    </row>
    <row r="1704" spans="1:5">
      <c r="A1704" t="s">
        <v>10330</v>
      </c>
      <c r="B1704" s="295" t="s">
        <v>2170</v>
      </c>
      <c r="C1704" s="79" t="s">
        <v>10324</v>
      </c>
      <c r="D1704" s="284" t="s">
        <v>10329</v>
      </c>
      <c r="E1704" s="271">
        <f t="shared" si="28"/>
        <v>4</v>
      </c>
    </row>
    <row r="1705" spans="1:5">
      <c r="A1705" t="s">
        <v>10330</v>
      </c>
      <c r="B1705" s="295" t="s">
        <v>2170</v>
      </c>
      <c r="C1705" s="79" t="s">
        <v>10322</v>
      </c>
      <c r="D1705" s="284" t="s">
        <v>10327</v>
      </c>
      <c r="E1705" s="271">
        <f t="shared" si="28"/>
        <v>4</v>
      </c>
    </row>
    <row r="1706" spans="1:5">
      <c r="A1706" t="s">
        <v>4621</v>
      </c>
      <c r="B1706" t="s">
        <v>2170</v>
      </c>
      <c r="C1706" s="5" t="s">
        <v>8277</v>
      </c>
      <c r="D1706" t="s">
        <v>9686</v>
      </c>
      <c r="E1706" s="271">
        <f t="shared" si="28"/>
        <v>4</v>
      </c>
    </row>
    <row r="1707" spans="1:5">
      <c r="A1707" s="5" t="s">
        <v>4621</v>
      </c>
      <c r="B1707" s="5" t="s">
        <v>2170</v>
      </c>
      <c r="C1707" s="5" t="s">
        <v>9687</v>
      </c>
      <c r="D1707" t="s">
        <v>9688</v>
      </c>
      <c r="E1707" s="271">
        <f t="shared" si="28"/>
        <v>4</v>
      </c>
    </row>
    <row r="1708" spans="1:5">
      <c r="A1708" s="5" t="s">
        <v>4621</v>
      </c>
      <c r="B1708" s="5" t="s">
        <v>2170</v>
      </c>
      <c r="C1708" s="5" t="s">
        <v>9689</v>
      </c>
      <c r="D1708" t="s">
        <v>9690</v>
      </c>
      <c r="E1708" s="271">
        <f t="shared" si="28"/>
        <v>4</v>
      </c>
    </row>
    <row r="1709" spans="1:5">
      <c r="A1709" t="s">
        <v>4604</v>
      </c>
      <c r="B1709" s="5" t="s">
        <v>2170</v>
      </c>
      <c r="C1709" s="5" t="s">
        <v>7732</v>
      </c>
      <c r="D1709" t="s">
        <v>9691</v>
      </c>
      <c r="E1709" s="271">
        <f t="shared" si="28"/>
        <v>4</v>
      </c>
    </row>
    <row r="1710" spans="1:5">
      <c r="A1710" t="s">
        <v>4604</v>
      </c>
      <c r="B1710" s="5" t="s">
        <v>2170</v>
      </c>
      <c r="C1710" s="5" t="s">
        <v>9692</v>
      </c>
      <c r="D1710" t="s">
        <v>9693</v>
      </c>
      <c r="E1710" s="271">
        <f t="shared" si="28"/>
        <v>4</v>
      </c>
    </row>
    <row r="1711" spans="1:5">
      <c r="A1711" t="s">
        <v>4604</v>
      </c>
      <c r="B1711" s="5" t="s">
        <v>2170</v>
      </c>
      <c r="C1711" s="5" t="s">
        <v>9694</v>
      </c>
      <c r="D1711" t="s">
        <v>9695</v>
      </c>
      <c r="E1711" s="271">
        <f t="shared" si="28"/>
        <v>4</v>
      </c>
    </row>
    <row r="1712" spans="1:5">
      <c r="A1712" t="s">
        <v>4604</v>
      </c>
      <c r="B1712" s="5" t="s">
        <v>2170</v>
      </c>
      <c r="C1712" s="5" t="s">
        <v>9696</v>
      </c>
      <c r="D1712" t="s">
        <v>9697</v>
      </c>
      <c r="E1712" s="271">
        <f t="shared" si="28"/>
        <v>4</v>
      </c>
    </row>
    <row r="1713" spans="1:5">
      <c r="A1713" t="s">
        <v>4604</v>
      </c>
      <c r="B1713" s="5" t="s">
        <v>2170</v>
      </c>
      <c r="C1713" s="5" t="s">
        <v>9535</v>
      </c>
      <c r="D1713" t="s">
        <v>9698</v>
      </c>
      <c r="E1713" s="271">
        <f t="shared" si="28"/>
        <v>4</v>
      </c>
    </row>
    <row r="1714" spans="1:5">
      <c r="A1714" t="s">
        <v>11081</v>
      </c>
      <c r="B1714" s="5" t="s">
        <v>2170</v>
      </c>
      <c r="C1714" s="79" t="s">
        <v>11083</v>
      </c>
      <c r="D1714" t="s">
        <v>11085</v>
      </c>
      <c r="E1714" s="271">
        <f t="shared" si="28"/>
        <v>4</v>
      </c>
    </row>
    <row r="1715" spans="1:5">
      <c r="A1715" t="s">
        <v>11081</v>
      </c>
      <c r="B1715" s="5" t="s">
        <v>2170</v>
      </c>
      <c r="C1715" s="79" t="s">
        <v>11084</v>
      </c>
      <c r="D1715" t="s">
        <v>11086</v>
      </c>
      <c r="E1715" s="271">
        <f t="shared" si="28"/>
        <v>4</v>
      </c>
    </row>
    <row r="1716" spans="1:5">
      <c r="A1716" s="5" t="s">
        <v>4337</v>
      </c>
      <c r="B1716" s="5" t="s">
        <v>2170</v>
      </c>
      <c r="C1716" s="5" t="s">
        <v>9699</v>
      </c>
      <c r="D1716" t="s">
        <v>9700</v>
      </c>
      <c r="E1716" s="271">
        <f t="shared" si="28"/>
        <v>4</v>
      </c>
    </row>
    <row r="1717" spans="1:5">
      <c r="A1717" t="s">
        <v>4337</v>
      </c>
      <c r="B1717" s="5" t="s">
        <v>2170</v>
      </c>
      <c r="C1717" s="5" t="s">
        <v>8224</v>
      </c>
      <c r="D1717" t="s">
        <v>9701</v>
      </c>
      <c r="E1717" s="271">
        <f t="shared" si="28"/>
        <v>4</v>
      </c>
    </row>
    <row r="1718" spans="1:5">
      <c r="A1718" s="5" t="s">
        <v>4344</v>
      </c>
      <c r="B1718" s="5" t="s">
        <v>2170</v>
      </c>
      <c r="C1718" s="23" t="s">
        <v>9702</v>
      </c>
      <c r="D1718" t="s">
        <v>9703</v>
      </c>
      <c r="E1718" s="271">
        <f t="shared" si="28"/>
        <v>4</v>
      </c>
    </row>
    <row r="1719" spans="1:5">
      <c r="A1719" s="5" t="s">
        <v>4344</v>
      </c>
      <c r="B1719" s="5" t="s">
        <v>2170</v>
      </c>
      <c r="C1719" s="79" t="s">
        <v>9704</v>
      </c>
      <c r="D1719" t="s">
        <v>9705</v>
      </c>
      <c r="E1719" s="271">
        <f t="shared" si="28"/>
        <v>4</v>
      </c>
    </row>
    <row r="1720" spans="1:5">
      <c r="A1720" s="5" t="s">
        <v>4344</v>
      </c>
      <c r="B1720" s="5" t="s">
        <v>2170</v>
      </c>
      <c r="C1720" s="23" t="s">
        <v>9706</v>
      </c>
      <c r="D1720" t="s">
        <v>9707</v>
      </c>
      <c r="E1720" s="271">
        <f t="shared" si="28"/>
        <v>4</v>
      </c>
    </row>
    <row r="1721" spans="1:5">
      <c r="A1721" s="5" t="s">
        <v>4344</v>
      </c>
      <c r="B1721" s="5" t="s">
        <v>2170</v>
      </c>
      <c r="C1721" s="206" t="s">
        <v>9708</v>
      </c>
      <c r="D1721" t="s">
        <v>9709</v>
      </c>
      <c r="E1721" s="271">
        <f t="shared" si="28"/>
        <v>4</v>
      </c>
    </row>
    <row r="1722" spans="1:5">
      <c r="A1722" s="5" t="s">
        <v>4344</v>
      </c>
      <c r="B1722" s="5" t="s">
        <v>2170</v>
      </c>
      <c r="C1722" s="207" t="s">
        <v>9710</v>
      </c>
      <c r="D1722" t="s">
        <v>9711</v>
      </c>
      <c r="E1722" s="271">
        <f t="shared" si="28"/>
        <v>4</v>
      </c>
    </row>
    <row r="1723" spans="1:5">
      <c r="A1723" s="5" t="s">
        <v>4344</v>
      </c>
      <c r="B1723" s="5" t="s">
        <v>2170</v>
      </c>
      <c r="C1723" s="207" t="s">
        <v>9712</v>
      </c>
      <c r="D1723" t="s">
        <v>9713</v>
      </c>
      <c r="E1723" s="271">
        <f t="shared" si="28"/>
        <v>4</v>
      </c>
    </row>
    <row r="1724" spans="1:5">
      <c r="A1724" s="5" t="s">
        <v>4344</v>
      </c>
      <c r="B1724" s="5" t="s">
        <v>2170</v>
      </c>
      <c r="C1724" s="207" t="s">
        <v>11132</v>
      </c>
      <c r="D1724" t="s">
        <v>8864</v>
      </c>
      <c r="E1724" s="271">
        <f t="shared" si="28"/>
        <v>4</v>
      </c>
    </row>
    <row r="1725" spans="1:5">
      <c r="A1725" s="5" t="s">
        <v>4344</v>
      </c>
      <c r="B1725" s="5" t="s">
        <v>2170</v>
      </c>
      <c r="C1725" s="207" t="s">
        <v>9714</v>
      </c>
      <c r="D1725" t="s">
        <v>9715</v>
      </c>
      <c r="E1725" s="271">
        <f t="shared" si="28"/>
        <v>4</v>
      </c>
    </row>
    <row r="1726" spans="1:5">
      <c r="A1726" s="5" t="s">
        <v>4344</v>
      </c>
      <c r="B1726" s="5" t="s">
        <v>2170</v>
      </c>
      <c r="C1726" s="207" t="s">
        <v>9716</v>
      </c>
      <c r="D1726" t="s">
        <v>9717</v>
      </c>
      <c r="E1726" s="271">
        <f t="shared" si="28"/>
        <v>4</v>
      </c>
    </row>
    <row r="1727" spans="1:5">
      <c r="A1727" s="5" t="s">
        <v>4344</v>
      </c>
      <c r="B1727" s="5" t="s">
        <v>2170</v>
      </c>
      <c r="C1727" s="207" t="s">
        <v>11130</v>
      </c>
      <c r="D1727" t="s">
        <v>11131</v>
      </c>
      <c r="E1727" s="271">
        <f t="shared" si="28"/>
        <v>4</v>
      </c>
    </row>
    <row r="1728" spans="1:5">
      <c r="A1728" t="s">
        <v>2791</v>
      </c>
      <c r="B1728" s="5" t="s">
        <v>2170</v>
      </c>
      <c r="C1728" s="5" t="s">
        <v>8246</v>
      </c>
      <c r="D1728" t="s">
        <v>8247</v>
      </c>
      <c r="E1728" s="271">
        <f t="shared" si="28"/>
        <v>4</v>
      </c>
    </row>
    <row r="1729" spans="1:5">
      <c r="A1729" t="s">
        <v>2791</v>
      </c>
      <c r="B1729" s="5" t="s">
        <v>2170</v>
      </c>
      <c r="C1729" s="5" t="s">
        <v>11195</v>
      </c>
      <c r="D1729" t="s">
        <v>11179</v>
      </c>
      <c r="E1729" s="271">
        <f t="shared" si="28"/>
        <v>4</v>
      </c>
    </row>
  </sheetData>
  <sortState xmlns:xlrd2="http://schemas.microsoft.com/office/spreadsheetml/2017/richdata2" ref="A798:E1729">
    <sortCondition ref="A1"/>
    <sortCondition ref="C1"/>
  </sortState>
  <phoneticPr fontId="4" type="noConversion"/>
  <conditionalFormatting sqref="E2:E1694">
    <cfRule type="cellIs" dxfId="4" priority="1" operator="notEqual">
      <formula>4</formula>
    </cfRule>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8047-7472-499C-ADB5-EFAD8C9841DC}">
  <sheetPr codeName="Feuil7">
    <tabColor theme="9" tint="0.59999389629810485"/>
  </sheetPr>
  <dimension ref="A1:G2"/>
  <sheetViews>
    <sheetView workbookViewId="0">
      <selection activeCell="K32" sqref="K32"/>
    </sheetView>
  </sheetViews>
  <sheetFormatPr baseColWidth="10" defaultColWidth="11.453125" defaultRowHeight="14.5"/>
  <sheetData>
    <row r="1" spans="1:7">
      <c r="A1" s="49"/>
      <c r="B1" s="49"/>
      <c r="C1" s="49"/>
      <c r="D1" s="49"/>
      <c r="E1" s="49"/>
      <c r="F1" s="49"/>
      <c r="G1" s="49"/>
    </row>
    <row r="2" spans="1:7">
      <c r="A2" s="49"/>
      <c r="B2" s="49"/>
      <c r="C2" s="49"/>
      <c r="D2" s="49"/>
      <c r="E2" s="49"/>
      <c r="F2" s="49"/>
      <c r="G2" s="49"/>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D8E4-6D48-43B8-8563-2973810E195D}">
  <sheetPr codeName="Feuil32"/>
  <dimension ref="A1:G1418"/>
  <sheetViews>
    <sheetView workbookViewId="0"/>
  </sheetViews>
  <sheetFormatPr baseColWidth="10" defaultRowHeight="14.5"/>
  <cols>
    <col min="1" max="1" width="39" style="5" customWidth="1"/>
    <col min="2" max="3" width="11.453125" style="31"/>
  </cols>
  <sheetData>
    <row r="1" spans="1:7" ht="29">
      <c r="A1" s="16" t="s">
        <v>1391</v>
      </c>
      <c r="B1" s="15" t="s">
        <v>10135</v>
      </c>
      <c r="C1" s="15" t="s">
        <v>10136</v>
      </c>
    </row>
    <row r="2" spans="1:7">
      <c r="A2" s="3" t="s">
        <v>2008</v>
      </c>
      <c r="B2" s="31">
        <f>COUNTIF(DICO_Complet!$F$1:$F$1725,$A2)</f>
        <v>15</v>
      </c>
      <c r="C2" s="31">
        <f>COUNTIF(TypesStructures!$C$2:$C$502,$A2)</f>
        <v>0</v>
      </c>
      <c r="F2" t="s">
        <v>1506</v>
      </c>
    </row>
    <row r="3" spans="1:7">
      <c r="A3" s="3" t="s">
        <v>1578</v>
      </c>
      <c r="B3" s="31">
        <f>COUNTIF(DICO_Complet!$F$1:$F$1725,$A3)</f>
        <v>81</v>
      </c>
      <c r="C3" s="31">
        <f>COUNTIF(TypesStructures!$C$2:$C$502,$A3)</f>
        <v>0</v>
      </c>
      <c r="F3" t="s">
        <v>10137</v>
      </c>
      <c r="G3">
        <f>SUMIF($A$2:$A$500,RIGHT($A2,4)="Text")</f>
        <v>0</v>
      </c>
    </row>
    <row r="4" spans="1:7">
      <c r="A4" s="3" t="s">
        <v>3793</v>
      </c>
      <c r="B4" s="31">
        <f>COUNTIF(DICO_Complet!$F$1:$F$1725,$A4)</f>
        <v>1</v>
      </c>
      <c r="C4" s="31">
        <f>COUNTIF(TypesStructures!$C$2:$C$502,$A4)</f>
        <v>0</v>
      </c>
    </row>
    <row r="5" spans="1:7">
      <c r="A5" s="3" t="s">
        <v>5234</v>
      </c>
      <c r="B5" s="31">
        <f>COUNTIF(DICO_Complet!$F$1:$F$1725,$A5)</f>
        <v>2</v>
      </c>
      <c r="C5" s="31">
        <f>COUNTIF(TypesStructures!$C$2:$C$502,$A5)</f>
        <v>5</v>
      </c>
    </row>
    <row r="6" spans="1:7">
      <c r="A6" s="3" t="s">
        <v>1589</v>
      </c>
      <c r="B6" s="31">
        <f>COUNTIF(DICO_Complet!$F$1:$F$1725,$A6)</f>
        <v>7</v>
      </c>
      <c r="C6" s="31">
        <f>COUNTIF(TypesStructures!$C$2:$C$502,$A6)</f>
        <v>0</v>
      </c>
    </row>
    <row r="7" spans="1:7">
      <c r="A7" s="3" t="s">
        <v>3241</v>
      </c>
      <c r="B7" s="31">
        <f>COUNTIF(DICO_Complet!$F$1:$F$1725,$A7)</f>
        <v>3</v>
      </c>
      <c r="C7" s="31">
        <f>COUNTIF(TypesStructures!$C$2:$C$502,$A7)</f>
        <v>0</v>
      </c>
    </row>
    <row r="8" spans="1:7">
      <c r="A8" s="3" t="s">
        <v>3660</v>
      </c>
      <c r="B8" s="31">
        <f>COUNTIF(DICO_Complet!$F$1:$F$1725,$A8)</f>
        <v>1</v>
      </c>
      <c r="C8" s="31">
        <f>COUNTIF(TypesStructures!$C$2:$C$502,$A8)</f>
        <v>0</v>
      </c>
    </row>
    <row r="9" spans="1:7">
      <c r="A9" s="3" t="s">
        <v>5089</v>
      </c>
      <c r="B9" s="31">
        <f>COUNTIF(DICO_Complet!$F$1:$F$1725,$A9)</f>
        <v>1</v>
      </c>
      <c r="C9" s="31">
        <f>COUNTIF(TypesStructures!$C$2:$C$502,$A9)</f>
        <v>0</v>
      </c>
    </row>
    <row r="10" spans="1:7">
      <c r="A10" s="3" t="s">
        <v>2166</v>
      </c>
      <c r="B10" s="31">
        <f>COUNTIF(DICO_Complet!$F$1:$F$1725,$A10)</f>
        <v>1</v>
      </c>
      <c r="C10" s="31">
        <f>COUNTIF(TypesStructures!$C$2:$C$502,$A10)</f>
        <v>0</v>
      </c>
    </row>
    <row r="11" spans="1:7">
      <c r="A11" s="3" t="s">
        <v>1462</v>
      </c>
      <c r="B11" s="31">
        <f>COUNTIF(DICO_Complet!$F$1:$F$1725,$A11)</f>
        <v>13</v>
      </c>
      <c r="C11" s="31">
        <f>COUNTIF(TypesStructures!$C$2:$C$502,$A11)</f>
        <v>1</v>
      </c>
    </row>
    <row r="12" spans="1:7">
      <c r="A12" s="3" t="s">
        <v>3157</v>
      </c>
      <c r="B12" s="31">
        <f>COUNTIF(DICO_Complet!$F$1:$F$1725,$A12)</f>
        <v>1</v>
      </c>
      <c r="C12" s="31">
        <f>COUNTIF(TypesStructures!$C$2:$C$502,$A12)</f>
        <v>0</v>
      </c>
    </row>
    <row r="13" spans="1:7">
      <c r="A13" s="3" t="s">
        <v>3008</v>
      </c>
      <c r="B13" s="31">
        <f>COUNTIF(DICO_Complet!$F$1:$F$1725,$A13)</f>
        <v>3</v>
      </c>
      <c r="C13" s="31">
        <f>COUNTIF(TypesStructures!$C$2:$C$502,$A13)</f>
        <v>0</v>
      </c>
    </row>
    <row r="14" spans="1:7">
      <c r="A14" s="3" t="s">
        <v>4808</v>
      </c>
      <c r="B14" s="31">
        <f>COUNTIF(DICO_Complet!$F$1:$F$1725,$A14)</f>
        <v>1</v>
      </c>
      <c r="C14" s="31">
        <f>COUNTIF(TypesStructures!$C$2:$C$502,$A14)</f>
        <v>0</v>
      </c>
    </row>
    <row r="15" spans="1:7">
      <c r="A15" s="3" t="s">
        <v>2232</v>
      </c>
      <c r="B15" s="31">
        <f>COUNTIF(DICO_Complet!$F$1:$F$1725,$A15)</f>
        <v>3</v>
      </c>
      <c r="C15" s="31">
        <f>COUNTIF(TypesStructures!$C$2:$C$502,$A15)</f>
        <v>0</v>
      </c>
    </row>
    <row r="16" spans="1:7">
      <c r="A16" s="3" t="s">
        <v>2887</v>
      </c>
      <c r="B16" s="31">
        <f>COUNTIF(DICO_Complet!$F$1:$F$1725,$A16)</f>
        <v>4</v>
      </c>
      <c r="C16" s="31">
        <f>COUNTIF(TypesStructures!$C$2:$C$502,$A16)</f>
        <v>0</v>
      </c>
    </row>
    <row r="17" spans="1:3">
      <c r="A17" s="3" t="s">
        <v>2465</v>
      </c>
      <c r="B17" s="31">
        <f>COUNTIF(DICO_Complet!$F$1:$F$1725,$A17)</f>
        <v>4</v>
      </c>
      <c r="C17" s="31">
        <f>COUNTIF(TypesStructures!$C$2:$C$502,$A17)</f>
        <v>0</v>
      </c>
    </row>
    <row r="18" spans="1:3">
      <c r="A18" s="3" t="s">
        <v>1942</v>
      </c>
      <c r="B18" s="31">
        <f>COUNTIF(DICO_Complet!$F$1:$F$1725,$A18)</f>
        <v>8</v>
      </c>
      <c r="C18" s="31">
        <f>COUNTIF(TypesStructures!$C$2:$C$502,$A18)</f>
        <v>0</v>
      </c>
    </row>
    <row r="19" spans="1:3">
      <c r="A19" s="3" t="s">
        <v>2455</v>
      </c>
      <c r="B19" s="31">
        <f>COUNTIF(DICO_Complet!$F$1:$F$1725,$A19)</f>
        <v>1</v>
      </c>
      <c r="C19" s="31">
        <f>COUNTIF(TypesStructures!$C$2:$C$502,$A19)</f>
        <v>0</v>
      </c>
    </row>
    <row r="20" spans="1:3">
      <c r="A20" s="3" t="s">
        <v>2445</v>
      </c>
      <c r="B20" s="31">
        <f>COUNTIF(DICO_Complet!$F$1:$F$1725,$A20)</f>
        <v>5</v>
      </c>
      <c r="C20" s="31">
        <f>COUNTIF(TypesStructures!$C$2:$C$502,$A20)</f>
        <v>0</v>
      </c>
    </row>
    <row r="21" spans="1:3">
      <c r="A21" s="3" t="s">
        <v>2016</v>
      </c>
      <c r="B21" s="31">
        <f>COUNTIF(DICO_Complet!$F$1:$F$1725,$A21)</f>
        <v>6</v>
      </c>
      <c r="C21" s="31">
        <f>COUNTIF(TypesStructures!$C$2:$C$502,$A21)</f>
        <v>1</v>
      </c>
    </row>
    <row r="22" spans="1:3">
      <c r="A22" s="3" t="s">
        <v>2270</v>
      </c>
      <c r="B22" s="31">
        <f>COUNTIF(DICO_Complet!$F$1:$F$1725,$A22)</f>
        <v>1</v>
      </c>
      <c r="C22" s="31">
        <f>COUNTIF(TypesStructures!$C$2:$C$502,$A22)</f>
        <v>0</v>
      </c>
    </row>
    <row r="23" spans="1:3">
      <c r="A23" s="3" t="s">
        <v>2240</v>
      </c>
      <c r="B23" s="31">
        <f>COUNTIF(DICO_Complet!$F$1:$F$1725,$A23)</f>
        <v>2</v>
      </c>
      <c r="C23" s="31">
        <f>COUNTIF(TypesStructures!$C$2:$C$502,$A23)</f>
        <v>0</v>
      </c>
    </row>
    <row r="24" spans="1:3">
      <c r="A24" s="3" t="s">
        <v>5840</v>
      </c>
      <c r="B24" s="31">
        <f>COUNTIF(DICO_Complet!$F$1:$F$1725,$A24)</f>
        <v>1</v>
      </c>
      <c r="C24" s="31">
        <f>COUNTIF(TypesStructures!$C$2:$C$502,$A24)</f>
        <v>0</v>
      </c>
    </row>
    <row r="25" spans="1:3">
      <c r="A25" s="3" t="s">
        <v>3084</v>
      </c>
      <c r="B25" s="31">
        <f>COUNTIF(DICO_Complet!$F$1:$F$1725,$A25)</f>
        <v>1</v>
      </c>
      <c r="C25" s="31">
        <f>COUNTIF(TypesStructures!$C$2:$C$502,$A25)</f>
        <v>0</v>
      </c>
    </row>
    <row r="26" spans="1:3">
      <c r="A26" s="3" t="s">
        <v>1840</v>
      </c>
      <c r="B26" s="31">
        <f>COUNTIF(DICO_Complet!$F$1:$F$1725,$A26)</f>
        <v>30</v>
      </c>
      <c r="C26" s="31">
        <f>COUNTIF(TypesStructures!$C$2:$C$502,$A26)</f>
        <v>0</v>
      </c>
    </row>
    <row r="27" spans="1:3">
      <c r="A27" s="3" t="s">
        <v>1924</v>
      </c>
      <c r="B27" s="31">
        <f>COUNTIF(DICO_Complet!$F$1:$F$1725,$A27)</f>
        <v>13</v>
      </c>
      <c r="C27" s="31">
        <f>COUNTIF(TypesStructures!$C$2:$C$502,$A27)</f>
        <v>0</v>
      </c>
    </row>
    <row r="28" spans="1:3">
      <c r="A28" s="3" t="s">
        <v>1593</v>
      </c>
      <c r="B28" s="31">
        <f>COUNTIF(DICO_Complet!$F$1:$F$1725,$A28)</f>
        <v>11</v>
      </c>
      <c r="C28" s="31">
        <f>COUNTIF(TypesStructures!$C$2:$C$502,$A28)</f>
        <v>5</v>
      </c>
    </row>
    <row r="29" spans="1:3">
      <c r="A29" s="3" t="s">
        <v>2602</v>
      </c>
      <c r="B29" s="31">
        <f>COUNTIF(DICO_Complet!$F$1:$F$1725,$A29)</f>
        <v>25</v>
      </c>
      <c r="C29" s="31">
        <f>COUNTIF(TypesStructures!$C$2:$C$502,$A29)</f>
        <v>0</v>
      </c>
    </row>
    <row r="30" spans="1:3">
      <c r="A30" s="3" t="s">
        <v>6147</v>
      </c>
      <c r="B30" s="31">
        <f>COUNTIF(DICO_Complet!$F$1:$F$1725,$A30)</f>
        <v>0</v>
      </c>
      <c r="C30" s="31">
        <f>COUNTIF(TypesStructures!$C$2:$C$502,$A30)</f>
        <v>0</v>
      </c>
    </row>
    <row r="31" spans="1:3">
      <c r="A31" s="3" t="s">
        <v>1908</v>
      </c>
      <c r="B31" s="31">
        <f>COUNTIF(DICO_Complet!$F$1:$F$1725,$A31)</f>
        <v>19</v>
      </c>
      <c r="C31" s="31">
        <f>COUNTIF(TypesStructures!$C$2:$C$502,$A31)</f>
        <v>0</v>
      </c>
    </row>
    <row r="32" spans="1:3">
      <c r="A32" s="3" t="s">
        <v>2469</v>
      </c>
      <c r="B32" s="31">
        <f>COUNTIF(DICO_Complet!$F$1:$F$1725,$A32)</f>
        <v>4</v>
      </c>
      <c r="C32" s="31">
        <f>COUNTIF(TypesStructures!$C$2:$C$502,$A32)</f>
        <v>0</v>
      </c>
    </row>
    <row r="33" spans="1:3">
      <c r="A33" s="3" t="s">
        <v>1919</v>
      </c>
      <c r="B33" s="31">
        <f>COUNTIF(DICO_Complet!$F$1:$F$1725,$A33)</f>
        <v>24</v>
      </c>
      <c r="C33" s="31">
        <f>COUNTIF(TypesStructures!$C$2:$C$502,$A33)</f>
        <v>1</v>
      </c>
    </row>
    <row r="34" spans="1:3">
      <c r="A34" s="3" t="s">
        <v>1705</v>
      </c>
      <c r="B34" s="31">
        <f>COUNTIF(DICO_Complet!$F$1:$F$1725,$A34)</f>
        <v>7</v>
      </c>
      <c r="C34" s="31">
        <f>COUNTIF(TypesStructures!$C$2:$C$502,$A34)</f>
        <v>0</v>
      </c>
    </row>
    <row r="35" spans="1:3">
      <c r="A35" s="3" t="s">
        <v>10027</v>
      </c>
      <c r="B35" s="31">
        <f>COUNTIF(DICO_Complet!$F$1:$F$1725,$A35)</f>
        <v>1</v>
      </c>
      <c r="C35" s="31">
        <f>COUNTIF(TypesStructures!$C$2:$C$502,$A35)</f>
        <v>0</v>
      </c>
    </row>
    <row r="36" spans="1:3">
      <c r="A36" s="3" t="s">
        <v>2329</v>
      </c>
      <c r="B36" s="31">
        <f>COUNTIF(DICO_Complet!$F$1:$F$1725,$A36)</f>
        <v>1</v>
      </c>
      <c r="C36" s="31">
        <f>COUNTIF(TypesStructures!$C$2:$C$502,$A36)</f>
        <v>0</v>
      </c>
    </row>
    <row r="37" spans="1:3">
      <c r="A37" s="3" t="s">
        <v>2507</v>
      </c>
      <c r="B37" s="31">
        <f>COUNTIF(DICO_Complet!$F$1:$F$1725,$A37)</f>
        <v>4</v>
      </c>
      <c r="C37" s="31">
        <f>COUNTIF(TypesStructures!$C$2:$C$502,$A37)</f>
        <v>0</v>
      </c>
    </row>
    <row r="38" spans="1:3">
      <c r="A38" s="3" t="s">
        <v>2391</v>
      </c>
      <c r="B38" s="31">
        <f>COUNTIF(DICO_Complet!$F$1:$F$1725,$A38)</f>
        <v>15</v>
      </c>
      <c r="C38" s="31">
        <f>COUNTIF(TypesStructures!$C$2:$C$502,$A38)</f>
        <v>0</v>
      </c>
    </row>
    <row r="39" spans="1:3">
      <c r="A39" s="3" t="s">
        <v>4270</v>
      </c>
      <c r="B39" s="31">
        <f>COUNTIF(DICO_Complet!$F$1:$F$1725,$A39)</f>
        <v>4</v>
      </c>
      <c r="C39" s="31">
        <f>COUNTIF(TypesStructures!$C$2:$C$502,$A39)</f>
        <v>0</v>
      </c>
    </row>
    <row r="40" spans="1:3">
      <c r="A40" s="3" t="s">
        <v>1448</v>
      </c>
      <c r="B40" s="31">
        <f>COUNTIF(DICO_Complet!$F$1:$F$1725,$A40)</f>
        <v>8</v>
      </c>
      <c r="C40" s="31">
        <f>COUNTIF(TypesStructures!$C$2:$C$502,$A40)</f>
        <v>0</v>
      </c>
    </row>
    <row r="41" spans="1:3">
      <c r="A41" s="3" t="s">
        <v>1690</v>
      </c>
      <c r="B41" s="31">
        <f>COUNTIF(DICO_Complet!$F$1:$F$1725,$A41)</f>
        <v>15</v>
      </c>
      <c r="C41" s="31">
        <f>COUNTIF(TypesStructures!$C$2:$C$502,$A41)</f>
        <v>0</v>
      </c>
    </row>
    <row r="42" spans="1:3">
      <c r="A42" s="3" t="s">
        <v>2266</v>
      </c>
      <c r="B42" s="31">
        <f>COUNTIF(DICO_Complet!$F$1:$F$1725,$A42)</f>
        <v>5</v>
      </c>
      <c r="C42" s="31">
        <f>COUNTIF(TypesStructures!$C$2:$C$502,$A42)</f>
        <v>0</v>
      </c>
    </row>
    <row r="43" spans="1:3">
      <c r="A43" s="3" t="s">
        <v>3454</v>
      </c>
      <c r="B43" s="31">
        <f>COUNTIF(DICO_Complet!$F$1:$F$1725,$A43)</f>
        <v>3</v>
      </c>
      <c r="C43" s="31">
        <f>COUNTIF(TypesStructures!$C$2:$C$502,$A43)</f>
        <v>0</v>
      </c>
    </row>
    <row r="44" spans="1:3">
      <c r="A44" s="3" t="s">
        <v>2228</v>
      </c>
      <c r="B44" s="31">
        <f>COUNTIF(DICO_Complet!$F$1:$F$1725,$A44)</f>
        <v>15</v>
      </c>
      <c r="C44" s="31">
        <f>COUNTIF(TypesStructures!$C$2:$C$502,$A44)</f>
        <v>1</v>
      </c>
    </row>
    <row r="45" spans="1:3">
      <c r="A45" s="3" t="s">
        <v>2170</v>
      </c>
      <c r="B45" s="31">
        <f>COUNTIF(DICO_Complet!$F$1:$F$1725,$A45)</f>
        <v>6</v>
      </c>
      <c r="C45" s="31">
        <f>COUNTIF(TypesStructures!$C$2:$C$502,$A45)</f>
        <v>1</v>
      </c>
    </row>
    <row r="46" spans="1:3">
      <c r="A46" s="3" t="s">
        <v>3444</v>
      </c>
      <c r="B46" s="31">
        <f>COUNTIF(DICO_Complet!$F$1:$F$1725,$A46)</f>
        <v>7</v>
      </c>
      <c r="C46" s="31">
        <f>COUNTIF(TypesStructures!$C$2:$C$502,$A46)</f>
        <v>0</v>
      </c>
    </row>
    <row r="47" spans="1:3">
      <c r="A47" s="3" t="s">
        <v>4367</v>
      </c>
      <c r="B47" s="31">
        <f>COUNTIF(DICO_Complet!$F$1:$F$1725,$A47)</f>
        <v>6</v>
      </c>
      <c r="C47" s="31">
        <f>COUNTIF(TypesStructures!$C$2:$C$502,$A47)</f>
        <v>0</v>
      </c>
    </row>
    <row r="48" spans="1:3">
      <c r="A48" s="3" t="s">
        <v>2274</v>
      </c>
      <c r="B48" s="31">
        <f>COUNTIF(DICO_Complet!$F$1:$F$1725,$A48)</f>
        <v>5</v>
      </c>
      <c r="C48" s="31">
        <f>COUNTIF(TypesStructures!$C$2:$C$502,$A48)</f>
        <v>1</v>
      </c>
    </row>
    <row r="49" spans="1:3">
      <c r="A49" s="3" t="s">
        <v>5457</v>
      </c>
      <c r="B49" s="31">
        <f>COUNTIF(DICO_Complet!$F$1:$F$1725,$A49)</f>
        <v>1</v>
      </c>
      <c r="C49" s="31">
        <f>COUNTIF(TypesStructures!$C$2:$C$502,$A49)</f>
        <v>0</v>
      </c>
    </row>
    <row r="50" spans="1:3">
      <c r="A50" s="3" t="s">
        <v>4032</v>
      </c>
      <c r="B50" s="31">
        <f>COUNTIF(DICO_Complet!$F$1:$F$1725,$A50)</f>
        <v>4</v>
      </c>
      <c r="C50" s="31">
        <f>COUNTIF(TypesStructures!$C$2:$C$502,$A50)</f>
        <v>0</v>
      </c>
    </row>
    <row r="51" spans="1:3">
      <c r="A51" s="3" t="s">
        <v>5101</v>
      </c>
      <c r="B51" s="31">
        <f>COUNTIF(DICO_Complet!$F$1:$F$1725,$A51)</f>
        <v>1</v>
      </c>
      <c r="C51" s="31">
        <f>COUNTIF(TypesStructures!$C$2:$C$502,$A51)</f>
        <v>0</v>
      </c>
    </row>
    <row r="52" spans="1:3">
      <c r="A52" s="3" t="s">
        <v>2515</v>
      </c>
      <c r="B52" s="31">
        <f>COUNTIF(DICO_Complet!$F$1:$F$1725,$A52)</f>
        <v>2</v>
      </c>
      <c r="C52" s="31">
        <f>COUNTIF(TypesStructures!$C$2:$C$502,$A52)</f>
        <v>0</v>
      </c>
    </row>
    <row r="53" spans="1:3">
      <c r="A53" s="3" t="s">
        <v>1605</v>
      </c>
      <c r="B53" s="31">
        <f>COUNTIF(DICO_Complet!$F$1:$F$1725,$A53)</f>
        <v>3</v>
      </c>
      <c r="C53" s="31">
        <f>COUNTIF(TypesStructures!$C$2:$C$502,$A53)</f>
        <v>0</v>
      </c>
    </row>
    <row r="54" spans="1:3">
      <c r="A54" s="285" t="s">
        <v>10062</v>
      </c>
      <c r="B54" s="31">
        <f>COUNTIF(DICO_Complet!$F$1:$F$1725,$A54)</f>
        <v>0</v>
      </c>
      <c r="C54" s="31">
        <f>COUNTIF(TypesStructures!$C$2:$C$502,$A54)</f>
        <v>0</v>
      </c>
    </row>
    <row r="55" spans="1:3">
      <c r="A55" s="3" t="s">
        <v>6285</v>
      </c>
      <c r="B55" s="31">
        <f>COUNTIF(DICO_Complet!$F$1:$F$1725,$A55)</f>
        <v>1</v>
      </c>
      <c r="C55" s="31">
        <f>COUNTIF(TypesStructures!$C$2:$C$502,$A55)</f>
        <v>0</v>
      </c>
    </row>
    <row r="56" spans="1:3">
      <c r="A56" s="3" t="s">
        <v>5879</v>
      </c>
      <c r="B56" s="31">
        <f>COUNTIF(DICO_Complet!$F$1:$F$1725,$A56)</f>
        <v>1</v>
      </c>
      <c r="C56" s="31">
        <f>COUNTIF(TypesStructures!$C$2:$C$502,$A56)</f>
        <v>0</v>
      </c>
    </row>
    <row r="57" spans="1:3">
      <c r="A57" s="3" t="s">
        <v>3752</v>
      </c>
      <c r="B57" s="31">
        <f>COUNTIF(DICO_Complet!$F$1:$F$1725,$A57)</f>
        <v>4</v>
      </c>
      <c r="C57" s="31">
        <f>COUNTIF(TypesStructures!$C$2:$C$502,$A57)</f>
        <v>0</v>
      </c>
    </row>
    <row r="58" spans="1:3">
      <c r="A58" s="3" t="s">
        <v>1664</v>
      </c>
      <c r="B58" s="31">
        <f>COUNTIF(DICO_Complet!$F$1:$F$1725,$A58)</f>
        <v>3</v>
      </c>
      <c r="C58" s="31">
        <f>COUNTIF(TypesStructures!$C$2:$C$502,$A58)</f>
        <v>0</v>
      </c>
    </row>
    <row r="59" spans="1:3">
      <c r="A59" s="3" t="s">
        <v>3786</v>
      </c>
      <c r="B59" s="31">
        <f>COUNTIF(DICO_Complet!$F$1:$F$1725,$A59)</f>
        <v>4</v>
      </c>
      <c r="C59" s="31">
        <f>COUNTIF(TypesStructures!$C$2:$C$502,$A59)</f>
        <v>1</v>
      </c>
    </row>
    <row r="60" spans="1:3">
      <c r="A60" s="3" t="s">
        <v>2095</v>
      </c>
      <c r="B60" s="31">
        <f>COUNTIF(DICO_Complet!$F$1:$F$1725,$A60)</f>
        <v>8</v>
      </c>
      <c r="C60" s="31">
        <f>COUNTIF(TypesStructures!$C$2:$C$502,$A60)</f>
        <v>2</v>
      </c>
    </row>
    <row r="61" spans="1:3">
      <c r="A61" s="3" t="s">
        <v>1617</v>
      </c>
      <c r="B61" s="31">
        <f>COUNTIF(DICO_Complet!$F$1:$F$1725,$A61)</f>
        <v>8</v>
      </c>
      <c r="C61" s="31">
        <f>COUNTIF(TypesStructures!$C$2:$C$502,$A61)</f>
        <v>7</v>
      </c>
    </row>
    <row r="62" spans="1:3">
      <c r="A62" s="284" t="s">
        <v>3617</v>
      </c>
      <c r="B62" s="31">
        <f>COUNTIF(DICO_Complet!$F$1:$F$1725,$A62)</f>
        <v>29</v>
      </c>
      <c r="C62" s="31">
        <f>COUNTIF(TypesStructures!$C$2:$C$502,$A62)</f>
        <v>0</v>
      </c>
    </row>
    <row r="63" spans="1:3">
      <c r="A63" s="3" t="s">
        <v>1456</v>
      </c>
      <c r="B63" s="31">
        <f>COUNTIF(DICO_Complet!$F$1:$F$1725,$A63)</f>
        <v>105</v>
      </c>
      <c r="C63" s="31">
        <f>COUNTIF(TypesStructures!$C$2:$C$502,$A63)</f>
        <v>5</v>
      </c>
    </row>
    <row r="64" spans="1:3">
      <c r="A64" s="3" t="s">
        <v>1480</v>
      </c>
      <c r="B64" s="31">
        <f>COUNTIF(DICO_Complet!$F$1:$F$1725,$A64)</f>
        <v>5</v>
      </c>
      <c r="C64" s="31">
        <f>COUNTIF(TypesStructures!$C$2:$C$502,$A64)</f>
        <v>0</v>
      </c>
    </row>
    <row r="65" spans="1:3">
      <c r="A65" s="3" t="s">
        <v>3630</v>
      </c>
      <c r="B65" s="31">
        <f>COUNTIF(DICO_Complet!$F$1:$F$1725,$A65)</f>
        <v>1</v>
      </c>
      <c r="C65" s="31">
        <f>COUNTIF(TypesStructures!$C$2:$C$502,$A65)</f>
        <v>1</v>
      </c>
    </row>
    <row r="66" spans="1:3">
      <c r="A66" s="3" t="s">
        <v>1708</v>
      </c>
      <c r="B66" s="31">
        <f>COUNTIF(DICO_Complet!$F$1:$F$1725,$A66)</f>
        <v>2</v>
      </c>
      <c r="C66" s="31">
        <f>COUNTIF(TypesStructures!$C$2:$C$502,$A66)</f>
        <v>0</v>
      </c>
    </row>
    <row r="67" spans="1:3">
      <c r="A67" s="3" t="s">
        <v>3375</v>
      </c>
      <c r="B67" s="31">
        <f>COUNTIF(DICO_Complet!$F$1:$F$1725,$A67)</f>
        <v>4</v>
      </c>
      <c r="C67" s="31">
        <f>COUNTIF(TypesStructures!$C$2:$C$502,$A67)</f>
        <v>0</v>
      </c>
    </row>
    <row r="68" spans="1:3">
      <c r="A68" s="7" t="s">
        <v>3412</v>
      </c>
      <c r="B68" s="31">
        <f>COUNTIF(DICO_Complet!$F$1:$F$1725,$A68)</f>
        <v>3</v>
      </c>
      <c r="C68" s="31">
        <f>COUNTIF(TypesStructures!$C$2:$C$502,$A68)</f>
        <v>0</v>
      </c>
    </row>
    <row r="69" spans="1:3">
      <c r="A69" s="3" t="s">
        <v>3023</v>
      </c>
      <c r="B69" s="31">
        <f>COUNTIF(DICO_Complet!$F$1:$F$1725,$A69)</f>
        <v>2</v>
      </c>
      <c r="C69" s="31">
        <f>COUNTIF(TypesStructures!$C$2:$C$502,$A69)</f>
        <v>0</v>
      </c>
    </row>
    <row r="70" spans="1:3">
      <c r="A70" s="3" t="s">
        <v>3863</v>
      </c>
      <c r="B70" s="31">
        <f>COUNTIF(DICO_Complet!$F$1:$F$1725,$A70)</f>
        <v>1</v>
      </c>
      <c r="C70" s="31">
        <f>COUNTIF(TypesStructures!$C$2:$C$502,$A70)</f>
        <v>0</v>
      </c>
    </row>
    <row r="71" spans="1:3">
      <c r="A71" s="3" t="s">
        <v>3168</v>
      </c>
      <c r="B71" s="31">
        <f>COUNTIF(DICO_Complet!$F$1:$F$1725,$A71)</f>
        <v>2</v>
      </c>
      <c r="C71" s="31">
        <f>COUNTIF(TypesStructures!$C$2:$C$502,$A71)</f>
        <v>0</v>
      </c>
    </row>
    <row r="72" spans="1:3">
      <c r="A72" s="3" t="s">
        <v>1735</v>
      </c>
      <c r="B72" s="31">
        <f>COUNTIF(DICO_Complet!$F$1:$F$1725,$A72)</f>
        <v>10</v>
      </c>
      <c r="C72" s="31">
        <f>COUNTIF(TypesStructures!$C$2:$C$502,$A72)</f>
        <v>0</v>
      </c>
    </row>
    <row r="73" spans="1:3">
      <c r="A73" s="3" t="s">
        <v>1858</v>
      </c>
      <c r="B73" s="31">
        <f>COUNTIF(DICO_Complet!$F$1:$F$1725,$A73)</f>
        <v>8</v>
      </c>
      <c r="C73" s="31">
        <f>COUNTIF(TypesStructures!$C$2:$C$502,$A73)</f>
        <v>0</v>
      </c>
    </row>
    <row r="74" spans="1:3">
      <c r="A74" s="3" t="s">
        <v>1978</v>
      </c>
      <c r="B74" s="31">
        <f>COUNTIF(DICO_Complet!$F$1:$F$1725,$A74)</f>
        <v>9</v>
      </c>
      <c r="C74" s="31">
        <f>COUNTIF(TypesStructures!$C$2:$C$502,$A74)</f>
        <v>0</v>
      </c>
    </row>
    <row r="75" spans="1:3">
      <c r="A75" s="3" t="s">
        <v>2079</v>
      </c>
      <c r="B75" s="31">
        <f>COUNTIF(DICO_Complet!$F$1:$F$1725,$A75)</f>
        <v>12</v>
      </c>
      <c r="C75" s="31">
        <f>COUNTIF(TypesStructures!$C$2:$C$502,$A75)</f>
        <v>0</v>
      </c>
    </row>
    <row r="76" spans="1:3">
      <c r="A76" s="3" t="s">
        <v>3448</v>
      </c>
      <c r="B76" s="31">
        <f>COUNTIF(DICO_Complet!$F$1:$F$1725,$A76)</f>
        <v>2</v>
      </c>
      <c r="C76" s="31">
        <f>COUNTIF(TypesStructures!$C$2:$C$502,$A76)</f>
        <v>0</v>
      </c>
    </row>
    <row r="77" spans="1:3">
      <c r="A77" s="3" t="s">
        <v>2690</v>
      </c>
      <c r="B77" s="31">
        <f>COUNTIF(DICO_Complet!$F$1:$F$1725,$A77)</f>
        <v>7</v>
      </c>
      <c r="C77" s="31">
        <f>COUNTIF(TypesStructures!$C$2:$C$502,$A77)</f>
        <v>0</v>
      </c>
    </row>
    <row r="78" spans="1:3">
      <c r="A78" s="3" t="s">
        <v>2128</v>
      </c>
      <c r="B78" s="31">
        <f>COUNTIF(DICO_Complet!$F$1:$F$1725,$A78)</f>
        <v>1</v>
      </c>
      <c r="C78" s="31">
        <f>COUNTIF(TypesStructures!$C$2:$C$502,$A78)</f>
        <v>0</v>
      </c>
    </row>
    <row r="79" spans="1:3">
      <c r="A79" s="3" t="s">
        <v>3451</v>
      </c>
      <c r="B79" s="31">
        <f>COUNTIF(DICO_Complet!$F$1:$F$1725,$A79)</f>
        <v>3</v>
      </c>
      <c r="C79" s="31">
        <f>COUNTIF(TypesStructures!$C$2:$C$502,$A79)</f>
        <v>0</v>
      </c>
    </row>
    <row r="80" spans="1:3">
      <c r="A80" s="3" t="s">
        <v>4307</v>
      </c>
      <c r="B80" s="31">
        <f>COUNTIF(DICO_Complet!$F$1:$F$1725,$A80)</f>
        <v>1</v>
      </c>
      <c r="C80" s="31">
        <f>COUNTIF(TypesStructures!$C$2:$C$502,$A80)</f>
        <v>0</v>
      </c>
    </row>
    <row r="81" spans="1:3">
      <c r="A81" s="3" t="s">
        <v>2125</v>
      </c>
      <c r="B81" s="31">
        <f>COUNTIF(DICO_Complet!$F$1:$F$1725,$A81)</f>
        <v>7</v>
      </c>
      <c r="C81" s="31">
        <f>COUNTIF(TypesStructures!$C$2:$C$502,$A81)</f>
        <v>0</v>
      </c>
    </row>
    <row r="82" spans="1:3">
      <c r="A82" s="3" t="s">
        <v>2529</v>
      </c>
      <c r="B82" s="31">
        <f>COUNTIF(DICO_Complet!$F$1:$F$1725,$A82)</f>
        <v>2</v>
      </c>
      <c r="C82" s="31">
        <f>COUNTIF(TypesStructures!$C$2:$C$502,$A82)</f>
        <v>0</v>
      </c>
    </row>
    <row r="83" spans="1:3">
      <c r="A83" s="3" t="s">
        <v>3207</v>
      </c>
      <c r="B83" s="31">
        <f>COUNTIF(DICO_Complet!$F$1:$F$1725,$A83)</f>
        <v>1</v>
      </c>
      <c r="C83" s="31">
        <f>COUNTIF(TypesStructures!$C$2:$C$502,$A83)</f>
        <v>0</v>
      </c>
    </row>
    <row r="84" spans="1:3">
      <c r="A84" s="3" t="s">
        <v>5042</v>
      </c>
      <c r="B84" s="31">
        <f>COUNTIF(DICO_Complet!$F$1:$F$1725,$A84)</f>
        <v>2</v>
      </c>
      <c r="C84" s="31">
        <f>COUNTIF(TypesStructures!$C$2:$C$502,$A84)</f>
        <v>0</v>
      </c>
    </row>
    <row r="85" spans="1:3">
      <c r="A85" s="3" t="s">
        <v>2452</v>
      </c>
      <c r="B85" s="31">
        <f>COUNTIF(DICO_Complet!$F$1:$F$1725,$A85)</f>
        <v>2</v>
      </c>
      <c r="C85" s="31">
        <f>COUNTIF(TypesStructures!$C$2:$C$502,$A85)</f>
        <v>0</v>
      </c>
    </row>
    <row r="86" spans="1:3">
      <c r="A86" s="3" t="s">
        <v>3866</v>
      </c>
      <c r="B86" s="31">
        <f>COUNTIF(DICO_Complet!$F$1:$F$1725,$A86)</f>
        <v>2</v>
      </c>
      <c r="C86" s="31">
        <f>COUNTIF(TypesStructures!$C$2:$C$502,$A86)</f>
        <v>0</v>
      </c>
    </row>
    <row r="87" spans="1:3">
      <c r="A87" s="3" t="s">
        <v>3427</v>
      </c>
      <c r="B87" s="31">
        <f>COUNTIF(DICO_Complet!$F$1:$F$1725,$A87)</f>
        <v>5</v>
      </c>
      <c r="C87" s="31">
        <f>COUNTIF(TypesStructures!$C$2:$C$502,$A87)</f>
        <v>0</v>
      </c>
    </row>
    <row r="88" spans="1:3">
      <c r="A88" s="3" t="s">
        <v>2121</v>
      </c>
      <c r="B88" s="31">
        <f>COUNTIF(DICO_Complet!$F$1:$F$1725,$A88)</f>
        <v>4</v>
      </c>
      <c r="C88" s="31">
        <f>COUNTIF(TypesStructures!$C$2:$C$502,$A88)</f>
        <v>0</v>
      </c>
    </row>
    <row r="89" spans="1:3">
      <c r="A89" s="3" t="s">
        <v>3590</v>
      </c>
      <c r="B89" s="31">
        <f>COUNTIF(DICO_Complet!$F$1:$F$1725,$A89)</f>
        <v>3</v>
      </c>
      <c r="C89" s="31">
        <f>COUNTIF(TypesStructures!$C$2:$C$502,$A89)</f>
        <v>4</v>
      </c>
    </row>
    <row r="90" spans="1:3">
      <c r="A90" s="3" t="s">
        <v>4750</v>
      </c>
      <c r="B90" s="31">
        <f>COUNTIF(DICO_Complet!$F$1:$F$1725,$A90)</f>
        <v>1</v>
      </c>
      <c r="C90" s="31">
        <f>COUNTIF(TypesStructures!$C$2:$C$502,$A90)</f>
        <v>0</v>
      </c>
    </row>
    <row r="91" spans="1:3">
      <c r="A91" s="3" t="s">
        <v>1814</v>
      </c>
      <c r="B91" s="31">
        <f>COUNTIF(DICO_Complet!$F$1:$F$1725,$A91)</f>
        <v>1</v>
      </c>
      <c r="C91" s="31">
        <f>COUNTIF(TypesStructures!$C$2:$C$502,$A91)</f>
        <v>0</v>
      </c>
    </row>
    <row r="92" spans="1:3">
      <c r="A92" s="3" t="s">
        <v>3118</v>
      </c>
      <c r="B92" s="31">
        <f>COUNTIF(DICO_Complet!$F$1:$F$1725,$A92)</f>
        <v>4</v>
      </c>
      <c r="C92" s="31">
        <f>COUNTIF(TypesStructures!$C$2:$C$502,$A92)</f>
        <v>0</v>
      </c>
    </row>
    <row r="93" spans="1:3">
      <c r="A93" s="3" t="s">
        <v>5123</v>
      </c>
      <c r="B93" s="31">
        <f>COUNTIF(DICO_Complet!$F$1:$F$1725,$A93)</f>
        <v>0</v>
      </c>
      <c r="C93" s="31">
        <f>COUNTIF(TypesStructures!$C$2:$C$502,$A93)</f>
        <v>0</v>
      </c>
    </row>
    <row r="94" spans="1:3">
      <c r="A94" s="3" t="s">
        <v>3519</v>
      </c>
      <c r="B94" s="31">
        <f>COUNTIF(DICO_Complet!$F$1:$F$1725,$A94)</f>
        <v>9</v>
      </c>
      <c r="C94" s="31">
        <f>COUNTIF(TypesStructures!$C$2:$C$502,$A94)</f>
        <v>0</v>
      </c>
    </row>
    <row r="95" spans="1:3">
      <c r="A95" s="3" t="s">
        <v>3423</v>
      </c>
      <c r="B95" s="31">
        <f>COUNTIF(DICO_Complet!$F$1:$F$1725,$A95)</f>
        <v>2</v>
      </c>
      <c r="C95" s="31">
        <f>COUNTIF(TypesStructures!$C$2:$C$502,$A95)</f>
        <v>3</v>
      </c>
    </row>
    <row r="96" spans="1:3">
      <c r="A96" s="3" t="s">
        <v>1483</v>
      </c>
      <c r="B96" s="31">
        <f>COUNTIF(DICO_Complet!$F$1:$F$1725,$A96)</f>
        <v>7</v>
      </c>
      <c r="C96" s="31">
        <f>COUNTIF(TypesStructures!$C$2:$C$502,$A96)</f>
        <v>0</v>
      </c>
    </row>
    <row r="97" spans="1:3">
      <c r="A97" s="3" t="s">
        <v>3142</v>
      </c>
      <c r="B97" s="31">
        <f>COUNTIF(DICO_Complet!$F$1:$F$1725,$A97)</f>
        <v>1</v>
      </c>
      <c r="C97" s="31">
        <f>COUNTIF(TypesStructures!$C$2:$C$502,$A97)</f>
        <v>0</v>
      </c>
    </row>
    <row r="98" spans="1:3">
      <c r="A98" s="3" t="s">
        <v>2909</v>
      </c>
      <c r="B98" s="31">
        <f>COUNTIF(DICO_Complet!$F$1:$F$1725,$A98)</f>
        <v>5</v>
      </c>
      <c r="C98" s="31">
        <f>COUNTIF(TypesStructures!$C$2:$C$502,$A98)</f>
        <v>0</v>
      </c>
    </row>
    <row r="99" spans="1:3">
      <c r="A99" s="3" t="s">
        <v>1525</v>
      </c>
      <c r="B99" s="31">
        <f>COUNTIF(DICO_Complet!$F$1:$F$1725,$A99)</f>
        <v>13</v>
      </c>
      <c r="C99" s="31">
        <f>COUNTIF(TypesStructures!$C$2:$C$502,$A99)</f>
        <v>0</v>
      </c>
    </row>
    <row r="100" spans="1:3">
      <c r="A100" s="3" t="s">
        <v>4304</v>
      </c>
      <c r="B100" s="31">
        <f>COUNTIF(DICO_Complet!$F$1:$F$1725,$A100)</f>
        <v>1</v>
      </c>
      <c r="C100" s="31">
        <f>COUNTIF(TypesStructures!$C$2:$C$502,$A100)</f>
        <v>0</v>
      </c>
    </row>
    <row r="101" spans="1:3">
      <c r="A101" s="3" t="s">
        <v>1434</v>
      </c>
      <c r="B101" s="31">
        <f>COUNTIF(DICO_Complet!$F$1:$F$1725,$A101)</f>
        <v>5</v>
      </c>
      <c r="C101" s="31">
        <f>COUNTIF(TypesStructures!$C$2:$C$502,$A101)</f>
        <v>4</v>
      </c>
    </row>
    <row r="102" spans="1:3">
      <c r="A102" s="3" t="s">
        <v>3668</v>
      </c>
      <c r="B102" s="31">
        <f>COUNTIF(DICO_Complet!$F$1:$F$1725,$A102)</f>
        <v>1</v>
      </c>
      <c r="C102" s="31">
        <f>COUNTIF(TypesStructures!$C$2:$C$502,$A102)</f>
        <v>0</v>
      </c>
    </row>
    <row r="103" spans="1:3">
      <c r="A103" s="3" t="s">
        <v>4061</v>
      </c>
      <c r="B103" s="31">
        <f>COUNTIF(DICO_Complet!$F$1:$F$1725,$A103)</f>
        <v>1</v>
      </c>
      <c r="C103" s="31">
        <f>COUNTIF(TypesStructures!$C$2:$C$502,$A103)</f>
        <v>0</v>
      </c>
    </row>
    <row r="104" spans="1:3">
      <c r="A104" s="3" t="s">
        <v>6140</v>
      </c>
      <c r="B104" s="31">
        <f>COUNTIF(DICO_Complet!$F$1:$F$1725,$A104)</f>
        <v>0</v>
      </c>
      <c r="C104" s="31">
        <f>COUNTIF(TypesStructures!$C$2:$C$502,$A104)</f>
        <v>0</v>
      </c>
    </row>
    <row r="105" spans="1:3">
      <c r="A105" s="3" t="s">
        <v>2410</v>
      </c>
      <c r="B105" s="31">
        <f>COUNTIF(DICO_Complet!$F$1:$F$1725,$A105)</f>
        <v>1</v>
      </c>
      <c r="C105" s="31">
        <f>COUNTIF(TypesStructures!$C$2:$C$502,$A105)</f>
        <v>0</v>
      </c>
    </row>
    <row r="106" spans="1:3">
      <c r="A106" s="3" t="s">
        <v>2215</v>
      </c>
      <c r="B106" s="31">
        <f>COUNTIF(DICO_Complet!$F$1:$F$1725,$A106)</f>
        <v>2</v>
      </c>
      <c r="C106" s="31">
        <f>COUNTIF(TypesStructures!$C$2:$C$502,$A106)</f>
        <v>0</v>
      </c>
    </row>
    <row r="107" spans="1:3">
      <c r="A107" s="3" t="s">
        <v>2794</v>
      </c>
      <c r="B107" s="31">
        <f>COUNTIF(DICO_Complet!$F$1:$F$1725,$A107)</f>
        <v>2</v>
      </c>
      <c r="C107" s="31">
        <f>COUNTIF(TypesStructures!$C$2:$C$502,$A107)</f>
        <v>0</v>
      </c>
    </row>
    <row r="108" spans="1:3">
      <c r="A108" s="3" t="s">
        <v>6204</v>
      </c>
      <c r="B108" s="31">
        <f>COUNTIF(DICO_Complet!$F$1:$F$1725,$A108)</f>
        <v>0</v>
      </c>
      <c r="C108" s="31">
        <f>COUNTIF(TypesStructures!$C$2:$C$502,$A108)</f>
        <v>0</v>
      </c>
    </row>
    <row r="109" spans="1:3">
      <c r="A109" s="3" t="s">
        <v>1472</v>
      </c>
      <c r="B109" s="31">
        <f>COUNTIF(DICO_Complet!$F$1:$F$1725,$A109)</f>
        <v>6</v>
      </c>
      <c r="C109" s="31">
        <f>COUNTIF(TypesStructures!$C$2:$C$502,$A109)</f>
        <v>0</v>
      </c>
    </row>
    <row r="110" spans="1:3">
      <c r="A110" s="3" t="s">
        <v>5539</v>
      </c>
      <c r="B110" s="31">
        <f>COUNTIF(DICO_Complet!$F$1:$F$1725,$A110)</f>
        <v>1</v>
      </c>
      <c r="C110" s="31">
        <f>COUNTIF(TypesStructures!$C$2:$C$502,$A110)</f>
        <v>0</v>
      </c>
    </row>
    <row r="111" spans="1:3">
      <c r="A111" s="3" t="s">
        <v>1459</v>
      </c>
      <c r="B111" s="31">
        <f>COUNTIF(DICO_Complet!$F$1:$F$1725,$A111)</f>
        <v>50</v>
      </c>
      <c r="C111" s="31">
        <f>COUNTIF(TypesStructures!$C$2:$C$502,$A111)</f>
        <v>2</v>
      </c>
    </row>
    <row r="112" spans="1:3">
      <c r="A112" s="3" t="s">
        <v>2868</v>
      </c>
      <c r="B112" s="31">
        <f>COUNTIF(DICO_Complet!$F$1:$F$1725,$A112)</f>
        <v>1</v>
      </c>
      <c r="C112" s="31">
        <f>COUNTIF(TypesStructures!$C$2:$C$502,$A112)</f>
        <v>0</v>
      </c>
    </row>
    <row r="113" spans="1:3">
      <c r="A113" s="3" t="s">
        <v>1441</v>
      </c>
      <c r="B113" s="31">
        <f>COUNTIF(DICO_Complet!$F$1:$F$1725,$A113)</f>
        <v>3</v>
      </c>
      <c r="C113" s="31">
        <f>COUNTIF(TypesStructures!$C$2:$C$502,$A113)</f>
        <v>2</v>
      </c>
    </row>
    <row r="114" spans="1:3">
      <c r="A114" s="3" t="s">
        <v>3724</v>
      </c>
      <c r="B114" s="31">
        <f>COUNTIF(DICO_Complet!$F$1:$F$1725,$A114)</f>
        <v>2</v>
      </c>
      <c r="C114" s="31">
        <f>COUNTIF(TypesStructures!$C$2:$C$502,$A114)</f>
        <v>0</v>
      </c>
    </row>
    <row r="115" spans="1:3">
      <c r="A115" s="3" t="s">
        <v>2919</v>
      </c>
      <c r="B115" s="31">
        <f>COUNTIF(DICO_Complet!$F$1:$F$1725,$A115)</f>
        <v>1</v>
      </c>
      <c r="C115" s="31">
        <f>COUNTIF(TypesStructures!$C$2:$C$502,$A115)</f>
        <v>0</v>
      </c>
    </row>
    <row r="116" spans="1:3">
      <c r="A116" s="3" t="s">
        <v>4889</v>
      </c>
      <c r="B116" s="31">
        <f>COUNTIF(DICO_Complet!$F$1:$F$1725,$A116)</f>
        <v>1</v>
      </c>
      <c r="C116" s="31">
        <f>COUNTIF(TypesStructures!$C$2:$C$502,$A116)</f>
        <v>0</v>
      </c>
    </row>
    <row r="117" spans="1:3">
      <c r="A117" s="3" t="s">
        <v>5061</v>
      </c>
      <c r="B117" s="31">
        <f>COUNTIF(DICO_Complet!$F$1:$F$1725,$A117)</f>
        <v>2</v>
      </c>
      <c r="C117" s="31">
        <f>COUNTIF(TypesStructures!$C$2:$C$502,$A117)</f>
        <v>0</v>
      </c>
    </row>
    <row r="118" spans="1:3">
      <c r="A118" s="3" t="s">
        <v>3511</v>
      </c>
      <c r="B118" s="31">
        <f>COUNTIF(DICO_Complet!$F$1:$F$1725,$A118)</f>
        <v>1</v>
      </c>
      <c r="C118" s="31">
        <f>COUNTIF(TypesStructures!$C$2:$C$502,$A118)</f>
        <v>0</v>
      </c>
    </row>
    <row r="119" spans="1:3">
      <c r="A119" s="3" t="s">
        <v>1896</v>
      </c>
      <c r="B119" s="31">
        <f>COUNTIF(DICO_Complet!$F$1:$F$1725,$A119)</f>
        <v>11</v>
      </c>
      <c r="C119" s="31">
        <f>COUNTIF(TypesStructures!$C$2:$C$502,$A119)</f>
        <v>0</v>
      </c>
    </row>
    <row r="120" spans="1:3">
      <c r="A120" s="3" t="s">
        <v>5119</v>
      </c>
      <c r="B120" s="31">
        <f>COUNTIF(DICO_Complet!$F$1:$F$1725,$A120)</f>
        <v>1</v>
      </c>
      <c r="C120" s="31">
        <f>COUNTIF(TypesStructures!$C$2:$C$502,$A120)</f>
        <v>0</v>
      </c>
    </row>
    <row r="121" spans="1:3">
      <c r="A121" s="3" t="s">
        <v>1531</v>
      </c>
      <c r="B121" s="31">
        <f>COUNTIF(DICO_Complet!$F$1:$F$1725,$A121)</f>
        <v>37</v>
      </c>
      <c r="C121" s="31">
        <f>COUNTIF(TypesStructures!$C$2:$C$502,$A121)</f>
        <v>0</v>
      </c>
    </row>
    <row r="122" spans="1:3">
      <c r="A122" s="3" t="s">
        <v>3061</v>
      </c>
      <c r="B122" s="31">
        <f>COUNTIF(DICO_Complet!$F$1:$F$1725,$A122)</f>
        <v>7</v>
      </c>
      <c r="C122" s="31">
        <f>COUNTIF(TypesStructures!$C$2:$C$502,$A122)</f>
        <v>0</v>
      </c>
    </row>
    <row r="123" spans="1:3">
      <c r="A123" s="3" t="s">
        <v>2020</v>
      </c>
      <c r="B123" s="31">
        <f>COUNTIF(DICO_Complet!$F$1:$F$1725,$A123)</f>
        <v>10</v>
      </c>
      <c r="C123" s="31">
        <f>COUNTIF(TypesStructures!$C$2:$C$502,$A123)</f>
        <v>4</v>
      </c>
    </row>
    <row r="124" spans="1:3">
      <c r="A124" s="3" t="s">
        <v>3736</v>
      </c>
      <c r="B124" s="31">
        <f>COUNTIF(DICO_Complet!$F$1:$F$1725,$A124)</f>
        <v>2</v>
      </c>
      <c r="C124" s="31">
        <f>COUNTIF(TypesStructures!$C$2:$C$502,$A124)</f>
        <v>0</v>
      </c>
    </row>
    <row r="125" spans="1:3">
      <c r="A125" s="3" t="s">
        <v>2357</v>
      </c>
      <c r="B125" s="31">
        <f>COUNTIF(DICO_Complet!$F$1:$F$1725,$A125)</f>
        <v>8</v>
      </c>
      <c r="C125" s="31">
        <f>COUNTIF(TypesStructures!$C$2:$C$502,$A125)</f>
        <v>4</v>
      </c>
    </row>
    <row r="126" spans="1:3">
      <c r="A126" s="3" t="s">
        <v>3824</v>
      </c>
      <c r="B126" s="31">
        <f>COUNTIF(DICO_Complet!$F$1:$F$1725,$A126)</f>
        <v>4</v>
      </c>
      <c r="C126" s="31">
        <f>COUNTIF(TypesStructures!$C$2:$C$502,$A126)</f>
        <v>0</v>
      </c>
    </row>
    <row r="127" spans="1:3">
      <c r="A127" s="3" t="s">
        <v>5143</v>
      </c>
      <c r="B127" s="31">
        <f>COUNTIF(DICO_Complet!$F$1:$F$1725,$A127)</f>
        <v>2</v>
      </c>
      <c r="C127" s="31">
        <f>COUNTIF(TypesStructures!$C$2:$C$502,$A127)</f>
        <v>0</v>
      </c>
    </row>
    <row r="128" spans="1:3">
      <c r="A128" s="3" t="s">
        <v>3854</v>
      </c>
      <c r="B128" s="31">
        <f>COUNTIF(DICO_Complet!$F$1:$F$1725,$A128)</f>
        <v>2</v>
      </c>
      <c r="C128" s="31">
        <f>COUNTIF(TypesStructures!$C$2:$C$502,$A128)</f>
        <v>0</v>
      </c>
    </row>
    <row r="129" spans="1:3">
      <c r="A129" s="3" t="s">
        <v>2103</v>
      </c>
      <c r="B129" s="31">
        <f>COUNTIF(DICO_Complet!$F$1:$F$1725,$A129)</f>
        <v>2</v>
      </c>
      <c r="C129" s="31">
        <f>COUNTIF(TypesStructures!$C$2:$C$502,$A129)</f>
        <v>0</v>
      </c>
    </row>
    <row r="130" spans="1:3">
      <c r="A130" s="3" t="s">
        <v>3461</v>
      </c>
      <c r="B130" s="31">
        <f>COUNTIF(DICO_Complet!$F$1:$F$1725,$A130)</f>
        <v>6</v>
      </c>
      <c r="C130" s="31">
        <f>COUNTIF(TypesStructures!$C$2:$C$502,$A130)</f>
        <v>0</v>
      </c>
    </row>
    <row r="131" spans="1:3">
      <c r="A131" s="3" t="s">
        <v>3388</v>
      </c>
      <c r="B131" s="31">
        <f>COUNTIF(DICO_Complet!$F$1:$F$1725,$A131)</f>
        <v>1</v>
      </c>
      <c r="C131" s="31">
        <f>COUNTIF(TypesStructures!$C$2:$C$502,$A131)</f>
        <v>0</v>
      </c>
    </row>
    <row r="132" spans="1:3">
      <c r="A132" s="3" t="s">
        <v>1584</v>
      </c>
      <c r="B132" s="31">
        <f>COUNTIF(DICO_Complet!$F$1:$F$1725,$A132)</f>
        <v>30</v>
      </c>
      <c r="C132" s="31">
        <f>COUNTIF(TypesStructures!$C$2:$C$502,$A132)</f>
        <v>7</v>
      </c>
    </row>
    <row r="133" spans="1:3">
      <c r="A133" s="3" t="s">
        <v>1771</v>
      </c>
      <c r="B133" s="31">
        <f>COUNTIF(DICO_Complet!$F$1:$F$1725,$A133)</f>
        <v>9</v>
      </c>
      <c r="C133" s="31">
        <f>COUNTIF(TypesStructures!$C$2:$C$502,$A133)</f>
        <v>0</v>
      </c>
    </row>
    <row r="134" spans="1:3">
      <c r="A134" s="46" t="s">
        <v>1451</v>
      </c>
      <c r="B134" s="31">
        <f>COUNTIF(DICO_Complet!$F$1:$F$1725,$A134)</f>
        <v>1</v>
      </c>
      <c r="C134" s="31">
        <f>COUNTIF(TypesStructures!$C$2:$C$502,$A134)</f>
        <v>0</v>
      </c>
    </row>
    <row r="135" spans="1:3">
      <c r="A135" s="3" t="s">
        <v>1765</v>
      </c>
      <c r="B135" s="31">
        <f>COUNTIF(DICO_Complet!$F$1:$F$1725,$A135)</f>
        <v>4</v>
      </c>
      <c r="C135" s="31">
        <f>COUNTIF(TypesStructures!$C$2:$C$502,$A135)</f>
        <v>1</v>
      </c>
    </row>
    <row r="136" spans="1:3">
      <c r="A136" s="3" t="s">
        <v>3489</v>
      </c>
      <c r="B136" s="31">
        <f>COUNTIF(DICO_Complet!$F$1:$F$1725,$A136)</f>
        <v>6</v>
      </c>
      <c r="C136" s="31">
        <f>COUNTIF(TypesStructures!$C$2:$C$502,$A136)</f>
        <v>0</v>
      </c>
    </row>
    <row r="137" spans="1:3">
      <c r="A137" s="3" t="s">
        <v>4566</v>
      </c>
      <c r="B137" s="31">
        <f>COUNTIF(DICO_Complet!$F$1:$F$1725,$A137)</f>
        <v>1</v>
      </c>
      <c r="C137" s="31">
        <f>COUNTIF(TypesStructures!$C$2:$C$502,$A137)</f>
        <v>0</v>
      </c>
    </row>
    <row r="138" spans="1:3">
      <c r="A138" s="3" t="s">
        <v>1887</v>
      </c>
      <c r="B138" s="31">
        <f>COUNTIF(DICO_Complet!$F$1:$F$1725,$A138)</f>
        <v>8</v>
      </c>
      <c r="C138" s="31">
        <f>COUNTIF(TypesStructures!$C$2:$C$502,$A138)</f>
        <v>0</v>
      </c>
    </row>
    <row r="139" spans="1:3">
      <c r="A139" s="3" t="s">
        <v>1536</v>
      </c>
      <c r="B139" s="31">
        <f>COUNTIF(DICO_Complet!$F$1:$F$1725,$A139)</f>
        <v>12</v>
      </c>
      <c r="C139" s="31">
        <f>COUNTIF(TypesStructures!$C$2:$C$502,$A139)</f>
        <v>0</v>
      </c>
    </row>
    <row r="140" spans="1:3">
      <c r="A140" s="3" t="s">
        <v>4039</v>
      </c>
      <c r="B140" s="31">
        <f>COUNTIF(DICO_Complet!$F$1:$F$1725,$A140)</f>
        <v>5</v>
      </c>
      <c r="C140" s="31">
        <f>COUNTIF(TypesStructures!$C$2:$C$502,$A140)</f>
        <v>0</v>
      </c>
    </row>
    <row r="141" spans="1:3">
      <c r="A141" s="3" t="s">
        <v>2192</v>
      </c>
      <c r="B141" s="31">
        <f>COUNTIF(DICO_Complet!$F$1:$F$1725,$A141)</f>
        <v>3</v>
      </c>
      <c r="C141" s="31">
        <f>COUNTIF(TypesStructures!$C$2:$C$502,$A141)</f>
        <v>0</v>
      </c>
    </row>
    <row r="142" spans="1:3">
      <c r="A142" s="3" t="s">
        <v>2441</v>
      </c>
      <c r="B142" s="31">
        <f>COUNTIF(DICO_Complet!$F$1:$F$1725,$A142)</f>
        <v>1</v>
      </c>
      <c r="C142" s="31">
        <f>COUNTIF(TypesStructures!$C$2:$C$502,$A142)</f>
        <v>0</v>
      </c>
    </row>
    <row r="143" spans="1:3">
      <c r="A143" s="3" t="s">
        <v>1444</v>
      </c>
      <c r="B143" s="31">
        <f>COUNTIF(DICO_Complet!$F$1:$F$1725,$A143)</f>
        <v>19</v>
      </c>
      <c r="C143" s="31">
        <f>COUNTIF(TypesStructures!$C$2:$C$502,$A143)</f>
        <v>1</v>
      </c>
    </row>
    <row r="144" spans="1:3">
      <c r="A144" s="3" t="s">
        <v>3404</v>
      </c>
      <c r="B144" s="31">
        <f>COUNTIF(DICO_Complet!$F$1:$F$1725,$A144)</f>
        <v>1</v>
      </c>
      <c r="C144" s="31">
        <f>COUNTIF(TypesStructures!$C$2:$C$502,$A144)</f>
        <v>0</v>
      </c>
    </row>
    <row r="145" spans="1:3">
      <c r="A145" s="3" t="s">
        <v>3834</v>
      </c>
      <c r="B145" s="31">
        <f>COUNTIF(DICO_Complet!$F$1:$F$1725,$A145)</f>
        <v>2</v>
      </c>
      <c r="C145" s="31">
        <f>COUNTIF(TypesStructures!$C$2:$C$502,$A145)</f>
        <v>0</v>
      </c>
    </row>
    <row r="146" spans="1:3">
      <c r="A146" s="3" t="s">
        <v>2367</v>
      </c>
      <c r="B146" s="31">
        <f>COUNTIF(DICO_Complet!$F$1:$F$1725,$A146)</f>
        <v>5</v>
      </c>
      <c r="C146" s="31">
        <f>COUNTIF(TypesStructures!$C$2:$C$502,$A146)</f>
        <v>0</v>
      </c>
    </row>
    <row r="147" spans="1:3">
      <c r="A147" s="3" t="s">
        <v>4898</v>
      </c>
      <c r="B147" s="31">
        <f>COUNTIF(DICO_Complet!$F$1:$F$1725,$A147)</f>
        <v>3</v>
      </c>
      <c r="C147" s="31">
        <f>COUNTIF(TypesStructures!$C$2:$C$502,$A147)</f>
        <v>0</v>
      </c>
    </row>
    <row r="148" spans="1:3">
      <c r="A148" s="3" t="s">
        <v>4103</v>
      </c>
      <c r="B148" s="31">
        <f>COUNTIF(DICO_Complet!$F$1:$F$1725,$A148)</f>
        <v>4</v>
      </c>
      <c r="C148" s="31">
        <f>COUNTIF(TypesStructures!$C$2:$C$502,$A148)</f>
        <v>0</v>
      </c>
    </row>
    <row r="149" spans="1:3">
      <c r="A149" s="3" t="s">
        <v>2618</v>
      </c>
      <c r="B149" s="31">
        <f>COUNTIF(DICO_Complet!$F$1:$F$1725,$A149)</f>
        <v>5</v>
      </c>
      <c r="C149" s="31">
        <f>COUNTIF(TypesStructures!$C$2:$C$502,$A149)</f>
        <v>0</v>
      </c>
    </row>
    <row r="150" spans="1:3">
      <c r="A150" s="3" t="s">
        <v>1999</v>
      </c>
      <c r="B150" s="31">
        <f>COUNTIF(DICO_Complet!$F$1:$F$1725,$A150)</f>
        <v>5</v>
      </c>
      <c r="C150" s="31">
        <f>COUNTIF(TypesStructures!$C$2:$C$502,$A150)</f>
        <v>0</v>
      </c>
    </row>
    <row r="151" spans="1:3">
      <c r="A151" s="3" t="s">
        <v>3113</v>
      </c>
      <c r="B151" s="31">
        <f>COUNTIF(DICO_Complet!$F$1:$F$1725,$A151)</f>
        <v>8</v>
      </c>
      <c r="C151" s="31">
        <f>COUNTIF(TypesStructures!$C$2:$C$502,$A151)</f>
        <v>0</v>
      </c>
    </row>
    <row r="152" spans="1:3">
      <c r="A152" s="3" t="s">
        <v>3175</v>
      </c>
      <c r="B152" s="31">
        <f>COUNTIF(DICO_Complet!$F$1:$F$1725,$A152)</f>
        <v>7</v>
      </c>
      <c r="C152" s="31">
        <f>COUNTIF(TypesStructures!$C$2:$C$502,$A152)</f>
        <v>0</v>
      </c>
    </row>
    <row r="153" spans="1:3">
      <c r="A153" s="3" t="s">
        <v>2349</v>
      </c>
      <c r="B153" s="31">
        <f>COUNTIF(DICO_Complet!$F$1:$F$1725,$A153)</f>
        <v>5</v>
      </c>
      <c r="C153" s="31">
        <f>COUNTIF(TypesStructures!$C$2:$C$502,$A153)</f>
        <v>0</v>
      </c>
    </row>
    <row r="154" spans="1:3">
      <c r="A154" s="3" t="s">
        <v>10095</v>
      </c>
      <c r="B154" s="31">
        <f>COUNTIF(DICO_Complet!$F$1:$F$1725,$A154)</f>
        <v>1</v>
      </c>
      <c r="C154" s="31">
        <f>COUNTIF(TypesStructures!$C$2:$C$502,$A154)</f>
        <v>0</v>
      </c>
    </row>
    <row r="155" spans="1:3">
      <c r="A155" s="3" t="s">
        <v>1748</v>
      </c>
      <c r="B155" s="31">
        <f>COUNTIF(DICO_Complet!$F$1:$F$1725,$A155)</f>
        <v>32</v>
      </c>
      <c r="C155" s="31">
        <f>COUNTIF(TypesStructures!$C$2:$C$502,$A155)</f>
        <v>14</v>
      </c>
    </row>
    <row r="156" spans="1:3">
      <c r="A156" s="3" t="s">
        <v>3420</v>
      </c>
      <c r="B156" s="31">
        <f>COUNTIF(DICO_Complet!$F$1:$F$1725,$A156)</f>
        <v>8</v>
      </c>
      <c r="C156" s="31">
        <f>COUNTIF(TypesStructures!$C$2:$C$502,$A156)</f>
        <v>2</v>
      </c>
    </row>
    <row r="157" spans="1:3">
      <c r="A157" s="3" t="s">
        <v>1928</v>
      </c>
      <c r="B157" s="31">
        <f>COUNTIF(DICO_Complet!$F$1:$F$1725,$A157)</f>
        <v>1</v>
      </c>
      <c r="C157" s="31">
        <f>COUNTIF(TypesStructures!$C$2:$C$502,$A157)</f>
        <v>0</v>
      </c>
    </row>
    <row r="158" spans="1:3">
      <c r="A158" s="3" t="s">
        <v>1541</v>
      </c>
      <c r="B158" s="31">
        <f>COUNTIF(DICO_Complet!$F$1:$F$1725,$A158)</f>
        <v>4</v>
      </c>
      <c r="C158" s="31">
        <f>COUNTIF(TypesStructures!$C$2:$C$502,$A158)</f>
        <v>0</v>
      </c>
    </row>
    <row r="159" spans="1:3">
      <c r="A159" s="3" t="s">
        <v>3246</v>
      </c>
      <c r="B159" s="31">
        <f>COUNTIF(DICO_Complet!$F$1:$F$1725,$A159)</f>
        <v>10</v>
      </c>
      <c r="C159" s="31">
        <f>COUNTIF(TypesStructures!$C$2:$C$502,$A159)</f>
        <v>0</v>
      </c>
    </row>
    <row r="160" spans="1:3">
      <c r="A160" s="3" t="s">
        <v>3859</v>
      </c>
      <c r="B160" s="31">
        <f>COUNTIF(DICO_Complet!$F$1:$F$1725,$A160)</f>
        <v>6</v>
      </c>
      <c r="C160" s="31">
        <f>COUNTIF(TypesStructures!$C$2:$C$502,$A160)</f>
        <v>0</v>
      </c>
    </row>
    <row r="161" spans="1:3">
      <c r="A161" s="3" t="s">
        <v>4298</v>
      </c>
      <c r="B161" s="31">
        <f>COUNTIF(DICO_Complet!$F$1:$F$1725,$A161)</f>
        <v>9</v>
      </c>
      <c r="C161" s="31">
        <f>COUNTIF(TypesStructures!$C$2:$C$502,$A161)</f>
        <v>0</v>
      </c>
    </row>
    <row r="162" spans="1:3">
      <c r="A162" s="3" t="s">
        <v>10082</v>
      </c>
      <c r="B162" s="31">
        <f>COUNTIF(DICO_Complet!$F$1:$F$1725,$A162)</f>
        <v>1</v>
      </c>
      <c r="C162" s="31">
        <f>COUNTIF(TypesStructures!$C$2:$C$502,$A162)</f>
        <v>0</v>
      </c>
    </row>
    <row r="163" spans="1:3">
      <c r="A163" s="3" t="s">
        <v>4548</v>
      </c>
      <c r="B163" s="31">
        <f>COUNTIF(DICO_Complet!$F$1:$F$1725,$A163)</f>
        <v>1</v>
      </c>
      <c r="C163" s="31">
        <f>COUNTIF(TypesStructures!$C$2:$C$502,$A163)</f>
        <v>0</v>
      </c>
    </row>
    <row r="164" spans="1:3">
      <c r="A164" s="3" t="s">
        <v>3469</v>
      </c>
      <c r="B164" s="31">
        <f>COUNTIF(DICO_Complet!$F$1:$F$1725,$A164)</f>
        <v>9</v>
      </c>
      <c r="C164" s="31">
        <f>COUNTIF(TypesStructures!$C$2:$C$502,$A164)</f>
        <v>0</v>
      </c>
    </row>
    <row r="165" spans="1:3">
      <c r="A165" s="3" t="s">
        <v>1985</v>
      </c>
      <c r="B165" s="31">
        <f>COUNTIF(DICO_Complet!$F$1:$F$1725,$A165)</f>
        <v>26</v>
      </c>
      <c r="C165" s="31">
        <f>COUNTIF(TypesStructures!$C$2:$C$502,$A165)</f>
        <v>0</v>
      </c>
    </row>
    <row r="166" spans="1:3">
      <c r="A166" s="3" t="s">
        <v>2085</v>
      </c>
      <c r="B166" s="31">
        <f>COUNTIF(DICO_Complet!$F$1:$F$1725,$A166)</f>
        <v>9</v>
      </c>
      <c r="C166" s="31">
        <f>COUNTIF(TypesStructures!$C$2:$C$502,$A166)</f>
        <v>0</v>
      </c>
    </row>
    <row r="167" spans="1:3">
      <c r="A167" s="3" t="s">
        <v>4322</v>
      </c>
      <c r="B167" s="31">
        <f>COUNTIF(DICO_Complet!$F$1:$F$1725,$A167)</f>
        <v>3</v>
      </c>
      <c r="C167" s="31">
        <f>COUNTIF(TypesStructures!$C$2:$C$502,$A167)</f>
        <v>0</v>
      </c>
    </row>
    <row r="168" spans="1:3">
      <c r="A168" s="3" t="s">
        <v>2719</v>
      </c>
      <c r="B168" s="31">
        <f>COUNTIF(DICO_Complet!$F$1:$F$1725,$A168)</f>
        <v>2</v>
      </c>
      <c r="C168" s="31">
        <f>COUNTIF(TypesStructures!$C$2:$C$502,$A168)</f>
        <v>0</v>
      </c>
    </row>
    <row r="169" spans="1:3">
      <c r="A169" s="3" t="s">
        <v>1438</v>
      </c>
      <c r="B169" s="31">
        <f>COUNTIF(DICO_Complet!$F$1:$F$1725,$A169)</f>
        <v>19</v>
      </c>
      <c r="C169" s="31">
        <f>COUNTIF(TypesStructures!$C$2:$C$502,$A169)</f>
        <v>16</v>
      </c>
    </row>
    <row r="170" spans="1:3">
      <c r="A170" s="3" t="s">
        <v>4187</v>
      </c>
      <c r="B170" s="31">
        <f>COUNTIF(DICO_Complet!$F$1:$F$1725,$A170)</f>
        <v>1</v>
      </c>
      <c r="C170" s="31">
        <f>COUNTIF(TypesStructures!$C$2:$C$502,$A170)</f>
        <v>0</v>
      </c>
    </row>
    <row r="171" spans="1:3">
      <c r="A171" s="3" t="s">
        <v>5536</v>
      </c>
      <c r="B171" s="31">
        <f>COUNTIF(DICO_Complet!$F$1:$F$1725,$A171)</f>
        <v>1</v>
      </c>
      <c r="C171" s="31">
        <f>COUNTIF(TypesStructures!$C$2:$C$502,$A171)</f>
        <v>0</v>
      </c>
    </row>
    <row r="172" spans="1:3">
      <c r="A172" s="3" t="s">
        <v>2788</v>
      </c>
      <c r="B172" s="31">
        <f>COUNTIF(DICO_Complet!$F$1:$F$1725,$A172)</f>
        <v>2</v>
      </c>
      <c r="C172" s="31">
        <f>COUNTIF(TypesStructures!$C$2:$C$502,$A172)</f>
        <v>1</v>
      </c>
    </row>
    <row r="173" spans="1:3">
      <c r="A173" s="3" t="s">
        <v>3558</v>
      </c>
      <c r="B173" s="31">
        <f>COUNTIF(DICO_Complet!$F$1:$F$1725,$A173)</f>
        <v>4</v>
      </c>
      <c r="C173" s="31">
        <f>COUNTIF(TypesStructures!$C$2:$C$502,$A173)</f>
        <v>0</v>
      </c>
    </row>
    <row r="174" spans="1:3">
      <c r="A174" s="3" t="s">
        <v>5671</v>
      </c>
      <c r="B174" s="31">
        <f>COUNTIF(DICO_Complet!$F$1:$F$1725,$A174)</f>
        <v>1</v>
      </c>
      <c r="C174" s="31">
        <f>COUNTIF(TypesStructures!$C$2:$C$502,$A174)</f>
        <v>0</v>
      </c>
    </row>
    <row r="175" spans="1:3">
      <c r="A175" s="282" t="s">
        <v>5512</v>
      </c>
      <c r="B175" s="31">
        <f>COUNTIF(DICO_Complet!$F$1:$F$1725,$A175)</f>
        <v>4</v>
      </c>
      <c r="C175" s="31">
        <f>COUNTIF(TypesStructures!$C$2:$C$502,$A175)</f>
        <v>0</v>
      </c>
    </row>
    <row r="176" spans="1:3">
      <c r="A176" s="3" t="s">
        <v>5595</v>
      </c>
      <c r="B176" s="31">
        <f>COUNTIF(DICO_Complet!$F$1:$F$1725,$A176)</f>
        <v>1</v>
      </c>
      <c r="C176" s="31">
        <f>COUNTIF(TypesStructures!$C$2:$C$502,$A176)</f>
        <v>0</v>
      </c>
    </row>
    <row r="177" spans="1:3">
      <c r="A177" s="3" t="s">
        <v>6246</v>
      </c>
      <c r="B177" s="31">
        <f>COUNTIF(DICO_Complet!$F$1:$F$1725,$A177)</f>
        <v>0</v>
      </c>
      <c r="C177" s="31">
        <f>COUNTIF(TypesStructures!$C$2:$C$502,$A177)</f>
        <v>0</v>
      </c>
    </row>
    <row r="178" spans="1:3">
      <c r="A178" s="3" t="s">
        <v>3809</v>
      </c>
      <c r="B178" s="31">
        <f>COUNTIF(DICO_Complet!$F$1:$F$1725,$A178)</f>
        <v>1</v>
      </c>
      <c r="C178" s="31">
        <f>COUNTIF(TypesStructures!$C$2:$C$502,$A178)</f>
        <v>0</v>
      </c>
    </row>
    <row r="179" spans="1:3">
      <c r="A179" s="3" t="s">
        <v>2915</v>
      </c>
      <c r="B179" s="31">
        <f>COUNTIF(DICO_Complet!$F$1:$F$1725,$A179)</f>
        <v>4</v>
      </c>
      <c r="C179" s="31">
        <f>COUNTIF(TypesStructures!$C$2:$C$502,$A179)</f>
        <v>0</v>
      </c>
    </row>
    <row r="180" spans="1:3">
      <c r="A180" s="3" t="s">
        <v>5245</v>
      </c>
      <c r="B180" s="31">
        <f>COUNTIF(DICO_Complet!$F$1:$F$1725,$A180)</f>
        <v>1</v>
      </c>
      <c r="C180" s="31">
        <f>COUNTIF(TypesStructures!$C$2:$C$502,$A180)</f>
        <v>0</v>
      </c>
    </row>
    <row r="181" spans="1:3">
      <c r="A181" s="3" t="s">
        <v>2133</v>
      </c>
      <c r="B181" s="31">
        <f>COUNTIF(DICO_Complet!$F$1:$F$1725,$A181)</f>
        <v>5</v>
      </c>
      <c r="C181" s="31">
        <f>COUNTIF(TypesStructures!$C$2:$C$502,$A181)</f>
        <v>0</v>
      </c>
    </row>
    <row r="182" spans="1:3">
      <c r="A182" s="3" t="s">
        <v>3531</v>
      </c>
      <c r="B182" s="31">
        <f>COUNTIF(DICO_Complet!$F$1:$F$1725,$A182)</f>
        <v>1</v>
      </c>
      <c r="C182" s="31">
        <f>COUNTIF(TypesStructures!$C$2:$C$502,$A182)</f>
        <v>0</v>
      </c>
    </row>
    <row r="183" spans="1:3">
      <c r="A183" s="3" t="s">
        <v>3344</v>
      </c>
      <c r="B183" s="31">
        <f>COUNTIF(DICO_Complet!$F$1:$F$1725,$A183)</f>
        <v>1</v>
      </c>
      <c r="C183" s="31">
        <f>COUNTIF(TypesStructures!$C$2:$C$502,$A183)</f>
        <v>0</v>
      </c>
    </row>
    <row r="184" spans="1:3">
      <c r="A184" s="3" t="s">
        <v>2106</v>
      </c>
      <c r="B184" s="31">
        <f>COUNTIF(DICO_Complet!$F$1:$F$1725,$A184)</f>
        <v>1</v>
      </c>
      <c r="C184" s="31">
        <f>COUNTIF(TypesStructures!$C$2:$C$502,$A184)</f>
        <v>0</v>
      </c>
    </row>
    <row r="185" spans="1:3">
      <c r="A185" s="3" t="s">
        <v>5545</v>
      </c>
      <c r="B185" s="31">
        <f>COUNTIF(DICO_Complet!$F$1:$F$1725,$A185)</f>
        <v>1</v>
      </c>
      <c r="C185" s="31">
        <f>COUNTIF(TypesStructures!$C$2:$C$502,$A185)</f>
        <v>0</v>
      </c>
    </row>
    <row r="186" spans="1:3">
      <c r="A186" s="3" t="s">
        <v>6109</v>
      </c>
      <c r="B186" s="31">
        <f>COUNTIF(DICO_Complet!$F$1:$F$1725,$A186)</f>
        <v>0</v>
      </c>
      <c r="C186" s="31">
        <f>COUNTIF(TypesStructures!$C$2:$C$502,$A186)</f>
        <v>0</v>
      </c>
    </row>
    <row r="187" spans="1:3">
      <c r="A187" s="3" t="s">
        <v>5569</v>
      </c>
      <c r="B187" s="31">
        <f>COUNTIF(DICO_Complet!$F$1:$F$1725,$A187)</f>
        <v>1</v>
      </c>
      <c r="C187" s="31">
        <f>COUNTIF(TypesStructures!$C$2:$C$502,$A187)</f>
        <v>0</v>
      </c>
    </row>
    <row r="188" spans="1:3">
      <c r="A188" s="3" t="s">
        <v>5525</v>
      </c>
      <c r="B188" s="31">
        <f>COUNTIF(DICO_Complet!$F$1:$F$1725,$A188)</f>
        <v>2</v>
      </c>
      <c r="C188" s="31">
        <f>COUNTIF(TypesStructures!$C$2:$C$502,$A188)</f>
        <v>0</v>
      </c>
    </row>
    <row r="189" spans="1:3">
      <c r="A189" s="3" t="s">
        <v>5506</v>
      </c>
      <c r="B189" s="31">
        <f>COUNTIF(DICO_Complet!$F$1:$F$1725,$A189)</f>
        <v>1</v>
      </c>
      <c r="C189" s="31">
        <f>COUNTIF(TypesStructures!$C$2:$C$502,$A189)</f>
        <v>0</v>
      </c>
    </row>
    <row r="190" spans="1:3">
      <c r="A190" s="3" t="s">
        <v>5608</v>
      </c>
      <c r="B190" s="31">
        <f>COUNTIF(DICO_Complet!$F$1:$F$1725,$A190)</f>
        <v>1</v>
      </c>
      <c r="C190" s="31">
        <f>COUNTIF(TypesStructures!$C$2:$C$502,$A190)</f>
        <v>0</v>
      </c>
    </row>
    <row r="191" spans="1:3">
      <c r="A191" s="3" t="s">
        <v>2375</v>
      </c>
      <c r="B191" s="31">
        <f>COUNTIF(DICO_Complet!$F$1:$F$1725,$A191)</f>
        <v>2</v>
      </c>
      <c r="C191" s="31">
        <f>COUNTIF(TypesStructures!$C$2:$C$502,$A191)</f>
        <v>0</v>
      </c>
    </row>
    <row r="192" spans="1:3">
      <c r="A192" s="3" t="s">
        <v>3355</v>
      </c>
      <c r="B192" s="31">
        <f>COUNTIF(DICO_Complet!$F$1:$F$1725,$A192)</f>
        <v>2</v>
      </c>
      <c r="C192" s="31">
        <f>COUNTIF(TypesStructures!$C$2:$C$502,$A192)</f>
        <v>0</v>
      </c>
    </row>
    <row r="193" spans="1:3">
      <c r="A193" s="3" t="s">
        <v>5106</v>
      </c>
      <c r="B193" s="31">
        <f>COUNTIF(DICO_Complet!$F$1:$F$1725,$A193)</f>
        <v>1</v>
      </c>
      <c r="C193" s="31">
        <f>COUNTIF(TypesStructures!$C$2:$C$502,$A193)</f>
        <v>0</v>
      </c>
    </row>
    <row r="194" spans="1:3">
      <c r="A194" s="3" t="s">
        <v>2588</v>
      </c>
      <c r="B194" s="31">
        <f>COUNTIF(DICO_Complet!$F$1:$F$1725,$A194)</f>
        <v>2</v>
      </c>
      <c r="C194" s="31">
        <f>COUNTIF(TypesStructures!$C$2:$C$502,$A194)</f>
        <v>0</v>
      </c>
    </row>
    <row r="195" spans="1:3">
      <c r="A195" s="3" t="s">
        <v>3814</v>
      </c>
      <c r="B195" s="31">
        <f>COUNTIF(DICO_Complet!$F$1:$F$1725,$A195)</f>
        <v>2</v>
      </c>
      <c r="C195" s="31">
        <f>COUNTIF(TypesStructures!$C$2:$C$502,$A195)</f>
        <v>0</v>
      </c>
    </row>
    <row r="196" spans="1:3">
      <c r="A196" s="3" t="s">
        <v>5558</v>
      </c>
      <c r="B196" s="31">
        <f>COUNTIF(DICO_Complet!$F$1:$F$1725,$A196)</f>
        <v>1</v>
      </c>
      <c r="C196" s="31">
        <f>COUNTIF(TypesStructures!$C$2:$C$502,$A196)</f>
        <v>0</v>
      </c>
    </row>
    <row r="197" spans="1:3">
      <c r="A197" s="3" t="s">
        <v>2236</v>
      </c>
      <c r="B197" s="31">
        <f>COUNTIF(DICO_Complet!$F$1:$F$1725,$A197)</f>
        <v>3</v>
      </c>
      <c r="C197" s="31">
        <f>COUNTIF(TypesStructures!$C$2:$C$502,$A197)</f>
        <v>0</v>
      </c>
    </row>
    <row r="198" spans="1:3">
      <c r="A198" s="3" t="s">
        <v>5613</v>
      </c>
      <c r="B198" s="31">
        <f>COUNTIF(DICO_Complet!$F$1:$F$1725,$A198)</f>
        <v>1</v>
      </c>
      <c r="C198" s="31">
        <f>COUNTIF(TypesStructures!$C$2:$C$502,$A198)</f>
        <v>0</v>
      </c>
    </row>
    <row r="199" spans="1:3">
      <c r="A199" s="3" t="s">
        <v>2811</v>
      </c>
      <c r="B199" s="31">
        <f>COUNTIF(DICO_Complet!$F$1:$F$1725,$A199)</f>
        <v>4</v>
      </c>
      <c r="C199" s="31">
        <f>COUNTIF(TypesStructures!$C$2:$C$502,$A199)</f>
        <v>0</v>
      </c>
    </row>
    <row r="200" spans="1:3">
      <c r="A200" s="3" t="s">
        <v>2821</v>
      </c>
      <c r="B200" s="31">
        <f>COUNTIF(DICO_Complet!$F$1:$F$1725,$A200)</f>
        <v>1</v>
      </c>
      <c r="C200" s="31">
        <f>COUNTIF(TypesStructures!$C$2:$C$502,$A200)</f>
        <v>0</v>
      </c>
    </row>
    <row r="201" spans="1:3">
      <c r="A201" s="3" t="s">
        <v>4200</v>
      </c>
      <c r="B201" s="31">
        <f>COUNTIF(DICO_Complet!$F$1:$F$1725,$A201)</f>
        <v>1</v>
      </c>
      <c r="C201" s="31">
        <f>COUNTIF(TypesStructures!$C$2:$C$502,$A201)</f>
        <v>0</v>
      </c>
    </row>
    <row r="202" spans="1:3">
      <c r="A202" s="3" t="s">
        <v>3257</v>
      </c>
      <c r="B202" s="31">
        <f>COUNTIF(DICO_Complet!$F$1:$F$1725,$A202)</f>
        <v>1</v>
      </c>
      <c r="C202" s="31">
        <f>COUNTIF(TypesStructures!$C$2:$C$502,$A202)</f>
        <v>0</v>
      </c>
    </row>
    <row r="203" spans="1:3">
      <c r="A203" s="3" t="s">
        <v>5876</v>
      </c>
      <c r="B203" s="31">
        <f>COUNTIF(DICO_Complet!$F$1:$F$1725,$A203)</f>
        <v>3</v>
      </c>
      <c r="C203" s="31">
        <f>COUNTIF(TypesStructures!$C$2:$C$502,$A203)</f>
        <v>0</v>
      </c>
    </row>
    <row r="204" spans="1:3">
      <c r="A204" s="3" t="s">
        <v>1466</v>
      </c>
      <c r="B204" s="31">
        <f>COUNTIF(DICO_Complet!$F$1:$F$1725,$A204)</f>
        <v>13</v>
      </c>
      <c r="C204" s="31">
        <f>COUNTIF(TypesStructures!$C$2:$C$502,$A204)</f>
        <v>3</v>
      </c>
    </row>
    <row r="205" spans="1:3">
      <c r="A205" s="3" t="s">
        <v>1469</v>
      </c>
      <c r="B205" s="31">
        <f>COUNTIF(DICO_Complet!$F$1:$F$1725,$A205)</f>
        <v>1</v>
      </c>
      <c r="C205" s="31">
        <f>COUNTIF(TypesStructures!$C$2:$C$502,$A205)</f>
        <v>0</v>
      </c>
    </row>
    <row r="206" spans="1:3">
      <c r="A206" s="3" t="s">
        <v>1768</v>
      </c>
      <c r="B206" s="31">
        <f>COUNTIF(DICO_Complet!$F$1:$F$1725,$A206)</f>
        <v>24</v>
      </c>
      <c r="C206" s="31">
        <f>COUNTIF(TypesStructures!$C$2:$C$502,$A206)</f>
        <v>2</v>
      </c>
    </row>
    <row r="207" spans="1:3">
      <c r="A207" s="3" t="s">
        <v>3534</v>
      </c>
      <c r="B207" s="31">
        <f>COUNTIF(DICO_Complet!$F$1:$F$1725,$A207)</f>
        <v>1</v>
      </c>
      <c r="C207" s="31">
        <f>COUNTIF(TypesStructures!$C$2:$C$502,$A207)</f>
        <v>0</v>
      </c>
    </row>
    <row r="208" spans="1:3">
      <c r="A208" s="3" t="s">
        <v>3539</v>
      </c>
      <c r="B208" s="31">
        <f>COUNTIF(DICO_Complet!$F$1:$F$1725,$A208)</f>
        <v>1</v>
      </c>
      <c r="C208" s="31">
        <f>COUNTIF(TypesStructures!$C$2:$C$502,$A208)</f>
        <v>0</v>
      </c>
    </row>
    <row r="209" spans="1:3">
      <c r="A209" s="3" t="s">
        <v>2930</v>
      </c>
      <c r="B209" s="31">
        <f>COUNTIF(DICO_Complet!$F$1:$F$1725,$A209)</f>
        <v>1</v>
      </c>
      <c r="C209" s="31">
        <f>COUNTIF(TypesStructures!$C$2:$C$502,$A209)</f>
        <v>0</v>
      </c>
    </row>
    <row r="210" spans="1:3">
      <c r="A210" s="3" t="s">
        <v>5498</v>
      </c>
      <c r="B210" s="31">
        <f>COUNTIF(DICO_Complet!$F$1:$F$1725,$A210)</f>
        <v>1</v>
      </c>
      <c r="C210" s="31">
        <f>COUNTIF(TypesStructures!$C$2:$C$502,$A210)</f>
        <v>0</v>
      </c>
    </row>
    <row r="211" spans="1:3">
      <c r="A211" s="3" t="s">
        <v>2304</v>
      </c>
      <c r="B211" s="31">
        <f>COUNTIF(DICO_Complet!$F$1:$F$1725,$A211)</f>
        <v>1</v>
      </c>
      <c r="C211" s="31">
        <f>COUNTIF(TypesStructures!$C$2:$C$502,$A211)</f>
        <v>0</v>
      </c>
    </row>
    <row r="212" spans="1:3">
      <c r="A212" s="3" t="s">
        <v>1506</v>
      </c>
      <c r="B212" s="31">
        <f>COUNTIF(DICO_Complet!$F$1:$F$1725,$A212)</f>
        <v>125</v>
      </c>
      <c r="C212" s="31">
        <f>COUNTIF(TypesStructures!$C$2:$C$502,$A212)</f>
        <v>6</v>
      </c>
    </row>
    <row r="213" spans="1:3">
      <c r="A213" s="3" t="s">
        <v>2738</v>
      </c>
      <c r="B213" s="31">
        <f>COUNTIF(DICO_Complet!$F$1:$F$1725,$A213)</f>
        <v>18</v>
      </c>
      <c r="C213" s="31">
        <f>COUNTIF(TypesStructures!$C$2:$C$502,$A213)</f>
        <v>0</v>
      </c>
    </row>
    <row r="214" spans="1:3">
      <c r="A214"/>
      <c r="B214" s="31">
        <f>SUM(B2:B213)</f>
        <v>1415</v>
      </c>
      <c r="C214" s="31">
        <f>SUM(C2:C213)</f>
        <v>108</v>
      </c>
    </row>
    <row r="215" spans="1:3">
      <c r="A215"/>
    </row>
    <row r="216" spans="1:3">
      <c r="A216"/>
    </row>
    <row r="217" spans="1:3">
      <c r="A217"/>
    </row>
    <row r="218" spans="1:3">
      <c r="A218"/>
    </row>
    <row r="219" spans="1:3">
      <c r="A219"/>
    </row>
    <row r="220" spans="1:3">
      <c r="A220"/>
    </row>
    <row r="221" spans="1:3">
      <c r="A221"/>
    </row>
    <row r="222" spans="1:3">
      <c r="A222"/>
    </row>
    <row r="223" spans="1:3">
      <c r="A223"/>
    </row>
    <row r="224" spans="1:3">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sheetData>
  <sortState xmlns:xlrd2="http://schemas.microsoft.com/office/spreadsheetml/2017/richdata2" ref="A2:A1418">
    <sortCondition ref="A2:A1418"/>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75DC-825A-48DF-9723-04184A4D2E74}">
  <sheetPr codeName="Feuil2"/>
  <dimension ref="A1:W91"/>
  <sheetViews>
    <sheetView workbookViewId="0">
      <selection activeCell="A3" sqref="A3"/>
    </sheetView>
  </sheetViews>
  <sheetFormatPr baseColWidth="10" defaultColWidth="11.453125" defaultRowHeight="14.5"/>
  <cols>
    <col min="1" max="1" width="13" bestFit="1" customWidth="1"/>
    <col min="2" max="2" width="11.1796875" bestFit="1" customWidth="1"/>
    <col min="3" max="3" width="12.453125" bestFit="1" customWidth="1"/>
    <col min="4" max="4" width="22.1796875" bestFit="1" customWidth="1"/>
    <col min="5" max="5" width="45.81640625" bestFit="1" customWidth="1"/>
    <col min="6" max="6" width="48.81640625" bestFit="1" customWidth="1"/>
    <col min="7" max="7" width="10.1796875" bestFit="1" customWidth="1"/>
    <col min="8" max="8" width="29.54296875" bestFit="1" customWidth="1"/>
    <col min="9" max="9" width="9.1796875" bestFit="1" customWidth="1"/>
    <col min="10" max="10" width="39" bestFit="1" customWidth="1"/>
    <col min="11" max="11" width="78" bestFit="1" customWidth="1"/>
    <col min="12" max="12" width="11.81640625" bestFit="1" customWidth="1"/>
    <col min="13" max="13" width="10" bestFit="1" customWidth="1"/>
    <col min="14" max="14" width="11.1796875" bestFit="1" customWidth="1"/>
    <col min="15" max="15" width="10" bestFit="1" customWidth="1"/>
    <col min="16" max="16" width="32" bestFit="1" customWidth="1"/>
    <col min="17" max="17" width="20.1796875" bestFit="1" customWidth="1"/>
    <col min="18" max="18" width="17" bestFit="1" customWidth="1"/>
    <col min="19" max="19" width="9.453125" bestFit="1" customWidth="1"/>
    <col min="20" max="20" width="13" bestFit="1" customWidth="1"/>
    <col min="21" max="21" width="15.1796875" bestFit="1" customWidth="1"/>
    <col min="22" max="22" width="38.54296875" bestFit="1" customWidth="1"/>
    <col min="23" max="23" width="14.81640625" bestFit="1" customWidth="1"/>
  </cols>
  <sheetData>
    <row r="1" spans="1:23" ht="24">
      <c r="A1" s="65" t="s">
        <v>1387</v>
      </c>
      <c r="B1" s="149" t="s">
        <v>1421</v>
      </c>
      <c r="C1" s="150" t="s">
        <v>1408</v>
      </c>
      <c r="D1" s="151" t="s">
        <v>1389</v>
      </c>
      <c r="E1" s="151" t="s">
        <v>1390</v>
      </c>
      <c r="F1" s="151" t="s">
        <v>1391</v>
      </c>
      <c r="G1" s="151" t="s">
        <v>1422</v>
      </c>
      <c r="H1" s="150" t="s">
        <v>1409</v>
      </c>
      <c r="I1" s="150" t="s">
        <v>5924</v>
      </c>
      <c r="J1" s="152" t="s">
        <v>1392</v>
      </c>
      <c r="K1" s="152" t="s">
        <v>1423</v>
      </c>
      <c r="L1" s="153" t="s">
        <v>1412</v>
      </c>
      <c r="M1" s="153" t="s">
        <v>1413</v>
      </c>
      <c r="N1" s="153" t="s">
        <v>1414</v>
      </c>
      <c r="O1" s="153" t="s">
        <v>1415</v>
      </c>
      <c r="P1" s="153" t="s">
        <v>1424</v>
      </c>
      <c r="Q1" s="153" t="s">
        <v>1417</v>
      </c>
      <c r="R1" s="153" t="s">
        <v>1418</v>
      </c>
      <c r="S1" s="150" t="s">
        <v>1425</v>
      </c>
      <c r="T1" s="150" t="s">
        <v>1426</v>
      </c>
      <c r="U1" s="154" t="s">
        <v>1427</v>
      </c>
      <c r="V1" s="155" t="s">
        <v>1428</v>
      </c>
      <c r="W1" s="156" t="s">
        <v>1429</v>
      </c>
    </row>
    <row r="2" spans="1:23">
      <c r="A2" s="66">
        <v>241112000060</v>
      </c>
      <c r="B2" s="177" t="s">
        <v>1430</v>
      </c>
      <c r="C2" s="67" t="s">
        <v>1602</v>
      </c>
      <c r="D2" s="67" t="s">
        <v>2475</v>
      </c>
      <c r="E2" s="24" t="s">
        <v>9718</v>
      </c>
      <c r="F2" s="24" t="s">
        <v>9719</v>
      </c>
      <c r="G2" s="158" t="s">
        <v>1435</v>
      </c>
      <c r="H2" s="169"/>
      <c r="I2" s="160" t="s">
        <v>1403</v>
      </c>
      <c r="J2" s="179" t="s">
        <v>9720</v>
      </c>
      <c r="K2" s="180"/>
      <c r="L2" s="163" t="s">
        <v>9721</v>
      </c>
      <c r="M2" s="164" t="s">
        <v>9722</v>
      </c>
      <c r="N2" s="164" t="s">
        <v>9723</v>
      </c>
      <c r="O2" s="164" t="s">
        <v>9724</v>
      </c>
      <c r="P2" s="164"/>
      <c r="Q2" s="164" t="s">
        <v>2513</v>
      </c>
      <c r="R2" s="164"/>
      <c r="S2" s="165"/>
      <c r="T2" s="166"/>
      <c r="U2" s="68" t="s">
        <v>2806</v>
      </c>
      <c r="V2" s="166" t="s">
        <v>9719</v>
      </c>
      <c r="W2" s="167" t="b">
        <v>1</v>
      </c>
    </row>
    <row r="3" spans="1:23">
      <c r="A3" s="69">
        <v>241112000061</v>
      </c>
      <c r="B3" s="177" t="s">
        <v>1430</v>
      </c>
      <c r="C3" s="25" t="s">
        <v>1602</v>
      </c>
      <c r="D3" s="25" t="s">
        <v>2475</v>
      </c>
      <c r="E3" s="26" t="s">
        <v>9725</v>
      </c>
      <c r="F3" s="26" t="s">
        <v>2507</v>
      </c>
      <c r="G3" s="181" t="s">
        <v>1435</v>
      </c>
      <c r="H3" s="169"/>
      <c r="I3" s="160" t="s">
        <v>1403</v>
      </c>
      <c r="J3" s="182" t="s">
        <v>9726</v>
      </c>
      <c r="K3" s="189"/>
      <c r="L3" s="145" t="s">
        <v>9727</v>
      </c>
      <c r="M3" s="103" t="s">
        <v>9728</v>
      </c>
      <c r="N3" s="103" t="s">
        <v>9729</v>
      </c>
      <c r="O3" s="103" t="s">
        <v>9730</v>
      </c>
      <c r="P3" s="103"/>
      <c r="Q3" s="103" t="s">
        <v>2513</v>
      </c>
      <c r="R3" s="103"/>
      <c r="S3" s="172"/>
      <c r="T3" s="173"/>
      <c r="U3" s="70" t="s">
        <v>2806</v>
      </c>
      <c r="V3" s="173" t="s">
        <v>2507</v>
      </c>
      <c r="W3" s="174" t="b">
        <v>1</v>
      </c>
    </row>
    <row r="4" spans="1:23">
      <c r="A4" s="66">
        <v>241112000131</v>
      </c>
      <c r="B4" s="177" t="s">
        <v>1430</v>
      </c>
      <c r="C4" s="67" t="s">
        <v>3215</v>
      </c>
      <c r="D4" s="67" t="s">
        <v>3711</v>
      </c>
      <c r="E4" s="24" t="s">
        <v>3264</v>
      </c>
      <c r="F4" s="24" t="s">
        <v>1768</v>
      </c>
      <c r="G4" s="158" t="s">
        <v>1435</v>
      </c>
      <c r="H4" s="169"/>
      <c r="I4" s="160" t="s">
        <v>1403</v>
      </c>
      <c r="J4" s="179" t="s">
        <v>3601</v>
      </c>
      <c r="K4" s="180"/>
      <c r="L4" s="163" t="s">
        <v>9731</v>
      </c>
      <c r="M4" s="164" t="s">
        <v>9732</v>
      </c>
      <c r="N4" s="164" t="s">
        <v>9732</v>
      </c>
      <c r="O4" s="164" t="s">
        <v>9733</v>
      </c>
      <c r="P4" s="164"/>
      <c r="Q4" s="164" t="s">
        <v>9734</v>
      </c>
      <c r="R4" s="164"/>
      <c r="S4" s="165"/>
      <c r="T4" s="166"/>
      <c r="U4" s="68" t="s">
        <v>2806</v>
      </c>
      <c r="V4" s="166" t="s">
        <v>1768</v>
      </c>
      <c r="W4" s="167" t="b">
        <v>1</v>
      </c>
    </row>
    <row r="5" spans="1:23">
      <c r="A5" s="66">
        <v>241112000190</v>
      </c>
      <c r="B5" s="177" t="s">
        <v>1430</v>
      </c>
      <c r="C5" s="67" t="s">
        <v>1067</v>
      </c>
      <c r="D5" s="67" t="s">
        <v>5711</v>
      </c>
      <c r="E5" s="24" t="s">
        <v>6781</v>
      </c>
      <c r="F5" s="24" t="s">
        <v>3572</v>
      </c>
      <c r="G5" s="158" t="s">
        <v>1435</v>
      </c>
      <c r="H5" s="169"/>
      <c r="I5" s="160" t="s">
        <v>1403</v>
      </c>
      <c r="J5" s="179" t="s">
        <v>9735</v>
      </c>
      <c r="K5" s="180" t="s">
        <v>5731</v>
      </c>
      <c r="L5" s="163" t="s">
        <v>5732</v>
      </c>
      <c r="M5" s="164" t="s">
        <v>9736</v>
      </c>
      <c r="N5" s="164"/>
      <c r="O5" s="164"/>
      <c r="P5" s="164"/>
      <c r="Q5" s="164"/>
      <c r="R5" s="164"/>
      <c r="S5" s="165"/>
      <c r="T5" s="166"/>
      <c r="U5" s="68" t="s">
        <v>2806</v>
      </c>
      <c r="V5" s="166" t="s">
        <v>3572</v>
      </c>
      <c r="W5" s="167" t="b">
        <v>1</v>
      </c>
    </row>
    <row r="6" spans="1:23">
      <c r="A6" s="69">
        <v>241112000197</v>
      </c>
      <c r="B6" s="177" t="s">
        <v>1430</v>
      </c>
      <c r="C6" s="25" t="s">
        <v>1067</v>
      </c>
      <c r="D6" s="25" t="s">
        <v>5711</v>
      </c>
      <c r="E6" s="26" t="s">
        <v>9737</v>
      </c>
      <c r="F6" s="26" t="s">
        <v>1671</v>
      </c>
      <c r="G6" s="181" t="s">
        <v>1435</v>
      </c>
      <c r="H6" s="169"/>
      <c r="I6" s="192" t="s">
        <v>1403</v>
      </c>
      <c r="J6" s="170" t="s">
        <v>9738</v>
      </c>
      <c r="K6" s="189"/>
      <c r="L6" s="145" t="s">
        <v>6040</v>
      </c>
      <c r="M6" s="103" t="s">
        <v>6041</v>
      </c>
      <c r="N6" s="103" t="s">
        <v>6042</v>
      </c>
      <c r="O6" s="103" t="s">
        <v>6043</v>
      </c>
      <c r="P6" s="103" t="s">
        <v>3294</v>
      </c>
      <c r="Q6" s="103" t="s">
        <v>3295</v>
      </c>
      <c r="R6" s="103"/>
      <c r="S6" s="172"/>
      <c r="T6" s="173"/>
      <c r="U6" s="70" t="s">
        <v>2806</v>
      </c>
      <c r="V6" s="173" t="s">
        <v>1671</v>
      </c>
      <c r="W6" s="174" t="b">
        <v>1</v>
      </c>
    </row>
    <row r="7" spans="1:23">
      <c r="A7" s="69">
        <v>241112000212</v>
      </c>
      <c r="B7" s="177" t="s">
        <v>1430</v>
      </c>
      <c r="C7" s="25" t="s">
        <v>1067</v>
      </c>
      <c r="D7" s="25" t="s">
        <v>5258</v>
      </c>
      <c r="E7" s="26" t="s">
        <v>9739</v>
      </c>
      <c r="F7" s="26" t="s">
        <v>1748</v>
      </c>
      <c r="G7" s="168" t="s">
        <v>1435</v>
      </c>
      <c r="H7" s="169"/>
      <c r="I7" s="160" t="s">
        <v>1403</v>
      </c>
      <c r="J7" s="170" t="s">
        <v>9740</v>
      </c>
      <c r="K7" s="189" t="s">
        <v>9741</v>
      </c>
      <c r="L7" s="145" t="s">
        <v>9742</v>
      </c>
      <c r="M7" s="103" t="s">
        <v>9743</v>
      </c>
      <c r="N7" s="103" t="s">
        <v>9744</v>
      </c>
      <c r="O7" s="103" t="s">
        <v>9743</v>
      </c>
      <c r="P7" s="103"/>
      <c r="Q7" s="103" t="s">
        <v>5320</v>
      </c>
      <c r="R7" s="103"/>
      <c r="S7" s="172"/>
      <c r="T7" s="173"/>
      <c r="U7" s="70" t="s">
        <v>2806</v>
      </c>
      <c r="V7" s="173" t="s">
        <v>1748</v>
      </c>
      <c r="W7" s="174" t="b">
        <v>1</v>
      </c>
    </row>
    <row r="8" spans="1:23">
      <c r="A8" s="66">
        <v>241112000213</v>
      </c>
      <c r="B8" s="177" t="s">
        <v>1430</v>
      </c>
      <c r="C8" s="67" t="s">
        <v>1067</v>
      </c>
      <c r="D8" s="67" t="s">
        <v>5711</v>
      </c>
      <c r="E8" s="24" t="s">
        <v>9739</v>
      </c>
      <c r="F8" s="24" t="s">
        <v>1748</v>
      </c>
      <c r="G8" s="175" t="s">
        <v>1435</v>
      </c>
      <c r="H8" s="169"/>
      <c r="I8" s="160" t="s">
        <v>1403</v>
      </c>
      <c r="J8" s="176" t="s">
        <v>9745</v>
      </c>
      <c r="K8" s="180"/>
      <c r="L8" s="163" t="s">
        <v>9746</v>
      </c>
      <c r="M8" s="164" t="s">
        <v>9747</v>
      </c>
      <c r="N8" s="164" t="s">
        <v>9747</v>
      </c>
      <c r="O8" s="164" t="s">
        <v>9747</v>
      </c>
      <c r="P8" s="164" t="s">
        <v>5982</v>
      </c>
      <c r="Q8" s="164" t="s">
        <v>5983</v>
      </c>
      <c r="R8" s="164"/>
      <c r="S8" s="165"/>
      <c r="T8" s="166"/>
      <c r="U8" s="68" t="s">
        <v>2806</v>
      </c>
      <c r="V8" s="166" t="s">
        <v>1748</v>
      </c>
      <c r="W8" s="167" t="b">
        <v>1</v>
      </c>
    </row>
    <row r="9" spans="1:23">
      <c r="A9" s="66">
        <v>241112000215</v>
      </c>
      <c r="B9" s="177" t="s">
        <v>1430</v>
      </c>
      <c r="C9" s="67" t="s">
        <v>3215</v>
      </c>
      <c r="D9" s="67" t="s">
        <v>3286</v>
      </c>
      <c r="E9" s="24" t="s">
        <v>9748</v>
      </c>
      <c r="F9" s="24" t="s">
        <v>2228</v>
      </c>
      <c r="G9" s="158" t="s">
        <v>1435</v>
      </c>
      <c r="H9" s="169"/>
      <c r="I9" s="160" t="s">
        <v>1403</v>
      </c>
      <c r="J9" s="179" t="s">
        <v>9749</v>
      </c>
      <c r="K9" s="180"/>
      <c r="L9" s="163" t="s">
        <v>3508</v>
      </c>
      <c r="M9" s="164" t="s">
        <v>3509</v>
      </c>
      <c r="N9" s="164"/>
      <c r="O9" s="164"/>
      <c r="P9" s="164"/>
      <c r="Q9" s="164"/>
      <c r="R9" s="164"/>
      <c r="S9" s="165"/>
      <c r="T9" s="166"/>
      <c r="U9" s="68" t="s">
        <v>2806</v>
      </c>
      <c r="V9" s="166" t="s">
        <v>2228</v>
      </c>
      <c r="W9" s="167" t="b">
        <v>1</v>
      </c>
    </row>
    <row r="10" spans="1:23" ht="29">
      <c r="A10" s="69">
        <v>250317120001</v>
      </c>
      <c r="B10" s="177" t="s">
        <v>1430</v>
      </c>
      <c r="C10" s="25" t="s">
        <v>1602</v>
      </c>
      <c r="D10" s="25" t="s">
        <v>2475</v>
      </c>
      <c r="E10" s="26" t="s">
        <v>9750</v>
      </c>
      <c r="F10" s="26" t="s">
        <v>2738</v>
      </c>
      <c r="G10" s="181" t="s">
        <v>1435</v>
      </c>
      <c r="H10" s="169"/>
      <c r="I10" s="160" t="s">
        <v>1403</v>
      </c>
      <c r="J10" s="182" t="s">
        <v>9751</v>
      </c>
      <c r="K10" s="188" t="s">
        <v>9752</v>
      </c>
      <c r="L10" s="145"/>
      <c r="M10" s="103"/>
      <c r="N10" s="103"/>
      <c r="O10" s="103"/>
      <c r="P10" s="103"/>
      <c r="Q10" s="103"/>
      <c r="R10" s="103"/>
      <c r="S10" s="172"/>
      <c r="T10" s="173"/>
      <c r="U10" s="70" t="s">
        <v>2806</v>
      </c>
      <c r="V10" s="173" t="s">
        <v>2738</v>
      </c>
      <c r="W10" s="174" t="b">
        <v>1</v>
      </c>
    </row>
    <row r="11" spans="1:23">
      <c r="A11" s="66">
        <v>250324131102</v>
      </c>
      <c r="B11" s="177" t="s">
        <v>1430</v>
      </c>
      <c r="C11" s="67" t="s">
        <v>1067</v>
      </c>
      <c r="D11" s="67" t="s">
        <v>4995</v>
      </c>
      <c r="E11" s="24" t="s">
        <v>9753</v>
      </c>
      <c r="F11" s="24" t="s">
        <v>1459</v>
      </c>
      <c r="G11" s="158" t="s">
        <v>1435</v>
      </c>
      <c r="H11" s="169"/>
      <c r="I11" s="160" t="s">
        <v>1403</v>
      </c>
      <c r="J11" s="179" t="s">
        <v>9754</v>
      </c>
      <c r="K11" s="162"/>
      <c r="L11" s="163"/>
      <c r="M11" s="164"/>
      <c r="N11" s="164"/>
      <c r="O11" s="164"/>
      <c r="P11" s="164"/>
      <c r="Q11" s="164"/>
      <c r="R11" s="164"/>
      <c r="S11" s="165"/>
      <c r="T11" s="166"/>
      <c r="U11" s="68" t="s">
        <v>2806</v>
      </c>
      <c r="V11" s="166" t="s">
        <v>1459</v>
      </c>
      <c r="W11" s="167" t="b">
        <v>1</v>
      </c>
    </row>
    <row r="12" spans="1:23">
      <c r="A12" s="66">
        <v>250401135200</v>
      </c>
      <c r="B12" s="67" t="s">
        <v>1430</v>
      </c>
      <c r="C12" s="67" t="s">
        <v>1602</v>
      </c>
      <c r="D12" s="67" t="s">
        <v>9755</v>
      </c>
      <c r="E12" s="24" t="s">
        <v>9756</v>
      </c>
      <c r="F12" s="24" t="s">
        <v>9757</v>
      </c>
      <c r="G12" s="158" t="s">
        <v>1435</v>
      </c>
      <c r="H12" s="169"/>
      <c r="I12" s="160" t="s">
        <v>1403</v>
      </c>
      <c r="J12" s="179" t="s">
        <v>9758</v>
      </c>
      <c r="K12" s="162"/>
      <c r="L12" s="163"/>
      <c r="M12" s="164"/>
      <c r="N12" s="164"/>
      <c r="O12" s="164"/>
      <c r="P12" s="164"/>
      <c r="Q12" s="164"/>
      <c r="R12" s="164"/>
      <c r="S12" s="165"/>
      <c r="T12" s="166"/>
      <c r="U12" s="68" t="s">
        <v>2806</v>
      </c>
      <c r="V12" s="166" t="s">
        <v>9759</v>
      </c>
      <c r="W12" s="167" t="b">
        <v>0</v>
      </c>
    </row>
    <row r="13" spans="1:23">
      <c r="A13" s="69">
        <v>250401135400</v>
      </c>
      <c r="B13" s="25" t="s">
        <v>1430</v>
      </c>
      <c r="C13" s="25" t="s">
        <v>1602</v>
      </c>
      <c r="D13" s="25" t="s">
        <v>9755</v>
      </c>
      <c r="E13" s="26" t="s">
        <v>9760</v>
      </c>
      <c r="F13" s="26" t="s">
        <v>9761</v>
      </c>
      <c r="G13" s="181" t="s">
        <v>1435</v>
      </c>
      <c r="H13" s="169"/>
      <c r="I13" s="160" t="s">
        <v>1403</v>
      </c>
      <c r="J13" s="182" t="s">
        <v>9762</v>
      </c>
      <c r="K13" s="171"/>
      <c r="L13" s="145"/>
      <c r="M13" s="103"/>
      <c r="N13" s="103"/>
      <c r="O13" s="103"/>
      <c r="P13" s="103"/>
      <c r="Q13" s="103"/>
      <c r="R13" s="103"/>
      <c r="S13" s="172"/>
      <c r="T13" s="173"/>
      <c r="U13" s="70" t="s">
        <v>2806</v>
      </c>
      <c r="V13" s="173" t="s">
        <v>9759</v>
      </c>
      <c r="W13" s="174" t="b">
        <v>0</v>
      </c>
    </row>
    <row r="14" spans="1:23">
      <c r="A14" s="66">
        <v>250401140100</v>
      </c>
      <c r="B14" s="67" t="s">
        <v>1430</v>
      </c>
      <c r="C14" s="67" t="s">
        <v>1602</v>
      </c>
      <c r="D14" s="67" t="s">
        <v>9755</v>
      </c>
      <c r="E14" s="24" t="s">
        <v>9763</v>
      </c>
      <c r="F14" s="24" t="s">
        <v>1506</v>
      </c>
      <c r="G14" s="158" t="s">
        <v>1435</v>
      </c>
      <c r="H14" s="169"/>
      <c r="I14" s="160" t="s">
        <v>1403</v>
      </c>
      <c r="J14" s="179" t="s">
        <v>9764</v>
      </c>
      <c r="K14" s="162"/>
      <c r="L14" s="163"/>
      <c r="M14" s="164"/>
      <c r="N14" s="164"/>
      <c r="O14" s="164"/>
      <c r="P14" s="164"/>
      <c r="Q14" s="164"/>
      <c r="R14" s="164"/>
      <c r="S14" s="165"/>
      <c r="T14" s="166"/>
      <c r="U14" s="68" t="s">
        <v>2806</v>
      </c>
      <c r="V14" s="166" t="s">
        <v>1506</v>
      </c>
      <c r="W14" s="167" t="b">
        <v>1</v>
      </c>
    </row>
    <row r="15" spans="1:23">
      <c r="A15" s="66">
        <v>250401140400</v>
      </c>
      <c r="B15" s="67" t="s">
        <v>1430</v>
      </c>
      <c r="C15" s="67" t="s">
        <v>1602</v>
      </c>
      <c r="D15" s="67" t="s">
        <v>9755</v>
      </c>
      <c r="E15" s="24" t="s">
        <v>9765</v>
      </c>
      <c r="F15" s="24" t="s">
        <v>1506</v>
      </c>
      <c r="G15" s="158" t="s">
        <v>1435</v>
      </c>
      <c r="H15" s="169"/>
      <c r="I15" s="160" t="s">
        <v>1403</v>
      </c>
      <c r="J15" s="179" t="s">
        <v>9766</v>
      </c>
      <c r="K15" s="162"/>
      <c r="L15" s="163"/>
      <c r="M15" s="164"/>
      <c r="N15" s="164"/>
      <c r="O15" s="164"/>
      <c r="P15" s="164"/>
      <c r="Q15" s="164"/>
      <c r="R15" s="164"/>
      <c r="S15" s="165"/>
      <c r="T15" s="166"/>
      <c r="U15" s="68" t="s">
        <v>2806</v>
      </c>
      <c r="V15" s="166" t="s">
        <v>1506</v>
      </c>
      <c r="W15" s="167" t="b">
        <v>1</v>
      </c>
    </row>
    <row r="16" spans="1:23">
      <c r="A16" s="69">
        <v>250401140500</v>
      </c>
      <c r="B16" s="25" t="s">
        <v>1430</v>
      </c>
      <c r="C16" s="25" t="s">
        <v>1602</v>
      </c>
      <c r="D16" s="25" t="s">
        <v>9755</v>
      </c>
      <c r="E16" s="26" t="s">
        <v>9767</v>
      </c>
      <c r="F16" s="26" t="s">
        <v>1506</v>
      </c>
      <c r="G16" s="181" t="s">
        <v>1435</v>
      </c>
      <c r="H16" s="169"/>
      <c r="I16" s="160" t="s">
        <v>1403</v>
      </c>
      <c r="J16" s="182" t="s">
        <v>9768</v>
      </c>
      <c r="K16" s="171"/>
      <c r="L16" s="145"/>
      <c r="M16" s="103"/>
      <c r="N16" s="103"/>
      <c r="O16" s="103"/>
      <c r="P16" s="103"/>
      <c r="Q16" s="103"/>
      <c r="R16" s="103"/>
      <c r="S16" s="172"/>
      <c r="T16" s="173"/>
      <c r="U16" s="70" t="s">
        <v>2806</v>
      </c>
      <c r="V16" s="173" t="s">
        <v>1506</v>
      </c>
      <c r="W16" s="174" t="b">
        <v>1</v>
      </c>
    </row>
    <row r="17" spans="1:23">
      <c r="A17" s="69">
        <v>250401140800</v>
      </c>
      <c r="B17" s="25" t="s">
        <v>1430</v>
      </c>
      <c r="C17" s="25" t="s">
        <v>1602</v>
      </c>
      <c r="D17" s="25" t="s">
        <v>9755</v>
      </c>
      <c r="E17" s="115" t="s">
        <v>2757</v>
      </c>
      <c r="F17" s="26" t="s">
        <v>1506</v>
      </c>
      <c r="G17" s="181" t="s">
        <v>1435</v>
      </c>
      <c r="H17" s="169"/>
      <c r="I17" s="160" t="s">
        <v>1403</v>
      </c>
      <c r="J17" s="170" t="s">
        <v>2758</v>
      </c>
      <c r="K17" s="183"/>
      <c r="L17" s="145"/>
      <c r="M17" s="184"/>
      <c r="N17" s="184"/>
      <c r="O17" s="184"/>
      <c r="P17" s="184"/>
      <c r="Q17" s="184"/>
      <c r="R17" s="103"/>
      <c r="S17" s="172"/>
      <c r="T17" s="173"/>
      <c r="U17" s="70" t="s">
        <v>2806</v>
      </c>
      <c r="V17" s="173" t="s">
        <v>1506</v>
      </c>
      <c r="W17" s="174" t="b">
        <v>1</v>
      </c>
    </row>
    <row r="18" spans="1:23">
      <c r="A18" s="66">
        <v>250408114000</v>
      </c>
      <c r="B18" s="177" t="s">
        <v>1430</v>
      </c>
      <c r="C18" s="67" t="s">
        <v>3215</v>
      </c>
      <c r="D18" s="67" t="s">
        <v>3711</v>
      </c>
      <c r="E18" s="24" t="s">
        <v>3751</v>
      </c>
      <c r="F18" s="24" t="s">
        <v>3752</v>
      </c>
      <c r="G18" s="158" t="s">
        <v>3569</v>
      </c>
      <c r="H18" s="169"/>
      <c r="I18" s="160" t="s">
        <v>1403</v>
      </c>
      <c r="J18" s="179" t="s">
        <v>3753</v>
      </c>
      <c r="K18" s="180"/>
      <c r="L18" s="163"/>
      <c r="M18" s="164"/>
      <c r="N18" s="164"/>
      <c r="O18" s="164"/>
      <c r="P18" s="164"/>
      <c r="Q18" s="164"/>
      <c r="R18" s="164"/>
      <c r="S18" s="165"/>
      <c r="T18" s="166"/>
      <c r="U18" s="68" t="s">
        <v>2806</v>
      </c>
      <c r="V18" s="166" t="s">
        <v>3752</v>
      </c>
      <c r="W18" s="167" t="b">
        <v>1</v>
      </c>
    </row>
    <row r="19" spans="1:23" ht="29">
      <c r="A19" s="66">
        <v>250408114600</v>
      </c>
      <c r="B19" s="67" t="s">
        <v>1430</v>
      </c>
      <c r="C19" s="67" t="s">
        <v>1602</v>
      </c>
      <c r="D19" s="67" t="s">
        <v>9755</v>
      </c>
      <c r="E19" s="24" t="s">
        <v>9769</v>
      </c>
      <c r="F19" s="24" t="s">
        <v>9770</v>
      </c>
      <c r="G19" s="158" t="s">
        <v>1435</v>
      </c>
      <c r="H19" s="169"/>
      <c r="I19" s="160" t="s">
        <v>1403</v>
      </c>
      <c r="J19" s="179" t="s">
        <v>9771</v>
      </c>
      <c r="K19" s="162"/>
      <c r="L19" s="163"/>
      <c r="M19" s="164"/>
      <c r="N19" s="164"/>
      <c r="O19" s="164"/>
      <c r="P19" s="164"/>
      <c r="Q19" s="164"/>
      <c r="R19" s="164"/>
      <c r="S19" s="165"/>
      <c r="T19" s="166"/>
      <c r="U19" s="68" t="s">
        <v>2806</v>
      </c>
      <c r="V19" s="166" t="s">
        <v>9770</v>
      </c>
      <c r="W19" s="167" t="b">
        <v>1</v>
      </c>
    </row>
    <row r="20" spans="1:23">
      <c r="A20" s="66">
        <v>250408114700</v>
      </c>
      <c r="B20" s="67" t="s">
        <v>1430</v>
      </c>
      <c r="C20" s="67" t="s">
        <v>1602</v>
      </c>
      <c r="D20" s="67" t="s">
        <v>9755</v>
      </c>
      <c r="E20" s="24" t="s">
        <v>9772</v>
      </c>
      <c r="F20" s="24" t="s">
        <v>9773</v>
      </c>
      <c r="G20" s="158" t="s">
        <v>1435</v>
      </c>
      <c r="H20" s="169"/>
      <c r="I20" s="160" t="s">
        <v>1403</v>
      </c>
      <c r="J20" s="179" t="s">
        <v>9774</v>
      </c>
      <c r="K20" s="162"/>
      <c r="L20" s="163"/>
      <c r="M20" s="164"/>
      <c r="N20" s="164"/>
      <c r="O20" s="164"/>
      <c r="P20" s="164"/>
      <c r="Q20" s="164"/>
      <c r="R20" s="164"/>
      <c r="S20" s="165"/>
      <c r="T20" s="166"/>
      <c r="U20" s="68" t="s">
        <v>2806</v>
      </c>
      <c r="V20" s="166" t="s">
        <v>9773</v>
      </c>
      <c r="W20" s="167" t="b">
        <v>1</v>
      </c>
    </row>
    <row r="21" spans="1:23">
      <c r="A21" s="69">
        <v>250408114800</v>
      </c>
      <c r="B21" s="25" t="s">
        <v>1430</v>
      </c>
      <c r="C21" s="25" t="s">
        <v>1602</v>
      </c>
      <c r="D21" s="25" t="s">
        <v>9755</v>
      </c>
      <c r="E21" s="26" t="s">
        <v>9775</v>
      </c>
      <c r="F21" s="26" t="s">
        <v>1584</v>
      </c>
      <c r="G21" s="181" t="s">
        <v>1435</v>
      </c>
      <c r="H21" s="169"/>
      <c r="I21" s="160" t="s">
        <v>1403</v>
      </c>
      <c r="J21" s="182" t="s">
        <v>9776</v>
      </c>
      <c r="K21" s="171"/>
      <c r="L21" s="145"/>
      <c r="M21" s="103"/>
      <c r="N21" s="103"/>
      <c r="O21" s="103"/>
      <c r="P21" s="103"/>
      <c r="Q21" s="103"/>
      <c r="R21" s="103"/>
      <c r="S21" s="172"/>
      <c r="T21" s="173"/>
      <c r="U21" s="70" t="s">
        <v>2806</v>
      </c>
      <c r="V21" s="173" t="s">
        <v>1584</v>
      </c>
      <c r="W21" s="174" t="b">
        <v>1</v>
      </c>
    </row>
    <row r="22" spans="1:23">
      <c r="A22" s="69">
        <v>250415114400</v>
      </c>
      <c r="B22" s="25" t="s">
        <v>1430</v>
      </c>
      <c r="C22" s="25" t="s">
        <v>1602</v>
      </c>
      <c r="D22" s="25" t="s">
        <v>1603</v>
      </c>
      <c r="E22" s="26" t="s">
        <v>9777</v>
      </c>
      <c r="F22" s="26" t="s">
        <v>1506</v>
      </c>
      <c r="G22" s="168" t="s">
        <v>1435</v>
      </c>
      <c r="H22" s="169"/>
      <c r="I22" s="160" t="s">
        <v>1403</v>
      </c>
      <c r="J22" s="170" t="s">
        <v>9778</v>
      </c>
      <c r="K22" s="171"/>
      <c r="L22" s="145"/>
      <c r="M22" s="103"/>
      <c r="N22" s="103"/>
      <c r="O22" s="103"/>
      <c r="P22" s="103"/>
      <c r="Q22" s="103"/>
      <c r="R22" s="103"/>
      <c r="S22" s="172"/>
      <c r="T22" s="173"/>
      <c r="U22" s="70" t="s">
        <v>2806</v>
      </c>
      <c r="V22" s="173" t="s">
        <v>1506</v>
      </c>
      <c r="W22" s="174" t="b">
        <v>1</v>
      </c>
    </row>
    <row r="23" spans="1:23">
      <c r="A23" s="66">
        <v>250415114500</v>
      </c>
      <c r="B23" s="67" t="s">
        <v>1430</v>
      </c>
      <c r="C23" s="67" t="s">
        <v>1602</v>
      </c>
      <c r="D23" s="67" t="s">
        <v>1603</v>
      </c>
      <c r="E23" s="24" t="s">
        <v>9779</v>
      </c>
      <c r="F23" s="24" t="s">
        <v>9780</v>
      </c>
      <c r="G23" s="175" t="s">
        <v>1435</v>
      </c>
      <c r="H23" s="169"/>
      <c r="I23" s="160" t="s">
        <v>1403</v>
      </c>
      <c r="J23" s="176" t="s">
        <v>9781</v>
      </c>
      <c r="K23" s="162"/>
      <c r="L23" s="163"/>
      <c r="M23" s="164"/>
      <c r="N23" s="164"/>
      <c r="O23" s="164"/>
      <c r="P23" s="164"/>
      <c r="Q23" s="164"/>
      <c r="R23" s="164"/>
      <c r="S23" s="165"/>
      <c r="T23" s="166"/>
      <c r="U23" s="68" t="s">
        <v>2806</v>
      </c>
      <c r="V23" s="166" t="s">
        <v>9780</v>
      </c>
      <c r="W23" s="167" t="b">
        <v>1</v>
      </c>
    </row>
    <row r="24" spans="1:23">
      <c r="A24" s="69">
        <v>250415114600</v>
      </c>
      <c r="B24" s="25" t="s">
        <v>1430</v>
      </c>
      <c r="C24" s="25" t="s">
        <v>1602</v>
      </c>
      <c r="D24" s="25" t="s">
        <v>1603</v>
      </c>
      <c r="E24" s="26" t="s">
        <v>9782</v>
      </c>
      <c r="F24" s="26" t="s">
        <v>1506</v>
      </c>
      <c r="G24" s="168" t="s">
        <v>1435</v>
      </c>
      <c r="H24" s="169"/>
      <c r="I24" s="160" t="s">
        <v>1403</v>
      </c>
      <c r="J24" s="170" t="s">
        <v>9783</v>
      </c>
      <c r="K24" s="171"/>
      <c r="L24" s="145"/>
      <c r="M24" s="103"/>
      <c r="N24" s="103"/>
      <c r="O24" s="103"/>
      <c r="P24" s="103"/>
      <c r="Q24" s="103"/>
      <c r="R24" s="103"/>
      <c r="S24" s="172"/>
      <c r="T24" s="173"/>
      <c r="U24" s="70" t="s">
        <v>2806</v>
      </c>
      <c r="V24" s="173" t="s">
        <v>1506</v>
      </c>
      <c r="W24" s="174" t="b">
        <v>1</v>
      </c>
    </row>
    <row r="25" spans="1:23">
      <c r="A25" s="69">
        <v>250415114800</v>
      </c>
      <c r="B25" s="177" t="s">
        <v>1430</v>
      </c>
      <c r="C25" s="25" t="s">
        <v>3215</v>
      </c>
      <c r="D25" s="25" t="s">
        <v>3711</v>
      </c>
      <c r="E25" s="26" t="s">
        <v>9784</v>
      </c>
      <c r="F25" s="26" t="s">
        <v>9785</v>
      </c>
      <c r="G25" s="181" t="s">
        <v>1435</v>
      </c>
      <c r="H25" s="169"/>
      <c r="I25" s="160" t="s">
        <v>1403</v>
      </c>
      <c r="J25" s="182" t="s">
        <v>9786</v>
      </c>
      <c r="K25" s="171"/>
      <c r="L25" s="145"/>
      <c r="M25" s="103"/>
      <c r="N25" s="103"/>
      <c r="O25" s="103"/>
      <c r="P25" s="103"/>
      <c r="Q25" s="103"/>
      <c r="R25" s="103"/>
      <c r="S25" s="172"/>
      <c r="T25" s="173"/>
      <c r="U25" s="70" t="s">
        <v>2806</v>
      </c>
      <c r="V25" s="173" t="s">
        <v>9785</v>
      </c>
      <c r="W25" s="174" t="b">
        <v>1</v>
      </c>
    </row>
    <row r="26" spans="1:23">
      <c r="A26" s="69">
        <v>250415120100</v>
      </c>
      <c r="B26" s="177" t="s">
        <v>1430</v>
      </c>
      <c r="C26" s="25" t="s">
        <v>3215</v>
      </c>
      <c r="D26" s="25" t="s">
        <v>3711</v>
      </c>
      <c r="E26" s="26" t="s">
        <v>9787</v>
      </c>
      <c r="F26" s="26" t="s">
        <v>9788</v>
      </c>
      <c r="G26" s="181" t="s">
        <v>1435</v>
      </c>
      <c r="H26" s="169"/>
      <c r="I26" s="160" t="s">
        <v>1403</v>
      </c>
      <c r="J26" s="182" t="s">
        <v>9789</v>
      </c>
      <c r="K26" s="171"/>
      <c r="L26" s="145"/>
      <c r="M26" s="103"/>
      <c r="N26" s="103"/>
      <c r="O26" s="103" t="s">
        <v>2489</v>
      </c>
      <c r="P26" s="103"/>
      <c r="Q26" s="103"/>
      <c r="R26" s="103"/>
      <c r="S26" s="172"/>
      <c r="T26" s="173"/>
      <c r="U26" s="70" t="s">
        <v>2806</v>
      </c>
      <c r="V26" s="173" t="s">
        <v>9788</v>
      </c>
      <c r="W26" s="174" t="b">
        <v>1</v>
      </c>
    </row>
    <row r="27" spans="1:23">
      <c r="A27" s="69">
        <v>250415131001</v>
      </c>
      <c r="B27" s="25" t="s">
        <v>1430</v>
      </c>
      <c r="C27" s="25" t="s">
        <v>1602</v>
      </c>
      <c r="D27" s="25" t="s">
        <v>9755</v>
      </c>
      <c r="E27" s="26" t="s">
        <v>2886</v>
      </c>
      <c r="F27" s="26" t="s">
        <v>2887</v>
      </c>
      <c r="G27" s="181" t="s">
        <v>1435</v>
      </c>
      <c r="H27" s="169"/>
      <c r="I27" s="160" t="s">
        <v>1403</v>
      </c>
      <c r="J27" s="182" t="s">
        <v>2888</v>
      </c>
      <c r="K27" s="171"/>
      <c r="L27" s="145"/>
      <c r="M27" s="103"/>
      <c r="N27" s="103" t="s">
        <v>2889</v>
      </c>
      <c r="O27" s="103" t="s">
        <v>9790</v>
      </c>
      <c r="P27" s="103"/>
      <c r="Q27" s="103"/>
      <c r="R27" s="103"/>
      <c r="S27" s="172"/>
      <c r="T27" s="173"/>
      <c r="U27" s="70" t="s">
        <v>2806</v>
      </c>
      <c r="V27" s="173" t="s">
        <v>2887</v>
      </c>
      <c r="W27" s="174" t="b">
        <v>1</v>
      </c>
    </row>
    <row r="28" spans="1:23">
      <c r="A28" s="66">
        <v>250418220100</v>
      </c>
      <c r="B28" s="67" t="s">
        <v>1430</v>
      </c>
      <c r="C28" s="67" t="s">
        <v>1602</v>
      </c>
      <c r="D28" s="67" t="s">
        <v>9755</v>
      </c>
      <c r="E28" s="24" t="s">
        <v>9791</v>
      </c>
      <c r="F28" s="24" t="s">
        <v>9792</v>
      </c>
      <c r="G28" s="158" t="s">
        <v>1435</v>
      </c>
      <c r="H28" s="169"/>
      <c r="I28" s="160" t="s">
        <v>1403</v>
      </c>
      <c r="J28" s="179" t="s">
        <v>9793</v>
      </c>
      <c r="K28" s="162"/>
      <c r="L28" s="163"/>
      <c r="M28" s="164"/>
      <c r="N28" s="164"/>
      <c r="O28" s="164"/>
      <c r="P28" s="164"/>
      <c r="Q28" s="164"/>
      <c r="R28" s="164" t="s">
        <v>9794</v>
      </c>
      <c r="S28" s="165" t="s">
        <v>1922</v>
      </c>
      <c r="T28" s="166" t="s">
        <v>2059</v>
      </c>
      <c r="U28" s="68" t="s">
        <v>2806</v>
      </c>
      <c r="V28" s="166" t="s">
        <v>9792</v>
      </c>
      <c r="W28" s="167" t="b">
        <v>1</v>
      </c>
    </row>
    <row r="29" spans="1:23">
      <c r="A29" s="69">
        <v>250418220101</v>
      </c>
      <c r="B29" s="25" t="s">
        <v>1430</v>
      </c>
      <c r="C29" s="25" t="s">
        <v>1602</v>
      </c>
      <c r="D29" s="25" t="s">
        <v>9755</v>
      </c>
      <c r="E29" s="26" t="s">
        <v>9795</v>
      </c>
      <c r="F29" s="26" t="s">
        <v>9796</v>
      </c>
      <c r="G29" s="181" t="s">
        <v>1435</v>
      </c>
      <c r="H29" s="169"/>
      <c r="I29" s="160" t="s">
        <v>1403</v>
      </c>
      <c r="J29" s="182" t="s">
        <v>9797</v>
      </c>
      <c r="K29" s="171"/>
      <c r="L29" s="145"/>
      <c r="M29" s="103"/>
      <c r="N29" s="103"/>
      <c r="O29" s="103"/>
      <c r="P29" s="103"/>
      <c r="Q29" s="103"/>
      <c r="R29" s="103" t="s">
        <v>9798</v>
      </c>
      <c r="S29" s="172" t="s">
        <v>1922</v>
      </c>
      <c r="T29" s="173" t="s">
        <v>2059</v>
      </c>
      <c r="U29" s="70" t="s">
        <v>2806</v>
      </c>
      <c r="V29" s="173" t="s">
        <v>9796</v>
      </c>
      <c r="W29" s="174" t="b">
        <v>1</v>
      </c>
    </row>
    <row r="30" spans="1:23">
      <c r="A30" s="66">
        <v>250418220109</v>
      </c>
      <c r="B30" s="177" t="s">
        <v>1430</v>
      </c>
      <c r="C30" s="67" t="s">
        <v>3215</v>
      </c>
      <c r="D30" s="67" t="s">
        <v>3216</v>
      </c>
      <c r="E30" s="24" t="s">
        <v>9799</v>
      </c>
      <c r="F30" s="24" t="s">
        <v>4367</v>
      </c>
      <c r="G30" s="158" t="s">
        <v>1435</v>
      </c>
      <c r="H30" s="169"/>
      <c r="I30" s="160" t="s">
        <v>1403</v>
      </c>
      <c r="J30" s="179" t="s">
        <v>9800</v>
      </c>
      <c r="K30" s="162"/>
      <c r="L30" s="163"/>
      <c r="M30" s="164"/>
      <c r="N30" s="164"/>
      <c r="O30" s="164"/>
      <c r="P30" s="164"/>
      <c r="Q30" s="164"/>
      <c r="R30" s="164" t="s">
        <v>9801</v>
      </c>
      <c r="S30" s="165" t="s">
        <v>1922</v>
      </c>
      <c r="T30" s="166" t="s">
        <v>1997</v>
      </c>
      <c r="U30" s="68" t="s">
        <v>2806</v>
      </c>
      <c r="V30" s="166" t="s">
        <v>4367</v>
      </c>
      <c r="W30" s="167" t="b">
        <v>1</v>
      </c>
    </row>
    <row r="31" spans="1:23">
      <c r="A31" s="69">
        <v>250418220129</v>
      </c>
      <c r="B31" s="177" t="s">
        <v>1430</v>
      </c>
      <c r="C31" s="25" t="s">
        <v>3215</v>
      </c>
      <c r="D31" s="25" t="s">
        <v>3286</v>
      </c>
      <c r="E31" s="26" t="s">
        <v>9802</v>
      </c>
      <c r="F31" s="26" t="s">
        <v>3423</v>
      </c>
      <c r="G31" s="181" t="s">
        <v>1435</v>
      </c>
      <c r="H31" s="169"/>
      <c r="I31" s="160" t="s">
        <v>1403</v>
      </c>
      <c r="J31" s="182" t="s">
        <v>9803</v>
      </c>
      <c r="K31" s="171"/>
      <c r="L31" s="145"/>
      <c r="M31" s="103"/>
      <c r="N31" s="103"/>
      <c r="O31" s="103"/>
      <c r="P31" s="103"/>
      <c r="Q31" s="103"/>
      <c r="R31" s="103" t="s">
        <v>9804</v>
      </c>
      <c r="S31" s="172" t="s">
        <v>1922</v>
      </c>
      <c r="T31" s="173" t="s">
        <v>9805</v>
      </c>
      <c r="U31" s="70" t="s">
        <v>2806</v>
      </c>
      <c r="V31" s="173" t="s">
        <v>3423</v>
      </c>
      <c r="W31" s="174" t="b">
        <v>1</v>
      </c>
    </row>
    <row r="32" spans="1:23">
      <c r="A32" s="66">
        <v>250418220141</v>
      </c>
      <c r="B32" s="177" t="s">
        <v>1430</v>
      </c>
      <c r="C32" s="67" t="s">
        <v>3215</v>
      </c>
      <c r="D32" s="67" t="s">
        <v>3286</v>
      </c>
      <c r="E32" s="24" t="s">
        <v>9806</v>
      </c>
      <c r="F32" s="24" t="s">
        <v>2128</v>
      </c>
      <c r="G32" s="158" t="s">
        <v>1435</v>
      </c>
      <c r="H32" s="169"/>
      <c r="I32" s="160" t="s">
        <v>1403</v>
      </c>
      <c r="J32" s="179" t="s">
        <v>9807</v>
      </c>
      <c r="K32" s="162"/>
      <c r="L32" s="163"/>
      <c r="M32" s="164"/>
      <c r="N32" s="164"/>
      <c r="O32" s="164"/>
      <c r="P32" s="164"/>
      <c r="Q32" s="164"/>
      <c r="R32" s="164" t="s">
        <v>9808</v>
      </c>
      <c r="S32" s="165" t="s">
        <v>1922</v>
      </c>
      <c r="T32" s="166" t="s">
        <v>4393</v>
      </c>
      <c r="U32" s="68" t="s">
        <v>2806</v>
      </c>
      <c r="V32" s="166" t="s">
        <v>2128</v>
      </c>
      <c r="W32" s="167" t="b">
        <v>1</v>
      </c>
    </row>
    <row r="33" spans="1:23">
      <c r="A33" s="69">
        <v>250418220146</v>
      </c>
      <c r="B33" s="177" t="s">
        <v>1430</v>
      </c>
      <c r="C33" s="25" t="s">
        <v>3215</v>
      </c>
      <c r="D33" s="25" t="s">
        <v>3711</v>
      </c>
      <c r="E33" s="26" t="s">
        <v>9809</v>
      </c>
      <c r="F33" s="26" t="s">
        <v>1506</v>
      </c>
      <c r="G33" s="181" t="s">
        <v>1435</v>
      </c>
      <c r="H33" s="169"/>
      <c r="I33" s="160" t="s">
        <v>1403</v>
      </c>
      <c r="J33" s="182" t="s">
        <v>9810</v>
      </c>
      <c r="K33" s="171"/>
      <c r="L33" s="145"/>
      <c r="M33" s="103"/>
      <c r="N33" s="103"/>
      <c r="O33" s="103"/>
      <c r="P33" s="103"/>
      <c r="Q33" s="103"/>
      <c r="R33" s="103" t="s">
        <v>9811</v>
      </c>
      <c r="S33" s="172" t="s">
        <v>1922</v>
      </c>
      <c r="T33" s="173" t="s">
        <v>2059</v>
      </c>
      <c r="U33" s="70" t="s">
        <v>2806</v>
      </c>
      <c r="V33" s="173" t="s">
        <v>1506</v>
      </c>
      <c r="W33" s="174" t="b">
        <v>1</v>
      </c>
    </row>
    <row r="34" spans="1:23" ht="29">
      <c r="A34" s="66">
        <v>250418220153</v>
      </c>
      <c r="B34" s="177" t="s">
        <v>1430</v>
      </c>
      <c r="C34" s="67" t="s">
        <v>3215</v>
      </c>
      <c r="D34" s="67" t="s">
        <v>3711</v>
      </c>
      <c r="E34" s="24" t="s">
        <v>9812</v>
      </c>
      <c r="F34" s="24" t="s">
        <v>2085</v>
      </c>
      <c r="G34" s="158" t="s">
        <v>1435</v>
      </c>
      <c r="H34" s="169"/>
      <c r="I34" s="160" t="s">
        <v>1403</v>
      </c>
      <c r="J34" s="179" t="s">
        <v>9813</v>
      </c>
      <c r="K34" s="162"/>
      <c r="L34" s="163"/>
      <c r="M34" s="164"/>
      <c r="N34" s="164"/>
      <c r="O34" s="164"/>
      <c r="P34" s="164"/>
      <c r="Q34" s="164"/>
      <c r="R34" s="164" t="s">
        <v>9814</v>
      </c>
      <c r="S34" s="165" t="s">
        <v>1922</v>
      </c>
      <c r="T34" s="166" t="s">
        <v>2059</v>
      </c>
      <c r="U34" s="68" t="s">
        <v>2806</v>
      </c>
      <c r="V34" s="166" t="s">
        <v>2085</v>
      </c>
      <c r="W34" s="167" t="b">
        <v>1</v>
      </c>
    </row>
    <row r="35" spans="1:23">
      <c r="A35" s="29">
        <v>250418220182</v>
      </c>
      <c r="B35" s="4" t="s">
        <v>1067</v>
      </c>
      <c r="C35" s="4" t="s">
        <v>9815</v>
      </c>
      <c r="D35" s="4" t="s">
        <v>5711</v>
      </c>
      <c r="E35" s="3" t="s">
        <v>9816</v>
      </c>
      <c r="F35" s="3" t="s">
        <v>9817</v>
      </c>
      <c r="G35" s="138" t="s">
        <v>1435</v>
      </c>
      <c r="H35" s="64" t="s">
        <v>9818</v>
      </c>
      <c r="I35" s="160" t="s">
        <v>1403</v>
      </c>
      <c r="J35" s="73" t="s">
        <v>9818</v>
      </c>
      <c r="K35" s="74"/>
      <c r="L35" s="74"/>
      <c r="M35" s="74"/>
      <c r="N35" s="74"/>
      <c r="O35" s="74"/>
      <c r="Q35" s="3"/>
      <c r="R35" s="74" t="s">
        <v>9819</v>
      </c>
      <c r="S35" s="3"/>
      <c r="T35" s="3"/>
      <c r="U35" s="3"/>
      <c r="V35" s="3"/>
      <c r="W35" s="3"/>
    </row>
    <row r="36" spans="1:23">
      <c r="A36" s="66">
        <v>250418220161</v>
      </c>
      <c r="B36" s="177" t="s">
        <v>1430</v>
      </c>
      <c r="C36" s="67" t="s">
        <v>1067</v>
      </c>
      <c r="D36" s="67" t="s">
        <v>5372</v>
      </c>
      <c r="E36" s="24" t="s">
        <v>9820</v>
      </c>
      <c r="F36" s="24" t="s">
        <v>2274</v>
      </c>
      <c r="G36" s="158" t="s">
        <v>1435</v>
      </c>
      <c r="H36" s="169"/>
      <c r="I36" s="160" t="s">
        <v>1403</v>
      </c>
      <c r="J36" s="179" t="s">
        <v>9821</v>
      </c>
      <c r="K36" s="162"/>
      <c r="L36" s="163"/>
      <c r="M36" s="164"/>
      <c r="N36" s="164"/>
      <c r="O36" s="164"/>
      <c r="P36" s="164"/>
      <c r="Q36" s="164"/>
      <c r="R36" s="164" t="s">
        <v>9822</v>
      </c>
      <c r="S36" s="165" t="s">
        <v>1922</v>
      </c>
      <c r="T36" s="166" t="s">
        <v>1997</v>
      </c>
      <c r="U36" s="68" t="s">
        <v>2806</v>
      </c>
      <c r="V36" s="166" t="s">
        <v>2274</v>
      </c>
      <c r="W36" s="167" t="b">
        <v>1</v>
      </c>
    </row>
    <row r="37" spans="1:23">
      <c r="A37" s="69">
        <v>250418220164</v>
      </c>
      <c r="B37" s="177" t="s">
        <v>1430</v>
      </c>
      <c r="C37" s="25" t="s">
        <v>1067</v>
      </c>
      <c r="D37" s="25" t="s">
        <v>5372</v>
      </c>
      <c r="E37" s="26" t="s">
        <v>9823</v>
      </c>
      <c r="F37" s="26" t="s">
        <v>3519</v>
      </c>
      <c r="G37" s="181" t="s">
        <v>1435</v>
      </c>
      <c r="H37" s="169"/>
      <c r="I37" s="160" t="s">
        <v>1403</v>
      </c>
      <c r="J37" s="182" t="s">
        <v>9824</v>
      </c>
      <c r="K37" s="171"/>
      <c r="L37" s="145"/>
      <c r="M37" s="103"/>
      <c r="N37" s="103"/>
      <c r="O37" s="103"/>
      <c r="P37" s="103"/>
      <c r="Q37" s="103"/>
      <c r="R37" s="103" t="s">
        <v>9825</v>
      </c>
      <c r="S37" s="172" t="s">
        <v>1922</v>
      </c>
      <c r="T37" s="173" t="s">
        <v>1997</v>
      </c>
      <c r="U37" s="70" t="s">
        <v>2806</v>
      </c>
      <c r="V37" s="173" t="s">
        <v>3519</v>
      </c>
      <c r="W37" s="174" t="b">
        <v>1</v>
      </c>
    </row>
    <row r="38" spans="1:23">
      <c r="A38" s="69">
        <v>250418220165</v>
      </c>
      <c r="B38" s="177" t="s">
        <v>1430</v>
      </c>
      <c r="C38" s="25" t="s">
        <v>1067</v>
      </c>
      <c r="D38" s="25" t="s">
        <v>5711</v>
      </c>
      <c r="E38" s="26" t="s">
        <v>9826</v>
      </c>
      <c r="F38" s="26" t="s">
        <v>6504</v>
      </c>
      <c r="G38" s="181" t="s">
        <v>1435</v>
      </c>
      <c r="H38" s="169"/>
      <c r="I38" s="160" t="s">
        <v>1403</v>
      </c>
      <c r="J38" s="182" t="s">
        <v>9827</v>
      </c>
      <c r="K38" s="145"/>
      <c r="L38" s="145"/>
      <c r="M38" s="103"/>
      <c r="N38" s="103" t="s">
        <v>3729</v>
      </c>
      <c r="O38" s="103"/>
      <c r="P38" s="103"/>
      <c r="Q38" s="103"/>
      <c r="R38" s="103" t="s">
        <v>2058</v>
      </c>
      <c r="S38" s="172" t="s">
        <v>1922</v>
      </c>
      <c r="T38" s="173" t="s">
        <v>2059</v>
      </c>
      <c r="U38" s="70" t="s">
        <v>2806</v>
      </c>
      <c r="V38" s="173" t="s">
        <v>6504</v>
      </c>
      <c r="W38" s="174" t="b">
        <v>1</v>
      </c>
    </row>
    <row r="39" spans="1:23">
      <c r="A39" s="66">
        <v>250418220166</v>
      </c>
      <c r="B39" s="177" t="s">
        <v>1430</v>
      </c>
      <c r="C39" s="67" t="s">
        <v>1067</v>
      </c>
      <c r="D39" s="67" t="s">
        <v>5711</v>
      </c>
      <c r="E39" s="24" t="s">
        <v>9828</v>
      </c>
      <c r="F39" s="24" t="s">
        <v>1664</v>
      </c>
      <c r="G39" s="158" t="s">
        <v>1435</v>
      </c>
      <c r="H39" s="169"/>
      <c r="I39" s="160" t="s">
        <v>1403</v>
      </c>
      <c r="J39" s="179" t="s">
        <v>9829</v>
      </c>
      <c r="K39" s="163"/>
      <c r="L39" s="163"/>
      <c r="M39" s="164"/>
      <c r="N39" s="164"/>
      <c r="O39" s="164"/>
      <c r="P39" s="164"/>
      <c r="Q39" s="164"/>
      <c r="R39" s="164" t="s">
        <v>9830</v>
      </c>
      <c r="S39" s="165" t="s">
        <v>1922</v>
      </c>
      <c r="T39" s="166" t="s">
        <v>2059</v>
      </c>
      <c r="U39" s="68" t="s">
        <v>2806</v>
      </c>
      <c r="V39" s="166" t="s">
        <v>1664</v>
      </c>
      <c r="W39" s="167" t="b">
        <v>1</v>
      </c>
    </row>
    <row r="40" spans="1:23">
      <c r="A40" s="69">
        <v>250418220173</v>
      </c>
      <c r="B40" s="177" t="s">
        <v>1430</v>
      </c>
      <c r="C40" s="25" t="s">
        <v>1067</v>
      </c>
      <c r="D40" s="25" t="s">
        <v>5711</v>
      </c>
      <c r="E40" s="26" t="s">
        <v>9831</v>
      </c>
      <c r="F40" s="26" t="s">
        <v>1506</v>
      </c>
      <c r="G40" s="181" t="s">
        <v>1435</v>
      </c>
      <c r="H40" s="169"/>
      <c r="I40" s="160" t="s">
        <v>1403</v>
      </c>
      <c r="J40" s="182" t="s">
        <v>9832</v>
      </c>
      <c r="K40" s="171" t="s">
        <v>9833</v>
      </c>
      <c r="L40" s="145"/>
      <c r="M40" s="103"/>
      <c r="N40" s="103"/>
      <c r="O40" s="103"/>
      <c r="P40" s="103"/>
      <c r="Q40" s="103"/>
      <c r="R40" s="103"/>
      <c r="S40" s="172" t="s">
        <v>1922</v>
      </c>
      <c r="T40" s="173" t="s">
        <v>3045</v>
      </c>
      <c r="U40" s="70" t="s">
        <v>2806</v>
      </c>
      <c r="V40" s="173" t="s">
        <v>1506</v>
      </c>
      <c r="W40" s="174" t="b">
        <v>1</v>
      </c>
    </row>
    <row r="41" spans="1:23">
      <c r="A41" s="66">
        <v>250418220178</v>
      </c>
      <c r="B41" s="177" t="s">
        <v>1430</v>
      </c>
      <c r="C41" s="67" t="s">
        <v>1067</v>
      </c>
      <c r="D41" s="67" t="s">
        <v>5711</v>
      </c>
      <c r="E41" s="24" t="s">
        <v>9834</v>
      </c>
      <c r="F41" s="24" t="s">
        <v>2274</v>
      </c>
      <c r="G41" s="158" t="s">
        <v>1435</v>
      </c>
      <c r="H41" s="169"/>
      <c r="I41" s="160" t="s">
        <v>1403</v>
      </c>
      <c r="J41" s="179" t="s">
        <v>9835</v>
      </c>
      <c r="K41" s="162"/>
      <c r="L41" s="163"/>
      <c r="M41" s="164"/>
      <c r="N41" s="164"/>
      <c r="O41" s="164"/>
      <c r="P41" s="164"/>
      <c r="Q41" s="164"/>
      <c r="R41" s="164" t="s">
        <v>9836</v>
      </c>
      <c r="S41" s="165" t="s">
        <v>1922</v>
      </c>
      <c r="T41" s="166" t="s">
        <v>3045</v>
      </c>
      <c r="U41" s="68" t="s">
        <v>2806</v>
      </c>
      <c r="V41" s="166" t="s">
        <v>2274</v>
      </c>
      <c r="W41" s="167" t="b">
        <v>1</v>
      </c>
    </row>
    <row r="42" spans="1:23" ht="29">
      <c r="A42" s="69">
        <v>250418220180</v>
      </c>
      <c r="B42" s="177" t="s">
        <v>1430</v>
      </c>
      <c r="C42" s="25" t="s">
        <v>1067</v>
      </c>
      <c r="D42" s="25" t="s">
        <v>5711</v>
      </c>
      <c r="E42" s="26" t="s">
        <v>9837</v>
      </c>
      <c r="F42" s="26" t="s">
        <v>2738</v>
      </c>
      <c r="G42" s="181" t="s">
        <v>1435</v>
      </c>
      <c r="H42" s="169"/>
      <c r="I42" s="160" t="s">
        <v>1403</v>
      </c>
      <c r="J42" s="182" t="s">
        <v>9838</v>
      </c>
      <c r="K42" s="171"/>
      <c r="L42" s="145"/>
      <c r="M42" s="103"/>
      <c r="N42" s="103"/>
      <c r="O42" s="103"/>
      <c r="P42" s="103"/>
      <c r="Q42" s="103"/>
      <c r="R42" s="103" t="s">
        <v>6127</v>
      </c>
      <c r="S42" s="172" t="s">
        <v>1922</v>
      </c>
      <c r="T42" s="173" t="s">
        <v>4393</v>
      </c>
      <c r="U42" s="70" t="s">
        <v>2806</v>
      </c>
      <c r="V42" s="173" t="s">
        <v>2738</v>
      </c>
      <c r="W42" s="174" t="b">
        <v>1</v>
      </c>
    </row>
    <row r="43" spans="1:23">
      <c r="A43" s="66">
        <v>250425100311</v>
      </c>
      <c r="B43" s="157"/>
      <c r="C43" s="67" t="s">
        <v>1602</v>
      </c>
      <c r="D43" s="67" t="s">
        <v>2475</v>
      </c>
      <c r="E43" s="24" t="s">
        <v>9839</v>
      </c>
      <c r="F43" s="24" t="s">
        <v>9840</v>
      </c>
      <c r="G43" s="158" t="s">
        <v>1435</v>
      </c>
      <c r="H43" s="159"/>
      <c r="I43" s="160" t="s">
        <v>1403</v>
      </c>
      <c r="J43" s="179" t="s">
        <v>9841</v>
      </c>
      <c r="K43" s="162"/>
      <c r="L43" s="163"/>
      <c r="M43" s="164"/>
      <c r="N43" s="164" t="s">
        <v>2712</v>
      </c>
      <c r="O43" s="164"/>
      <c r="P43" s="164"/>
      <c r="Q43" s="164"/>
      <c r="R43" s="164"/>
      <c r="S43" s="165"/>
      <c r="T43" s="166"/>
      <c r="U43" s="68" t="s">
        <v>2806</v>
      </c>
      <c r="V43" s="166" t="s">
        <v>9759</v>
      </c>
      <c r="W43" s="167" t="b">
        <v>0</v>
      </c>
    </row>
    <row r="44" spans="1:23">
      <c r="A44" s="69">
        <v>250425153901</v>
      </c>
      <c r="B44" s="185"/>
      <c r="C44" s="25" t="s">
        <v>1067</v>
      </c>
      <c r="D44" s="25" t="s">
        <v>5209</v>
      </c>
      <c r="E44" s="26" t="s">
        <v>9842</v>
      </c>
      <c r="F44" s="26" t="s">
        <v>2274</v>
      </c>
      <c r="G44" s="181" t="s">
        <v>1435</v>
      </c>
      <c r="H44" s="186"/>
      <c r="I44" s="160" t="s">
        <v>1403</v>
      </c>
      <c r="J44" s="170" t="s">
        <v>5379</v>
      </c>
      <c r="K44" s="171" t="s">
        <v>9843</v>
      </c>
      <c r="L44" s="145"/>
      <c r="M44" s="103"/>
      <c r="N44" s="103" t="s">
        <v>5442</v>
      </c>
      <c r="O44" s="103"/>
      <c r="P44" s="103"/>
      <c r="Q44" s="103"/>
      <c r="R44" s="103"/>
      <c r="S44" s="172"/>
      <c r="T44" s="173"/>
      <c r="U44" s="70" t="s">
        <v>2806</v>
      </c>
      <c r="V44" s="173" t="s">
        <v>2274</v>
      </c>
      <c r="W44" s="174" t="b">
        <v>1</v>
      </c>
    </row>
    <row r="45" spans="1:23" ht="29">
      <c r="A45" s="69">
        <v>250425175700</v>
      </c>
      <c r="B45" s="177"/>
      <c r="C45" s="25" t="s">
        <v>1067</v>
      </c>
      <c r="D45" s="25" t="s">
        <v>5372</v>
      </c>
      <c r="E45" s="26" t="s">
        <v>9844</v>
      </c>
      <c r="F45" s="26" t="s">
        <v>2274</v>
      </c>
      <c r="G45" s="181" t="s">
        <v>1435</v>
      </c>
      <c r="H45" s="169"/>
      <c r="I45" s="160" t="s">
        <v>1403</v>
      </c>
      <c r="J45" s="182" t="s">
        <v>5446</v>
      </c>
      <c r="K45" s="171"/>
      <c r="L45" s="145"/>
      <c r="M45" s="103"/>
      <c r="N45" s="103" t="s">
        <v>5447</v>
      </c>
      <c r="O45" s="103"/>
      <c r="P45" s="103"/>
      <c r="Q45" s="103"/>
      <c r="R45" s="103"/>
      <c r="S45" s="172"/>
      <c r="T45" s="173"/>
      <c r="U45" s="70" t="s">
        <v>2806</v>
      </c>
      <c r="V45" s="173" t="s">
        <v>2274</v>
      </c>
      <c r="W45" s="174" t="b">
        <v>1</v>
      </c>
    </row>
    <row r="46" spans="1:23">
      <c r="A46" s="69">
        <v>250425200700</v>
      </c>
      <c r="B46" s="185"/>
      <c r="C46" s="25" t="s">
        <v>1602</v>
      </c>
      <c r="D46" s="25" t="s">
        <v>9755</v>
      </c>
      <c r="E46" s="26" t="s">
        <v>9845</v>
      </c>
      <c r="F46" s="26" t="s">
        <v>6452</v>
      </c>
      <c r="G46" s="181" t="s">
        <v>1435</v>
      </c>
      <c r="H46" s="186"/>
      <c r="I46" s="160" t="s">
        <v>1403</v>
      </c>
      <c r="J46" s="170" t="s">
        <v>9846</v>
      </c>
      <c r="K46" s="171"/>
      <c r="L46" s="145"/>
      <c r="M46" s="103"/>
      <c r="N46" s="103" t="s">
        <v>9847</v>
      </c>
      <c r="O46" s="103"/>
      <c r="P46" s="103"/>
      <c r="Q46" s="103"/>
      <c r="R46" s="103"/>
      <c r="S46" s="172" t="s">
        <v>1922</v>
      </c>
      <c r="T46" s="173"/>
      <c r="U46" s="70" t="s">
        <v>2806</v>
      </c>
      <c r="V46" s="173" t="s">
        <v>6452</v>
      </c>
      <c r="W46" s="174" t="b">
        <v>1</v>
      </c>
    </row>
    <row r="47" spans="1:23">
      <c r="A47" s="66">
        <v>250425200702</v>
      </c>
      <c r="B47" s="157"/>
      <c r="C47" s="67" t="s">
        <v>1602</v>
      </c>
      <c r="D47" s="67" t="s">
        <v>9755</v>
      </c>
      <c r="E47" s="24" t="s">
        <v>9848</v>
      </c>
      <c r="F47" s="24" t="s">
        <v>3630</v>
      </c>
      <c r="G47" s="158" t="s">
        <v>1435</v>
      </c>
      <c r="H47" s="159"/>
      <c r="I47" s="160" t="s">
        <v>1403</v>
      </c>
      <c r="J47" s="176" t="s">
        <v>9849</v>
      </c>
      <c r="K47" s="162"/>
      <c r="L47" s="163"/>
      <c r="M47" s="164"/>
      <c r="N47" s="164" t="s">
        <v>9850</v>
      </c>
      <c r="O47" s="164"/>
      <c r="P47" s="164"/>
      <c r="Q47" s="164"/>
      <c r="R47" s="164"/>
      <c r="S47" s="165" t="s">
        <v>1922</v>
      </c>
      <c r="T47" s="166"/>
      <c r="U47" s="68" t="s">
        <v>2806</v>
      </c>
      <c r="V47" s="166" t="s">
        <v>3630</v>
      </c>
      <c r="W47" s="167" t="b">
        <v>1</v>
      </c>
    </row>
    <row r="48" spans="1:23">
      <c r="A48" s="66">
        <v>250425200703</v>
      </c>
      <c r="B48" s="157"/>
      <c r="C48" s="67" t="s">
        <v>1602</v>
      </c>
      <c r="D48" s="67" t="s">
        <v>9755</v>
      </c>
      <c r="E48" s="24" t="s">
        <v>9851</v>
      </c>
      <c r="F48" s="24" t="s">
        <v>1908</v>
      </c>
      <c r="G48" s="158" t="s">
        <v>1435</v>
      </c>
      <c r="H48" s="159"/>
      <c r="I48" s="160" t="s">
        <v>1403</v>
      </c>
      <c r="J48" s="176" t="s">
        <v>9852</v>
      </c>
      <c r="K48" s="162"/>
      <c r="L48" s="163"/>
      <c r="M48" s="164"/>
      <c r="N48" s="164" t="s">
        <v>9853</v>
      </c>
      <c r="O48" s="164"/>
      <c r="P48" s="164"/>
      <c r="Q48" s="164"/>
      <c r="R48" s="164"/>
      <c r="S48" s="165" t="s">
        <v>1922</v>
      </c>
      <c r="T48" s="166"/>
      <c r="U48" s="68" t="s">
        <v>2806</v>
      </c>
      <c r="V48" s="166" t="s">
        <v>1908</v>
      </c>
      <c r="W48" s="167" t="b">
        <v>1</v>
      </c>
    </row>
    <row r="49" spans="1:23">
      <c r="A49" s="69">
        <v>250425200707</v>
      </c>
      <c r="B49" s="185"/>
      <c r="C49" s="25" t="s">
        <v>1602</v>
      </c>
      <c r="D49" s="25" t="s">
        <v>9755</v>
      </c>
      <c r="E49" s="26" t="s">
        <v>9854</v>
      </c>
      <c r="F49" s="26" t="s">
        <v>9855</v>
      </c>
      <c r="G49" s="181" t="s">
        <v>1435</v>
      </c>
      <c r="H49" s="186"/>
      <c r="I49" s="160" t="s">
        <v>1403</v>
      </c>
      <c r="J49" s="170" t="s">
        <v>9856</v>
      </c>
      <c r="K49" s="171"/>
      <c r="L49" s="145"/>
      <c r="M49" s="103"/>
      <c r="N49" s="103" t="s">
        <v>9857</v>
      </c>
      <c r="O49" s="103"/>
      <c r="P49" s="103"/>
      <c r="Q49" s="103"/>
      <c r="R49" s="103"/>
      <c r="S49" s="172" t="s">
        <v>1922</v>
      </c>
      <c r="T49" s="173"/>
      <c r="U49" s="70" t="s">
        <v>2806</v>
      </c>
      <c r="V49" s="173" t="s">
        <v>9855</v>
      </c>
      <c r="W49" s="174" t="b">
        <v>1</v>
      </c>
    </row>
    <row r="50" spans="1:23">
      <c r="A50" s="66">
        <v>250425201708</v>
      </c>
      <c r="B50" s="157"/>
      <c r="C50" s="67" t="s">
        <v>1602</v>
      </c>
      <c r="D50" s="67" t="s">
        <v>2140</v>
      </c>
      <c r="E50" s="24" t="s">
        <v>9858</v>
      </c>
      <c r="F50" s="24" t="s">
        <v>9859</v>
      </c>
      <c r="G50" s="158" t="s">
        <v>1435</v>
      </c>
      <c r="H50" s="159"/>
      <c r="I50" s="160" t="s">
        <v>1403</v>
      </c>
      <c r="J50" s="179" t="s">
        <v>9860</v>
      </c>
      <c r="K50" s="163"/>
      <c r="L50" s="163"/>
      <c r="M50" s="164"/>
      <c r="N50" s="164" t="s">
        <v>9861</v>
      </c>
      <c r="O50" s="164"/>
      <c r="P50" s="164"/>
      <c r="Q50" s="164"/>
      <c r="R50" s="164"/>
      <c r="S50" s="165" t="s">
        <v>1922</v>
      </c>
      <c r="T50" s="166"/>
      <c r="U50" s="68" t="s">
        <v>2806</v>
      </c>
      <c r="V50" s="166" t="s">
        <v>9859</v>
      </c>
      <c r="W50" s="167" t="b">
        <v>1</v>
      </c>
    </row>
    <row r="51" spans="1:23">
      <c r="A51" s="69">
        <v>250425201709</v>
      </c>
      <c r="B51" s="185"/>
      <c r="C51" s="25" t="s">
        <v>1602</v>
      </c>
      <c r="D51" s="25" t="s">
        <v>2140</v>
      </c>
      <c r="E51" s="26" t="s">
        <v>9862</v>
      </c>
      <c r="F51" s="26" t="s">
        <v>6800</v>
      </c>
      <c r="G51" s="181" t="s">
        <v>1435</v>
      </c>
      <c r="H51" s="186"/>
      <c r="I51" s="160" t="s">
        <v>1403</v>
      </c>
      <c r="J51" s="182" t="s">
        <v>6801</v>
      </c>
      <c r="K51" s="171"/>
      <c r="L51" s="145"/>
      <c r="M51" s="103"/>
      <c r="N51" s="103" t="s">
        <v>9863</v>
      </c>
      <c r="O51" s="103"/>
      <c r="P51" s="103"/>
      <c r="Q51" s="103"/>
      <c r="R51" s="103"/>
      <c r="S51" s="172"/>
      <c r="T51" s="173"/>
      <c r="U51" s="70" t="s">
        <v>2806</v>
      </c>
      <c r="V51" s="173" t="s">
        <v>6800</v>
      </c>
      <c r="W51" s="174" t="b">
        <v>1</v>
      </c>
    </row>
    <row r="52" spans="1:23">
      <c r="A52" s="69">
        <v>250425201710</v>
      </c>
      <c r="B52" s="185"/>
      <c r="C52" s="25" t="s">
        <v>1602</v>
      </c>
      <c r="D52" s="25" t="s">
        <v>2140</v>
      </c>
      <c r="E52" s="26" t="s">
        <v>2227</v>
      </c>
      <c r="F52" s="26" t="s">
        <v>2170</v>
      </c>
      <c r="G52" s="181" t="s">
        <v>1435</v>
      </c>
      <c r="H52" s="186"/>
      <c r="I52" s="160" t="s">
        <v>1403</v>
      </c>
      <c r="J52" s="182" t="s">
        <v>6803</v>
      </c>
      <c r="K52" s="171"/>
      <c r="L52" s="145"/>
      <c r="M52" s="103"/>
      <c r="N52" s="103" t="s">
        <v>9864</v>
      </c>
      <c r="O52" s="103"/>
      <c r="P52" s="103"/>
      <c r="Q52" s="103"/>
      <c r="R52" s="103"/>
      <c r="S52" s="172"/>
      <c r="T52" s="173"/>
      <c r="U52" s="70" t="s">
        <v>2806</v>
      </c>
      <c r="V52" s="173" t="s">
        <v>2170</v>
      </c>
      <c r="W52" s="174" t="b">
        <v>1</v>
      </c>
    </row>
    <row r="53" spans="1:23">
      <c r="A53" s="66">
        <v>250425201711</v>
      </c>
      <c r="B53" s="157"/>
      <c r="C53" s="67" t="s">
        <v>1602</v>
      </c>
      <c r="D53" s="67" t="s">
        <v>2140</v>
      </c>
      <c r="E53" s="24" t="s">
        <v>9865</v>
      </c>
      <c r="F53" s="24" t="s">
        <v>1506</v>
      </c>
      <c r="G53" s="158" t="s">
        <v>1435</v>
      </c>
      <c r="H53" s="159"/>
      <c r="I53" s="160" t="s">
        <v>1403</v>
      </c>
      <c r="J53" s="179" t="s">
        <v>6805</v>
      </c>
      <c r="K53" s="162"/>
      <c r="L53" s="163"/>
      <c r="M53" s="164"/>
      <c r="N53" s="164" t="s">
        <v>9866</v>
      </c>
      <c r="O53" s="164"/>
      <c r="P53" s="164"/>
      <c r="Q53" s="164"/>
      <c r="R53" s="164"/>
      <c r="S53" s="165"/>
      <c r="T53" s="166"/>
      <c r="U53" s="68" t="s">
        <v>2806</v>
      </c>
      <c r="V53" s="166" t="s">
        <v>1506</v>
      </c>
      <c r="W53" s="167" t="b">
        <v>1</v>
      </c>
    </row>
    <row r="54" spans="1:23" ht="29">
      <c r="A54" s="69">
        <v>250428082200</v>
      </c>
      <c r="B54" s="185"/>
      <c r="C54" s="25" t="s">
        <v>3215</v>
      </c>
      <c r="D54" s="25" t="s">
        <v>3711</v>
      </c>
      <c r="E54" s="26" t="s">
        <v>9867</v>
      </c>
      <c r="F54" s="26" t="s">
        <v>1506</v>
      </c>
      <c r="G54" s="181" t="s">
        <v>1435</v>
      </c>
      <c r="H54" s="186"/>
      <c r="I54" s="160" t="s">
        <v>1403</v>
      </c>
      <c r="J54" s="182" t="s">
        <v>9868</v>
      </c>
      <c r="K54" s="171"/>
      <c r="L54" s="145"/>
      <c r="M54" s="103"/>
      <c r="N54" s="103"/>
      <c r="O54" s="103"/>
      <c r="P54" s="103"/>
      <c r="Q54" s="103"/>
      <c r="R54" s="103"/>
      <c r="S54" s="172"/>
      <c r="T54" s="173"/>
      <c r="U54" s="70" t="s">
        <v>2806</v>
      </c>
      <c r="V54" s="173" t="s">
        <v>1506</v>
      </c>
      <c r="W54" s="174" t="b">
        <v>1</v>
      </c>
    </row>
    <row r="55" spans="1:23">
      <c r="A55" s="66">
        <v>250428082300</v>
      </c>
      <c r="B55" s="157"/>
      <c r="C55" s="67" t="s">
        <v>3215</v>
      </c>
      <c r="D55" s="67" t="s">
        <v>3711</v>
      </c>
      <c r="E55" s="24" t="s">
        <v>9869</v>
      </c>
      <c r="F55" s="24" t="s">
        <v>1506</v>
      </c>
      <c r="G55" s="158" t="s">
        <v>1435</v>
      </c>
      <c r="H55" s="159"/>
      <c r="I55" s="160" t="s">
        <v>1403</v>
      </c>
      <c r="J55" s="179" t="s">
        <v>9870</v>
      </c>
      <c r="K55" s="162"/>
      <c r="L55" s="163"/>
      <c r="M55" s="164"/>
      <c r="N55" s="164"/>
      <c r="O55" s="164"/>
      <c r="P55" s="164"/>
      <c r="Q55" s="164"/>
      <c r="R55" s="164"/>
      <c r="S55" s="165"/>
      <c r="T55" s="166"/>
      <c r="U55" s="68" t="s">
        <v>2806</v>
      </c>
      <c r="V55" s="166" t="s">
        <v>1506</v>
      </c>
      <c r="W55" s="167" t="b">
        <v>1</v>
      </c>
    </row>
    <row r="56" spans="1:23">
      <c r="A56" s="69">
        <v>250428082400</v>
      </c>
      <c r="B56" s="185"/>
      <c r="C56" s="25" t="s">
        <v>3215</v>
      </c>
      <c r="D56" s="25" t="s">
        <v>3716</v>
      </c>
      <c r="E56" s="26" t="s">
        <v>9871</v>
      </c>
      <c r="F56" s="26" t="s">
        <v>6734</v>
      </c>
      <c r="G56" s="181" t="s">
        <v>1435</v>
      </c>
      <c r="H56" s="186"/>
      <c r="I56" s="160" t="s">
        <v>1403</v>
      </c>
      <c r="J56" s="170" t="s">
        <v>9872</v>
      </c>
      <c r="K56" s="171"/>
      <c r="L56" s="145"/>
      <c r="M56" s="103"/>
      <c r="N56" s="103"/>
      <c r="O56" s="103"/>
      <c r="P56" s="103"/>
      <c r="Q56" s="103"/>
      <c r="R56" s="103"/>
      <c r="S56" s="172"/>
      <c r="T56" s="173"/>
      <c r="U56" s="70" t="s">
        <v>2806</v>
      </c>
      <c r="V56" s="173" t="s">
        <v>6734</v>
      </c>
      <c r="W56" s="174" t="b">
        <v>1</v>
      </c>
    </row>
    <row r="57" spans="1:23">
      <c r="A57" s="66">
        <v>250428082500</v>
      </c>
      <c r="B57" s="157"/>
      <c r="C57" s="67" t="s">
        <v>3215</v>
      </c>
      <c r="D57" s="67" t="s">
        <v>3711</v>
      </c>
      <c r="E57" s="24" t="s">
        <v>9873</v>
      </c>
      <c r="F57" s="24" t="s">
        <v>6861</v>
      </c>
      <c r="G57" s="158" t="s">
        <v>1435</v>
      </c>
      <c r="H57" s="159"/>
      <c r="I57" s="160" t="s">
        <v>1403</v>
      </c>
      <c r="J57" s="179" t="s">
        <v>9874</v>
      </c>
      <c r="K57" s="162"/>
      <c r="L57" s="163"/>
      <c r="M57" s="164"/>
      <c r="N57" s="164"/>
      <c r="O57" s="164"/>
      <c r="P57" s="164"/>
      <c r="Q57" s="164"/>
      <c r="R57" s="164"/>
      <c r="S57" s="165"/>
      <c r="T57" s="166"/>
      <c r="U57" s="68" t="s">
        <v>2806</v>
      </c>
      <c r="V57" s="166" t="s">
        <v>6861</v>
      </c>
      <c r="W57" s="167" t="b">
        <v>1</v>
      </c>
    </row>
    <row r="58" spans="1:23">
      <c r="A58" s="69">
        <v>250428083100</v>
      </c>
      <c r="B58" s="185"/>
      <c r="C58" s="25" t="s">
        <v>1602</v>
      </c>
      <c r="D58" s="25" t="s">
        <v>1603</v>
      </c>
      <c r="E58" s="26" t="s">
        <v>9875</v>
      </c>
      <c r="F58" s="26" t="s">
        <v>1506</v>
      </c>
      <c r="G58" s="168" t="s">
        <v>1435</v>
      </c>
      <c r="H58" s="186"/>
      <c r="I58" s="160" t="s">
        <v>1403</v>
      </c>
      <c r="J58" s="170" t="s">
        <v>9876</v>
      </c>
      <c r="K58" s="171"/>
      <c r="L58" s="145"/>
      <c r="M58" s="103"/>
      <c r="N58" s="103"/>
      <c r="O58" s="103"/>
      <c r="P58" s="103"/>
      <c r="Q58" s="103"/>
      <c r="R58" s="103"/>
      <c r="S58" s="172"/>
      <c r="T58" s="173"/>
      <c r="U58" s="70" t="str">
        <f>IF(ISERROR(VLOOKUP($A58,MSG_Export!$A$3:$A$1833,1,FALSE)),"ABSENT EXPORT","")</f>
        <v>ABSENT EXPORT</v>
      </c>
      <c r="V58" s="173" t="str">
        <f>IFERROR(VLOOKUP($F58,#REF!,1,FALSE),IFERROR(VLOOKUP($F58,Codeset!$A$1:$A$1946,1,FALSE),IFERROR(VLOOKUP($F58,TypesStructures!$A$2:$A$2008,1,FALSE),"ERREUR")))</f>
        <v>ERREUR</v>
      </c>
      <c r="W58" s="174" t="b">
        <f>EXACT(V58,F58)</f>
        <v>0</v>
      </c>
    </row>
    <row r="59" spans="1:23" ht="29">
      <c r="A59" s="69">
        <v>250527100003</v>
      </c>
      <c r="B59" s="185"/>
      <c r="C59" s="25" t="s">
        <v>1067</v>
      </c>
      <c r="D59" s="25" t="s">
        <v>5711</v>
      </c>
      <c r="E59" s="26" t="s">
        <v>9877</v>
      </c>
      <c r="F59" s="26" t="s">
        <v>3427</v>
      </c>
      <c r="G59" s="181" t="s">
        <v>1435</v>
      </c>
      <c r="H59" s="190"/>
      <c r="I59" s="160" t="s">
        <v>1403</v>
      </c>
      <c r="J59" s="182" t="s">
        <v>9878</v>
      </c>
      <c r="K59" s="189"/>
      <c r="L59" s="145"/>
      <c r="M59" s="103"/>
      <c r="N59" s="103"/>
      <c r="O59" s="103"/>
      <c r="P59" s="103"/>
      <c r="Q59" s="103"/>
      <c r="R59" s="103"/>
      <c r="S59" s="172"/>
      <c r="T59" s="173"/>
      <c r="U59" s="70" t="s">
        <v>2806</v>
      </c>
      <c r="V59" s="173" t="s">
        <v>3427</v>
      </c>
      <c r="W59" s="174" t="b">
        <v>1</v>
      </c>
    </row>
    <row r="60" spans="1:23">
      <c r="A60" s="69">
        <v>250527100009</v>
      </c>
      <c r="B60" s="185"/>
      <c r="C60" s="25" t="s">
        <v>3215</v>
      </c>
      <c r="D60" s="25" t="s">
        <v>3761</v>
      </c>
      <c r="E60" s="26" t="s">
        <v>9879</v>
      </c>
      <c r="F60" s="26" t="s">
        <v>2079</v>
      </c>
      <c r="G60" s="181" t="s">
        <v>1463</v>
      </c>
      <c r="H60" s="190"/>
      <c r="I60" s="160" t="s">
        <v>1403</v>
      </c>
      <c r="J60" s="182" t="s">
        <v>9880</v>
      </c>
      <c r="K60" s="189"/>
      <c r="L60" s="145"/>
      <c r="M60" s="103"/>
      <c r="N60" s="103"/>
      <c r="O60" s="103"/>
      <c r="P60" s="103"/>
      <c r="Q60" s="103"/>
      <c r="R60" s="103"/>
      <c r="S60" s="172"/>
      <c r="T60" s="173"/>
      <c r="U60" s="70" t="s">
        <v>2806</v>
      </c>
      <c r="V60" s="173" t="s">
        <v>2079</v>
      </c>
      <c r="W60" s="174" t="b">
        <v>1</v>
      </c>
    </row>
    <row r="61" spans="1:23">
      <c r="A61" s="69">
        <v>250527100010</v>
      </c>
      <c r="B61" s="185"/>
      <c r="C61" s="25" t="s">
        <v>3215</v>
      </c>
      <c r="D61" s="25" t="s">
        <v>3761</v>
      </c>
      <c r="E61" s="26" t="s">
        <v>9881</v>
      </c>
      <c r="F61" s="26" t="s">
        <v>6571</v>
      </c>
      <c r="G61" s="181" t="s">
        <v>1463</v>
      </c>
      <c r="H61" s="190"/>
      <c r="I61" s="160" t="s">
        <v>1403</v>
      </c>
      <c r="J61" s="182" t="s">
        <v>9882</v>
      </c>
      <c r="K61" s="189"/>
      <c r="L61" s="145"/>
      <c r="M61" s="103"/>
      <c r="N61" s="103" t="s">
        <v>9883</v>
      </c>
      <c r="O61" s="103"/>
      <c r="P61" s="103"/>
      <c r="Q61" s="103"/>
      <c r="R61" s="103"/>
      <c r="S61" s="172"/>
      <c r="T61" s="173"/>
      <c r="U61" s="70" t="s">
        <v>2806</v>
      </c>
      <c r="V61" s="173" t="s">
        <v>6571</v>
      </c>
      <c r="W61" s="174" t="b">
        <v>1</v>
      </c>
    </row>
    <row r="62" spans="1:23">
      <c r="A62" s="66">
        <v>250527100011</v>
      </c>
      <c r="B62" s="157"/>
      <c r="C62" s="67" t="s">
        <v>3215</v>
      </c>
      <c r="D62" s="67" t="s">
        <v>3761</v>
      </c>
      <c r="E62" s="24" t="s">
        <v>9884</v>
      </c>
      <c r="F62" s="24" t="s">
        <v>6719</v>
      </c>
      <c r="G62" s="158" t="s">
        <v>1463</v>
      </c>
      <c r="H62" s="190"/>
      <c r="I62" s="160" t="s">
        <v>1403</v>
      </c>
      <c r="J62" s="179" t="s">
        <v>9885</v>
      </c>
      <c r="K62" s="180"/>
      <c r="L62" s="163"/>
      <c r="M62" s="164"/>
      <c r="N62" s="164" t="s">
        <v>9886</v>
      </c>
      <c r="O62" s="164"/>
      <c r="P62" s="164"/>
      <c r="Q62" s="164"/>
      <c r="R62" s="164"/>
      <c r="S62" s="165"/>
      <c r="T62" s="166"/>
      <c r="U62" s="68" t="s">
        <v>2806</v>
      </c>
      <c r="V62" s="166" t="s">
        <v>6719</v>
      </c>
      <c r="W62" s="167" t="b">
        <v>1</v>
      </c>
    </row>
    <row r="63" spans="1:23">
      <c r="A63" s="66">
        <v>250527100012</v>
      </c>
      <c r="B63" s="157"/>
      <c r="C63" s="67" t="s">
        <v>3215</v>
      </c>
      <c r="D63" s="67" t="s">
        <v>3761</v>
      </c>
      <c r="E63" s="24" t="s">
        <v>9887</v>
      </c>
      <c r="F63" s="24" t="s">
        <v>4039</v>
      </c>
      <c r="G63" s="158" t="s">
        <v>1463</v>
      </c>
      <c r="H63" s="190"/>
      <c r="I63" s="160" t="s">
        <v>1403</v>
      </c>
      <c r="J63" s="179" t="s">
        <v>9888</v>
      </c>
      <c r="K63" s="180"/>
      <c r="L63" s="163"/>
      <c r="M63" s="164"/>
      <c r="N63" s="164" t="s">
        <v>9889</v>
      </c>
      <c r="O63" s="164"/>
      <c r="P63" s="164"/>
      <c r="Q63" s="164"/>
      <c r="R63" s="164"/>
      <c r="S63" s="165"/>
      <c r="T63" s="166"/>
      <c r="U63" s="68" t="s">
        <v>2806</v>
      </c>
      <c r="V63" s="166" t="s">
        <v>4039</v>
      </c>
      <c r="W63" s="167" t="b">
        <v>1</v>
      </c>
    </row>
    <row r="64" spans="1:23">
      <c r="A64" s="69">
        <v>250527100017</v>
      </c>
      <c r="B64" s="185"/>
      <c r="C64" s="25" t="s">
        <v>3215</v>
      </c>
      <c r="D64" s="25" t="s">
        <v>3740</v>
      </c>
      <c r="E64" s="26" t="s">
        <v>9879</v>
      </c>
      <c r="F64" s="26" t="s">
        <v>2079</v>
      </c>
      <c r="G64" s="181" t="s">
        <v>1463</v>
      </c>
      <c r="H64" s="190"/>
      <c r="I64" s="160" t="s">
        <v>1403</v>
      </c>
      <c r="J64" s="182" t="s">
        <v>9890</v>
      </c>
      <c r="K64" s="189"/>
      <c r="L64" s="145"/>
      <c r="M64" s="103"/>
      <c r="N64" s="103"/>
      <c r="O64" s="103"/>
      <c r="P64" s="103"/>
      <c r="Q64" s="103"/>
      <c r="R64" s="103"/>
      <c r="S64" s="172"/>
      <c r="T64" s="173"/>
      <c r="U64" s="70" t="s">
        <v>2806</v>
      </c>
      <c r="V64" s="173" t="s">
        <v>2079</v>
      </c>
      <c r="W64" s="174" t="b">
        <v>1</v>
      </c>
    </row>
    <row r="65" spans="1:23">
      <c r="A65" s="69">
        <v>250527100018</v>
      </c>
      <c r="B65" s="185"/>
      <c r="C65" s="25" t="s">
        <v>3215</v>
      </c>
      <c r="D65" s="25" t="s">
        <v>3740</v>
      </c>
      <c r="E65" s="26" t="s">
        <v>9881</v>
      </c>
      <c r="F65" s="26" t="s">
        <v>6571</v>
      </c>
      <c r="G65" s="181" t="s">
        <v>1463</v>
      </c>
      <c r="H65" s="190"/>
      <c r="I65" s="160" t="s">
        <v>1403</v>
      </c>
      <c r="J65" s="182" t="s">
        <v>9891</v>
      </c>
      <c r="K65" s="189"/>
      <c r="L65" s="145"/>
      <c r="M65" s="103"/>
      <c r="N65" s="103"/>
      <c r="O65" s="103"/>
      <c r="P65" s="103"/>
      <c r="Q65" s="103"/>
      <c r="R65" s="103"/>
      <c r="S65" s="172"/>
      <c r="T65" s="173"/>
      <c r="U65" s="70" t="s">
        <v>2806</v>
      </c>
      <c r="V65" s="173" t="s">
        <v>6571</v>
      </c>
      <c r="W65" s="174" t="b">
        <v>1</v>
      </c>
    </row>
    <row r="66" spans="1:23">
      <c r="A66" s="66">
        <v>250527100019</v>
      </c>
      <c r="B66" s="157"/>
      <c r="C66" s="67" t="s">
        <v>3215</v>
      </c>
      <c r="D66" s="67" t="s">
        <v>3740</v>
      </c>
      <c r="E66" s="24" t="s">
        <v>9884</v>
      </c>
      <c r="F66" s="24" t="s">
        <v>6719</v>
      </c>
      <c r="G66" s="158" t="s">
        <v>1463</v>
      </c>
      <c r="H66" s="190"/>
      <c r="I66" s="160" t="s">
        <v>1403</v>
      </c>
      <c r="J66" s="179" t="s">
        <v>9892</v>
      </c>
      <c r="K66" s="180"/>
      <c r="L66" s="163"/>
      <c r="M66" s="164"/>
      <c r="N66" s="164"/>
      <c r="O66" s="164"/>
      <c r="P66" s="164"/>
      <c r="Q66" s="164"/>
      <c r="R66" s="164"/>
      <c r="S66" s="165"/>
      <c r="T66" s="166"/>
      <c r="U66" s="68" t="s">
        <v>2806</v>
      </c>
      <c r="V66" s="166" t="s">
        <v>6719</v>
      </c>
      <c r="W66" s="167" t="b">
        <v>1</v>
      </c>
    </row>
    <row r="67" spans="1:23">
      <c r="A67" s="66">
        <v>250527100020</v>
      </c>
      <c r="B67" s="157"/>
      <c r="C67" s="67" t="s">
        <v>3215</v>
      </c>
      <c r="D67" s="67" t="s">
        <v>3740</v>
      </c>
      <c r="E67" s="24" t="s">
        <v>9887</v>
      </c>
      <c r="F67" s="24" t="s">
        <v>4039</v>
      </c>
      <c r="G67" s="158" t="s">
        <v>1463</v>
      </c>
      <c r="H67" s="190"/>
      <c r="I67" s="160" t="s">
        <v>1403</v>
      </c>
      <c r="J67" s="179" t="s">
        <v>9893</v>
      </c>
      <c r="K67" s="180"/>
      <c r="L67" s="163"/>
      <c r="M67" s="164"/>
      <c r="N67" s="164"/>
      <c r="O67" s="164"/>
      <c r="P67" s="164"/>
      <c r="Q67" s="164"/>
      <c r="R67" s="164"/>
      <c r="S67" s="165"/>
      <c r="T67" s="166"/>
      <c r="U67" s="68" t="s">
        <v>2806</v>
      </c>
      <c r="V67" s="166" t="s">
        <v>4039</v>
      </c>
      <c r="W67" s="167" t="b">
        <v>1</v>
      </c>
    </row>
    <row r="68" spans="1:23">
      <c r="A68" s="69">
        <v>250528120100</v>
      </c>
      <c r="B68" s="185"/>
      <c r="C68" s="25" t="s">
        <v>3215</v>
      </c>
      <c r="D68" s="25" t="s">
        <v>3216</v>
      </c>
      <c r="E68" s="26" t="s">
        <v>9894</v>
      </c>
      <c r="F68" s="26" t="s">
        <v>1617</v>
      </c>
      <c r="G68" s="181" t="s">
        <v>1435</v>
      </c>
      <c r="H68" s="186"/>
      <c r="I68" s="160" t="s">
        <v>1403</v>
      </c>
      <c r="J68" s="182" t="s">
        <v>9895</v>
      </c>
      <c r="K68" s="171"/>
      <c r="L68" s="145"/>
      <c r="M68" s="103"/>
      <c r="N68" s="103"/>
      <c r="O68" s="103"/>
      <c r="P68" s="103"/>
      <c r="Q68" s="103"/>
      <c r="R68" s="103"/>
      <c r="S68" s="172"/>
      <c r="T68" s="173"/>
      <c r="U68" s="70" t="s">
        <v>2806</v>
      </c>
      <c r="V68" s="173" t="s">
        <v>1617</v>
      </c>
      <c r="W68" s="174" t="b">
        <v>1</v>
      </c>
    </row>
    <row r="69" spans="1:23">
      <c r="A69" s="66">
        <v>250602162000</v>
      </c>
      <c r="B69" s="157"/>
      <c r="C69" s="67" t="s">
        <v>1067</v>
      </c>
      <c r="D69" s="67" t="s">
        <v>5711</v>
      </c>
      <c r="E69" s="24" t="s">
        <v>1663</v>
      </c>
      <c r="F69" s="24" t="s">
        <v>1664</v>
      </c>
      <c r="G69" s="158" t="s">
        <v>1435</v>
      </c>
      <c r="H69" s="159"/>
      <c r="I69" s="160" t="s">
        <v>1403</v>
      </c>
      <c r="J69" s="179" t="s">
        <v>1665</v>
      </c>
      <c r="K69" s="162"/>
      <c r="L69" s="163"/>
      <c r="M69" s="164"/>
      <c r="N69" s="164" t="s">
        <v>9896</v>
      </c>
      <c r="O69" s="164"/>
      <c r="P69" s="164"/>
      <c r="Q69" s="164"/>
      <c r="R69" s="164"/>
      <c r="S69" s="165"/>
      <c r="T69" s="166"/>
      <c r="U69" s="68" t="s">
        <v>2806</v>
      </c>
      <c r="V69" s="166" t="s">
        <v>1664</v>
      </c>
      <c r="W69" s="167" t="b">
        <v>1</v>
      </c>
    </row>
    <row r="70" spans="1:23">
      <c r="A70" s="66">
        <v>250617141808</v>
      </c>
      <c r="B70" s="157"/>
      <c r="C70" s="67" t="s">
        <v>3215</v>
      </c>
      <c r="D70" s="67" t="s">
        <v>3711</v>
      </c>
      <c r="E70" s="178" t="s">
        <v>9897</v>
      </c>
      <c r="F70" s="24" t="s">
        <v>1438</v>
      </c>
      <c r="G70" s="158" t="s">
        <v>1435</v>
      </c>
      <c r="H70" s="190"/>
      <c r="I70" s="160" t="s">
        <v>1403</v>
      </c>
      <c r="J70" s="179" t="s">
        <v>9898</v>
      </c>
      <c r="K70" s="162"/>
      <c r="L70" s="163"/>
      <c r="M70" s="164"/>
      <c r="N70" s="164"/>
      <c r="O70" s="164"/>
      <c r="P70" s="164"/>
      <c r="Q70" s="164"/>
      <c r="R70" s="164"/>
      <c r="S70" s="165"/>
      <c r="T70" s="166"/>
      <c r="U70" s="68" t="s">
        <v>2806</v>
      </c>
      <c r="V70" s="166" t="s">
        <v>1438</v>
      </c>
      <c r="W70" s="167" t="b">
        <v>1</v>
      </c>
    </row>
    <row r="71" spans="1:23">
      <c r="A71" s="69">
        <v>250617141810</v>
      </c>
      <c r="B71" s="185"/>
      <c r="C71" s="25" t="s">
        <v>3215</v>
      </c>
      <c r="D71" s="25" t="s">
        <v>3711</v>
      </c>
      <c r="E71" s="115" t="s">
        <v>9899</v>
      </c>
      <c r="F71" s="26" t="s">
        <v>1438</v>
      </c>
      <c r="G71" s="181" t="s">
        <v>1435</v>
      </c>
      <c r="H71" s="190"/>
      <c r="I71" s="160" t="s">
        <v>1403</v>
      </c>
      <c r="J71" s="182" t="s">
        <v>9900</v>
      </c>
      <c r="K71" s="171"/>
      <c r="L71" s="145"/>
      <c r="M71" s="103"/>
      <c r="N71" s="103"/>
      <c r="O71" s="103"/>
      <c r="P71" s="103"/>
      <c r="Q71" s="103"/>
      <c r="R71" s="103"/>
      <c r="S71" s="172"/>
      <c r="T71" s="173"/>
      <c r="U71" s="70" t="s">
        <v>2806</v>
      </c>
      <c r="V71" s="173" t="s">
        <v>1438</v>
      </c>
      <c r="W71" s="174" t="b">
        <v>1</v>
      </c>
    </row>
    <row r="72" spans="1:23">
      <c r="A72" s="66">
        <v>250704193600</v>
      </c>
      <c r="B72" s="157"/>
      <c r="C72" s="67" t="s">
        <v>3215</v>
      </c>
      <c r="D72" s="67" t="s">
        <v>3216</v>
      </c>
      <c r="E72" s="24" t="s">
        <v>9901</v>
      </c>
      <c r="F72" s="24" t="s">
        <v>3786</v>
      </c>
      <c r="G72" s="158" t="s">
        <v>1435</v>
      </c>
      <c r="H72" s="159"/>
      <c r="I72" s="160" t="s">
        <v>1403</v>
      </c>
      <c r="J72" s="179" t="s">
        <v>9902</v>
      </c>
      <c r="K72" s="162"/>
      <c r="L72" s="163"/>
      <c r="M72" s="164"/>
      <c r="N72" s="164"/>
      <c r="O72" s="164"/>
      <c r="P72" s="164"/>
      <c r="Q72" s="164"/>
      <c r="R72" s="164"/>
      <c r="S72" s="165"/>
      <c r="T72" s="166"/>
      <c r="U72" s="68" t="s">
        <v>2806</v>
      </c>
      <c r="V72" s="166" t="s">
        <v>3786</v>
      </c>
      <c r="W72" s="167" t="b">
        <v>1</v>
      </c>
    </row>
    <row r="73" spans="1:23">
      <c r="A73" s="69">
        <v>250704193800</v>
      </c>
      <c r="B73" s="185"/>
      <c r="C73" s="25" t="s">
        <v>3215</v>
      </c>
      <c r="D73" s="25" t="s">
        <v>3216</v>
      </c>
      <c r="E73" s="26" t="s">
        <v>9903</v>
      </c>
      <c r="F73" s="26" t="s">
        <v>6449</v>
      </c>
      <c r="G73" s="181" t="s">
        <v>1435</v>
      </c>
      <c r="H73" s="186"/>
      <c r="I73" s="160" t="s">
        <v>1403</v>
      </c>
      <c r="J73" s="182" t="s">
        <v>9904</v>
      </c>
      <c r="K73" s="171"/>
      <c r="L73" s="145"/>
      <c r="M73" s="103"/>
      <c r="N73" s="103"/>
      <c r="O73" s="103"/>
      <c r="P73" s="103"/>
      <c r="Q73" s="103"/>
      <c r="R73" s="103"/>
      <c r="S73" s="172"/>
      <c r="T73" s="173"/>
      <c r="U73" s="70" t="s">
        <v>2806</v>
      </c>
      <c r="V73" s="173" t="s">
        <v>6449</v>
      </c>
      <c r="W73" s="174" t="b">
        <v>1</v>
      </c>
    </row>
    <row r="74" spans="1:23">
      <c r="A74" s="66">
        <v>250704193900</v>
      </c>
      <c r="B74" s="157"/>
      <c r="C74" s="67" t="s">
        <v>3215</v>
      </c>
      <c r="D74" s="67" t="s">
        <v>3216</v>
      </c>
      <c r="E74" s="24" t="s">
        <v>9905</v>
      </c>
      <c r="F74" s="24" t="s">
        <v>2095</v>
      </c>
      <c r="G74" s="158" t="s">
        <v>1435</v>
      </c>
      <c r="H74" s="159"/>
      <c r="I74" s="160" t="s">
        <v>1403</v>
      </c>
      <c r="J74" s="179" t="s">
        <v>9906</v>
      </c>
      <c r="K74" s="162"/>
      <c r="L74" s="163"/>
      <c r="M74" s="164"/>
      <c r="N74" s="164"/>
      <c r="O74" s="164"/>
      <c r="P74" s="164"/>
      <c r="Q74" s="164"/>
      <c r="R74" s="164"/>
      <c r="S74" s="165"/>
      <c r="T74" s="166"/>
      <c r="U74" s="68" t="s">
        <v>2806</v>
      </c>
      <c r="V74" s="166" t="s">
        <v>2095</v>
      </c>
      <c r="W74" s="167" t="b">
        <v>1</v>
      </c>
    </row>
    <row r="75" spans="1:23">
      <c r="A75" s="69">
        <v>250704194100</v>
      </c>
      <c r="B75" s="185"/>
      <c r="C75" s="25" t="s">
        <v>3215</v>
      </c>
      <c r="D75" s="25" t="s">
        <v>3216</v>
      </c>
      <c r="E75" s="26" t="s">
        <v>9907</v>
      </c>
      <c r="F75" s="26" t="s">
        <v>1617</v>
      </c>
      <c r="G75" s="181" t="s">
        <v>1435</v>
      </c>
      <c r="H75" s="186"/>
      <c r="I75" s="160" t="s">
        <v>1403</v>
      </c>
      <c r="J75" s="182" t="s">
        <v>9908</v>
      </c>
      <c r="K75" s="171"/>
      <c r="L75" s="145"/>
      <c r="M75" s="103"/>
      <c r="N75" s="103"/>
      <c r="O75" s="103"/>
      <c r="P75" s="103"/>
      <c r="Q75" s="103"/>
      <c r="R75" s="103"/>
      <c r="S75" s="172"/>
      <c r="T75" s="173"/>
      <c r="U75" s="70" t="s">
        <v>2806</v>
      </c>
      <c r="V75" s="173" t="s">
        <v>1617</v>
      </c>
      <c r="W75" s="174" t="b">
        <v>1</v>
      </c>
    </row>
    <row r="76" spans="1:23">
      <c r="A76" s="69">
        <v>250704194300</v>
      </c>
      <c r="B76" s="185"/>
      <c r="C76" s="25" t="s">
        <v>3215</v>
      </c>
      <c r="D76" s="25" t="s">
        <v>3216</v>
      </c>
      <c r="E76" s="26" t="s">
        <v>9909</v>
      </c>
      <c r="F76" s="26" t="s">
        <v>6456</v>
      </c>
      <c r="G76" s="181" t="s">
        <v>1435</v>
      </c>
      <c r="H76" s="186"/>
      <c r="I76" s="160" t="s">
        <v>1403</v>
      </c>
      <c r="J76" s="182" t="s">
        <v>9910</v>
      </c>
      <c r="K76" s="171"/>
      <c r="L76" s="145"/>
      <c r="M76" s="103"/>
      <c r="N76" s="103"/>
      <c r="O76" s="103"/>
      <c r="P76" s="103"/>
      <c r="Q76" s="103"/>
      <c r="R76" s="103"/>
      <c r="S76" s="172"/>
      <c r="T76" s="173"/>
      <c r="U76" s="70" t="s">
        <v>2806</v>
      </c>
      <c r="V76" s="173" t="s">
        <v>6456</v>
      </c>
      <c r="W76" s="174" t="b">
        <v>1</v>
      </c>
    </row>
    <row r="77" spans="1:23">
      <c r="A77" s="66">
        <v>250707163000</v>
      </c>
      <c r="B77" s="157"/>
      <c r="C77" s="67" t="s">
        <v>1067</v>
      </c>
      <c r="D77" s="67" t="s">
        <v>5372</v>
      </c>
      <c r="E77" s="24" t="s">
        <v>5215</v>
      </c>
      <c r="F77" s="24" t="s">
        <v>1919</v>
      </c>
      <c r="G77" s="158" t="s">
        <v>1435</v>
      </c>
      <c r="H77" s="159"/>
      <c r="I77" s="160" t="s">
        <v>1403</v>
      </c>
      <c r="J77" s="179" t="s">
        <v>9911</v>
      </c>
      <c r="K77" s="162"/>
      <c r="L77" s="163"/>
      <c r="M77" s="164"/>
      <c r="N77" s="164" t="s">
        <v>9912</v>
      </c>
      <c r="O77" s="164"/>
      <c r="P77" s="164"/>
      <c r="Q77" s="164"/>
      <c r="R77" s="164"/>
      <c r="S77" s="165"/>
      <c r="T77" s="166"/>
      <c r="U77" s="68" t="s">
        <v>2806</v>
      </c>
      <c r="V77" s="166" t="s">
        <v>1919</v>
      </c>
      <c r="W77" s="167" t="b">
        <v>1</v>
      </c>
    </row>
    <row r="78" spans="1:23">
      <c r="A78" s="69">
        <v>250708180900</v>
      </c>
      <c r="B78" s="185"/>
      <c r="C78" s="25" t="s">
        <v>3215</v>
      </c>
      <c r="D78" s="25" t="s">
        <v>3711</v>
      </c>
      <c r="E78" s="26" t="s">
        <v>9913</v>
      </c>
      <c r="F78" s="26" t="s">
        <v>1768</v>
      </c>
      <c r="G78" s="181" t="s">
        <v>1435</v>
      </c>
      <c r="H78" s="186"/>
      <c r="I78" s="160" t="s">
        <v>1403</v>
      </c>
      <c r="J78" s="191" t="s">
        <v>2965</v>
      </c>
      <c r="K78" s="171"/>
      <c r="L78" s="145"/>
      <c r="M78" s="103"/>
      <c r="N78" s="103" t="s">
        <v>9733</v>
      </c>
      <c r="O78" s="103"/>
      <c r="P78" s="103"/>
      <c r="Q78" s="103"/>
      <c r="R78" s="103"/>
      <c r="S78" s="172"/>
      <c r="T78" s="173"/>
      <c r="U78" s="70" t="s">
        <v>2806</v>
      </c>
      <c r="V78" s="173" t="s">
        <v>1768</v>
      </c>
      <c r="W78" s="174" t="b">
        <v>1</v>
      </c>
    </row>
    <row r="79" spans="1:23">
      <c r="A79" s="69">
        <v>250717102629</v>
      </c>
      <c r="B79" s="185"/>
      <c r="C79" s="25" t="s">
        <v>3215</v>
      </c>
      <c r="D79" s="25" t="s">
        <v>4004</v>
      </c>
      <c r="E79" s="26" t="s">
        <v>9914</v>
      </c>
      <c r="F79" s="26" t="s">
        <v>1472</v>
      </c>
      <c r="G79" s="181" t="s">
        <v>1435</v>
      </c>
      <c r="H79" s="186"/>
      <c r="I79" s="192" t="s">
        <v>1403</v>
      </c>
      <c r="J79" s="170" t="s">
        <v>9915</v>
      </c>
      <c r="K79" s="171"/>
      <c r="L79" s="145"/>
      <c r="M79" s="103"/>
      <c r="N79" s="103"/>
      <c r="O79" s="103"/>
      <c r="P79" s="103"/>
      <c r="Q79" s="103"/>
      <c r="R79" s="103"/>
      <c r="S79" s="172"/>
      <c r="T79" s="173"/>
      <c r="U79" s="70" t="s">
        <v>2806</v>
      </c>
      <c r="V79" s="173" t="s">
        <v>1472</v>
      </c>
      <c r="W79" s="174" t="b">
        <v>1</v>
      </c>
    </row>
    <row r="80" spans="1:23">
      <c r="A80" s="69">
        <v>250721160500</v>
      </c>
      <c r="B80" s="185"/>
      <c r="C80" s="25" t="s">
        <v>1602</v>
      </c>
      <c r="D80" s="25" t="s">
        <v>2475</v>
      </c>
      <c r="E80" s="26" t="s">
        <v>3384</v>
      </c>
      <c r="F80" s="26" t="s">
        <v>1671</v>
      </c>
      <c r="G80" s="181" t="s">
        <v>1435</v>
      </c>
      <c r="H80" s="186"/>
      <c r="I80" s="160" t="s">
        <v>1403</v>
      </c>
      <c r="J80" s="26" t="s">
        <v>3385</v>
      </c>
      <c r="K80" s="171"/>
      <c r="L80" s="145"/>
      <c r="M80" s="103"/>
      <c r="N80" s="103"/>
      <c r="O80" s="103"/>
      <c r="P80" s="103"/>
      <c r="Q80" s="103"/>
      <c r="R80" s="103"/>
      <c r="S80" s="172"/>
      <c r="T80" s="173"/>
      <c r="U80" s="70" t="s">
        <v>2806</v>
      </c>
      <c r="V80" s="173" t="s">
        <v>1671</v>
      </c>
      <c r="W80" s="174" t="b">
        <v>1</v>
      </c>
    </row>
    <row r="81" spans="1:23">
      <c r="A81" s="66">
        <v>250721161902</v>
      </c>
      <c r="B81" s="157"/>
      <c r="C81" s="67" t="s">
        <v>3215</v>
      </c>
      <c r="D81" s="67" t="s">
        <v>3716</v>
      </c>
      <c r="E81" s="24" t="s">
        <v>9916</v>
      </c>
      <c r="F81" s="24" t="s">
        <v>1768</v>
      </c>
      <c r="G81" s="158" t="s">
        <v>1435</v>
      </c>
      <c r="H81" s="159"/>
      <c r="I81" s="160" t="s">
        <v>1403</v>
      </c>
      <c r="J81" s="161" t="s">
        <v>9917</v>
      </c>
      <c r="K81" s="162"/>
      <c r="L81" s="163"/>
      <c r="M81" s="164"/>
      <c r="N81" s="164"/>
      <c r="O81" s="164"/>
      <c r="P81" s="164"/>
      <c r="Q81" s="164"/>
      <c r="R81" s="164"/>
      <c r="S81" s="165"/>
      <c r="T81" s="166"/>
      <c r="U81" s="68" t="s">
        <v>2806</v>
      </c>
      <c r="V81" s="166" t="s">
        <v>1768</v>
      </c>
      <c r="W81" s="167" t="b">
        <v>1</v>
      </c>
    </row>
    <row r="82" spans="1:23">
      <c r="A82" s="69">
        <v>250721161905</v>
      </c>
      <c r="B82" s="185"/>
      <c r="C82" s="25" t="s">
        <v>3215</v>
      </c>
      <c r="D82" s="25" t="s">
        <v>3953</v>
      </c>
      <c r="E82" s="26" t="s">
        <v>9916</v>
      </c>
      <c r="F82" s="26" t="s">
        <v>1768</v>
      </c>
      <c r="G82" s="181" t="s">
        <v>1435</v>
      </c>
      <c r="H82" s="186"/>
      <c r="I82" s="160" t="s">
        <v>1403</v>
      </c>
      <c r="J82" s="187" t="s">
        <v>9917</v>
      </c>
      <c r="K82" s="171"/>
      <c r="L82" s="145"/>
      <c r="M82" s="103"/>
      <c r="N82" s="103"/>
      <c r="O82" s="103"/>
      <c r="P82" s="103"/>
      <c r="Q82" s="103"/>
      <c r="R82" s="103"/>
      <c r="S82" s="172"/>
      <c r="T82" s="173"/>
      <c r="U82" s="70" t="s">
        <v>2806</v>
      </c>
      <c r="V82" s="173" t="s">
        <v>1768</v>
      </c>
      <c r="W82" s="174" t="b">
        <v>1</v>
      </c>
    </row>
    <row r="83" spans="1:23">
      <c r="A83" s="69">
        <v>250721161906</v>
      </c>
      <c r="B83" s="185"/>
      <c r="C83" s="25" t="s">
        <v>1602</v>
      </c>
      <c r="D83" s="25" t="s">
        <v>9918</v>
      </c>
      <c r="E83" s="26" t="s">
        <v>9919</v>
      </c>
      <c r="F83" s="26" t="s">
        <v>1506</v>
      </c>
      <c r="G83" s="181" t="s">
        <v>1435</v>
      </c>
      <c r="H83" s="186"/>
      <c r="I83" s="160" t="s">
        <v>1403</v>
      </c>
      <c r="J83" s="187" t="s">
        <v>9920</v>
      </c>
      <c r="K83" s="171"/>
      <c r="L83" s="145"/>
      <c r="M83" s="103"/>
      <c r="N83" s="103"/>
      <c r="O83" s="103"/>
      <c r="P83" s="103"/>
      <c r="Q83" s="103"/>
      <c r="R83" s="103"/>
      <c r="S83" s="172"/>
      <c r="T83" s="173"/>
      <c r="U83" s="70" t="s">
        <v>2806</v>
      </c>
      <c r="V83" s="173" t="s">
        <v>1506</v>
      </c>
      <c r="W83" s="174" t="b">
        <v>1</v>
      </c>
    </row>
    <row r="84" spans="1:23">
      <c r="A84" s="66">
        <v>250721161908</v>
      </c>
      <c r="B84" s="157"/>
      <c r="C84" s="67" t="s">
        <v>1602</v>
      </c>
      <c r="D84" s="67" t="s">
        <v>1603</v>
      </c>
      <c r="E84" s="24" t="s">
        <v>9921</v>
      </c>
      <c r="F84" s="24" t="s">
        <v>1506</v>
      </c>
      <c r="G84" s="158" t="s">
        <v>1435</v>
      </c>
      <c r="H84" s="159"/>
      <c r="I84" s="160" t="s">
        <v>1403</v>
      </c>
      <c r="J84" s="161" t="s">
        <v>1621</v>
      </c>
      <c r="K84" s="162"/>
      <c r="L84" s="163"/>
      <c r="M84" s="164"/>
      <c r="N84" s="164"/>
      <c r="O84" s="164"/>
      <c r="P84" s="164"/>
      <c r="Q84" s="164"/>
      <c r="R84" s="164"/>
      <c r="S84" s="165"/>
      <c r="T84" s="166"/>
      <c r="U84" s="68" t="s">
        <v>2806</v>
      </c>
      <c r="V84" s="166" t="s">
        <v>1506</v>
      </c>
      <c r="W84" s="167" t="b">
        <v>1</v>
      </c>
    </row>
    <row r="85" spans="1:23">
      <c r="A85" s="66">
        <v>250721161919</v>
      </c>
      <c r="B85" s="157"/>
      <c r="C85" s="67" t="s">
        <v>1602</v>
      </c>
      <c r="D85" s="67" t="s">
        <v>9918</v>
      </c>
      <c r="E85" s="24" t="s">
        <v>9922</v>
      </c>
      <c r="F85" s="24" t="s">
        <v>2357</v>
      </c>
      <c r="G85" s="158" t="s">
        <v>1435</v>
      </c>
      <c r="H85" s="159"/>
      <c r="I85" s="160" t="s">
        <v>1403</v>
      </c>
      <c r="J85" s="161" t="s">
        <v>9923</v>
      </c>
      <c r="K85" s="162"/>
      <c r="L85" s="163"/>
      <c r="M85" s="164"/>
      <c r="N85" s="164"/>
      <c r="O85" s="164"/>
      <c r="P85" s="164"/>
      <c r="Q85" s="164"/>
      <c r="R85" s="164"/>
      <c r="S85" s="165"/>
      <c r="T85" s="166"/>
      <c r="U85" s="68" t="s">
        <v>2806</v>
      </c>
      <c r="V85" s="166" t="s">
        <v>2357</v>
      </c>
      <c r="W85" s="167" t="b">
        <v>1</v>
      </c>
    </row>
    <row r="86" spans="1:23">
      <c r="A86" s="69">
        <v>250721161925</v>
      </c>
      <c r="B86" s="185"/>
      <c r="C86" s="25" t="s">
        <v>3215</v>
      </c>
      <c r="D86" s="25" t="s">
        <v>3953</v>
      </c>
      <c r="E86" s="26" t="s">
        <v>3684</v>
      </c>
      <c r="F86" s="26" t="s">
        <v>1456</v>
      </c>
      <c r="G86" s="181" t="s">
        <v>1435</v>
      </c>
      <c r="H86" s="186"/>
      <c r="I86" s="160" t="s">
        <v>1403</v>
      </c>
      <c r="J86" s="187" t="s">
        <v>9924</v>
      </c>
      <c r="K86" s="171"/>
      <c r="L86" s="145"/>
      <c r="M86" s="103"/>
      <c r="N86" s="103"/>
      <c r="O86" s="103"/>
      <c r="P86" s="103"/>
      <c r="Q86" s="103"/>
      <c r="R86" s="103"/>
      <c r="S86" s="172"/>
      <c r="T86" s="173"/>
      <c r="U86" s="70" t="s">
        <v>2806</v>
      </c>
      <c r="V86" s="173" t="s">
        <v>1456</v>
      </c>
      <c r="W86" s="174" t="b">
        <v>1</v>
      </c>
    </row>
    <row r="87" spans="1:23">
      <c r="A87" s="66">
        <v>250721161926</v>
      </c>
      <c r="B87" s="157"/>
      <c r="C87" s="67" t="s">
        <v>3215</v>
      </c>
      <c r="D87" s="67" t="s">
        <v>3953</v>
      </c>
      <c r="E87" s="24" t="s">
        <v>3680</v>
      </c>
      <c r="F87" s="24" t="s">
        <v>1456</v>
      </c>
      <c r="G87" s="158" t="s">
        <v>1435</v>
      </c>
      <c r="H87" s="159"/>
      <c r="I87" s="160" t="s">
        <v>1403</v>
      </c>
      <c r="J87" s="161" t="s">
        <v>9925</v>
      </c>
      <c r="K87" s="162"/>
      <c r="L87" s="163"/>
      <c r="M87" s="164"/>
      <c r="N87" s="164"/>
      <c r="O87" s="164"/>
      <c r="P87" s="164"/>
      <c r="Q87" s="164"/>
      <c r="R87" s="164"/>
      <c r="S87" s="165"/>
      <c r="T87" s="166"/>
      <c r="U87" s="68" t="s">
        <v>2806</v>
      </c>
      <c r="V87" s="166" t="s">
        <v>1456</v>
      </c>
      <c r="W87" s="167" t="b">
        <v>1</v>
      </c>
    </row>
    <row r="88" spans="1:23">
      <c r="A88" s="69">
        <v>250827114700</v>
      </c>
      <c r="B88" s="185"/>
      <c r="C88" s="25" t="s">
        <v>3215</v>
      </c>
      <c r="D88" s="25" t="s">
        <v>4004</v>
      </c>
      <c r="E88" s="26" t="s">
        <v>9926</v>
      </c>
      <c r="F88" s="26" t="s">
        <v>1919</v>
      </c>
      <c r="G88" s="181" t="s">
        <v>1435</v>
      </c>
      <c r="H88" s="186"/>
      <c r="I88" s="160" t="s">
        <v>1403</v>
      </c>
      <c r="J88" s="26" t="s">
        <v>9927</v>
      </c>
      <c r="K88" s="141" t="s">
        <v>9928</v>
      </c>
      <c r="L88" s="145"/>
      <c r="M88" s="103" t="s">
        <v>9929</v>
      </c>
      <c r="N88" s="103" t="s">
        <v>9930</v>
      </c>
      <c r="O88" s="103"/>
      <c r="P88" s="103"/>
      <c r="Q88" s="103"/>
      <c r="R88" s="103"/>
      <c r="S88" s="172"/>
      <c r="T88" s="173"/>
      <c r="U88" s="70" t="s">
        <v>2806</v>
      </c>
      <c r="V88" s="173" t="s">
        <v>1919</v>
      </c>
      <c r="W88" s="174" t="b">
        <v>1</v>
      </c>
    </row>
    <row r="89" spans="1:23">
      <c r="A89" s="66">
        <v>250827120000</v>
      </c>
      <c r="B89" s="157"/>
      <c r="C89" s="67" t="s">
        <v>3215</v>
      </c>
      <c r="D89" s="67" t="s">
        <v>4004</v>
      </c>
      <c r="E89" s="24" t="s">
        <v>9931</v>
      </c>
      <c r="F89" s="24" t="s">
        <v>6518</v>
      </c>
      <c r="G89" s="158" t="s">
        <v>1435</v>
      </c>
      <c r="H89" s="159"/>
      <c r="I89" s="160" t="s">
        <v>1403</v>
      </c>
      <c r="J89" s="24" t="s">
        <v>2454</v>
      </c>
      <c r="K89" s="148" t="s">
        <v>6847</v>
      </c>
      <c r="L89" s="163"/>
      <c r="M89" s="164" t="s">
        <v>9932</v>
      </c>
      <c r="N89" s="164" t="s">
        <v>9933</v>
      </c>
      <c r="O89" s="164"/>
      <c r="P89" s="164"/>
      <c r="Q89" s="164"/>
      <c r="R89" s="164"/>
      <c r="S89" s="165"/>
      <c r="T89" s="166"/>
      <c r="U89" s="68" t="s">
        <v>2806</v>
      </c>
      <c r="V89" s="166" t="s">
        <v>6518</v>
      </c>
      <c r="W89" s="167" t="b">
        <v>1</v>
      </c>
    </row>
    <row r="90" spans="1:23">
      <c r="A90" s="66">
        <v>250827120500</v>
      </c>
      <c r="B90" s="157"/>
      <c r="C90" s="67" t="s">
        <v>3215</v>
      </c>
      <c r="D90" s="67" t="s">
        <v>4004</v>
      </c>
      <c r="E90" s="24" t="s">
        <v>9934</v>
      </c>
      <c r="F90" s="24" t="s">
        <v>1456</v>
      </c>
      <c r="G90" s="158" t="s">
        <v>1435</v>
      </c>
      <c r="H90" s="159"/>
      <c r="I90" s="160" t="s">
        <v>1403</v>
      </c>
      <c r="J90" s="24" t="s">
        <v>6848</v>
      </c>
      <c r="K90" s="162"/>
      <c r="L90" s="163"/>
      <c r="M90" s="164" t="s">
        <v>9935</v>
      </c>
      <c r="N90" s="164" t="s">
        <v>9936</v>
      </c>
      <c r="O90" s="164"/>
      <c r="P90" s="164"/>
      <c r="Q90" s="164"/>
      <c r="R90" s="164"/>
      <c r="S90" s="165"/>
      <c r="T90" s="166"/>
      <c r="U90" s="68" t="s">
        <v>2806</v>
      </c>
      <c r="V90" s="166" t="s">
        <v>1456</v>
      </c>
      <c r="W90" s="167" t="b">
        <v>1</v>
      </c>
    </row>
    <row r="91" spans="1:23" ht="58">
      <c r="A91" s="104">
        <v>250919145600</v>
      </c>
      <c r="B91" s="59" t="s">
        <v>1430</v>
      </c>
      <c r="C91" s="193" t="s">
        <v>1602</v>
      </c>
      <c r="D91" s="193" t="s">
        <v>1603</v>
      </c>
      <c r="E91" s="194" t="s">
        <v>9937</v>
      </c>
      <c r="F91" s="195" t="s">
        <v>1506</v>
      </c>
      <c r="G91" s="196" t="s">
        <v>1435</v>
      </c>
      <c r="H91" s="60"/>
      <c r="I91" s="160" t="s">
        <v>1403</v>
      </c>
      <c r="J91" s="197" t="s">
        <v>9938</v>
      </c>
      <c r="K91" s="198"/>
      <c r="L91" s="199"/>
      <c r="M91" s="96"/>
      <c r="N91" s="96"/>
      <c r="O91" s="96"/>
      <c r="P91" s="96"/>
      <c r="Q91" s="96"/>
      <c r="R91" s="96"/>
      <c r="S91" s="200"/>
      <c r="T91" s="201"/>
      <c r="U91" s="202" t="s">
        <v>2806</v>
      </c>
      <c r="V91" s="201" t="s">
        <v>1506</v>
      </c>
      <c r="W91" s="201" t="b">
        <v>1</v>
      </c>
    </row>
  </sheetData>
  <conditionalFormatting sqref="V2:V85 W2:W90">
    <cfRule type="cellIs" dxfId="3" priority="3" operator="equal">
      <formula>"ERREUR"</formula>
    </cfRule>
  </conditionalFormatting>
  <conditionalFormatting sqref="V91:W91">
    <cfRule type="cellIs" dxfId="2" priority="2" operator="equal">
      <formula>"ERREUR"</formula>
    </cfRule>
  </conditionalFormatting>
  <conditionalFormatting sqref="W2:W90">
    <cfRule type="cellIs" dxfId="1" priority="4" operator="equal">
      <formula>FALSE</formula>
    </cfRule>
  </conditionalFormatting>
  <conditionalFormatting sqref="W91">
    <cfRule type="cellIs" dxfId="0" priority="1" operator="equal">
      <formula>FALSE</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1C0B-48EF-470B-9D20-D86262FC4B84}">
  <sheetPr codeName="Feuil20"/>
  <dimension ref="A1:B1582"/>
  <sheetViews>
    <sheetView workbookViewId="0">
      <selection activeCell="B6" sqref="B6"/>
    </sheetView>
  </sheetViews>
  <sheetFormatPr baseColWidth="10" defaultColWidth="11.453125" defaultRowHeight="14.5"/>
  <cols>
    <col min="1" max="1" width="17.1796875" style="3" customWidth="1"/>
    <col min="2" max="2" width="72.81640625" customWidth="1"/>
  </cols>
  <sheetData>
    <row r="1" spans="1:2">
      <c r="A1" s="33" t="s">
        <v>9939</v>
      </c>
      <c r="B1" s="33" t="s">
        <v>4</v>
      </c>
    </row>
    <row r="2" spans="1:2">
      <c r="A2" s="4" t="s">
        <v>1431</v>
      </c>
      <c r="B2" s="9"/>
    </row>
    <row r="3" spans="1:2">
      <c r="A3" s="4" t="s">
        <v>1453</v>
      </c>
      <c r="B3" s="9" t="s">
        <v>9940</v>
      </c>
    </row>
    <row r="4" spans="1:2" ht="58">
      <c r="A4" s="4" t="s">
        <v>1602</v>
      </c>
      <c r="B4" s="9" t="s">
        <v>9941</v>
      </c>
    </row>
    <row r="5" spans="1:2">
      <c r="A5" s="4" t="s">
        <v>3102</v>
      </c>
      <c r="B5" s="9" t="s">
        <v>9942</v>
      </c>
    </row>
    <row r="6" spans="1:2" ht="43.5">
      <c r="A6" s="4" t="s">
        <v>3215</v>
      </c>
      <c r="B6" s="9" t="s">
        <v>9943</v>
      </c>
    </row>
    <row r="7" spans="1:2">
      <c r="A7" s="4" t="s">
        <v>4352</v>
      </c>
      <c r="B7" s="9"/>
    </row>
    <row r="8" spans="1:2" ht="29">
      <c r="A8" s="4" t="s">
        <v>1420</v>
      </c>
      <c r="B8" s="9" t="s">
        <v>9944</v>
      </c>
    </row>
    <row r="9" spans="1:2" ht="43.5">
      <c r="A9" s="4" t="s">
        <v>1067</v>
      </c>
      <c r="B9" s="9" t="s">
        <v>9945</v>
      </c>
    </row>
    <row r="10" spans="1:2">
      <c r="A10"/>
    </row>
    <row r="11" spans="1:2">
      <c r="A11"/>
    </row>
    <row r="12" spans="1:2">
      <c r="A12"/>
    </row>
    <row r="13" spans="1:2">
      <c r="A13"/>
    </row>
    <row r="14" spans="1:2">
      <c r="A14"/>
    </row>
    <row r="15" spans="1:2">
      <c r="A15"/>
    </row>
    <row r="16" spans="1:2">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row r="1419" spans="1:1">
      <c r="A1419"/>
    </row>
    <row r="1420" spans="1:1">
      <c r="A1420"/>
    </row>
    <row r="1421" spans="1:1">
      <c r="A1421"/>
    </row>
    <row r="1422" spans="1:1">
      <c r="A1422"/>
    </row>
    <row r="1423" spans="1:1">
      <c r="A1423"/>
    </row>
    <row r="1424" spans="1:1">
      <c r="A1424"/>
    </row>
    <row r="1425" spans="1:1">
      <c r="A1425"/>
    </row>
    <row r="1426" spans="1:1">
      <c r="A1426"/>
    </row>
    <row r="1427" spans="1:1">
      <c r="A1427"/>
    </row>
    <row r="1428" spans="1:1">
      <c r="A1428"/>
    </row>
    <row r="1429" spans="1:1">
      <c r="A1429"/>
    </row>
    <row r="1430" spans="1:1">
      <c r="A1430"/>
    </row>
    <row r="1431" spans="1:1">
      <c r="A1431"/>
    </row>
    <row r="1432" spans="1:1">
      <c r="A1432"/>
    </row>
    <row r="1433" spans="1:1">
      <c r="A1433"/>
    </row>
    <row r="1434" spans="1:1">
      <c r="A1434"/>
    </row>
    <row r="1435" spans="1:1">
      <c r="A1435"/>
    </row>
    <row r="1436" spans="1:1">
      <c r="A1436"/>
    </row>
    <row r="1437" spans="1:1">
      <c r="A1437"/>
    </row>
    <row r="1438" spans="1:1">
      <c r="A1438"/>
    </row>
    <row r="1439" spans="1:1">
      <c r="A1439"/>
    </row>
    <row r="1440" spans="1:1">
      <c r="A1440"/>
    </row>
    <row r="1441" spans="1:1">
      <c r="A1441"/>
    </row>
    <row r="1442" spans="1:1">
      <c r="A1442"/>
    </row>
    <row r="1443" spans="1:1">
      <c r="A1443"/>
    </row>
    <row r="1444" spans="1:1">
      <c r="A1444"/>
    </row>
    <row r="1445" spans="1:1">
      <c r="A1445"/>
    </row>
    <row r="1446" spans="1:1">
      <c r="A1446"/>
    </row>
    <row r="1447" spans="1:1">
      <c r="A1447"/>
    </row>
    <row r="1448" spans="1:1">
      <c r="A1448"/>
    </row>
    <row r="1449" spans="1:1">
      <c r="A1449"/>
    </row>
    <row r="1450" spans="1:1">
      <c r="A1450"/>
    </row>
    <row r="1451" spans="1:1">
      <c r="A1451"/>
    </row>
    <row r="1452" spans="1:1">
      <c r="A1452"/>
    </row>
    <row r="1453" spans="1:1">
      <c r="A1453"/>
    </row>
    <row r="1454" spans="1:1">
      <c r="A1454"/>
    </row>
    <row r="1455" spans="1:1">
      <c r="A1455"/>
    </row>
    <row r="1456" spans="1:1">
      <c r="A1456"/>
    </row>
    <row r="1457" spans="1:1">
      <c r="A1457"/>
    </row>
    <row r="1458" spans="1:1">
      <c r="A1458"/>
    </row>
    <row r="1459" spans="1:1">
      <c r="A1459"/>
    </row>
    <row r="1460" spans="1:1">
      <c r="A1460"/>
    </row>
    <row r="1461" spans="1:1">
      <c r="A1461"/>
    </row>
    <row r="1462" spans="1:1">
      <c r="A1462"/>
    </row>
    <row r="1463" spans="1:1">
      <c r="A1463"/>
    </row>
    <row r="1464" spans="1:1">
      <c r="A1464"/>
    </row>
    <row r="1465" spans="1:1">
      <c r="A1465"/>
    </row>
    <row r="1466" spans="1:1">
      <c r="A1466"/>
    </row>
    <row r="1467" spans="1:1">
      <c r="A1467"/>
    </row>
    <row r="1468" spans="1:1">
      <c r="A1468"/>
    </row>
    <row r="1469" spans="1:1">
      <c r="A1469"/>
    </row>
    <row r="1470" spans="1:1">
      <c r="A1470"/>
    </row>
    <row r="1471" spans="1:1">
      <c r="A1471"/>
    </row>
    <row r="1472" spans="1:1">
      <c r="A1472"/>
    </row>
    <row r="1473" spans="1:1">
      <c r="A1473"/>
    </row>
    <row r="1474" spans="1:1">
      <c r="A1474"/>
    </row>
    <row r="1475" spans="1:1">
      <c r="A1475"/>
    </row>
    <row r="1476" spans="1:1">
      <c r="A1476"/>
    </row>
    <row r="1477" spans="1:1">
      <c r="A1477"/>
    </row>
    <row r="1478" spans="1:1">
      <c r="A1478"/>
    </row>
    <row r="1479" spans="1:1">
      <c r="A1479"/>
    </row>
    <row r="1480" spans="1:1">
      <c r="A1480"/>
    </row>
    <row r="1481" spans="1:1">
      <c r="A1481"/>
    </row>
    <row r="1482" spans="1:1">
      <c r="A1482"/>
    </row>
    <row r="1483" spans="1:1">
      <c r="A1483"/>
    </row>
    <row r="1484" spans="1:1">
      <c r="A1484"/>
    </row>
    <row r="1485" spans="1:1">
      <c r="A1485"/>
    </row>
    <row r="1486" spans="1:1">
      <c r="A1486"/>
    </row>
    <row r="1487" spans="1:1">
      <c r="A1487"/>
    </row>
    <row r="1488" spans="1:1">
      <c r="A1488"/>
    </row>
    <row r="1489" spans="1:1">
      <c r="A1489"/>
    </row>
    <row r="1490" spans="1:1">
      <c r="A1490"/>
    </row>
    <row r="1491" spans="1:1">
      <c r="A1491"/>
    </row>
    <row r="1492" spans="1:1">
      <c r="A1492"/>
    </row>
    <row r="1493" spans="1:1">
      <c r="A1493"/>
    </row>
    <row r="1494" spans="1:1">
      <c r="A1494"/>
    </row>
    <row r="1495" spans="1:1">
      <c r="A1495"/>
    </row>
    <row r="1496" spans="1:1">
      <c r="A1496"/>
    </row>
    <row r="1497" spans="1:1">
      <c r="A1497"/>
    </row>
    <row r="1498" spans="1:1">
      <c r="A1498"/>
    </row>
    <row r="1499" spans="1:1">
      <c r="A1499"/>
    </row>
    <row r="1500" spans="1:1">
      <c r="A1500"/>
    </row>
    <row r="1501" spans="1:1">
      <c r="A1501"/>
    </row>
    <row r="1502" spans="1:1">
      <c r="A1502"/>
    </row>
    <row r="1503" spans="1:1">
      <c r="A1503"/>
    </row>
    <row r="1504" spans="1:1">
      <c r="A1504"/>
    </row>
    <row r="1505" spans="1:1">
      <c r="A1505"/>
    </row>
    <row r="1506" spans="1:1">
      <c r="A1506"/>
    </row>
    <row r="1507" spans="1:1">
      <c r="A1507"/>
    </row>
    <row r="1508" spans="1:1">
      <c r="A1508"/>
    </row>
    <row r="1509" spans="1:1">
      <c r="A1509"/>
    </row>
    <row r="1510" spans="1:1">
      <c r="A1510"/>
    </row>
    <row r="1511" spans="1:1">
      <c r="A1511"/>
    </row>
    <row r="1512" spans="1:1">
      <c r="A1512"/>
    </row>
    <row r="1513" spans="1:1">
      <c r="A1513"/>
    </row>
    <row r="1514" spans="1:1">
      <c r="A1514"/>
    </row>
    <row r="1515" spans="1:1">
      <c r="A1515"/>
    </row>
    <row r="1516" spans="1:1">
      <c r="A1516"/>
    </row>
    <row r="1517" spans="1:1">
      <c r="A1517"/>
    </row>
    <row r="1518" spans="1:1">
      <c r="A1518"/>
    </row>
    <row r="1519" spans="1:1">
      <c r="A1519"/>
    </row>
    <row r="1520" spans="1:1">
      <c r="A1520"/>
    </row>
    <row r="1521" spans="1:1">
      <c r="A1521"/>
    </row>
    <row r="1522" spans="1:1">
      <c r="A1522"/>
    </row>
    <row r="1523" spans="1:1">
      <c r="A1523"/>
    </row>
    <row r="1524" spans="1:1">
      <c r="A1524"/>
    </row>
    <row r="1525" spans="1:1">
      <c r="A1525"/>
    </row>
    <row r="1526" spans="1:1">
      <c r="A1526"/>
    </row>
    <row r="1527" spans="1:1">
      <c r="A1527"/>
    </row>
    <row r="1528" spans="1:1">
      <c r="A1528"/>
    </row>
    <row r="1529" spans="1:1">
      <c r="A1529"/>
    </row>
    <row r="1530" spans="1:1">
      <c r="A1530"/>
    </row>
    <row r="1531" spans="1:1">
      <c r="A1531"/>
    </row>
    <row r="1532" spans="1:1">
      <c r="A1532"/>
    </row>
    <row r="1533" spans="1:1">
      <c r="A1533"/>
    </row>
    <row r="1534" spans="1:1">
      <c r="A1534"/>
    </row>
    <row r="1535" spans="1:1">
      <c r="A1535"/>
    </row>
    <row r="1536" spans="1:1">
      <c r="A1536"/>
    </row>
    <row r="1537" spans="1:1">
      <c r="A1537"/>
    </row>
    <row r="1538" spans="1:1">
      <c r="A1538"/>
    </row>
    <row r="1539" spans="1:1">
      <c r="A1539"/>
    </row>
    <row r="1540" spans="1:1">
      <c r="A1540"/>
    </row>
    <row r="1541" spans="1:1">
      <c r="A1541"/>
    </row>
    <row r="1542" spans="1:1">
      <c r="A1542"/>
    </row>
    <row r="1543" spans="1:1">
      <c r="A1543"/>
    </row>
    <row r="1544" spans="1:1">
      <c r="A1544"/>
    </row>
    <row r="1545" spans="1:1">
      <c r="A1545"/>
    </row>
    <row r="1546" spans="1:1">
      <c r="A1546"/>
    </row>
    <row r="1547" spans="1:1">
      <c r="A1547"/>
    </row>
    <row r="1548" spans="1:1">
      <c r="A1548"/>
    </row>
    <row r="1549" spans="1:1">
      <c r="A1549"/>
    </row>
    <row r="1550" spans="1:1">
      <c r="A1550"/>
    </row>
    <row r="1551" spans="1:1">
      <c r="A1551"/>
    </row>
    <row r="1552" spans="1:1">
      <c r="A1552"/>
    </row>
    <row r="1553" spans="1:1">
      <c r="A1553"/>
    </row>
    <row r="1554" spans="1:1">
      <c r="A1554"/>
    </row>
    <row r="1555" spans="1:1">
      <c r="A1555"/>
    </row>
    <row r="1556" spans="1:1">
      <c r="A1556"/>
    </row>
    <row r="1557" spans="1:1">
      <c r="A1557"/>
    </row>
    <row r="1558" spans="1:1">
      <c r="A1558"/>
    </row>
    <row r="1559" spans="1:1">
      <c r="A1559"/>
    </row>
    <row r="1560" spans="1:1">
      <c r="A1560"/>
    </row>
    <row r="1561" spans="1:1">
      <c r="A1561"/>
    </row>
    <row r="1562" spans="1:1">
      <c r="A1562"/>
    </row>
    <row r="1563" spans="1:1">
      <c r="A1563"/>
    </row>
    <row r="1564" spans="1:1">
      <c r="A1564"/>
    </row>
    <row r="1565" spans="1:1">
      <c r="A1565"/>
    </row>
    <row r="1566" spans="1:1">
      <c r="A1566"/>
    </row>
    <row r="1567" spans="1:1">
      <c r="A1567"/>
    </row>
    <row r="1568" spans="1:1">
      <c r="A1568"/>
    </row>
    <row r="1569" spans="1:1">
      <c r="A1569"/>
    </row>
    <row r="1570" spans="1:1">
      <c r="A1570"/>
    </row>
    <row r="1571" spans="1:1">
      <c r="A1571"/>
    </row>
    <row r="1572" spans="1:1">
      <c r="A1572"/>
    </row>
    <row r="1573" spans="1:1">
      <c r="A1573"/>
    </row>
    <row r="1574" spans="1:1">
      <c r="A1574"/>
    </row>
    <row r="1575" spans="1:1">
      <c r="A1575"/>
    </row>
    <row r="1576" spans="1:1">
      <c r="A1576"/>
    </row>
    <row r="1577" spans="1:1">
      <c r="A1577"/>
    </row>
    <row r="1578" spans="1:1">
      <c r="A1578"/>
    </row>
    <row r="1579" spans="1:1">
      <c r="A1579"/>
    </row>
    <row r="1580" spans="1:1">
      <c r="A1580"/>
    </row>
    <row r="1581" spans="1:1">
      <c r="A1581"/>
    </row>
    <row r="1582" spans="1:1">
      <c r="A158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6BCA-14CC-43E0-8C7E-B6969855BD3D}">
  <sheetPr codeName="Feuil28"/>
  <dimension ref="A1:C1582"/>
  <sheetViews>
    <sheetView workbookViewId="0">
      <selection activeCell="C4" sqref="C4"/>
    </sheetView>
  </sheetViews>
  <sheetFormatPr baseColWidth="10" defaultColWidth="11.453125" defaultRowHeight="14.5"/>
  <cols>
    <col min="1" max="1" width="17.1796875" style="3" customWidth="1"/>
    <col min="2" max="2" width="37.1796875" customWidth="1"/>
    <col min="3" max="3" width="72.81640625" customWidth="1"/>
  </cols>
  <sheetData>
    <row r="1" spans="1:3">
      <c r="A1" s="33" t="s">
        <v>9939</v>
      </c>
      <c r="B1" s="33" t="s">
        <v>1389</v>
      </c>
      <c r="C1" s="33" t="s">
        <v>4</v>
      </c>
    </row>
    <row r="2" spans="1:3">
      <c r="A2" s="4" t="s">
        <v>1431</v>
      </c>
      <c r="B2" s="4" t="s">
        <v>1432</v>
      </c>
    </row>
    <row r="3" spans="1:3">
      <c r="A3" s="4" t="s">
        <v>1431</v>
      </c>
      <c r="B3" s="4" t="s">
        <v>1446</v>
      </c>
    </row>
    <row r="4" spans="1:3">
      <c r="A4" s="4" t="s">
        <v>1453</v>
      </c>
      <c r="B4" s="4" t="s">
        <v>1454</v>
      </c>
    </row>
    <row r="5" spans="1:3">
      <c r="A5" s="4" t="s">
        <v>1602</v>
      </c>
      <c r="B5" s="4" t="s">
        <v>1603</v>
      </c>
    </row>
    <row r="6" spans="1:3">
      <c r="A6" s="4" t="s">
        <v>1602</v>
      </c>
      <c r="B6" s="4" t="s">
        <v>1454</v>
      </c>
    </row>
    <row r="7" spans="1:3">
      <c r="A7" s="4" t="s">
        <v>1602</v>
      </c>
      <c r="B7" s="4" t="s">
        <v>1712</v>
      </c>
    </row>
    <row r="8" spans="1:3">
      <c r="A8" s="4" t="s">
        <v>1602</v>
      </c>
      <c r="B8" s="4" t="s">
        <v>1739</v>
      </c>
    </row>
    <row r="9" spans="1:3">
      <c r="A9" s="4" t="s">
        <v>1602</v>
      </c>
      <c r="B9" s="4" t="s">
        <v>1830</v>
      </c>
    </row>
    <row r="10" spans="1:3">
      <c r="A10" s="4" t="s">
        <v>1602</v>
      </c>
      <c r="B10" s="4" t="s">
        <v>1977</v>
      </c>
    </row>
    <row r="11" spans="1:3">
      <c r="A11" s="4" t="s">
        <v>1602</v>
      </c>
      <c r="B11" s="4" t="s">
        <v>1989</v>
      </c>
    </row>
    <row r="12" spans="1:3">
      <c r="A12" s="4" t="s">
        <v>1602</v>
      </c>
      <c r="B12" s="4" t="s">
        <v>2007</v>
      </c>
    </row>
    <row r="13" spans="1:3">
      <c r="A13" s="4" t="s">
        <v>1602</v>
      </c>
      <c r="B13" s="4" t="s">
        <v>2040</v>
      </c>
    </row>
    <row r="14" spans="1:3">
      <c r="A14" s="4" t="s">
        <v>1602</v>
      </c>
      <c r="B14" s="4" t="s">
        <v>2065</v>
      </c>
    </row>
    <row r="15" spans="1:3">
      <c r="A15" s="4" t="s">
        <v>1602</v>
      </c>
      <c r="B15" s="4" t="s">
        <v>2117</v>
      </c>
    </row>
    <row r="16" spans="1:3">
      <c r="A16" s="4" t="s">
        <v>1602</v>
      </c>
      <c r="B16" s="4" t="s">
        <v>2140</v>
      </c>
    </row>
    <row r="17" spans="1:3">
      <c r="A17" s="4" t="s">
        <v>1602</v>
      </c>
      <c r="B17" s="4" t="s">
        <v>2355</v>
      </c>
    </row>
    <row r="18" spans="1:3">
      <c r="A18" s="4" t="s">
        <v>1602</v>
      </c>
      <c r="B18" s="4" t="s">
        <v>2436</v>
      </c>
    </row>
    <row r="19" spans="1:3">
      <c r="A19" s="4" t="s">
        <v>1602</v>
      </c>
      <c r="B19" s="4" t="s">
        <v>2475</v>
      </c>
    </row>
    <row r="20" spans="1:3">
      <c r="A20" s="4" t="s">
        <v>1602</v>
      </c>
      <c r="B20" s="4" t="s">
        <v>3064</v>
      </c>
    </row>
    <row r="21" spans="1:3">
      <c r="A21" s="4" t="s">
        <v>1602</v>
      </c>
      <c r="B21" s="4" t="s">
        <v>3091</v>
      </c>
    </row>
    <row r="22" spans="1:3">
      <c r="A22" s="4" t="s">
        <v>3102</v>
      </c>
      <c r="B22" s="4" t="s">
        <v>3103</v>
      </c>
    </row>
    <row r="23" spans="1:3">
      <c r="A23" s="4" t="s">
        <v>3102</v>
      </c>
      <c r="B23" s="4" t="s">
        <v>3111</v>
      </c>
    </row>
    <row r="24" spans="1:3">
      <c r="A24" s="4" t="s">
        <v>3102</v>
      </c>
      <c r="B24" s="4" t="s">
        <v>3132</v>
      </c>
    </row>
    <row r="25" spans="1:3">
      <c r="A25" s="4" t="s">
        <v>3215</v>
      </c>
      <c r="B25" s="4" t="s">
        <v>3216</v>
      </c>
      <c r="C25" t="s">
        <v>9946</v>
      </c>
    </row>
    <row r="26" spans="1:3">
      <c r="A26" s="4" t="s">
        <v>3215</v>
      </c>
      <c r="B26" s="4" t="s">
        <v>3286</v>
      </c>
      <c r="C26" t="s">
        <v>9947</v>
      </c>
    </row>
    <row r="27" spans="1:3">
      <c r="A27" s="4" t="s">
        <v>3215</v>
      </c>
      <c r="B27" s="4" t="s">
        <v>3565</v>
      </c>
    </row>
    <row r="28" spans="1:3">
      <c r="A28" s="4" t="s">
        <v>3215</v>
      </c>
      <c r="B28" s="4" t="s">
        <v>3604</v>
      </c>
    </row>
    <row r="29" spans="1:3">
      <c r="A29" s="4" t="s">
        <v>3215</v>
      </c>
      <c r="B29" s="4" t="s">
        <v>4387</v>
      </c>
    </row>
    <row r="30" spans="1:3">
      <c r="A30" s="4" t="s">
        <v>3215</v>
      </c>
      <c r="B30" s="4" t="s">
        <v>3657</v>
      </c>
      <c r="C30" t="s">
        <v>9948</v>
      </c>
    </row>
    <row r="31" spans="1:3">
      <c r="A31" s="4" t="s">
        <v>3215</v>
      </c>
      <c r="B31" s="4" t="s">
        <v>3658</v>
      </c>
      <c r="C31" t="s">
        <v>9949</v>
      </c>
    </row>
    <row r="32" spans="1:3">
      <c r="A32" s="4" t="s">
        <v>3215</v>
      </c>
      <c r="B32" s="4" t="s">
        <v>3662</v>
      </c>
    </row>
    <row r="33" spans="1:3">
      <c r="A33" s="4" t="s">
        <v>3215</v>
      </c>
      <c r="B33" s="4" t="s">
        <v>3686</v>
      </c>
    </row>
    <row r="34" spans="1:3">
      <c r="A34" s="4" t="s">
        <v>3215</v>
      </c>
      <c r="B34" s="4" t="s">
        <v>3703</v>
      </c>
    </row>
    <row r="35" spans="1:3">
      <c r="A35" s="4" t="s">
        <v>3215</v>
      </c>
      <c r="B35" s="4" t="s">
        <v>3711</v>
      </c>
      <c r="C35" t="s">
        <v>9950</v>
      </c>
    </row>
    <row r="36" spans="1:3">
      <c r="A36" s="4" t="s">
        <v>3215</v>
      </c>
      <c r="B36" s="4" t="s">
        <v>3716</v>
      </c>
    </row>
    <row r="37" spans="1:3">
      <c r="A37" s="4" t="s">
        <v>3215</v>
      </c>
      <c r="B37" s="4" t="s">
        <v>3740</v>
      </c>
      <c r="C37" t="s">
        <v>9951</v>
      </c>
    </row>
    <row r="38" spans="1:3">
      <c r="A38" s="4" t="s">
        <v>3215</v>
      </c>
      <c r="B38" s="4" t="s">
        <v>3761</v>
      </c>
      <c r="C38" t="s">
        <v>9952</v>
      </c>
    </row>
    <row r="39" spans="1:3">
      <c r="A39" s="4" t="s">
        <v>3215</v>
      </c>
      <c r="B39" s="4" t="s">
        <v>3791</v>
      </c>
    </row>
    <row r="40" spans="1:3">
      <c r="A40" s="4" t="s">
        <v>3215</v>
      </c>
      <c r="B40" s="4" t="s">
        <v>3953</v>
      </c>
    </row>
    <row r="41" spans="1:3">
      <c r="A41" s="4" t="s">
        <v>3215</v>
      </c>
      <c r="B41" s="4" t="s">
        <v>3969</v>
      </c>
    </row>
    <row r="42" spans="1:3">
      <c r="A42" s="4" t="s">
        <v>3215</v>
      </c>
      <c r="B42" s="4" t="s">
        <v>4004</v>
      </c>
    </row>
    <row r="43" spans="1:3">
      <c r="A43" s="4" t="s">
        <v>3215</v>
      </c>
      <c r="B43" s="4" t="s">
        <v>4305</v>
      </c>
    </row>
    <row r="44" spans="1:3">
      <c r="A44" s="4" t="s">
        <v>4352</v>
      </c>
      <c r="B44" s="4" t="s">
        <v>4353</v>
      </c>
    </row>
    <row r="45" spans="1:3">
      <c r="A45" s="4" t="s">
        <v>1420</v>
      </c>
      <c r="B45" s="4" t="s">
        <v>4540</v>
      </c>
    </row>
    <row r="46" spans="1:3">
      <c r="A46" s="4" t="s">
        <v>1420</v>
      </c>
      <c r="B46" s="4" t="s">
        <v>4554</v>
      </c>
    </row>
    <row r="47" spans="1:3">
      <c r="A47" s="4" t="s">
        <v>1420</v>
      </c>
      <c r="B47" s="4" t="s">
        <v>4559</v>
      </c>
    </row>
    <row r="48" spans="1:3">
      <c r="A48" s="4" t="s">
        <v>1420</v>
      </c>
      <c r="B48" s="4" t="s">
        <v>4574</v>
      </c>
    </row>
    <row r="49" spans="1:2">
      <c r="A49" s="4" t="s">
        <v>1420</v>
      </c>
      <c r="B49" s="4" t="s">
        <v>4577</v>
      </c>
    </row>
    <row r="50" spans="1:2">
      <c r="A50" s="4" t="s">
        <v>1067</v>
      </c>
      <c r="B50" s="4" t="s">
        <v>4606</v>
      </c>
    </row>
    <row r="51" spans="1:2">
      <c r="A51" s="4" t="s">
        <v>1067</v>
      </c>
      <c r="B51" s="4" t="s">
        <v>4908</v>
      </c>
    </row>
    <row r="52" spans="1:2">
      <c r="A52" s="4" t="s">
        <v>1067</v>
      </c>
      <c r="B52" s="4" t="s">
        <v>4923</v>
      </c>
    </row>
    <row r="53" spans="1:2">
      <c r="A53" s="4" t="s">
        <v>1067</v>
      </c>
      <c r="B53" s="4" t="s">
        <v>4934</v>
      </c>
    </row>
    <row r="54" spans="1:2">
      <c r="A54" s="4" t="s">
        <v>1067</v>
      </c>
      <c r="B54" s="4" t="s">
        <v>4942</v>
      </c>
    </row>
    <row r="55" spans="1:2">
      <c r="A55" s="4" t="s">
        <v>1067</v>
      </c>
      <c r="B55" s="4" t="s">
        <v>4995</v>
      </c>
    </row>
    <row r="56" spans="1:2">
      <c r="A56" s="4" t="s">
        <v>1067</v>
      </c>
      <c r="B56" s="4" t="s">
        <v>5081</v>
      </c>
    </row>
    <row r="57" spans="1:2">
      <c r="A57" s="4" t="s">
        <v>1067</v>
      </c>
      <c r="B57" s="4" t="s">
        <v>5091</v>
      </c>
    </row>
    <row r="58" spans="1:2">
      <c r="A58" s="4" t="s">
        <v>1067</v>
      </c>
      <c r="B58" s="4" t="s">
        <v>5175</v>
      </c>
    </row>
    <row r="59" spans="1:2">
      <c r="A59" s="4" t="s">
        <v>1067</v>
      </c>
      <c r="B59" s="4" t="s">
        <v>5209</v>
      </c>
    </row>
    <row r="60" spans="1:2">
      <c r="A60" s="4" t="s">
        <v>1067</v>
      </c>
      <c r="B60" s="4" t="s">
        <v>5224</v>
      </c>
    </row>
    <row r="61" spans="1:2">
      <c r="A61" s="4" t="s">
        <v>1067</v>
      </c>
      <c r="B61" s="4" t="s">
        <v>5239</v>
      </c>
    </row>
    <row r="62" spans="1:2">
      <c r="A62" s="4" t="s">
        <v>1067</v>
      </c>
      <c r="B62" s="4" t="s">
        <v>3443</v>
      </c>
    </row>
    <row r="63" spans="1:2">
      <c r="A63" s="4" t="s">
        <v>1067</v>
      </c>
      <c r="B63" s="4" t="s">
        <v>5258</v>
      </c>
    </row>
    <row r="64" spans="1:2">
      <c r="A64" s="4" t="s">
        <v>1067</v>
      </c>
      <c r="B64" s="4" t="s">
        <v>5366</v>
      </c>
    </row>
    <row r="65" spans="1:2">
      <c r="A65" s="4" t="s">
        <v>1067</v>
      </c>
      <c r="B65" s="4" t="s">
        <v>5372</v>
      </c>
    </row>
    <row r="66" spans="1:2">
      <c r="A66" s="4" t="s">
        <v>1067</v>
      </c>
      <c r="B66" s="4" t="s">
        <v>5481</v>
      </c>
    </row>
    <row r="67" spans="1:2">
      <c r="A67" s="4" t="s">
        <v>1067</v>
      </c>
      <c r="B67" s="4" t="s">
        <v>5496</v>
      </c>
    </row>
    <row r="68" spans="1:2">
      <c r="A68" s="4" t="s">
        <v>1067</v>
      </c>
      <c r="B68" s="4" t="s">
        <v>5502</v>
      </c>
    </row>
    <row r="69" spans="1:2">
      <c r="A69" s="4" t="s">
        <v>1067</v>
      </c>
      <c r="B69" s="4" t="s">
        <v>5626</v>
      </c>
    </row>
    <row r="70" spans="1:2">
      <c r="A70" s="4" t="s">
        <v>1067</v>
      </c>
      <c r="B70" s="4" t="s">
        <v>5643</v>
      </c>
    </row>
    <row r="71" spans="1:2">
      <c r="A71" s="4" t="s">
        <v>1067</v>
      </c>
      <c r="B71" s="4" t="s">
        <v>5710</v>
      </c>
    </row>
    <row r="72" spans="1:2">
      <c r="A72" s="4" t="s">
        <v>1067</v>
      </c>
      <c r="B72" s="4" t="s">
        <v>5711</v>
      </c>
    </row>
    <row r="73" spans="1:2">
      <c r="A73" s="4" t="s">
        <v>1067</v>
      </c>
      <c r="B73" s="4" t="s">
        <v>6254</v>
      </c>
    </row>
    <row r="74" spans="1:2">
      <c r="A74"/>
    </row>
    <row r="75" spans="1:2">
      <c r="A75"/>
    </row>
    <row r="76" spans="1:2">
      <c r="A76"/>
    </row>
    <row r="77" spans="1:2">
      <c r="A77"/>
    </row>
    <row r="78" spans="1:2">
      <c r="A78"/>
    </row>
    <row r="79" spans="1:2">
      <c r="A79"/>
    </row>
    <row r="80" spans="1:2">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row r="1419" spans="1:1">
      <c r="A1419"/>
    </row>
    <row r="1420" spans="1:1">
      <c r="A1420"/>
    </row>
    <row r="1421" spans="1:1">
      <c r="A1421"/>
    </row>
    <row r="1422" spans="1:1">
      <c r="A1422"/>
    </row>
    <row r="1423" spans="1:1">
      <c r="A1423"/>
    </row>
    <row r="1424" spans="1:1">
      <c r="A1424"/>
    </row>
    <row r="1425" spans="1:1">
      <c r="A1425"/>
    </row>
    <row r="1426" spans="1:1">
      <c r="A1426"/>
    </row>
    <row r="1427" spans="1:1">
      <c r="A1427"/>
    </row>
    <row r="1428" spans="1:1">
      <c r="A1428"/>
    </row>
    <row r="1429" spans="1:1">
      <c r="A1429"/>
    </row>
    <row r="1430" spans="1:1">
      <c r="A1430"/>
    </row>
    <row r="1431" spans="1:1">
      <c r="A1431"/>
    </row>
    <row r="1432" spans="1:1">
      <c r="A1432"/>
    </row>
    <row r="1433" spans="1:1">
      <c r="A1433"/>
    </row>
    <row r="1434" spans="1:1">
      <c r="A1434"/>
    </row>
    <row r="1435" spans="1:1">
      <c r="A1435"/>
    </row>
    <row r="1436" spans="1:1">
      <c r="A1436"/>
    </row>
    <row r="1437" spans="1:1">
      <c r="A1437"/>
    </row>
    <row r="1438" spans="1:1">
      <c r="A1438"/>
    </row>
    <row r="1439" spans="1:1">
      <c r="A1439"/>
    </row>
    <row r="1440" spans="1:1">
      <c r="A1440"/>
    </row>
    <row r="1441" spans="1:1">
      <c r="A1441"/>
    </row>
    <row r="1442" spans="1:1">
      <c r="A1442"/>
    </row>
    <row r="1443" spans="1:1">
      <c r="A1443"/>
    </row>
    <row r="1444" spans="1:1">
      <c r="A1444"/>
    </row>
    <row r="1445" spans="1:1">
      <c r="A1445"/>
    </row>
    <row r="1446" spans="1:1">
      <c r="A1446"/>
    </row>
    <row r="1447" spans="1:1">
      <c r="A1447"/>
    </row>
    <row r="1448" spans="1:1">
      <c r="A1448"/>
    </row>
    <row r="1449" spans="1:1">
      <c r="A1449"/>
    </row>
    <row r="1450" spans="1:1">
      <c r="A1450"/>
    </row>
    <row r="1451" spans="1:1">
      <c r="A1451"/>
    </row>
    <row r="1452" spans="1:1">
      <c r="A1452"/>
    </row>
    <row r="1453" spans="1:1">
      <c r="A1453"/>
    </row>
    <row r="1454" spans="1:1">
      <c r="A1454"/>
    </row>
    <row r="1455" spans="1:1">
      <c r="A1455"/>
    </row>
    <row r="1456" spans="1:1">
      <c r="A1456"/>
    </row>
    <row r="1457" spans="1:1">
      <c r="A1457"/>
    </row>
    <row r="1458" spans="1:1">
      <c r="A1458"/>
    </row>
    <row r="1459" spans="1:1">
      <c r="A1459"/>
    </row>
    <row r="1460" spans="1:1">
      <c r="A1460"/>
    </row>
    <row r="1461" spans="1:1">
      <c r="A1461"/>
    </row>
    <row r="1462" spans="1:1">
      <c r="A1462"/>
    </row>
    <row r="1463" spans="1:1">
      <c r="A1463"/>
    </row>
    <row r="1464" spans="1:1">
      <c r="A1464"/>
    </row>
    <row r="1465" spans="1:1">
      <c r="A1465"/>
    </row>
    <row r="1466" spans="1:1">
      <c r="A1466"/>
    </row>
    <row r="1467" spans="1:1">
      <c r="A1467"/>
    </row>
    <row r="1468" spans="1:1">
      <c r="A1468"/>
    </row>
    <row r="1469" spans="1:1">
      <c r="A1469"/>
    </row>
    <row r="1470" spans="1:1">
      <c r="A1470"/>
    </row>
    <row r="1471" spans="1:1">
      <c r="A1471"/>
    </row>
    <row r="1472" spans="1:1">
      <c r="A1472"/>
    </row>
    <row r="1473" spans="1:1">
      <c r="A1473"/>
    </row>
    <row r="1474" spans="1:1">
      <c r="A1474"/>
    </row>
    <row r="1475" spans="1:1">
      <c r="A1475"/>
    </row>
    <row r="1476" spans="1:1">
      <c r="A1476"/>
    </row>
    <row r="1477" spans="1:1">
      <c r="A1477"/>
    </row>
    <row r="1478" spans="1:1">
      <c r="A1478"/>
    </row>
    <row r="1479" spans="1:1">
      <c r="A1479"/>
    </row>
    <row r="1480" spans="1:1">
      <c r="A1480"/>
    </row>
    <row r="1481" spans="1:1">
      <c r="A1481"/>
    </row>
    <row r="1482" spans="1:1">
      <c r="A1482"/>
    </row>
    <row r="1483" spans="1:1">
      <c r="A1483"/>
    </row>
    <row r="1484" spans="1:1">
      <c r="A1484"/>
    </row>
    <row r="1485" spans="1:1">
      <c r="A1485"/>
    </row>
    <row r="1486" spans="1:1">
      <c r="A1486"/>
    </row>
    <row r="1487" spans="1:1">
      <c r="A1487"/>
    </row>
    <row r="1488" spans="1:1">
      <c r="A1488"/>
    </row>
    <row r="1489" spans="1:1">
      <c r="A1489"/>
    </row>
    <row r="1490" spans="1:1">
      <c r="A1490"/>
    </row>
    <row r="1491" spans="1:1">
      <c r="A1491"/>
    </row>
    <row r="1492" spans="1:1">
      <c r="A1492"/>
    </row>
    <row r="1493" spans="1:1">
      <c r="A1493"/>
    </row>
    <row r="1494" spans="1:1">
      <c r="A1494"/>
    </row>
    <row r="1495" spans="1:1">
      <c r="A1495"/>
    </row>
    <row r="1496" spans="1:1">
      <c r="A1496"/>
    </row>
    <row r="1497" spans="1:1">
      <c r="A1497"/>
    </row>
    <row r="1498" spans="1:1">
      <c r="A1498"/>
    </row>
    <row r="1499" spans="1:1">
      <c r="A1499"/>
    </row>
    <row r="1500" spans="1:1">
      <c r="A1500"/>
    </row>
    <row r="1501" spans="1:1">
      <c r="A1501"/>
    </row>
    <row r="1502" spans="1:1">
      <c r="A1502"/>
    </row>
    <row r="1503" spans="1:1">
      <c r="A1503"/>
    </row>
    <row r="1504" spans="1:1">
      <c r="A1504"/>
    </row>
    <row r="1505" spans="1:1">
      <c r="A1505"/>
    </row>
    <row r="1506" spans="1:1">
      <c r="A1506"/>
    </row>
    <row r="1507" spans="1:1">
      <c r="A1507"/>
    </row>
    <row r="1508" spans="1:1">
      <c r="A1508"/>
    </row>
    <row r="1509" spans="1:1">
      <c r="A1509"/>
    </row>
    <row r="1510" spans="1:1">
      <c r="A1510"/>
    </row>
    <row r="1511" spans="1:1">
      <c r="A1511"/>
    </row>
    <row r="1512" spans="1:1">
      <c r="A1512"/>
    </row>
    <row r="1513" spans="1:1">
      <c r="A1513"/>
    </row>
    <row r="1514" spans="1:1">
      <c r="A1514"/>
    </row>
    <row r="1515" spans="1:1">
      <c r="A1515"/>
    </row>
    <row r="1516" spans="1:1">
      <c r="A1516"/>
    </row>
    <row r="1517" spans="1:1">
      <c r="A1517"/>
    </row>
    <row r="1518" spans="1:1">
      <c r="A1518"/>
    </row>
    <row r="1519" spans="1:1">
      <c r="A1519"/>
    </row>
    <row r="1520" spans="1:1">
      <c r="A1520"/>
    </row>
    <row r="1521" spans="1:1">
      <c r="A1521"/>
    </row>
    <row r="1522" spans="1:1">
      <c r="A1522"/>
    </row>
    <row r="1523" spans="1:1">
      <c r="A1523"/>
    </row>
    <row r="1524" spans="1:1">
      <c r="A1524"/>
    </row>
    <row r="1525" spans="1:1">
      <c r="A1525"/>
    </row>
    <row r="1526" spans="1:1">
      <c r="A1526"/>
    </row>
    <row r="1527" spans="1:1">
      <c r="A1527"/>
    </row>
    <row r="1528" spans="1:1">
      <c r="A1528"/>
    </row>
    <row r="1529" spans="1:1">
      <c r="A1529"/>
    </row>
    <row r="1530" spans="1:1">
      <c r="A1530"/>
    </row>
    <row r="1531" spans="1:1">
      <c r="A1531"/>
    </row>
    <row r="1532" spans="1:1">
      <c r="A1532"/>
    </row>
    <row r="1533" spans="1:1">
      <c r="A1533"/>
    </row>
    <row r="1534" spans="1:1">
      <c r="A1534"/>
    </row>
    <row r="1535" spans="1:1">
      <c r="A1535"/>
    </row>
    <row r="1536" spans="1:1">
      <c r="A1536"/>
    </row>
    <row r="1537" spans="1:1">
      <c r="A1537"/>
    </row>
    <row r="1538" spans="1:1">
      <c r="A1538"/>
    </row>
    <row r="1539" spans="1:1">
      <c r="A1539"/>
    </row>
    <row r="1540" spans="1:1">
      <c r="A1540"/>
    </row>
    <row r="1541" spans="1:1">
      <c r="A1541"/>
    </row>
    <row r="1542" spans="1:1">
      <c r="A1542"/>
    </row>
    <row r="1543" spans="1:1">
      <c r="A1543"/>
    </row>
    <row r="1544" spans="1:1">
      <c r="A1544"/>
    </row>
    <row r="1545" spans="1:1">
      <c r="A1545"/>
    </row>
    <row r="1546" spans="1:1">
      <c r="A1546"/>
    </row>
    <row r="1547" spans="1:1">
      <c r="A1547"/>
    </row>
    <row r="1548" spans="1:1">
      <c r="A1548"/>
    </row>
    <row r="1549" spans="1:1">
      <c r="A1549"/>
    </row>
    <row r="1550" spans="1:1">
      <c r="A1550"/>
    </row>
    <row r="1551" spans="1:1">
      <c r="A1551"/>
    </row>
    <row r="1552" spans="1:1">
      <c r="A1552"/>
    </row>
    <row r="1553" spans="1:1">
      <c r="A1553"/>
    </row>
    <row r="1554" spans="1:1">
      <c r="A1554"/>
    </row>
    <row r="1555" spans="1:1">
      <c r="A1555"/>
    </row>
    <row r="1556" spans="1:1">
      <c r="A1556"/>
    </row>
    <row r="1557" spans="1:1">
      <c r="A1557"/>
    </row>
    <row r="1558" spans="1:1">
      <c r="A1558"/>
    </row>
    <row r="1559" spans="1:1">
      <c r="A1559"/>
    </row>
    <row r="1560" spans="1:1">
      <c r="A1560"/>
    </row>
    <row r="1561" spans="1:1">
      <c r="A1561"/>
    </row>
    <row r="1562" spans="1:1">
      <c r="A1562"/>
    </row>
    <row r="1563" spans="1:1">
      <c r="A1563"/>
    </row>
    <row r="1564" spans="1:1">
      <c r="A1564"/>
    </row>
    <row r="1565" spans="1:1">
      <c r="A1565"/>
    </row>
    <row r="1566" spans="1:1">
      <c r="A1566"/>
    </row>
    <row r="1567" spans="1:1">
      <c r="A1567"/>
    </row>
    <row r="1568" spans="1:1">
      <c r="A1568"/>
    </row>
    <row r="1569" spans="1:1">
      <c r="A1569"/>
    </row>
    <row r="1570" spans="1:1">
      <c r="A1570"/>
    </row>
    <row r="1571" spans="1:1">
      <c r="A1571"/>
    </row>
    <row r="1572" spans="1:1">
      <c r="A1572"/>
    </row>
    <row r="1573" spans="1:1">
      <c r="A1573"/>
    </row>
    <row r="1574" spans="1:1">
      <c r="A1574"/>
    </row>
    <row r="1575" spans="1:1">
      <c r="A1575"/>
    </row>
    <row r="1576" spans="1:1">
      <c r="A1576"/>
    </row>
    <row r="1577" spans="1:1">
      <c r="A1577"/>
    </row>
    <row r="1578" spans="1:1">
      <c r="A1578"/>
    </row>
    <row r="1579" spans="1:1">
      <c r="A1579"/>
    </row>
    <row r="1580" spans="1:1">
      <c r="A1580"/>
    </row>
    <row r="1581" spans="1:1">
      <c r="A1581"/>
    </row>
    <row r="1582" spans="1:1">
      <c r="A1582"/>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DEC09-F840-4E79-8BA2-D60400BD122D}">
  <sheetPr codeName="Feuil29"/>
  <dimension ref="A1"/>
  <sheetViews>
    <sheetView workbookViewId="0">
      <selection activeCell="G27" sqref="G27"/>
    </sheetView>
  </sheetViews>
  <sheetFormatPr baseColWidth="10" defaultColWidth="11.453125" defaultRowHeight="14.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8487-3C0A-4D4C-B9B3-BF8C7ED0FEDB}">
  <sheetPr codeName="Feuil3"/>
  <dimension ref="A2:D1685"/>
  <sheetViews>
    <sheetView topLeftCell="B1" workbookViewId="0">
      <pane ySplit="2" topLeftCell="A85" activePane="bottomLeft" state="frozen"/>
      <selection pane="bottomLeft" activeCell="I85" sqref="I85"/>
    </sheetView>
  </sheetViews>
  <sheetFormatPr baseColWidth="10" defaultColWidth="11.453125" defaultRowHeight="14.5"/>
  <cols>
    <col min="1" max="1" width="43.54296875" customWidth="1"/>
    <col min="2" max="2" width="40.54296875" customWidth="1"/>
    <col min="3" max="3" width="33.453125" customWidth="1"/>
    <col min="4" max="4" width="29.453125" customWidth="1"/>
  </cols>
  <sheetData>
    <row r="2" spans="1:4">
      <c r="A2" t="s">
        <v>9953</v>
      </c>
      <c r="B2" t="s">
        <v>9954</v>
      </c>
      <c r="C2" t="s">
        <v>9955</v>
      </c>
      <c r="D2" t="s">
        <v>9956</v>
      </c>
    </row>
    <row r="3" spans="1:4">
      <c r="A3" t="str">
        <f>DICO_Complet!D2</f>
        <v>error</v>
      </c>
      <c r="B3" t="str">
        <f>DICO_Complet!E2</f>
        <v>code</v>
      </c>
      <c r="C3" t="str">
        <f t="shared" ref="C3" si="0">LEFT(A3,1)&amp;SUBSTITUTE(SUBSTITUTE(SUBSTITUTE(SUBSTITUTE(SUBSTITUTE(SUBSTITUTE(SUBSTITUTE(RIGHT(A3,LEN(A3)-1),"a"," "),"e"," "),"i"," "),"o"," "),"u"," "),"y"," ")," ","")</f>
        <v>errr</v>
      </c>
      <c r="D3" t="str">
        <f t="shared" ref="D3" si="1">LEFT(B3,1)&amp;SUBSTITUTE(SUBSTITUTE(SUBSTITUTE(SUBSTITUTE(SUBSTITUTE(SUBSTITUTE(SUBSTITUTE(RIGHT(B3,LEN(B3)-1),"a"," "),"e"," "),"i"," "),"o"," "),"u"," "),"y"," ")," ","")</f>
        <v>cd</v>
      </c>
    </row>
    <row r="4" spans="1:4">
      <c r="A4" t="str">
        <f>DICO_Complet!D3</f>
        <v>error</v>
      </c>
      <c r="B4" t="str">
        <f>DICO_Complet!E3</f>
        <v>developerText</v>
      </c>
      <c r="C4" t="str">
        <f t="shared" ref="C4:C67" si="2">LEFT(A4,1)&amp;SUBSTITUTE(SUBSTITUTE(SUBSTITUTE(SUBSTITUTE(SUBSTITUTE(SUBSTITUTE(SUBSTITUTE(RIGHT(A4,LEN(A4)-1),"a"," "),"e"," "),"i"," "),"o"," "),"u"," "),"y"," ")," ","")</f>
        <v>errr</v>
      </c>
      <c r="D4" t="str">
        <f t="shared" ref="D4:D67" si="3">LEFT(B4,1)&amp;SUBSTITUTE(SUBSTITUTE(SUBSTITUTE(SUBSTITUTE(SUBSTITUTE(SUBSTITUTE(SUBSTITUTE(RIGHT(B4,LEN(B4)-1),"a"," "),"e"," "),"i"," "),"o"," "),"u"," "),"y"," ")," ","")</f>
        <v>dvlprTxt</v>
      </c>
    </row>
    <row r="5" spans="1:4">
      <c r="A5" t="str">
        <f>DICO_Complet!D4</f>
        <v>error</v>
      </c>
      <c r="B5" t="str">
        <f>DICO_Complet!E4</f>
        <v>moreInfo</v>
      </c>
      <c r="C5" t="str">
        <f t="shared" si="2"/>
        <v>errr</v>
      </c>
      <c r="D5" t="str">
        <f t="shared" si="3"/>
        <v>mrInf</v>
      </c>
    </row>
    <row r="6" spans="1:4">
      <c r="A6" t="str">
        <f>DICO_Complet!D5</f>
        <v>error</v>
      </c>
      <c r="B6" t="str">
        <f>DICO_Complet!E5</f>
        <v>text</v>
      </c>
      <c r="C6" t="str">
        <f t="shared" si="2"/>
        <v>errr</v>
      </c>
      <c r="D6" t="str">
        <f t="shared" si="3"/>
        <v>txt</v>
      </c>
    </row>
    <row r="7" spans="1:4">
      <c r="A7" t="str">
        <f>DICO_Complet!D6</f>
        <v>httpStatus</v>
      </c>
      <c r="B7" t="str">
        <f>DICO_Complet!E6</f>
        <v>httpCode</v>
      </c>
      <c r="C7" t="str">
        <f t="shared" si="2"/>
        <v>httpStts</v>
      </c>
      <c r="D7" t="str">
        <f t="shared" si="3"/>
        <v>httpCd</v>
      </c>
    </row>
    <row r="8" spans="1:4">
      <c r="A8" t="str">
        <f>DICO_Complet!D7</f>
        <v>httpStatus</v>
      </c>
      <c r="B8" t="str">
        <f>DICO_Complet!E7</f>
        <v>requestId</v>
      </c>
      <c r="C8" t="str">
        <f t="shared" si="2"/>
        <v>httpStts</v>
      </c>
      <c r="D8" t="str">
        <f t="shared" si="3"/>
        <v>rqstId</v>
      </c>
    </row>
    <row r="9" spans="1:4">
      <c r="A9" t="str">
        <f>DICO_Complet!D8</f>
        <v>auditTrail</v>
      </c>
      <c r="B9" t="str">
        <f>DICO_Complet!E8</f>
        <v>alertDateTime</v>
      </c>
      <c r="C9" t="str">
        <f t="shared" si="2"/>
        <v>adtTrl</v>
      </c>
      <c r="D9" t="str">
        <f t="shared" si="3"/>
        <v>alrtDtTm</v>
      </c>
    </row>
    <row r="10" spans="1:4">
      <c r="A10" t="str">
        <f>DICO_Complet!D9</f>
        <v>auditTrail</v>
      </c>
      <c r="B10" t="str">
        <f>DICO_Complet!E9</f>
        <v>alertMessage</v>
      </c>
      <c r="C10" t="str">
        <f t="shared" si="2"/>
        <v>adtTrl</v>
      </c>
      <c r="D10" t="str">
        <f t="shared" si="3"/>
        <v>alrtMssg</v>
      </c>
    </row>
    <row r="11" spans="1:4">
      <c r="A11" t="str">
        <f>DICO_Complet!D10</f>
        <v>auditTrail</v>
      </c>
      <c r="B11" t="str">
        <f>DICO_Complet!E10</f>
        <v>alertRecipientEmailAddress</v>
      </c>
      <c r="C11" t="str">
        <f t="shared" si="2"/>
        <v>adtTrl</v>
      </c>
      <c r="D11" t="str">
        <f t="shared" si="3"/>
        <v>alrtRcpntEmlAddrss</v>
      </c>
    </row>
    <row r="12" spans="1:4">
      <c r="A12" t="str">
        <f>DICO_Complet!D11</f>
        <v>auditTrail</v>
      </c>
      <c r="B12" t="str">
        <f>DICO_Complet!E11</f>
        <v>alertRecipientPhoneNumber</v>
      </c>
      <c r="C12" t="str">
        <f t="shared" si="2"/>
        <v>adtTrl</v>
      </c>
      <c r="D12" t="str">
        <f t="shared" si="3"/>
        <v>alrtRcpntPhnNmbr</v>
      </c>
    </row>
    <row r="13" spans="1:4">
      <c r="A13" t="str">
        <f>DICO_Complet!D12</f>
        <v>auditTrail</v>
      </c>
      <c r="B13" t="str">
        <f>DICO_Complet!E12</f>
        <v>auditPhoneNumber</v>
      </c>
      <c r="C13" t="str">
        <f t="shared" si="2"/>
        <v>adtTrl</v>
      </c>
      <c r="D13" t="str">
        <f t="shared" si="3"/>
        <v>adtPhnNmbr</v>
      </c>
    </row>
    <row r="14" spans="1:4">
      <c r="A14" t="str">
        <f>DICO_Complet!D13</f>
        <v>auditTrail</v>
      </c>
      <c r="B14" t="str">
        <f>DICO_Complet!E13</f>
        <v>auditTrailId</v>
      </c>
      <c r="C14" t="str">
        <f t="shared" si="2"/>
        <v>adtTrl</v>
      </c>
      <c r="D14" t="str">
        <f t="shared" si="3"/>
        <v>adtTrlId</v>
      </c>
    </row>
    <row r="15" spans="1:4">
      <c r="A15" t="str">
        <f>DICO_Complet!D14</f>
        <v>auditTrail</v>
      </c>
      <c r="B15" t="str">
        <f>DICO_Complet!E14</f>
        <v>auditTrailRejectReason</v>
      </c>
      <c r="C15" t="str">
        <f t="shared" si="2"/>
        <v>adtTrl</v>
      </c>
      <c r="D15" t="str">
        <f t="shared" si="3"/>
        <v>adtTrlRjctRsn</v>
      </c>
    </row>
    <row r="16" spans="1:4">
      <c r="A16" t="str">
        <f>DICO_Complet!D15</f>
        <v>auditTrail</v>
      </c>
      <c r="B16" t="str">
        <f>DICO_Complet!E15</f>
        <v>auditTrailStatus</v>
      </c>
      <c r="C16" t="str">
        <f t="shared" si="2"/>
        <v>adtTrl</v>
      </c>
      <c r="D16" t="str">
        <f t="shared" si="3"/>
        <v>adtTrlStts</v>
      </c>
    </row>
    <row r="17" spans="1:4">
      <c r="A17" t="str">
        <f>DICO_Complet!D16</f>
        <v>auditTrail</v>
      </c>
      <c r="B17" t="str">
        <f>DICO_Complet!E16</f>
        <v>awarenessDuration</v>
      </c>
      <c r="C17" t="str">
        <f t="shared" si="2"/>
        <v>adtTrl</v>
      </c>
      <c r="D17" t="str">
        <f t="shared" si="3"/>
        <v>awrnssDrtn</v>
      </c>
    </row>
    <row r="18" spans="1:4">
      <c r="A18" t="str">
        <f>DICO_Complet!D17</f>
        <v>auditTrail</v>
      </c>
      <c r="B18" t="str">
        <f>DICO_Complet!E17</f>
        <v>awarenessScore</v>
      </c>
      <c r="C18" t="str">
        <f t="shared" si="2"/>
        <v>adtTrl</v>
      </c>
      <c r="D18" t="str">
        <f t="shared" si="3"/>
        <v>awrnssScr</v>
      </c>
    </row>
    <row r="19" spans="1:4">
      <c r="A19" t="str">
        <f>DICO_Complet!D18</f>
        <v>auditTrail</v>
      </c>
      <c r="B19" t="str">
        <f>DICO_Complet!E18</f>
        <v>clientSubscriptionId</v>
      </c>
      <c r="C19" t="str">
        <f t="shared" si="2"/>
        <v>adtTrl</v>
      </c>
      <c r="D19" t="str">
        <f t="shared" si="3"/>
        <v>clntSbscrptnId</v>
      </c>
    </row>
    <row r="20" spans="1:4">
      <c r="A20" t="str">
        <f>DICO_Complet!D19</f>
        <v>auditTrail</v>
      </c>
      <c r="B20" t="str">
        <f>DICO_Complet!E19</f>
        <v>consistencyScore</v>
      </c>
      <c r="C20" t="str">
        <f t="shared" si="2"/>
        <v>adtTrl</v>
      </c>
      <c r="D20" t="str">
        <f t="shared" si="3"/>
        <v>cnsstncScr</v>
      </c>
    </row>
    <row r="21" spans="1:4">
      <c r="A21" t="str">
        <f>DICO_Complet!D20</f>
        <v>auditTrail</v>
      </c>
      <c r="B21" t="str">
        <f>DICO_Complet!E20</f>
        <v>customerAnswerChannel</v>
      </c>
      <c r="C21" t="str">
        <f t="shared" si="2"/>
        <v>adtTrl</v>
      </c>
      <c r="D21" t="str">
        <f t="shared" si="3"/>
        <v>cstmrAnswrChnnl</v>
      </c>
    </row>
    <row r="22" spans="1:4">
      <c r="A22" t="str">
        <f>DICO_Complet!D21</f>
        <v>auditTrail</v>
      </c>
      <c r="B22" t="str">
        <f>DICO_Complet!E21</f>
        <v>customerAnswerDateTime</v>
      </c>
      <c r="C22" t="str">
        <f t="shared" si="2"/>
        <v>adtTrl</v>
      </c>
      <c r="D22" t="str">
        <f t="shared" si="3"/>
        <v>cstmrAnswrDtTm</v>
      </c>
    </row>
    <row r="23" spans="1:4">
      <c r="A23" t="str">
        <f>DICO_Complet!D22</f>
        <v>auditTrail</v>
      </c>
      <c r="B23" t="str">
        <f>DICO_Complet!E22</f>
        <v>customerAnswerStatus</v>
      </c>
      <c r="C23" t="str">
        <f t="shared" si="2"/>
        <v>adtTrl</v>
      </c>
      <c r="D23" t="str">
        <f t="shared" si="3"/>
        <v>cstmrAnswrStts</v>
      </c>
    </row>
    <row r="24" spans="1:4">
      <c r="A24" t="str">
        <f>DICO_Complet!D23</f>
        <v>auditTrail</v>
      </c>
      <c r="B24" t="str">
        <f>DICO_Complet!E23</f>
        <v>deviceTechnicalName</v>
      </c>
      <c r="C24" t="str">
        <f t="shared" si="2"/>
        <v>adtTrl</v>
      </c>
      <c r="D24" t="str">
        <f t="shared" si="3"/>
        <v>dvcTchnclNm</v>
      </c>
    </row>
    <row r="25" spans="1:4">
      <c r="A25" t="str">
        <f>DICO_Complet!D24</f>
        <v>auditTrail</v>
      </c>
      <c r="B25" t="str">
        <f>DICO_Complet!E24</f>
        <v>enrolmentEmail</v>
      </c>
      <c r="C25" t="str">
        <f t="shared" si="2"/>
        <v>adtTrl</v>
      </c>
      <c r="D25" t="str">
        <f t="shared" si="3"/>
        <v>enrlmntEml</v>
      </c>
    </row>
    <row r="26" spans="1:4">
      <c r="A26" t="str">
        <f>DICO_Complet!D25</f>
        <v>auditTrail</v>
      </c>
      <c r="B26" t="str">
        <f>DICO_Complet!E25</f>
        <v>enrolmentPhoneNumber</v>
      </c>
      <c r="C26" t="str">
        <f t="shared" si="2"/>
        <v>adtTrl</v>
      </c>
      <c r="D26" t="str">
        <f t="shared" si="3"/>
        <v>enrlmntPhnNmbr</v>
      </c>
    </row>
    <row r="27" spans="1:4">
      <c r="A27" t="str">
        <f>DICO_Complet!D26</f>
        <v>auditTrail</v>
      </c>
      <c r="B27" t="str">
        <f>DICO_Complet!E26</f>
        <v>enrolmentRealActivationDateTime</v>
      </c>
      <c r="C27" t="str">
        <f t="shared" si="2"/>
        <v>adtTrl</v>
      </c>
      <c r="D27" t="str">
        <f t="shared" si="3"/>
        <v>enrlmntRlActvtnDtTm</v>
      </c>
    </row>
    <row r="28" spans="1:4">
      <c r="A28" t="str">
        <f>DICO_Complet!D27</f>
        <v>auditTrail</v>
      </c>
      <c r="B28" t="str">
        <f>DICO_Complet!E27</f>
        <v>enrolmentSuccessfulIndicator</v>
      </c>
      <c r="C28" t="str">
        <f t="shared" si="2"/>
        <v>adtTrl</v>
      </c>
      <c r="D28" t="str">
        <f t="shared" si="3"/>
        <v>enrlmntSccssflIndctr</v>
      </c>
    </row>
    <row r="29" spans="1:4">
      <c r="A29" t="str">
        <f>DICO_Complet!D28</f>
        <v>auditTrail</v>
      </c>
      <c r="B29" t="str">
        <f>DICO_Complet!E28</f>
        <v>enrolmentTheoricalActivationDateTime</v>
      </c>
      <c r="C29" t="str">
        <f t="shared" si="2"/>
        <v>adtTrl</v>
      </c>
      <c r="D29" t="str">
        <f t="shared" si="3"/>
        <v>enrlmntThrclActvtnDtTm</v>
      </c>
    </row>
    <row r="30" spans="1:4">
      <c r="A30" t="str">
        <f>DICO_Complet!D29</f>
        <v>auditTrail</v>
      </c>
      <c r="B30" t="str">
        <f>DICO_Complet!E29</f>
        <v>lastEnrolmentDateTime</v>
      </c>
      <c r="C30" t="str">
        <f t="shared" si="2"/>
        <v>adtTrl</v>
      </c>
      <c r="D30" t="str">
        <f t="shared" si="3"/>
        <v>lstEnrlmntDtTm</v>
      </c>
    </row>
    <row r="31" spans="1:4">
      <c r="A31" t="str">
        <f>DICO_Complet!D30</f>
        <v>auditTrail</v>
      </c>
      <c r="B31" t="str">
        <f>DICO_Complet!E30</f>
        <v>lastEnrolmentPeriod</v>
      </c>
      <c r="C31" t="str">
        <f t="shared" si="2"/>
        <v>adtTrl</v>
      </c>
      <c r="D31" t="str">
        <f t="shared" si="3"/>
        <v>lstEnrlmntPrd</v>
      </c>
    </row>
    <row r="32" spans="1:4">
      <c r="A32" t="str">
        <f>DICO_Complet!D31</f>
        <v>auditTrail</v>
      </c>
      <c r="B32" t="str">
        <f>DICO_Complet!E31</f>
        <v>lastPersonalChangeDateTime</v>
      </c>
      <c r="C32" t="str">
        <f t="shared" si="2"/>
        <v>adtTrl</v>
      </c>
      <c r="D32" t="str">
        <f t="shared" si="3"/>
        <v>lstPrsnlChngDtTm</v>
      </c>
    </row>
    <row r="33" spans="1:4">
      <c r="A33" t="str">
        <f>DICO_Complet!D32</f>
        <v>auditTrail</v>
      </c>
      <c r="B33" t="str">
        <f>DICO_Complet!E32</f>
        <v>lastPostalAddressChangeDateTime</v>
      </c>
      <c r="C33" t="str">
        <f t="shared" si="2"/>
        <v>adtTrl</v>
      </c>
      <c r="D33" t="str">
        <f t="shared" si="3"/>
        <v>lstPstlAddrssChngDtTm</v>
      </c>
    </row>
    <row r="34" spans="1:4">
      <c r="A34" t="str">
        <f>DICO_Complet!D33</f>
        <v>auditTrail</v>
      </c>
      <c r="B34" t="str">
        <f>DICO_Complet!E33</f>
        <v>lastPostalAddressDuration</v>
      </c>
      <c r="C34" t="str">
        <f t="shared" si="2"/>
        <v>adtTrl</v>
      </c>
      <c r="D34" t="str">
        <f t="shared" si="3"/>
        <v>lstPstlAddrssDrtn</v>
      </c>
    </row>
    <row r="35" spans="1:4">
      <c r="A35" t="str">
        <f>DICO_Complet!D34</f>
        <v>auditTrail</v>
      </c>
      <c r="B35" t="str">
        <f>DICO_Complet!E34</f>
        <v>notificationChannel</v>
      </c>
      <c r="C35" t="str">
        <f t="shared" si="2"/>
        <v>adtTrl</v>
      </c>
      <c r="D35" t="str">
        <f t="shared" si="3"/>
        <v>ntfctnChnnl</v>
      </c>
    </row>
    <row r="36" spans="1:4">
      <c r="A36" t="str">
        <f>DICO_Complet!D35</f>
        <v>auditTrail</v>
      </c>
      <c r="B36" t="str">
        <f>DICO_Complet!E35</f>
        <v>notificationDateTime</v>
      </c>
      <c r="C36" t="str">
        <f t="shared" si="2"/>
        <v>adtTrl</v>
      </c>
      <c r="D36" t="str">
        <f t="shared" si="3"/>
        <v>ntfctnDtTm</v>
      </c>
    </row>
    <row r="37" spans="1:4">
      <c r="A37" t="str">
        <f>DICO_Complet!D36</f>
        <v>auditTrail</v>
      </c>
      <c r="B37" t="str">
        <f>DICO_Complet!E36</f>
        <v>notificationStatus</v>
      </c>
      <c r="C37" t="str">
        <f t="shared" si="2"/>
        <v>adtTrl</v>
      </c>
      <c r="D37" t="str">
        <f t="shared" si="3"/>
        <v>ntfctnStts</v>
      </c>
    </row>
    <row r="38" spans="1:4">
      <c r="A38" t="str">
        <f>DICO_Complet!D37</f>
        <v>auditTrail</v>
      </c>
      <c r="B38" t="str">
        <f>DICO_Complet!E37</f>
        <v>notificationSubject</v>
      </c>
      <c r="C38" t="str">
        <f t="shared" si="2"/>
        <v>adtTrl</v>
      </c>
      <c r="D38" t="str">
        <f t="shared" si="3"/>
        <v>ntfctnSbjct</v>
      </c>
    </row>
    <row r="39" spans="1:4">
      <c r="A39" t="str">
        <f>DICO_Complet!D38</f>
        <v>auditTrail</v>
      </c>
      <c r="B39" t="str">
        <f>DICO_Complet!E38</f>
        <v>numberOfAdvisorCalls</v>
      </c>
      <c r="C39" t="str">
        <f t="shared" si="2"/>
        <v>adtTrl</v>
      </c>
      <c r="D39" t="str">
        <f t="shared" si="3"/>
        <v>nmbrOfAdvsrClls</v>
      </c>
    </row>
    <row r="40" spans="1:4">
      <c r="A40" t="str">
        <f>DICO_Complet!D39</f>
        <v>auditTrail</v>
      </c>
      <c r="B40" t="str">
        <f>DICO_Complet!E39</f>
        <v>numberOfCallCenterCalls</v>
      </c>
      <c r="C40" t="str">
        <f t="shared" si="2"/>
        <v>adtTrl</v>
      </c>
      <c r="D40" t="str">
        <f t="shared" si="3"/>
        <v>nmbrOfCllCntrClls</v>
      </c>
    </row>
    <row r="41" spans="1:4">
      <c r="A41" t="str">
        <f>DICO_Complet!D40</f>
        <v>auditTrail</v>
      </c>
      <c r="B41" t="str">
        <f>DICO_Complet!E40</f>
        <v>numberOfConnectedPeriods</v>
      </c>
      <c r="C41" t="str">
        <f t="shared" si="2"/>
        <v>adtTrl</v>
      </c>
      <c r="D41" t="str">
        <f t="shared" si="3"/>
        <v>nmbrOfCnnctdPrds</v>
      </c>
    </row>
    <row r="42" spans="1:4">
      <c r="A42" t="str">
        <f>DICO_Complet!D41</f>
        <v>auditTrail</v>
      </c>
      <c r="B42" t="str">
        <f>DICO_Complet!E41</f>
        <v>numberOfMobileConnections</v>
      </c>
      <c r="C42" t="str">
        <f t="shared" si="2"/>
        <v>adtTrl</v>
      </c>
      <c r="D42" t="str">
        <f t="shared" si="3"/>
        <v>nmbrOfMblCnnctns</v>
      </c>
    </row>
    <row r="43" spans="1:4">
      <c r="A43" t="str">
        <f>DICO_Complet!D42</f>
        <v>auditTrail</v>
      </c>
      <c r="B43" t="str">
        <f>DICO_Complet!E42</f>
        <v>numberOfSecurePayments</v>
      </c>
      <c r="C43" t="str">
        <f t="shared" si="2"/>
        <v>adtTrl</v>
      </c>
      <c r="D43" t="str">
        <f t="shared" si="3"/>
        <v>nmbrOfScrPmnts</v>
      </c>
    </row>
    <row r="44" spans="1:4">
      <c r="A44" t="str">
        <f>DICO_Complet!D43</f>
        <v>auditTrail</v>
      </c>
      <c r="B44" t="str">
        <f>DICO_Complet!E43</f>
        <v>numberOfSecurePaymentsDuration</v>
      </c>
      <c r="C44" t="str">
        <f t="shared" si="2"/>
        <v>adtTrl</v>
      </c>
      <c r="D44" t="str">
        <f t="shared" si="3"/>
        <v>nmbrOfScrPmntsDrtn</v>
      </c>
    </row>
    <row r="45" spans="1:4">
      <c r="A45" t="str">
        <f>DICO_Complet!D44</f>
        <v>auditTrail</v>
      </c>
      <c r="B45" t="str">
        <f>DICO_Complet!E44</f>
        <v>numberOfUndisputedSecurePayments</v>
      </c>
      <c r="C45" t="str">
        <f t="shared" si="2"/>
        <v>adtTrl</v>
      </c>
      <c r="D45" t="str">
        <f t="shared" si="3"/>
        <v>nmbrOfUndsptdScrPmnts</v>
      </c>
    </row>
    <row r="46" spans="1:4">
      <c r="A46" t="str">
        <f>DICO_Complet!D45</f>
        <v>auditTrail</v>
      </c>
      <c r="B46" t="str">
        <f>DICO_Complet!E45</f>
        <v>numberOfUndisputedSecurePaymentsDuration</v>
      </c>
      <c r="C46" t="str">
        <f t="shared" si="2"/>
        <v>adtTrl</v>
      </c>
      <c r="D46" t="str">
        <f t="shared" si="3"/>
        <v>nmbrOfUndsptdScrPmntsDrtn</v>
      </c>
    </row>
    <row r="47" spans="1:4">
      <c r="A47" t="str">
        <f>DICO_Complet!D46</f>
        <v>auditTrail</v>
      </c>
      <c r="B47" t="str">
        <f>DICO_Complet!E46</f>
        <v>numberOfWebConnections</v>
      </c>
      <c r="C47" t="str">
        <f t="shared" si="2"/>
        <v>adtTrl</v>
      </c>
      <c r="D47" t="str">
        <f t="shared" si="3"/>
        <v>nmbrOfWbCnnctns</v>
      </c>
    </row>
    <row r="48" spans="1:4">
      <c r="A48" t="str">
        <f>DICO_Complet!D47</f>
        <v>auditTrail</v>
      </c>
      <c r="B48" t="str">
        <f>DICO_Complet!E47</f>
        <v>oldness</v>
      </c>
      <c r="C48" t="str">
        <f t="shared" si="2"/>
        <v>adtTrl</v>
      </c>
      <c r="D48" t="str">
        <f t="shared" si="3"/>
        <v>oldnss</v>
      </c>
    </row>
    <row r="49" spans="1:4">
      <c r="A49" t="str">
        <f>DICO_Complet!D48</f>
        <v>auditTrail</v>
      </c>
      <c r="B49" t="str">
        <f>DICO_Complet!E48</f>
        <v>onlineBankingConnectionAuthenticationMethod</v>
      </c>
      <c r="C49" t="str">
        <f t="shared" si="2"/>
        <v>adtTrl</v>
      </c>
      <c r="D49" t="str">
        <f t="shared" si="3"/>
        <v>onlnBnkngCnnctnAthntctnMthd</v>
      </c>
    </row>
    <row r="50" spans="1:4">
      <c r="A50" t="str">
        <f>DICO_Complet!D49</f>
        <v>auditTrail</v>
      </c>
      <c r="B50" t="str">
        <f>DICO_Complet!E49</f>
        <v>onlineBankingConnectionDateTime</v>
      </c>
      <c r="C50" t="str">
        <f t="shared" si="2"/>
        <v>adtTrl</v>
      </c>
      <c r="D50" t="str">
        <f t="shared" si="3"/>
        <v>onlnBnkngCnnctnDtTm</v>
      </c>
    </row>
    <row r="51" spans="1:4">
      <c r="A51" t="str">
        <f>DICO_Complet!D50</f>
        <v>auditTrail</v>
      </c>
      <c r="B51" t="str">
        <f>DICO_Complet!E50</f>
        <v>onlineBankingConnectionSuccessfulIndicator</v>
      </c>
      <c r="C51" t="str">
        <f t="shared" si="2"/>
        <v>adtTrl</v>
      </c>
      <c r="D51" t="str">
        <f t="shared" si="3"/>
        <v>onlnBnkngCnnctnSccssflIndctr</v>
      </c>
    </row>
    <row r="52" spans="1:4">
      <c r="A52" t="str">
        <f>DICO_Complet!D51</f>
        <v>auditTrail</v>
      </c>
      <c r="B52" t="str">
        <f>DICO_Complet!E51</f>
        <v>onlineBankingEventDateTime</v>
      </c>
      <c r="C52" t="str">
        <f t="shared" si="2"/>
        <v>adtTrl</v>
      </c>
      <c r="D52" t="str">
        <f t="shared" si="3"/>
        <v>onlnBnkngEvntDtTm</v>
      </c>
    </row>
    <row r="53" spans="1:4">
      <c r="A53" t="str">
        <f>DICO_Complet!D52</f>
        <v>auditTrail</v>
      </c>
      <c r="B53" t="str">
        <f>DICO_Complet!E52</f>
        <v>onlineBankingEventNature</v>
      </c>
      <c r="C53" t="str">
        <f t="shared" si="2"/>
        <v>adtTrl</v>
      </c>
      <c r="D53" t="str">
        <f t="shared" si="3"/>
        <v>onlnBnkngEvntNtr</v>
      </c>
    </row>
    <row r="54" spans="1:4">
      <c r="A54" t="str">
        <f>DICO_Complet!D53</f>
        <v>auditTrail</v>
      </c>
      <c r="B54" t="str">
        <f>DICO_Complet!E53</f>
        <v>operationValidationLocalDateTime</v>
      </c>
      <c r="C54" t="str">
        <f t="shared" si="2"/>
        <v>adtTrl</v>
      </c>
      <c r="D54" t="str">
        <f t="shared" si="3"/>
        <v>oprtnVldtnLclDtTm</v>
      </c>
    </row>
    <row r="55" spans="1:4">
      <c r="A55" t="str">
        <f>DICO_Complet!D54</f>
        <v>auditTrail</v>
      </c>
      <c r="B55" t="str">
        <f>DICO_Complet!E54</f>
        <v>operationValidationMethod</v>
      </c>
      <c r="C55" t="str">
        <f t="shared" si="2"/>
        <v>adtTrl</v>
      </c>
      <c r="D55" t="str">
        <f t="shared" si="3"/>
        <v>oprtnVldtnMthd</v>
      </c>
    </row>
    <row r="56" spans="1:4">
      <c r="A56" t="str">
        <f>DICO_Complet!D55</f>
        <v>auditTrail</v>
      </c>
      <c r="B56" t="str">
        <f>DICO_Complet!E55</f>
        <v>operationValidationStatus</v>
      </c>
      <c r="C56" t="str">
        <f t="shared" si="2"/>
        <v>adtTrl</v>
      </c>
      <c r="D56" t="str">
        <f t="shared" si="3"/>
        <v>oprtnVldtnStts</v>
      </c>
    </row>
    <row r="57" spans="1:4">
      <c r="A57" t="str">
        <f>DICO_Complet!D56</f>
        <v>auditTrail</v>
      </c>
      <c r="B57" t="str">
        <f>DICO_Complet!E56</f>
        <v>otpPhoneNumber</v>
      </c>
      <c r="C57" t="str">
        <f t="shared" si="2"/>
        <v>adtTrl</v>
      </c>
      <c r="D57" t="str">
        <f t="shared" si="3"/>
        <v>otpPhnNmbr</v>
      </c>
    </row>
    <row r="58" spans="1:4">
      <c r="A58" t="str">
        <f>DICO_Complet!D57</f>
        <v>auditTrail</v>
      </c>
      <c r="B58" t="str">
        <f>DICO_Complet!E57</f>
        <v>paymentLocalDateTime</v>
      </c>
      <c r="C58" t="str">
        <f t="shared" si="2"/>
        <v>adtTrl</v>
      </c>
      <c r="D58" t="str">
        <f t="shared" si="3"/>
        <v>pmntLclDtTm</v>
      </c>
    </row>
    <row r="59" spans="1:4">
      <c r="A59" t="str">
        <f>DICO_Complet!D58</f>
        <v>auditTrail</v>
      </c>
      <c r="B59" t="str">
        <f>DICO_Complet!E58</f>
        <v>paymentReceivingParty</v>
      </c>
      <c r="C59" t="str">
        <f t="shared" si="2"/>
        <v>adtTrl</v>
      </c>
      <c r="D59" t="str">
        <f t="shared" si="3"/>
        <v>pmntRcvngPrt</v>
      </c>
    </row>
    <row r="60" spans="1:4">
      <c r="A60" t="str">
        <f>DICO_Complet!D59</f>
        <v>auditTrail</v>
      </c>
      <c r="B60" t="str">
        <f>DICO_Complet!E59</f>
        <v>paymentTotalAmount</v>
      </c>
      <c r="C60" t="str">
        <f t="shared" si="2"/>
        <v>adtTrl</v>
      </c>
      <c r="D60" t="str">
        <f t="shared" si="3"/>
        <v>pmntTtlAmnt</v>
      </c>
    </row>
    <row r="61" spans="1:4">
      <c r="A61" t="str">
        <f>DICO_Complet!D60</f>
        <v>auditTrail</v>
      </c>
      <c r="B61" t="str">
        <f>DICO_Complet!E60</f>
        <v>paymentTransactionCategory</v>
      </c>
      <c r="C61" t="str">
        <f t="shared" si="2"/>
        <v>adtTrl</v>
      </c>
      <c r="D61" t="str">
        <f t="shared" si="3"/>
        <v>pmntTrnsctnCtgr</v>
      </c>
    </row>
    <row r="62" spans="1:4">
      <c r="A62" t="str">
        <f>DICO_Complet!D61</f>
        <v>auditTrail</v>
      </c>
      <c r="B62" t="str">
        <f>DICO_Complet!E61</f>
        <v>paymentTransactionReference</v>
      </c>
      <c r="C62" t="str">
        <f t="shared" si="2"/>
        <v>adtTrl</v>
      </c>
      <c r="D62" t="str">
        <f t="shared" si="3"/>
        <v>pmntTrnsctnRfrnc</v>
      </c>
    </row>
    <row r="63" spans="1:4">
      <c r="A63" t="str">
        <f>DICO_Complet!D62</f>
        <v>auditTrail</v>
      </c>
      <c r="B63" t="str">
        <f>DICO_Complet!E62</f>
        <v>pushNotificationIndicator</v>
      </c>
      <c r="C63" t="str">
        <f t="shared" si="2"/>
        <v>adtTrl</v>
      </c>
      <c r="D63" t="str">
        <f t="shared" si="3"/>
        <v>pshNtfctnIndctr</v>
      </c>
    </row>
    <row r="64" spans="1:4">
      <c r="A64" t="str">
        <f>DICO_Complet!D63</f>
        <v>auditTrail</v>
      </c>
      <c r="B64" t="str">
        <f>DICO_Complet!E63</f>
        <v>recipientContactInformation</v>
      </c>
      <c r="C64" t="str">
        <f t="shared" si="2"/>
        <v>adtTrl</v>
      </c>
      <c r="D64" t="str">
        <f t="shared" si="3"/>
        <v>rcpntCntctInfrmtn</v>
      </c>
    </row>
    <row r="65" spans="1:4">
      <c r="A65" t="str">
        <f>DICO_Complet!D64</f>
        <v>auditTrail</v>
      </c>
      <c r="B65" t="str">
        <f>DICO_Complet!E64</f>
        <v>statusUpdateDateTime</v>
      </c>
      <c r="C65" t="str">
        <f t="shared" si="2"/>
        <v>adtTrl</v>
      </c>
      <c r="D65" t="str">
        <f t="shared" si="3"/>
        <v>sttsUpdtDtTm</v>
      </c>
    </row>
    <row r="66" spans="1:4">
      <c r="A66" t="str">
        <f>DICO_Complet!D65</f>
        <v>auditTrail</v>
      </c>
      <c r="B66" t="str">
        <f>DICO_Complet!E65</f>
        <v>strengthAuthenticationLevel</v>
      </c>
      <c r="C66" t="str">
        <f t="shared" si="2"/>
        <v>adtTrl</v>
      </c>
      <c r="D66" t="str">
        <f t="shared" si="3"/>
        <v>strngthAthntctnLvl</v>
      </c>
    </row>
    <row r="67" spans="1:4">
      <c r="A67" t="str">
        <f>DICO_Complet!D66</f>
        <v>auditTrail</v>
      </c>
      <c r="B67" t="str">
        <f>DICO_Complet!E66</f>
        <v>strengthScore</v>
      </c>
      <c r="C67" t="str">
        <f t="shared" si="2"/>
        <v>adtTrl</v>
      </c>
      <c r="D67" t="str">
        <f t="shared" si="3"/>
        <v>strngthScr</v>
      </c>
    </row>
    <row r="68" spans="1:4">
      <c r="A68" t="str">
        <f>DICO_Complet!D67</f>
        <v>auditTrail</v>
      </c>
      <c r="B68" t="str">
        <f>DICO_Complet!E67</f>
        <v>strongAuthenticationFamiliarity</v>
      </c>
      <c r="C68" t="str">
        <f t="shared" ref="C68:C131" si="4">LEFT(A68,1)&amp;SUBSTITUTE(SUBSTITUTE(SUBSTITUTE(SUBSTITUTE(SUBSTITUTE(SUBSTITUTE(SUBSTITUTE(RIGHT(A68,LEN(A68)-1),"a"," "),"e"," "),"i"," "),"o"," "),"u"," "),"y"," ")," ","")</f>
        <v>adtTrl</v>
      </c>
      <c r="D68" t="str">
        <f t="shared" ref="D68:D131" si="5">LEFT(B68,1)&amp;SUBSTITUTE(SUBSTITUTE(SUBSTITUTE(SUBSTITUTE(SUBSTITUTE(SUBSTITUTE(SUBSTITUTE(RIGHT(B68,LEN(B68)-1),"a"," "),"e"," "),"i"," "),"o"," "),"u"," "),"y"," ")," ","")</f>
        <v>strngAthntctnFmlrt</v>
      </c>
    </row>
    <row r="69" spans="1:4">
      <c r="A69" t="str">
        <f>DICO_Complet!D68</f>
        <v>auditTrail</v>
      </c>
      <c r="B69" t="str">
        <f>DICO_Complet!E68</f>
        <v>usualIpAddressIndicator</v>
      </c>
      <c r="C69" t="str">
        <f t="shared" si="4"/>
        <v>adtTrl</v>
      </c>
      <c r="D69" t="str">
        <f t="shared" si="5"/>
        <v>uslIpAddrssIndctr</v>
      </c>
    </row>
    <row r="70" spans="1:4">
      <c r="A70" t="str">
        <f>DICO_Complet!D69</f>
        <v>acceptanceChannel</v>
      </c>
      <c r="B70" t="str">
        <f>DICO_Complet!E69</f>
        <v>acceptanceChannelId</v>
      </c>
      <c r="C70" t="str">
        <f t="shared" si="4"/>
        <v>accptncChnnl</v>
      </c>
      <c r="D70" t="str">
        <f t="shared" si="5"/>
        <v>accptncChnnlId</v>
      </c>
    </row>
    <row r="71" spans="1:4">
      <c r="A71" t="str">
        <f>DICO_Complet!D70</f>
        <v>acceptanceChannel</v>
      </c>
      <c r="B71" t="str">
        <f>DICO_Complet!E70</f>
        <v>acceptanceMode</v>
      </c>
      <c r="C71" t="str">
        <f t="shared" si="4"/>
        <v>accptncChnnl</v>
      </c>
      <c r="D71" t="str">
        <f t="shared" si="5"/>
        <v>accptncMd</v>
      </c>
    </row>
    <row r="72" spans="1:4">
      <c r="A72" t="str">
        <f>DICO_Complet!D71</f>
        <v>acceptanceChannel</v>
      </c>
      <c r="B72" t="str">
        <f>DICO_Complet!E71</f>
        <v>acceptorUrlAddress</v>
      </c>
      <c r="C72" t="str">
        <f t="shared" si="4"/>
        <v>accptncChnnl</v>
      </c>
      <c r="D72" t="str">
        <f t="shared" si="5"/>
        <v>accptrUrlAddrss</v>
      </c>
    </row>
    <row r="73" spans="1:4">
      <c r="A73" t="str">
        <f>DICO_Complet!D72</f>
        <v>acceptanceChannel</v>
      </c>
      <c r="B73" t="str">
        <f>DICO_Complet!E72</f>
        <v>additionalInvoiceIndicator</v>
      </c>
      <c r="C73" t="str">
        <f t="shared" si="4"/>
        <v>accptncChnnl</v>
      </c>
      <c r="D73" t="str">
        <f t="shared" si="5"/>
        <v>addtnlInvcIndctr</v>
      </c>
    </row>
    <row r="74" spans="1:4">
      <c r="A74" t="str">
        <f>DICO_Complet!D73</f>
        <v>acceptanceChannel</v>
      </c>
      <c r="B74" t="str">
        <f>DICO_Complet!E73</f>
        <v>allowedAllCurrency</v>
      </c>
      <c r="C74" t="str">
        <f t="shared" si="4"/>
        <v>accptncChnnl</v>
      </c>
      <c r="D74" t="str">
        <f t="shared" si="5"/>
        <v>allwdAllCrrnc</v>
      </c>
    </row>
    <row r="75" spans="1:4">
      <c r="A75" t="str">
        <f>DICO_Complet!D74</f>
        <v>acceptanceChannel</v>
      </c>
      <c r="B75" t="str">
        <f>DICO_Complet!E74</f>
        <v>allowedCurrency</v>
      </c>
      <c r="C75" t="str">
        <f t="shared" si="4"/>
        <v>accptncChnnl</v>
      </c>
      <c r="D75" t="str">
        <f t="shared" si="5"/>
        <v>allwdCrrnc</v>
      </c>
    </row>
    <row r="76" spans="1:4">
      <c r="A76" t="str">
        <f>DICO_Complet!D75</f>
        <v>acceptanceChannel</v>
      </c>
      <c r="B76" t="str">
        <f>DICO_Complet!E75</f>
        <v>allowedScheme</v>
      </c>
      <c r="C76" t="str">
        <f t="shared" si="4"/>
        <v>accptncChnnl</v>
      </c>
      <c r="D76" t="str">
        <f t="shared" si="5"/>
        <v>allwdSchm</v>
      </c>
    </row>
    <row r="77" spans="1:4">
      <c r="A77" t="str">
        <f>DICO_Complet!D76</f>
        <v>acceptanceChannel</v>
      </c>
      <c r="B77" t="str">
        <f>DICO_Complet!E76</f>
        <v>authorisationFloorLimit</v>
      </c>
      <c r="C77" t="str">
        <f t="shared" si="4"/>
        <v>accptncChnnl</v>
      </c>
      <c r="D77" t="str">
        <f t="shared" si="5"/>
        <v>athrstnFlrLmt</v>
      </c>
    </row>
    <row r="78" spans="1:4">
      <c r="A78" t="str">
        <f>DICO_Complet!D77</f>
        <v>acceptanceChannel</v>
      </c>
      <c r="B78" t="str">
        <f>DICO_Complet!E77</f>
        <v>authorisationForcingIndicator</v>
      </c>
      <c r="C78" t="str">
        <f t="shared" si="4"/>
        <v>accptncChnnl</v>
      </c>
      <c r="D78" t="str">
        <f t="shared" si="5"/>
        <v>athrstnFrcngIndctr</v>
      </c>
    </row>
    <row r="79" spans="1:4">
      <c r="A79" t="str">
        <f>DICO_Complet!D78</f>
        <v>acceptanceChannel</v>
      </c>
      <c r="B79" t="str">
        <f>DICO_Complet!E78</f>
        <v>authorisedOrEstimatedAmount</v>
      </c>
      <c r="C79" t="str">
        <f t="shared" si="4"/>
        <v>accptncChnnl</v>
      </c>
      <c r="D79" t="str">
        <f t="shared" si="5"/>
        <v>athrsdOrEstmtdAmnt</v>
      </c>
    </row>
    <row r="80" spans="1:4">
      <c r="A80" t="str">
        <f>DICO_Complet!D79</f>
        <v>acceptanceChannel</v>
      </c>
      <c r="B80" t="str">
        <f>DICO_Complet!E79</f>
        <v>cardBlockingListDistribution</v>
      </c>
      <c r="C80" t="str">
        <f t="shared" si="4"/>
        <v>accptncChnnl</v>
      </c>
      <c r="D80" t="str">
        <f t="shared" si="5"/>
        <v>crdBlckngLstDstrbtn</v>
      </c>
    </row>
    <row r="81" spans="1:4">
      <c r="A81" t="str">
        <f>DICO_Complet!D80</f>
        <v>acceptanceChannel</v>
      </c>
      <c r="B81" t="str">
        <f>DICO_Complet!E80</f>
        <v>cardholderTicketFooterMessage</v>
      </c>
      <c r="C81" t="str">
        <f t="shared" si="4"/>
        <v>accptncChnnl</v>
      </c>
      <c r="D81" t="str">
        <f t="shared" si="5"/>
        <v>crdhldrTcktFtrMssg</v>
      </c>
    </row>
    <row r="82" spans="1:4">
      <c r="A82" t="str">
        <f>DICO_Complet!D81</f>
        <v>acceptanceChannel</v>
      </c>
      <c r="B82" t="str">
        <f>DICO_Complet!E81</f>
        <v>cardholderTicketHeaderMessage</v>
      </c>
      <c r="C82" t="str">
        <f t="shared" si="4"/>
        <v>accptncChnnl</v>
      </c>
      <c r="D82" t="str">
        <f t="shared" si="5"/>
        <v>crdhldrTcktHdrMssg</v>
      </c>
    </row>
    <row r="83" spans="1:4">
      <c r="A83" t="str">
        <f>DICO_Complet!D82</f>
        <v>acceptanceChannel</v>
      </c>
      <c r="B83" t="str">
        <f>DICO_Complet!E82</f>
        <v>cardholderTicketPrintIndicator</v>
      </c>
      <c r="C83" t="str">
        <f t="shared" si="4"/>
        <v>accptncChnnl</v>
      </c>
      <c r="D83" t="str">
        <f t="shared" si="5"/>
        <v>crdhldrTcktPrntIndctr</v>
      </c>
    </row>
    <row r="84" spans="1:4">
      <c r="A84" t="str">
        <f>DICO_Complet!D83</f>
        <v>acceptanceChannel</v>
      </c>
      <c r="B84" t="str">
        <f>DICO_Complet!E83</f>
        <v>cardValidityCheck</v>
      </c>
      <c r="C84" t="str">
        <f t="shared" si="4"/>
        <v>accptncChnnl</v>
      </c>
      <c r="D84" t="str">
        <f t="shared" si="5"/>
        <v>crdVldtChck</v>
      </c>
    </row>
    <row r="85" spans="1:4">
      <c r="A85" t="str">
        <f>DICO_Complet!D84</f>
        <v>acceptanceChannel</v>
      </c>
      <c r="B85" t="str">
        <f>DICO_Complet!E84</f>
        <v>contactlessCreditIndicator</v>
      </c>
      <c r="C85" t="str">
        <f t="shared" si="4"/>
        <v>accptncChnnl</v>
      </c>
      <c r="D85" t="str">
        <f t="shared" si="5"/>
        <v>cntctlssCrdtIndctr</v>
      </c>
    </row>
    <row r="86" spans="1:4">
      <c r="A86" t="str">
        <f>DICO_Complet!D85</f>
        <v>acceptanceChannel</v>
      </c>
      <c r="B86" t="str">
        <f>DICO_Complet!E85</f>
        <v>creditIndicator</v>
      </c>
      <c r="C86" t="str">
        <f t="shared" si="4"/>
        <v>accptncChnnl</v>
      </c>
      <c r="D86" t="str">
        <f t="shared" si="5"/>
        <v>crdtIndctr</v>
      </c>
    </row>
    <row r="87" spans="1:4">
      <c r="A87" t="str">
        <f>DICO_Complet!D86</f>
        <v>acceptanceChannel</v>
      </c>
      <c r="B87" t="str">
        <f>DICO_Complet!E86</f>
        <v>cryptoCurrencyIndicator</v>
      </c>
      <c r="C87" t="str">
        <f t="shared" si="4"/>
        <v>accptncChnnl</v>
      </c>
      <c r="D87" t="str">
        <f t="shared" si="5"/>
        <v>crptCrrncIndctr</v>
      </c>
    </row>
    <row r="88" spans="1:4">
      <c r="A88" t="str">
        <f>DICO_Complet!D87</f>
        <v>acceptanceChannel</v>
      </c>
      <c r="B88" t="str">
        <f>DICO_Complet!E87</f>
        <v>forbiddenCardProduct</v>
      </c>
      <c r="C88" t="str">
        <f t="shared" si="4"/>
        <v>accptncChnnl</v>
      </c>
      <c r="D88" t="str">
        <f t="shared" si="5"/>
        <v>frbddnCrdPrdct</v>
      </c>
    </row>
    <row r="89" spans="1:4">
      <c r="A89" t="str">
        <f>DICO_Complet!D88</f>
        <v>acceptanceChannel</v>
      </c>
      <c r="B89" t="str">
        <f>DICO_Complet!E88</f>
        <v>maxCumulAmount</v>
      </c>
      <c r="C89" t="str">
        <f t="shared" si="4"/>
        <v>accptncChnnl</v>
      </c>
      <c r="D89" t="str">
        <f t="shared" si="5"/>
        <v>mxCmlAmnt</v>
      </c>
    </row>
    <row r="90" spans="1:4">
      <c r="A90" t="str">
        <f>DICO_Complet!D89</f>
        <v>acceptanceChannel</v>
      </c>
      <c r="B90" t="str">
        <f>DICO_Complet!E89</f>
        <v>maximumAuthorisedAmount</v>
      </c>
      <c r="C90" t="str">
        <f t="shared" si="4"/>
        <v>accptncChnnl</v>
      </c>
      <c r="D90" t="str">
        <f t="shared" si="5"/>
        <v>mxmmAthrsdAmnt</v>
      </c>
    </row>
    <row r="91" spans="1:4">
      <c r="A91" t="str">
        <f>DICO_Complet!D90</f>
        <v>acceptanceChannel</v>
      </c>
      <c r="B91" t="str">
        <f>DICO_Complet!E90</f>
        <v>maximumAuthorisedCredit</v>
      </c>
      <c r="C91" t="str">
        <f t="shared" si="4"/>
        <v>accptncChnnl</v>
      </c>
      <c r="D91" t="str">
        <f t="shared" si="5"/>
        <v>mxmmAthrsdCrdt</v>
      </c>
    </row>
    <row r="92" spans="1:4">
      <c r="A92" t="str">
        <f>DICO_Complet!D91</f>
        <v>acceptanceChannel</v>
      </c>
      <c r="B92" t="str">
        <f>DICO_Complet!E91</f>
        <v>maximumAuthorisedDebit</v>
      </c>
      <c r="C92" t="str">
        <f t="shared" si="4"/>
        <v>accptncChnnl</v>
      </c>
      <c r="D92" t="str">
        <f t="shared" si="5"/>
        <v>mxmmAthrsdDbt</v>
      </c>
    </row>
    <row r="93" spans="1:4">
      <c r="A93" t="str">
        <f>DICO_Complet!D92</f>
        <v>acceptanceChannel</v>
      </c>
      <c r="B93" t="str">
        <f>DICO_Complet!E92</f>
        <v>maxOfferAmount</v>
      </c>
      <c r="C93" t="str">
        <f t="shared" si="4"/>
        <v>accptncChnnl</v>
      </c>
      <c r="D93" t="str">
        <f t="shared" si="5"/>
        <v>mxOffrAmnt</v>
      </c>
    </row>
    <row r="94" spans="1:4">
      <c r="A94" t="str">
        <f>DICO_Complet!D93</f>
        <v>acceptanceChannel</v>
      </c>
      <c r="B94" t="str">
        <f>DICO_Complet!E93</f>
        <v>maxOfflineDays</v>
      </c>
      <c r="C94" t="str">
        <f t="shared" si="4"/>
        <v>accptncChnnl</v>
      </c>
      <c r="D94" t="str">
        <f t="shared" si="5"/>
        <v>mxOfflnDs</v>
      </c>
    </row>
    <row r="95" spans="1:4">
      <c r="A95" t="str">
        <f>DICO_Complet!D94</f>
        <v>acceptanceChannel</v>
      </c>
      <c r="B95" t="str">
        <f>DICO_Complet!E94</f>
        <v>merchantCategoryCode</v>
      </c>
      <c r="C95" t="str">
        <f t="shared" si="4"/>
        <v>accptncChnnl</v>
      </c>
      <c r="D95" t="str">
        <f t="shared" si="5"/>
        <v>mrchntCtgrCd</v>
      </c>
    </row>
    <row r="96" spans="1:4">
      <c r="A96" t="str">
        <f>DICO_Complet!D95</f>
        <v>acceptanceChannel</v>
      </c>
      <c r="B96" t="str">
        <f>DICO_Complet!E95</f>
        <v>merchantCategoryCodeLabel</v>
      </c>
      <c r="C96" t="str">
        <f t="shared" si="4"/>
        <v>accptncChnnl</v>
      </c>
      <c r="D96" t="str">
        <f t="shared" si="5"/>
        <v>mrchntCtgrCdLbl</v>
      </c>
    </row>
    <row r="97" spans="1:4">
      <c r="A97" t="str">
        <f>DICO_Complet!D96</f>
        <v>acceptanceChannel</v>
      </c>
      <c r="B97" t="str">
        <f>DICO_Complet!E96</f>
        <v>merchantSchemeChoice</v>
      </c>
      <c r="C97" t="str">
        <f t="shared" si="4"/>
        <v>accptncChnnl</v>
      </c>
      <c r="D97" t="str">
        <f t="shared" si="5"/>
        <v>mrchntSchmChc</v>
      </c>
    </row>
    <row r="98" spans="1:4">
      <c r="A98" t="str">
        <f>DICO_Complet!D97</f>
        <v>acceptanceChannel</v>
      </c>
      <c r="B98" t="str">
        <f>DICO_Complet!E97</f>
        <v>merchantTicketFooterMessage</v>
      </c>
      <c r="C98" t="str">
        <f t="shared" si="4"/>
        <v>accptncChnnl</v>
      </c>
      <c r="D98" t="str">
        <f t="shared" si="5"/>
        <v>mrchntTcktFtrMssg</v>
      </c>
    </row>
    <row r="99" spans="1:4">
      <c r="A99" t="str">
        <f>DICO_Complet!D98</f>
        <v>acceptanceChannel</v>
      </c>
      <c r="B99" t="str">
        <f>DICO_Complet!E98</f>
        <v>merchantTicketHeaderMessage</v>
      </c>
      <c r="C99" t="str">
        <f t="shared" si="4"/>
        <v>accptncChnnl</v>
      </c>
      <c r="D99" t="str">
        <f t="shared" si="5"/>
        <v>mrchntTcktHdrMssg</v>
      </c>
    </row>
    <row r="100" spans="1:4">
      <c r="A100" t="str">
        <f>DICO_Complet!D99</f>
        <v>acceptanceChannel</v>
      </c>
      <c r="B100" t="str">
        <f>DICO_Complet!E99</f>
        <v>merchantTicketLocalisationPlate</v>
      </c>
      <c r="C100" t="str">
        <f t="shared" si="4"/>
        <v>accptncChnnl</v>
      </c>
      <c r="D100" t="str">
        <f t="shared" si="5"/>
        <v>mrchntTcktLclstnPlt</v>
      </c>
    </row>
    <row r="101" spans="1:4">
      <c r="A101" t="str">
        <f>DICO_Complet!D100</f>
        <v>acceptanceChannel</v>
      </c>
      <c r="B101" t="str">
        <f>DICO_Complet!E100</f>
        <v>merchantTicketNamePlate</v>
      </c>
      <c r="C101" t="str">
        <f t="shared" si="4"/>
        <v>accptncChnnl</v>
      </c>
      <c r="D101" t="str">
        <f t="shared" si="5"/>
        <v>mrchntTcktNmPlt</v>
      </c>
    </row>
    <row r="102" spans="1:4">
      <c r="A102" t="str">
        <f>DICO_Complet!D101</f>
        <v>acceptanceChannel</v>
      </c>
      <c r="B102" t="str">
        <f>DICO_Complet!E101</f>
        <v>merchantTicketPrintIndicator</v>
      </c>
      <c r="C102" t="str">
        <f t="shared" si="4"/>
        <v>accptncChnnl</v>
      </c>
      <c r="D102" t="str">
        <f t="shared" si="5"/>
        <v>mrchntTcktPrntIndctr</v>
      </c>
    </row>
    <row r="103" spans="1:4">
      <c r="A103" t="str">
        <f>DICO_Complet!D102</f>
        <v>acceptanceChannel</v>
      </c>
      <c r="B103" t="str">
        <f>DICO_Complet!E102</f>
        <v>noShowIndicator</v>
      </c>
      <c r="C103" t="str">
        <f t="shared" si="4"/>
        <v>accptncChnnl</v>
      </c>
      <c r="D103" t="str">
        <f t="shared" si="5"/>
        <v>nShwIndctr</v>
      </c>
    </row>
    <row r="104" spans="1:4">
      <c r="A104" t="str">
        <f>DICO_Complet!D103</f>
        <v>acceptanceChannel</v>
      </c>
      <c r="B104" t="str">
        <f>DICO_Complet!E103</f>
        <v>panTruncationIndicator</v>
      </c>
      <c r="C104" t="str">
        <f t="shared" si="4"/>
        <v>accptncChnnl</v>
      </c>
      <c r="D104" t="str">
        <f t="shared" si="5"/>
        <v>pnTrnctnIndctr</v>
      </c>
    </row>
    <row r="105" spans="1:4">
      <c r="A105" t="str">
        <f>DICO_Complet!D104</f>
        <v>acceptanceChannel</v>
      </c>
      <c r="B105" t="str">
        <f>DICO_Complet!E104</f>
        <v>partialAuthorisationIndicator</v>
      </c>
      <c r="C105" t="str">
        <f t="shared" si="4"/>
        <v>accptncChnnl</v>
      </c>
      <c r="D105" t="str">
        <f t="shared" si="5"/>
        <v>prtlAthrstnIndctr</v>
      </c>
    </row>
    <row r="106" spans="1:4">
      <c r="A106" t="str">
        <f>DICO_Complet!D105</f>
        <v>acceptanceChannel</v>
      </c>
      <c r="B106" t="str">
        <f>DICO_Complet!E105</f>
        <v>paymentRiskProfile</v>
      </c>
      <c r="C106" t="str">
        <f t="shared" si="4"/>
        <v>accptncChnnl</v>
      </c>
      <c r="D106" t="str">
        <f t="shared" si="5"/>
        <v>pmntRskPrfl</v>
      </c>
    </row>
    <row r="107" spans="1:4">
      <c r="A107" t="str">
        <f>DICO_Complet!D106</f>
        <v>acceptanceChannel</v>
      </c>
      <c r="B107" t="str">
        <f>DICO_Complet!E106</f>
        <v>paymentUse</v>
      </c>
      <c r="C107" t="str">
        <f t="shared" si="4"/>
        <v>accptncChnnl</v>
      </c>
      <c r="D107" t="str">
        <f t="shared" si="5"/>
        <v>pmntUs</v>
      </c>
    </row>
    <row r="108" spans="1:4">
      <c r="A108" t="str">
        <f>DICO_Complet!D107</f>
        <v>acceptanceChannel</v>
      </c>
      <c r="B108" t="str">
        <f>DICO_Complet!E107</f>
        <v>preauthorisationTimeLimit</v>
      </c>
      <c r="C108" t="str">
        <f t="shared" si="4"/>
        <v>accptncChnnl</v>
      </c>
      <c r="D108" t="str">
        <f t="shared" si="5"/>
        <v>prthrstnTmLmt</v>
      </c>
    </row>
    <row r="109" spans="1:4">
      <c r="A109" t="str">
        <f>DICO_Complet!D108</f>
        <v>acceptanceChannel</v>
      </c>
      <c r="B109" t="str">
        <f>DICO_Complet!E108</f>
        <v>readingMode</v>
      </c>
      <c r="C109" t="str">
        <f t="shared" si="4"/>
        <v>accptncChnnl</v>
      </c>
      <c r="D109" t="str">
        <f t="shared" si="5"/>
        <v>rdngMd</v>
      </c>
    </row>
    <row r="110" spans="1:4">
      <c r="A110" t="str">
        <f>DICO_Complet!D109</f>
        <v>acceptanceChannel</v>
      </c>
      <c r="B110" t="str">
        <f>DICO_Complet!E109</f>
        <v>reversalFloorLimit</v>
      </c>
      <c r="C110" t="str">
        <f t="shared" si="4"/>
        <v>accptncChnnl</v>
      </c>
      <c r="D110" t="str">
        <f t="shared" si="5"/>
        <v>rvrslFlrLmt</v>
      </c>
    </row>
    <row r="111" spans="1:4">
      <c r="A111" t="str">
        <f>DICO_Complet!D110</f>
        <v>acceptanceChannel</v>
      </c>
      <c r="B111" t="str">
        <f>DICO_Complet!E110</f>
        <v>singleTapIndicator</v>
      </c>
      <c r="C111" t="str">
        <f t="shared" si="4"/>
        <v>accptncChnnl</v>
      </c>
      <c r="D111" t="str">
        <f t="shared" si="5"/>
        <v>snglTpIndctr</v>
      </c>
    </row>
    <row r="112" spans="1:4">
      <c r="A112" t="str">
        <f>DICO_Complet!D111</f>
        <v>acceptanceChannel</v>
      </c>
      <c r="B112" t="str">
        <f>DICO_Complet!E111</f>
        <v>telecomIndicator</v>
      </c>
      <c r="C112" t="str">
        <f t="shared" si="4"/>
        <v>accptncChnnl</v>
      </c>
      <c r="D112" t="str">
        <f t="shared" si="5"/>
        <v>tlcmIndctr</v>
      </c>
    </row>
    <row r="113" spans="1:4">
      <c r="A113" t="str">
        <f>DICO_Complet!D112</f>
        <v>acceptanceChannel</v>
      </c>
      <c r="B113" t="str">
        <f>DICO_Complet!E112</f>
        <v>transactionCaptureTime</v>
      </c>
      <c r="C113" t="str">
        <f t="shared" si="4"/>
        <v>accptncChnnl</v>
      </c>
      <c r="D113" t="str">
        <f t="shared" si="5"/>
        <v>trnsctnCptrTm</v>
      </c>
    </row>
    <row r="114" spans="1:4">
      <c r="A114" t="str">
        <f>DICO_Complet!D113</f>
        <v>acceptanceChannel</v>
      </c>
      <c r="B114" t="str">
        <f>DICO_Complet!E113</f>
        <v>whiteListeDistributionIndicator</v>
      </c>
      <c r="C114" t="str">
        <f t="shared" si="4"/>
        <v>accptncChnnl</v>
      </c>
      <c r="D114" t="str">
        <f t="shared" si="5"/>
        <v>whtLstDstrbtnIndctr</v>
      </c>
    </row>
    <row r="115" spans="1:4">
      <c r="A115" t="str">
        <f>DICO_Complet!D114</f>
        <v>callingData</v>
      </c>
      <c r="B115" t="str">
        <f>DICO_Complet!E114</f>
        <v>callDateTime</v>
      </c>
      <c r="C115" t="str">
        <f t="shared" si="4"/>
        <v>cllngDt</v>
      </c>
      <c r="D115" t="str">
        <f t="shared" si="5"/>
        <v>cllDtTm</v>
      </c>
    </row>
    <row r="116" spans="1:4">
      <c r="A116" t="str">
        <f>DICO_Complet!D115</f>
        <v>callingData</v>
      </c>
      <c r="B116" t="str">
        <f>DICO_Complet!E115</f>
        <v>callerCategory</v>
      </c>
      <c r="C116" t="str">
        <f t="shared" si="4"/>
        <v>cllngDt</v>
      </c>
      <c r="D116" t="str">
        <f t="shared" si="5"/>
        <v>cllrCtgr</v>
      </c>
    </row>
    <row r="117" spans="1:4">
      <c r="A117" t="str">
        <f>DICO_Complet!D116</f>
        <v>callingData</v>
      </c>
      <c r="B117" t="str">
        <f>DICO_Complet!E116</f>
        <v>callNumber</v>
      </c>
      <c r="C117" t="str">
        <f t="shared" si="4"/>
        <v>cllngDt</v>
      </c>
      <c r="D117" t="str">
        <f t="shared" si="5"/>
        <v>cllNmbr</v>
      </c>
    </row>
    <row r="118" spans="1:4">
      <c r="A118" t="str">
        <f>DICO_Complet!D117</f>
        <v>callingData</v>
      </c>
      <c r="B118" t="str">
        <f>DICO_Complet!E117</f>
        <v>callReason</v>
      </c>
      <c r="C118" t="str">
        <f t="shared" si="4"/>
        <v>cllngDt</v>
      </c>
      <c r="D118" t="str">
        <f t="shared" si="5"/>
        <v>cllRsn</v>
      </c>
    </row>
    <row r="119" spans="1:4">
      <c r="A119" t="str">
        <f>DICO_Complet!D118</f>
        <v>callingData</v>
      </c>
      <c r="B119" t="str">
        <f>DICO_Complet!E118</f>
        <v>callResult</v>
      </c>
      <c r="C119" t="str">
        <f t="shared" si="4"/>
        <v>cllngDt</v>
      </c>
      <c r="D119" t="str">
        <f t="shared" si="5"/>
        <v>cllRslt</v>
      </c>
    </row>
    <row r="120" spans="1:4">
      <c r="A120" t="str">
        <f>DICO_Complet!D119</f>
        <v>callingData</v>
      </c>
      <c r="B120" t="str">
        <f>DICO_Complet!E119</f>
        <v>callSubReason</v>
      </c>
      <c r="C120" t="str">
        <f t="shared" si="4"/>
        <v>cllngDt</v>
      </c>
      <c r="D120" t="str">
        <f t="shared" si="5"/>
        <v>cllSbRsn</v>
      </c>
    </row>
    <row r="121" spans="1:4">
      <c r="A121" t="str">
        <f>DICO_Complet!D120</f>
        <v>callingData</v>
      </c>
      <c r="B121" t="str">
        <f>DICO_Complet!E120</f>
        <v>fraudAlertDateTime</v>
      </c>
      <c r="C121" t="str">
        <f t="shared" si="4"/>
        <v>cllngDt</v>
      </c>
      <c r="D121" t="str">
        <f t="shared" si="5"/>
        <v>frdAlrtDtTm</v>
      </c>
    </row>
    <row r="122" spans="1:4">
      <c r="A122" t="str">
        <f>DICO_Complet!D121</f>
        <v>callingData</v>
      </c>
      <c r="B122" t="str">
        <f>DICO_Complet!E121</f>
        <v>fraudAlertReference</v>
      </c>
      <c r="C122" t="str">
        <f t="shared" si="4"/>
        <v>cllngDt</v>
      </c>
      <c r="D122" t="str">
        <f t="shared" si="5"/>
        <v>frdAlrtRfrnc</v>
      </c>
    </row>
    <row r="123" spans="1:4">
      <c r="A123" t="str">
        <f>DICO_Complet!D122</f>
        <v>callingData</v>
      </c>
      <c r="B123" t="str">
        <f>DICO_Complet!E122</f>
        <v>incomingCallIndicator</v>
      </c>
      <c r="C123" t="str">
        <f t="shared" si="4"/>
        <v>cllngDt</v>
      </c>
      <c r="D123" t="str">
        <f t="shared" si="5"/>
        <v>incmngCllIndctr</v>
      </c>
    </row>
    <row r="124" spans="1:4">
      <c r="A124" t="str">
        <f>DICO_Complet!D123</f>
        <v>callingData</v>
      </c>
      <c r="B124" t="str">
        <f>DICO_Complet!E123</f>
        <v>internalEntityName</v>
      </c>
      <c r="C124" t="str">
        <f t="shared" si="4"/>
        <v>cllngDt</v>
      </c>
      <c r="D124" t="str">
        <f t="shared" si="5"/>
        <v>intrnlEnttNm</v>
      </c>
    </row>
    <row r="125" spans="1:4">
      <c r="A125" t="str">
        <f>DICO_Complet!D124</f>
        <v>callingData</v>
      </c>
      <c r="B125" t="str">
        <f>DICO_Complet!E124</f>
        <v>user</v>
      </c>
      <c r="C125" t="str">
        <f t="shared" si="4"/>
        <v>cllngDt</v>
      </c>
      <c r="D125" t="str">
        <f t="shared" si="5"/>
        <v>usr</v>
      </c>
    </row>
    <row r="126" spans="1:4">
      <c r="A126" t="str">
        <f>DICO_Complet!D125</f>
        <v>cardAgreementParameters</v>
      </c>
      <c r="B126" t="str">
        <f>DICO_Complet!E125</f>
        <v>cardAgreementClosingDateTime</v>
      </c>
      <c r="C126" t="str">
        <f t="shared" si="4"/>
        <v>crdAgrmntPrmtrs</v>
      </c>
      <c r="D126" t="str">
        <f t="shared" si="5"/>
        <v>crdAgrmntClsngDtTm</v>
      </c>
    </row>
    <row r="127" spans="1:4">
      <c r="A127" t="str">
        <f>DICO_Complet!D126</f>
        <v>cardAgreementParameters</v>
      </c>
      <c r="B127" t="str">
        <f>DICO_Complet!E126</f>
        <v>cardAgreementClosingReasonCode</v>
      </c>
      <c r="C127" t="str">
        <f t="shared" si="4"/>
        <v>crdAgrmntPrmtrs</v>
      </c>
      <c r="D127" t="str">
        <f t="shared" si="5"/>
        <v>crdAgrmntClsngRsnCd</v>
      </c>
    </row>
    <row r="128" spans="1:4">
      <c r="A128" t="str">
        <f>DICO_Complet!D127</f>
        <v>cardAgreementParameters</v>
      </c>
      <c r="B128" t="str">
        <f>DICO_Complet!E127</f>
        <v>cardAgreementCreationDate</v>
      </c>
      <c r="C128" t="str">
        <f t="shared" si="4"/>
        <v>crdAgrmntPrmtrs</v>
      </c>
      <c r="D128" t="str">
        <f t="shared" si="5"/>
        <v>crdAgrmntCrtnDt</v>
      </c>
    </row>
    <row r="129" spans="1:4">
      <c r="A129" t="str">
        <f>DICO_Complet!D128</f>
        <v>cardAgreementParameters</v>
      </c>
      <c r="B129" t="str">
        <f>DICO_Complet!E128</f>
        <v>optionCode</v>
      </c>
      <c r="C129" t="str">
        <f t="shared" si="4"/>
        <v>crdAgrmntPrmtrs</v>
      </c>
      <c r="D129" t="str">
        <f t="shared" si="5"/>
        <v>optnCd</v>
      </c>
    </row>
    <row r="130" spans="1:4">
      <c r="A130" t="str">
        <f>DICO_Complet!D129</f>
        <v>cardAgreementParameters</v>
      </c>
      <c r="B130" t="str">
        <f>DICO_Complet!E129</f>
        <v>optionData</v>
      </c>
      <c r="C130" t="str">
        <f t="shared" si="4"/>
        <v>crdAgrmntPrmtrs</v>
      </c>
      <c r="D130" t="str">
        <f t="shared" si="5"/>
        <v>optnDt</v>
      </c>
    </row>
    <row r="131" spans="1:4">
      <c r="A131" t="str">
        <f>DICO_Complet!D130</f>
        <v>cardAgreementParameters</v>
      </c>
      <c r="B131" t="str">
        <f>DICO_Complet!E130</f>
        <v>optionEndDateTime</v>
      </c>
      <c r="C131" t="str">
        <f t="shared" si="4"/>
        <v>crdAgrmntPrmtrs</v>
      </c>
      <c r="D131" t="str">
        <f t="shared" si="5"/>
        <v>optnEndDtTm</v>
      </c>
    </row>
    <row r="132" spans="1:4">
      <c r="A132" t="str">
        <f>DICO_Complet!D131</f>
        <v>cardAgreementParameters</v>
      </c>
      <c r="B132" t="str">
        <f>DICO_Complet!E131</f>
        <v>optionStartDateTime</v>
      </c>
      <c r="C132" t="str">
        <f t="shared" ref="C132:C195" si="6">LEFT(A132,1)&amp;SUBSTITUTE(SUBSTITUTE(SUBSTITUTE(SUBSTITUTE(SUBSTITUTE(SUBSTITUTE(SUBSTITUTE(RIGHT(A132,LEN(A132)-1),"a"," "),"e"," "),"i"," "),"o"," "),"u"," "),"y"," ")," ","")</f>
        <v>crdAgrmntPrmtrs</v>
      </c>
      <c r="D132" t="str">
        <f t="shared" ref="D132:D195" si="7">LEFT(B132,1)&amp;SUBSTITUTE(SUBSTITUTE(SUBSTITUTE(SUBSTITUTE(SUBSTITUTE(SUBSTITUTE(SUBSTITUTE(RIGHT(B132,LEN(B132)-1),"a"," "),"e"," "),"i"," "),"o"," "),"u"," "),"y"," ")," ","")</f>
        <v>optnStrtDtTm</v>
      </c>
    </row>
    <row r="133" spans="1:4">
      <c r="A133" t="str">
        <f>DICO_Complet!D132</f>
        <v>cardAgreementParameters</v>
      </c>
      <c r="B133" t="str">
        <f>DICO_Complet!E132</f>
        <v>productMaximumAge</v>
      </c>
      <c r="C133" t="str">
        <f t="shared" si="6"/>
        <v>crdAgrmntPrmtrs</v>
      </c>
      <c r="D133" t="str">
        <f t="shared" si="7"/>
        <v>prdctMxmmAg</v>
      </c>
    </row>
    <row r="134" spans="1:4">
      <c r="A134" t="str">
        <f>DICO_Complet!D133</f>
        <v>cardAgreementParameters</v>
      </c>
      <c r="B134" t="str">
        <f>DICO_Complet!E133</f>
        <v>replacementCardIndicator</v>
      </c>
      <c r="C134" t="str">
        <f t="shared" si="6"/>
        <v>crdAgrmntPrmtrs</v>
      </c>
      <c r="D134" t="str">
        <f t="shared" si="7"/>
        <v>rplcmntCrdIndctr</v>
      </c>
    </row>
    <row r="135" spans="1:4">
      <c r="A135" t="str">
        <f>DICO_Complet!D134</f>
        <v>cardAgreementParameters</v>
      </c>
      <c r="B135" t="str">
        <f>DICO_Complet!E134</f>
        <v>shippingConditionCode</v>
      </c>
      <c r="C135" t="str">
        <f t="shared" si="6"/>
        <v>crdAgrmntPrmtrs</v>
      </c>
      <c r="D135" t="str">
        <f t="shared" si="7"/>
        <v>shppngCndtnCd</v>
      </c>
    </row>
    <row r="136" spans="1:4">
      <c r="A136" t="str">
        <f>DICO_Complet!D135</f>
        <v>cardAgreementParameters</v>
      </c>
      <c r="B136" t="str">
        <f>DICO_Complet!E135</f>
        <v>shippingConditionEndDateTime</v>
      </c>
      <c r="C136" t="str">
        <f t="shared" si="6"/>
        <v>crdAgrmntPrmtrs</v>
      </c>
      <c r="D136" t="str">
        <f t="shared" si="7"/>
        <v>shppngCndtnEndDtTm</v>
      </c>
    </row>
    <row r="137" spans="1:4">
      <c r="A137" t="str">
        <f>DICO_Complet!D136</f>
        <v>cardAgreementParameters</v>
      </c>
      <c r="B137" t="str">
        <f>DICO_Complet!E136</f>
        <v>shippingConditionEntityId</v>
      </c>
      <c r="C137" t="str">
        <f t="shared" si="6"/>
        <v>crdAgrmntPrmtrs</v>
      </c>
      <c r="D137" t="str">
        <f t="shared" si="7"/>
        <v>shppngCndtnEnttId</v>
      </c>
    </row>
    <row r="138" spans="1:4">
      <c r="A138" t="str">
        <f>DICO_Complet!D137</f>
        <v>cardAgreementParameters</v>
      </c>
      <c r="B138" t="str">
        <f>DICO_Complet!E137</f>
        <v>shippingConditionPostalAddress</v>
      </c>
      <c r="C138" t="str">
        <f t="shared" si="6"/>
        <v>crdAgrmntPrmtrs</v>
      </c>
      <c r="D138" t="str">
        <f t="shared" si="7"/>
        <v>shppngCndtnPstlAddrss</v>
      </c>
    </row>
    <row r="139" spans="1:4">
      <c r="A139" t="str">
        <f>DICO_Complet!D138</f>
        <v>cardAgreementParameters</v>
      </c>
      <c r="B139" t="str">
        <f>DICO_Complet!E138</f>
        <v>shippingConditionPostalAddressId</v>
      </c>
      <c r="C139" t="str">
        <f t="shared" si="6"/>
        <v>crdAgrmntPrmtrs</v>
      </c>
      <c r="D139" t="str">
        <f t="shared" si="7"/>
        <v>shppngCndtnPstlAddrssId</v>
      </c>
    </row>
    <row r="140" spans="1:4">
      <c r="A140" t="str">
        <f>DICO_Complet!D139</f>
        <v>cardAgreementParameters</v>
      </c>
      <c r="B140" t="str">
        <f>DICO_Complet!E139</f>
        <v>shippingConditionStartDateTime</v>
      </c>
      <c r="C140" t="str">
        <f t="shared" si="6"/>
        <v>crdAgrmntPrmtrs</v>
      </c>
      <c r="D140" t="str">
        <f t="shared" si="7"/>
        <v>shppngCndtnStrtDtTm</v>
      </c>
    </row>
    <row r="141" spans="1:4">
      <c r="A141" t="str">
        <f>DICO_Complet!D140</f>
        <v>cardAgreementParameters</v>
      </c>
      <c r="B141" t="str">
        <f>DICO_Complet!E140</f>
        <v>surveillanceEndDate</v>
      </c>
      <c r="C141" t="str">
        <f t="shared" si="6"/>
        <v>crdAgrmntPrmtrs</v>
      </c>
      <c r="D141" t="str">
        <f t="shared" si="7"/>
        <v>srvllncEndDt</v>
      </c>
    </row>
    <row r="142" spans="1:4">
      <c r="A142" t="str">
        <f>DICO_Complet!D141</f>
        <v>cardAgreementParameters</v>
      </c>
      <c r="B142" t="str">
        <f>DICO_Complet!E141</f>
        <v>surveillanceIndicator</v>
      </c>
      <c r="C142" t="str">
        <f t="shared" si="6"/>
        <v>crdAgrmntPrmtrs</v>
      </c>
      <c r="D142" t="str">
        <f t="shared" si="7"/>
        <v>srvllncIndctr</v>
      </c>
    </row>
    <row r="143" spans="1:4">
      <c r="A143" t="str">
        <f>DICO_Complet!D142</f>
        <v>cardAgreementParameters</v>
      </c>
      <c r="B143" t="str">
        <f>DICO_Complet!E142</f>
        <v>surveillanceReasonCode</v>
      </c>
      <c r="C143" t="str">
        <f t="shared" si="6"/>
        <v>crdAgrmntPrmtrs</v>
      </c>
      <c r="D143" t="str">
        <f t="shared" si="7"/>
        <v>srvllncRsnCd</v>
      </c>
    </row>
    <row r="144" spans="1:4">
      <c r="A144" t="str">
        <f>DICO_Complet!D143</f>
        <v>cardAgreementParameters</v>
      </c>
      <c r="B144" t="str">
        <f>DICO_Complet!E143</f>
        <v>surveillanceStartDate</v>
      </c>
      <c r="C144" t="str">
        <f t="shared" si="6"/>
        <v>crdAgrmntPrmtrs</v>
      </c>
      <c r="D144" t="str">
        <f t="shared" si="7"/>
        <v>srvllncStrtDt</v>
      </c>
    </row>
    <row r="145" spans="1:4">
      <c r="A145" t="str">
        <f>DICO_Complet!D144</f>
        <v>cardAgreementParameters</v>
      </c>
      <c r="B145" t="str">
        <f>DICO_Complet!E144</f>
        <v>usageCurrentValueAmount</v>
      </c>
      <c r="C145" t="str">
        <f t="shared" si="6"/>
        <v>crdAgrmntPrmtrs</v>
      </c>
      <c r="D145" t="str">
        <f t="shared" si="7"/>
        <v>usgCrrntVlAmnt</v>
      </c>
    </row>
    <row r="146" spans="1:4">
      <c r="A146" t="str">
        <f>DICO_Complet!D145</f>
        <v>cardAgreementParameters</v>
      </c>
      <c r="B146" t="str">
        <f>DICO_Complet!E145</f>
        <v>usageCurrentValueCode</v>
      </c>
      <c r="C146" t="str">
        <f t="shared" si="6"/>
        <v>crdAgrmntPrmtrs</v>
      </c>
      <c r="D146" t="str">
        <f t="shared" si="7"/>
        <v>usgCrrntVlCd</v>
      </c>
    </row>
    <row r="147" spans="1:4">
      <c r="A147" t="str">
        <f>DICO_Complet!D146</f>
        <v>cardAgreementParameters</v>
      </c>
      <c r="B147" t="str">
        <f>DICO_Complet!E146</f>
        <v>usageCurrentValueCurrency</v>
      </c>
      <c r="C147" t="str">
        <f t="shared" si="6"/>
        <v>crdAgrmntPrmtrs</v>
      </c>
      <c r="D147" t="str">
        <f t="shared" si="7"/>
        <v>usgCrrntVlCrrnc</v>
      </c>
    </row>
    <row r="148" spans="1:4">
      <c r="A148" t="str">
        <f>DICO_Complet!D147</f>
        <v>cardAgreementParameters</v>
      </c>
      <c r="B148" t="str">
        <f>DICO_Complet!E147</f>
        <v>usageCurrentValueLimitAmount</v>
      </c>
      <c r="C148" t="str">
        <f t="shared" si="6"/>
        <v>crdAgrmntPrmtrs</v>
      </c>
      <c r="D148" t="str">
        <f t="shared" si="7"/>
        <v>usgCrrntVlLmtAmnt</v>
      </c>
    </row>
    <row r="149" spans="1:4">
      <c r="A149" t="str">
        <f>DICO_Complet!D148</f>
        <v>cardAgreementParameters</v>
      </c>
      <c r="B149" t="str">
        <f>DICO_Complet!E148</f>
        <v>usageCurrentValueLimitNumber</v>
      </c>
      <c r="C149" t="str">
        <f t="shared" si="6"/>
        <v>crdAgrmntPrmtrs</v>
      </c>
      <c r="D149" t="str">
        <f t="shared" si="7"/>
        <v>usgCrrntVlLmtNmbr</v>
      </c>
    </row>
    <row r="150" spans="1:4">
      <c r="A150" t="str">
        <f>DICO_Complet!D149</f>
        <v>cardAgreementParameters</v>
      </c>
      <c r="B150" t="str">
        <f>DICO_Complet!E149</f>
        <v>usageCurrentValueLimitType</v>
      </c>
      <c r="C150" t="str">
        <f t="shared" si="6"/>
        <v>crdAgrmntPrmtrs</v>
      </c>
      <c r="D150" t="str">
        <f t="shared" si="7"/>
        <v>usgCrrntVlLmtTp</v>
      </c>
    </row>
    <row r="151" spans="1:4">
      <c r="A151" t="str">
        <f>DICO_Complet!D150</f>
        <v>cardAgreementParameters</v>
      </c>
      <c r="B151" t="str">
        <f>DICO_Complet!E150</f>
        <v>usageCurrentValueNumber</v>
      </c>
      <c r="C151" t="str">
        <f t="shared" si="6"/>
        <v>crdAgrmntPrmtrs</v>
      </c>
      <c r="D151" t="str">
        <f t="shared" si="7"/>
        <v>usgCrrntVlNmbr</v>
      </c>
    </row>
    <row r="152" spans="1:4">
      <c r="A152" t="str">
        <f>DICO_Complet!D151</f>
        <v>cardAgreementParameters</v>
      </c>
      <c r="B152" t="str">
        <f>DICO_Complet!E151</f>
        <v>usageCurrentValueType</v>
      </c>
      <c r="C152" t="str">
        <f t="shared" si="6"/>
        <v>crdAgrmntPrmtrs</v>
      </c>
      <c r="D152" t="str">
        <f t="shared" si="7"/>
        <v>usgCrrntVlTp</v>
      </c>
    </row>
    <row r="153" spans="1:4">
      <c r="A153" t="str">
        <f>DICO_Complet!D152</f>
        <v>cardAgreementParameters</v>
      </c>
      <c r="B153" t="str">
        <f>DICO_Complet!E152</f>
        <v>usageLimitAmount</v>
      </c>
      <c r="C153" t="str">
        <f t="shared" si="6"/>
        <v>crdAgrmntPrmtrs</v>
      </c>
      <c r="D153" t="str">
        <f t="shared" si="7"/>
        <v>usgLmtAmnt</v>
      </c>
    </row>
    <row r="154" spans="1:4">
      <c r="A154" t="str">
        <f>DICO_Complet!D153</f>
        <v>cardAgreementParameters</v>
      </c>
      <c r="B154" t="str">
        <f>DICO_Complet!E153</f>
        <v>usageLimitCode</v>
      </c>
      <c r="C154" t="str">
        <f t="shared" si="6"/>
        <v>crdAgrmntPrmtrs</v>
      </c>
      <c r="D154" t="str">
        <f t="shared" si="7"/>
        <v>usgLmtCd</v>
      </c>
    </row>
    <row r="155" spans="1:4">
      <c r="A155" t="str">
        <f>DICO_Complet!D154</f>
        <v>cardAgreementParameters</v>
      </c>
      <c r="B155" t="str">
        <f>DICO_Complet!E154</f>
        <v>usageLimitCurrency</v>
      </c>
      <c r="C155" t="str">
        <f t="shared" si="6"/>
        <v>crdAgrmntPrmtrs</v>
      </c>
      <c r="D155" t="str">
        <f t="shared" si="7"/>
        <v>usgLmtCrrnc</v>
      </c>
    </row>
    <row r="156" spans="1:4">
      <c r="A156" t="str">
        <f>DICO_Complet!D155</f>
        <v>cardAgreementParameters</v>
      </c>
      <c r="B156" t="str">
        <f>DICO_Complet!E155</f>
        <v>usageLimitEndDateTime</v>
      </c>
      <c r="C156" t="str">
        <f t="shared" si="6"/>
        <v>crdAgrmntPrmtrs</v>
      </c>
      <c r="D156" t="str">
        <f t="shared" si="7"/>
        <v>usgLmtEndDtTm</v>
      </c>
    </row>
    <row r="157" spans="1:4">
      <c r="A157" t="str">
        <f>DICO_Complet!D156</f>
        <v>cardAgreementParameters</v>
      </c>
      <c r="B157" t="str">
        <f>DICO_Complet!E156</f>
        <v>usageLimitNumber</v>
      </c>
      <c r="C157" t="str">
        <f t="shared" si="6"/>
        <v>crdAgrmntPrmtrs</v>
      </c>
      <c r="D157" t="str">
        <f t="shared" si="7"/>
        <v>usgLmtNmbr</v>
      </c>
    </row>
    <row r="158" spans="1:4">
      <c r="A158" t="str">
        <f>DICO_Complet!D157</f>
        <v>cardAgreementParameters</v>
      </c>
      <c r="B158" t="str">
        <f>DICO_Complet!E157</f>
        <v>usageLimitPersonalizedAmount</v>
      </c>
      <c r="C158" t="str">
        <f t="shared" si="6"/>
        <v>crdAgrmntPrmtrs</v>
      </c>
      <c r="D158" t="str">
        <f t="shared" si="7"/>
        <v>usgLmtPrsnlzdAmnt</v>
      </c>
    </row>
    <row r="159" spans="1:4">
      <c r="A159" t="str">
        <f>DICO_Complet!D158</f>
        <v>cardAgreementParameters</v>
      </c>
      <c r="B159" t="str">
        <f>DICO_Complet!E158</f>
        <v>usageLimitPersonalizedNumber</v>
      </c>
      <c r="C159" t="str">
        <f t="shared" si="6"/>
        <v>crdAgrmntPrmtrs</v>
      </c>
      <c r="D159" t="str">
        <f t="shared" si="7"/>
        <v>usgLmtPrsnlzdNmbr</v>
      </c>
    </row>
    <row r="160" spans="1:4">
      <c r="A160" t="str">
        <f>DICO_Complet!D159</f>
        <v>cardAgreementParameters</v>
      </c>
      <c r="B160" t="str">
        <f>DICO_Complet!E159</f>
        <v>usageLimitStartDateTime</v>
      </c>
      <c r="C160" t="str">
        <f t="shared" si="6"/>
        <v>crdAgrmntPrmtrs</v>
      </c>
      <c r="D160" t="str">
        <f t="shared" si="7"/>
        <v>usgLmtStrtDtTm</v>
      </c>
    </row>
    <row r="161" spans="1:4">
      <c r="A161" t="str">
        <f>DICO_Complet!D160</f>
        <v>cardAgreementParameters</v>
      </c>
      <c r="B161" t="str">
        <f>DICO_Complet!E160</f>
        <v>usageLimitType</v>
      </c>
      <c r="C161" t="str">
        <f t="shared" si="6"/>
        <v>crdAgrmntPrmtrs</v>
      </c>
      <c r="D161" t="str">
        <f t="shared" si="7"/>
        <v>usgLmtTp</v>
      </c>
    </row>
    <row r="162" spans="1:4">
      <c r="A162" t="str">
        <f>DICO_Complet!D161</f>
        <v>cardAgreementParameters</v>
      </c>
      <c r="B162" t="str">
        <f>DICO_Complet!E161</f>
        <v>usageLimitValueType</v>
      </c>
      <c r="C162" t="str">
        <f t="shared" si="6"/>
        <v>crdAgrmntPrmtrs</v>
      </c>
      <c r="D162" t="str">
        <f t="shared" si="7"/>
        <v>usgLmtVlTp</v>
      </c>
    </row>
    <row r="163" spans="1:4">
      <c r="A163" t="str">
        <f>DICO_Complet!D162</f>
        <v>cardAgreementParameters</v>
      </c>
      <c r="B163" t="str">
        <f>DICO_Complet!E162</f>
        <v>usageRestrictionCode</v>
      </c>
      <c r="C163" t="str">
        <f t="shared" si="6"/>
        <v>crdAgrmntPrmtrs</v>
      </c>
      <c r="D163" t="str">
        <f t="shared" si="7"/>
        <v>usgRstrctnCd</v>
      </c>
    </row>
    <row r="164" spans="1:4">
      <c r="A164" t="str">
        <f>DICO_Complet!D163</f>
        <v>cardAgreementParameters</v>
      </c>
      <c r="B164" t="str">
        <f>DICO_Complet!E163</f>
        <v>usageRestrictionData</v>
      </c>
      <c r="C164" t="str">
        <f t="shared" si="6"/>
        <v>crdAgrmntPrmtrs</v>
      </c>
      <c r="D164" t="str">
        <f t="shared" si="7"/>
        <v>usgRstrctnDt</v>
      </c>
    </row>
    <row r="165" spans="1:4">
      <c r="A165" t="str">
        <f>DICO_Complet!D164</f>
        <v>cardAgreementParameters</v>
      </c>
      <c r="B165" t="str">
        <f>DICO_Complet!E164</f>
        <v>usageRestrictionEndDateTime</v>
      </c>
      <c r="C165" t="str">
        <f t="shared" si="6"/>
        <v>crdAgrmntPrmtrs</v>
      </c>
      <c r="D165" t="str">
        <f t="shared" si="7"/>
        <v>usgRstrctnEndDtTm</v>
      </c>
    </row>
    <row r="166" spans="1:4">
      <c r="A166" t="str">
        <f>DICO_Complet!D165</f>
        <v>cardAgreementParameters</v>
      </c>
      <c r="B166" t="str">
        <f>DICO_Complet!E165</f>
        <v>usageRestrictionStartDateTime</v>
      </c>
      <c r="C166" t="str">
        <f t="shared" si="6"/>
        <v>crdAgrmntPrmtrs</v>
      </c>
      <c r="D166" t="str">
        <f t="shared" si="7"/>
        <v>usgRstrctnStrtDtTm</v>
      </c>
    </row>
    <row r="167" spans="1:4">
      <c r="A167" t="str">
        <f>DICO_Complet!D166</f>
        <v>cardContext</v>
      </c>
      <c r="B167" t="str">
        <f>DICO_Complet!E166</f>
        <v>acquiringChannel</v>
      </c>
      <c r="C167" t="str">
        <f t="shared" si="6"/>
        <v>crdCntxt</v>
      </c>
      <c r="D167" t="str">
        <f t="shared" si="7"/>
        <v>acqrngChnnl</v>
      </c>
    </row>
    <row r="168" spans="1:4">
      <c r="A168" t="str">
        <f>DICO_Complet!D167</f>
        <v>cardContext</v>
      </c>
      <c r="B168" t="str">
        <f>DICO_Complet!E167</f>
        <v>actionOnCard</v>
      </c>
      <c r="C168" t="str">
        <f t="shared" si="6"/>
        <v>crdCntxt</v>
      </c>
      <c r="D168" t="str">
        <f t="shared" si="7"/>
        <v>actnOnCrd</v>
      </c>
    </row>
    <row r="169" spans="1:4">
      <c r="A169" t="str">
        <f>DICO_Complet!D168</f>
        <v>cardContext</v>
      </c>
      <c r="B169" t="str">
        <f>DICO_Complet!E168</f>
        <v>activationCodeForNoShowInvoice</v>
      </c>
      <c r="C169" t="str">
        <f t="shared" si="6"/>
        <v>crdCntxt</v>
      </c>
      <c r="D169" t="str">
        <f t="shared" si="7"/>
        <v>actvtnCdFrNShwInvc</v>
      </c>
    </row>
    <row r="170" spans="1:4">
      <c r="A170" t="str">
        <f>DICO_Complet!D169</f>
        <v>cardContext</v>
      </c>
      <c r="B170" t="str">
        <f>DICO_Complet!E169</f>
        <v>activCodePLBSInvoiceRemoteModeOrPreAuthProlongTransaction</v>
      </c>
      <c r="C170" t="str">
        <f t="shared" si="6"/>
        <v>crdCntxt</v>
      </c>
      <c r="D170" t="str">
        <f t="shared" si="7"/>
        <v>actvCdPLBSInvcRmtMdOrPrAthPrlngTrnsctn</v>
      </c>
    </row>
    <row r="171" spans="1:4">
      <c r="A171" t="str">
        <f>DICO_Complet!D170</f>
        <v>cardContext</v>
      </c>
      <c r="B171" t="str">
        <f>DICO_Complet!E170</f>
        <v>additionalInvoiceActivationCode</v>
      </c>
      <c r="C171" t="str">
        <f t="shared" si="6"/>
        <v>crdCntxt</v>
      </c>
      <c r="D171" t="str">
        <f t="shared" si="7"/>
        <v>addtnlInvcActvtnCd</v>
      </c>
    </row>
    <row r="172" spans="1:4">
      <c r="A172" t="str">
        <f>DICO_Complet!D171</f>
        <v>cardContext</v>
      </c>
      <c r="B172" t="str">
        <f>DICO_Complet!E171</f>
        <v>blockingDateTime</v>
      </c>
      <c r="C172" t="str">
        <f t="shared" si="6"/>
        <v>crdCntxt</v>
      </c>
      <c r="D172" t="str">
        <f t="shared" si="7"/>
        <v>blckngDtTm</v>
      </c>
    </row>
    <row r="173" spans="1:4">
      <c r="A173" t="str">
        <f>DICO_Complet!D172</f>
        <v>cardContext</v>
      </c>
      <c r="B173" t="str">
        <f>DICO_Complet!E172</f>
        <v>blockingReasonCode</v>
      </c>
      <c r="C173" t="str">
        <f t="shared" si="6"/>
        <v>crdCntxt</v>
      </c>
      <c r="D173" t="str">
        <f t="shared" si="7"/>
        <v>blckngRsnCd</v>
      </c>
    </row>
    <row r="174" spans="1:4">
      <c r="A174" t="str">
        <f>DICO_Complet!D173</f>
        <v>cardContext</v>
      </c>
      <c r="B174" t="str">
        <f>DICO_Complet!E173</f>
        <v>blockingReference</v>
      </c>
      <c r="C174" t="str">
        <f t="shared" si="6"/>
        <v>crdCntxt</v>
      </c>
      <c r="D174" t="str">
        <f t="shared" si="7"/>
        <v>blckngRfrnc</v>
      </c>
    </row>
    <row r="175" spans="1:4">
      <c r="A175" t="str">
        <f>DICO_Complet!D174</f>
        <v>cardContext</v>
      </c>
      <c r="B175" t="str">
        <f>DICO_Complet!E174</f>
        <v>blockingRegulatoryReasonCode</v>
      </c>
      <c r="C175" t="str">
        <f t="shared" si="6"/>
        <v>crdCntxt</v>
      </c>
      <c r="D175" t="str">
        <f t="shared" si="7"/>
        <v>blckngRgltrRsnCd</v>
      </c>
    </row>
    <row r="176" spans="1:4">
      <c r="A176" t="str">
        <f>DICO_Complet!D175</f>
        <v>cardContext</v>
      </c>
      <c r="B176" t="str">
        <f>DICO_Complet!E175</f>
        <v>cardRiskLevel</v>
      </c>
      <c r="C176" t="str">
        <f t="shared" si="6"/>
        <v>crdCntxt</v>
      </c>
      <c r="D176" t="str">
        <f t="shared" si="7"/>
        <v>crdRskLvl</v>
      </c>
    </row>
    <row r="177" spans="1:4">
      <c r="A177" t="str">
        <f>DICO_Complet!D176</f>
        <v>cardContext</v>
      </c>
      <c r="B177" t="str">
        <f>DICO_Complet!E176</f>
        <v>cardSelectionCode</v>
      </c>
      <c r="C177" t="str">
        <f t="shared" si="6"/>
        <v>crdCntxt</v>
      </c>
      <c r="D177" t="str">
        <f t="shared" si="7"/>
        <v>crdSlctnCd</v>
      </c>
    </row>
    <row r="178" spans="1:4">
      <c r="A178" t="str">
        <f>DICO_Complet!D177</f>
        <v>cardContext</v>
      </c>
      <c r="B178" t="str">
        <f>DICO_Complet!E177</f>
        <v>compromisedSecretCodeIndicator</v>
      </c>
      <c r="C178" t="str">
        <f t="shared" si="6"/>
        <v>crdCntxt</v>
      </c>
      <c r="D178" t="str">
        <f t="shared" si="7"/>
        <v>cmprmsdScrtCdIndctr</v>
      </c>
    </row>
    <row r="179" spans="1:4">
      <c r="A179" t="str">
        <f>DICO_Complet!D178</f>
        <v>cardContext</v>
      </c>
      <c r="B179" t="str">
        <f>DICO_Complet!E178</f>
        <v>consentIndicator</v>
      </c>
      <c r="C179" t="str">
        <f t="shared" si="6"/>
        <v>crdCntxt</v>
      </c>
      <c r="D179" t="str">
        <f t="shared" si="7"/>
        <v>cnsntIndctr</v>
      </c>
    </row>
    <row r="180" spans="1:4">
      <c r="A180" t="str">
        <f>DICO_Complet!D179</f>
        <v>cardContext</v>
      </c>
      <c r="B180" t="str">
        <f>DICO_Complet!E179</f>
        <v>consentUpdateDateTime</v>
      </c>
      <c r="C180" t="str">
        <f t="shared" si="6"/>
        <v>crdCntxt</v>
      </c>
      <c r="D180" t="str">
        <f t="shared" si="7"/>
        <v>cnsntUpdtDtTm</v>
      </c>
    </row>
    <row r="181" spans="1:4">
      <c r="A181" t="str">
        <f>DICO_Complet!D180</f>
        <v>cardContext</v>
      </c>
      <c r="B181" t="str">
        <f>DICO_Complet!E180</f>
        <v>contactlessActivationChoiceCode</v>
      </c>
      <c r="C181" t="str">
        <f t="shared" si="6"/>
        <v>crdCntxt</v>
      </c>
      <c r="D181" t="str">
        <f t="shared" si="7"/>
        <v>cntctlssActvtnChcCd</v>
      </c>
    </row>
    <row r="182" spans="1:4">
      <c r="A182" t="str">
        <f>DICO_Complet!D181</f>
        <v>cardContext</v>
      </c>
      <c r="B182" t="str">
        <f>DICO_Complet!E181</f>
        <v>contactlessIndicator</v>
      </c>
      <c r="C182" t="str">
        <f t="shared" si="6"/>
        <v>crdCntxt</v>
      </c>
      <c r="D182" t="str">
        <f t="shared" si="7"/>
        <v>cntctlssIndctr</v>
      </c>
    </row>
    <row r="183" spans="1:4">
      <c r="A183" t="str">
        <f>DICO_Complet!D182</f>
        <v>cardContext</v>
      </c>
      <c r="B183" t="str">
        <f>DICO_Complet!E182</f>
        <v>encryptedPanIndicator</v>
      </c>
      <c r="C183" t="str">
        <f t="shared" si="6"/>
        <v>crdCntxt</v>
      </c>
      <c r="D183" t="str">
        <f t="shared" si="7"/>
        <v>encrptdPnIndctr</v>
      </c>
    </row>
    <row r="184" spans="1:4">
      <c r="A184" t="str">
        <f>DICO_Complet!D183</f>
        <v>cardContext</v>
      </c>
      <c r="B184" t="str">
        <f>DICO_Complet!E183</f>
        <v>forcingAuthorised</v>
      </c>
      <c r="C184" t="str">
        <f t="shared" si="6"/>
        <v>crdCntxt</v>
      </c>
      <c r="D184" t="str">
        <f t="shared" si="7"/>
        <v>frcngAthrsd</v>
      </c>
    </row>
    <row r="185" spans="1:4">
      <c r="A185" t="str">
        <f>DICO_Complet!D184</f>
        <v>cardContext</v>
      </c>
      <c r="B185" t="str">
        <f>DICO_Complet!E184</f>
        <v>forcingFlagAndOrigin</v>
      </c>
      <c r="C185" t="str">
        <f t="shared" si="6"/>
        <v>crdCntxt</v>
      </c>
      <c r="D185" t="str">
        <f t="shared" si="7"/>
        <v>frcngFlgAndOrgn</v>
      </c>
    </row>
    <row r="186" spans="1:4">
      <c r="A186" t="str">
        <f>DICO_Complet!D185</f>
        <v>cardContext</v>
      </c>
      <c r="B186" t="str">
        <f>DICO_Complet!E185</f>
        <v>lockingIndicator</v>
      </c>
      <c r="C186" t="str">
        <f t="shared" si="6"/>
        <v>crdCntxt</v>
      </c>
      <c r="D186" t="str">
        <f t="shared" si="7"/>
        <v>lckngIndctr</v>
      </c>
    </row>
    <row r="187" spans="1:4">
      <c r="A187" t="str">
        <f>DICO_Complet!D186</f>
        <v>cardContext</v>
      </c>
      <c r="B187" t="str">
        <f>DICO_Complet!E186</f>
        <v>lockingReasonCode</v>
      </c>
      <c r="C187" t="str">
        <f t="shared" si="6"/>
        <v>crdCntxt</v>
      </c>
      <c r="D187" t="str">
        <f t="shared" si="7"/>
        <v>lckngRsnCd</v>
      </c>
    </row>
    <row r="188" spans="1:4">
      <c r="A188" t="str">
        <f>DICO_Complet!D187</f>
        <v>cardContext</v>
      </c>
      <c r="B188" t="str">
        <f>DICO_Complet!E187</f>
        <v>lossTheftCountryCode</v>
      </c>
      <c r="C188" t="str">
        <f t="shared" si="6"/>
        <v>crdCntxt</v>
      </c>
      <c r="D188" t="str">
        <f t="shared" si="7"/>
        <v>lssThftCntrCd</v>
      </c>
    </row>
    <row r="189" spans="1:4">
      <c r="A189" t="str">
        <f>DICO_Complet!D188</f>
        <v>cardContext</v>
      </c>
      <c r="B189" t="str">
        <f>DICO_Complet!E188</f>
        <v>lossTheftDepartmentCode</v>
      </c>
      <c r="C189" t="str">
        <f t="shared" si="6"/>
        <v>crdCntxt</v>
      </c>
      <c r="D189" t="str">
        <f t="shared" si="7"/>
        <v>lssThftDprtmntCd</v>
      </c>
    </row>
    <row r="190" spans="1:4">
      <c r="A190" t="str">
        <f>DICO_Complet!D189</f>
        <v>cardContext</v>
      </c>
      <c r="B190" t="str">
        <f>DICO_Complet!E189</f>
        <v>maximumLengthOfPAN</v>
      </c>
      <c r="C190" t="str">
        <f t="shared" si="6"/>
        <v>crdCntxt</v>
      </c>
      <c r="D190" t="str">
        <f t="shared" si="7"/>
        <v>mxmmLngthOfPAN</v>
      </c>
    </row>
    <row r="191" spans="1:4">
      <c r="A191" t="str">
        <f>DICO_Complet!D190</f>
        <v>cardContext</v>
      </c>
      <c r="B191" t="str">
        <f>DICO_Complet!E190</f>
        <v>minimumLengthOfPAN</v>
      </c>
      <c r="C191" t="str">
        <f t="shared" si="6"/>
        <v>crdCntxt</v>
      </c>
      <c r="D191" t="str">
        <f t="shared" si="7"/>
        <v>mnmmLngthOfPAN</v>
      </c>
    </row>
    <row r="192" spans="1:4">
      <c r="A192" t="str">
        <f>DICO_Complet!D191</f>
        <v>cardContext</v>
      </c>
      <c r="B192" t="str">
        <f>DICO_Complet!E191</f>
        <v>newSecretCodeIndicator</v>
      </c>
      <c r="C192" t="str">
        <f t="shared" si="6"/>
        <v>crdCntxt</v>
      </c>
      <c r="D192" t="str">
        <f t="shared" si="7"/>
        <v>nwScrtCdIndctr</v>
      </c>
    </row>
    <row r="193" spans="1:4">
      <c r="A193" t="str">
        <f>DICO_Complet!D192</f>
        <v>cardContext</v>
      </c>
      <c r="B193" t="str">
        <f>DICO_Complet!E192</f>
        <v>oppositionReasonCode</v>
      </c>
      <c r="C193" t="str">
        <f t="shared" si="6"/>
        <v>crdCntxt</v>
      </c>
      <c r="D193" t="str">
        <f t="shared" si="7"/>
        <v>oppstnRsnCd</v>
      </c>
    </row>
    <row r="194" spans="1:4">
      <c r="A194" t="str">
        <f>DICO_Complet!D193</f>
        <v>cardContext</v>
      </c>
      <c r="B194" t="str">
        <f>DICO_Complet!E193</f>
        <v>pinEntryTimer</v>
      </c>
      <c r="C194" t="str">
        <f t="shared" si="6"/>
        <v>crdCntxt</v>
      </c>
      <c r="D194" t="str">
        <f t="shared" si="7"/>
        <v>pnEntrTmr</v>
      </c>
    </row>
    <row r="195" spans="1:4">
      <c r="A195" t="str">
        <f>DICO_Complet!D194</f>
        <v>cardContext</v>
      </c>
      <c r="B195" t="str">
        <f>DICO_Complet!E194</f>
        <v>processingModeForNSCardApplicationCurrency</v>
      </c>
      <c r="C195" t="str">
        <f t="shared" si="6"/>
        <v>crdCntxt</v>
      </c>
      <c r="D195" t="str">
        <f t="shared" si="7"/>
        <v>prcssngMdFrNSCrdApplctnCrrnc</v>
      </c>
    </row>
    <row r="196" spans="1:4">
      <c r="A196" t="str">
        <f>DICO_Complet!D195</f>
        <v>cardContext</v>
      </c>
      <c r="B196" t="str">
        <f>DICO_Complet!E195</f>
        <v>reasonForExceptionFile</v>
      </c>
      <c r="C196" t="str">
        <f t="shared" ref="C196:C259" si="8">LEFT(A196,1)&amp;SUBSTITUTE(SUBSTITUTE(SUBSTITUTE(SUBSTITUTE(SUBSTITUTE(SUBSTITUTE(SUBSTITUTE(RIGHT(A196,LEN(A196)-1),"a"," "),"e"," "),"i"," "),"o"," "),"u"," "),"y"," ")," ","")</f>
        <v>crdCntxt</v>
      </c>
      <c r="D196" t="str">
        <f t="shared" ref="D196:D259" si="9">LEFT(B196,1)&amp;SUBSTITUTE(SUBSTITUTE(SUBSTITUTE(SUBSTITUTE(SUBSTITUTE(SUBSTITUTE(SUBSTITUTE(RIGHT(B196,LEN(B196)-1),"a"," "),"e"," "),"i"," "),"o"," "),"u"," "),"y"," ")," ","")</f>
        <v>rsnFrExcptnFl</v>
      </c>
    </row>
    <row r="197" spans="1:4">
      <c r="A197" t="str">
        <f>DICO_Complet!D196</f>
        <v>cardContext</v>
      </c>
      <c r="B197" t="str">
        <f>DICO_Complet!E196</f>
        <v>remanufacturingIndicator</v>
      </c>
      <c r="C197" t="str">
        <f t="shared" si="8"/>
        <v>crdCntxt</v>
      </c>
      <c r="D197" t="str">
        <f t="shared" si="9"/>
        <v>rmnfctrngIndctr</v>
      </c>
    </row>
    <row r="198" spans="1:4">
      <c r="A198" t="str">
        <f>DICO_Complet!D197</f>
        <v>cardContext</v>
      </c>
      <c r="B198" t="str">
        <f>DICO_Complet!E197</f>
        <v>secretCodeChoiceIndicator</v>
      </c>
      <c r="C198" t="str">
        <f t="shared" si="8"/>
        <v>crdCntxt</v>
      </c>
      <c r="D198" t="str">
        <f t="shared" si="9"/>
        <v>scrtCdChcIndctr</v>
      </c>
    </row>
    <row r="199" spans="1:4">
      <c r="A199" t="str">
        <f>DICO_Complet!D198</f>
        <v>cardContext</v>
      </c>
      <c r="B199" t="str">
        <f>DICO_Complet!E198</f>
        <v>temp_applicationAIDLength</v>
      </c>
      <c r="C199" t="str">
        <f t="shared" si="8"/>
        <v>crdCntxt</v>
      </c>
      <c r="D199" t="str">
        <f t="shared" si="9"/>
        <v>tmp_pplctnAIDLngth</v>
      </c>
    </row>
    <row r="200" spans="1:4">
      <c r="A200" t="str">
        <f>DICO_Complet!D199</f>
        <v>cardContext</v>
      </c>
      <c r="B200" t="str">
        <f>DICO_Complet!E199</f>
        <v>temp_cardProductLength</v>
      </c>
      <c r="C200" t="str">
        <f t="shared" si="8"/>
        <v>crdCntxt</v>
      </c>
      <c r="D200" t="str">
        <f t="shared" si="9"/>
        <v>tmp_crdPrdctLngth</v>
      </c>
    </row>
    <row r="201" spans="1:4">
      <c r="A201" t="str">
        <f>DICO_Complet!D200</f>
        <v>cardContext</v>
      </c>
      <c r="B201" t="str">
        <f>DICO_Complet!E200</f>
        <v>temp_cardProductValue</v>
      </c>
      <c r="C201" t="str">
        <f t="shared" si="8"/>
        <v>crdCntxt</v>
      </c>
      <c r="D201" t="str">
        <f t="shared" si="9"/>
        <v>tmp_crdPrdctVl</v>
      </c>
    </row>
    <row r="202" spans="1:4">
      <c r="A202" t="str">
        <f>DICO_Complet!D201</f>
        <v>cardContext</v>
      </c>
      <c r="B202" t="str">
        <f>DICO_Complet!E201</f>
        <v>temp_cVMSupported</v>
      </c>
      <c r="C202" t="str">
        <f t="shared" si="8"/>
        <v>crdCntxt</v>
      </c>
      <c r="D202" t="str">
        <f t="shared" si="9"/>
        <v>tmp_cVMSpprtd</v>
      </c>
    </row>
    <row r="203" spans="1:4">
      <c r="A203" t="str">
        <f>DICO_Complet!D202</f>
        <v>cardContext</v>
      </c>
      <c r="B203" t="str">
        <f>DICO_Complet!E202</f>
        <v>temp_cVMSupportedNoCvmRequired</v>
      </c>
      <c r="C203" t="str">
        <f t="shared" si="8"/>
        <v>crdCntxt</v>
      </c>
      <c r="D203" t="str">
        <f t="shared" si="9"/>
        <v>tmp_cVMSpprtdNCvmRqrd</v>
      </c>
    </row>
    <row r="204" spans="1:4">
      <c r="A204" t="str">
        <f>DICO_Complet!D203</f>
        <v>cardContext</v>
      </c>
      <c r="B204" t="str">
        <f>DICO_Complet!E203</f>
        <v>temp_defaultEMVDolsForAnEMVCardApplication</v>
      </c>
      <c r="C204" t="str">
        <f t="shared" si="8"/>
        <v>crdCntxt</v>
      </c>
      <c r="D204" t="str">
        <f t="shared" si="9"/>
        <v>tmp_dfltEMVDlsFrAnEMVCrdApplctn</v>
      </c>
    </row>
    <row r="205" spans="1:4">
      <c r="A205" t="str">
        <f>DICO_Complet!D204</f>
        <v>cardContext</v>
      </c>
      <c r="B205" t="str">
        <f>DICO_Complet!E204</f>
        <v>temp_noOnDeviceCvm</v>
      </c>
      <c r="C205" t="str">
        <f t="shared" si="8"/>
        <v>crdCntxt</v>
      </c>
      <c r="D205" t="str">
        <f t="shared" si="9"/>
        <v>tmp_nOnDvcCvm</v>
      </c>
    </row>
    <row r="206" spans="1:4">
      <c r="A206" t="str">
        <f>DICO_Complet!D205</f>
        <v>cardContext</v>
      </c>
      <c r="B206" t="str">
        <f>DICO_Complet!E205</f>
        <v>temp_onDeviceCvm</v>
      </c>
      <c r="C206" t="str">
        <f t="shared" si="8"/>
        <v>crdCntxt</v>
      </c>
      <c r="D206" t="str">
        <f t="shared" si="9"/>
        <v>tmp_nDvcCvm</v>
      </c>
    </row>
    <row r="207" spans="1:4">
      <c r="A207" t="str">
        <f>DICO_Complet!D206</f>
        <v>cardContext</v>
      </c>
      <c r="B207" t="str">
        <f>DICO_Complet!E206</f>
        <v>temp_readerContactlessFloorLimit</v>
      </c>
      <c r="C207" t="str">
        <f t="shared" si="8"/>
        <v>crdCntxt</v>
      </c>
      <c r="D207" t="str">
        <f t="shared" si="9"/>
        <v>tmp_rdrCntctlssFlrLmt</v>
      </c>
    </row>
    <row r="208" spans="1:4">
      <c r="A208" t="str">
        <f>DICO_Complet!D207</f>
        <v>cardContext</v>
      </c>
      <c r="B208" t="str">
        <f>DICO_Complet!E207</f>
        <v>temp_readerContactlessTransactionLimit</v>
      </c>
      <c r="C208" t="str">
        <f t="shared" si="8"/>
        <v>crdCntxt</v>
      </c>
      <c r="D208" t="str">
        <f t="shared" si="9"/>
        <v>tmp_rdrCntctlssTrnsctnLmt</v>
      </c>
    </row>
    <row r="209" spans="1:4">
      <c r="A209" t="str">
        <f>DICO_Complet!D208</f>
        <v>cardContext</v>
      </c>
      <c r="B209" t="str">
        <f>DICO_Complet!E208</f>
        <v>temp_readerCvmRequiredLimit</v>
      </c>
      <c r="C209" t="str">
        <f t="shared" si="8"/>
        <v>crdCntxt</v>
      </c>
      <c r="D209" t="str">
        <f t="shared" si="9"/>
        <v>tmp_rdrCvmRqrdLmt</v>
      </c>
    </row>
    <row r="210" spans="1:4">
      <c r="A210" t="str">
        <f>DICO_Complet!D209</f>
        <v>cardContext</v>
      </c>
      <c r="B210" t="str">
        <f>DICO_Complet!E209</f>
        <v>temp_statusCheckSupportFlag</v>
      </c>
      <c r="C210" t="str">
        <f t="shared" si="8"/>
        <v>crdCntxt</v>
      </c>
      <c r="D210" t="str">
        <f t="shared" si="9"/>
        <v>tmp_sttsChckSpprtFlg</v>
      </c>
    </row>
    <row r="211" spans="1:4">
      <c r="A211" t="str">
        <f>DICO_Complet!D210</f>
        <v>cardContext</v>
      </c>
      <c r="B211" t="str">
        <f>DICO_Complet!E210</f>
        <v>temp_terminalFloorLimit</v>
      </c>
      <c r="C211" t="str">
        <f t="shared" si="8"/>
        <v>crdCntxt</v>
      </c>
      <c r="D211" t="str">
        <f t="shared" si="9"/>
        <v>tmp_trmnlFlrLmt</v>
      </c>
    </row>
    <row r="212" spans="1:4">
      <c r="A212" t="str">
        <f>DICO_Complet!D211</f>
        <v>cardContext</v>
      </c>
      <c r="B212" t="str">
        <f>DICO_Complet!E211</f>
        <v>temp_typeOfKernelTransaction</v>
      </c>
      <c r="C212" t="str">
        <f t="shared" si="8"/>
        <v>crdCntxt</v>
      </c>
      <c r="D212" t="str">
        <f t="shared" si="9"/>
        <v>tmp_tpOfKrnlTrnsctn</v>
      </c>
    </row>
    <row r="213" spans="1:4">
      <c r="A213" t="str">
        <f>DICO_Complet!D212</f>
        <v>cardContext</v>
      </c>
      <c r="B213" t="str">
        <f>DICO_Complet!E212</f>
        <v>temp_zeroAmountAllowedSupportFlag</v>
      </c>
      <c r="C213" t="str">
        <f t="shared" si="8"/>
        <v>crdCntxt</v>
      </c>
      <c r="D213" t="str">
        <f t="shared" si="9"/>
        <v>tmp_zrAmntAllwdSpprtFlg</v>
      </c>
    </row>
    <row r="214" spans="1:4">
      <c r="A214" t="str">
        <f>DICO_Complet!D213</f>
        <v>cardContext</v>
      </c>
      <c r="B214" t="str">
        <f>DICO_Complet!E213</f>
        <v>temp_zeroAmountForOfflineAllowedFlag</v>
      </c>
      <c r="C214" t="str">
        <f t="shared" si="8"/>
        <v>crdCntxt</v>
      </c>
      <c r="D214" t="str">
        <f t="shared" si="9"/>
        <v>tmp_zrAmntFrOfflnAllwdFlg</v>
      </c>
    </row>
    <row r="215" spans="1:4">
      <c r="A215" t="str">
        <f>DICO_Complet!D214</f>
        <v>cardContext</v>
      </c>
      <c r="B215" t="str">
        <f>DICO_Complet!E214</f>
        <v>typeOfAuthorisationRequestTrigger</v>
      </c>
      <c r="C215" t="str">
        <f t="shared" si="8"/>
        <v>crdCntxt</v>
      </c>
      <c r="D215" t="str">
        <f t="shared" si="9"/>
        <v>tpOfAthrstnRqstTrggr</v>
      </c>
    </row>
    <row r="216" spans="1:4">
      <c r="A216" t="str">
        <f>DICO_Complet!D215</f>
        <v>cardContext</v>
      </c>
      <c r="B216" t="str">
        <f>DICO_Complet!E215</f>
        <v>urgentManufacturingIndicator</v>
      </c>
      <c r="C216" t="str">
        <f t="shared" si="8"/>
        <v>crdCntxt</v>
      </c>
      <c r="D216" t="str">
        <f t="shared" si="9"/>
        <v>urgntMnfctrngIndctr</v>
      </c>
    </row>
    <row r="217" spans="1:4">
      <c r="A217" t="str">
        <f>DICO_Complet!D216</f>
        <v>clearingContext</v>
      </c>
      <c r="B217" t="str">
        <f>DICO_Complet!E216</f>
        <v>creditsNumber</v>
      </c>
      <c r="C217" t="str">
        <f t="shared" si="8"/>
        <v>clrngCntxt</v>
      </c>
      <c r="D217" t="str">
        <f t="shared" si="9"/>
        <v>crdtsNmbr</v>
      </c>
    </row>
    <row r="218" spans="1:4">
      <c r="A218" t="str">
        <f>DICO_Complet!D217</f>
        <v>clearingContext</v>
      </c>
      <c r="B218" t="str">
        <f>DICO_Complet!E217</f>
        <v>duplicateProcessedIndicator</v>
      </c>
      <c r="C218" t="str">
        <f t="shared" si="8"/>
        <v>clrngCntxt</v>
      </c>
      <c r="D218" t="str">
        <f t="shared" si="9"/>
        <v>dplctPrcssdIndctr</v>
      </c>
    </row>
    <row r="219" spans="1:4">
      <c r="A219" t="str">
        <f>DICO_Complet!D218</f>
        <v>clearingContext</v>
      </c>
      <c r="B219" t="str">
        <f>DICO_Complet!E218</f>
        <v>remittanceFinancialDuplicatedTransactionCounter</v>
      </c>
      <c r="C219" t="str">
        <f t="shared" si="8"/>
        <v>clrngCntxt</v>
      </c>
      <c r="D219" t="str">
        <f t="shared" si="9"/>
        <v>rmttncFnnclDplctdTrnsctnCntr</v>
      </c>
    </row>
    <row r="220" spans="1:4">
      <c r="A220" t="str">
        <f>DICO_Complet!D219</f>
        <v>clearingContext</v>
      </c>
      <c r="B220" t="str">
        <f>DICO_Complet!E219</f>
        <v>remittanceTechnicalDuplicatedTransactionCounter</v>
      </c>
      <c r="C220" t="str">
        <f t="shared" si="8"/>
        <v>clrngCntxt</v>
      </c>
      <c r="D220" t="str">
        <f t="shared" si="9"/>
        <v>rmttncTchnclDplctdTrnsctnCntr</v>
      </c>
    </row>
    <row r="221" spans="1:4">
      <c r="A221" t="str">
        <f>DICO_Complet!D220</f>
        <v>clearingParameters</v>
      </c>
      <c r="B221" t="str">
        <f>DICO_Complet!E220</f>
        <v>clearingCheckManager</v>
      </c>
      <c r="C221" t="str">
        <f t="shared" si="8"/>
        <v>clrngPrmtrs</v>
      </c>
      <c r="D221" t="str">
        <f t="shared" si="9"/>
        <v>clrngChckMngr</v>
      </c>
    </row>
    <row r="222" spans="1:4">
      <c r="A222" t="str">
        <f>DICO_Complet!D221</f>
        <v>clearingParameters</v>
      </c>
      <c r="B222" t="str">
        <f>DICO_Complet!E221</f>
        <v>responseTimeBeforeAbandonment</v>
      </c>
      <c r="C222" t="str">
        <f t="shared" si="8"/>
        <v>clrngPrmtrs</v>
      </c>
      <c r="D222" t="str">
        <f t="shared" si="9"/>
        <v>rspnsTmBfrAbndnmnt</v>
      </c>
    </row>
    <row r="223" spans="1:4">
      <c r="A223" t="str">
        <f>DICO_Complet!D222</f>
        <v>clearingParameters</v>
      </c>
      <c r="B223" t="str">
        <f>DICO_Complet!E222</f>
        <v>velocityCheckLevel</v>
      </c>
      <c r="C223" t="str">
        <f t="shared" si="8"/>
        <v>clrngPrmtrs</v>
      </c>
      <c r="D223" t="str">
        <f t="shared" si="9"/>
        <v>vlctChckLvl</v>
      </c>
    </row>
    <row r="224" spans="1:4">
      <c r="A224" t="str">
        <f>DICO_Complet!D223</f>
        <v>clearingParameters</v>
      </c>
      <c r="B224" t="str">
        <f>DICO_Complet!E223</f>
        <v>velocityCheckNature</v>
      </c>
      <c r="C224" t="str">
        <f t="shared" si="8"/>
        <v>clrngPrmtrs</v>
      </c>
      <c r="D224" t="str">
        <f t="shared" si="9"/>
        <v>vlctChckNtr</v>
      </c>
    </row>
    <row r="225" spans="1:4">
      <c r="A225" t="str">
        <f>DICO_Complet!D224</f>
        <v>clearingParameters</v>
      </c>
      <c r="B225" t="str">
        <f>DICO_Complet!E224</f>
        <v>velocityCounter</v>
      </c>
      <c r="C225" t="str">
        <f t="shared" si="8"/>
        <v>clrngPrmtrs</v>
      </c>
      <c r="D225" t="str">
        <f t="shared" si="9"/>
        <v>vlctCntr</v>
      </c>
    </row>
    <row r="226" spans="1:4">
      <c r="A226" t="str">
        <f>DICO_Complet!D225</f>
        <v>crcCase</v>
      </c>
      <c r="B226" t="str">
        <f>DICO_Complet!E225</f>
        <v>additionalData</v>
      </c>
      <c r="C226" t="str">
        <f t="shared" si="8"/>
        <v>crcCs</v>
      </c>
      <c r="D226" t="str">
        <f t="shared" si="9"/>
        <v>addtnlDt</v>
      </c>
    </row>
    <row r="227" spans="1:4">
      <c r="A227" t="str">
        <f>DICO_Complet!D226</f>
        <v>crcCase</v>
      </c>
      <c r="B227" t="str">
        <f>DICO_Complet!E226</f>
        <v>advisorEmail</v>
      </c>
      <c r="C227" t="str">
        <f t="shared" si="8"/>
        <v>crcCs</v>
      </c>
      <c r="D227" t="str">
        <f t="shared" si="9"/>
        <v>advsrEml</v>
      </c>
    </row>
    <row r="228" spans="1:4">
      <c r="A228" t="str">
        <f>DICO_Complet!D227</f>
        <v>crcCase</v>
      </c>
      <c r="B228" t="str">
        <f>DICO_Complet!E227</f>
        <v>advisorName</v>
      </c>
      <c r="C228" t="str">
        <f t="shared" si="8"/>
        <v>crcCs</v>
      </c>
      <c r="D228" t="str">
        <f t="shared" si="9"/>
        <v>advsrNm</v>
      </c>
    </row>
    <row r="229" spans="1:4">
      <c r="A229" t="str">
        <f>DICO_Complet!D228</f>
        <v>crcCase</v>
      </c>
      <c r="B229" t="str">
        <f>DICO_Complet!E228</f>
        <v>advisorPhoneNumber</v>
      </c>
      <c r="C229" t="str">
        <f t="shared" si="8"/>
        <v>crcCs</v>
      </c>
      <c r="D229" t="str">
        <f t="shared" si="9"/>
        <v>advsrPhnNmbr</v>
      </c>
    </row>
    <row r="230" spans="1:4">
      <c r="A230" t="str">
        <f>DICO_Complet!D229</f>
        <v>crcCase</v>
      </c>
      <c r="B230" t="str">
        <f>DICO_Complet!E229</f>
        <v>crcCaseId</v>
      </c>
      <c r="C230" t="str">
        <f t="shared" si="8"/>
        <v>crcCs</v>
      </c>
      <c r="D230" t="str">
        <f t="shared" si="9"/>
        <v>crcCsId</v>
      </c>
    </row>
    <row r="231" spans="1:4">
      <c r="A231" t="str">
        <f>DICO_Complet!D230</f>
        <v>crcCase</v>
      </c>
      <c r="B231" t="str">
        <f>DICO_Complet!E230</f>
        <v>crcCaseTotalAmount</v>
      </c>
      <c r="C231" t="str">
        <f t="shared" si="8"/>
        <v>crcCs</v>
      </c>
      <c r="D231" t="str">
        <f t="shared" si="9"/>
        <v>crcCsTtlAmnt</v>
      </c>
    </row>
    <row r="232" spans="1:4">
      <c r="A232" t="str">
        <f>DICO_Complet!D231</f>
        <v>crcCase</v>
      </c>
      <c r="B232" t="str">
        <f>DICO_Complet!E231</f>
        <v>crcComment</v>
      </c>
      <c r="C232" t="str">
        <f t="shared" si="8"/>
        <v>crcCs</v>
      </c>
      <c r="D232" t="str">
        <f t="shared" si="9"/>
        <v>crcCmmnt</v>
      </c>
    </row>
    <row r="233" spans="1:4">
      <c r="A233" t="str">
        <f>DICO_Complet!D232</f>
        <v>crcCase</v>
      </c>
      <c r="B233" t="str">
        <f>DICO_Complet!E232</f>
        <v>crcResult</v>
      </c>
      <c r="C233" t="str">
        <f t="shared" si="8"/>
        <v>crcCs</v>
      </c>
      <c r="D233" t="str">
        <f t="shared" si="9"/>
        <v>crcRslt</v>
      </c>
    </row>
    <row r="234" spans="1:4">
      <c r="A234" t="str">
        <f>DICO_Complet!D233</f>
        <v>crcCase</v>
      </c>
      <c r="B234" t="str">
        <f>DICO_Complet!E233</f>
        <v>crcStatus</v>
      </c>
      <c r="C234" t="str">
        <f t="shared" si="8"/>
        <v>crcCs</v>
      </c>
      <c r="D234" t="str">
        <f t="shared" si="9"/>
        <v>crcStts</v>
      </c>
    </row>
    <row r="235" spans="1:4">
      <c r="A235" t="str">
        <f>DICO_Complet!D234</f>
        <v>crcCase</v>
      </c>
      <c r="B235" t="str">
        <f>DICO_Complet!E234</f>
        <v>creationCommentDateTime</v>
      </c>
      <c r="C235" t="str">
        <f t="shared" si="8"/>
        <v>crcCs</v>
      </c>
      <c r="D235" t="str">
        <f t="shared" si="9"/>
        <v>crtnCmmntDtTm</v>
      </c>
    </row>
    <row r="236" spans="1:4">
      <c r="A236" t="str">
        <f>DICO_Complet!D235</f>
        <v>crcCase</v>
      </c>
      <c r="B236" t="str">
        <f>DICO_Complet!E235</f>
        <v>screenLabel</v>
      </c>
      <c r="C236" t="str">
        <f t="shared" si="8"/>
        <v>crcCs</v>
      </c>
      <c r="D236" t="str">
        <f t="shared" si="9"/>
        <v>scrnLbl</v>
      </c>
    </row>
    <row r="237" spans="1:4">
      <c r="A237" t="str">
        <f>DICO_Complet!D236</f>
        <v>crcCase</v>
      </c>
      <c r="B237" t="str">
        <f>DICO_Complet!E236</f>
        <v>taskAdvancement</v>
      </c>
      <c r="C237" t="str">
        <f t="shared" si="8"/>
        <v>crcCs</v>
      </c>
      <c r="D237" t="str">
        <f t="shared" si="9"/>
        <v>tskAdvncmnt</v>
      </c>
    </row>
    <row r="238" spans="1:4">
      <c r="A238" t="str">
        <f>DICO_Complet!D237</f>
        <v>crcCase</v>
      </c>
      <c r="B238" t="str">
        <f>DICO_Complet!E237</f>
        <v>taskCreationDateTime</v>
      </c>
      <c r="C238" t="str">
        <f t="shared" si="8"/>
        <v>crcCs</v>
      </c>
      <c r="D238" t="str">
        <f t="shared" si="9"/>
        <v>tskCrtnDtTm</v>
      </c>
    </row>
    <row r="239" spans="1:4">
      <c r="A239" t="str">
        <f>DICO_Complet!D238</f>
        <v>crcCase</v>
      </c>
      <c r="B239" t="str">
        <f>DICO_Complet!E238</f>
        <v>taskLabel</v>
      </c>
      <c r="C239" t="str">
        <f t="shared" si="8"/>
        <v>crcCs</v>
      </c>
      <c r="D239" t="str">
        <f t="shared" si="9"/>
        <v>tskLbl</v>
      </c>
    </row>
    <row r="240" spans="1:4">
      <c r="A240" t="str">
        <f>DICO_Complet!D239</f>
        <v>crcCase</v>
      </c>
      <c r="B240" t="str">
        <f>DICO_Complet!E239</f>
        <v>taskStatus</v>
      </c>
      <c r="C240" t="str">
        <f t="shared" si="8"/>
        <v>crcCs</v>
      </c>
      <c r="D240" t="str">
        <f t="shared" si="9"/>
        <v>tskStts</v>
      </c>
    </row>
    <row r="241" spans="1:4">
      <c r="A241" t="str">
        <f>DICO_Complet!D240</f>
        <v>executionContractFinancialParameters</v>
      </c>
      <c r="B241" t="str">
        <f>DICO_Complet!E240</f>
        <v>defferedClearingIndicator</v>
      </c>
      <c r="C241" t="str">
        <f t="shared" si="8"/>
        <v>exctnCntrctFnnclPrmtrs</v>
      </c>
      <c r="D241" t="str">
        <f t="shared" si="9"/>
        <v>dffrdClrngIndctr</v>
      </c>
    </row>
    <row r="242" spans="1:4">
      <c r="A242" t="str">
        <f>DICO_Complet!D241</f>
        <v>executionContractFinancialParameters</v>
      </c>
      <c r="B242" t="str">
        <f>DICO_Complet!E241</f>
        <v>feesAccounting</v>
      </c>
      <c r="C242" t="str">
        <f t="shared" si="8"/>
        <v>exctnCntrctFnnclPrmtrs</v>
      </c>
      <c r="D242" t="str">
        <f t="shared" si="9"/>
        <v>fsAccntng</v>
      </c>
    </row>
    <row r="243" spans="1:4">
      <c r="A243" t="str">
        <f>DICO_Complet!D242</f>
        <v>executionContractFinancialParameters</v>
      </c>
      <c r="B243" t="str">
        <f>DICO_Complet!E242</f>
        <v>feesCumulLevel</v>
      </c>
      <c r="C243" t="str">
        <f t="shared" si="8"/>
        <v>exctnCntrctFnnclPrmtrs</v>
      </c>
      <c r="D243" t="str">
        <f t="shared" si="9"/>
        <v>fsCmlLvl</v>
      </c>
    </row>
    <row r="244" spans="1:4">
      <c r="A244" t="str">
        <f>DICO_Complet!D243</f>
        <v>executionContractFinancialParameters</v>
      </c>
      <c r="B244" t="str">
        <f>DICO_Complet!E243</f>
        <v>feesDeferredDebitIndicator</v>
      </c>
      <c r="C244" t="str">
        <f t="shared" si="8"/>
        <v>exctnCntrctFnnclPrmtrs</v>
      </c>
      <c r="D244" t="str">
        <f t="shared" si="9"/>
        <v>fsDfrrdDbtIndctr</v>
      </c>
    </row>
    <row r="245" spans="1:4">
      <c r="A245" t="str">
        <f>DICO_Complet!D244</f>
        <v>executionContractFinancialParameters</v>
      </c>
      <c r="B245" t="str">
        <f>DICO_Complet!E244</f>
        <v>grossAmountIndicator</v>
      </c>
      <c r="C245" t="str">
        <f t="shared" si="8"/>
        <v>exctnCntrctFnnclPrmtrs</v>
      </c>
      <c r="D245" t="str">
        <f t="shared" si="9"/>
        <v>grssAmntIndctr</v>
      </c>
    </row>
    <row r="246" spans="1:4">
      <c r="A246" t="str">
        <f>DICO_Complet!D245</f>
        <v>executionContractFinancialParameters</v>
      </c>
      <c r="B246" t="str">
        <f>DICO_Complet!E245</f>
        <v>merchantCreditCalculationDate</v>
      </c>
      <c r="C246" t="str">
        <f t="shared" si="8"/>
        <v>exctnCntrctFnnclPrmtrs</v>
      </c>
      <c r="D246" t="str">
        <f t="shared" si="9"/>
        <v>mrchntCrdtClcltnDt</v>
      </c>
    </row>
    <row r="247" spans="1:4">
      <c r="A247" t="str">
        <f>DICO_Complet!D246</f>
        <v>executionContractFinancialParameters</v>
      </c>
      <c r="B247" t="str">
        <f>DICO_Complet!E246</f>
        <v>merchantFeesIban</v>
      </c>
      <c r="C247" t="str">
        <f t="shared" si="8"/>
        <v>exctnCntrctFnnclPrmtrs</v>
      </c>
      <c r="D247" t="str">
        <f t="shared" si="9"/>
        <v>mrchntFsIbn</v>
      </c>
    </row>
    <row r="248" spans="1:4">
      <c r="A248" t="str">
        <f>DICO_Complet!D247</f>
        <v>executionContractFinancialParameters</v>
      </c>
      <c r="B248" t="str">
        <f>DICO_Complet!E247</f>
        <v>merchantSettlementCurrency</v>
      </c>
      <c r="C248" t="str">
        <f t="shared" si="8"/>
        <v>exctnCntrctFnnclPrmtrs</v>
      </c>
      <c r="D248" t="str">
        <f t="shared" si="9"/>
        <v>mrchntSttlmntCrrnc</v>
      </c>
    </row>
    <row r="249" spans="1:4">
      <c r="A249" t="str">
        <f>DICO_Complet!D248</f>
        <v>executionContractFinancialParameters</v>
      </c>
      <c r="B249" t="str">
        <f>DICO_Complet!E248</f>
        <v>merchantSettlementIban</v>
      </c>
      <c r="C249" t="str">
        <f t="shared" si="8"/>
        <v>exctnCntrctFnnclPrmtrs</v>
      </c>
      <c r="D249" t="str">
        <f t="shared" si="9"/>
        <v>mrchntSttlmntIbn</v>
      </c>
    </row>
    <row r="250" spans="1:4">
      <c r="A250" t="str">
        <f>DICO_Complet!D249</f>
        <v>executionContractFinancialParameters</v>
      </c>
      <c r="B250" t="str">
        <f>DICO_Complet!E249</f>
        <v>postingCalendar</v>
      </c>
      <c r="C250" t="str">
        <f t="shared" si="8"/>
        <v>exctnCntrctFnnclPrmtrs</v>
      </c>
      <c r="D250" t="str">
        <f t="shared" si="9"/>
        <v>pstngClndr</v>
      </c>
    </row>
    <row r="251" spans="1:4">
      <c r="A251" t="str">
        <f>DICO_Complet!D250</f>
        <v>executionContractFinancialParameters</v>
      </c>
      <c r="B251" t="str">
        <f>DICO_Complet!E250</f>
        <v>remittanceReceptionCutOff</v>
      </c>
      <c r="C251" t="str">
        <f t="shared" si="8"/>
        <v>exctnCntrctFnnclPrmtrs</v>
      </c>
      <c r="D251" t="str">
        <f t="shared" si="9"/>
        <v>rmttncRcptnCtOff</v>
      </c>
    </row>
    <row r="252" spans="1:4">
      <c r="A252" t="str">
        <f>DICO_Complet!D251</f>
        <v>executionContractParameters</v>
      </c>
      <c r="B252" t="str">
        <f>DICO_Complet!E251</f>
        <v>acquiringAllowedServices</v>
      </c>
      <c r="C252" t="str">
        <f t="shared" si="8"/>
        <v>exctnCntrctPrmtrs</v>
      </c>
      <c r="D252" t="str">
        <f t="shared" si="9"/>
        <v>acqrngAllwdSrvcs</v>
      </c>
    </row>
    <row r="253" spans="1:4">
      <c r="A253" t="str">
        <f>DICO_Complet!D252</f>
        <v>executionContractParameters</v>
      </c>
      <c r="B253" t="str">
        <f>DICO_Complet!E252</f>
        <v>anonymousIndicator</v>
      </c>
      <c r="C253" t="str">
        <f t="shared" si="8"/>
        <v>exctnCntrctPrmtrs</v>
      </c>
      <c r="D253" t="str">
        <f t="shared" si="9"/>
        <v>annmsIndctr</v>
      </c>
    </row>
    <row r="254" spans="1:4">
      <c r="A254" t="str">
        <f>DICO_Complet!D253</f>
        <v>executionContractParameters</v>
      </c>
      <c r="B254" t="str">
        <f>DICO_Complet!E253</f>
        <v>authorisationRules</v>
      </c>
      <c r="C254" t="str">
        <f t="shared" si="8"/>
        <v>exctnCntrctPrmtrs</v>
      </c>
      <c r="D254" t="str">
        <f t="shared" si="9"/>
        <v>athrstnRls</v>
      </c>
    </row>
    <row r="255" spans="1:4">
      <c r="A255" t="str">
        <f>DICO_Complet!D254</f>
        <v>executionContractParameters</v>
      </c>
      <c r="B255" t="str">
        <f>DICO_Complet!E254</f>
        <v>authorisedDuplicatedTransactions</v>
      </c>
      <c r="C255" t="str">
        <f t="shared" si="8"/>
        <v>exctnCntrctPrmtrs</v>
      </c>
      <c r="D255" t="str">
        <f t="shared" si="9"/>
        <v>athrsdDplctdTrnsctns</v>
      </c>
    </row>
    <row r="256" spans="1:4">
      <c r="A256" t="str">
        <f>DICO_Complet!D255</f>
        <v>executionContractParameters</v>
      </c>
      <c r="B256" t="str">
        <f>DICO_Complet!E255</f>
        <v>bigAmountControlIndicator</v>
      </c>
      <c r="C256" t="str">
        <f t="shared" si="8"/>
        <v>exctnCntrctPrmtrs</v>
      </c>
      <c r="D256" t="str">
        <f t="shared" si="9"/>
        <v>bgAmntCntrlIndctr</v>
      </c>
    </row>
    <row r="257" spans="1:4">
      <c r="A257" t="str">
        <f>DICO_Complet!D256</f>
        <v>executionContractParameters</v>
      </c>
      <c r="B257" t="str">
        <f>DICO_Complet!E256</f>
        <v>chainingCode</v>
      </c>
      <c r="C257" t="str">
        <f t="shared" si="8"/>
        <v>exctnCntrctPrmtrs</v>
      </c>
      <c r="D257" t="str">
        <f t="shared" si="9"/>
        <v>chnngCd</v>
      </c>
    </row>
    <row r="258" spans="1:4">
      <c r="A258" t="str">
        <f>DICO_Complet!D257</f>
        <v>executionContractParameters</v>
      </c>
      <c r="B258" t="str">
        <f>DICO_Complet!E257</f>
        <v>contractCategory</v>
      </c>
      <c r="C258" t="str">
        <f t="shared" si="8"/>
        <v>exctnCntrctPrmtrs</v>
      </c>
      <c r="D258" t="str">
        <f t="shared" si="9"/>
        <v>cntrctCtgr</v>
      </c>
    </row>
    <row r="259" spans="1:4">
      <c r="A259" t="str">
        <f>DICO_Complet!D258</f>
        <v>executionContractParameters</v>
      </c>
      <c r="B259" t="str">
        <f>DICO_Complet!E258</f>
        <v>contractProductCode</v>
      </c>
      <c r="C259" t="str">
        <f t="shared" si="8"/>
        <v>exctnCntrctPrmtrs</v>
      </c>
      <c r="D259" t="str">
        <f t="shared" si="9"/>
        <v>cntrctPrdctCd</v>
      </c>
    </row>
    <row r="260" spans="1:4">
      <c r="A260" t="str">
        <f>DICO_Complet!D259</f>
        <v>executionContractParameters</v>
      </c>
      <c r="B260" t="str">
        <f>DICO_Complet!E259</f>
        <v>duplicationControlIndicator</v>
      </c>
      <c r="C260" t="str">
        <f t="shared" ref="C260:C323" si="10">LEFT(A260,1)&amp;SUBSTITUTE(SUBSTITUTE(SUBSTITUTE(SUBSTITUTE(SUBSTITUTE(SUBSTITUTE(SUBSTITUTE(RIGHT(A260,LEN(A260)-1),"a"," "),"e"," "),"i"," "),"o"," "),"u"," "),"y"," ")," ","")</f>
        <v>exctnCntrctPrmtrs</v>
      </c>
      <c r="D260" t="str">
        <f t="shared" ref="D260:D323" si="11">LEFT(B260,1)&amp;SUBSTITUTE(SUBSTITUTE(SUBSTITUTE(SUBSTITUTE(SUBSTITUTE(SUBSTITUTE(SUBSTITUTE(RIGHT(B260,LEN(B260)-1),"a"," "),"e"," "),"i"," "),"o"," "),"u"," "),"y"," ")," ","")</f>
        <v>dplctnCntrlIndctr</v>
      </c>
    </row>
    <row r="261" spans="1:4">
      <c r="A261" t="str">
        <f>DICO_Complet!D260</f>
        <v>executionContractParameters</v>
      </c>
      <c r="B261" t="str">
        <f>DICO_Complet!E260</f>
        <v>dynamicNameIndicator</v>
      </c>
      <c r="C261" t="str">
        <f t="shared" si="10"/>
        <v>exctnCntrctPrmtrs</v>
      </c>
      <c r="D261" t="str">
        <f t="shared" si="11"/>
        <v>dnmcNmIndctr</v>
      </c>
    </row>
    <row r="262" spans="1:4">
      <c r="A262" t="str">
        <f>DICO_Complet!D261</f>
        <v>executionContractParameters</v>
      </c>
      <c r="B262" t="str">
        <f>DICO_Complet!E261</f>
        <v>genericMidControl</v>
      </c>
      <c r="C262" t="str">
        <f t="shared" si="10"/>
        <v>exctnCntrctPrmtrs</v>
      </c>
      <c r="D262" t="str">
        <f t="shared" si="11"/>
        <v>gnrcMdCntrl</v>
      </c>
    </row>
    <row r="263" spans="1:4">
      <c r="A263" t="str">
        <f>DICO_Complet!D262</f>
        <v>executionContractParameters</v>
      </c>
      <c r="B263" t="str">
        <f>DICO_Complet!E262</f>
        <v>governmentControlCountryCode</v>
      </c>
      <c r="C263" t="str">
        <f t="shared" si="10"/>
        <v>exctnCntrctPrmtrs</v>
      </c>
      <c r="D263" t="str">
        <f t="shared" si="11"/>
        <v>gvrnmntCntrlCntrCd</v>
      </c>
    </row>
    <row r="264" spans="1:4">
      <c r="A264" t="str">
        <f>DICO_Complet!D263</f>
        <v>executionContractParameters</v>
      </c>
      <c r="B264" t="str">
        <f>DICO_Complet!E263</f>
        <v>governmentControlIndicator</v>
      </c>
      <c r="C264" t="str">
        <f t="shared" si="10"/>
        <v>exctnCntrctPrmtrs</v>
      </c>
      <c r="D264" t="str">
        <f t="shared" si="11"/>
        <v>gvrnmntCntrlIndctr</v>
      </c>
    </row>
    <row r="265" spans="1:4">
      <c r="A265" t="str">
        <f>DICO_Complet!D264</f>
        <v>executionContractParameters</v>
      </c>
      <c r="B265" t="str">
        <f>DICO_Complet!E264</f>
        <v>groupingCriteria</v>
      </c>
      <c r="C265" t="str">
        <f t="shared" si="10"/>
        <v>exctnCntrctPrmtrs</v>
      </c>
      <c r="D265" t="str">
        <f t="shared" si="11"/>
        <v>grpngCrtr</v>
      </c>
    </row>
    <row r="266" spans="1:4">
      <c r="A266" t="str">
        <f>DICO_Complet!D265</f>
        <v>executionContractParameters</v>
      </c>
      <c r="B266" t="str">
        <f>DICO_Complet!E265</f>
        <v>maximumAuthorisedCredit</v>
      </c>
      <c r="C266" t="str">
        <f t="shared" si="10"/>
        <v>exctnCntrctPrmtrs</v>
      </c>
      <c r="D266" t="str">
        <f t="shared" si="11"/>
        <v>mxmmAthrsdCrdt</v>
      </c>
    </row>
    <row r="267" spans="1:4">
      <c r="A267" t="str">
        <f>DICO_Complet!D266</f>
        <v>executionContractParameters</v>
      </c>
      <c r="B267" t="str">
        <f>DICO_Complet!E266</f>
        <v>maximumAuthorisedDebit</v>
      </c>
      <c r="C267" t="str">
        <f t="shared" si="10"/>
        <v>exctnCntrctPrmtrs</v>
      </c>
      <c r="D267" t="str">
        <f t="shared" si="11"/>
        <v>mxmmAthrsdDbt</v>
      </c>
    </row>
    <row r="268" spans="1:4">
      <c r="A268" t="str">
        <f>DICO_Complet!D267</f>
        <v>executionContractParameters</v>
      </c>
      <c r="B268" t="str">
        <f>DICO_Complet!E267</f>
        <v>merchantExternalId</v>
      </c>
      <c r="C268" t="str">
        <f t="shared" si="10"/>
        <v>exctnCntrctPrmtrs</v>
      </c>
      <c r="D268" t="str">
        <f t="shared" si="11"/>
        <v>mrchntExtrnlId</v>
      </c>
    </row>
    <row r="269" spans="1:4">
      <c r="A269" t="str">
        <f>DICO_Complet!D268</f>
        <v>executionContractParameters</v>
      </c>
      <c r="B269" t="str">
        <f>DICO_Complet!E268</f>
        <v>merchantInternalId</v>
      </c>
      <c r="C269" t="str">
        <f t="shared" si="10"/>
        <v>exctnCntrctPrmtrs</v>
      </c>
      <c r="D269" t="str">
        <f t="shared" si="11"/>
        <v>mrchntIntrnlId</v>
      </c>
    </row>
    <row r="270" spans="1:4">
      <c r="A270" t="str">
        <f>DICO_Complet!D269</f>
        <v>executionContractParameters</v>
      </c>
      <c r="B270" t="str">
        <f>DICO_Complet!E269</f>
        <v>singleContractIndicator</v>
      </c>
      <c r="C270" t="str">
        <f t="shared" si="10"/>
        <v>exctnCntrctPrmtrs</v>
      </c>
      <c r="D270" t="str">
        <f t="shared" si="11"/>
        <v>snglCntrctIndctr</v>
      </c>
    </row>
    <row r="271" spans="1:4">
      <c r="A271" t="str">
        <f>DICO_Complet!D270</f>
        <v>executionContractParameters</v>
      </c>
      <c r="B271" t="str">
        <f>DICO_Complet!E270</f>
        <v>transactionStatement</v>
      </c>
      <c r="C271" t="str">
        <f t="shared" si="10"/>
        <v>exctnCntrctPrmtrs</v>
      </c>
      <c r="D271" t="str">
        <f t="shared" si="11"/>
        <v>trnsctnSttmnt</v>
      </c>
    </row>
    <row r="272" spans="1:4">
      <c r="A272" t="str">
        <f>DICO_Complet!D271</f>
        <v>executionContractParameters</v>
      </c>
      <c r="B272" t="str">
        <f>DICO_Complet!E271</f>
        <v>transactionStatementNature</v>
      </c>
      <c r="C272" t="str">
        <f t="shared" si="10"/>
        <v>exctnCntrctPrmtrs</v>
      </c>
      <c r="D272" t="str">
        <f t="shared" si="11"/>
        <v>trnsctnSttmntNtr</v>
      </c>
    </row>
    <row r="273" spans="1:4">
      <c r="A273" t="str">
        <f>DICO_Complet!D272</f>
        <v>executionContractParameters</v>
      </c>
      <c r="B273" t="str">
        <f>DICO_Complet!E272</f>
        <v>visaVerificationIndicator</v>
      </c>
      <c r="C273" t="str">
        <f t="shared" si="10"/>
        <v>exctnCntrctPrmtrs</v>
      </c>
      <c r="D273" t="str">
        <f t="shared" si="11"/>
        <v>vsVrfctnIndctr</v>
      </c>
    </row>
    <row r="274" spans="1:4">
      <c r="A274" t="str">
        <f>DICO_Complet!D273</f>
        <v>executionContractSchemeId</v>
      </c>
      <c r="B274" t="str">
        <f>DICO_Complet!E273</f>
        <v>mastercardInstallmentProviderId</v>
      </c>
      <c r="C274" t="str">
        <f t="shared" si="10"/>
        <v>exctnCntrctSchmId</v>
      </c>
      <c r="D274" t="str">
        <f t="shared" si="11"/>
        <v>mstrcrdInstllmntPrvdrId</v>
      </c>
    </row>
    <row r="275" spans="1:4">
      <c r="A275" t="str">
        <f>DICO_Complet!D274</f>
        <v>executionContractSchemeId</v>
      </c>
      <c r="B275" t="str">
        <f>DICO_Complet!E274</f>
        <v>merchantCbId</v>
      </c>
      <c r="C275" t="str">
        <f t="shared" si="10"/>
        <v>exctnCntrctSchmId</v>
      </c>
      <c r="D275" t="str">
        <f t="shared" si="11"/>
        <v>mrchntCbId</v>
      </c>
    </row>
    <row r="276" spans="1:4">
      <c r="A276" t="str">
        <f>DICO_Complet!D275</f>
        <v>executionContractSchemeId</v>
      </c>
      <c r="B276" t="str">
        <f>DICO_Complet!E275</f>
        <v>merchantCbName</v>
      </c>
      <c r="C276" t="str">
        <f t="shared" si="10"/>
        <v>exctnCntrctSchmId</v>
      </c>
      <c r="D276" t="str">
        <f t="shared" si="11"/>
        <v>mrchntCbNm</v>
      </c>
    </row>
    <row r="277" spans="1:4">
      <c r="A277" t="str">
        <f>DICO_Complet!D276</f>
        <v>executionContractSchemeId</v>
      </c>
      <c r="B277" t="str">
        <f>DICO_Complet!E276</f>
        <v>merchantMastercardId</v>
      </c>
      <c r="C277" t="str">
        <f t="shared" si="10"/>
        <v>exctnCntrctSchmId</v>
      </c>
      <c r="D277" t="str">
        <f t="shared" si="11"/>
        <v>mrchntMstrcrdId</v>
      </c>
    </row>
    <row r="278" spans="1:4">
      <c r="A278" t="str">
        <f>DICO_Complet!D277</f>
        <v>executionContractSchemeId</v>
      </c>
      <c r="B278" t="str">
        <f>DICO_Complet!E277</f>
        <v>merchantMastercardName</v>
      </c>
      <c r="C278" t="str">
        <f t="shared" si="10"/>
        <v>exctnCntrctSchmId</v>
      </c>
      <c r="D278" t="str">
        <f t="shared" si="11"/>
        <v>mrchntMstrcrdNm</v>
      </c>
    </row>
    <row r="279" spans="1:4">
      <c r="A279" t="str">
        <f>DICO_Complet!D278</f>
        <v>executionContractSchemeId</v>
      </c>
      <c r="B279" t="str">
        <f>DICO_Complet!E278</f>
        <v>merchantVisaId</v>
      </c>
      <c r="C279" t="str">
        <f t="shared" si="10"/>
        <v>exctnCntrctSchmId</v>
      </c>
      <c r="D279" t="str">
        <f t="shared" si="11"/>
        <v>mrchntVsId</v>
      </c>
    </row>
    <row r="280" spans="1:4">
      <c r="A280" t="str">
        <f>DICO_Complet!D279</f>
        <v>executionContractSchemeId</v>
      </c>
      <c r="B280" t="str">
        <f>DICO_Complet!E279</f>
        <v>merchantVisaName</v>
      </c>
      <c r="C280" t="str">
        <f t="shared" si="10"/>
        <v>exctnCntrctSchmId</v>
      </c>
      <c r="D280" t="str">
        <f t="shared" si="11"/>
        <v>mrchntVsNm</v>
      </c>
    </row>
    <row r="281" spans="1:4">
      <c r="A281" t="str">
        <f>DICO_Complet!D280</f>
        <v>executionContractSchemeId</v>
      </c>
      <c r="B281" t="str">
        <f>DICO_Complet!E280</f>
        <v>visaMarketPlaceId</v>
      </c>
      <c r="C281" t="str">
        <f t="shared" si="10"/>
        <v>exctnCntrctSchmId</v>
      </c>
      <c r="D281" t="str">
        <f t="shared" si="11"/>
        <v>vsMrktPlcId</v>
      </c>
    </row>
    <row r="282" spans="1:4">
      <c r="A282" t="str">
        <f>DICO_Complet!D281</f>
        <v>loadingDetails</v>
      </c>
      <c r="B282" t="str">
        <f>DICO_Complet!E281</f>
        <v>errorCode</v>
      </c>
      <c r="C282" t="str">
        <f t="shared" si="10"/>
        <v>ldngDtls</v>
      </c>
      <c r="D282" t="str">
        <f t="shared" si="11"/>
        <v>errrCd</v>
      </c>
    </row>
    <row r="283" spans="1:4">
      <c r="A283" t="str">
        <f>DICO_Complet!D282</f>
        <v>loadingDetails</v>
      </c>
      <c r="B283" t="str">
        <f>DICO_Complet!E282</f>
        <v>errorComment</v>
      </c>
      <c r="C283" t="str">
        <f t="shared" si="10"/>
        <v>ldngDtls</v>
      </c>
      <c r="D283" t="str">
        <f t="shared" si="11"/>
        <v>errrCmmnt</v>
      </c>
    </row>
    <row r="284" spans="1:4">
      <c r="A284" t="str">
        <f>DICO_Complet!D283</f>
        <v>loadingDetails</v>
      </c>
      <c r="B284" t="str">
        <f>DICO_Complet!E283</f>
        <v>presignedUrl</v>
      </c>
      <c r="C284" t="str">
        <f t="shared" si="10"/>
        <v>ldngDtls</v>
      </c>
      <c r="D284" t="str">
        <f t="shared" si="11"/>
        <v>prsgndUrl</v>
      </c>
    </row>
    <row r="285" spans="1:4">
      <c r="A285" t="str">
        <f>DICO_Complet!D284</f>
        <v>loadingDetails</v>
      </c>
      <c r="B285" t="str">
        <f>DICO_Complet!E284</f>
        <v>statusCode</v>
      </c>
      <c r="C285" t="str">
        <f t="shared" si="10"/>
        <v>ldngDtls</v>
      </c>
      <c r="D285" t="str">
        <f t="shared" si="11"/>
        <v>sttsCd</v>
      </c>
    </row>
    <row r="286" spans="1:4">
      <c r="A286" t="str">
        <f>DICO_Complet!D285</f>
        <v>pointOfServiceContext</v>
      </c>
      <c r="B286" t="str">
        <f>DICO_Complet!E285</f>
        <v>acceptanceSystemCurrentConnectingMode</v>
      </c>
      <c r="C286" t="str">
        <f t="shared" si="10"/>
        <v>pntOfSrvcCntxt</v>
      </c>
      <c r="D286" t="str">
        <f t="shared" si="11"/>
        <v>accptncSstmCrrntCnnctngMd</v>
      </c>
    </row>
    <row r="287" spans="1:4">
      <c r="A287" t="str">
        <f>DICO_Complet!D286</f>
        <v>pointOfServiceContext</v>
      </c>
      <c r="B287" t="str">
        <f>DICO_Complet!E286</f>
        <v>automaticCallLocalTime</v>
      </c>
      <c r="C287" t="str">
        <f t="shared" si="10"/>
        <v>pntOfSrvcCntxt</v>
      </c>
      <c r="D287" t="str">
        <f t="shared" si="11"/>
        <v>atmtcCllLclTm</v>
      </c>
    </row>
    <row r="288" spans="1:4">
      <c r="A288" t="str">
        <f>DICO_Complet!D287</f>
        <v>pointOfServiceContext</v>
      </c>
      <c r="B288" t="str">
        <f>DICO_Complet!E287</f>
        <v>cbcomVersion</v>
      </c>
      <c r="C288" t="str">
        <f t="shared" si="10"/>
        <v>pntOfSrvcCntxt</v>
      </c>
      <c r="D288" t="str">
        <f t="shared" si="11"/>
        <v>cbcmVrsn</v>
      </c>
    </row>
    <row r="289" spans="1:4">
      <c r="A289" t="str">
        <f>DICO_Complet!D288</f>
        <v>pointOfServiceContext</v>
      </c>
      <c r="B289" t="str">
        <f>DICO_Complet!E288</f>
        <v>contactlessApplicationIndicator</v>
      </c>
      <c r="C289" t="str">
        <f t="shared" si="10"/>
        <v>pntOfSrvcCntxt</v>
      </c>
      <c r="D289" t="str">
        <f t="shared" si="11"/>
        <v>cntctlssApplctnIndctr</v>
      </c>
    </row>
    <row r="290" spans="1:4">
      <c r="A290" t="str">
        <f>DICO_Complet!D289</f>
        <v>pointOfServiceContext</v>
      </c>
      <c r="B290" t="str">
        <f>DICO_Complet!E289</f>
        <v>digitalCommerceCheckinEntity</v>
      </c>
      <c r="C290" t="str">
        <f t="shared" si="10"/>
        <v>pntOfSrvcCntxt</v>
      </c>
      <c r="D290" t="str">
        <f t="shared" si="11"/>
        <v>dgtlCmmrcChcknEntt</v>
      </c>
    </row>
    <row r="291" spans="1:4">
      <c r="A291" t="str">
        <f>DICO_Complet!D290</f>
        <v>pointOfServiceContext</v>
      </c>
      <c r="B291" t="str">
        <f>DICO_Complet!E290</f>
        <v>digitalCommerceCheckinMethod</v>
      </c>
      <c r="C291" t="str">
        <f t="shared" si="10"/>
        <v>pntOfSrvcCntxt</v>
      </c>
      <c r="D291" t="str">
        <f t="shared" si="11"/>
        <v>dgtlCmmrcChcknMthd</v>
      </c>
    </row>
    <row r="292" spans="1:4">
      <c r="A292" t="str">
        <f>DICO_Complet!D291</f>
        <v>pointOfServiceContext</v>
      </c>
      <c r="B292" t="str">
        <f>DICO_Complet!E291</f>
        <v>digitalCommerceDomainId</v>
      </c>
      <c r="C292" t="str">
        <f t="shared" si="10"/>
        <v>pntOfSrvcCntxt</v>
      </c>
      <c r="D292" t="str">
        <f t="shared" si="11"/>
        <v>dgtlCmmrcDmnId</v>
      </c>
    </row>
    <row r="293" spans="1:4">
      <c r="A293" t="str">
        <f>DICO_Complet!D292</f>
        <v>pointOfServiceContext</v>
      </c>
      <c r="B293" t="str">
        <f>DICO_Complet!E292</f>
        <v>digitalCommerceProgram</v>
      </c>
      <c r="C293" t="str">
        <f t="shared" si="10"/>
        <v>pntOfSrvcCntxt</v>
      </c>
      <c r="D293" t="str">
        <f t="shared" si="11"/>
        <v>dgtlCmmrcPrgrm</v>
      </c>
    </row>
    <row r="294" spans="1:4">
      <c r="A294" t="str">
        <f>DICO_Complet!D293</f>
        <v>pointOfServiceContext</v>
      </c>
      <c r="B294" t="str">
        <f>DICO_Complet!E293</f>
        <v>downloadingParameterTable</v>
      </c>
      <c r="C294" t="str">
        <f t="shared" si="10"/>
        <v>pntOfSrvcCntxt</v>
      </c>
      <c r="D294" t="str">
        <f t="shared" si="11"/>
        <v>dwnldngPrmtrTbl</v>
      </c>
    </row>
    <row r="295" spans="1:4">
      <c r="A295" t="str">
        <f>DICO_Complet!D294</f>
        <v>pointOfServiceContext</v>
      </c>
      <c r="B295" t="str">
        <f>DICO_Complet!E294</f>
        <v>inputCapabilities</v>
      </c>
      <c r="C295" t="str">
        <f t="shared" si="10"/>
        <v>pntOfSrvcCntxt</v>
      </c>
      <c r="D295" t="str">
        <f t="shared" si="11"/>
        <v>inptCpblts</v>
      </c>
    </row>
    <row r="296" spans="1:4">
      <c r="A296" t="str">
        <f>DICO_Complet!D295</f>
        <v>pointOfServiceContext</v>
      </c>
      <c r="B296" t="str">
        <f>DICO_Complet!E295</f>
        <v>lastCapturedDate</v>
      </c>
      <c r="C296" t="str">
        <f t="shared" si="10"/>
        <v>pntOfSrvcCntxt</v>
      </c>
      <c r="D296" t="str">
        <f t="shared" si="11"/>
        <v>lstCptrdDt</v>
      </c>
    </row>
    <row r="297" spans="1:4">
      <c r="A297" t="str">
        <f>DICO_Complet!D296</f>
        <v>pointOfServiceContext</v>
      </c>
      <c r="B297" t="str">
        <f>DICO_Complet!E296</f>
        <v>lastParameterDownloadedDate</v>
      </c>
      <c r="C297" t="str">
        <f t="shared" si="10"/>
        <v>pntOfSrvcCntxt</v>
      </c>
      <c r="D297" t="str">
        <f t="shared" si="11"/>
        <v>lstPrmtrDwnlddDt</v>
      </c>
    </row>
    <row r="298" spans="1:4">
      <c r="A298" t="str">
        <f>DICO_Complet!D297</f>
        <v>pointOfServiceContext</v>
      </c>
      <c r="B298" t="str">
        <f>DICO_Complet!E297</f>
        <v>lastSoftwareUpdatedDate</v>
      </c>
      <c r="C298" t="str">
        <f t="shared" si="10"/>
        <v>pntOfSrvcCntxt</v>
      </c>
      <c r="D298" t="str">
        <f t="shared" si="11"/>
        <v>lstSftwrUpdtdDt</v>
      </c>
    </row>
    <row r="299" spans="1:4">
      <c r="A299" t="str">
        <f>DICO_Complet!D298</f>
        <v>pointOfServiceContext</v>
      </c>
      <c r="B299" t="str">
        <f>DICO_Complet!E298</f>
        <v>lengthOfDataElementToFollow</v>
      </c>
      <c r="C299" t="str">
        <f t="shared" si="10"/>
        <v>pntOfSrvcCntxt</v>
      </c>
      <c r="D299" t="str">
        <f t="shared" si="11"/>
        <v>lngthOfDtElmntTFllw</v>
      </c>
    </row>
    <row r="300" spans="1:4">
      <c r="A300" t="str">
        <f>DICO_Complet!D299</f>
        <v>pointOfServiceContext</v>
      </c>
      <c r="B300" t="str">
        <f>DICO_Complet!E299</f>
        <v>merchantSchemeTokenizationIndicator</v>
      </c>
      <c r="C300" t="str">
        <f t="shared" si="10"/>
        <v>pntOfSrvcCntxt</v>
      </c>
      <c r="D300" t="str">
        <f t="shared" si="11"/>
        <v>mrchntSchmTknztnIndctr</v>
      </c>
    </row>
    <row r="301" spans="1:4">
      <c r="A301" t="str">
        <f>DICO_Complet!D300</f>
        <v>pointOfServiceContext</v>
      </c>
      <c r="B301" t="str">
        <f>DICO_Complet!E300</f>
        <v>nameOfTheMessageDisplayedOrPrinted</v>
      </c>
      <c r="C301" t="str">
        <f t="shared" si="10"/>
        <v>pntOfSrvcCntxt</v>
      </c>
      <c r="D301" t="str">
        <f t="shared" si="11"/>
        <v>nmOfThMssgDspldOrPrntd</v>
      </c>
    </row>
    <row r="302" spans="1:4">
      <c r="A302" t="str">
        <f>DICO_Complet!D301</f>
        <v>pointOfServiceContext</v>
      </c>
      <c r="B302" t="str">
        <f>DICO_Complet!E301</f>
        <v>numberOfTheMessageDisplayedOrPrinted</v>
      </c>
      <c r="C302" t="str">
        <f t="shared" si="10"/>
        <v>pntOfSrvcCntxt</v>
      </c>
      <c r="D302" t="str">
        <f t="shared" si="11"/>
        <v>nmbrOfThMssgDspldOrPrntd</v>
      </c>
    </row>
    <row r="303" spans="1:4">
      <c r="A303" t="str">
        <f>DICO_Complet!D302</f>
        <v>pointOfServiceContext</v>
      </c>
      <c r="B303" t="str">
        <f>DICO_Complet!E302</f>
        <v>pinEntryCapability</v>
      </c>
      <c r="C303" t="str">
        <f t="shared" si="10"/>
        <v>pntOfSrvcCntxt</v>
      </c>
      <c r="D303" t="str">
        <f t="shared" si="11"/>
        <v>pnEntrCpblt</v>
      </c>
    </row>
    <row r="304" spans="1:4">
      <c r="A304" t="str">
        <f>DICO_Complet!D303</f>
        <v>pointOfServiceContext</v>
      </c>
      <c r="B304" t="str">
        <f>DICO_Complet!E303</f>
        <v>posActivity</v>
      </c>
      <c r="C304" t="str">
        <f t="shared" si="10"/>
        <v>pntOfSrvcCntxt</v>
      </c>
      <c r="D304" t="str">
        <f t="shared" si="11"/>
        <v>psActvt</v>
      </c>
    </row>
    <row r="305" spans="1:4">
      <c r="A305" t="str">
        <f>DICO_Complet!D304</f>
        <v>pointOfServiceContext</v>
      </c>
      <c r="B305" t="str">
        <f>DICO_Complet!E304</f>
        <v>printCapabilities</v>
      </c>
      <c r="C305" t="str">
        <f t="shared" si="10"/>
        <v>pntOfSrvcCntxt</v>
      </c>
      <c r="D305" t="str">
        <f t="shared" si="11"/>
        <v>prntCpblts</v>
      </c>
    </row>
    <row r="306" spans="1:4">
      <c r="A306" t="str">
        <f>DICO_Complet!D305</f>
        <v>pointOfServiceContext</v>
      </c>
      <c r="B306" t="str">
        <f>DICO_Complet!E305</f>
        <v>printDisplayDataCategory</v>
      </c>
      <c r="C306" t="str">
        <f t="shared" si="10"/>
        <v>pntOfSrvcCntxt</v>
      </c>
      <c r="D306" t="str">
        <f t="shared" si="11"/>
        <v>prntDsplDtCtgr</v>
      </c>
    </row>
    <row r="307" spans="1:4">
      <c r="A307" t="str">
        <f>DICO_Complet!D306</f>
        <v>pointOfServiceContext</v>
      </c>
      <c r="B307" t="str">
        <f>DICO_Complet!E306</f>
        <v>printDisplayDataValue</v>
      </c>
      <c r="C307" t="str">
        <f t="shared" si="10"/>
        <v>pntOfSrvcCntxt</v>
      </c>
      <c r="D307" t="str">
        <f t="shared" si="11"/>
        <v>prntDsplDtVl</v>
      </c>
    </row>
    <row r="308" spans="1:4">
      <c r="A308" t="str">
        <f>DICO_Complet!D307</f>
        <v>pointOfServiceContext</v>
      </c>
      <c r="B308" t="str">
        <f>DICO_Complet!E307</f>
        <v>ramMemoryCapacity</v>
      </c>
      <c r="C308" t="str">
        <f t="shared" si="10"/>
        <v>pntOfSrvcCntxt</v>
      </c>
      <c r="D308" t="str">
        <f t="shared" si="11"/>
        <v>rmMmrCpct</v>
      </c>
    </row>
    <row r="309" spans="1:4">
      <c r="A309" t="str">
        <f>DICO_Complet!D308</f>
        <v>pointOfServiceContext</v>
      </c>
      <c r="B309" t="str">
        <f>DICO_Complet!E308</f>
        <v>supportedProtocolEchoTest</v>
      </c>
      <c r="C309" t="str">
        <f t="shared" si="10"/>
        <v>pntOfSrvcCntxt</v>
      </c>
      <c r="D309" t="str">
        <f t="shared" si="11"/>
        <v>spprtdPrtclEchTst</v>
      </c>
    </row>
    <row r="310" spans="1:4">
      <c r="A310" t="str">
        <f>DICO_Complet!D309</f>
        <v>pointOfServiceContext</v>
      </c>
      <c r="B310" t="str">
        <f>DICO_Complet!E309</f>
        <v>supportedProtocolResynchronization</v>
      </c>
      <c r="C310" t="str">
        <f t="shared" si="10"/>
        <v>pntOfSrvcCntxt</v>
      </c>
      <c r="D310" t="str">
        <f t="shared" si="11"/>
        <v>spprtdPrtclRsnchrnztn</v>
      </c>
    </row>
    <row r="311" spans="1:4">
      <c r="A311" t="str">
        <f>DICO_Complet!D310</f>
        <v>pointOfServiceContext</v>
      </c>
      <c r="B311" t="str">
        <f>DICO_Complet!E310</f>
        <v>tableVersionNumber</v>
      </c>
      <c r="C311" t="str">
        <f t="shared" si="10"/>
        <v>pntOfSrvcCntxt</v>
      </c>
      <c r="D311" t="str">
        <f t="shared" si="11"/>
        <v>tblVrsnNmbr</v>
      </c>
    </row>
    <row r="312" spans="1:4">
      <c r="A312" t="str">
        <f>DICO_Complet!D311</f>
        <v>pointOfServiceContext</v>
      </c>
      <c r="B312" t="str">
        <f>DICO_Complet!E311</f>
        <v>temp_acquiringInstitutionIdentificationCode</v>
      </c>
      <c r="C312" t="str">
        <f t="shared" si="10"/>
        <v>pntOfSrvcCntxt</v>
      </c>
      <c r="D312" t="str">
        <f t="shared" si="11"/>
        <v>tmp_cqrngInstttnIdntfctnCd</v>
      </c>
    </row>
    <row r="313" spans="1:4">
      <c r="A313" t="str">
        <f>DICO_Complet!D312</f>
        <v>pointOfServiceContext</v>
      </c>
      <c r="B313" t="str">
        <f>DICO_Complet!E312</f>
        <v>temp_aID</v>
      </c>
      <c r="C313" t="str">
        <f t="shared" si="10"/>
        <v>pntOfSrvcCntxt</v>
      </c>
      <c r="D313" t="str">
        <f t="shared" si="11"/>
        <v>tmp_ID</v>
      </c>
    </row>
    <row r="314" spans="1:4">
      <c r="A314" t="str">
        <f>DICO_Complet!D313</f>
        <v>pointOfServiceContext</v>
      </c>
      <c r="B314" t="str">
        <f>DICO_Complet!E313</f>
        <v>temp_alternateServiceName</v>
      </c>
      <c r="C314" t="str">
        <f t="shared" si="10"/>
        <v>pntOfSrvcCntxt</v>
      </c>
      <c r="D314" t="str">
        <f t="shared" si="11"/>
        <v>tmp_ltrntSrvcNm</v>
      </c>
    </row>
    <row r="315" spans="1:4">
      <c r="A315" t="str">
        <f>DICO_Complet!D314</f>
        <v>pointOfServiceContext</v>
      </c>
      <c r="B315" t="str">
        <f>DICO_Complet!E314</f>
        <v>temp_bitmapOfTheCardAcceptorConnectionCapabilites</v>
      </c>
      <c r="C315" t="str">
        <f t="shared" si="10"/>
        <v>pntOfSrvcCntxt</v>
      </c>
      <c r="D315" t="str">
        <f t="shared" si="11"/>
        <v>tmp_btmpOfThCrdAccptrCnnctnCpblts</v>
      </c>
    </row>
    <row r="316" spans="1:4">
      <c r="A316" t="str">
        <f>DICO_Complet!D315</f>
        <v>pointOfServiceContext</v>
      </c>
      <c r="B316" t="str">
        <f>DICO_Complet!E315</f>
        <v>temp_bitmapOfTheCardacceptorEntryCapabilites</v>
      </c>
      <c r="C316" t="str">
        <f t="shared" si="10"/>
        <v>pntOfSrvcCntxt</v>
      </c>
      <c r="D316" t="str">
        <f t="shared" si="11"/>
        <v>tmp_btmpOfThCrdccptrEntrCpblts</v>
      </c>
    </row>
    <row r="317" spans="1:4">
      <c r="A317" t="str">
        <f>DICO_Complet!D316</f>
        <v>pointOfServiceContext</v>
      </c>
      <c r="B317" t="str">
        <f>DICO_Complet!E316</f>
        <v>temp_bitmapOfThePOIEntryCapability</v>
      </c>
      <c r="C317" t="str">
        <f t="shared" si="10"/>
        <v>pntOfSrvcCntxt</v>
      </c>
      <c r="D317" t="str">
        <f t="shared" si="11"/>
        <v>tmp_btmpOfThPOIEntrCpblt</v>
      </c>
    </row>
    <row r="318" spans="1:4">
      <c r="A318" t="str">
        <f>DICO_Complet!D317</f>
        <v>pointOfServiceContext</v>
      </c>
      <c r="B318" t="str">
        <f>DICO_Complet!E317</f>
        <v>temp_callApprovalMode</v>
      </c>
      <c r="C318" t="str">
        <f t="shared" si="10"/>
        <v>pntOfSrvcCntxt</v>
      </c>
      <c r="D318" t="str">
        <f t="shared" si="11"/>
        <v>tmp_cllApprvlMd</v>
      </c>
    </row>
    <row r="319" spans="1:4">
      <c r="A319" t="str">
        <f>DICO_Complet!D318</f>
        <v>pointOfServiceContext</v>
      </c>
      <c r="B319" t="str">
        <f>DICO_Complet!E318</f>
        <v>temp_calledModeActivationCode</v>
      </c>
      <c r="C319" t="str">
        <f t="shared" si="10"/>
        <v>pntOfSrvcCntxt</v>
      </c>
      <c r="D319" t="str">
        <f t="shared" si="11"/>
        <v>tmp_clldMdActvtnCd</v>
      </c>
    </row>
    <row r="320" spans="1:4">
      <c r="A320" t="str">
        <f>DICO_Complet!D319</f>
        <v>pointOfServiceContext</v>
      </c>
      <c r="B320" t="str">
        <f>DICO_Complet!E319</f>
        <v>temp_callFrequency</v>
      </c>
      <c r="C320" t="str">
        <f t="shared" si="10"/>
        <v>pntOfSrvcCntxt</v>
      </c>
      <c r="D320" t="str">
        <f t="shared" si="11"/>
        <v>tmp_cllFrqnc</v>
      </c>
    </row>
    <row r="321" spans="1:4">
      <c r="A321" t="str">
        <f>DICO_Complet!D320</f>
        <v>pointOfServiceContext</v>
      </c>
      <c r="B321" t="str">
        <f>DICO_Complet!E320</f>
        <v>temp_callLocalTimeStart</v>
      </c>
      <c r="C321" t="str">
        <f t="shared" si="10"/>
        <v>pntOfSrvcCntxt</v>
      </c>
      <c r="D321" t="str">
        <f t="shared" si="11"/>
        <v>tmp_cllLclTmStrt</v>
      </c>
    </row>
    <row r="322" spans="1:4">
      <c r="A322" t="str">
        <f>DICO_Complet!D321</f>
        <v>pointOfServiceContext</v>
      </c>
      <c r="B322" t="str">
        <f>DICO_Complet!E321</f>
        <v>temp_functionActivationCodes</v>
      </c>
      <c r="C322" t="str">
        <f t="shared" si="10"/>
        <v>pntOfSrvcCntxt</v>
      </c>
      <c r="D322" t="str">
        <f t="shared" si="11"/>
        <v>tmp_fnctnActvtnCds</v>
      </c>
    </row>
    <row r="323" spans="1:4">
      <c r="A323" t="str">
        <f>DICO_Complet!D322</f>
        <v>pointOfServiceContext</v>
      </c>
      <c r="B323" t="str">
        <f>DICO_Complet!E322</f>
        <v>temp_localDateAutomaticCall</v>
      </c>
      <c r="C323" t="str">
        <f t="shared" si="10"/>
        <v>pntOfSrvcCntxt</v>
      </c>
      <c r="D323" t="str">
        <f t="shared" si="11"/>
        <v>tmp_lclDtAtmtcCll</v>
      </c>
    </row>
    <row r="324" spans="1:4">
      <c r="A324" t="str">
        <f>DICO_Complet!D323</f>
        <v>pointOfServiceContext</v>
      </c>
      <c r="B324" t="str">
        <f>DICO_Complet!E323</f>
        <v>temp_localTimeEnd</v>
      </c>
      <c r="C324" t="str">
        <f t="shared" ref="C324:C387" si="12">LEFT(A324,1)&amp;SUBSTITUTE(SUBSTITUTE(SUBSTITUTE(SUBSTITUTE(SUBSTITUTE(SUBSTITUTE(SUBSTITUTE(RIGHT(A324,LEN(A324)-1),"a"," "),"e"," "),"i"," "),"o"," "),"u"," "),"y"," ")," ","")</f>
        <v>pntOfSrvcCntxt</v>
      </c>
      <c r="D324" t="str">
        <f t="shared" ref="D324:D387" si="13">LEFT(B324,1)&amp;SUBSTITUTE(SUBSTITUTE(SUBSTITUTE(SUBSTITUTE(SUBSTITUTE(SUBSTITUTE(SUBSTITUTE(RIGHT(B324,LEN(B324)-1),"a"," "),"e"," "),"i"," "),"o"," "),"u"," "),"y"," ")," ","")</f>
        <v>tmp_lclTmEnd</v>
      </c>
    </row>
    <row r="325" spans="1:4">
      <c r="A325" t="str">
        <f>DICO_Complet!D324</f>
        <v>pointOfServiceContext</v>
      </c>
      <c r="B325" t="str">
        <f>DICO_Complet!E324</f>
        <v>temp_maximumAcceptedCardLifeDuration</v>
      </c>
      <c r="C325" t="str">
        <f t="shared" si="12"/>
        <v>pntOfSrvcCntxt</v>
      </c>
      <c r="D325" t="str">
        <f t="shared" si="13"/>
        <v>tmp_mxmmAccptdCrdLfDrtn</v>
      </c>
    </row>
    <row r="326" spans="1:4">
      <c r="A326" t="str">
        <f>DICO_Complet!D325</f>
        <v>pointOfServiceContext</v>
      </c>
      <c r="B326" t="str">
        <f>DICO_Complet!E325</f>
        <v>temp_maximumNumberOfCallTests</v>
      </c>
      <c r="C326" t="str">
        <f t="shared" si="12"/>
        <v>pntOfSrvcCntxt</v>
      </c>
      <c r="D326" t="str">
        <f t="shared" si="13"/>
        <v>tmp_mxmmNmbrOfCllTsts</v>
      </c>
    </row>
    <row r="327" spans="1:4">
      <c r="A327" t="str">
        <f>DICO_Complet!D326</f>
        <v>pointOfServiceContext</v>
      </c>
      <c r="B327" t="str">
        <f>DICO_Complet!E326</f>
        <v>temp_maximumNumberOfMessagesPerMinute</v>
      </c>
      <c r="C327" t="str">
        <f t="shared" si="12"/>
        <v>pntOfSrvcCntxt</v>
      </c>
      <c r="D327" t="str">
        <f t="shared" si="13"/>
        <v>tmp_mxmmNmbrOfMssgsPrMnt</v>
      </c>
    </row>
    <row r="328" spans="1:4">
      <c r="A328" t="str">
        <f>DICO_Complet!D327</f>
        <v>pointOfServiceContext</v>
      </c>
      <c r="B328" t="str">
        <f>DICO_Complet!E327</f>
        <v>temp_maximumNumberOfRetries</v>
      </c>
      <c r="C328" t="str">
        <f t="shared" si="12"/>
        <v>pntOfSrvcCntxt</v>
      </c>
      <c r="D328" t="str">
        <f t="shared" si="13"/>
        <v>tmp_mxmmNmbrOfRtrs</v>
      </c>
    </row>
    <row r="329" spans="1:4">
      <c r="A329" t="str">
        <f>DICO_Complet!D328</f>
        <v>pointOfServiceContext</v>
      </c>
      <c r="B329" t="str">
        <f>DICO_Complet!E328</f>
        <v>temp_numberOfSimultaneousConnections</v>
      </c>
      <c r="C329" t="str">
        <f t="shared" si="12"/>
        <v>pntOfSrvcCntxt</v>
      </c>
      <c r="D329" t="str">
        <f t="shared" si="13"/>
        <v>tmp_nmbrOfSmltnsCnnctns</v>
      </c>
    </row>
    <row r="330" spans="1:4">
      <c r="A330" t="str">
        <f>DICO_Complet!D329</f>
        <v>pointOfServiceContext</v>
      </c>
      <c r="B330" t="str">
        <f>DICO_Complet!E329</f>
        <v>temp_numericCurrencyCode</v>
      </c>
      <c r="C330" t="str">
        <f t="shared" si="12"/>
        <v>pntOfSrvcCntxt</v>
      </c>
      <c r="D330" t="str">
        <f t="shared" si="13"/>
        <v>tmp_nmrcCrrncCd</v>
      </c>
    </row>
    <row r="331" spans="1:4">
      <c r="A331" t="str">
        <f>DICO_Complet!D330</f>
        <v>pointOfServiceContext</v>
      </c>
      <c r="B331" t="str">
        <f>DICO_Complet!E330</f>
        <v>temp_operatingMode</v>
      </c>
      <c r="C331" t="str">
        <f t="shared" si="12"/>
        <v>pntOfSrvcCntxt</v>
      </c>
      <c r="D331" t="str">
        <f t="shared" si="13"/>
        <v>tmp_prtngMd</v>
      </c>
    </row>
    <row r="332" spans="1:4">
      <c r="A332" t="str">
        <f>DICO_Complet!D331</f>
        <v>pointOfServiceContext</v>
      </c>
      <c r="B332" t="str">
        <f>DICO_Complet!E331</f>
        <v>temp_parametersAcquirerTelecommunicationCategory</v>
      </c>
      <c r="C332" t="str">
        <f t="shared" si="12"/>
        <v>pntOfSrvcCntxt</v>
      </c>
      <c r="D332" t="str">
        <f t="shared" si="13"/>
        <v>tmp_prmtrsAcqrrTlcmmnctnCtgr</v>
      </c>
    </row>
    <row r="333" spans="1:4">
      <c r="A333" t="str">
        <f>DICO_Complet!D332</f>
        <v>pointOfServiceContext</v>
      </c>
      <c r="B333" t="str">
        <f>DICO_Complet!E332</f>
        <v>temp_processingIndicator</v>
      </c>
      <c r="C333" t="str">
        <f t="shared" si="12"/>
        <v>pntOfSrvcCntxt</v>
      </c>
      <c r="D333" t="str">
        <f t="shared" si="13"/>
        <v>tmp_prcssngIndctr</v>
      </c>
    </row>
    <row r="334" spans="1:4">
      <c r="A334" t="str">
        <f>DICO_Complet!D333</f>
        <v>pointOfServiceContext</v>
      </c>
      <c r="B334" t="str">
        <f>DICO_Complet!E333</f>
        <v>temp_receiptCategory</v>
      </c>
      <c r="C334" t="str">
        <f t="shared" si="12"/>
        <v>pntOfSrvcCntxt</v>
      </c>
      <c r="D334" t="str">
        <f t="shared" si="13"/>
        <v>tmp_rcptCtgr</v>
      </c>
    </row>
    <row r="335" spans="1:4">
      <c r="A335" t="str">
        <f>DICO_Complet!D334</f>
        <v>pointOfServiceContext</v>
      </c>
      <c r="B335" t="str">
        <f>DICO_Complet!E334</f>
        <v>temp_receiptPrintingMode</v>
      </c>
      <c r="C335" t="str">
        <f t="shared" si="12"/>
        <v>pntOfSrvcCntxt</v>
      </c>
      <c r="D335" t="str">
        <f t="shared" si="13"/>
        <v>tmp_rcptPrntngMd</v>
      </c>
    </row>
    <row r="336" spans="1:4">
      <c r="A336" t="str">
        <f>DICO_Complet!D335</f>
        <v>pointOfServiceContext</v>
      </c>
      <c r="B336" t="str">
        <f>DICO_Complet!E335</f>
        <v>temp_recurrentCallEndDate</v>
      </c>
      <c r="C336" t="str">
        <f t="shared" si="12"/>
        <v>pntOfSrvcCntxt</v>
      </c>
      <c r="D336" t="str">
        <f t="shared" si="13"/>
        <v>tmp_rcrrntCllEndDt</v>
      </c>
    </row>
    <row r="337" spans="1:4">
      <c r="A337" t="str">
        <f>DICO_Complet!D336</f>
        <v>pointOfServiceContext</v>
      </c>
      <c r="B337" t="str">
        <f>DICO_Complet!E336</f>
        <v>temp_recurrentCallIndicator</v>
      </c>
      <c r="C337" t="str">
        <f t="shared" si="12"/>
        <v>pntOfSrvcCntxt</v>
      </c>
      <c r="D337" t="str">
        <f t="shared" si="13"/>
        <v>tmp_rcrrntCllIndctr</v>
      </c>
    </row>
    <row r="338" spans="1:4">
      <c r="A338" t="str">
        <f>DICO_Complet!D337</f>
        <v>pointOfServiceContext</v>
      </c>
      <c r="B338" t="str">
        <f>DICO_Complet!E337</f>
        <v>temp_regionIndicator</v>
      </c>
      <c r="C338" t="str">
        <f t="shared" si="12"/>
        <v>pntOfSrvcCntxt</v>
      </c>
      <c r="D338" t="str">
        <f t="shared" si="13"/>
        <v>tmp_rgnIndctr</v>
      </c>
    </row>
    <row r="339" spans="1:4">
      <c r="A339" t="str">
        <f>DICO_Complet!D338</f>
        <v>pointOfServiceContext</v>
      </c>
      <c r="B339" t="str">
        <f>DICO_Complet!E338</f>
        <v>temp_serviceName</v>
      </c>
      <c r="C339" t="str">
        <f t="shared" si="12"/>
        <v>pntOfSrvcCntxt</v>
      </c>
      <c r="D339" t="str">
        <f t="shared" si="13"/>
        <v>tmp_srvcNm</v>
      </c>
    </row>
    <row r="340" spans="1:4">
      <c r="A340" t="str">
        <f>DICO_Complet!D339</f>
        <v>pointOfServiceContext</v>
      </c>
      <c r="B340" t="str">
        <f>DICO_Complet!E339</f>
        <v>temp_switchoverModeToBackupLink</v>
      </c>
      <c r="C340" t="str">
        <f t="shared" si="12"/>
        <v>pntOfSrvcCntxt</v>
      </c>
      <c r="D340" t="str">
        <f t="shared" si="13"/>
        <v>tmp_swtchvrMdTBckpLnk</v>
      </c>
    </row>
    <row r="341" spans="1:4">
      <c r="A341" t="str">
        <f>DICO_Complet!D340</f>
        <v>pointOfServiceContext</v>
      </c>
      <c r="B341" t="str">
        <f>DICO_Complet!E340</f>
        <v>temp_technicalActivations</v>
      </c>
      <c r="C341" t="str">
        <f t="shared" si="12"/>
        <v>pntOfSrvcCntxt</v>
      </c>
      <c r="D341" t="str">
        <f t="shared" si="13"/>
        <v>tmp_tchnclActvtns</v>
      </c>
    </row>
    <row r="342" spans="1:4">
      <c r="A342" t="str">
        <f>DICO_Complet!D341</f>
        <v>pointOfServiceContext</v>
      </c>
      <c r="B342" t="str">
        <f>DICO_Complet!E341</f>
        <v>temp_telecomBillingMode</v>
      </c>
      <c r="C342" t="str">
        <f t="shared" si="12"/>
        <v>pntOfSrvcCntxt</v>
      </c>
      <c r="D342" t="str">
        <f t="shared" si="13"/>
        <v>tmp_tlcmBllngMd</v>
      </c>
    </row>
    <row r="343" spans="1:4">
      <c r="A343" t="str">
        <f>DICO_Complet!D342</f>
        <v>pointOfServiceContext</v>
      </c>
      <c r="B343" t="str">
        <f>DICO_Complet!E342</f>
        <v>temp_waitTimeBetweenTwoCalls</v>
      </c>
      <c r="C343" t="str">
        <f t="shared" si="12"/>
        <v>pntOfSrvcCntxt</v>
      </c>
      <c r="D343" t="str">
        <f t="shared" si="13"/>
        <v>tmp_wtTmBtwnTwClls</v>
      </c>
    </row>
    <row r="344" spans="1:4">
      <c r="A344" t="str">
        <f>DICO_Complet!D343</f>
        <v>pointOfServiceContext</v>
      </c>
      <c r="B344" t="str">
        <f>DICO_Complet!E343</f>
        <v>temp_waitTimeInDays</v>
      </c>
      <c r="C344" t="str">
        <f t="shared" si="12"/>
        <v>pntOfSrvcCntxt</v>
      </c>
      <c r="D344" t="str">
        <f t="shared" si="13"/>
        <v>tmp_wtTmInDs</v>
      </c>
    </row>
    <row r="345" spans="1:4">
      <c r="A345" t="str">
        <f>DICO_Complet!D344</f>
        <v>pointOfServiceContext</v>
      </c>
      <c r="B345" t="str">
        <f>DICO_Complet!E344</f>
        <v>transactionReceiptFooter</v>
      </c>
      <c r="C345" t="str">
        <f t="shared" si="12"/>
        <v>pntOfSrvcCntxt</v>
      </c>
      <c r="D345" t="str">
        <f t="shared" si="13"/>
        <v>trnsctnRcptFtr</v>
      </c>
    </row>
    <row r="346" spans="1:4">
      <c r="A346" t="str">
        <f>DICO_Complet!D345</f>
        <v>pointOfServiceContext</v>
      </c>
      <c r="B346" t="str">
        <f>DICO_Complet!E345</f>
        <v>transactionReceiptHeader</v>
      </c>
      <c r="C346" t="str">
        <f t="shared" si="12"/>
        <v>pntOfSrvcCntxt</v>
      </c>
      <c r="D346" t="str">
        <f t="shared" si="13"/>
        <v>trnsctnRcptHdr</v>
      </c>
    </row>
    <row r="347" spans="1:4">
      <c r="A347" t="str">
        <f>DICO_Complet!D346</f>
        <v>riskContext</v>
      </c>
      <c r="B347" t="str">
        <f>DICO_Complet!E346</f>
        <v>accountDataCompromiseInformation</v>
      </c>
      <c r="C347" t="str">
        <f t="shared" si="12"/>
        <v>rskCntxt</v>
      </c>
      <c r="D347" t="str">
        <f t="shared" si="13"/>
        <v>accntDtCmprmsInfrmtn</v>
      </c>
    </row>
    <row r="348" spans="1:4">
      <c r="A348" t="str">
        <f>DICO_Complet!D347</f>
        <v>riskContext</v>
      </c>
      <c r="B348" t="str">
        <f>DICO_Complet!E347</f>
        <v>accountDataCompromiseInformationSource</v>
      </c>
      <c r="C348" t="str">
        <f t="shared" si="12"/>
        <v>rskCntxt</v>
      </c>
      <c r="D348" t="str">
        <f t="shared" si="13"/>
        <v>accntDtCmprmsInfrmtnSrc</v>
      </c>
    </row>
    <row r="349" spans="1:4">
      <c r="A349" t="str">
        <f>DICO_Complet!D348</f>
        <v>riskContext</v>
      </c>
      <c r="B349" t="str">
        <f>DICO_Complet!E348</f>
        <v>cbScore</v>
      </c>
      <c r="C349" t="str">
        <f t="shared" si="12"/>
        <v>rskCntxt</v>
      </c>
      <c r="D349" t="str">
        <f t="shared" si="13"/>
        <v>cbScr</v>
      </c>
    </row>
    <row r="350" spans="1:4">
      <c r="A350" t="str">
        <f>DICO_Complet!D349</f>
        <v>riskContext</v>
      </c>
      <c r="B350" t="str">
        <f>DICO_Complet!E349</f>
        <v>delegatedAuthenticationExemptionIndicator</v>
      </c>
      <c r="C350" t="str">
        <f t="shared" si="12"/>
        <v>rskCntxt</v>
      </c>
      <c r="D350" t="str">
        <f t="shared" si="13"/>
        <v>dlgtdAthntctnExmptnIndctr</v>
      </c>
    </row>
    <row r="351" spans="1:4">
      <c r="A351" t="str">
        <f>DICO_Complet!D350</f>
        <v>riskContext</v>
      </c>
      <c r="B351" t="str">
        <f>DICO_Complet!E350</f>
        <v>exemptionIndicator</v>
      </c>
      <c r="C351" t="str">
        <f t="shared" si="12"/>
        <v>rskCntxt</v>
      </c>
      <c r="D351" t="str">
        <f t="shared" si="13"/>
        <v>exmptnIndctr</v>
      </c>
    </row>
    <row r="352" spans="1:4">
      <c r="A352" t="str">
        <f>DICO_Complet!D351</f>
        <v>riskContext</v>
      </c>
      <c r="B352" t="str">
        <f>DICO_Complet!E351</f>
        <v>mastercardScore</v>
      </c>
      <c r="C352" t="str">
        <f t="shared" si="12"/>
        <v>rskCntxt</v>
      </c>
      <c r="D352" t="str">
        <f t="shared" si="13"/>
        <v>mstrcrdScr</v>
      </c>
    </row>
    <row r="353" spans="1:4">
      <c r="A353" t="str">
        <f>DICO_Complet!D352</f>
        <v>riskContext</v>
      </c>
      <c r="B353" t="str">
        <f>DICO_Complet!E352</f>
        <v>merchantNamePresentedForAuthentication</v>
      </c>
      <c r="C353" t="str">
        <f t="shared" si="12"/>
        <v>rskCntxt</v>
      </c>
      <c r="D353" t="str">
        <f t="shared" si="13"/>
        <v>mrchntNmPrsntdFrAthntctn</v>
      </c>
    </row>
    <row r="354" spans="1:4">
      <c r="A354" t="str">
        <f>DICO_Complet!D353</f>
        <v>riskContext</v>
      </c>
      <c r="B354" t="str">
        <f>DICO_Complet!E353</f>
        <v>multiFactorAuthenticationExemptionIndicator</v>
      </c>
      <c r="C354" t="str">
        <f t="shared" si="12"/>
        <v>rskCntxt</v>
      </c>
      <c r="D354" t="str">
        <f t="shared" si="13"/>
        <v>mltFctrAthntctnExmptnIndctr</v>
      </c>
    </row>
    <row r="355" spans="1:4">
      <c r="A355" t="str">
        <f>DICO_Complet!D354</f>
        <v>riskContext</v>
      </c>
      <c r="B355" t="str">
        <f>DICO_Complet!E354</f>
        <v>riskAnalysisIndicatorsId</v>
      </c>
      <c r="C355" t="str">
        <f t="shared" si="12"/>
        <v>rskCntxt</v>
      </c>
      <c r="D355" t="str">
        <f t="shared" si="13"/>
        <v>rskAnlssIndctrsId</v>
      </c>
    </row>
    <row r="356" spans="1:4">
      <c r="A356" t="str">
        <f>DICO_Complet!D355</f>
        <v>riskContext</v>
      </c>
      <c r="B356" t="str">
        <f>DICO_Complet!E355</f>
        <v>riskAnalysisIndicatorsValue</v>
      </c>
      <c r="C356" t="str">
        <f t="shared" si="12"/>
        <v>rskCntxt</v>
      </c>
      <c r="D356" t="str">
        <f t="shared" si="13"/>
        <v>rskAnlssIndctrsVl</v>
      </c>
    </row>
    <row r="357" spans="1:4">
      <c r="A357" t="str">
        <f>DICO_Complet!D356</f>
        <v>riskContext</v>
      </c>
      <c r="B357" t="str">
        <f>DICO_Complet!E356</f>
        <v>riskPipResponse</v>
      </c>
      <c r="C357" t="str">
        <f t="shared" si="12"/>
        <v>rskCntxt</v>
      </c>
      <c r="D357" t="str">
        <f t="shared" si="13"/>
        <v>rskPpRspns</v>
      </c>
    </row>
    <row r="358" spans="1:4">
      <c r="A358" t="str">
        <f>DICO_Complet!D357</f>
        <v>riskContext</v>
      </c>
      <c r="B358" t="str">
        <f>DICO_Complet!E357</f>
        <v>riskRecommendation</v>
      </c>
      <c r="C358" t="str">
        <f t="shared" si="12"/>
        <v>rskCntxt</v>
      </c>
      <c r="D358" t="str">
        <f t="shared" si="13"/>
        <v>rskRcmmndtn</v>
      </c>
    </row>
    <row r="359" spans="1:4">
      <c r="A359" t="str">
        <f>DICO_Complet!D358</f>
        <v>riskContext</v>
      </c>
      <c r="B359" t="str">
        <f>DICO_Complet!E358</f>
        <v>riskRulesId</v>
      </c>
      <c r="C359" t="str">
        <f t="shared" si="12"/>
        <v>rskCntxt</v>
      </c>
      <c r="D359" t="str">
        <f t="shared" si="13"/>
        <v>rskRlsId</v>
      </c>
    </row>
    <row r="360" spans="1:4">
      <c r="A360" t="str">
        <f>DICO_Complet!D359</f>
        <v>riskContext</v>
      </c>
      <c r="B360" t="str">
        <f>DICO_Complet!E359</f>
        <v>riskScoringServiceData</v>
      </c>
      <c r="C360" t="str">
        <f t="shared" si="12"/>
        <v>rskCntxt</v>
      </c>
      <c r="D360" t="str">
        <f t="shared" si="13"/>
        <v>rskScrngSrvcDt</v>
      </c>
    </row>
    <row r="361" spans="1:4">
      <c r="A361" t="str">
        <f>DICO_Complet!D360</f>
        <v>riskContext</v>
      </c>
      <c r="B361" t="str">
        <f>DICO_Complet!E360</f>
        <v>riskScoringServiceId</v>
      </c>
      <c r="C361" t="str">
        <f t="shared" si="12"/>
        <v>rskCntxt</v>
      </c>
      <c r="D361" t="str">
        <f t="shared" si="13"/>
        <v>rskScrngSrvcId</v>
      </c>
    </row>
    <row r="362" spans="1:4">
      <c r="A362" t="str">
        <f>DICO_Complet!D361</f>
        <v>riskContext</v>
      </c>
      <c r="B362" t="str">
        <f>DICO_Complet!E361</f>
        <v>riskTreatmentStatus</v>
      </c>
      <c r="C362" t="str">
        <f t="shared" si="12"/>
        <v>rskCntxt</v>
      </c>
      <c r="D362" t="str">
        <f t="shared" si="13"/>
        <v>rskTrtmntStts</v>
      </c>
    </row>
    <row r="363" spans="1:4">
      <c r="A363" t="str">
        <f>DICO_Complet!D362</f>
        <v>riskContext</v>
      </c>
      <c r="B363" t="str">
        <f>DICO_Complet!E362</f>
        <v>stetScore</v>
      </c>
      <c r="C363" t="str">
        <f t="shared" si="12"/>
        <v>rskCntxt</v>
      </c>
      <c r="D363" t="str">
        <f t="shared" si="13"/>
        <v>sttScr</v>
      </c>
    </row>
    <row r="364" spans="1:4">
      <c r="A364" t="str">
        <f>DICO_Complet!D363</f>
        <v>riskContext</v>
      </c>
      <c r="B364" t="str">
        <f>DICO_Complet!E363</f>
        <v>traExemptionIndicator</v>
      </c>
      <c r="C364" t="str">
        <f t="shared" si="12"/>
        <v>rskCntxt</v>
      </c>
      <c r="D364" t="str">
        <f t="shared" si="13"/>
        <v>trExmptnIndctr</v>
      </c>
    </row>
    <row r="365" spans="1:4">
      <c r="A365" t="str">
        <f>DICO_Complet!D364</f>
        <v>riskContext</v>
      </c>
      <c r="B365" t="str">
        <f>DICO_Complet!E364</f>
        <v>traScore</v>
      </c>
      <c r="C365" t="str">
        <f t="shared" si="12"/>
        <v>rskCntxt</v>
      </c>
      <c r="D365" t="str">
        <f t="shared" si="13"/>
        <v>trScr</v>
      </c>
    </row>
    <row r="366" spans="1:4">
      <c r="A366" t="str">
        <f>DICO_Complet!D365</f>
        <v>riskContext</v>
      </c>
      <c r="B366" t="str">
        <f>DICO_Complet!E365</f>
        <v>vefScore</v>
      </c>
      <c r="C366" t="str">
        <f t="shared" si="12"/>
        <v>rskCntxt</v>
      </c>
      <c r="D366" t="str">
        <f t="shared" si="13"/>
        <v>vfScr</v>
      </c>
    </row>
    <row r="367" spans="1:4">
      <c r="A367" t="str">
        <f>DICO_Complet!D366</f>
        <v>riskContext</v>
      </c>
      <c r="B367" t="str">
        <f>DICO_Complet!E366</f>
        <v>visaScore</v>
      </c>
      <c r="C367" t="str">
        <f t="shared" si="12"/>
        <v>rskCntxt</v>
      </c>
      <c r="D367" t="str">
        <f t="shared" si="13"/>
        <v>vsScr</v>
      </c>
    </row>
    <row r="368" spans="1:4">
      <c r="A368" t="str">
        <f>DICO_Complet!D367</f>
        <v>terminalParameters</v>
      </c>
      <c r="B368" t="str">
        <f>DICO_Complet!E367</f>
        <v>applicationActivationCode</v>
      </c>
      <c r="C368" t="str">
        <f t="shared" si="12"/>
        <v>trmnlPrmtrs</v>
      </c>
      <c r="D368" t="str">
        <f t="shared" si="13"/>
        <v>applctnActvtnCd</v>
      </c>
    </row>
    <row r="369" spans="1:4">
      <c r="A369" t="str">
        <f>DICO_Complet!D368</f>
        <v>terminalParameters</v>
      </c>
      <c r="B369" t="str">
        <f>DICO_Complet!E368</f>
        <v>cardAcceptorExtendedPseudoSessionId</v>
      </c>
      <c r="C369" t="str">
        <f t="shared" si="12"/>
        <v>trmnlPrmtrs</v>
      </c>
      <c r="D369" t="str">
        <f t="shared" si="13"/>
        <v>crdAccptrExtnddPsdSssnId</v>
      </c>
    </row>
    <row r="370" spans="1:4">
      <c r="A370" t="str">
        <f>DICO_Complet!D369</f>
        <v>terminalParameters</v>
      </c>
      <c r="B370" t="str">
        <f>DICO_Complet!E369</f>
        <v>cardAcceptorIdentificationCode</v>
      </c>
      <c r="C370" t="str">
        <f t="shared" si="12"/>
        <v>trmnlPrmtrs</v>
      </c>
      <c r="D370" t="str">
        <f t="shared" si="13"/>
        <v>crdAccptrIdntfctnCd</v>
      </c>
    </row>
    <row r="371" spans="1:4">
      <c r="A371" t="str">
        <f>DICO_Complet!D370</f>
        <v>terminalParameters</v>
      </c>
      <c r="B371" t="str">
        <f>DICO_Complet!E370</f>
        <v>downloadingParameterIndicator</v>
      </c>
      <c r="C371" t="str">
        <f t="shared" si="12"/>
        <v>trmnlPrmtrs</v>
      </c>
      <c r="D371" t="str">
        <f t="shared" si="13"/>
        <v>dwnldngPrmtrIndctr</v>
      </c>
    </row>
    <row r="372" spans="1:4">
      <c r="A372" t="str">
        <f>DICO_Complet!D371</f>
        <v>terminalParameters</v>
      </c>
      <c r="B372" t="str">
        <f>DICO_Complet!E371</f>
        <v>downloadingParameterResponseCode</v>
      </c>
      <c r="C372" t="str">
        <f t="shared" si="12"/>
        <v>trmnlPrmtrs</v>
      </c>
      <c r="D372" t="str">
        <f t="shared" si="13"/>
        <v>dwnldngPrmtrRspnsCd</v>
      </c>
    </row>
    <row r="373" spans="1:4">
      <c r="A373" t="str">
        <f>DICO_Complet!D372</f>
        <v>terminalParameters</v>
      </c>
      <c r="B373" t="str">
        <f>DICO_Complet!E372</f>
        <v>identifier</v>
      </c>
      <c r="C373" t="str">
        <f t="shared" si="12"/>
        <v>trmnlPrmtrs</v>
      </c>
      <c r="D373" t="str">
        <f t="shared" si="13"/>
        <v>idntfr</v>
      </c>
    </row>
    <row r="374" spans="1:4">
      <c r="A374" t="str">
        <f>DICO_Complet!D373</f>
        <v>terminalParameters</v>
      </c>
      <c r="B374" t="str">
        <f>DICO_Complet!E373</f>
        <v>identifierLength</v>
      </c>
      <c r="C374" t="str">
        <f t="shared" si="12"/>
        <v>trmnlPrmtrs</v>
      </c>
      <c r="D374" t="str">
        <f t="shared" si="13"/>
        <v>idntfrLngth</v>
      </c>
    </row>
    <row r="375" spans="1:4">
      <c r="A375" t="str">
        <f>DICO_Complet!D374</f>
        <v>terminalParameters</v>
      </c>
      <c r="B375" t="str">
        <f>DICO_Complet!E374</f>
        <v>parametersPanEntryModeForDualApplication</v>
      </c>
      <c r="C375" t="str">
        <f t="shared" si="12"/>
        <v>trmnlPrmtrs</v>
      </c>
      <c r="D375" t="str">
        <f t="shared" si="13"/>
        <v>prmtrsPnEntrMdFrDlApplctn</v>
      </c>
    </row>
    <row r="376" spans="1:4">
      <c r="A376" t="str">
        <f>DICO_Complet!D375</f>
        <v>terminalParameters</v>
      </c>
      <c r="B376" t="str">
        <f>DICO_Complet!E375</f>
        <v>temp_maximumAmountForAForeignCardInAnUnattededTerminal</v>
      </c>
      <c r="C376" t="str">
        <f t="shared" si="12"/>
        <v>trmnlPrmtrs</v>
      </c>
      <c r="D376" t="str">
        <f t="shared" si="13"/>
        <v>tmp_mxmmAmntFrAFrgnCrdInAnUnttddTrmnl</v>
      </c>
    </row>
    <row r="377" spans="1:4">
      <c r="A377" t="str">
        <f>DICO_Complet!D376</f>
        <v>terminalParameters</v>
      </c>
      <c r="B377" t="str">
        <f>DICO_Complet!E376</f>
        <v>temp_terminalApplicationVersionNumber</v>
      </c>
      <c r="C377" t="str">
        <f t="shared" si="12"/>
        <v>trmnlPrmtrs</v>
      </c>
      <c r="D377" t="str">
        <f t="shared" si="13"/>
        <v>tmp_trmnlApplctnVrsnNmbr</v>
      </c>
    </row>
    <row r="378" spans="1:4">
      <c r="A378" t="str">
        <f>DICO_Complet!D377</f>
        <v>terminalParameters</v>
      </c>
      <c r="B378" t="str">
        <f>DICO_Complet!E377</f>
        <v>version</v>
      </c>
      <c r="C378" t="str">
        <f t="shared" si="12"/>
        <v>trmnlPrmtrs</v>
      </c>
      <c r="D378" t="str">
        <f t="shared" si="13"/>
        <v>vrsn</v>
      </c>
    </row>
    <row r="379" spans="1:4">
      <c r="A379" t="str">
        <f>DICO_Complet!D378</f>
        <v>transactionContext</v>
      </c>
      <c r="B379" t="str">
        <f>DICO_Complet!E378</f>
        <v>acceptanceModeCalculatedCode</v>
      </c>
      <c r="C379" t="str">
        <f t="shared" si="12"/>
        <v>trnsctnCntxt</v>
      </c>
      <c r="D379" t="str">
        <f t="shared" si="13"/>
        <v>accptncMdClcltdCd</v>
      </c>
    </row>
    <row r="380" spans="1:4">
      <c r="A380" t="str">
        <f>DICO_Complet!D379</f>
        <v>transactionContext</v>
      </c>
      <c r="B380" t="str">
        <f>DICO_Complet!E379</f>
        <v>acceptanceModeLabel</v>
      </c>
      <c r="C380" t="str">
        <f t="shared" si="12"/>
        <v>trnsctnCntxt</v>
      </c>
      <c r="D380" t="str">
        <f t="shared" si="13"/>
        <v>accptncMdLbl</v>
      </c>
    </row>
    <row r="381" spans="1:4">
      <c r="A381" t="str">
        <f>DICO_Complet!D380</f>
        <v>transactionContext</v>
      </c>
      <c r="B381" t="str">
        <f>DICO_Complet!E380</f>
        <v>acceptanceSystemCardProductCode</v>
      </c>
      <c r="C381" t="str">
        <f t="shared" si="12"/>
        <v>trnsctnCntxt</v>
      </c>
      <c r="D381" t="str">
        <f t="shared" si="13"/>
        <v>accptncSstmCrdPrdctCd</v>
      </c>
    </row>
    <row r="382" spans="1:4">
      <c r="A382" t="str">
        <f>DICO_Complet!D381</f>
        <v>transactionContext</v>
      </c>
      <c r="B382" t="str">
        <f>DICO_Complet!E381</f>
        <v>acceptanceSystemLogicalNumber</v>
      </c>
      <c r="C382" t="str">
        <f t="shared" si="12"/>
        <v>trnsctnCntxt</v>
      </c>
      <c r="D382" t="str">
        <f t="shared" si="13"/>
        <v>accptncSstmLgclNmbr</v>
      </c>
    </row>
    <row r="383" spans="1:4">
      <c r="A383" t="str">
        <f>DICO_Complet!D382</f>
        <v>transactionContext</v>
      </c>
      <c r="B383" t="str">
        <f>DICO_Complet!E382</f>
        <v>acceptorCustomerServicePhoneNumber</v>
      </c>
      <c r="C383" t="str">
        <f t="shared" si="12"/>
        <v>trnsctnCntxt</v>
      </c>
      <c r="D383" t="str">
        <f t="shared" si="13"/>
        <v>accptrCstmrSrvcPhnNmbr</v>
      </c>
    </row>
    <row r="384" spans="1:4">
      <c r="A384" t="str">
        <f>DICO_Complet!D383</f>
        <v>transactionContext</v>
      </c>
      <c r="B384" t="str">
        <f>DICO_Complet!E383</f>
        <v>acceptorPhoneNumber</v>
      </c>
      <c r="C384" t="str">
        <f t="shared" si="12"/>
        <v>trnsctnCntxt</v>
      </c>
      <c r="D384" t="str">
        <f t="shared" si="13"/>
        <v>accptrPhnNmbr</v>
      </c>
    </row>
    <row r="385" spans="1:4">
      <c r="A385" t="str">
        <f>DICO_Complet!D384</f>
        <v>transactionContext</v>
      </c>
      <c r="B385" t="str">
        <f>DICO_Complet!E384</f>
        <v>acceptorUrlAddress</v>
      </c>
      <c r="C385" t="str">
        <f t="shared" si="12"/>
        <v>trnsctnCntxt</v>
      </c>
      <c r="D385" t="str">
        <f t="shared" si="13"/>
        <v>accptrUrlAddrss</v>
      </c>
    </row>
    <row r="386" spans="1:4">
      <c r="A386" t="str">
        <f>DICO_Complet!D385</f>
        <v>transactionContext</v>
      </c>
      <c r="B386" t="str">
        <f>DICO_Complet!E385</f>
        <v>accountNameVerificationNature</v>
      </c>
      <c r="C386" t="str">
        <f t="shared" si="12"/>
        <v>trnsctnCntxt</v>
      </c>
      <c r="D386" t="str">
        <f t="shared" si="13"/>
        <v>accntNmVrfctnNtr</v>
      </c>
    </row>
    <row r="387" spans="1:4">
      <c r="A387" t="str">
        <f>DICO_Complet!D386</f>
        <v>transactionContext</v>
      </c>
      <c r="B387" t="str">
        <f>DICO_Complet!E386</f>
        <v>acquirerSchemeRegion</v>
      </c>
      <c r="C387" t="str">
        <f t="shared" si="12"/>
        <v>trnsctnCntxt</v>
      </c>
      <c r="D387" t="str">
        <f t="shared" si="13"/>
        <v>acqrrSchmRgn</v>
      </c>
    </row>
    <row r="388" spans="1:4">
      <c r="A388" t="str">
        <f>DICO_Complet!D387</f>
        <v>transactionContext</v>
      </c>
      <c r="B388" t="str">
        <f>DICO_Complet!E387</f>
        <v>acsTransactionId</v>
      </c>
      <c r="C388" t="str">
        <f t="shared" ref="C388:C451" si="14">LEFT(A388,1)&amp;SUBSTITUTE(SUBSTITUTE(SUBSTITUTE(SUBSTITUTE(SUBSTITUTE(SUBSTITUTE(SUBSTITUTE(RIGHT(A388,LEN(A388)-1),"a"," "),"e"," "),"i"," "),"o"," "),"u"," "),"y"," ")," ","")</f>
        <v>trnsctnCntxt</v>
      </c>
      <c r="D388" t="str">
        <f t="shared" ref="D388:D451" si="15">LEFT(B388,1)&amp;SUBSTITUTE(SUBSTITUTE(SUBSTITUTE(SUBSTITUTE(SUBSTITUTE(SUBSTITUTE(SUBSTITUTE(RIGHT(B388,LEN(B388)-1),"a"," "),"e"," "),"i"," "),"o"," "),"u"," "),"y"," ")," ","")</f>
        <v>acsTrnsctnId</v>
      </c>
    </row>
    <row r="389" spans="1:4">
      <c r="A389" t="str">
        <f>DICO_Complet!D388</f>
        <v>transactionContext</v>
      </c>
      <c r="B389" t="str">
        <f>DICO_Complet!E388</f>
        <v>additionalManagmentOfTransfers</v>
      </c>
      <c r="C389" t="str">
        <f t="shared" si="14"/>
        <v>trnsctnCntxt</v>
      </c>
      <c r="D389" t="str">
        <f t="shared" si="15"/>
        <v>addtnlMngmntOfTrnsfrs</v>
      </c>
    </row>
    <row r="390" spans="1:4">
      <c r="A390" t="str">
        <f>DICO_Complet!D389</f>
        <v>transactionContext</v>
      </c>
      <c r="B390" t="str">
        <f>DICO_Complet!E389</f>
        <v>addressWordToBeCertified</v>
      </c>
      <c r="C390" t="str">
        <f t="shared" si="14"/>
        <v>trnsctnCntxt</v>
      </c>
      <c r="D390" t="str">
        <f t="shared" si="15"/>
        <v>addrssWrdTBCrtfd</v>
      </c>
    </row>
    <row r="391" spans="1:4">
      <c r="A391" t="str">
        <f>DICO_Complet!D390</f>
        <v>transactionContext</v>
      </c>
      <c r="B391" t="str">
        <f>DICO_Complet!E390</f>
        <v>agentUniqueId</v>
      </c>
      <c r="C391" t="str">
        <f t="shared" si="14"/>
        <v>trnsctnCntxt</v>
      </c>
      <c r="D391" t="str">
        <f t="shared" si="15"/>
        <v>agntUnqId</v>
      </c>
    </row>
    <row r="392" spans="1:4">
      <c r="A392" t="str">
        <f>DICO_Complet!D391</f>
        <v>transactionContext</v>
      </c>
      <c r="B392" t="str">
        <f>DICO_Complet!E391</f>
        <v>airlineTicketDestination</v>
      </c>
      <c r="C392" t="str">
        <f t="shared" si="14"/>
        <v>trnsctnCntxt</v>
      </c>
      <c r="D392" t="str">
        <f t="shared" si="15"/>
        <v>arlnTcktDstntn</v>
      </c>
    </row>
    <row r="393" spans="1:4">
      <c r="A393" t="str">
        <f>DICO_Complet!D392</f>
        <v>transactionContext</v>
      </c>
      <c r="B393" t="str">
        <f>DICO_Complet!E392</f>
        <v>airlineTicketNumber</v>
      </c>
      <c r="C393" t="str">
        <f t="shared" si="14"/>
        <v>trnsctnCntxt</v>
      </c>
      <c r="D393" t="str">
        <f t="shared" si="15"/>
        <v>arlnTcktNmbr</v>
      </c>
    </row>
    <row r="394" spans="1:4">
      <c r="A394" t="str">
        <f>DICO_Complet!D393</f>
        <v>transactionContext</v>
      </c>
      <c r="B394" t="str">
        <f>DICO_Complet!E393</f>
        <v>almServiceData</v>
      </c>
      <c r="C394" t="str">
        <f t="shared" si="14"/>
        <v>trnsctnCntxt</v>
      </c>
      <c r="D394" t="str">
        <f t="shared" si="15"/>
        <v>almSrvcDt</v>
      </c>
    </row>
    <row r="395" spans="1:4">
      <c r="A395" t="str">
        <f>DICO_Complet!D394</f>
        <v>transactionContext</v>
      </c>
      <c r="B395" t="str">
        <f>DICO_Complet!E394</f>
        <v>applicationSelectionIndicator</v>
      </c>
      <c r="C395" t="str">
        <f t="shared" si="14"/>
        <v>trnsctnCntxt</v>
      </c>
      <c r="D395" t="str">
        <f t="shared" si="15"/>
        <v>applctnSlctnIndctr</v>
      </c>
    </row>
    <row r="396" spans="1:4">
      <c r="A396" t="str">
        <f>DICO_Complet!D395</f>
        <v>transactionContext</v>
      </c>
      <c r="B396" t="str">
        <f>DICO_Complet!E395</f>
        <v>archivingProcessingReference</v>
      </c>
      <c r="C396" t="str">
        <f t="shared" si="14"/>
        <v>trnsctnCntxt</v>
      </c>
      <c r="D396" t="str">
        <f t="shared" si="15"/>
        <v>archvngPrcssngRfrnc</v>
      </c>
    </row>
    <row r="397" spans="1:4">
      <c r="A397" t="str">
        <f>DICO_Complet!D396</f>
        <v>transactionContext</v>
      </c>
      <c r="B397" t="str">
        <f>DICO_Complet!E396</f>
        <v>attendanceContext</v>
      </c>
      <c r="C397" t="str">
        <f t="shared" si="14"/>
        <v>trnsctnCntxt</v>
      </c>
      <c r="D397" t="str">
        <f t="shared" si="15"/>
        <v>attndncCntxt</v>
      </c>
    </row>
    <row r="398" spans="1:4">
      <c r="A398" t="str">
        <f>DICO_Complet!D397</f>
        <v>transactionContext</v>
      </c>
      <c r="B398" t="str">
        <f>DICO_Complet!E397</f>
        <v>authenticationAmount</v>
      </c>
      <c r="C398" t="str">
        <f t="shared" si="14"/>
        <v>trnsctnCntxt</v>
      </c>
      <c r="D398" t="str">
        <f t="shared" si="15"/>
        <v>athntctnAmnt</v>
      </c>
    </row>
    <row r="399" spans="1:4">
      <c r="A399" t="str">
        <f>DICO_Complet!D398</f>
        <v>transactionContext</v>
      </c>
      <c r="B399" t="str">
        <f>DICO_Complet!E398</f>
        <v>authenticationDataQualityIndicator</v>
      </c>
      <c r="C399" t="str">
        <f t="shared" si="14"/>
        <v>trnsctnCntxt</v>
      </c>
      <c r="D399" t="str">
        <f t="shared" si="15"/>
        <v>athntctnDtQltIndctr</v>
      </c>
    </row>
    <row r="400" spans="1:4">
      <c r="A400" t="str">
        <f>DICO_Complet!D399</f>
        <v>transactionContext</v>
      </c>
      <c r="B400" t="str">
        <f>DICO_Complet!E399</f>
        <v>authenticationDateTime</v>
      </c>
      <c r="C400" t="str">
        <f t="shared" si="14"/>
        <v>trnsctnCntxt</v>
      </c>
      <c r="D400" t="str">
        <f t="shared" si="15"/>
        <v>athntctnDtTm</v>
      </c>
    </row>
    <row r="401" spans="1:4">
      <c r="A401" t="str">
        <f>DICO_Complet!D400</f>
        <v>transactionContext</v>
      </c>
      <c r="B401" t="str">
        <f>DICO_Complet!E400</f>
        <v>authenticationProgramIndicator</v>
      </c>
      <c r="C401" t="str">
        <f t="shared" si="14"/>
        <v>trnsctnCntxt</v>
      </c>
      <c r="D401" t="str">
        <f t="shared" si="15"/>
        <v>athntctnPrgrmIndctr</v>
      </c>
    </row>
    <row r="402" spans="1:4">
      <c r="A402" t="str">
        <f>DICO_Complet!D401</f>
        <v>transactionContext</v>
      </c>
      <c r="B402" t="str">
        <f>DICO_Complet!E401</f>
        <v>authorisationUnbundling</v>
      </c>
      <c r="C402" t="str">
        <f t="shared" si="14"/>
        <v>trnsctnCntxt</v>
      </c>
      <c r="D402" t="str">
        <f t="shared" si="15"/>
        <v>athrstnUnbndlng</v>
      </c>
    </row>
    <row r="403" spans="1:4">
      <c r="A403" t="str">
        <f>DICO_Complet!D402</f>
        <v>transactionContext</v>
      </c>
      <c r="B403" t="str">
        <f>DICO_Complet!E402</f>
        <v>blockedRoute</v>
      </c>
      <c r="C403" t="str">
        <f t="shared" si="14"/>
        <v>trnsctnCntxt</v>
      </c>
      <c r="D403" t="str">
        <f t="shared" si="15"/>
        <v>blckdRt</v>
      </c>
    </row>
    <row r="404" spans="1:4">
      <c r="A404" t="str">
        <f>DICO_Complet!D403</f>
        <v>transactionContext</v>
      </c>
      <c r="B404" t="str">
        <f>DICO_Complet!E403</f>
        <v>buyingMethod</v>
      </c>
      <c r="C404" t="str">
        <f t="shared" si="14"/>
        <v>trnsctnCntxt</v>
      </c>
      <c r="D404" t="str">
        <f t="shared" si="15"/>
        <v>bngMthd</v>
      </c>
    </row>
    <row r="405" spans="1:4">
      <c r="A405" t="str">
        <f>DICO_Complet!D404</f>
        <v>transactionContext</v>
      </c>
      <c r="B405" t="str">
        <f>DICO_Complet!E404</f>
        <v>captureOrigin</v>
      </c>
      <c r="C405" t="str">
        <f t="shared" si="14"/>
        <v>trnsctnCntxt</v>
      </c>
      <c r="D405" t="str">
        <f t="shared" si="15"/>
        <v>cptrOrgn</v>
      </c>
    </row>
    <row r="406" spans="1:4">
      <c r="A406" t="str">
        <f>DICO_Complet!D405</f>
        <v>transactionContext</v>
      </c>
      <c r="B406" t="str">
        <f>DICO_Complet!E405</f>
        <v>cardBrandForcingIndicator</v>
      </c>
      <c r="C406" t="str">
        <f t="shared" si="14"/>
        <v>trnsctnCntxt</v>
      </c>
      <c r="D406" t="str">
        <f t="shared" si="15"/>
        <v>crdBrndFrcngIndctr</v>
      </c>
    </row>
    <row r="407" spans="1:4">
      <c r="A407" t="str">
        <f>DICO_Complet!D406</f>
        <v>transactionContext</v>
      </c>
      <c r="B407" t="str">
        <f>DICO_Complet!E406</f>
        <v>cardDataEntryMode</v>
      </c>
      <c r="C407" t="str">
        <f t="shared" si="14"/>
        <v>trnsctnCntxt</v>
      </c>
      <c r="D407" t="str">
        <f t="shared" si="15"/>
        <v>crdDtEntrMd</v>
      </c>
    </row>
    <row r="408" spans="1:4">
      <c r="A408" t="str">
        <f>DICO_Complet!D407</f>
        <v>transactionContext</v>
      </c>
      <c r="B408" t="str">
        <f>DICO_Complet!E407</f>
        <v>cardholderAuthenticationValue</v>
      </c>
      <c r="C408" t="str">
        <f t="shared" si="14"/>
        <v>trnsctnCntxt</v>
      </c>
      <c r="D408" t="str">
        <f t="shared" si="15"/>
        <v>crdhldrAthntctnVl</v>
      </c>
    </row>
    <row r="409" spans="1:4">
      <c r="A409" t="str">
        <f>DICO_Complet!D408</f>
        <v>transactionContext</v>
      </c>
      <c r="B409" t="str">
        <f>DICO_Complet!E408</f>
        <v>cardholderAuthenticationValueCalculationMethod</v>
      </c>
      <c r="C409" t="str">
        <f t="shared" si="14"/>
        <v>trnsctnCntxt</v>
      </c>
      <c r="D409" t="str">
        <f t="shared" si="15"/>
        <v>crdhldrAthntctnVlClcltnMthd</v>
      </c>
    </row>
    <row r="410" spans="1:4">
      <c r="A410" t="str">
        <f>DICO_Complet!D409</f>
        <v>transactionContext</v>
      </c>
      <c r="B410" t="str">
        <f>DICO_Complet!E409</f>
        <v>cardholderAuthenticationValueProcessingInfo</v>
      </c>
      <c r="C410" t="str">
        <f t="shared" si="14"/>
        <v>trnsctnCntxt</v>
      </c>
      <c r="D410" t="str">
        <f t="shared" si="15"/>
        <v>crdhldrAthntctnVlPrcssngInf</v>
      </c>
    </row>
    <row r="411" spans="1:4">
      <c r="A411" t="str">
        <f>DICO_Complet!D410</f>
        <v>transactionContext</v>
      </c>
      <c r="B411" t="str">
        <f>DICO_Complet!E410</f>
        <v>cardholderPresence</v>
      </c>
      <c r="C411" t="str">
        <f t="shared" si="14"/>
        <v>trnsctnCntxt</v>
      </c>
      <c r="D411" t="str">
        <f t="shared" si="15"/>
        <v>crdhldrPrsnc</v>
      </c>
    </row>
    <row r="412" spans="1:4">
      <c r="A412" t="str">
        <f>DICO_Complet!D411</f>
        <v>transactionContext</v>
      </c>
      <c r="B412" t="str">
        <f>DICO_Complet!E411</f>
        <v>cardholderPresent</v>
      </c>
      <c r="C412" t="str">
        <f t="shared" si="14"/>
        <v>trnsctnCntxt</v>
      </c>
      <c r="D412" t="str">
        <f t="shared" si="15"/>
        <v>crdhldrPrsnt</v>
      </c>
    </row>
    <row r="413" spans="1:4">
      <c r="A413" t="str">
        <f>DICO_Complet!D412</f>
        <v>transactionContext</v>
      </c>
      <c r="B413" t="str">
        <f>DICO_Complet!E412</f>
        <v>cardholderSchemeRegion</v>
      </c>
      <c r="C413" t="str">
        <f t="shared" si="14"/>
        <v>trnsctnCntxt</v>
      </c>
      <c r="D413" t="str">
        <f t="shared" si="15"/>
        <v>crdhldrSchmRgn</v>
      </c>
    </row>
    <row r="414" spans="1:4">
      <c r="A414" t="str">
        <f>DICO_Complet!D413</f>
        <v>transactionContext</v>
      </c>
      <c r="B414" t="str">
        <f>DICO_Complet!E413</f>
        <v>cardholderVerificationMethod</v>
      </c>
      <c r="C414" t="str">
        <f t="shared" si="14"/>
        <v>trnsctnCntxt</v>
      </c>
      <c r="D414" t="str">
        <f t="shared" si="15"/>
        <v>crdhldrVrfctnMthd</v>
      </c>
    </row>
    <row r="415" spans="1:4">
      <c r="A415" t="str">
        <f>DICO_Complet!D414</f>
        <v>transactionContext</v>
      </c>
      <c r="B415" t="str">
        <f>DICO_Complet!E414</f>
        <v>cardOnFileAction</v>
      </c>
      <c r="C415" t="str">
        <f t="shared" si="14"/>
        <v>trnsctnCntxt</v>
      </c>
      <c r="D415" t="str">
        <f t="shared" si="15"/>
        <v>crdOnFlActn</v>
      </c>
    </row>
    <row r="416" spans="1:4">
      <c r="A416" t="str">
        <f>DICO_Complet!D415</f>
        <v>transactionContext</v>
      </c>
      <c r="B416" t="str">
        <f>DICO_Complet!E415</f>
        <v>cardPresent</v>
      </c>
      <c r="C416" t="str">
        <f t="shared" si="14"/>
        <v>trnsctnCntxt</v>
      </c>
      <c r="D416" t="str">
        <f t="shared" si="15"/>
        <v>crdPrsnt</v>
      </c>
    </row>
    <row r="417" spans="1:4">
      <c r="A417" t="str">
        <f>DICO_Complet!D416</f>
        <v>transactionContext</v>
      </c>
      <c r="B417" t="str">
        <f>DICO_Complet!E416</f>
        <v>cardSecurityCodePresence</v>
      </c>
      <c r="C417" t="str">
        <f t="shared" si="14"/>
        <v>trnsctnCntxt</v>
      </c>
      <c r="D417" t="str">
        <f t="shared" si="15"/>
        <v>crdScrtCdPrsnc</v>
      </c>
    </row>
    <row r="418" spans="1:4">
      <c r="A418" t="str">
        <f>DICO_Complet!D417</f>
        <v>transactionContext</v>
      </c>
      <c r="B418" t="str">
        <f>DICO_Complet!E417</f>
        <v>cardSecurityCodeValue</v>
      </c>
      <c r="C418" t="str">
        <f t="shared" si="14"/>
        <v>trnsctnCntxt</v>
      </c>
      <c r="D418" t="str">
        <f t="shared" si="15"/>
        <v>crdScrtCdVl</v>
      </c>
    </row>
    <row r="419" spans="1:4">
      <c r="A419" t="str">
        <f>DICO_Complet!D418</f>
        <v>transactionContext</v>
      </c>
      <c r="B419" t="str">
        <f>DICO_Complet!E418</f>
        <v>cardSecurityCodeVerificationInformation</v>
      </c>
      <c r="C419" t="str">
        <f t="shared" si="14"/>
        <v>trnsctnCntxt</v>
      </c>
      <c r="D419" t="str">
        <f t="shared" si="15"/>
        <v>crdScrtCdVrfctnInfrmtn</v>
      </c>
    </row>
    <row r="420" spans="1:4">
      <c r="A420" t="str">
        <f>DICO_Complet!D419</f>
        <v>transactionContext</v>
      </c>
      <c r="B420" t="str">
        <f>DICO_Complet!E419</f>
        <v>clearingProcessingMode</v>
      </c>
      <c r="C420" t="str">
        <f t="shared" si="14"/>
        <v>trnsctnCntxt</v>
      </c>
      <c r="D420" t="str">
        <f t="shared" si="15"/>
        <v>clrngPrcssngMd</v>
      </c>
    </row>
    <row r="421" spans="1:4">
      <c r="A421" t="str">
        <f>DICO_Complet!D420</f>
        <v>transactionContext</v>
      </c>
      <c r="B421" t="str">
        <f>DICO_Complet!E420</f>
        <v>counterpartyLastNameAndFirstName</v>
      </c>
      <c r="C421" t="str">
        <f t="shared" si="14"/>
        <v>trnsctnCntxt</v>
      </c>
      <c r="D421" t="str">
        <f t="shared" si="15"/>
        <v>cntrprtLstNmAndFrstNm</v>
      </c>
    </row>
    <row r="422" spans="1:4">
      <c r="A422" t="str">
        <f>DICO_Complet!D421</f>
        <v>transactionContext</v>
      </c>
      <c r="B422" t="str">
        <f>DICO_Complet!E421</f>
        <v>creditsAmount</v>
      </c>
      <c r="C422" t="str">
        <f t="shared" si="14"/>
        <v>trnsctnCntxt</v>
      </c>
      <c r="D422" t="str">
        <f t="shared" si="15"/>
        <v>crdtsAmnt</v>
      </c>
    </row>
    <row r="423" spans="1:4">
      <c r="A423" t="str">
        <f>DICO_Complet!D422</f>
        <v>transactionContext</v>
      </c>
      <c r="B423" t="str">
        <f>DICO_Complet!E422</f>
        <v>creditsNumber</v>
      </c>
      <c r="C423" t="str">
        <f t="shared" si="14"/>
        <v>trnsctnCntxt</v>
      </c>
      <c r="D423" t="str">
        <f t="shared" si="15"/>
        <v>crdtsNmbr</v>
      </c>
    </row>
    <row r="424" spans="1:4">
      <c r="A424" t="str">
        <f>DICO_Complet!D423</f>
        <v>transactionContext</v>
      </c>
      <c r="B424" t="str">
        <f>DICO_Complet!E423</f>
        <v>debitCreditIndicator</v>
      </c>
      <c r="C424" t="str">
        <f t="shared" si="14"/>
        <v>trnsctnCntxt</v>
      </c>
      <c r="D424" t="str">
        <f t="shared" si="15"/>
        <v>dbtCrdtIndctr</v>
      </c>
    </row>
    <row r="425" spans="1:4">
      <c r="A425" t="str">
        <f>DICO_Complet!D424</f>
        <v>transactionContext</v>
      </c>
      <c r="B425" t="str">
        <f>DICO_Complet!E424</f>
        <v>debitReversalAmount</v>
      </c>
      <c r="C425" t="str">
        <f t="shared" si="14"/>
        <v>trnsctnCntxt</v>
      </c>
      <c r="D425" t="str">
        <f t="shared" si="15"/>
        <v>dbtRvrslAmnt</v>
      </c>
    </row>
    <row r="426" spans="1:4">
      <c r="A426" t="str">
        <f>DICO_Complet!D425</f>
        <v>transactionContext</v>
      </c>
      <c r="B426" t="str">
        <f>DICO_Complet!E425</f>
        <v>debitsAmount</v>
      </c>
      <c r="C426" t="str">
        <f t="shared" si="14"/>
        <v>trnsctnCntxt</v>
      </c>
      <c r="D426" t="str">
        <f t="shared" si="15"/>
        <v>dbtsAmnt</v>
      </c>
    </row>
    <row r="427" spans="1:4">
      <c r="A427" t="str">
        <f>DICO_Complet!D426</f>
        <v>transactionContext</v>
      </c>
      <c r="B427" t="str">
        <f>DICO_Complet!E426</f>
        <v>debitsNumber</v>
      </c>
      <c r="C427" t="str">
        <f t="shared" si="14"/>
        <v>trnsctnCntxt</v>
      </c>
      <c r="D427" t="str">
        <f t="shared" si="15"/>
        <v>dbtsNmbr</v>
      </c>
    </row>
    <row r="428" spans="1:4">
      <c r="A428" t="str">
        <f>DICO_Complet!D427</f>
        <v>transactionContext</v>
      </c>
      <c r="B428" t="str">
        <f>DICO_Complet!E427</f>
        <v>debitsReversalAmount</v>
      </c>
      <c r="C428" t="str">
        <f t="shared" si="14"/>
        <v>trnsctnCntxt</v>
      </c>
      <c r="D428" t="str">
        <f t="shared" si="15"/>
        <v>dbtsRvrslAmnt</v>
      </c>
    </row>
    <row r="429" spans="1:4">
      <c r="A429" t="str">
        <f>DICO_Complet!D428</f>
        <v>transactionContext</v>
      </c>
      <c r="B429" t="str">
        <f>DICO_Complet!E428</f>
        <v>debitsReversalNumber</v>
      </c>
      <c r="C429" t="str">
        <f t="shared" si="14"/>
        <v>trnsctnCntxt</v>
      </c>
      <c r="D429" t="str">
        <f t="shared" si="15"/>
        <v>dbtsRvrslNmbr</v>
      </c>
    </row>
    <row r="430" spans="1:4">
      <c r="A430" t="str">
        <f>DICO_Complet!D429</f>
        <v>transactionContext</v>
      </c>
      <c r="B430" t="str">
        <f>DICO_Complet!E429</f>
        <v>decisionAlgorithmRoute</v>
      </c>
      <c r="C430" t="str">
        <f t="shared" si="14"/>
        <v>trnsctnCntxt</v>
      </c>
      <c r="D430" t="str">
        <f t="shared" si="15"/>
        <v>dcsnAlgrthmRt</v>
      </c>
    </row>
    <row r="431" spans="1:4">
      <c r="A431" t="str">
        <f>DICO_Complet!D430</f>
        <v>transactionContext</v>
      </c>
      <c r="B431" t="str">
        <f>DICO_Complet!E430</f>
        <v>deliveryAddress</v>
      </c>
      <c r="C431" t="str">
        <f t="shared" si="14"/>
        <v>trnsctnCntxt</v>
      </c>
      <c r="D431" t="str">
        <f t="shared" si="15"/>
        <v>dlvrAddrss</v>
      </c>
    </row>
    <row r="432" spans="1:4">
      <c r="A432" t="str">
        <f>DICO_Complet!D431</f>
        <v>transactionContext</v>
      </c>
      <c r="B432" t="str">
        <f>DICO_Complet!E431</f>
        <v>dialogueDownloadFunction</v>
      </c>
      <c r="C432" t="str">
        <f t="shared" si="14"/>
        <v>trnsctnCntxt</v>
      </c>
      <c r="D432" t="str">
        <f t="shared" si="15"/>
        <v>dlgDwnldFnctn</v>
      </c>
    </row>
    <row r="433" spans="1:4">
      <c r="A433" t="str">
        <f>DICO_Complet!D432</f>
        <v>transactionContext</v>
      </c>
      <c r="B433" t="str">
        <f>DICO_Complet!E432</f>
        <v>discriminatingElementUsedForCalculation</v>
      </c>
      <c r="C433" t="str">
        <f t="shared" si="14"/>
        <v>trnsctnCntxt</v>
      </c>
      <c r="D433" t="str">
        <f t="shared" si="15"/>
        <v>dscrmntngElmntUsdFrClcltn</v>
      </c>
    </row>
    <row r="434" spans="1:4">
      <c r="A434" t="str">
        <f>DICO_Complet!D433</f>
        <v>transactionContext</v>
      </c>
      <c r="B434" t="str">
        <f>DICO_Complet!E433</f>
        <v>disputeLink</v>
      </c>
      <c r="C434" t="str">
        <f t="shared" si="14"/>
        <v>trnsctnCntxt</v>
      </c>
      <c r="D434" t="str">
        <f t="shared" si="15"/>
        <v>dsptLnk</v>
      </c>
    </row>
    <row r="435" spans="1:4">
      <c r="A435" t="str">
        <f>DICO_Complet!D434</f>
        <v>transactionContext</v>
      </c>
      <c r="B435" t="str">
        <f>DICO_Complet!E434</f>
        <v>domainIndicator</v>
      </c>
      <c r="C435" t="str">
        <f t="shared" si="14"/>
        <v>trnsctnCntxt</v>
      </c>
      <c r="D435" t="str">
        <f t="shared" si="15"/>
        <v>dmnIndctr</v>
      </c>
    </row>
    <row r="436" spans="1:4">
      <c r="A436" t="str">
        <f>DICO_Complet!D435</f>
        <v>transactionContext</v>
      </c>
      <c r="B436" t="str">
        <f>DICO_Complet!E435</f>
        <v>dsTransactionId</v>
      </c>
      <c r="C436" t="str">
        <f t="shared" si="14"/>
        <v>trnsctnCntxt</v>
      </c>
      <c r="D436" t="str">
        <f t="shared" si="15"/>
        <v>dsTrnsctnId</v>
      </c>
    </row>
    <row r="437" spans="1:4">
      <c r="A437" t="str">
        <f>DICO_Complet!D436</f>
        <v>transactionContext</v>
      </c>
      <c r="B437" t="str">
        <f>DICO_Complet!E436</f>
        <v>dualRouteId</v>
      </c>
      <c r="C437" t="str">
        <f t="shared" si="14"/>
        <v>trnsctnCntxt</v>
      </c>
      <c r="D437" t="str">
        <f t="shared" si="15"/>
        <v>dlRtId</v>
      </c>
    </row>
    <row r="438" spans="1:4">
      <c r="A438" t="str">
        <f>DICO_Complet!D437</f>
        <v>transactionContext</v>
      </c>
      <c r="B438" t="str">
        <f>DICO_Complet!E437</f>
        <v>dualRouteService</v>
      </c>
      <c r="C438" t="str">
        <f t="shared" si="14"/>
        <v>trnsctnCntxt</v>
      </c>
      <c r="D438" t="str">
        <f t="shared" si="15"/>
        <v>dlRtSrvc</v>
      </c>
    </row>
    <row r="439" spans="1:4">
      <c r="A439" t="str">
        <f>DICO_Complet!D438</f>
        <v>transactionContext</v>
      </c>
      <c r="B439" t="str">
        <f>DICO_Complet!E438</f>
        <v>ecommerceIndicator</v>
      </c>
      <c r="C439" t="str">
        <f t="shared" si="14"/>
        <v>trnsctnCntxt</v>
      </c>
      <c r="D439" t="str">
        <f t="shared" si="15"/>
        <v>ecmmrcIndctr</v>
      </c>
    </row>
    <row r="440" spans="1:4">
      <c r="A440" t="str">
        <f>DICO_Complet!D439</f>
        <v>transactionContext</v>
      </c>
      <c r="B440" t="str">
        <f>DICO_Complet!E439</f>
        <v>ecommerceIndicatorInfo</v>
      </c>
      <c r="C440" t="str">
        <f t="shared" si="14"/>
        <v>trnsctnCntxt</v>
      </c>
      <c r="D440" t="str">
        <f t="shared" si="15"/>
        <v>ecmmrcIndctrInf</v>
      </c>
    </row>
    <row r="441" spans="1:4">
      <c r="A441" t="str">
        <f>DICO_Complet!D440</f>
        <v>transactionContext</v>
      </c>
      <c r="B441" t="str">
        <f>DICO_Complet!E440</f>
        <v>eeaIndicator</v>
      </c>
      <c r="C441" t="str">
        <f t="shared" si="14"/>
        <v>trnsctnCntxt</v>
      </c>
      <c r="D441" t="str">
        <f t="shared" si="15"/>
        <v>eIndctr</v>
      </c>
    </row>
    <row r="442" spans="1:4">
      <c r="A442" t="str">
        <f>DICO_Complet!D441</f>
        <v>transactionContext</v>
      </c>
      <c r="B442" t="str">
        <f>DICO_Complet!E441</f>
        <v>electronicCommerceAuthenticationNature</v>
      </c>
      <c r="C442" t="str">
        <f t="shared" si="14"/>
        <v>trnsctnCntxt</v>
      </c>
      <c r="D442" t="str">
        <f t="shared" si="15"/>
        <v>elctrncCmmrcAthntctnNtr</v>
      </c>
    </row>
    <row r="443" spans="1:4">
      <c r="A443" t="str">
        <f>DICO_Complet!D442</f>
        <v>transactionContext</v>
      </c>
      <c r="B443" t="str">
        <f>DICO_Complet!E442</f>
        <v>eligibilityCheckStep</v>
      </c>
      <c r="C443" t="str">
        <f t="shared" si="14"/>
        <v>trnsctnCntxt</v>
      </c>
      <c r="D443" t="str">
        <f t="shared" si="15"/>
        <v>elgbltChckStp</v>
      </c>
    </row>
    <row r="444" spans="1:4">
      <c r="A444" t="str">
        <f>DICO_Complet!D443</f>
        <v>transactionContext</v>
      </c>
      <c r="B444" t="str">
        <f>DICO_Complet!E443</f>
        <v>eligibilityIndicator</v>
      </c>
      <c r="C444" t="str">
        <f t="shared" si="14"/>
        <v>trnsctnCntxt</v>
      </c>
      <c r="D444" t="str">
        <f t="shared" si="15"/>
        <v>elgbltIndctr</v>
      </c>
    </row>
    <row r="445" spans="1:4">
      <c r="A445" t="str">
        <f>DICO_Complet!D444</f>
        <v>transactionContext</v>
      </c>
      <c r="B445" t="str">
        <f>DICO_Complet!E444</f>
        <v>encryptedActivationData</v>
      </c>
      <c r="C445" t="str">
        <f t="shared" si="14"/>
        <v>trnsctnCntxt</v>
      </c>
      <c r="D445" t="str">
        <f t="shared" si="15"/>
        <v>encrptdActvtnDt</v>
      </c>
    </row>
    <row r="446" spans="1:4">
      <c r="A446" t="str">
        <f>DICO_Complet!D445</f>
        <v>transactionContext</v>
      </c>
      <c r="B446" t="str">
        <f>DICO_Complet!E445</f>
        <v>encryptedCardData</v>
      </c>
      <c r="C446" t="str">
        <f t="shared" si="14"/>
        <v>trnsctnCntxt</v>
      </c>
      <c r="D446" t="str">
        <f t="shared" si="15"/>
        <v>encrptdCrdDt</v>
      </c>
    </row>
    <row r="447" spans="1:4">
      <c r="A447" t="str">
        <f>DICO_Complet!D446</f>
        <v>transactionContext</v>
      </c>
      <c r="B447" t="str">
        <f>DICO_Complet!E446</f>
        <v>enrolabilityIndicator</v>
      </c>
      <c r="C447" t="str">
        <f t="shared" si="14"/>
        <v>trnsctnCntxt</v>
      </c>
      <c r="D447" t="str">
        <f t="shared" si="15"/>
        <v>enrlbltIndctr</v>
      </c>
    </row>
    <row r="448" spans="1:4">
      <c r="A448" t="str">
        <f>DICO_Complet!D447</f>
        <v>transactionContext</v>
      </c>
      <c r="B448" t="str">
        <f>DICO_Complet!E447</f>
        <v>enrolmentDataPreparationDateTime</v>
      </c>
      <c r="C448" t="str">
        <f t="shared" si="14"/>
        <v>trnsctnCntxt</v>
      </c>
      <c r="D448" t="str">
        <f t="shared" si="15"/>
        <v>enrlmntDtPrprtnDtTm</v>
      </c>
    </row>
    <row r="449" spans="1:4">
      <c r="A449" t="str">
        <f>DICO_Complet!D448</f>
        <v>transactionContext</v>
      </c>
      <c r="B449" t="str">
        <f>DICO_Complet!E448</f>
        <v>entryModeEnvironment</v>
      </c>
      <c r="C449" t="str">
        <f t="shared" si="14"/>
        <v>trnsctnCntxt</v>
      </c>
      <c r="D449" t="str">
        <f t="shared" si="15"/>
        <v>entrMdEnvrnmnt</v>
      </c>
    </row>
    <row r="450" spans="1:4">
      <c r="A450" t="str">
        <f>DICO_Complet!D449</f>
        <v>transactionContext</v>
      </c>
      <c r="B450" t="str">
        <f>DICO_Complet!E449</f>
        <v>extendedEcommerceIndicator</v>
      </c>
      <c r="C450" t="str">
        <f t="shared" si="14"/>
        <v>trnsctnCntxt</v>
      </c>
      <c r="D450" t="str">
        <f t="shared" si="15"/>
        <v>extnddEcmmrcIndctr</v>
      </c>
    </row>
    <row r="451" spans="1:4">
      <c r="A451" t="str">
        <f>DICO_Complet!D450</f>
        <v>transactionContext</v>
      </c>
      <c r="B451" t="str">
        <f>DICO_Complet!E450</f>
        <v>feesTraceabilityId</v>
      </c>
      <c r="C451" t="str">
        <f t="shared" si="14"/>
        <v>trnsctnCntxt</v>
      </c>
      <c r="D451" t="str">
        <f t="shared" si="15"/>
        <v>fsTrcbltId</v>
      </c>
    </row>
    <row r="452" spans="1:4">
      <c r="A452" t="str">
        <f>DICO_Complet!D451</f>
        <v>transactionContext</v>
      </c>
      <c r="B452" t="str">
        <f>DICO_Complet!E451</f>
        <v>fileTransferAcqToAccTotalNumber</v>
      </c>
      <c r="C452" t="str">
        <f t="shared" ref="C452:C515" si="16">LEFT(A452,1)&amp;SUBSTITUTE(SUBSTITUTE(SUBSTITUTE(SUBSTITUTE(SUBSTITUTE(SUBSTITUTE(SUBSTITUTE(RIGHT(A452,LEN(A452)-1),"a"," "),"e"," "),"i"," "),"o"," "),"u"," "),"y"," ")," ","")</f>
        <v>trnsctnCntxt</v>
      </c>
      <c r="D452" t="str">
        <f t="shared" ref="D452:D515" si="17">LEFT(B452,1)&amp;SUBSTITUTE(SUBSTITUTE(SUBSTITUTE(SUBSTITUTE(SUBSTITUTE(SUBSTITUTE(SUBSTITUTE(RIGHT(B452,LEN(B452)-1),"a"," "),"e"," "),"i"," "),"o"," "),"u"," "),"y"," ")," ","")</f>
        <v>flTrnsfrAcqTAccTtlNmbr</v>
      </c>
    </row>
    <row r="453" spans="1:4">
      <c r="A453" t="str">
        <f>DICO_Complet!D452</f>
        <v>transactionContext</v>
      </c>
      <c r="B453" t="str">
        <f>DICO_Complet!E452</f>
        <v>fileTransfertAcqToAccTotalNumber</v>
      </c>
      <c r="C453" t="str">
        <f t="shared" si="16"/>
        <v>trnsctnCntxt</v>
      </c>
      <c r="D453" t="str">
        <f t="shared" si="17"/>
        <v>flTrnsfrtAcqTAccTtlNmbr</v>
      </c>
    </row>
    <row r="454" spans="1:4">
      <c r="A454" t="str">
        <f>DICO_Complet!D453</f>
        <v>transactionContext</v>
      </c>
      <c r="B454" t="str">
        <f>DICO_Complet!E453</f>
        <v>fixedWordValueUsedInCalculation</v>
      </c>
      <c r="C454" t="str">
        <f t="shared" si="16"/>
        <v>trnsctnCntxt</v>
      </c>
      <c r="D454" t="str">
        <f t="shared" si="17"/>
        <v>fxdWrdVlUsdInClcltn</v>
      </c>
    </row>
    <row r="455" spans="1:4">
      <c r="A455" t="str">
        <f>DICO_Complet!D454</f>
        <v>transactionContext</v>
      </c>
      <c r="B455" t="str">
        <f>DICO_Complet!E454</f>
        <v>flowOperatorOriginating</v>
      </c>
      <c r="C455" t="str">
        <f t="shared" si="16"/>
        <v>trnsctnCntxt</v>
      </c>
      <c r="D455" t="str">
        <f t="shared" si="17"/>
        <v>flwOprtrOrgntng</v>
      </c>
    </row>
    <row r="456" spans="1:4">
      <c r="A456" t="str">
        <f>DICO_Complet!D455</f>
        <v>transactionContext</v>
      </c>
      <c r="B456" t="str">
        <f>DICO_Complet!E455</f>
        <v>forwardingId</v>
      </c>
      <c r="C456" t="str">
        <f t="shared" si="16"/>
        <v>trnsctnCntxt</v>
      </c>
      <c r="D456" t="str">
        <f t="shared" si="17"/>
        <v>frwrdngId</v>
      </c>
    </row>
    <row r="457" spans="1:4">
      <c r="A457" t="str">
        <f>DICO_Complet!D456</f>
        <v>transactionContext</v>
      </c>
      <c r="B457" t="str">
        <f>DICO_Complet!E456</f>
        <v>fraudReportingIndicator</v>
      </c>
      <c r="C457" t="str">
        <f t="shared" si="16"/>
        <v>trnsctnCntxt</v>
      </c>
      <c r="D457" t="str">
        <f t="shared" si="17"/>
        <v>frdRprtngIndctr</v>
      </c>
    </row>
    <row r="458" spans="1:4">
      <c r="A458" t="str">
        <f>DICO_Complet!D457</f>
        <v>transactionContext</v>
      </c>
      <c r="B458" t="str">
        <f>DICO_Complet!E457</f>
        <v>functionCode</v>
      </c>
      <c r="C458" t="str">
        <f t="shared" si="16"/>
        <v>trnsctnCntxt</v>
      </c>
      <c r="D458" t="str">
        <f t="shared" si="17"/>
        <v>fnctnCd</v>
      </c>
    </row>
    <row r="459" spans="1:4">
      <c r="A459" t="str">
        <f>DICO_Complet!D458</f>
        <v>transactionContext</v>
      </c>
      <c r="B459" t="str">
        <f>DICO_Complet!E458</f>
        <v>fundsTransferApplicationNature</v>
      </c>
      <c r="C459" t="str">
        <f t="shared" si="16"/>
        <v>trnsctnCntxt</v>
      </c>
      <c r="D459" t="str">
        <f t="shared" si="17"/>
        <v>fndsTrnsfrApplctnNtr</v>
      </c>
    </row>
    <row r="460" spans="1:4">
      <c r="A460" t="str">
        <f>DICO_Complet!D459</f>
        <v>transactionContext</v>
      </c>
      <c r="B460" t="str">
        <f>DICO_Complet!E459</f>
        <v>fundsTransferTypeIdentifier</v>
      </c>
      <c r="C460" t="str">
        <f t="shared" si="16"/>
        <v>trnsctnCntxt</v>
      </c>
      <c r="D460" t="str">
        <f t="shared" si="17"/>
        <v>fndsTrnsfrTpIdntfr</v>
      </c>
    </row>
    <row r="461" spans="1:4">
      <c r="A461" t="str">
        <f>DICO_Complet!D460</f>
        <v>transactionContext</v>
      </c>
      <c r="B461" t="str">
        <f>DICO_Complet!E460</f>
        <v>fundsTransferTypeNomenclature</v>
      </c>
      <c r="C461" t="str">
        <f t="shared" si="16"/>
        <v>trnsctnCntxt</v>
      </c>
      <c r="D461" t="str">
        <f t="shared" si="17"/>
        <v>fndsTrnsfrTpNmncltr</v>
      </c>
    </row>
    <row r="462" spans="1:4">
      <c r="A462" t="str">
        <f>DICO_Complet!D461</f>
        <v>transactionContext</v>
      </c>
      <c r="B462" t="str">
        <f>DICO_Complet!E461</f>
        <v>fundTransferReason</v>
      </c>
      <c r="C462" t="str">
        <f t="shared" si="16"/>
        <v>trnsctnCntxt</v>
      </c>
      <c r="D462" t="str">
        <f t="shared" si="17"/>
        <v>fndTrnsfrRsn</v>
      </c>
    </row>
    <row r="463" spans="1:4">
      <c r="A463" t="str">
        <f>DICO_Complet!D462</f>
        <v>transactionContext</v>
      </c>
      <c r="B463" t="str">
        <f>DICO_Complet!E462</f>
        <v>geographicalOrigin</v>
      </c>
      <c r="C463" t="str">
        <f t="shared" si="16"/>
        <v>trnsctnCntxt</v>
      </c>
      <c r="D463" t="str">
        <f t="shared" si="17"/>
        <v>ggrphclOrgn</v>
      </c>
    </row>
    <row r="464" spans="1:4">
      <c r="A464" t="str">
        <f>DICO_Complet!D463</f>
        <v>transactionContext</v>
      </c>
      <c r="B464" t="str">
        <f>DICO_Complet!E463</f>
        <v>icsQualifiedCorporateTransactionAmountCategory</v>
      </c>
      <c r="C464" t="str">
        <f t="shared" si="16"/>
        <v>trnsctnCntxt</v>
      </c>
      <c r="D464" t="str">
        <f t="shared" si="17"/>
        <v>icsQlfdCrprtTrnsctnAmntCtgr</v>
      </c>
    </row>
    <row r="465" spans="1:4">
      <c r="A465" t="str">
        <f>DICO_Complet!D464</f>
        <v>transactionContext</v>
      </c>
      <c r="B465" t="str">
        <f>DICO_Complet!E464</f>
        <v>icsSettlementService</v>
      </c>
      <c r="C465" t="str">
        <f t="shared" si="16"/>
        <v>trnsctnCntxt</v>
      </c>
      <c r="D465" t="str">
        <f t="shared" si="17"/>
        <v>icsSttlmntSrvc</v>
      </c>
    </row>
    <row r="466" spans="1:4">
      <c r="A466" t="str">
        <f>DICO_Complet!D465</f>
        <v>transactionContext</v>
      </c>
      <c r="B466" t="str">
        <f>DICO_Complet!E465</f>
        <v>institutionAuthenticationMethodLabel</v>
      </c>
      <c r="C466" t="str">
        <f t="shared" si="16"/>
        <v>trnsctnCntxt</v>
      </c>
      <c r="D466" t="str">
        <f t="shared" si="17"/>
        <v>instttnAthntctnMthdLbl</v>
      </c>
    </row>
    <row r="467" spans="1:4">
      <c r="A467" t="str">
        <f>DICO_Complet!D466</f>
        <v>transactionContext</v>
      </c>
      <c r="B467" t="str">
        <f>DICO_Complet!E466</f>
        <v>interchangeTraceabilityId</v>
      </c>
      <c r="C467" t="str">
        <f t="shared" si="16"/>
        <v>trnsctnCntxt</v>
      </c>
      <c r="D467" t="str">
        <f t="shared" si="17"/>
        <v>intrchngTrcbltId</v>
      </c>
    </row>
    <row r="468" spans="1:4">
      <c r="A468" t="str">
        <f>DICO_Complet!D467</f>
        <v>transactionContext</v>
      </c>
      <c r="B468" t="str">
        <f>DICO_Complet!E467</f>
        <v>internalReversalCounter</v>
      </c>
      <c r="C468" t="str">
        <f t="shared" si="16"/>
        <v>trnsctnCntxt</v>
      </c>
      <c r="D468" t="str">
        <f t="shared" si="17"/>
        <v>intrnlRvrslCntr</v>
      </c>
    </row>
    <row r="469" spans="1:4">
      <c r="A469" t="str">
        <f>DICO_Complet!D468</f>
        <v>transactionContext</v>
      </c>
      <c r="B469" t="str">
        <f>DICO_Complet!E468</f>
        <v>internalUserIdentification</v>
      </c>
      <c r="C469" t="str">
        <f t="shared" si="16"/>
        <v>trnsctnCntxt</v>
      </c>
      <c r="D469" t="str">
        <f t="shared" si="17"/>
        <v>intrnlUsrIdntfctn</v>
      </c>
    </row>
    <row r="470" spans="1:4">
      <c r="A470" t="str">
        <f>DICO_Complet!D469</f>
        <v>transactionContext</v>
      </c>
      <c r="B470" t="str">
        <f>DICO_Complet!E469</f>
        <v>internationalAuthorisationNetwork</v>
      </c>
      <c r="C470" t="str">
        <f t="shared" si="16"/>
        <v>trnsctnCntxt</v>
      </c>
      <c r="D470" t="str">
        <f t="shared" si="17"/>
        <v>intrntnlAthrstnNtwrk</v>
      </c>
    </row>
    <row r="471" spans="1:4">
      <c r="A471" t="str">
        <f>DICO_Complet!D470</f>
        <v>transactionContext</v>
      </c>
      <c r="B471" t="str">
        <f>DICO_Complet!E470</f>
        <v>issuerAcquirerRelation</v>
      </c>
      <c r="C471" t="str">
        <f t="shared" si="16"/>
        <v>trnsctnCntxt</v>
      </c>
      <c r="D471" t="str">
        <f t="shared" si="17"/>
        <v>issrAcqrrRltn</v>
      </c>
    </row>
    <row r="472" spans="1:4">
      <c r="A472" t="str">
        <f>DICO_Complet!D471</f>
        <v>transactionContext</v>
      </c>
      <c r="B472" t="str">
        <f>DICO_Complet!E471</f>
        <v>issuerAuthenticationData</v>
      </c>
      <c r="C472" t="str">
        <f t="shared" si="16"/>
        <v>trnsctnCntxt</v>
      </c>
      <c r="D472" t="str">
        <f t="shared" si="17"/>
        <v>issrAthntctnDt</v>
      </c>
    </row>
    <row r="473" spans="1:4">
      <c r="A473" t="str">
        <f>DICO_Complet!D472</f>
        <v>transactionContext</v>
      </c>
      <c r="B473" t="str">
        <f>DICO_Complet!E472</f>
        <v>issuerSchemeRegion</v>
      </c>
      <c r="C473" t="str">
        <f t="shared" si="16"/>
        <v>trnsctnCntxt</v>
      </c>
      <c r="D473" t="str">
        <f t="shared" si="17"/>
        <v>issrSchmRgn</v>
      </c>
    </row>
    <row r="474" spans="1:4">
      <c r="A474" t="str">
        <f>DICO_Complet!D473</f>
        <v>transactionContext</v>
      </c>
      <c r="B474" t="str">
        <f>DICO_Complet!E473</f>
        <v>jurisdiction</v>
      </c>
      <c r="C474" t="str">
        <f t="shared" si="16"/>
        <v>trnsctnCntxt</v>
      </c>
      <c r="D474" t="str">
        <f t="shared" si="17"/>
        <v>jrsdctn</v>
      </c>
    </row>
    <row r="475" spans="1:4">
      <c r="A475" t="str">
        <f>DICO_Complet!D474</f>
        <v>transactionContext</v>
      </c>
      <c r="B475" t="str">
        <f>DICO_Complet!E474</f>
        <v>keySerialNumber</v>
      </c>
      <c r="C475" t="str">
        <f t="shared" si="16"/>
        <v>trnsctnCntxt</v>
      </c>
      <c r="D475" t="str">
        <f t="shared" si="17"/>
        <v>kSrlNmbr</v>
      </c>
    </row>
    <row r="476" spans="1:4">
      <c r="A476" t="str">
        <f>DICO_Complet!D475</f>
        <v>transactionContext</v>
      </c>
      <c r="B476" t="str">
        <f>DICO_Complet!E475</f>
        <v>manualIndicator</v>
      </c>
      <c r="C476" t="str">
        <f t="shared" si="16"/>
        <v>trnsctnCntxt</v>
      </c>
      <c r="D476" t="str">
        <f t="shared" si="17"/>
        <v>mnlIndctr</v>
      </c>
    </row>
    <row r="477" spans="1:4">
      <c r="A477" t="str">
        <f>DICO_Complet!D476</f>
        <v>transactionContext</v>
      </c>
      <c r="B477" t="str">
        <f>DICO_Complet!E476</f>
        <v>merchantCountryOrigin</v>
      </c>
      <c r="C477" t="str">
        <f t="shared" si="16"/>
        <v>trnsctnCntxt</v>
      </c>
      <c r="D477" t="str">
        <f t="shared" si="17"/>
        <v>mrchntCntrOrgn</v>
      </c>
    </row>
    <row r="478" spans="1:4">
      <c r="A478" t="str">
        <f>DICO_Complet!D477</f>
        <v>transactionContext</v>
      </c>
      <c r="B478" t="str">
        <f>DICO_Complet!E477</f>
        <v>merchantPaymentGatewayId</v>
      </c>
      <c r="C478" t="str">
        <f t="shared" si="16"/>
        <v>trnsctnCntxt</v>
      </c>
      <c r="D478" t="str">
        <f t="shared" si="17"/>
        <v>mrchntPmntGtwId</v>
      </c>
    </row>
    <row r="479" spans="1:4">
      <c r="A479" t="str">
        <f>DICO_Complet!D478</f>
        <v>transactionContext</v>
      </c>
      <c r="B479" t="str">
        <f>DICO_Complet!E478</f>
        <v>merchantSchemeRegion</v>
      </c>
      <c r="C479" t="str">
        <f t="shared" si="16"/>
        <v>trnsctnCntxt</v>
      </c>
      <c r="D479" t="str">
        <f t="shared" si="17"/>
        <v>mrchntSchmRgn</v>
      </c>
    </row>
    <row r="480" spans="1:4">
      <c r="A480" t="str">
        <f>DICO_Complet!D479</f>
        <v>transactionContext</v>
      </c>
      <c r="B480" t="str">
        <f>DICO_Complet!E479</f>
        <v>messageReasonCode</v>
      </c>
      <c r="C480" t="str">
        <f t="shared" si="16"/>
        <v>trnsctnCntxt</v>
      </c>
      <c r="D480" t="str">
        <f t="shared" si="17"/>
        <v>mssgRsnCd</v>
      </c>
    </row>
    <row r="481" spans="1:4">
      <c r="A481" t="str">
        <f>DICO_Complet!D480</f>
        <v>transactionContext</v>
      </c>
      <c r="B481" t="str">
        <f>DICO_Complet!E480</f>
        <v>multiAppTop</v>
      </c>
      <c r="C481" t="str">
        <f t="shared" si="16"/>
        <v>trnsctnCntxt</v>
      </c>
      <c r="D481" t="str">
        <f t="shared" si="17"/>
        <v>mltAppTp</v>
      </c>
    </row>
    <row r="482" spans="1:4">
      <c r="A482" t="str">
        <f>DICO_Complet!D481</f>
        <v>transactionContext</v>
      </c>
      <c r="B482" t="str">
        <f>DICO_Complet!E481</f>
        <v>networkCodeDualRoute</v>
      </c>
      <c r="C482" t="str">
        <f t="shared" si="16"/>
        <v>trnsctnCntxt</v>
      </c>
      <c r="D482" t="str">
        <f t="shared" si="17"/>
        <v>ntwrkCdDlRt</v>
      </c>
    </row>
    <row r="483" spans="1:4">
      <c r="A483" t="str">
        <f>DICO_Complet!D482</f>
        <v>transactionContext</v>
      </c>
      <c r="B483" t="str">
        <f>DICO_Complet!E482</f>
        <v>networkCodeNominalRoute</v>
      </c>
      <c r="C483" t="str">
        <f t="shared" si="16"/>
        <v>trnsctnCntxt</v>
      </c>
      <c r="D483" t="str">
        <f t="shared" si="17"/>
        <v>ntwrkCdNmnlRt</v>
      </c>
    </row>
    <row r="484" spans="1:4">
      <c r="A484" t="str">
        <f>DICO_Complet!D483</f>
        <v>transactionContext</v>
      </c>
      <c r="B484" t="str">
        <f>DICO_Complet!E483</f>
        <v>networkService</v>
      </c>
      <c r="C484" t="str">
        <f t="shared" si="16"/>
        <v>trnsctnCntxt</v>
      </c>
      <c r="D484" t="str">
        <f t="shared" si="17"/>
        <v>ntwrkSrvc</v>
      </c>
    </row>
    <row r="485" spans="1:4">
      <c r="A485" t="str">
        <f>DICO_Complet!D484</f>
        <v>transactionContext</v>
      </c>
      <c r="B485" t="str">
        <f>DICO_Complet!E484</f>
        <v>networkSubService</v>
      </c>
      <c r="C485" t="str">
        <f t="shared" si="16"/>
        <v>trnsctnCntxt</v>
      </c>
      <c r="D485" t="str">
        <f t="shared" si="17"/>
        <v>ntwrkSbSrvc</v>
      </c>
    </row>
    <row r="486" spans="1:4">
      <c r="A486" t="str">
        <f>DICO_Complet!D485</f>
        <v>transactionContext</v>
      </c>
      <c r="B486" t="str">
        <f>DICO_Complet!E485</f>
        <v>nominalRouteId</v>
      </c>
      <c r="C486" t="str">
        <f t="shared" si="16"/>
        <v>trnsctnCntxt</v>
      </c>
      <c r="D486" t="str">
        <f t="shared" si="17"/>
        <v>nmnlRtId</v>
      </c>
    </row>
    <row r="487" spans="1:4">
      <c r="A487" t="str">
        <f>DICO_Complet!D486</f>
        <v>transactionContext</v>
      </c>
      <c r="B487" t="str">
        <f>DICO_Complet!E486</f>
        <v>nominalRouteService</v>
      </c>
      <c r="C487" t="str">
        <f t="shared" si="16"/>
        <v>trnsctnCntxt</v>
      </c>
      <c r="D487" t="str">
        <f t="shared" si="17"/>
        <v>nmnlRtSrvc</v>
      </c>
    </row>
    <row r="488" spans="1:4">
      <c r="A488" t="str">
        <f>DICO_Complet!D487</f>
        <v>transactionContext</v>
      </c>
      <c r="B488" t="str">
        <f>DICO_Complet!E487</f>
        <v>numberOfDeclinedTransactions</v>
      </c>
      <c r="C488" t="str">
        <f t="shared" si="16"/>
        <v>trnsctnCntxt</v>
      </c>
      <c r="D488" t="str">
        <f t="shared" si="17"/>
        <v>nmbrOfDclndTrnsctns</v>
      </c>
    </row>
    <row r="489" spans="1:4">
      <c r="A489" t="str">
        <f>DICO_Complet!D488</f>
        <v>transactionContext</v>
      </c>
      <c r="B489" t="str">
        <f>DICO_Complet!E488</f>
        <v>numberOfNonCompletedTransactions</v>
      </c>
      <c r="C489" t="str">
        <f t="shared" si="16"/>
        <v>trnsctnCntxt</v>
      </c>
      <c r="D489" t="str">
        <f t="shared" si="17"/>
        <v>nmbrOfNnCmpltdTrnsctns</v>
      </c>
    </row>
    <row r="490" spans="1:4">
      <c r="A490" t="str">
        <f>DICO_Complet!D489</f>
        <v>transactionContext</v>
      </c>
      <c r="B490" t="str">
        <f>DICO_Complet!E489</f>
        <v>numberOfPendingReferrals</v>
      </c>
      <c r="C490" t="str">
        <f t="shared" si="16"/>
        <v>trnsctnCntxt</v>
      </c>
      <c r="D490" t="str">
        <f t="shared" si="17"/>
        <v>nmbrOfPndngRfrrls</v>
      </c>
    </row>
    <row r="491" spans="1:4">
      <c r="A491" t="str">
        <f>DICO_Complet!D490</f>
        <v>transactionContext</v>
      </c>
      <c r="B491" t="str">
        <f>DICO_Complet!E490</f>
        <v>operationNature</v>
      </c>
      <c r="C491" t="str">
        <f t="shared" si="16"/>
        <v>trnsctnCntxt</v>
      </c>
      <c r="D491" t="str">
        <f t="shared" si="17"/>
        <v>oprtnNtr</v>
      </c>
    </row>
    <row r="492" spans="1:4">
      <c r="A492" t="str">
        <f>DICO_Complet!D491</f>
        <v>transactionContext</v>
      </c>
      <c r="B492" t="str">
        <f>DICO_Complet!E491</f>
        <v>operationReferenceId</v>
      </c>
      <c r="C492" t="str">
        <f t="shared" si="16"/>
        <v>trnsctnCntxt</v>
      </c>
      <c r="D492" t="str">
        <f t="shared" si="17"/>
        <v>oprtnRfrncId</v>
      </c>
    </row>
    <row r="493" spans="1:4">
      <c r="A493" t="str">
        <f>DICO_Complet!D492</f>
        <v>transactionContext</v>
      </c>
      <c r="B493" t="str">
        <f>DICO_Complet!E492</f>
        <v>otpValue</v>
      </c>
      <c r="C493" t="str">
        <f t="shared" si="16"/>
        <v>trnsctnCntxt</v>
      </c>
      <c r="D493" t="str">
        <f t="shared" si="17"/>
        <v>otpVl</v>
      </c>
    </row>
    <row r="494" spans="1:4">
      <c r="A494" t="str">
        <f>DICO_Complet!D493</f>
        <v>transactionContext</v>
      </c>
      <c r="B494" t="str">
        <f>DICO_Complet!E493</f>
        <v>panEntryMode</v>
      </c>
      <c r="C494" t="str">
        <f t="shared" si="16"/>
        <v>trnsctnCntxt</v>
      </c>
      <c r="D494" t="str">
        <f t="shared" si="17"/>
        <v>pnEntrMd</v>
      </c>
    </row>
    <row r="495" spans="1:4">
      <c r="A495" t="str">
        <f>DICO_Complet!D494</f>
        <v>transactionContext</v>
      </c>
      <c r="B495" t="str">
        <f>DICO_Complet!E494</f>
        <v>panEntryModeForDualApplication</v>
      </c>
      <c r="C495" t="str">
        <f t="shared" si="16"/>
        <v>trnsctnCntxt</v>
      </c>
      <c r="D495" t="str">
        <f t="shared" si="17"/>
        <v>pnEntrMdFrDlApplctn</v>
      </c>
    </row>
    <row r="496" spans="1:4">
      <c r="A496" t="str">
        <f>DICO_Complet!D495</f>
        <v>transactionContext</v>
      </c>
      <c r="B496" t="str">
        <f>DICO_Complet!E495</f>
        <v>paymentAuthenticationDateTime</v>
      </c>
      <c r="C496" t="str">
        <f t="shared" si="16"/>
        <v>trnsctnCntxt</v>
      </c>
      <c r="D496" t="str">
        <f t="shared" si="17"/>
        <v>pmntAthntctnDtTm</v>
      </c>
    </row>
    <row r="497" spans="1:4">
      <c r="A497" t="str">
        <f>DICO_Complet!D496</f>
        <v>transactionContext</v>
      </c>
      <c r="B497" t="str">
        <f>DICO_Complet!E496</f>
        <v>paymentAuthenticationMean</v>
      </c>
      <c r="C497" t="str">
        <f t="shared" si="16"/>
        <v>trnsctnCntxt</v>
      </c>
      <c r="D497" t="str">
        <f t="shared" si="17"/>
        <v>pmntAthntctnMn</v>
      </c>
    </row>
    <row r="498" spans="1:4">
      <c r="A498" t="str">
        <f>DICO_Complet!D497</f>
        <v>transactionContext</v>
      </c>
      <c r="B498" t="str">
        <f>DICO_Complet!E497</f>
        <v>paymentAuthenticationMethod</v>
      </c>
      <c r="C498" t="str">
        <f t="shared" si="16"/>
        <v>trnsctnCntxt</v>
      </c>
      <c r="D498" t="str">
        <f t="shared" si="17"/>
        <v>pmntAthntctnMthd</v>
      </c>
    </row>
    <row r="499" spans="1:4">
      <c r="A499" t="str">
        <f>DICO_Complet!D498</f>
        <v>transactionContext</v>
      </c>
      <c r="B499" t="str">
        <f>DICO_Complet!E498</f>
        <v>paymentAuthenticationSuccessfulIndicator</v>
      </c>
      <c r="C499" t="str">
        <f t="shared" si="16"/>
        <v>trnsctnCntxt</v>
      </c>
      <c r="D499" t="str">
        <f t="shared" si="17"/>
        <v>pmntAthntctnSccssflIndctr</v>
      </c>
    </row>
    <row r="500" spans="1:4">
      <c r="A500" t="str">
        <f>DICO_Complet!D499</f>
        <v>transactionContext</v>
      </c>
      <c r="B500" t="str">
        <f>DICO_Complet!E499</f>
        <v>paymentGatewayId</v>
      </c>
      <c r="C500" t="str">
        <f t="shared" si="16"/>
        <v>trnsctnCntxt</v>
      </c>
      <c r="D500" t="str">
        <f t="shared" si="17"/>
        <v>pmntGtwId</v>
      </c>
    </row>
    <row r="501" spans="1:4">
      <c r="A501" t="str">
        <f>DICO_Complet!D500</f>
        <v>transactionContext</v>
      </c>
      <c r="B501" t="str">
        <f>DICO_Complet!E500</f>
        <v>paymentUseCase</v>
      </c>
      <c r="C501" t="str">
        <f t="shared" si="16"/>
        <v>trnsctnCntxt</v>
      </c>
      <c r="D501" t="str">
        <f t="shared" si="17"/>
        <v>pmntUsCs</v>
      </c>
    </row>
    <row r="502" spans="1:4">
      <c r="A502" t="str">
        <f>DICO_Complet!D501</f>
        <v>transactionContext</v>
      </c>
      <c r="B502" t="str">
        <f>DICO_Complet!E501</f>
        <v>poiIdByAcquirer</v>
      </c>
      <c r="C502" t="str">
        <f t="shared" si="16"/>
        <v>trnsctnCntxt</v>
      </c>
      <c r="D502" t="str">
        <f t="shared" si="17"/>
        <v>pIdBAcqrr</v>
      </c>
    </row>
    <row r="503" spans="1:4">
      <c r="A503" t="str">
        <f>DICO_Complet!D502</f>
        <v>transactionContext</v>
      </c>
      <c r="B503" t="str">
        <f>DICO_Complet!E502</f>
        <v>pointOfServiceConditionCode</v>
      </c>
      <c r="C503" t="str">
        <f t="shared" si="16"/>
        <v>trnsctnCntxt</v>
      </c>
      <c r="D503" t="str">
        <f t="shared" si="17"/>
        <v>pntOfSrvcCndtnCd</v>
      </c>
    </row>
    <row r="504" spans="1:4">
      <c r="A504" t="str">
        <f>DICO_Complet!D503</f>
        <v>transactionContext</v>
      </c>
      <c r="B504" t="str">
        <f>DICO_Complet!E503</f>
        <v>preauthorisationTimeLimit</v>
      </c>
      <c r="C504" t="str">
        <f t="shared" si="16"/>
        <v>trnsctnCntxt</v>
      </c>
      <c r="D504" t="str">
        <f t="shared" si="17"/>
        <v>prthrstnTmLmt</v>
      </c>
    </row>
    <row r="505" spans="1:4">
      <c r="A505" t="str">
        <f>DICO_Complet!D504</f>
        <v>transactionContext</v>
      </c>
      <c r="B505" t="str">
        <f>DICO_Complet!E504</f>
        <v>qualificationDesignation</v>
      </c>
      <c r="C505" t="str">
        <f t="shared" si="16"/>
        <v>trnsctnCntxt</v>
      </c>
      <c r="D505" t="str">
        <f t="shared" si="17"/>
        <v>qlfctnDsgntn</v>
      </c>
    </row>
    <row r="506" spans="1:4">
      <c r="A506" t="str">
        <f>DICO_Complet!D505</f>
        <v>transactionContext</v>
      </c>
      <c r="B506" t="str">
        <f>DICO_Complet!E505</f>
        <v>process</v>
      </c>
      <c r="C506" t="str">
        <f t="shared" si="16"/>
        <v>trnsctnCntxt</v>
      </c>
      <c r="D506" t="str">
        <f t="shared" si="17"/>
        <v>prcss</v>
      </c>
    </row>
    <row r="507" spans="1:4">
      <c r="A507" t="str">
        <f>DICO_Complet!D506</f>
        <v>transactionContext</v>
      </c>
      <c r="B507" t="str">
        <f>DICO_Complet!E506</f>
        <v>purchaseCode</v>
      </c>
      <c r="C507" t="str">
        <f t="shared" si="16"/>
        <v>trnsctnCntxt</v>
      </c>
      <c r="D507" t="str">
        <f t="shared" si="17"/>
        <v>prchsCd</v>
      </c>
    </row>
    <row r="508" spans="1:4">
      <c r="A508" t="str">
        <f>DICO_Complet!D507</f>
        <v>transactionContext</v>
      </c>
      <c r="B508" t="str">
        <f>DICO_Complet!E507</f>
        <v>purchaseId</v>
      </c>
      <c r="C508" t="str">
        <f t="shared" si="16"/>
        <v>trnsctnCntxt</v>
      </c>
      <c r="D508" t="str">
        <f t="shared" si="17"/>
        <v>prchsId</v>
      </c>
    </row>
    <row r="509" spans="1:4">
      <c r="A509" t="str">
        <f>DICO_Complet!D508</f>
        <v>transactionContext</v>
      </c>
      <c r="B509" t="str">
        <f>DICO_Complet!E508</f>
        <v>qualificationTraceabilityId</v>
      </c>
      <c r="C509" t="str">
        <f t="shared" si="16"/>
        <v>trnsctnCntxt</v>
      </c>
      <c r="D509" t="str">
        <f t="shared" si="17"/>
        <v>qlfctnTrcbltId</v>
      </c>
    </row>
    <row r="510" spans="1:4">
      <c r="A510" t="str">
        <f>DICO_Complet!D509</f>
        <v>transactionContext</v>
      </c>
      <c r="B510" t="str">
        <f>DICO_Complet!E509</f>
        <v>reasonsForNotHonouringExemptions</v>
      </c>
      <c r="C510" t="str">
        <f t="shared" si="16"/>
        <v>trnsctnCntxt</v>
      </c>
      <c r="D510" t="str">
        <f t="shared" si="17"/>
        <v>rsnsFrNtHnrngExmptns</v>
      </c>
    </row>
    <row r="511" spans="1:4">
      <c r="A511" t="str">
        <f>DICO_Complet!D510</f>
        <v>transactionContext</v>
      </c>
      <c r="B511" t="str">
        <f>DICO_Complet!E510</f>
        <v>referenceAttachment</v>
      </c>
      <c r="C511" t="str">
        <f t="shared" si="16"/>
        <v>trnsctnCntxt</v>
      </c>
      <c r="D511" t="str">
        <f t="shared" si="17"/>
        <v>rfrncAttchmnt</v>
      </c>
    </row>
    <row r="512" spans="1:4">
      <c r="A512" t="str">
        <f>DICO_Complet!D511</f>
        <v>transactionContext</v>
      </c>
      <c r="B512" t="str">
        <f>DICO_Complet!E511</f>
        <v>regulatoryAndTechnicalEnvironment</v>
      </c>
      <c r="C512" t="str">
        <f t="shared" si="16"/>
        <v>trnsctnCntxt</v>
      </c>
      <c r="D512" t="str">
        <f t="shared" si="17"/>
        <v>rgltrAndTchnclEnvrnmnt</v>
      </c>
    </row>
    <row r="513" spans="1:4">
      <c r="A513" t="str">
        <f>DICO_Complet!D512</f>
        <v>transactionContext</v>
      </c>
      <c r="B513" t="str">
        <f>DICO_Complet!E512</f>
        <v>regulatoryAndTechnicalEnvironmentLabel</v>
      </c>
      <c r="C513" t="str">
        <f t="shared" si="16"/>
        <v>trnsctnCntxt</v>
      </c>
      <c r="D513" t="str">
        <f t="shared" si="17"/>
        <v>rgltrAndTchnclEnvrnmntLbl</v>
      </c>
    </row>
    <row r="514" spans="1:4">
      <c r="A514" t="str">
        <f>DICO_Complet!D513</f>
        <v>transactionContext</v>
      </c>
      <c r="B514" t="str">
        <f>DICO_Complet!E513</f>
        <v>remittanceFileTransfertAccToAcqTotalNumber</v>
      </c>
      <c r="C514" t="str">
        <f t="shared" si="16"/>
        <v>trnsctnCntxt</v>
      </c>
      <c r="D514" t="str">
        <f t="shared" si="17"/>
        <v>rmttncFlTrnsfrtAccTAcqTtlNmbr</v>
      </c>
    </row>
    <row r="515" spans="1:4">
      <c r="A515" t="str">
        <f>DICO_Complet!D514</f>
        <v>transactionContext</v>
      </c>
      <c r="B515" t="str">
        <f>DICO_Complet!E514</f>
        <v>resendCounter</v>
      </c>
      <c r="C515" t="str">
        <f t="shared" si="16"/>
        <v>trnsctnCntxt</v>
      </c>
      <c r="D515" t="str">
        <f t="shared" si="17"/>
        <v>rsndCntr</v>
      </c>
    </row>
    <row r="516" spans="1:4">
      <c r="A516" t="str">
        <f>DICO_Complet!D515</f>
        <v>transactionContext</v>
      </c>
      <c r="B516" t="str">
        <f>DICO_Complet!E515</f>
        <v>schemeNature</v>
      </c>
      <c r="C516" t="str">
        <f t="shared" ref="C516:C579" si="18">LEFT(A516,1)&amp;SUBSTITUTE(SUBSTITUTE(SUBSTITUTE(SUBSTITUTE(SUBSTITUTE(SUBSTITUTE(SUBSTITUTE(RIGHT(A516,LEN(A516)-1),"a"," "),"e"," "),"i"," "),"o"," "),"u"," "),"y"," ")," ","")</f>
        <v>trnsctnCntxt</v>
      </c>
      <c r="D516" t="str">
        <f t="shared" ref="D516:D579" si="19">LEFT(B516,1)&amp;SUBSTITUTE(SUBSTITUTE(SUBSTITUTE(SUBSTITUTE(SUBSTITUTE(SUBSTITUTE(SUBSTITUTE(RIGHT(B516,LEN(B516)-1),"a"," "),"e"," "),"i"," "),"o"," "),"u"," "),"y"," ")," ","")</f>
        <v>schmNtr</v>
      </c>
    </row>
    <row r="517" spans="1:4">
      <c r="A517" t="str">
        <f>DICO_Complet!D516</f>
        <v>transactionContext</v>
      </c>
      <c r="B517" t="str">
        <f>DICO_Complet!E516</f>
        <v>scoringEligibilityIndicator</v>
      </c>
      <c r="C517" t="str">
        <f t="shared" si="18"/>
        <v>trnsctnCntxt</v>
      </c>
      <c r="D517" t="str">
        <f t="shared" si="19"/>
        <v>scrngElgbltIndctr</v>
      </c>
    </row>
    <row r="518" spans="1:4">
      <c r="A518" t="str">
        <f>DICO_Complet!D517</f>
        <v>transactionContext</v>
      </c>
      <c r="B518" t="str">
        <f>DICO_Complet!E517</f>
        <v>serviceAttribute</v>
      </c>
      <c r="C518" t="str">
        <f t="shared" si="18"/>
        <v>trnsctnCntxt</v>
      </c>
      <c r="D518" t="str">
        <f t="shared" si="19"/>
        <v>srvcAttrbt</v>
      </c>
    </row>
    <row r="519" spans="1:4">
      <c r="A519" t="str">
        <f>DICO_Complet!D518</f>
        <v>transactionContext</v>
      </c>
      <c r="B519" t="str">
        <f>DICO_Complet!E518</f>
        <v>serviceIndicator</v>
      </c>
      <c r="C519" t="str">
        <f t="shared" si="18"/>
        <v>trnsctnCntxt</v>
      </c>
      <c r="D519" t="str">
        <f t="shared" si="19"/>
        <v>srvcIndctr</v>
      </c>
    </row>
    <row r="520" spans="1:4">
      <c r="A520" t="str">
        <f>DICO_Complet!D519</f>
        <v>transactionContext</v>
      </c>
      <c r="B520" t="str">
        <f>DICO_Complet!E519</f>
        <v>serviceLocationAddress</v>
      </c>
      <c r="C520" t="str">
        <f t="shared" si="18"/>
        <v>trnsctnCntxt</v>
      </c>
      <c r="D520" t="str">
        <f t="shared" si="19"/>
        <v>srvcLctnAddrss</v>
      </c>
    </row>
    <row r="521" spans="1:4">
      <c r="A521" t="str">
        <f>DICO_Complet!D520</f>
        <v>transactionContext</v>
      </c>
      <c r="B521" t="str">
        <f>DICO_Complet!E520</f>
        <v>statusOfMessageDisplayPrintCapability</v>
      </c>
      <c r="C521" t="str">
        <f t="shared" si="18"/>
        <v>trnsctnCntxt</v>
      </c>
      <c r="D521" t="str">
        <f t="shared" si="19"/>
        <v>sttsOfMssgDsplPrntCpblt</v>
      </c>
    </row>
    <row r="522" spans="1:4">
      <c r="A522" t="str">
        <f>DICO_Complet!D521</f>
        <v>transactionContext</v>
      </c>
      <c r="B522" t="str">
        <f>DICO_Complet!E521</f>
        <v>storedDataCategory</v>
      </c>
      <c r="C522" t="str">
        <f t="shared" si="18"/>
        <v>trnsctnCntxt</v>
      </c>
      <c r="D522" t="str">
        <f t="shared" si="19"/>
        <v>strdDtCtgr</v>
      </c>
    </row>
    <row r="523" spans="1:4">
      <c r="A523" t="str">
        <f>DICO_Complet!D522</f>
        <v>transactionContext</v>
      </c>
      <c r="B523" t="str">
        <f>DICO_Complet!E522</f>
        <v>strongAuthenticationSkippingIndicator</v>
      </c>
      <c r="C523" t="str">
        <f t="shared" si="18"/>
        <v>trnsctnCntxt</v>
      </c>
      <c r="D523" t="str">
        <f t="shared" si="19"/>
        <v>strngAthntctnSkppngIndctr</v>
      </c>
    </row>
    <row r="524" spans="1:4">
      <c r="A524" t="str">
        <f>DICO_Complet!D523</f>
        <v>transactionContext</v>
      </c>
      <c r="B524" t="str">
        <f>DICO_Complet!E523</f>
        <v>systemAuthenticatingTheCardholder</v>
      </c>
      <c r="C524" t="str">
        <f t="shared" si="18"/>
        <v>trnsctnCntxt</v>
      </c>
      <c r="D524" t="str">
        <f t="shared" si="19"/>
        <v>sstmAthntctngThCrdhldr</v>
      </c>
    </row>
    <row r="525" spans="1:4">
      <c r="A525" t="str">
        <f>DICO_Complet!D524</f>
        <v>transactionContext</v>
      </c>
      <c r="B525" t="str">
        <f>DICO_Complet!E524</f>
        <v>temp_amountUsedForTwoFactorCardholderAuthentication</v>
      </c>
      <c r="C525" t="str">
        <f t="shared" si="18"/>
        <v>trnsctnCntxt</v>
      </c>
      <c r="D525" t="str">
        <f t="shared" si="19"/>
        <v>tmp_mntUsdFrTwFctrCrdhldrAthntctn</v>
      </c>
    </row>
    <row r="526" spans="1:4">
      <c r="A526" t="str">
        <f>DICO_Complet!D525</f>
        <v>transactionContext</v>
      </c>
      <c r="B526" t="str">
        <f>DICO_Complet!E525</f>
        <v>temp_authorisationCharacteristicsIndicator</v>
      </c>
      <c r="C526" t="str">
        <f t="shared" si="18"/>
        <v>trnsctnCntxt</v>
      </c>
      <c r="D526" t="str">
        <f t="shared" si="19"/>
        <v>tmp_thrstnChrctrstcsIndctr</v>
      </c>
    </row>
    <row r="527" spans="1:4">
      <c r="A527" t="str">
        <f>DICO_Complet!D526</f>
        <v>transactionContext</v>
      </c>
      <c r="B527" t="str">
        <f>DICO_Complet!E526</f>
        <v>temp_earlierGMTPeriod</v>
      </c>
      <c r="C527" t="str">
        <f t="shared" si="18"/>
        <v>trnsctnCntxt</v>
      </c>
      <c r="D527" t="str">
        <f t="shared" si="19"/>
        <v>tmp_rlrGMTPrd</v>
      </c>
    </row>
    <row r="528" spans="1:4">
      <c r="A528" t="str">
        <f>DICO_Complet!D527</f>
        <v>transactionContext</v>
      </c>
      <c r="B528" t="str">
        <f>DICO_Complet!E527</f>
        <v>temp_extendedSelectionSupportFlag</v>
      </c>
      <c r="C528" t="str">
        <f t="shared" si="18"/>
        <v>trnsctnCntxt</v>
      </c>
      <c r="D528" t="str">
        <f t="shared" si="19"/>
        <v>tmp_xtnddSlctnSpprtFlg</v>
      </c>
    </row>
    <row r="529" spans="1:4">
      <c r="A529" t="str">
        <f>DICO_Complet!D528</f>
        <v>transactionContext</v>
      </c>
      <c r="B529" t="str">
        <f>DICO_Complet!E528</f>
        <v>temp_gMTDifference</v>
      </c>
      <c r="C529" t="str">
        <f t="shared" si="18"/>
        <v>trnsctnCntxt</v>
      </c>
      <c r="D529" t="str">
        <f t="shared" si="19"/>
        <v>tmp_gMTDffrnc</v>
      </c>
    </row>
    <row r="530" spans="1:4">
      <c r="A530" t="str">
        <f>DICO_Complet!D529</f>
        <v>transactionContext</v>
      </c>
      <c r="B530" t="str">
        <f>DICO_Complet!E529</f>
        <v>temp_laterGMTPeriod</v>
      </c>
      <c r="C530" t="str">
        <f t="shared" si="18"/>
        <v>trnsctnCntxt</v>
      </c>
      <c r="D530" t="str">
        <f t="shared" si="19"/>
        <v>tmp_ltrGMTPrd</v>
      </c>
    </row>
    <row r="531" spans="1:4">
      <c r="A531" t="str">
        <f>DICO_Complet!D530</f>
        <v>transactionContext</v>
      </c>
      <c r="B531" t="str">
        <f>DICO_Complet!E530</f>
        <v>temp_responseCodeISO</v>
      </c>
      <c r="C531" t="str">
        <f t="shared" si="18"/>
        <v>trnsctnCntxt</v>
      </c>
      <c r="D531" t="str">
        <f t="shared" si="19"/>
        <v>tmp_rspnsCdISO</v>
      </c>
    </row>
    <row r="532" spans="1:4">
      <c r="A532" t="str">
        <f>DICO_Complet!D531</f>
        <v>transactionContext</v>
      </c>
      <c r="B532" t="str">
        <f>DICO_Complet!E531</f>
        <v>temp_securityTransactionMode</v>
      </c>
      <c r="C532" t="str">
        <f t="shared" si="18"/>
        <v>trnsctnCntxt</v>
      </c>
      <c r="D532" t="str">
        <f t="shared" si="19"/>
        <v>tmp_scrtTrnsctnMd</v>
      </c>
    </row>
    <row r="533" spans="1:4">
      <c r="A533" t="str">
        <f>DICO_Complet!D532</f>
        <v>transactionContext</v>
      </c>
      <c r="B533" t="str">
        <f>DICO_Complet!E532</f>
        <v>temp_transactionConditions</v>
      </c>
      <c r="C533" t="str">
        <f t="shared" si="18"/>
        <v>trnsctnCntxt</v>
      </c>
      <c r="D533" t="str">
        <f t="shared" si="19"/>
        <v>tmp_trnsctnCndtns</v>
      </c>
    </row>
    <row r="534" spans="1:4">
      <c r="A534" t="str">
        <f>DICO_Complet!D533</f>
        <v>transactionContext</v>
      </c>
      <c r="B534" t="str">
        <f>DICO_Complet!E533</f>
        <v>terminalActionCodeDefault</v>
      </c>
      <c r="C534" t="str">
        <f t="shared" si="18"/>
        <v>trnsctnCntxt</v>
      </c>
      <c r="D534" t="str">
        <f t="shared" si="19"/>
        <v>trmnlActnCdDflt</v>
      </c>
    </row>
    <row r="535" spans="1:4">
      <c r="A535" t="str">
        <f>DICO_Complet!D534</f>
        <v>transactionContext</v>
      </c>
      <c r="B535" t="str">
        <f>DICO_Complet!E534</f>
        <v>terminalActionCodeDenial</v>
      </c>
      <c r="C535" t="str">
        <f t="shared" si="18"/>
        <v>trnsctnCntxt</v>
      </c>
      <c r="D535" t="str">
        <f t="shared" si="19"/>
        <v>trmnlActnCdDnl</v>
      </c>
    </row>
    <row r="536" spans="1:4">
      <c r="A536" t="str">
        <f>DICO_Complet!D535</f>
        <v>transactionContext</v>
      </c>
      <c r="B536" t="str">
        <f>DICO_Complet!E535</f>
        <v>terminalActionCodeOnline</v>
      </c>
      <c r="C536" t="str">
        <f t="shared" si="18"/>
        <v>trnsctnCntxt</v>
      </c>
      <c r="D536" t="str">
        <f t="shared" si="19"/>
        <v>trmnlActnCdOnln</v>
      </c>
    </row>
    <row r="537" spans="1:4">
      <c r="A537" t="str">
        <f>DICO_Complet!D536</f>
        <v>transactionContext</v>
      </c>
      <c r="B537" t="str">
        <f>DICO_Complet!E536</f>
        <v>tncAcceptanceDate</v>
      </c>
      <c r="C537" t="str">
        <f t="shared" si="18"/>
        <v>trnsctnCntxt</v>
      </c>
      <c r="D537" t="str">
        <f t="shared" si="19"/>
        <v>tncAccptncDt</v>
      </c>
    </row>
    <row r="538" spans="1:4">
      <c r="A538" t="str">
        <f>DICO_Complet!D537</f>
        <v>transactionContext</v>
      </c>
      <c r="B538" t="str">
        <f>DICO_Complet!E537</f>
        <v>tncStatus</v>
      </c>
      <c r="C538" t="str">
        <f t="shared" si="18"/>
        <v>trnsctnCntxt</v>
      </c>
      <c r="D538" t="str">
        <f t="shared" si="19"/>
        <v>tncStts</v>
      </c>
    </row>
    <row r="539" spans="1:4">
      <c r="A539" t="str">
        <f>DICO_Complet!D538</f>
        <v>transactionContext</v>
      </c>
      <c r="B539" t="str">
        <f>DICO_Complet!E538</f>
        <v>tokenUpdateFirstUseIndicator</v>
      </c>
      <c r="C539" t="str">
        <f t="shared" si="18"/>
        <v>trnsctnCntxt</v>
      </c>
      <c r="D539" t="str">
        <f t="shared" si="19"/>
        <v>tknUpdtFrstUsIndctr</v>
      </c>
    </row>
    <row r="540" spans="1:4">
      <c r="A540" t="str">
        <f>DICO_Complet!D539</f>
        <v>transactionContext</v>
      </c>
      <c r="B540" t="str">
        <f>DICO_Complet!E539</f>
        <v>traceabilityKeyValue</v>
      </c>
      <c r="C540" t="str">
        <f t="shared" si="18"/>
        <v>trnsctnCntxt</v>
      </c>
      <c r="D540" t="str">
        <f t="shared" si="19"/>
        <v>trcbltKVl</v>
      </c>
    </row>
    <row r="541" spans="1:4">
      <c r="A541" t="str">
        <f>DICO_Complet!D540</f>
        <v>transactionContext</v>
      </c>
      <c r="B541" t="str">
        <f>DICO_Complet!E540</f>
        <v>traceabilityService</v>
      </c>
      <c r="C541" t="str">
        <f t="shared" si="18"/>
        <v>trnsctnCntxt</v>
      </c>
      <c r="D541" t="str">
        <f t="shared" si="19"/>
        <v>trcbltSrvc</v>
      </c>
    </row>
    <row r="542" spans="1:4">
      <c r="A542" t="str">
        <f>DICO_Complet!D541</f>
        <v>transactionContext</v>
      </c>
      <c r="B542" t="str">
        <f>DICO_Complet!E541</f>
        <v>transactionInternalReference</v>
      </c>
      <c r="C542" t="str">
        <f t="shared" si="18"/>
        <v>trnsctnCntxt</v>
      </c>
      <c r="D542" t="str">
        <f t="shared" si="19"/>
        <v>trnsctnIntrnlRfrnc</v>
      </c>
    </row>
    <row r="543" spans="1:4">
      <c r="A543" t="str">
        <f>DICO_Complet!D542</f>
        <v>transactionContext</v>
      </c>
      <c r="B543" t="str">
        <f>DICO_Complet!E542</f>
        <v>transactionLifeCycle</v>
      </c>
      <c r="C543" t="str">
        <f t="shared" si="18"/>
        <v>trnsctnCntxt</v>
      </c>
      <c r="D543" t="str">
        <f t="shared" si="19"/>
        <v>trnsctnLfCcl</v>
      </c>
    </row>
    <row r="544" spans="1:4">
      <c r="A544" t="str">
        <f>DICO_Complet!D543</f>
        <v>transactionContext</v>
      </c>
      <c r="B544" t="str">
        <f>DICO_Complet!E543</f>
        <v>transactionNature</v>
      </c>
      <c r="C544" t="str">
        <f t="shared" si="18"/>
        <v>trnsctnCntxt</v>
      </c>
      <c r="D544" t="str">
        <f t="shared" si="19"/>
        <v>trnsctnNtr</v>
      </c>
    </row>
    <row r="545" spans="1:4">
      <c r="A545" t="str">
        <f>DICO_Complet!D544</f>
        <v>transactionContext</v>
      </c>
      <c r="B545" t="str">
        <f>DICO_Complet!E544</f>
        <v>transitIndicator</v>
      </c>
      <c r="C545" t="str">
        <f t="shared" si="18"/>
        <v>trnsctnCntxt</v>
      </c>
      <c r="D545" t="str">
        <f t="shared" si="19"/>
        <v>trnstIndctr</v>
      </c>
    </row>
    <row r="546" spans="1:4">
      <c r="A546" t="str">
        <f>DICO_Complet!D545</f>
        <v>transactionContext</v>
      </c>
      <c r="B546" t="str">
        <f>DICO_Complet!E545</f>
        <v>treatmentContext</v>
      </c>
      <c r="C546" t="str">
        <f t="shared" si="18"/>
        <v>trnsctnCntxt</v>
      </c>
      <c r="D546" t="str">
        <f t="shared" si="19"/>
        <v>trtmntCntxt</v>
      </c>
    </row>
    <row r="547" spans="1:4">
      <c r="A547" t="str">
        <f>DICO_Complet!D546</f>
        <v>transactionContext</v>
      </c>
      <c r="B547" t="str">
        <f>DICO_Complet!E546</f>
        <v>typeOfCardholderReceipt</v>
      </c>
      <c r="C547" t="str">
        <f t="shared" si="18"/>
        <v>trnsctnCntxt</v>
      </c>
      <c r="D547" t="str">
        <f t="shared" si="19"/>
        <v>tpOfCrdhldrRcpt</v>
      </c>
    </row>
    <row r="548" spans="1:4">
      <c r="A548" t="str">
        <f>DICO_Complet!D547</f>
        <v>transactionContext</v>
      </c>
      <c r="B548" t="str">
        <f>DICO_Complet!E547</f>
        <v>typeOfMedia</v>
      </c>
      <c r="C548" t="str">
        <f t="shared" si="18"/>
        <v>trnsctnCntxt</v>
      </c>
      <c r="D548" t="str">
        <f t="shared" si="19"/>
        <v>tpOfMd</v>
      </c>
    </row>
    <row r="549" spans="1:4">
      <c r="A549" t="str">
        <f>DICO_Complet!D548</f>
        <v>transactionContext</v>
      </c>
      <c r="B549" t="str">
        <f>DICO_Complet!E548</f>
        <v>usedKernelId</v>
      </c>
      <c r="C549" t="str">
        <f t="shared" si="18"/>
        <v>trnsctnCntxt</v>
      </c>
      <c r="D549" t="str">
        <f t="shared" si="19"/>
        <v>usdKrnlId</v>
      </c>
    </row>
    <row r="550" spans="1:4">
      <c r="A550" t="str">
        <f>DICO_Complet!D549</f>
        <v>transactionContext</v>
      </c>
      <c r="B550" t="str">
        <f>DICO_Complet!E549</f>
        <v>user</v>
      </c>
      <c r="C550" t="str">
        <f t="shared" si="18"/>
        <v>trnsctnCntxt</v>
      </c>
      <c r="D550" t="str">
        <f t="shared" si="19"/>
        <v>usr</v>
      </c>
    </row>
    <row r="551" spans="1:4">
      <c r="A551" t="str">
        <f>DICO_Complet!D550</f>
        <v>transactionContext</v>
      </c>
      <c r="B551" t="str">
        <f>DICO_Complet!E550</f>
        <v>visaB2BProgramId</v>
      </c>
      <c r="C551" t="str">
        <f t="shared" si="18"/>
        <v>trnsctnCntxt</v>
      </c>
      <c r="D551" t="str">
        <f t="shared" si="19"/>
        <v>vsB2BPrgrmId</v>
      </c>
    </row>
    <row r="552" spans="1:4">
      <c r="A552" t="str">
        <f>DICO_Complet!D551</f>
        <v>verification</v>
      </c>
      <c r="B552" t="str">
        <f>DICO_Complet!E551</f>
        <v>accountNameRequestValue</v>
      </c>
      <c r="C552" t="str">
        <f t="shared" si="18"/>
        <v>vrfctn</v>
      </c>
      <c r="D552" t="str">
        <f t="shared" si="19"/>
        <v>accntNmRqstVl</v>
      </c>
    </row>
    <row r="553" spans="1:4">
      <c r="A553" t="str">
        <f>DICO_Complet!D552</f>
        <v>verification</v>
      </c>
      <c r="B553" t="str">
        <f>DICO_Complet!E552</f>
        <v>acknowledgementRequestIndicator</v>
      </c>
      <c r="C553" t="str">
        <f t="shared" si="18"/>
        <v>vrfctn</v>
      </c>
      <c r="D553" t="str">
        <f t="shared" si="19"/>
        <v>acknwldgmntRqstIndctr</v>
      </c>
    </row>
    <row r="554" spans="1:4">
      <c r="A554" t="str">
        <f>DICO_Complet!D553</f>
        <v>verification</v>
      </c>
      <c r="B554" t="str">
        <f>DICO_Complet!E553</f>
        <v>cardholderAuthenticationMethod</v>
      </c>
      <c r="C554" t="str">
        <f t="shared" si="18"/>
        <v>vrfctn</v>
      </c>
      <c r="D554" t="str">
        <f t="shared" si="19"/>
        <v>crdhldrAthntctnMthd</v>
      </c>
    </row>
    <row r="555" spans="1:4">
      <c r="A555" t="str">
        <f>DICO_Complet!D554</f>
        <v>verification</v>
      </c>
      <c r="B555" t="str">
        <f>DICO_Complet!E554</f>
        <v>cardholderAuthenticationMethod</v>
      </c>
      <c r="C555" t="str">
        <f t="shared" si="18"/>
        <v>vrfctn</v>
      </c>
      <c r="D555" t="str">
        <f t="shared" si="19"/>
        <v>crdhldrAthntctnMthd</v>
      </c>
    </row>
    <row r="556" spans="1:4">
      <c r="A556" t="str">
        <f>DICO_Complet!D555</f>
        <v>verification</v>
      </c>
      <c r="B556" t="str">
        <f>DICO_Complet!E555</f>
        <v>cardholderWalletAuthenticationMethod</v>
      </c>
      <c r="C556" t="str">
        <f t="shared" si="18"/>
        <v>vrfctn</v>
      </c>
      <c r="D556" t="str">
        <f t="shared" si="19"/>
        <v>crdhldrWlltAthntctnMthd</v>
      </c>
    </row>
    <row r="557" spans="1:4">
      <c r="A557" t="str">
        <f>DICO_Complet!D556</f>
        <v>verification</v>
      </c>
      <c r="B557" t="str">
        <f>DICO_Complet!E556</f>
        <v>keySetIdentifier</v>
      </c>
      <c r="C557" t="str">
        <f t="shared" si="18"/>
        <v>vrfctn</v>
      </c>
      <c r="D557" t="str">
        <f t="shared" si="19"/>
        <v>kStIdntfr</v>
      </c>
    </row>
    <row r="558" spans="1:4">
      <c r="A558" t="str">
        <f>DICO_Complet!D557</f>
        <v>verification</v>
      </c>
      <c r="B558" t="str">
        <f>DICO_Complet!E557</f>
        <v>secureCorporatePaymentExemptionIndicator</v>
      </c>
      <c r="C558" t="str">
        <f t="shared" si="18"/>
        <v>vrfctn</v>
      </c>
      <c r="D558" t="str">
        <f t="shared" si="19"/>
        <v>scrCrprtPmntExmptnIndctr</v>
      </c>
    </row>
    <row r="559" spans="1:4">
      <c r="A559" t="str">
        <f>DICO_Complet!D558</f>
        <v>verificationValue</v>
      </c>
      <c r="B559" t="str">
        <f>DICO_Complet!E558</f>
        <v>authenticationIndicator</v>
      </c>
      <c r="C559" t="str">
        <f t="shared" si="18"/>
        <v>vrfctnVl</v>
      </c>
      <c r="D559" t="str">
        <f t="shared" si="19"/>
        <v>athntctnIndctr</v>
      </c>
    </row>
    <row r="560" spans="1:4">
      <c r="A560" t="str">
        <f>DICO_Complet!D559</f>
        <v>verificationValue</v>
      </c>
      <c r="B560" t="str">
        <f>DICO_Complet!E559</f>
        <v>paymentSolutionProof</v>
      </c>
      <c r="C560" t="str">
        <f t="shared" si="18"/>
        <v>vrfctnVl</v>
      </c>
      <c r="D560" t="str">
        <f t="shared" si="19"/>
        <v>pmntSltnPrf</v>
      </c>
    </row>
    <row r="561" spans="1:4">
      <c r="A561" t="str">
        <f>DICO_Complet!D560</f>
        <v>documentData</v>
      </c>
      <c r="B561" t="str">
        <f>DICO_Complet!E560</f>
        <v>compressMethod</v>
      </c>
      <c r="C561" t="str">
        <f t="shared" si="18"/>
        <v>dcmntDt</v>
      </c>
      <c r="D561" t="str">
        <f t="shared" si="19"/>
        <v>cmprssMthd</v>
      </c>
    </row>
    <row r="562" spans="1:4">
      <c r="A562" t="str">
        <f>DICO_Complet!D561</f>
        <v>documentData</v>
      </c>
      <c r="B562" t="str">
        <f>DICO_Complet!E561</f>
        <v>documentContent</v>
      </c>
      <c r="C562" t="str">
        <f t="shared" si="18"/>
        <v>dcmntDt</v>
      </c>
      <c r="D562" t="str">
        <f t="shared" si="19"/>
        <v>dcmntCntnt</v>
      </c>
    </row>
    <row r="563" spans="1:4">
      <c r="A563" t="str">
        <f>DICO_Complet!D562</f>
        <v>documentData</v>
      </c>
      <c r="B563" t="str">
        <f>DICO_Complet!E562</f>
        <v>encodingMethod</v>
      </c>
      <c r="C563" t="str">
        <f t="shared" si="18"/>
        <v>dcmntDt</v>
      </c>
      <c r="D563" t="str">
        <f t="shared" si="19"/>
        <v>encdngMthd</v>
      </c>
    </row>
    <row r="564" spans="1:4">
      <c r="A564" t="str">
        <f>DICO_Complet!D563</f>
        <v>documentDetails</v>
      </c>
      <c r="B564" t="str">
        <f>DICO_Complet!E563</f>
        <v>archiveFormat</v>
      </c>
      <c r="C564" t="str">
        <f t="shared" si="18"/>
        <v>dcmntDtls</v>
      </c>
      <c r="D564" t="str">
        <f t="shared" si="19"/>
        <v>archvFrmt</v>
      </c>
    </row>
    <row r="565" spans="1:4">
      <c r="A565" t="str">
        <f>DICO_Complet!D564</f>
        <v>documentDetails</v>
      </c>
      <c r="B565" t="str">
        <f>DICO_Complet!E564</f>
        <v>attachedDate</v>
      </c>
      <c r="C565" t="str">
        <f t="shared" si="18"/>
        <v>dcmntDtls</v>
      </c>
      <c r="D565" t="str">
        <f t="shared" si="19"/>
        <v>attchdDt</v>
      </c>
    </row>
    <row r="566" spans="1:4">
      <c r="A566" t="str">
        <f>DICO_Complet!D565</f>
        <v>documentDetails</v>
      </c>
      <c r="B566" t="str">
        <f>DICO_Complet!E565</f>
        <v>attachedScreen</v>
      </c>
      <c r="C566" t="str">
        <f t="shared" si="18"/>
        <v>dcmntDtls</v>
      </c>
      <c r="D566" t="str">
        <f t="shared" si="19"/>
        <v>attchdScrn</v>
      </c>
    </row>
    <row r="567" spans="1:4">
      <c r="A567" t="str">
        <f>DICO_Complet!D566</f>
        <v>documentDetails</v>
      </c>
      <c r="B567" t="str">
        <f>DICO_Complet!E566</f>
        <v>dmsId</v>
      </c>
      <c r="C567" t="str">
        <f t="shared" si="18"/>
        <v>dcmntDtls</v>
      </c>
      <c r="D567" t="str">
        <f t="shared" si="19"/>
        <v>dmsId</v>
      </c>
    </row>
    <row r="568" spans="1:4">
      <c r="A568" t="str">
        <f>DICO_Complet!D567</f>
        <v>documentDetails</v>
      </c>
      <c r="B568" t="str">
        <f>DICO_Complet!E567</f>
        <v>documentTypeCode</v>
      </c>
      <c r="C568" t="str">
        <f t="shared" si="18"/>
        <v>dcmntDtls</v>
      </c>
      <c r="D568" t="str">
        <f t="shared" si="19"/>
        <v>dcmntTpCd</v>
      </c>
    </row>
    <row r="569" spans="1:4">
      <c r="A569" t="str">
        <f>DICO_Complet!D568</f>
        <v>documentDetails</v>
      </c>
      <c r="B569" t="str">
        <f>DICO_Complet!E568</f>
        <v>documentUuid</v>
      </c>
      <c r="C569" t="str">
        <f t="shared" si="18"/>
        <v>dcmntDtls</v>
      </c>
      <c r="D569" t="str">
        <f t="shared" si="19"/>
        <v>dcmntUd</v>
      </c>
    </row>
    <row r="570" spans="1:4">
      <c r="A570" t="str">
        <f>DICO_Complet!D569</f>
        <v>documentDetails</v>
      </c>
      <c r="B570" t="str">
        <f>DICO_Complet!E569</f>
        <v>fileName</v>
      </c>
      <c r="C570" t="str">
        <f t="shared" si="18"/>
        <v>dcmntDtls</v>
      </c>
      <c r="D570" t="str">
        <f t="shared" si="19"/>
        <v>flNm</v>
      </c>
    </row>
    <row r="571" spans="1:4">
      <c r="A571" t="str">
        <f>DICO_Complet!D570</f>
        <v>documentDetails</v>
      </c>
      <c r="B571" t="str">
        <f>DICO_Complet!E570</f>
        <v>fileSize</v>
      </c>
      <c r="C571" t="str">
        <f t="shared" si="18"/>
        <v>dcmntDtls</v>
      </c>
      <c r="D571" t="str">
        <f t="shared" si="19"/>
        <v>flSz</v>
      </c>
    </row>
    <row r="572" spans="1:4">
      <c r="A572" t="str">
        <f>DICO_Complet!D571</f>
        <v>documentDetails</v>
      </c>
      <c r="B572" t="str">
        <f>DICO_Complet!E571</f>
        <v>keyId</v>
      </c>
      <c r="C572" t="str">
        <f t="shared" si="18"/>
        <v>dcmntDtls</v>
      </c>
      <c r="D572" t="str">
        <f t="shared" si="19"/>
        <v>kId</v>
      </c>
    </row>
    <row r="573" spans="1:4">
      <c r="A573" t="str">
        <f>DICO_Complet!D572</f>
        <v>documentDetails</v>
      </c>
      <c r="B573" t="str">
        <f>DICO_Complet!E572</f>
        <v>mimeType</v>
      </c>
      <c r="C573" t="str">
        <f t="shared" si="18"/>
        <v>dcmntDtls</v>
      </c>
      <c r="D573" t="str">
        <f t="shared" si="19"/>
        <v>mmTp</v>
      </c>
    </row>
    <row r="574" spans="1:4">
      <c r="A574" t="str">
        <f>DICO_Complet!D573</f>
        <v>documentDetails</v>
      </c>
      <c r="B574" t="str">
        <f>DICO_Complet!E573</f>
        <v>typeLabel</v>
      </c>
      <c r="C574" t="str">
        <f t="shared" si="18"/>
        <v>dcmntDtls</v>
      </c>
      <c r="D574" t="str">
        <f t="shared" si="19"/>
        <v>tpLbl</v>
      </c>
    </row>
    <row r="575" spans="1:4">
      <c r="A575" t="str">
        <f>DICO_Complet!D574</f>
        <v>editionParameters</v>
      </c>
      <c r="B575" t="str">
        <f>DICO_Complet!E574</f>
        <v>additionalContent</v>
      </c>
      <c r="C575" t="str">
        <f t="shared" si="18"/>
        <v>edtnPrmtrs</v>
      </c>
      <c r="D575" t="str">
        <f t="shared" si="19"/>
        <v>addtnlCntnt</v>
      </c>
    </row>
    <row r="576" spans="1:4">
      <c r="A576" t="str">
        <f>DICO_Complet!D575</f>
        <v>editionParameters</v>
      </c>
      <c r="B576" t="str">
        <f>DICO_Complet!E575</f>
        <v>additionalIdentificationData</v>
      </c>
      <c r="C576" t="str">
        <f t="shared" si="18"/>
        <v>edtnPrmtrs</v>
      </c>
      <c r="D576" t="str">
        <f t="shared" si="19"/>
        <v>addtnlIdntfctnDt</v>
      </c>
    </row>
    <row r="577" spans="1:4">
      <c r="A577" t="str">
        <f>DICO_Complet!D576</f>
        <v>editionParameters</v>
      </c>
      <c r="B577" t="str">
        <f>DICO_Complet!E576</f>
        <v>archivingCode</v>
      </c>
      <c r="C577" t="str">
        <f t="shared" si="18"/>
        <v>edtnPrmtrs</v>
      </c>
      <c r="D577" t="str">
        <f t="shared" si="19"/>
        <v>archvngCd</v>
      </c>
    </row>
    <row r="578" spans="1:4">
      <c r="A578" t="str">
        <f>DICO_Complet!D577</f>
        <v>editionParameters</v>
      </c>
      <c r="B578" t="str">
        <f>DICO_Complet!E577</f>
        <v>caseBankContact</v>
      </c>
      <c r="C578" t="str">
        <f t="shared" si="18"/>
        <v>edtnPrmtrs</v>
      </c>
      <c r="D578" t="str">
        <f t="shared" si="19"/>
        <v>csBnkCntct</v>
      </c>
    </row>
    <row r="579" spans="1:4">
      <c r="A579" t="str">
        <f>DICO_Complet!D578</f>
        <v>editionParameters</v>
      </c>
      <c r="B579" t="str">
        <f>DICO_Complet!E578</f>
        <v>caseBankContactPostalAddress</v>
      </c>
      <c r="C579" t="str">
        <f t="shared" si="18"/>
        <v>edtnPrmtrs</v>
      </c>
      <c r="D579" t="str">
        <f t="shared" si="19"/>
        <v>csBnkCntctPstlAddrss</v>
      </c>
    </row>
    <row r="580" spans="1:4">
      <c r="A580" t="str">
        <f>DICO_Complet!D579</f>
        <v>editionParameters</v>
      </c>
      <c r="B580" t="str">
        <f>DICO_Complet!E579</f>
        <v>chargebackReasonTitleFieldName</v>
      </c>
      <c r="C580" t="str">
        <f t="shared" ref="C580:C643" si="20">LEFT(A580,1)&amp;SUBSTITUTE(SUBSTITUTE(SUBSTITUTE(SUBSTITUTE(SUBSTITUTE(SUBSTITUTE(SUBSTITUTE(RIGHT(A580,LEN(A580)-1),"a"," "),"e"," "),"i"," "),"o"," "),"u"," "),"y"," ")," ","")</f>
        <v>edtnPrmtrs</v>
      </c>
      <c r="D580" t="str">
        <f t="shared" ref="D580:D643" si="21">LEFT(B580,1)&amp;SUBSTITUTE(SUBSTITUTE(SUBSTITUTE(SUBSTITUTE(SUBSTITUTE(SUBSTITUTE(SUBSTITUTE(RIGHT(B580,LEN(B580)-1),"a"," "),"e"," "),"i"," "),"o"," "),"u"," "),"y"," ")," ","")</f>
        <v>chrgbckRsnTtlFldNm</v>
      </c>
    </row>
    <row r="581" spans="1:4">
      <c r="A581" t="str">
        <f>DICO_Complet!D580</f>
        <v>editionParameters</v>
      </c>
      <c r="B581" t="str">
        <f>DICO_Complet!E580</f>
        <v>conclusionContent</v>
      </c>
      <c r="C581" t="str">
        <f t="shared" si="20"/>
        <v>edtnPrmtrs</v>
      </c>
      <c r="D581" t="str">
        <f t="shared" si="21"/>
        <v>cnclsnCntnt</v>
      </c>
    </row>
    <row r="582" spans="1:4">
      <c r="A582" t="str">
        <f>DICO_Complet!D581</f>
        <v>editionParameters</v>
      </c>
      <c r="B582" t="str">
        <f>DICO_Complet!E581</f>
        <v>copiesNumber</v>
      </c>
      <c r="C582" t="str">
        <f t="shared" si="20"/>
        <v>edtnPrmtrs</v>
      </c>
      <c r="D582" t="str">
        <f t="shared" si="21"/>
        <v>cpsNmbr</v>
      </c>
    </row>
    <row r="583" spans="1:4">
      <c r="A583" t="str">
        <f>DICO_Complet!D582</f>
        <v>editionParameters</v>
      </c>
      <c r="B583" t="str">
        <f>DICO_Complet!E582</f>
        <v>departmentHead</v>
      </c>
      <c r="C583" t="str">
        <f t="shared" si="20"/>
        <v>edtnPrmtrs</v>
      </c>
      <c r="D583" t="str">
        <f t="shared" si="21"/>
        <v>dprtmntHd</v>
      </c>
    </row>
    <row r="584" spans="1:4">
      <c r="A584" t="str">
        <f>DICO_Complet!D583</f>
        <v>editionParameters</v>
      </c>
      <c r="B584" t="str">
        <f>DICO_Complet!E583</f>
        <v>departmentHeadTitle</v>
      </c>
      <c r="C584" t="str">
        <f t="shared" si="20"/>
        <v>edtnPrmtrs</v>
      </c>
      <c r="D584" t="str">
        <f t="shared" si="21"/>
        <v>dprtmntHdTtl</v>
      </c>
    </row>
    <row r="585" spans="1:4">
      <c r="A585" t="str">
        <f>DICO_Complet!D584</f>
        <v>editionParameters</v>
      </c>
      <c r="B585" t="str">
        <f>DICO_Complet!E584</f>
        <v>departmentName</v>
      </c>
      <c r="C585" t="str">
        <f t="shared" si="20"/>
        <v>edtnPrmtrs</v>
      </c>
      <c r="D585" t="str">
        <f t="shared" si="21"/>
        <v>dprtmntNm</v>
      </c>
    </row>
    <row r="586" spans="1:4">
      <c r="A586" t="str">
        <f>DICO_Complet!D585</f>
        <v>editionParameters</v>
      </c>
      <c r="B586" t="str">
        <f>DICO_Complet!E585</f>
        <v>documentTypeLabel</v>
      </c>
      <c r="C586" t="str">
        <f t="shared" si="20"/>
        <v>edtnPrmtrs</v>
      </c>
      <c r="D586" t="str">
        <f t="shared" si="21"/>
        <v>dcmntTpLbl</v>
      </c>
    </row>
    <row r="587" spans="1:4">
      <c r="A587" t="str">
        <f>DICO_Complet!D586</f>
        <v>editionParameters</v>
      </c>
      <c r="B587" t="str">
        <f>DICO_Complet!E586</f>
        <v>doubleSidedIndicator</v>
      </c>
      <c r="C587" t="str">
        <f t="shared" si="20"/>
        <v>edtnPrmtrs</v>
      </c>
      <c r="D587" t="str">
        <f t="shared" si="21"/>
        <v>dblSddIndctr</v>
      </c>
    </row>
    <row r="588" spans="1:4">
      <c r="A588" t="str">
        <f>DICO_Complet!D587</f>
        <v>editionParameters</v>
      </c>
      <c r="B588" t="str">
        <f>DICO_Complet!E587</f>
        <v>emailComment</v>
      </c>
      <c r="C588" t="str">
        <f t="shared" si="20"/>
        <v>edtnPrmtrs</v>
      </c>
      <c r="D588" t="str">
        <f t="shared" si="21"/>
        <v>emlCmmnt</v>
      </c>
    </row>
    <row r="589" spans="1:4">
      <c r="A589" t="str">
        <f>DICO_Complet!D588</f>
        <v>editionParameters</v>
      </c>
      <c r="B589" t="str">
        <f>DICO_Complet!E588</f>
        <v>emailContent</v>
      </c>
      <c r="C589" t="str">
        <f t="shared" si="20"/>
        <v>edtnPrmtrs</v>
      </c>
      <c r="D589" t="str">
        <f t="shared" si="21"/>
        <v>emlCntnt</v>
      </c>
    </row>
    <row r="590" spans="1:4">
      <c r="A590" t="str">
        <f>DICO_Complet!D589</f>
        <v>editionParameters</v>
      </c>
      <c r="B590" t="str">
        <f>DICO_Complet!E589</f>
        <v>emailHeader</v>
      </c>
      <c r="C590" t="str">
        <f t="shared" si="20"/>
        <v>edtnPrmtrs</v>
      </c>
      <c r="D590" t="str">
        <f t="shared" si="21"/>
        <v>emlHdr</v>
      </c>
    </row>
    <row r="591" spans="1:4">
      <c r="A591" t="str">
        <f>DICO_Complet!D590</f>
        <v>editionParameters</v>
      </c>
      <c r="B591" t="str">
        <f>DICO_Complet!E590</f>
        <v>emailHeaderCc</v>
      </c>
      <c r="C591" t="str">
        <f t="shared" si="20"/>
        <v>edtnPrmtrs</v>
      </c>
      <c r="D591" t="str">
        <f t="shared" si="21"/>
        <v>emlHdrCc</v>
      </c>
    </row>
    <row r="592" spans="1:4">
      <c r="A592" t="str">
        <f>DICO_Complet!D591</f>
        <v>editionParameters</v>
      </c>
      <c r="B592" t="str">
        <f>DICO_Complet!E591</f>
        <v>emailHeaderCci</v>
      </c>
      <c r="C592" t="str">
        <f t="shared" si="20"/>
        <v>edtnPrmtrs</v>
      </c>
      <c r="D592" t="str">
        <f t="shared" si="21"/>
        <v>emlHdrCc</v>
      </c>
    </row>
    <row r="593" spans="1:4">
      <c r="A593" t="str">
        <f>DICO_Complet!D592</f>
        <v>editionParameters</v>
      </c>
      <c r="B593" t="str">
        <f>DICO_Complet!E592</f>
        <v>emailHeaderDate</v>
      </c>
      <c r="C593" t="str">
        <f t="shared" si="20"/>
        <v>edtnPrmtrs</v>
      </c>
      <c r="D593" t="str">
        <f t="shared" si="21"/>
        <v>emlHdrDt</v>
      </c>
    </row>
    <row r="594" spans="1:4">
      <c r="A594" t="str">
        <f>DICO_Complet!D593</f>
        <v>editionParameters</v>
      </c>
      <c r="B594" t="str">
        <f>DICO_Complet!E593</f>
        <v>emailHeaderFrom</v>
      </c>
      <c r="C594" t="str">
        <f t="shared" si="20"/>
        <v>edtnPrmtrs</v>
      </c>
      <c r="D594" t="str">
        <f t="shared" si="21"/>
        <v>emlHdrFrm</v>
      </c>
    </row>
    <row r="595" spans="1:4">
      <c r="A595" t="str">
        <f>DICO_Complet!D594</f>
        <v>editionParameters</v>
      </c>
      <c r="B595" t="str">
        <f>DICO_Complet!E594</f>
        <v>emailHeaderObject</v>
      </c>
      <c r="C595" t="str">
        <f t="shared" si="20"/>
        <v>edtnPrmtrs</v>
      </c>
      <c r="D595" t="str">
        <f t="shared" si="21"/>
        <v>emlHdrObjct</v>
      </c>
    </row>
    <row r="596" spans="1:4">
      <c r="A596" t="str">
        <f>DICO_Complet!D595</f>
        <v>editionParameters</v>
      </c>
      <c r="B596" t="str">
        <f>DICO_Complet!E595</f>
        <v>emailHeaderTo</v>
      </c>
      <c r="C596" t="str">
        <f t="shared" si="20"/>
        <v>edtnPrmtrs</v>
      </c>
      <c r="D596" t="str">
        <f t="shared" si="21"/>
        <v>emlHdrT</v>
      </c>
    </row>
    <row r="597" spans="1:4">
      <c r="A597" t="str">
        <f>DICO_Complet!D596</f>
        <v>editionParameters</v>
      </c>
      <c r="B597" t="str">
        <f>DICO_Complet!E596</f>
        <v>emailIndicator</v>
      </c>
      <c r="C597" t="str">
        <f t="shared" si="20"/>
        <v>edtnPrmtrs</v>
      </c>
      <c r="D597" t="str">
        <f t="shared" si="21"/>
        <v>emlIndctr</v>
      </c>
    </row>
    <row r="598" spans="1:4">
      <c r="A598" t="str">
        <f>DICO_Complet!D597</f>
        <v>editionParameters</v>
      </c>
      <c r="B598" t="str">
        <f>DICO_Complet!E597</f>
        <v>emailRecipientNature</v>
      </c>
      <c r="C598" t="str">
        <f t="shared" si="20"/>
        <v>edtnPrmtrs</v>
      </c>
      <c r="D598" t="str">
        <f t="shared" si="21"/>
        <v>emlRcpntNtr</v>
      </c>
    </row>
    <row r="599" spans="1:4">
      <c r="A599" t="str">
        <f>DICO_Complet!D598</f>
        <v>editionParameters</v>
      </c>
      <c r="B599" t="str">
        <f>DICO_Complet!E598</f>
        <v>introductionContent</v>
      </c>
      <c r="C599" t="str">
        <f t="shared" si="20"/>
        <v>edtnPrmtrs</v>
      </c>
      <c r="D599" t="str">
        <f t="shared" si="21"/>
        <v>intrdctnCntnt</v>
      </c>
    </row>
    <row r="600" spans="1:4">
      <c r="A600" t="str">
        <f>DICO_Complet!D599</f>
        <v>editionParameters</v>
      </c>
      <c r="B600" t="str">
        <f>DICO_Complet!E599</f>
        <v>leaderInstitutionLetterheadEmail</v>
      </c>
      <c r="C600" t="str">
        <f t="shared" si="20"/>
        <v>edtnPrmtrs</v>
      </c>
      <c r="D600" t="str">
        <f t="shared" si="21"/>
        <v>ldrInstttnLttrhdEml</v>
      </c>
    </row>
    <row r="601" spans="1:4">
      <c r="A601" t="str">
        <f>DICO_Complet!D600</f>
        <v>editionParameters</v>
      </c>
      <c r="B601" t="str">
        <f>DICO_Complet!E600</f>
        <v>legalNoticesDisplayIndicator</v>
      </c>
      <c r="C601" t="str">
        <f t="shared" si="20"/>
        <v>edtnPrmtrs</v>
      </c>
      <c r="D601" t="str">
        <f t="shared" si="21"/>
        <v>lglNtcsDsplIndctr</v>
      </c>
    </row>
    <row r="602" spans="1:4">
      <c r="A602" t="str">
        <f>DICO_Complet!D601</f>
        <v>editionParameters</v>
      </c>
      <c r="B602" t="str">
        <f>DICO_Complet!E601</f>
        <v>letterObject</v>
      </c>
      <c r="C602" t="str">
        <f t="shared" si="20"/>
        <v>edtnPrmtrs</v>
      </c>
      <c r="D602" t="str">
        <f t="shared" si="21"/>
        <v>lttrObjct</v>
      </c>
    </row>
    <row r="603" spans="1:4">
      <c r="A603" t="str">
        <f>DICO_Complet!D602</f>
        <v>editionParameters</v>
      </c>
      <c r="B603" t="str">
        <f>DICO_Complet!E602</f>
        <v>logoDisplayIndicator</v>
      </c>
      <c r="C603" t="str">
        <f t="shared" si="20"/>
        <v>edtnPrmtrs</v>
      </c>
      <c r="D603" t="str">
        <f t="shared" si="21"/>
        <v>lgDsplIndctr</v>
      </c>
    </row>
    <row r="604" spans="1:4">
      <c r="A604" t="str">
        <f>DICO_Complet!D603</f>
        <v>editionParameters</v>
      </c>
      <c r="B604" t="str">
        <f>DICO_Complet!E603</f>
        <v>mailBrand</v>
      </c>
      <c r="C604" t="str">
        <f t="shared" si="20"/>
        <v>edtnPrmtrs</v>
      </c>
      <c r="D604" t="str">
        <f t="shared" si="21"/>
        <v>mlBrnd</v>
      </c>
    </row>
    <row r="605" spans="1:4">
      <c r="A605" t="str">
        <f>DICO_Complet!D604</f>
        <v>editionParameters</v>
      </c>
      <c r="B605" t="str">
        <f>DICO_Complet!E604</f>
        <v>mailComment</v>
      </c>
      <c r="C605" t="str">
        <f t="shared" si="20"/>
        <v>edtnPrmtrs</v>
      </c>
      <c r="D605" t="str">
        <f t="shared" si="21"/>
        <v>mlCmmnt</v>
      </c>
    </row>
    <row r="606" spans="1:4">
      <c r="A606" t="str">
        <f>DICO_Complet!D605</f>
        <v>editionParameters</v>
      </c>
      <c r="B606" t="str">
        <f>DICO_Complet!E605</f>
        <v>mailContentPartOne</v>
      </c>
      <c r="C606" t="str">
        <f t="shared" si="20"/>
        <v>edtnPrmtrs</v>
      </c>
      <c r="D606" t="str">
        <f t="shared" si="21"/>
        <v>mlCntntPrtOn</v>
      </c>
    </row>
    <row r="607" spans="1:4">
      <c r="A607" t="str">
        <f>DICO_Complet!D606</f>
        <v>editionParameters</v>
      </c>
      <c r="B607" t="str">
        <f>DICO_Complet!E606</f>
        <v>mailContentPartTwo</v>
      </c>
      <c r="C607" t="str">
        <f t="shared" si="20"/>
        <v>edtnPrmtrs</v>
      </c>
      <c r="D607" t="str">
        <f t="shared" si="21"/>
        <v>mlCntntPrtTw</v>
      </c>
    </row>
    <row r="608" spans="1:4">
      <c r="A608" t="str">
        <f>DICO_Complet!D607</f>
        <v>editionParameters</v>
      </c>
      <c r="B608" t="str">
        <f>DICO_Complet!E607</f>
        <v>mailDateTime</v>
      </c>
      <c r="C608" t="str">
        <f t="shared" si="20"/>
        <v>edtnPrmtrs</v>
      </c>
      <c r="D608" t="str">
        <f t="shared" si="21"/>
        <v>mlDtTm</v>
      </c>
    </row>
    <row r="609" spans="1:4">
      <c r="A609" t="str">
        <f>DICO_Complet!D608</f>
        <v>editionParameters</v>
      </c>
      <c r="B609" t="str">
        <f>DICO_Complet!E608</f>
        <v>requestDateTime</v>
      </c>
      <c r="C609" t="str">
        <f t="shared" si="20"/>
        <v>edtnPrmtrs</v>
      </c>
      <c r="D609" t="str">
        <f t="shared" si="21"/>
        <v>rqstDtTm</v>
      </c>
    </row>
    <row r="610" spans="1:4">
      <c r="A610" t="str">
        <f>DICO_Complet!D609</f>
        <v>editionParameters</v>
      </c>
      <c r="B610" t="str">
        <f>DICO_Complet!E609</f>
        <v>mailSendingIndicator</v>
      </c>
      <c r="C610" t="str">
        <f t="shared" si="20"/>
        <v>edtnPrmtrs</v>
      </c>
      <c r="D610" t="str">
        <f t="shared" si="21"/>
        <v>mlSndngIndctr</v>
      </c>
    </row>
    <row r="611" spans="1:4">
      <c r="A611" t="str">
        <f>DICO_Complet!D610</f>
        <v>editionParameters</v>
      </c>
      <c r="B611" t="str">
        <f>DICO_Complet!E610</f>
        <v>maxProofReceiptDate</v>
      </c>
      <c r="C611" t="str">
        <f t="shared" si="20"/>
        <v>edtnPrmtrs</v>
      </c>
      <c r="D611" t="str">
        <f t="shared" si="21"/>
        <v>mxPrfRcptDt</v>
      </c>
    </row>
    <row r="612" spans="1:4">
      <c r="A612" t="str">
        <f>DICO_Complet!D611</f>
        <v>editionParameters</v>
      </c>
      <c r="B612" t="str">
        <f>DICO_Complet!E611</f>
        <v>modelId</v>
      </c>
      <c r="C612" t="str">
        <f t="shared" si="20"/>
        <v>edtnPrmtrs</v>
      </c>
      <c r="D612" t="str">
        <f t="shared" si="21"/>
        <v>mdlId</v>
      </c>
    </row>
    <row r="613" spans="1:4">
      <c r="A613" t="str">
        <f>DICO_Complet!D612</f>
        <v>editionParameters</v>
      </c>
      <c r="B613" t="str">
        <f>DICO_Complet!E612</f>
        <v>modelLabel</v>
      </c>
      <c r="C613" t="str">
        <f t="shared" si="20"/>
        <v>edtnPrmtrs</v>
      </c>
      <c r="D613" t="str">
        <f t="shared" si="21"/>
        <v>mdlLbl</v>
      </c>
    </row>
    <row r="614" spans="1:4">
      <c r="A614" t="str">
        <f>DICO_Complet!D613</f>
        <v>editionParameters</v>
      </c>
      <c r="B614" t="str">
        <f>DICO_Complet!E613</f>
        <v>nonRefundReasonEditionCode</v>
      </c>
      <c r="C614" t="str">
        <f t="shared" si="20"/>
        <v>edtnPrmtrs</v>
      </c>
      <c r="D614" t="str">
        <f t="shared" si="21"/>
        <v>nnRfndRsnEdtnCd</v>
      </c>
    </row>
    <row r="615" spans="1:4">
      <c r="A615" t="str">
        <f>DICO_Complet!D614</f>
        <v>editionParameters</v>
      </c>
      <c r="B615" t="str">
        <f>DICO_Complet!E614</f>
        <v>peerBankContact</v>
      </c>
      <c r="C615" t="str">
        <f t="shared" si="20"/>
        <v>edtnPrmtrs</v>
      </c>
      <c r="D615" t="str">
        <f t="shared" si="21"/>
        <v>prBnkCntct</v>
      </c>
    </row>
    <row r="616" spans="1:4">
      <c r="A616" t="str">
        <f>DICO_Complet!D615</f>
        <v>editionParameters</v>
      </c>
      <c r="B616" t="str">
        <f>DICO_Complet!E615</f>
        <v>peerInstitutionId</v>
      </c>
      <c r="C616" t="str">
        <f t="shared" si="20"/>
        <v>edtnPrmtrs</v>
      </c>
      <c r="D616" t="str">
        <f t="shared" si="21"/>
        <v>prInstttnId</v>
      </c>
    </row>
    <row r="617" spans="1:4">
      <c r="A617" t="str">
        <f>DICO_Complet!D616</f>
        <v>editionParameters</v>
      </c>
      <c r="B617" t="str">
        <f>DICO_Complet!E616</f>
        <v>peerServiceAddress</v>
      </c>
      <c r="C617" t="str">
        <f t="shared" si="20"/>
        <v>edtnPrmtrs</v>
      </c>
      <c r="D617" t="str">
        <f t="shared" si="21"/>
        <v>prSrvcAddrss</v>
      </c>
    </row>
    <row r="618" spans="1:4">
      <c r="A618" t="str">
        <f>DICO_Complet!D617</f>
        <v>editionParameters</v>
      </c>
      <c r="B618" t="str">
        <f>DICO_Complet!E617</f>
        <v>postageOption</v>
      </c>
      <c r="C618" t="str">
        <f t="shared" si="20"/>
        <v>edtnPrmtrs</v>
      </c>
      <c r="D618" t="str">
        <f t="shared" si="21"/>
        <v>pstgOptn</v>
      </c>
    </row>
    <row r="619" spans="1:4">
      <c r="A619" t="str">
        <f>DICO_Complet!D618</f>
        <v>editionParameters</v>
      </c>
      <c r="B619" t="str">
        <f>DICO_Complet!E618</f>
        <v>postScriptum</v>
      </c>
      <c r="C619" t="str">
        <f t="shared" si="20"/>
        <v>edtnPrmtrs</v>
      </c>
      <c r="D619" t="str">
        <f t="shared" si="21"/>
        <v>pstScrptm</v>
      </c>
    </row>
    <row r="620" spans="1:4">
      <c r="A620" t="str">
        <f>DICO_Complet!D619</f>
        <v>editionParameters</v>
      </c>
      <c r="B620" t="str">
        <f>DICO_Complet!E619</f>
        <v>prepayedEnvelopeModelCode</v>
      </c>
      <c r="C620" t="str">
        <f t="shared" si="20"/>
        <v>edtnPrmtrs</v>
      </c>
      <c r="D620" t="str">
        <f t="shared" si="21"/>
        <v>prpdEnvlpMdlCd</v>
      </c>
    </row>
    <row r="621" spans="1:4">
      <c r="A621" t="str">
        <f>DICO_Complet!D620</f>
        <v>editionParameters</v>
      </c>
      <c r="B621" t="str">
        <f>DICO_Complet!E620</f>
        <v>previousLetterDate</v>
      </c>
      <c r="C621" t="str">
        <f t="shared" si="20"/>
        <v>edtnPrmtrs</v>
      </c>
      <c r="D621" t="str">
        <f t="shared" si="21"/>
        <v>prvsLttrDt</v>
      </c>
    </row>
    <row r="622" spans="1:4">
      <c r="A622" t="str">
        <f>DICO_Complet!D621</f>
        <v>editionParameters</v>
      </c>
      <c r="B622" t="str">
        <f>DICO_Complet!E621</f>
        <v>recipientPostalAddress</v>
      </c>
      <c r="C622" t="str">
        <f t="shared" si="20"/>
        <v>edtnPrmtrs</v>
      </c>
      <c r="D622" t="str">
        <f t="shared" si="21"/>
        <v>rcpntPstlAddrss</v>
      </c>
    </row>
    <row r="623" spans="1:4">
      <c r="A623" t="str">
        <f>DICO_Complet!D622</f>
        <v>editionParameters</v>
      </c>
      <c r="B623" t="str">
        <f>DICO_Complet!E622</f>
        <v>disputePaymentNature</v>
      </c>
      <c r="C623" t="str">
        <f t="shared" si="20"/>
        <v>edtnPrmtrs</v>
      </c>
      <c r="D623" t="str">
        <f t="shared" si="21"/>
        <v>dsptPmntNtr</v>
      </c>
    </row>
    <row r="624" spans="1:4">
      <c r="A624" t="str">
        <f>DICO_Complet!D623</f>
        <v>editionParameters</v>
      </c>
      <c r="B624" t="str">
        <f>DICO_Complet!E623</f>
        <v>requestedElement</v>
      </c>
      <c r="C624" t="str">
        <f t="shared" si="20"/>
        <v>edtnPrmtrs</v>
      </c>
      <c r="D624" t="str">
        <f t="shared" si="21"/>
        <v>rqstdElmnt</v>
      </c>
    </row>
    <row r="625" spans="1:4">
      <c r="A625" t="str">
        <f>DICO_Complet!D624</f>
        <v>editionParameters</v>
      </c>
      <c r="B625" t="str">
        <f>DICO_Complet!E624</f>
        <v>responseTime</v>
      </c>
      <c r="C625" t="str">
        <f t="shared" si="20"/>
        <v>edtnPrmtrs</v>
      </c>
      <c r="D625" t="str">
        <f t="shared" si="21"/>
        <v>rspnsTm</v>
      </c>
    </row>
    <row r="626" spans="1:4">
      <c r="A626" t="str">
        <f>DICO_Complet!D625</f>
        <v>editionParameters</v>
      </c>
      <c r="B626" t="str">
        <f>DICO_Complet!E625</f>
        <v>serviceName</v>
      </c>
      <c r="C626" t="str">
        <f t="shared" si="20"/>
        <v>edtnPrmtrs</v>
      </c>
      <c r="D626" t="str">
        <f t="shared" si="21"/>
        <v>srvcNm</v>
      </c>
    </row>
    <row r="627" spans="1:4">
      <c r="A627" t="str">
        <f>DICO_Complet!D626</f>
        <v>editionParameters</v>
      </c>
      <c r="B627" t="str">
        <f>DICO_Complet!E626</f>
        <v>serviceProviderBankContact</v>
      </c>
      <c r="C627" t="str">
        <f t="shared" si="20"/>
        <v>edtnPrmtrs</v>
      </c>
      <c r="D627" t="str">
        <f t="shared" si="21"/>
        <v>srvcPrvdrBnkCntct</v>
      </c>
    </row>
    <row r="628" spans="1:4">
      <c r="A628" t="str">
        <f>DICO_Complet!D627</f>
        <v>accountOwner</v>
      </c>
      <c r="B628" t="str">
        <f>DICO_Complet!E627</f>
        <v>birthCountryCode</v>
      </c>
      <c r="C628" t="str">
        <f t="shared" si="20"/>
        <v>accntOwnr</v>
      </c>
      <c r="D628" t="str">
        <f t="shared" si="21"/>
        <v>brthCntrCd</v>
      </c>
    </row>
    <row r="629" spans="1:4">
      <c r="A629" t="str">
        <f>DICO_Complet!D628</f>
        <v>accountOwner</v>
      </c>
      <c r="B629" t="str">
        <f>DICO_Complet!E628</f>
        <v>birthDate</v>
      </c>
      <c r="C629" t="str">
        <f t="shared" si="20"/>
        <v>accntOwnr</v>
      </c>
      <c r="D629" t="str">
        <f t="shared" si="21"/>
        <v>brthDt</v>
      </c>
    </row>
    <row r="630" spans="1:4">
      <c r="A630" t="str">
        <f>DICO_Complet!D629</f>
        <v>acquirer</v>
      </c>
      <c r="B630" t="str">
        <f>DICO_Complet!E629</f>
        <v>acquirerName</v>
      </c>
      <c r="C630" t="str">
        <f t="shared" si="20"/>
        <v>acqrr</v>
      </c>
      <c r="D630" t="str">
        <f t="shared" si="21"/>
        <v>acqrrNm</v>
      </c>
    </row>
    <row r="631" spans="1:4">
      <c r="A631" t="str">
        <f>DICO_Complet!D630</f>
        <v>acquirer</v>
      </c>
      <c r="B631" t="str">
        <f>DICO_Complet!E630</f>
        <v>acquirerReferenceIdentification</v>
      </c>
      <c r="C631" t="str">
        <f t="shared" si="20"/>
        <v>acqrr</v>
      </c>
      <c r="D631" t="str">
        <f t="shared" si="21"/>
        <v>acqrrRfrncIdntfctn</v>
      </c>
    </row>
    <row r="632" spans="1:4">
      <c r="A632" t="str">
        <f>DICO_Complet!D631</f>
        <v>acquirer</v>
      </c>
      <c r="B632" t="str">
        <f>DICO_Complet!E631</f>
        <v>acquirerSettlementCurrency</v>
      </c>
      <c r="C632" t="str">
        <f t="shared" si="20"/>
        <v>acqrr</v>
      </c>
      <c r="D632" t="str">
        <f t="shared" si="21"/>
        <v>acqrrSttlmntCrrnc</v>
      </c>
    </row>
    <row r="633" spans="1:4">
      <c r="A633" t="str">
        <f>DICO_Complet!D632</f>
        <v>acquirer</v>
      </c>
      <c r="B633" t="str">
        <f>DICO_Complet!E632</f>
        <v>backOfficeEmailAddress</v>
      </c>
      <c r="C633" t="str">
        <f t="shared" si="20"/>
        <v>acqrr</v>
      </c>
      <c r="D633" t="str">
        <f t="shared" si="21"/>
        <v>bckOffcEmlAddrss</v>
      </c>
    </row>
    <row r="634" spans="1:4">
      <c r="A634" t="str">
        <f>DICO_Complet!D633</f>
        <v>acquirer</v>
      </c>
      <c r="B634" t="str">
        <f>DICO_Complet!E633</f>
        <v>backOfficeFax</v>
      </c>
      <c r="C634" t="str">
        <f t="shared" si="20"/>
        <v>acqrr</v>
      </c>
      <c r="D634" t="str">
        <f t="shared" si="21"/>
        <v>bckOffcFx</v>
      </c>
    </row>
    <row r="635" spans="1:4">
      <c r="A635" t="str">
        <f>DICO_Complet!D634</f>
        <v>acquirer</v>
      </c>
      <c r="B635" t="str">
        <f>DICO_Complet!E634</f>
        <v>backOfficePhoneNumber</v>
      </c>
      <c r="C635" t="str">
        <f t="shared" si="20"/>
        <v>acqrr</v>
      </c>
      <c r="D635" t="str">
        <f t="shared" si="21"/>
        <v>bckOffcPhnNmbr</v>
      </c>
    </row>
    <row r="636" spans="1:4">
      <c r="A636" t="str">
        <f>DICO_Complet!D635</f>
        <v>acquirer</v>
      </c>
      <c r="B636" t="str">
        <f>DICO_Complet!E635</f>
        <v>backOfficePostalAddress</v>
      </c>
      <c r="C636" t="str">
        <f t="shared" si="20"/>
        <v>acqrr</v>
      </c>
      <c r="D636" t="str">
        <f t="shared" si="21"/>
        <v>bckOffcPstlAddrss</v>
      </c>
    </row>
    <row r="637" spans="1:4">
      <c r="A637" t="str">
        <f>DICO_Complet!D636</f>
        <v>acquirer</v>
      </c>
      <c r="B637" t="str">
        <f>DICO_Complet!E636</f>
        <v>countryName</v>
      </c>
      <c r="C637" t="str">
        <f t="shared" si="20"/>
        <v>acqrr</v>
      </c>
      <c r="D637" t="str">
        <f t="shared" si="21"/>
        <v>cntrNm</v>
      </c>
    </row>
    <row r="638" spans="1:4">
      <c r="A638" t="str">
        <f>DICO_Complet!D637</f>
        <v>acquirer</v>
      </c>
      <c r="B638" t="str">
        <f>DICO_Complet!E637</f>
        <v>countryReferenceTable</v>
      </c>
      <c r="C638" t="str">
        <f t="shared" si="20"/>
        <v>acqrr</v>
      </c>
      <c r="D638" t="str">
        <f t="shared" si="21"/>
        <v>cntrRfrncTbl</v>
      </c>
    </row>
    <row r="639" spans="1:4">
      <c r="A639" t="str">
        <f>DICO_Complet!D638</f>
        <v>acquirer</v>
      </c>
      <c r="B639" t="str">
        <f>DICO_Complet!E638</f>
        <v>currencyName</v>
      </c>
      <c r="C639" t="str">
        <f t="shared" si="20"/>
        <v>acqrr</v>
      </c>
      <c r="D639" t="str">
        <f t="shared" si="21"/>
        <v>crrncNm</v>
      </c>
    </row>
    <row r="640" spans="1:4">
      <c r="A640" t="str">
        <f>DICO_Complet!D639</f>
        <v>acquirer</v>
      </c>
      <c r="B640" t="str">
        <f>DICO_Complet!E639</f>
        <v>fullPostalAddress</v>
      </c>
      <c r="C640" t="str">
        <f t="shared" si="20"/>
        <v>acqrr</v>
      </c>
      <c r="D640" t="str">
        <f t="shared" si="21"/>
        <v>fllPstlAddrss</v>
      </c>
    </row>
    <row r="641" spans="1:4">
      <c r="A641" t="str">
        <f>DICO_Complet!D640</f>
        <v>acquirer</v>
      </c>
      <c r="B641" t="str">
        <f>DICO_Complet!E640</f>
        <v>institutionId</v>
      </c>
      <c r="C641" t="str">
        <f t="shared" si="20"/>
        <v>acqrr</v>
      </c>
      <c r="D641" t="str">
        <f t="shared" si="21"/>
        <v>instttnId</v>
      </c>
    </row>
    <row r="642" spans="1:4">
      <c r="A642" t="str">
        <f>DICO_Complet!D641</f>
        <v>acquirer</v>
      </c>
      <c r="B642" t="str">
        <f>DICO_Complet!E641</f>
        <v>institutionName</v>
      </c>
      <c r="C642" t="str">
        <f t="shared" si="20"/>
        <v>acqrr</v>
      </c>
      <c r="D642" t="str">
        <f t="shared" si="21"/>
        <v>instttnNm</v>
      </c>
    </row>
    <row r="643" spans="1:4">
      <c r="A643" t="str">
        <f>DICO_Complet!D642</f>
        <v>acquirer</v>
      </c>
      <c r="B643" t="str">
        <f>DICO_Complet!E642</f>
        <v>leadInstitutionId</v>
      </c>
      <c r="C643" t="str">
        <f t="shared" si="20"/>
        <v>acqrr</v>
      </c>
      <c r="D643" t="str">
        <f t="shared" si="21"/>
        <v>ldInstttnId</v>
      </c>
    </row>
    <row r="644" spans="1:4">
      <c r="A644" t="str">
        <f>DICO_Complet!D643</f>
        <v>acquirer</v>
      </c>
      <c r="B644" t="str">
        <f>DICO_Complet!E643</f>
        <v>leadInstitutionName</v>
      </c>
      <c r="C644" t="str">
        <f t="shared" ref="C644:C707" si="22">LEFT(A644,1)&amp;SUBSTITUTE(SUBSTITUTE(SUBSTITUTE(SUBSTITUTE(SUBSTITUTE(SUBSTITUTE(SUBSTITUTE(RIGHT(A644,LEN(A644)-1),"a"," "),"e"," "),"i"," "),"o"," "),"u"," "),"y"," ")," ","")</f>
        <v>acqrr</v>
      </c>
      <c r="D644" t="str">
        <f t="shared" ref="D644:D707" si="23">LEFT(B644,1)&amp;SUBSTITUTE(SUBSTITUTE(SUBSTITUTE(SUBSTITUTE(SUBSTITUTE(SUBSTITUTE(SUBSTITUTE(RIGHT(B644,LEN(B644)-1),"a"," "),"e"," "),"i"," "),"o"," "),"u"," "),"y"," ")," ","")</f>
        <v>ldInstttnNm</v>
      </c>
    </row>
    <row r="645" spans="1:4">
      <c r="A645" t="str">
        <f>DICO_Complet!D644</f>
        <v>acquirer</v>
      </c>
      <c r="B645" t="str">
        <f>DICO_Complet!E644</f>
        <v>optionalServicesSupported</v>
      </c>
      <c r="C645" t="str">
        <f t="shared" si="22"/>
        <v>acqrr</v>
      </c>
      <c r="D645" t="str">
        <f t="shared" si="23"/>
        <v>optnlSrvcsSpprtd</v>
      </c>
    </row>
    <row r="646" spans="1:4">
      <c r="A646" t="str">
        <f>DICO_Complet!D645</f>
        <v>acquirer</v>
      </c>
      <c r="B646" t="str">
        <f>DICO_Complet!E645</f>
        <v>peerMainMemberInstitutionId</v>
      </c>
      <c r="C646" t="str">
        <f t="shared" si="22"/>
        <v>acqrr</v>
      </c>
      <c r="D646" t="str">
        <f t="shared" si="23"/>
        <v>prMnMmbrInstttnId</v>
      </c>
    </row>
    <row r="647" spans="1:4">
      <c r="A647" t="str">
        <f>DICO_Complet!D646</f>
        <v>acquirer</v>
      </c>
      <c r="B647" t="str">
        <f>DICO_Complet!E646</f>
        <v>postalAddress</v>
      </c>
      <c r="C647" t="str">
        <f t="shared" si="22"/>
        <v>acqrr</v>
      </c>
      <c r="D647" t="str">
        <f t="shared" si="23"/>
        <v>pstlAddrss</v>
      </c>
    </row>
    <row r="648" spans="1:4">
      <c r="A648" t="str">
        <f>DICO_Complet!D647</f>
        <v>acquirer</v>
      </c>
      <c r="B648" t="str">
        <f>DICO_Complet!E647</f>
        <v>serviceSupportedPartialApprovalIndicator</v>
      </c>
      <c r="C648" t="str">
        <f t="shared" si="22"/>
        <v>acqrr</v>
      </c>
      <c r="D648" t="str">
        <f t="shared" si="23"/>
        <v>srvcSpprtdPrtlApprvlIndctr</v>
      </c>
    </row>
    <row r="649" spans="1:4">
      <c r="A649" t="str">
        <f>DICO_Complet!D648</f>
        <v>acquirer</v>
      </c>
      <c r="B649" t="str">
        <f>DICO_Complet!E648</f>
        <v>serviceSupportedPurchaseApprovalIndicator</v>
      </c>
      <c r="C649" t="str">
        <f t="shared" si="22"/>
        <v>acqrr</v>
      </c>
      <c r="D649" t="str">
        <f t="shared" si="23"/>
        <v>srvcSpprtdPrchsApprvlIndctr</v>
      </c>
    </row>
    <row r="650" spans="1:4">
      <c r="A650" t="str">
        <f>DICO_Complet!D649</f>
        <v>acquirer</v>
      </c>
      <c r="B650" t="str">
        <f>DICO_Complet!E649</f>
        <v>serviceSupportedReversalIndicator</v>
      </c>
      <c r="C650" t="str">
        <f t="shared" si="22"/>
        <v>acqrr</v>
      </c>
      <c r="D650" t="str">
        <f t="shared" si="23"/>
        <v>srvcSpprtdRvrslIndctr</v>
      </c>
    </row>
    <row r="651" spans="1:4">
      <c r="A651" t="str">
        <f>DICO_Complet!D650</f>
        <v>acquirer</v>
      </c>
      <c r="B651" t="str">
        <f>DICO_Complet!E650</f>
        <v>serviceSupportedSingleTapIndicator</v>
      </c>
      <c r="C651" t="str">
        <f t="shared" si="22"/>
        <v>acqrr</v>
      </c>
      <c r="D651" t="str">
        <f t="shared" si="23"/>
        <v>srvcSpprtdSnglTpIndctr</v>
      </c>
    </row>
    <row r="652" spans="1:4">
      <c r="A652" t="str">
        <f>DICO_Complet!D651</f>
        <v>card</v>
      </c>
      <c r="B652" t="str">
        <f>DICO_Complet!E651</f>
        <v>activationDateTime</v>
      </c>
      <c r="C652" t="str">
        <f t="shared" si="22"/>
        <v>crd</v>
      </c>
      <c r="D652" t="str">
        <f t="shared" si="23"/>
        <v>actvtnDtTm</v>
      </c>
    </row>
    <row r="653" spans="1:4">
      <c r="A653" t="str">
        <f>DICO_Complet!D652</f>
        <v>card</v>
      </c>
      <c r="B653" t="str">
        <f>DICO_Complet!E652</f>
        <v>alphaTestIndicator</v>
      </c>
      <c r="C653" t="str">
        <f t="shared" si="22"/>
        <v>crd</v>
      </c>
      <c r="D653" t="str">
        <f t="shared" si="23"/>
        <v>alphTstIndctr</v>
      </c>
    </row>
    <row r="654" spans="1:4">
      <c r="A654" t="str">
        <f>DICO_Complet!D653</f>
        <v>card</v>
      </c>
      <c r="B654" t="str">
        <f>DICO_Complet!E653</f>
        <v>applicationId</v>
      </c>
      <c r="C654" t="str">
        <f t="shared" si="22"/>
        <v>crd</v>
      </c>
      <c r="D654" t="str">
        <f t="shared" si="23"/>
        <v>applctnId</v>
      </c>
    </row>
    <row r="655" spans="1:4">
      <c r="A655" t="str">
        <f>DICO_Complet!D654</f>
        <v>card</v>
      </c>
      <c r="B655" t="str">
        <f>DICO_Complet!E654</f>
        <v>applicationInterchangeProfile</v>
      </c>
      <c r="C655" t="str">
        <f t="shared" si="22"/>
        <v>crd</v>
      </c>
      <c r="D655" t="str">
        <f t="shared" si="23"/>
        <v>applctnIntrchngPrfl</v>
      </c>
    </row>
    <row r="656" spans="1:4">
      <c r="A656" t="str">
        <f>DICO_Complet!D655</f>
        <v>card</v>
      </c>
      <c r="B656" t="str">
        <f>DICO_Complet!E655</f>
        <v>applicationUsageControl</v>
      </c>
      <c r="C656" t="str">
        <f t="shared" si="22"/>
        <v>crd</v>
      </c>
      <c r="D656" t="str">
        <f t="shared" si="23"/>
        <v>applctnUsgCntrl</v>
      </c>
    </row>
    <row r="657" spans="1:4">
      <c r="A657" t="str">
        <f>DICO_Complet!D656</f>
        <v>card</v>
      </c>
      <c r="B657" t="str">
        <f>DICO_Complet!E656</f>
        <v>billingAddress</v>
      </c>
      <c r="C657" t="str">
        <f t="shared" si="22"/>
        <v>crd</v>
      </c>
      <c r="D657" t="str">
        <f t="shared" si="23"/>
        <v>bllngAddrss</v>
      </c>
    </row>
    <row r="658" spans="1:4">
      <c r="A658" t="str">
        <f>DICO_Complet!D657</f>
        <v>card</v>
      </c>
      <c r="B658" t="str">
        <f>DICO_Complet!E657</f>
        <v>blockingDateTime</v>
      </c>
      <c r="C658" t="str">
        <f t="shared" si="22"/>
        <v>crd</v>
      </c>
      <c r="D658" t="str">
        <f t="shared" si="23"/>
        <v>blckngDtTm</v>
      </c>
    </row>
    <row r="659" spans="1:4">
      <c r="A659" t="str">
        <f>DICO_Complet!D658</f>
        <v>card</v>
      </c>
      <c r="B659" t="str">
        <f>DICO_Complet!E658</f>
        <v>cardApplication</v>
      </c>
      <c r="C659" t="str">
        <f t="shared" si="22"/>
        <v>crd</v>
      </c>
      <c r="D659" t="str">
        <f t="shared" si="23"/>
        <v>crdApplctn</v>
      </c>
    </row>
    <row r="660" spans="1:4">
      <c r="A660" t="str">
        <f>DICO_Complet!D659</f>
        <v>card</v>
      </c>
      <c r="B660" t="str">
        <f>DICO_Complet!E659</f>
        <v>cardBrand</v>
      </c>
      <c r="C660" t="str">
        <f t="shared" si="22"/>
        <v>crd</v>
      </c>
      <c r="D660" t="str">
        <f t="shared" si="23"/>
        <v>crdBrnd</v>
      </c>
    </row>
    <row r="661" spans="1:4">
      <c r="A661" t="str">
        <f>DICO_Complet!D660</f>
        <v>card</v>
      </c>
      <c r="B661" t="str">
        <f>DICO_Complet!E660</f>
        <v>cardDebitType</v>
      </c>
      <c r="C661" t="str">
        <f t="shared" si="22"/>
        <v>crd</v>
      </c>
      <c r="D661" t="str">
        <f t="shared" si="23"/>
        <v>crdDbtTp</v>
      </c>
    </row>
    <row r="662" spans="1:4">
      <c r="A662" t="str">
        <f>DICO_Complet!D661</f>
        <v>card</v>
      </c>
      <c r="B662" t="str">
        <f>DICO_Complet!E661</f>
        <v>cardDesignCode</v>
      </c>
      <c r="C662" t="str">
        <f t="shared" si="22"/>
        <v>crd</v>
      </c>
      <c r="D662" t="str">
        <f t="shared" si="23"/>
        <v>crdDsgnCd</v>
      </c>
    </row>
    <row r="663" spans="1:4">
      <c r="A663" t="str">
        <f>DICO_Complet!D662</f>
        <v>card</v>
      </c>
      <c r="B663" t="str">
        <f>DICO_Complet!E662</f>
        <v>cardholderPictureId</v>
      </c>
      <c r="C663" t="str">
        <f t="shared" si="22"/>
        <v>crd</v>
      </c>
      <c r="D663" t="str">
        <f t="shared" si="23"/>
        <v>crdhldrPctrId</v>
      </c>
    </row>
    <row r="664" spans="1:4">
      <c r="A664" t="str">
        <f>DICO_Complet!D663</f>
        <v>card</v>
      </c>
      <c r="B664" t="str">
        <f>DICO_Complet!E663</f>
        <v>cardId</v>
      </c>
      <c r="C664" t="str">
        <f t="shared" si="22"/>
        <v>crd</v>
      </c>
      <c r="D664" t="str">
        <f t="shared" si="23"/>
        <v>crdId</v>
      </c>
    </row>
    <row r="665" spans="1:4">
      <c r="A665" t="str">
        <f>DICO_Complet!D664</f>
        <v>card</v>
      </c>
      <c r="B665" t="str">
        <f>DICO_Complet!E664</f>
        <v>cardIssuerCountryZone</v>
      </c>
      <c r="C665" t="str">
        <f t="shared" si="22"/>
        <v>crd</v>
      </c>
      <c r="D665" t="str">
        <f t="shared" si="23"/>
        <v>crdIssrCntrZn</v>
      </c>
    </row>
    <row r="666" spans="1:4">
      <c r="A666" t="str">
        <f>DICO_Complet!D665</f>
        <v>card</v>
      </c>
      <c r="B666" t="str">
        <f>DICO_Complet!E665</f>
        <v>cardIssuerProductCode</v>
      </c>
      <c r="C666" t="str">
        <f t="shared" si="22"/>
        <v>crd</v>
      </c>
      <c r="D666" t="str">
        <f t="shared" si="23"/>
        <v>crdIssrPrdctCd</v>
      </c>
    </row>
    <row r="667" spans="1:4">
      <c r="A667" t="str">
        <f>DICO_Complet!D666</f>
        <v>card</v>
      </c>
      <c r="B667" t="str">
        <f>DICO_Complet!E666</f>
        <v>cardLabel</v>
      </c>
      <c r="C667" t="str">
        <f t="shared" si="22"/>
        <v>crd</v>
      </c>
      <c r="D667" t="str">
        <f t="shared" si="23"/>
        <v>crdLbl</v>
      </c>
    </row>
    <row r="668" spans="1:4">
      <c r="A668" t="str">
        <f>DICO_Complet!D667</f>
        <v>card</v>
      </c>
      <c r="B668" t="str">
        <f>DICO_Complet!E667</f>
        <v>cardProductClassLabel</v>
      </c>
      <c r="C668" t="str">
        <f t="shared" si="22"/>
        <v>crd</v>
      </c>
      <c r="D668" t="str">
        <f t="shared" si="23"/>
        <v>crdPrdctClssLbl</v>
      </c>
    </row>
    <row r="669" spans="1:4">
      <c r="A669" t="str">
        <f>DICO_Complet!D668</f>
        <v>card</v>
      </c>
      <c r="B669" t="str">
        <f>DICO_Complet!E668</f>
        <v>cardProductType</v>
      </c>
      <c r="C669" t="str">
        <f t="shared" si="22"/>
        <v>crd</v>
      </c>
      <c r="D669" t="str">
        <f t="shared" si="23"/>
        <v>crdPrdctTp</v>
      </c>
    </row>
    <row r="670" spans="1:4">
      <c r="A670" t="str">
        <f>DICO_Complet!D669</f>
        <v>card</v>
      </c>
      <c r="B670" t="str">
        <f>DICO_Complet!E669</f>
        <v>cardReplacementCode</v>
      </c>
      <c r="C670" t="str">
        <f t="shared" si="22"/>
        <v>crd</v>
      </c>
      <c r="D670" t="str">
        <f t="shared" si="23"/>
        <v>crdRplcmntCd</v>
      </c>
    </row>
    <row r="671" spans="1:4">
      <c r="A671" t="str">
        <f>DICO_Complet!D670</f>
        <v>card</v>
      </c>
      <c r="B671" t="str">
        <f>DICO_Complet!E670</f>
        <v>cardSchemeProductCode</v>
      </c>
      <c r="C671" t="str">
        <f t="shared" si="22"/>
        <v>crd</v>
      </c>
      <c r="D671" t="str">
        <f t="shared" si="23"/>
        <v>crdSchmPrdctCd</v>
      </c>
    </row>
    <row r="672" spans="1:4">
      <c r="A672" t="str">
        <f>DICO_Complet!D671</f>
        <v>card</v>
      </c>
      <c r="B672" t="str">
        <f>DICO_Complet!E671</f>
        <v>cardSecurityCodeIndicator</v>
      </c>
      <c r="C672" t="str">
        <f t="shared" si="22"/>
        <v>crd</v>
      </c>
      <c r="D672" t="str">
        <f t="shared" si="23"/>
        <v>crdScrtCdIndctr</v>
      </c>
    </row>
    <row r="673" spans="1:4">
      <c r="A673" t="str">
        <f>DICO_Complet!D672</f>
        <v>card</v>
      </c>
      <c r="B673" t="str">
        <f>DICO_Complet!E672</f>
        <v>cardSequenceNumber</v>
      </c>
      <c r="C673" t="str">
        <f t="shared" si="22"/>
        <v>crd</v>
      </c>
      <c r="D673" t="str">
        <f t="shared" si="23"/>
        <v>crdSqncNmbr</v>
      </c>
    </row>
    <row r="674" spans="1:4">
      <c r="A674" t="str">
        <f>DICO_Complet!D673</f>
        <v>card</v>
      </c>
      <c r="B674" t="str">
        <f>DICO_Complet!E673</f>
        <v>cardStatus</v>
      </c>
      <c r="C674" t="str">
        <f t="shared" si="22"/>
        <v>crd</v>
      </c>
      <c r="D674" t="str">
        <f t="shared" si="23"/>
        <v>crdStts</v>
      </c>
    </row>
    <row r="675" spans="1:4">
      <c r="A675" t="str">
        <f>DICO_Complet!D674</f>
        <v>card</v>
      </c>
      <c r="B675" t="str">
        <f>DICO_Complet!E674</f>
        <v>cardSupportType</v>
      </c>
      <c r="C675" t="str">
        <f t="shared" si="22"/>
        <v>crd</v>
      </c>
      <c r="D675" t="str">
        <f t="shared" si="23"/>
        <v>crdSpprtTp</v>
      </c>
    </row>
    <row r="676" spans="1:4">
      <c r="A676" t="str">
        <f>DICO_Complet!D675</f>
        <v>card</v>
      </c>
      <c r="B676" t="str">
        <f>DICO_Complet!E675</f>
        <v>cardType</v>
      </c>
      <c r="C676" t="str">
        <f t="shared" si="22"/>
        <v>crd</v>
      </c>
      <c r="D676" t="str">
        <f t="shared" si="23"/>
        <v>crdTp</v>
      </c>
    </row>
    <row r="677" spans="1:4">
      <c r="A677" t="str">
        <f>DICO_Complet!D676</f>
        <v>card</v>
      </c>
      <c r="B677" t="str">
        <f>DICO_Complet!E676</f>
        <v>chainingCardId</v>
      </c>
      <c r="C677" t="str">
        <f t="shared" si="22"/>
        <v>crd</v>
      </c>
      <c r="D677" t="str">
        <f t="shared" si="23"/>
        <v>chnngCrdId</v>
      </c>
    </row>
    <row r="678" spans="1:4">
      <c r="A678" t="str">
        <f>DICO_Complet!D677</f>
        <v>card</v>
      </c>
      <c r="B678" t="str">
        <f>DICO_Complet!E677</f>
        <v>chainingCardSequenceNumber</v>
      </c>
      <c r="C678" t="str">
        <f t="shared" si="22"/>
        <v>crd</v>
      </c>
      <c r="D678" t="str">
        <f t="shared" si="23"/>
        <v>chnngCrdSqncNmbr</v>
      </c>
    </row>
    <row r="679" spans="1:4">
      <c r="A679" t="str">
        <f>DICO_Complet!D678</f>
        <v>card</v>
      </c>
      <c r="B679" t="str">
        <f>DICO_Complet!E678</f>
        <v>chainingEncryptedPrimaryAccountNumber</v>
      </c>
      <c r="C679" t="str">
        <f t="shared" si="22"/>
        <v>crd</v>
      </c>
      <c r="D679" t="str">
        <f t="shared" si="23"/>
        <v>chnngEncrptdPrmrAccntNmbr</v>
      </c>
    </row>
    <row r="680" spans="1:4">
      <c r="A680" t="str">
        <f>DICO_Complet!D679</f>
        <v>card</v>
      </c>
      <c r="B680" t="str">
        <f>DICO_Complet!E679</f>
        <v>chainingExpiryDate</v>
      </c>
      <c r="C680" t="str">
        <f t="shared" si="22"/>
        <v>crd</v>
      </c>
      <c r="D680" t="str">
        <f t="shared" si="23"/>
        <v>chnngExprDt</v>
      </c>
    </row>
    <row r="681" spans="1:4">
      <c r="A681" t="str">
        <f>DICO_Complet!D680</f>
        <v>card</v>
      </c>
      <c r="B681" t="str">
        <f>DICO_Complet!E680</f>
        <v>chainingMaskedPrimaryAccountNumber</v>
      </c>
      <c r="C681" t="str">
        <f t="shared" si="22"/>
        <v>crd</v>
      </c>
      <c r="D681" t="str">
        <f t="shared" si="23"/>
        <v>chnngMskdPrmrAccntNmbr</v>
      </c>
    </row>
    <row r="682" spans="1:4">
      <c r="A682" t="str">
        <f>DICO_Complet!D681</f>
        <v>card</v>
      </c>
      <c r="B682" t="str">
        <f>DICO_Complet!E681</f>
        <v>chainingPersonalAccountNumberExternalInformation</v>
      </c>
      <c r="C682" t="str">
        <f t="shared" si="22"/>
        <v>crd</v>
      </c>
      <c r="D682" t="str">
        <f t="shared" si="23"/>
        <v>chnngPrsnlAccntNmbrExtrnlInfrmtn</v>
      </c>
    </row>
    <row r="683" spans="1:4">
      <c r="A683" t="str">
        <f>DICO_Complet!D682</f>
        <v>card</v>
      </c>
      <c r="B683" t="str">
        <f>DICO_Complet!E682</f>
        <v>chainingTokenPrimaryAccountNumber</v>
      </c>
      <c r="C683" t="str">
        <f t="shared" si="22"/>
        <v>crd</v>
      </c>
      <c r="D683" t="str">
        <f t="shared" si="23"/>
        <v>chnngTknPrmrAccntNmbr</v>
      </c>
    </row>
    <row r="684" spans="1:4">
      <c r="A684" t="str">
        <f>DICO_Complet!D683</f>
        <v>card</v>
      </c>
      <c r="B684" t="str">
        <f>DICO_Complet!E683</f>
        <v>chipComponentCode</v>
      </c>
      <c r="C684" t="str">
        <f t="shared" si="22"/>
        <v>crd</v>
      </c>
      <c r="D684" t="str">
        <f t="shared" si="23"/>
        <v>chpCmpnntCd</v>
      </c>
    </row>
    <row r="685" spans="1:4">
      <c r="A685" t="str">
        <f>DICO_Complet!D684</f>
        <v>card</v>
      </c>
      <c r="B685" t="str">
        <f>DICO_Complet!E684</f>
        <v>chipMaskCode</v>
      </c>
      <c r="C685" t="str">
        <f t="shared" si="22"/>
        <v>crd</v>
      </c>
      <c r="D685" t="str">
        <f t="shared" si="23"/>
        <v>chpMskCd</v>
      </c>
    </row>
    <row r="686" spans="1:4">
      <c r="A686" t="str">
        <f>DICO_Complet!D685</f>
        <v>card</v>
      </c>
      <c r="B686" t="str">
        <f>DICO_Complet!E685</f>
        <v>chipProfileCode</v>
      </c>
      <c r="C686" t="str">
        <f t="shared" si="22"/>
        <v>crd</v>
      </c>
      <c r="D686" t="str">
        <f t="shared" si="23"/>
        <v>chpPrflCd</v>
      </c>
    </row>
    <row r="687" spans="1:4">
      <c r="A687" t="str">
        <f>DICO_Complet!D686</f>
        <v>card</v>
      </c>
      <c r="B687" t="str">
        <f>DICO_Complet!E686</f>
        <v>chipTechnology</v>
      </c>
      <c r="C687" t="str">
        <f t="shared" si="22"/>
        <v>crd</v>
      </c>
      <c r="D687" t="str">
        <f t="shared" si="23"/>
        <v>chpTchnlg</v>
      </c>
    </row>
    <row r="688" spans="1:4">
      <c r="A688" t="str">
        <f>DICO_Complet!D687</f>
        <v>card</v>
      </c>
      <c r="B688" t="str">
        <f>DICO_Complet!E687</f>
        <v>chipVersion</v>
      </c>
      <c r="C688" t="str">
        <f t="shared" si="22"/>
        <v>crd</v>
      </c>
      <c r="D688" t="str">
        <f t="shared" si="23"/>
        <v>chpVrsn</v>
      </c>
    </row>
    <row r="689" spans="1:4">
      <c r="A689" t="str">
        <f>DICO_Complet!D688</f>
        <v>card</v>
      </c>
      <c r="B689" t="str">
        <f>DICO_Complet!E688</f>
        <v>coBrandedScheme</v>
      </c>
      <c r="C689" t="str">
        <f t="shared" si="22"/>
        <v>crd</v>
      </c>
      <c r="D689" t="str">
        <f t="shared" si="23"/>
        <v>cBrnddSchm</v>
      </c>
    </row>
    <row r="690" spans="1:4">
      <c r="A690" t="str">
        <f>DICO_Complet!D689</f>
        <v>card</v>
      </c>
      <c r="B690" t="str">
        <f>DICO_Complet!E689</f>
        <v>companyCode</v>
      </c>
      <c r="C690" t="str">
        <f t="shared" si="22"/>
        <v>crd</v>
      </c>
      <c r="D690" t="str">
        <f t="shared" si="23"/>
        <v>cmpnCd</v>
      </c>
    </row>
    <row r="691" spans="1:4">
      <c r="A691" t="str">
        <f>DICO_Complet!D690</f>
        <v>card</v>
      </c>
      <c r="B691" t="str">
        <f>DICO_Complet!E690</f>
        <v>contactlessDevice</v>
      </c>
      <c r="C691" t="str">
        <f t="shared" si="22"/>
        <v>crd</v>
      </c>
      <c r="D691" t="str">
        <f t="shared" si="23"/>
        <v>cntctlssDvc</v>
      </c>
    </row>
    <row r="692" spans="1:4">
      <c r="A692" t="str">
        <f>DICO_Complet!D691</f>
        <v>card</v>
      </c>
      <c r="B692" t="str">
        <f>DICO_Complet!E691</f>
        <v>contactlessPresenceOnChipIndicator</v>
      </c>
      <c r="C692" t="str">
        <f t="shared" si="22"/>
        <v>crd</v>
      </c>
      <c r="D692" t="str">
        <f t="shared" si="23"/>
        <v>cntctlssPrsncOnChpIndctr</v>
      </c>
    </row>
    <row r="693" spans="1:4">
      <c r="A693" t="str">
        <f>DICO_Complet!D692</f>
        <v>card</v>
      </c>
      <c r="B693" t="str">
        <f>DICO_Complet!E692</f>
        <v>countryCode</v>
      </c>
      <c r="C693" t="str">
        <f t="shared" si="22"/>
        <v>crd</v>
      </c>
      <c r="D693" t="str">
        <f t="shared" si="23"/>
        <v>cntrCd</v>
      </c>
    </row>
    <row r="694" spans="1:4">
      <c r="A694" t="str">
        <f>DICO_Complet!D693</f>
        <v>card</v>
      </c>
      <c r="B694" t="str">
        <f>DICO_Complet!E693</f>
        <v>creationDate</v>
      </c>
      <c r="C694" t="str">
        <f t="shared" si="22"/>
        <v>crd</v>
      </c>
      <c r="D694" t="str">
        <f t="shared" si="23"/>
        <v>crtnDt</v>
      </c>
    </row>
    <row r="695" spans="1:4">
      <c r="A695" t="str">
        <f>DICO_Complet!D694</f>
        <v>card</v>
      </c>
      <c r="B695" t="str">
        <f>DICO_Complet!E694</f>
        <v>customisedLineCode</v>
      </c>
      <c r="C695" t="str">
        <f t="shared" si="22"/>
        <v>crd</v>
      </c>
      <c r="D695" t="str">
        <f t="shared" si="23"/>
        <v>cstmsdLnCd</v>
      </c>
    </row>
    <row r="696" spans="1:4">
      <c r="A696" t="str">
        <f>DICO_Complet!D695</f>
        <v>card</v>
      </c>
      <c r="B696" t="str">
        <f>DICO_Complet!E695</f>
        <v>customisedLineIndex</v>
      </c>
      <c r="C696" t="str">
        <f t="shared" si="22"/>
        <v>crd</v>
      </c>
      <c r="D696" t="str">
        <f t="shared" si="23"/>
        <v>cstmsdLnIndx</v>
      </c>
    </row>
    <row r="697" spans="1:4">
      <c r="A697" t="str">
        <f>DICO_Complet!D696</f>
        <v>card</v>
      </c>
      <c r="B697" t="str">
        <f>DICO_Complet!E696</f>
        <v>customisedLineText</v>
      </c>
      <c r="C697" t="str">
        <f t="shared" si="22"/>
        <v>crd</v>
      </c>
      <c r="D697" t="str">
        <f t="shared" si="23"/>
        <v>cstmsdLnTxt</v>
      </c>
    </row>
    <row r="698" spans="1:4">
      <c r="A698" t="str">
        <f>DICO_Complet!D697</f>
        <v>card</v>
      </c>
      <c r="B698" t="str">
        <f>DICO_Complet!E697</f>
        <v>designSubscriptionIndicator</v>
      </c>
      <c r="C698" t="str">
        <f t="shared" si="22"/>
        <v>crd</v>
      </c>
      <c r="D698" t="str">
        <f t="shared" si="23"/>
        <v>dsgnSbscrptnIndctr</v>
      </c>
    </row>
    <row r="699" spans="1:4">
      <c r="A699" t="str">
        <f>DICO_Complet!D698</f>
        <v>card</v>
      </c>
      <c r="B699" t="str">
        <f>DICO_Complet!E698</f>
        <v>dynamicCardSecurityCodeIndicator</v>
      </c>
      <c r="C699" t="str">
        <f t="shared" si="22"/>
        <v>crd</v>
      </c>
      <c r="D699" t="str">
        <f t="shared" si="23"/>
        <v>dnmcCrdScrtCdIndctr</v>
      </c>
    </row>
    <row r="700" spans="1:4">
      <c r="A700" t="str">
        <f>DICO_Complet!D699</f>
        <v>card</v>
      </c>
      <c r="B700" t="str">
        <f>DICO_Complet!E699</f>
        <v>embossedComplementaryData</v>
      </c>
      <c r="C700" t="str">
        <f t="shared" si="22"/>
        <v>crd</v>
      </c>
      <c r="D700" t="str">
        <f t="shared" si="23"/>
        <v>embssdCmplmntrDt</v>
      </c>
    </row>
    <row r="701" spans="1:4">
      <c r="A701" t="str">
        <f>DICO_Complet!D700</f>
        <v>card</v>
      </c>
      <c r="B701" t="str">
        <f>DICO_Complet!E700</f>
        <v>embossedName</v>
      </c>
      <c r="C701" t="str">
        <f t="shared" si="22"/>
        <v>crd</v>
      </c>
      <c r="D701" t="str">
        <f t="shared" si="23"/>
        <v>embssdNm</v>
      </c>
    </row>
    <row r="702" spans="1:4">
      <c r="A702" t="str">
        <f>DICO_Complet!D701</f>
        <v>card</v>
      </c>
      <c r="B702" t="str">
        <f>DICO_Complet!E701</f>
        <v>embossedZone</v>
      </c>
      <c r="C702" t="str">
        <f t="shared" si="22"/>
        <v>crd</v>
      </c>
      <c r="D702" t="str">
        <f t="shared" si="23"/>
        <v>embssdZn</v>
      </c>
    </row>
    <row r="703" spans="1:4">
      <c r="A703" t="str">
        <f>DICO_Complet!D702</f>
        <v>card</v>
      </c>
      <c r="B703" t="str">
        <f>DICO_Complet!E702</f>
        <v>emvImplementationCode</v>
      </c>
      <c r="C703" t="str">
        <f t="shared" si="22"/>
        <v>crd</v>
      </c>
      <c r="D703" t="str">
        <f t="shared" si="23"/>
        <v>emvImplmnttnCd</v>
      </c>
    </row>
    <row r="704" spans="1:4">
      <c r="A704" t="str">
        <f>DICO_Complet!D703</f>
        <v>card</v>
      </c>
      <c r="B704" t="str">
        <f>DICO_Complet!E703</f>
        <v>encryptedPrimaryAccountNumber</v>
      </c>
      <c r="C704" t="str">
        <f t="shared" si="22"/>
        <v>crd</v>
      </c>
      <c r="D704" t="str">
        <f t="shared" si="23"/>
        <v>encrptdPrmrAccntNmbr</v>
      </c>
    </row>
    <row r="705" spans="1:4">
      <c r="A705" t="str">
        <f>DICO_Complet!D704</f>
        <v>card</v>
      </c>
      <c r="B705" t="str">
        <f>DICO_Complet!E704</f>
        <v>encryptedVirtualCardPrimaryAccountNumber</v>
      </c>
      <c r="C705" t="str">
        <f t="shared" si="22"/>
        <v>crd</v>
      </c>
      <c r="D705" t="str">
        <f t="shared" si="23"/>
        <v>encrptdVrtlCrdPrmrAccntNmbr</v>
      </c>
    </row>
    <row r="706" spans="1:4">
      <c r="A706" t="str">
        <f>DICO_Complet!D705</f>
        <v>card</v>
      </c>
      <c r="B706" t="str">
        <f>DICO_Complet!E705</f>
        <v>expiryDate</v>
      </c>
      <c r="C706" t="str">
        <f t="shared" si="22"/>
        <v>crd</v>
      </c>
      <c r="D706" t="str">
        <f t="shared" si="23"/>
        <v>exprDt</v>
      </c>
    </row>
    <row r="707" spans="1:4">
      <c r="A707" t="str">
        <f>DICO_Complet!D706</f>
        <v>card</v>
      </c>
      <c r="B707" t="str">
        <f>DICO_Complet!E706</f>
        <v>internalEntityId</v>
      </c>
      <c r="C707" t="str">
        <f t="shared" si="22"/>
        <v>crd</v>
      </c>
      <c r="D707" t="str">
        <f t="shared" si="23"/>
        <v>intrnlEnttId</v>
      </c>
    </row>
    <row r="708" spans="1:4">
      <c r="A708" t="str">
        <f>DICO_Complet!D707</f>
        <v>card</v>
      </c>
      <c r="B708" t="str">
        <f>DICO_Complet!E707</f>
        <v>internalPanAlias</v>
      </c>
      <c r="C708" t="str">
        <f t="shared" ref="C708:C731" si="24">LEFT(A708,1)&amp;SUBSTITUTE(SUBSTITUTE(SUBSTITUTE(SUBSTITUTE(SUBSTITUTE(SUBSTITUTE(SUBSTITUTE(RIGHT(A708,LEN(A708)-1),"a"," "),"e"," "),"i"," "),"o"," "),"u"," "),"y"," ")," ","")</f>
        <v>crd</v>
      </c>
      <c r="D708" t="str">
        <f t="shared" ref="D708:D731" si="25">LEFT(B708,1)&amp;SUBSTITUTE(SUBSTITUTE(SUBSTITUTE(SUBSTITUTE(SUBSTITUTE(SUBSTITUTE(SUBSTITUTE(RIGHT(B708,LEN(B708)-1),"a"," "),"e"," "),"i"," "),"o"," "),"u"," "),"y"," ")," ","")</f>
        <v>intrnlPnAls</v>
      </c>
    </row>
    <row r="709" spans="1:4">
      <c r="A709" t="str">
        <f>DICO_Complet!D708</f>
        <v>card</v>
      </c>
      <c r="B709" t="str">
        <f>DICO_Complet!E708</f>
        <v>issuerBIN</v>
      </c>
      <c r="C709" t="str">
        <f t="shared" si="24"/>
        <v>crd</v>
      </c>
      <c r="D709" t="str">
        <f t="shared" si="25"/>
        <v>issrBIN</v>
      </c>
    </row>
    <row r="710" spans="1:4">
      <c r="A710" t="str">
        <f>DICO_Complet!D709</f>
        <v>card</v>
      </c>
      <c r="B710" t="str">
        <f>DICO_Complet!E709</f>
        <v>issuerId</v>
      </c>
      <c r="C710" t="str">
        <f t="shared" si="24"/>
        <v>crd</v>
      </c>
      <c r="D710" t="str">
        <f t="shared" si="25"/>
        <v>issrId</v>
      </c>
    </row>
    <row r="711" spans="1:4">
      <c r="A711" t="str">
        <f>DICO_Complet!D710</f>
        <v>card</v>
      </c>
      <c r="B711" t="str">
        <f>DICO_Complet!E710</f>
        <v>issuerInstitutionId</v>
      </c>
      <c r="C711" t="str">
        <f t="shared" si="24"/>
        <v>crd</v>
      </c>
      <c r="D711" t="str">
        <f t="shared" si="25"/>
        <v>issrInstttnId</v>
      </c>
    </row>
    <row r="712" spans="1:4">
      <c r="A712" t="str">
        <f>DICO_Complet!D711</f>
        <v>card</v>
      </c>
      <c r="B712" t="str">
        <f>DICO_Complet!E711</f>
        <v>issuerInstitutionLabel</v>
      </c>
      <c r="C712" t="str">
        <f t="shared" si="24"/>
        <v>crd</v>
      </c>
      <c r="D712" t="str">
        <f t="shared" si="25"/>
        <v>issrInstttnLbl</v>
      </c>
    </row>
    <row r="713" spans="1:4">
      <c r="A713" t="str">
        <f>DICO_Complet!D712</f>
        <v>card</v>
      </c>
      <c r="B713" t="str">
        <f>DICO_Complet!E712</f>
        <v>issuerLeaderInstitutionId</v>
      </c>
      <c r="C713" t="str">
        <f t="shared" si="24"/>
        <v>crd</v>
      </c>
      <c r="D713" t="str">
        <f t="shared" si="25"/>
        <v>issrLdrInstttnId</v>
      </c>
    </row>
    <row r="714" spans="1:4">
      <c r="A714" t="str">
        <f>DICO_Complet!D713</f>
        <v>card</v>
      </c>
      <c r="B714" t="str">
        <f>DICO_Complet!E713</f>
        <v>issuerLeaderInstitutionLabel</v>
      </c>
      <c r="C714" t="str">
        <f t="shared" si="24"/>
        <v>crd</v>
      </c>
      <c r="D714" t="str">
        <f t="shared" si="25"/>
        <v>issrLdrInstttnLbl</v>
      </c>
    </row>
    <row r="715" spans="1:4">
      <c r="A715" t="str">
        <f>DICO_Complet!D714</f>
        <v>card</v>
      </c>
      <c r="B715" t="str">
        <f>DICO_Complet!E714</f>
        <v>issuerScript</v>
      </c>
      <c r="C715" t="str">
        <f t="shared" si="24"/>
        <v>crd</v>
      </c>
      <c r="D715" t="str">
        <f t="shared" si="25"/>
        <v>issrScrpt</v>
      </c>
    </row>
    <row r="716" spans="1:4">
      <c r="A716" t="str">
        <f>DICO_Complet!D715</f>
        <v>card</v>
      </c>
      <c r="B716" t="str">
        <f>DICO_Complet!E715</f>
        <v>issuerScriptCampaignIdentifier</v>
      </c>
      <c r="C716" t="str">
        <f t="shared" si="24"/>
        <v>crd</v>
      </c>
      <c r="D716" t="str">
        <f t="shared" si="25"/>
        <v>issrScrptCmpgnIdntfr</v>
      </c>
    </row>
    <row r="717" spans="1:4">
      <c r="A717" t="str">
        <f>DICO_Complet!D716</f>
        <v>card</v>
      </c>
      <c r="B717" t="str">
        <f>DICO_Complet!E716</f>
        <v>issuerScriptCommands</v>
      </c>
      <c r="C717" t="str">
        <f t="shared" si="24"/>
        <v>crd</v>
      </c>
      <c r="D717" t="str">
        <f t="shared" si="25"/>
        <v>issrScrptCmmnds</v>
      </c>
    </row>
    <row r="718" spans="1:4">
      <c r="A718" t="str">
        <f>DICO_Complet!D717</f>
        <v>card</v>
      </c>
      <c r="B718" t="str">
        <f>DICO_Complet!E717</f>
        <v>issuerScriptId</v>
      </c>
      <c r="C718" t="str">
        <f t="shared" si="24"/>
        <v>crd</v>
      </c>
      <c r="D718" t="str">
        <f t="shared" si="25"/>
        <v>issrScrptId</v>
      </c>
    </row>
    <row r="719" spans="1:4">
      <c r="A719" t="str">
        <f>DICO_Complet!D718</f>
        <v>card</v>
      </c>
      <c r="B719" t="str">
        <f>DICO_Complet!E718</f>
        <v>issuerScriptModelId</v>
      </c>
      <c r="C719" t="str">
        <f t="shared" si="24"/>
        <v>crd</v>
      </c>
      <c r="D719" t="str">
        <f t="shared" si="25"/>
        <v>issrScrptMdlId</v>
      </c>
    </row>
    <row r="720" spans="1:4">
      <c r="A720" t="str">
        <f>DICO_Complet!D719</f>
        <v>card</v>
      </c>
      <c r="B720" t="str">
        <f>DICO_Complet!E719</f>
        <v>issuerScriptPriority</v>
      </c>
      <c r="C720" t="str">
        <f t="shared" si="24"/>
        <v>crd</v>
      </c>
      <c r="D720" t="str">
        <f t="shared" si="25"/>
        <v>issrScrptPrrt</v>
      </c>
    </row>
    <row r="721" spans="1:4">
      <c r="A721" t="str">
        <f>DICO_Complet!D720</f>
        <v>card</v>
      </c>
      <c r="B721" t="str">
        <f>DICO_Complet!E720</f>
        <v>issuerScriptReference</v>
      </c>
      <c r="C721" t="str">
        <f t="shared" si="24"/>
        <v>crd</v>
      </c>
      <c r="D721" t="str">
        <f t="shared" si="25"/>
        <v>issrScrptRfrnc</v>
      </c>
    </row>
    <row r="722" spans="1:4">
      <c r="A722" t="str">
        <f>DICO_Complet!D721</f>
        <v>card</v>
      </c>
      <c r="B722" t="str">
        <f>DICO_Complet!E721</f>
        <v>issuerScriptSendingCounter</v>
      </c>
      <c r="C722" t="str">
        <f t="shared" si="24"/>
        <v>crd</v>
      </c>
      <c r="D722" t="str">
        <f t="shared" si="25"/>
        <v>issrScrptSndngCntr</v>
      </c>
    </row>
    <row r="723" spans="1:4">
      <c r="A723" t="str">
        <f>DICO_Complet!D722</f>
        <v>card</v>
      </c>
      <c r="B723" t="str">
        <f>DICO_Complet!E722</f>
        <v>issuerScriptStatusCode</v>
      </c>
      <c r="C723" t="str">
        <f t="shared" si="24"/>
        <v>crd</v>
      </c>
      <c r="D723" t="str">
        <f t="shared" si="25"/>
        <v>issrScrptSttsCd</v>
      </c>
    </row>
    <row r="724" spans="1:4">
      <c r="A724" t="str">
        <f>DICO_Complet!D723</f>
        <v>card</v>
      </c>
      <c r="B724" t="str">
        <f>DICO_Complet!E723</f>
        <v>leaderInstitutionAcronym</v>
      </c>
      <c r="C724" t="str">
        <f t="shared" si="24"/>
        <v>crd</v>
      </c>
      <c r="D724" t="str">
        <f t="shared" si="25"/>
        <v>ldrInstttnAcrnm</v>
      </c>
    </row>
    <row r="725" spans="1:4">
      <c r="A725" t="str">
        <f>DICO_Complet!D724</f>
        <v>card</v>
      </c>
      <c r="B725" t="str">
        <f>DICO_Complet!E724</f>
        <v>lostOrStolenDateTime</v>
      </c>
      <c r="C725" t="str">
        <f t="shared" si="24"/>
        <v>crd</v>
      </c>
      <c r="D725" t="str">
        <f t="shared" si="25"/>
        <v>lstOrStlnDtTm</v>
      </c>
    </row>
    <row r="726" spans="1:4">
      <c r="A726" t="str">
        <f>DICO_Complet!D725</f>
        <v>card</v>
      </c>
      <c r="B726" t="str">
        <f>DICO_Complet!E725</f>
        <v>mainMemberInstitutionId</v>
      </c>
      <c r="C726" t="str">
        <f t="shared" si="24"/>
        <v>crd</v>
      </c>
      <c r="D726" t="str">
        <f t="shared" si="25"/>
        <v>mnMmbrInstttnId</v>
      </c>
    </row>
    <row r="727" spans="1:4">
      <c r="A727" t="str">
        <f>DICO_Complet!D726</f>
        <v>card</v>
      </c>
      <c r="B727" t="str">
        <f>DICO_Complet!E726</f>
        <v>manufacturingBackground</v>
      </c>
      <c r="C727" t="str">
        <f t="shared" si="24"/>
        <v>crd</v>
      </c>
      <c r="D727" t="str">
        <f t="shared" si="25"/>
        <v>mnfctrngBckgrnd</v>
      </c>
    </row>
    <row r="728" spans="1:4">
      <c r="A728" t="str">
        <f>DICO_Complet!D727</f>
        <v>card</v>
      </c>
      <c r="B728" t="str">
        <f>DICO_Complet!E727</f>
        <v>manufacturingReasonCode</v>
      </c>
      <c r="C728" t="str">
        <f t="shared" si="24"/>
        <v>crd</v>
      </c>
      <c r="D728" t="str">
        <f t="shared" si="25"/>
        <v>mnfctrngRsnCd</v>
      </c>
    </row>
    <row r="729" spans="1:4">
      <c r="A729" t="str">
        <f>DICO_Complet!D728</f>
        <v>card</v>
      </c>
      <c r="B729" t="str">
        <f>DICO_Complet!E728</f>
        <v>manufacturingRequestForecastDateTime</v>
      </c>
      <c r="C729" t="str">
        <f t="shared" si="24"/>
        <v>crd</v>
      </c>
      <c r="D729" t="str">
        <f t="shared" si="25"/>
        <v>mnfctrngRqstFrcstDtTm</v>
      </c>
    </row>
    <row r="730" spans="1:4">
      <c r="A730" t="str">
        <f>DICO_Complet!D729</f>
        <v>card</v>
      </c>
      <c r="B730" t="str">
        <f>DICO_Complet!E729</f>
        <v>manufacturingRequestRealDateTime</v>
      </c>
      <c r="C730" t="str">
        <f t="shared" si="24"/>
        <v>crd</v>
      </c>
      <c r="D730" t="str">
        <f t="shared" si="25"/>
        <v>mnfctrngRqstRlDtTm</v>
      </c>
    </row>
    <row r="731" spans="1:4">
      <c r="A731" t="str">
        <f>DICO_Complet!D730</f>
        <v>card</v>
      </c>
      <c r="B731" t="str">
        <f>DICO_Complet!E730</f>
        <v>manufacturingStatus</v>
      </c>
      <c r="C731" t="str">
        <f t="shared" si="24"/>
        <v>crd</v>
      </c>
      <c r="D731" t="str">
        <f t="shared" si="25"/>
        <v>mnfctrngStts</v>
      </c>
    </row>
    <row r="732" spans="1:4">
      <c r="A732" t="str">
        <f>DICO_Complet!D731</f>
        <v>card</v>
      </c>
      <c r="B732" t="str">
        <f>DICO_Complet!E731</f>
        <v>maskedPrimaryAccountNumber</v>
      </c>
      <c r="C732" t="str">
        <f t="shared" ref="C732:C763" si="26">LEFT(A732,1)&amp;SUBSTITUTE(SUBSTITUTE(SUBSTITUTE(SUBSTITUTE(SUBSTITUTE(SUBSTITUTE(SUBSTITUTE(RIGHT(A732,LEN(A732)-1),"a"," "),"e"," "),"i"," "),"o"," "),"u"," "),"y"," ")," ","")</f>
        <v>crd</v>
      </c>
      <c r="D732" t="str">
        <f t="shared" ref="D732:D763" si="27">LEFT(B732,1)&amp;SUBSTITUTE(SUBSTITUTE(SUBSTITUTE(SUBSTITUTE(SUBSTITUTE(SUBSTITUTE(SUBSTITUTE(RIGHT(B732,LEN(B732)-1),"a"," "),"e"," "),"i"," "),"o"," "),"u"," "),"y"," ")," ","")</f>
        <v>mskdPrmrAccntNmbr</v>
      </c>
    </row>
    <row r="733" spans="1:4">
      <c r="A733" t="str">
        <f>DICO_Complet!D732</f>
        <v>card</v>
      </c>
      <c r="B733" t="str">
        <f>DICO_Complet!E732</f>
        <v>maskedTrack1</v>
      </c>
      <c r="C733" t="str">
        <f t="shared" si="26"/>
        <v>crd</v>
      </c>
      <c r="D733" t="str">
        <f t="shared" si="27"/>
        <v>mskdTrck1</v>
      </c>
    </row>
    <row r="734" spans="1:4">
      <c r="A734" t="str">
        <f>DICO_Complet!D733</f>
        <v>card</v>
      </c>
      <c r="B734" t="str">
        <f>DICO_Complet!E733</f>
        <v>maskedTrack2</v>
      </c>
      <c r="C734" t="str">
        <f t="shared" si="26"/>
        <v>crd</v>
      </c>
      <c r="D734" t="str">
        <f t="shared" si="27"/>
        <v>mskdTrck2</v>
      </c>
    </row>
    <row r="735" spans="1:4">
      <c r="A735" t="str">
        <f>DICO_Complet!D734</f>
        <v>card</v>
      </c>
      <c r="B735" t="str">
        <f>DICO_Complet!E734</f>
        <v>maskedTrack2EquivalentData</v>
      </c>
      <c r="C735" t="str">
        <f t="shared" si="26"/>
        <v>crd</v>
      </c>
      <c r="D735" t="str">
        <f t="shared" si="27"/>
        <v>mskdTrck2EqvlntDt</v>
      </c>
    </row>
    <row r="736" spans="1:4">
      <c r="A736" t="str">
        <f>DICO_Complet!D735</f>
        <v>card</v>
      </c>
      <c r="B736" t="str">
        <f>DICO_Complet!E735</f>
        <v>mastercardProduct</v>
      </c>
      <c r="C736" t="str">
        <f t="shared" si="26"/>
        <v>crd</v>
      </c>
      <c r="D736" t="str">
        <f t="shared" si="27"/>
        <v>mstrcrdPrdct</v>
      </c>
    </row>
    <row r="737" spans="1:4">
      <c r="A737" t="str">
        <f>DICO_Complet!D736</f>
        <v>card</v>
      </c>
      <c r="B737" t="str">
        <f>DICO_Complet!E736</f>
        <v>mastercardProgram</v>
      </c>
      <c r="C737" t="str">
        <f t="shared" si="26"/>
        <v>crd</v>
      </c>
      <c r="D737" t="str">
        <f t="shared" si="27"/>
        <v>mstrcrdPrgrm</v>
      </c>
    </row>
    <row r="738" spans="1:4">
      <c r="A738" t="str">
        <f>DICO_Complet!D737</f>
        <v>card</v>
      </c>
      <c r="B738" t="str">
        <f>DICO_Complet!E737</f>
        <v>oppositionDate</v>
      </c>
      <c r="C738" t="str">
        <f t="shared" si="26"/>
        <v>crd</v>
      </c>
      <c r="D738" t="str">
        <f t="shared" si="27"/>
        <v>oppstnDt</v>
      </c>
    </row>
    <row r="739" spans="1:4">
      <c r="A739" t="str">
        <f>DICO_Complet!D738</f>
        <v>card</v>
      </c>
      <c r="B739" t="str">
        <f>DICO_Complet!E738</f>
        <v>panFourLastDigits</v>
      </c>
      <c r="C739" t="str">
        <f t="shared" si="26"/>
        <v>crd</v>
      </c>
      <c r="D739" t="str">
        <f t="shared" si="27"/>
        <v>pnFrLstDgts</v>
      </c>
    </row>
    <row r="740" spans="1:4">
      <c r="A740" t="str">
        <f>DICO_Complet!D739</f>
        <v>card</v>
      </c>
      <c r="B740" t="str">
        <f>DICO_Complet!E739</f>
        <v>paymentAccountReference</v>
      </c>
      <c r="C740" t="str">
        <f t="shared" si="26"/>
        <v>crd</v>
      </c>
      <c r="D740" t="str">
        <f t="shared" si="27"/>
        <v>pmntAccntRfrnc</v>
      </c>
    </row>
    <row r="741" spans="1:4">
      <c r="A741" t="str">
        <f>DICO_Complet!D740</f>
        <v>card</v>
      </c>
      <c r="B741" t="str">
        <f>DICO_Complet!E740</f>
        <v>personalAccountNumberExternalInformation</v>
      </c>
      <c r="C741" t="str">
        <f t="shared" si="26"/>
        <v>crd</v>
      </c>
      <c r="D741" t="str">
        <f t="shared" si="27"/>
        <v>prsnlAccntNmbrExtrnlInfrmtn</v>
      </c>
    </row>
    <row r="742" spans="1:4">
      <c r="A742" t="str">
        <f>DICO_Complet!D741</f>
        <v>card</v>
      </c>
      <c r="B742" t="str">
        <f>DICO_Complet!E741</f>
        <v>primaryAccountNumber</v>
      </c>
      <c r="C742" t="str">
        <f t="shared" si="26"/>
        <v>crd</v>
      </c>
      <c r="D742" t="str">
        <f t="shared" si="27"/>
        <v>prmrAccntNmbr</v>
      </c>
    </row>
    <row r="743" spans="1:4">
      <c r="A743" t="str">
        <f>DICO_Complet!D742</f>
        <v>card</v>
      </c>
      <c r="B743" t="str">
        <f>DICO_Complet!E742</f>
        <v>primaryAccountNumberId</v>
      </c>
      <c r="C743" t="str">
        <f t="shared" si="26"/>
        <v>crd</v>
      </c>
      <c r="D743" t="str">
        <f t="shared" si="27"/>
        <v>prmrAccntNmbrId</v>
      </c>
    </row>
    <row r="744" spans="1:4">
      <c r="A744" t="str">
        <f>DICO_Complet!D743</f>
        <v>card</v>
      </c>
      <c r="B744" t="str">
        <f>DICO_Complet!E743</f>
        <v>primaryAccountNumberLength</v>
      </c>
      <c r="C744" t="str">
        <f t="shared" si="26"/>
        <v>crd</v>
      </c>
      <c r="D744" t="str">
        <f t="shared" si="27"/>
        <v>prmrAccntNmbrLngth</v>
      </c>
    </row>
    <row r="745" spans="1:4">
      <c r="A745" t="str">
        <f>DICO_Complet!D744</f>
        <v>card</v>
      </c>
      <c r="B745" t="str">
        <f>DICO_Complet!E744</f>
        <v>priorityRank</v>
      </c>
      <c r="C745" t="str">
        <f t="shared" si="26"/>
        <v>crd</v>
      </c>
      <c r="D745" t="str">
        <f t="shared" si="27"/>
        <v>prrtRnk</v>
      </c>
    </row>
    <row r="746" spans="1:4">
      <c r="A746" t="str">
        <f>DICO_Complet!D745</f>
        <v>card</v>
      </c>
      <c r="B746" t="str">
        <f>DICO_Complet!E745</f>
        <v>processorCardData</v>
      </c>
      <c r="C746" t="str">
        <f t="shared" si="26"/>
        <v>crd</v>
      </c>
      <c r="D746" t="str">
        <f t="shared" si="27"/>
        <v>prcssrCrdDt</v>
      </c>
    </row>
    <row r="747" spans="1:4">
      <c r="A747" t="str">
        <f>DICO_Complet!D746</f>
        <v>card</v>
      </c>
      <c r="B747" t="str">
        <f>DICO_Complet!E746</f>
        <v>processorIssuerData</v>
      </c>
      <c r="C747" t="str">
        <f t="shared" si="26"/>
        <v>crd</v>
      </c>
      <c r="D747" t="str">
        <f t="shared" si="27"/>
        <v>prcssrIssrDt</v>
      </c>
    </row>
    <row r="748" spans="1:4">
      <c r="A748" t="str">
        <f>DICO_Complet!D747</f>
        <v>card</v>
      </c>
      <c r="B748" t="str">
        <f>DICO_Complet!E747</f>
        <v>productCode</v>
      </c>
      <c r="C748" t="str">
        <f t="shared" si="26"/>
        <v>crd</v>
      </c>
      <c r="D748" t="str">
        <f t="shared" si="27"/>
        <v>prdctCd</v>
      </c>
    </row>
    <row r="749" spans="1:4">
      <c r="A749" t="str">
        <f>DICO_Complet!D748</f>
        <v>card</v>
      </c>
      <c r="B749" t="str">
        <f>DICO_Complet!E748</f>
        <v>remanufacturingReasonCode</v>
      </c>
      <c r="C749" t="str">
        <f t="shared" si="26"/>
        <v>crd</v>
      </c>
      <c r="D749" t="str">
        <f t="shared" si="27"/>
        <v>rmnfctrngRsnCd</v>
      </c>
    </row>
    <row r="750" spans="1:4">
      <c r="A750" t="str">
        <f>DICO_Complet!D749</f>
        <v>card</v>
      </c>
      <c r="B750" t="str">
        <f>DICO_Complet!E749</f>
        <v>replacementMaskedPrimaryAccountNumber</v>
      </c>
      <c r="C750" t="str">
        <f t="shared" si="26"/>
        <v>crd</v>
      </c>
      <c r="D750" t="str">
        <f t="shared" si="27"/>
        <v>rplcmntMskdPrmrAccntNmbr</v>
      </c>
    </row>
    <row r="751" spans="1:4">
      <c r="A751" t="str">
        <f>DICO_Complet!D750</f>
        <v>card</v>
      </c>
      <c r="B751" t="str">
        <f>DICO_Complet!E750</f>
        <v>secretCodeMethod</v>
      </c>
      <c r="C751" t="str">
        <f t="shared" si="26"/>
        <v>crd</v>
      </c>
      <c r="D751" t="str">
        <f t="shared" si="27"/>
        <v>scrtCdMthd</v>
      </c>
    </row>
    <row r="752" spans="1:4">
      <c r="A752" t="str">
        <f>DICO_Complet!D751</f>
        <v>card</v>
      </c>
      <c r="B752" t="str">
        <f>DICO_Complet!E751</f>
        <v>serviceCode</v>
      </c>
      <c r="C752" t="str">
        <f t="shared" si="26"/>
        <v>crd</v>
      </c>
      <c r="D752" t="str">
        <f t="shared" si="27"/>
        <v>srvcCd</v>
      </c>
    </row>
    <row r="753" spans="1:4">
      <c r="A753" t="str">
        <f>DICO_Complet!D752</f>
        <v>card</v>
      </c>
      <c r="B753" t="str">
        <f>DICO_Complet!E752</f>
        <v>standardBackground</v>
      </c>
      <c r="C753" t="str">
        <f t="shared" si="26"/>
        <v>crd</v>
      </c>
      <c r="D753" t="str">
        <f t="shared" si="27"/>
        <v>stndrdBckgrnd</v>
      </c>
    </row>
    <row r="754" spans="1:4">
      <c r="A754" t="str">
        <f>DICO_Complet!D753</f>
        <v>card</v>
      </c>
      <c r="B754" t="str">
        <f>DICO_Complet!E753</f>
        <v>supplementZone1</v>
      </c>
      <c r="C754" t="str">
        <f t="shared" si="26"/>
        <v>crd</v>
      </c>
      <c r="D754" t="str">
        <f t="shared" si="27"/>
        <v>spplmntZn1</v>
      </c>
    </row>
    <row r="755" spans="1:4">
      <c r="A755" t="str">
        <f>DICO_Complet!D754</f>
        <v>card</v>
      </c>
      <c r="B755" t="str">
        <f>DICO_Complet!E754</f>
        <v>supplementZone2</v>
      </c>
      <c r="C755" t="str">
        <f t="shared" si="26"/>
        <v>crd</v>
      </c>
      <c r="D755" t="str">
        <f t="shared" si="27"/>
        <v>spplmntZn2</v>
      </c>
    </row>
    <row r="756" spans="1:4">
      <c r="A756" t="str">
        <f>DICO_Complet!D755</f>
        <v>card</v>
      </c>
      <c r="B756" t="str">
        <f>DICO_Complet!E755</f>
        <v>technology</v>
      </c>
      <c r="C756" t="str">
        <f t="shared" si="26"/>
        <v>crd</v>
      </c>
      <c r="D756" t="str">
        <f t="shared" si="27"/>
        <v>tchnlg</v>
      </c>
    </row>
    <row r="757" spans="1:4">
      <c r="A757" t="str">
        <f>DICO_Complet!D756</f>
        <v>card</v>
      </c>
      <c r="B757" t="str">
        <f>DICO_Complet!E756</f>
        <v>track1</v>
      </c>
      <c r="C757" t="str">
        <f t="shared" si="26"/>
        <v>crd</v>
      </c>
      <c r="D757" t="str">
        <f t="shared" si="27"/>
        <v>trck1</v>
      </c>
    </row>
    <row r="758" spans="1:4">
      <c r="A758" t="str">
        <f>DICO_Complet!D757</f>
        <v>card</v>
      </c>
      <c r="B758" t="str">
        <f>DICO_Complet!E757</f>
        <v>track2</v>
      </c>
      <c r="C758" t="str">
        <f t="shared" si="26"/>
        <v>crd</v>
      </c>
      <c r="D758" t="str">
        <f t="shared" si="27"/>
        <v>trck2</v>
      </c>
    </row>
    <row r="759" spans="1:4">
      <c r="A759" t="str">
        <f>DICO_Complet!D758</f>
        <v>card</v>
      </c>
      <c r="B759" t="str">
        <f>DICO_Complet!E758</f>
        <v>track2EquivalentData</v>
      </c>
      <c r="C759" t="str">
        <f t="shared" si="26"/>
        <v>crd</v>
      </c>
      <c r="D759" t="str">
        <f t="shared" si="27"/>
        <v>trck2EqvlntDt</v>
      </c>
    </row>
    <row r="760" spans="1:4">
      <c r="A760" t="str">
        <f>DICO_Complet!D759</f>
        <v>card</v>
      </c>
      <c r="B760" t="str">
        <f>DICO_Complet!E759</f>
        <v>virtualCardPrimaryAccountNumber</v>
      </c>
      <c r="C760" t="str">
        <f t="shared" si="26"/>
        <v>crd</v>
      </c>
      <c r="D760" t="str">
        <f t="shared" si="27"/>
        <v>vrtlCrdPrmrAccntNmbr</v>
      </c>
    </row>
    <row r="761" spans="1:4">
      <c r="A761" t="str">
        <f>DICO_Complet!D760</f>
        <v>cardAgreement</v>
      </c>
      <c r="B761" t="str">
        <f>DICO_Complet!E760</f>
        <v>additionalInformationZone</v>
      </c>
      <c r="C761" t="str">
        <f t="shared" si="26"/>
        <v>crdAgrmnt</v>
      </c>
      <c r="D761" t="str">
        <f t="shared" si="27"/>
        <v>addtnlInfrmtnZn</v>
      </c>
    </row>
    <row r="762" spans="1:4">
      <c r="A762" t="str">
        <f>DICO_Complet!D761</f>
        <v>cardAgreement</v>
      </c>
      <c r="B762" t="str">
        <f>DICO_Complet!E761</f>
        <v>cardAgreementAccountId</v>
      </c>
      <c r="C762" t="str">
        <f t="shared" si="26"/>
        <v>crdAgrmnt</v>
      </c>
      <c r="D762" t="str">
        <f t="shared" si="27"/>
        <v>crdAgrmntAccntId</v>
      </c>
    </row>
    <row r="763" spans="1:4">
      <c r="A763" t="str">
        <f>DICO_Complet!D762</f>
        <v>cardAgreement</v>
      </c>
      <c r="B763" t="str">
        <f>DICO_Complet!E762</f>
        <v>cardAgreementAccountNature</v>
      </c>
      <c r="C763" t="str">
        <f t="shared" si="26"/>
        <v>crdAgrmnt</v>
      </c>
      <c r="D763" t="str">
        <f t="shared" si="27"/>
        <v>crdAgrmntAccntNtr</v>
      </c>
    </row>
    <row r="764" spans="1:4">
      <c r="A764" t="str">
        <f>DICO_Complet!D763</f>
        <v>cardAgreement</v>
      </c>
      <c r="B764" t="str">
        <f>DICO_Complet!E763</f>
        <v>cardAgreementEntityId</v>
      </c>
      <c r="C764" t="str">
        <f t="shared" ref="C764:C795" si="28">LEFT(A764,1)&amp;SUBSTITUTE(SUBSTITUTE(SUBSTITUTE(SUBSTITUTE(SUBSTITUTE(SUBSTITUTE(SUBSTITUTE(RIGHT(A764,LEN(A764)-1),"a"," "),"e"," "),"i"," "),"o"," "),"u"," "),"y"," ")," ","")</f>
        <v>crdAgrmnt</v>
      </c>
      <c r="D764" t="str">
        <f t="shared" ref="D764:D795" si="29">LEFT(B764,1)&amp;SUBSTITUTE(SUBSTITUTE(SUBSTITUTE(SUBSTITUTE(SUBSTITUTE(SUBSTITUTE(SUBSTITUTE(RIGHT(B764,LEN(B764)-1),"a"," "),"e"," "),"i"," "),"o"," "),"u"," "),"y"," ")," ","")</f>
        <v>crdAgrmntEnttId</v>
      </c>
    </row>
    <row r="765" spans="1:4">
      <c r="A765" t="str">
        <f>DICO_Complet!D764</f>
        <v>cardAgreement</v>
      </c>
      <c r="B765" t="str">
        <f>DICO_Complet!E764</f>
        <v>cardAgreementEntityName</v>
      </c>
      <c r="C765" t="str">
        <f t="shared" si="28"/>
        <v>crdAgrmnt</v>
      </c>
      <c r="D765" t="str">
        <f t="shared" si="29"/>
        <v>crdAgrmntEnttNm</v>
      </c>
    </row>
    <row r="766" spans="1:4">
      <c r="A766" t="str">
        <f>DICO_Complet!D765</f>
        <v>cardAgreement</v>
      </c>
      <c r="B766" t="str">
        <f>DICO_Complet!E765</f>
        <v>cardAgreementEntityPostalAddress</v>
      </c>
      <c r="C766" t="str">
        <f t="shared" si="28"/>
        <v>crdAgrmnt</v>
      </c>
      <c r="D766" t="str">
        <f t="shared" si="29"/>
        <v>crdAgrmntEnttPstlAddrss</v>
      </c>
    </row>
    <row r="767" spans="1:4">
      <c r="A767" t="str">
        <f>DICO_Complet!D766</f>
        <v>cardAgreement</v>
      </c>
      <c r="B767" t="str">
        <f>DICO_Complet!E766</f>
        <v>cardAgreementId</v>
      </c>
      <c r="C767" t="str">
        <f t="shared" si="28"/>
        <v>crdAgrmnt</v>
      </c>
      <c r="D767" t="str">
        <f t="shared" si="29"/>
        <v>crdAgrmntId</v>
      </c>
    </row>
    <row r="768" spans="1:4">
      <c r="A768" t="str">
        <f>DICO_Complet!D767</f>
        <v>cardAgreement</v>
      </c>
      <c r="B768" t="str">
        <f>DICO_Complet!E767</f>
        <v>cardAgreementStatus</v>
      </c>
      <c r="C768" t="str">
        <f t="shared" si="28"/>
        <v>crdAgrmnt</v>
      </c>
      <c r="D768" t="str">
        <f t="shared" si="29"/>
        <v>crdAgrmntStts</v>
      </c>
    </row>
    <row r="769" spans="1:4">
      <c r="A769" t="str">
        <f>DICO_Complet!D768</f>
        <v>cardAgreement</v>
      </c>
      <c r="B769" t="str">
        <f>DICO_Complet!E768</f>
        <v>chainingCardAgreementId</v>
      </c>
      <c r="C769" t="str">
        <f t="shared" si="28"/>
        <v>crdAgrmnt</v>
      </c>
      <c r="D769" t="str">
        <f t="shared" si="29"/>
        <v>chnngCrdAgrmntId</v>
      </c>
    </row>
    <row r="770" spans="1:4">
      <c r="A770" t="str">
        <f>DICO_Complet!D769</f>
        <v>cardAgreement</v>
      </c>
      <c r="B770" t="str">
        <f>DICO_Complet!E769</f>
        <v>deferredCalendarCode</v>
      </c>
      <c r="C770" t="str">
        <f t="shared" si="28"/>
        <v>crdAgrmnt</v>
      </c>
      <c r="D770" t="str">
        <f t="shared" si="29"/>
        <v>dfrrdClndrCd</v>
      </c>
    </row>
    <row r="771" spans="1:4">
      <c r="A771" t="str">
        <f>DICO_Complet!D770</f>
        <v>cardAgreement</v>
      </c>
      <c r="B771" t="str">
        <f>DICO_Complet!E770</f>
        <v>ownerCivility</v>
      </c>
      <c r="C771" t="str">
        <f t="shared" si="28"/>
        <v>crdAgrmnt</v>
      </c>
      <c r="D771" t="str">
        <f t="shared" si="29"/>
        <v>ownrCvlt</v>
      </c>
    </row>
    <row r="772" spans="1:4">
      <c r="A772" t="str">
        <f>DICO_Complet!D771</f>
        <v>cardAgreement</v>
      </c>
      <c r="B772" t="str">
        <f>DICO_Complet!E771</f>
        <v>ownerCompanyName</v>
      </c>
      <c r="C772" t="str">
        <f t="shared" si="28"/>
        <v>crdAgrmnt</v>
      </c>
      <c r="D772" t="str">
        <f t="shared" si="29"/>
        <v>ownrCmpnNm</v>
      </c>
    </row>
    <row r="773" spans="1:4">
      <c r="A773" t="str">
        <f>DICO_Complet!D772</f>
        <v>cardAgreement</v>
      </c>
      <c r="B773" t="str">
        <f>DICO_Complet!E772</f>
        <v>ownerFirstName</v>
      </c>
      <c r="C773" t="str">
        <f t="shared" si="28"/>
        <v>crdAgrmnt</v>
      </c>
      <c r="D773" t="str">
        <f t="shared" si="29"/>
        <v>ownrFrstNm</v>
      </c>
    </row>
    <row r="774" spans="1:4">
      <c r="A774" t="str">
        <f>DICO_Complet!D773</f>
        <v>cardAgreement</v>
      </c>
      <c r="B774" t="str">
        <f>DICO_Complet!E773</f>
        <v>ownerId</v>
      </c>
      <c r="C774" t="str">
        <f t="shared" si="28"/>
        <v>crdAgrmnt</v>
      </c>
      <c r="D774" t="str">
        <f t="shared" si="29"/>
        <v>ownrId</v>
      </c>
    </row>
    <row r="775" spans="1:4">
      <c r="A775" t="str">
        <f>DICO_Complet!D774</f>
        <v>cardAgreement</v>
      </c>
      <c r="B775" t="str">
        <f>DICO_Complet!E774</f>
        <v>ownerLastName</v>
      </c>
      <c r="C775" t="str">
        <f t="shared" si="28"/>
        <v>crdAgrmnt</v>
      </c>
      <c r="D775" t="str">
        <f t="shared" si="29"/>
        <v>ownrLstNm</v>
      </c>
    </row>
    <row r="776" spans="1:4">
      <c r="A776" t="str">
        <f>DICO_Complet!D775</f>
        <v>cardAgreement</v>
      </c>
      <c r="B776" t="str">
        <f>DICO_Complet!E775</f>
        <v>ownerPostalAddress</v>
      </c>
      <c r="C776" t="str">
        <f t="shared" si="28"/>
        <v>crdAgrmnt</v>
      </c>
      <c r="D776" t="str">
        <f t="shared" si="29"/>
        <v>ownrPstlAddrss</v>
      </c>
    </row>
    <row r="777" spans="1:4">
      <c r="A777" t="str">
        <f>DICO_Complet!D776</f>
        <v>cardAgreement</v>
      </c>
      <c r="B777" t="str">
        <f>DICO_Complet!E776</f>
        <v>taskId</v>
      </c>
      <c r="C777" t="str">
        <f t="shared" si="28"/>
        <v>crdAgrmnt</v>
      </c>
      <c r="D777" t="str">
        <f t="shared" si="29"/>
        <v>tskId</v>
      </c>
    </row>
    <row r="778" spans="1:4">
      <c r="A778" t="str">
        <f>DICO_Complet!D777</f>
        <v>cardFee</v>
      </c>
      <c r="B778" t="str">
        <f>DICO_Complet!E777</f>
        <v>baseAmount</v>
      </c>
      <c r="C778" t="str">
        <f t="shared" si="28"/>
        <v>crdF</v>
      </c>
      <c r="D778" t="str">
        <f t="shared" si="29"/>
        <v>bsAmnt</v>
      </c>
    </row>
    <row r="779" spans="1:4">
      <c r="A779" t="str">
        <f>DICO_Complet!D778</f>
        <v>cardFee</v>
      </c>
      <c r="B779" t="str">
        <f>DICO_Complet!E778</f>
        <v>calculationMethod</v>
      </c>
      <c r="C779" t="str">
        <f t="shared" si="28"/>
        <v>crdF</v>
      </c>
      <c r="D779" t="str">
        <f t="shared" si="29"/>
        <v>clcltnMthd</v>
      </c>
    </row>
    <row r="780" spans="1:4">
      <c r="A780" t="str">
        <f>DICO_Complet!D779</f>
        <v>cardFee</v>
      </c>
      <c r="B780" t="str">
        <f>DICO_Complet!E779</f>
        <v>cardFeeId</v>
      </c>
      <c r="C780" t="str">
        <f t="shared" si="28"/>
        <v>crdF</v>
      </c>
      <c r="D780" t="str">
        <f t="shared" si="29"/>
        <v>crdFId</v>
      </c>
    </row>
    <row r="781" spans="1:4">
      <c r="A781" t="str">
        <f>DICO_Complet!D780</f>
        <v>cardFee</v>
      </c>
      <c r="B781" t="str">
        <f>DICO_Complet!E780</f>
        <v>creationDateTime</v>
      </c>
      <c r="C781" t="str">
        <f t="shared" si="28"/>
        <v>crdF</v>
      </c>
      <c r="D781" t="str">
        <f t="shared" si="29"/>
        <v>crtnDtTm</v>
      </c>
    </row>
    <row r="782" spans="1:4">
      <c r="A782" t="str">
        <f>DICO_Complet!D781</f>
        <v>cardFee</v>
      </c>
      <c r="B782" t="str">
        <f>DICO_Complet!E781</f>
        <v>exemptionReason</v>
      </c>
      <c r="C782" t="str">
        <f t="shared" si="28"/>
        <v>crdF</v>
      </c>
      <c r="D782" t="str">
        <f t="shared" si="29"/>
        <v>exmptnRsn</v>
      </c>
    </row>
    <row r="783" spans="1:4">
      <c r="A783" t="str">
        <f>DICO_Complet!D782</f>
        <v>cardFee</v>
      </c>
      <c r="B783" t="str">
        <f>DICO_Complet!E782</f>
        <v>firstPeriodCalculationCode</v>
      </c>
      <c r="C783" t="str">
        <f t="shared" si="28"/>
        <v>crdF</v>
      </c>
      <c r="D783" t="str">
        <f t="shared" si="29"/>
        <v>frstPrdClcltnCd</v>
      </c>
    </row>
    <row r="784" spans="1:4">
      <c r="A784" t="str">
        <f>DICO_Complet!D783</f>
        <v>cardFee</v>
      </c>
      <c r="B784" t="str">
        <f>DICO_Complet!E783</f>
        <v>lastPeriodCalculationCode</v>
      </c>
      <c r="C784" t="str">
        <f t="shared" si="28"/>
        <v>crdF</v>
      </c>
      <c r="D784" t="str">
        <f t="shared" si="29"/>
        <v>lstPrdClcltnCd</v>
      </c>
    </row>
    <row r="785" spans="1:4">
      <c r="A785" t="str">
        <f>DICO_Complet!D784</f>
        <v>cardFee</v>
      </c>
      <c r="B785" t="str">
        <f>DICO_Complet!E784</f>
        <v>negotiationNature</v>
      </c>
      <c r="C785" t="str">
        <f t="shared" si="28"/>
        <v>crdF</v>
      </c>
      <c r="D785" t="str">
        <f t="shared" si="29"/>
        <v>ngttnNtr</v>
      </c>
    </row>
    <row r="786" spans="1:4">
      <c r="A786" t="str">
        <f>DICO_Complet!D785</f>
        <v>cardFee</v>
      </c>
      <c r="B786" t="str">
        <f>DICO_Complet!E785</f>
        <v>payableAmount</v>
      </c>
      <c r="C786" t="str">
        <f t="shared" si="28"/>
        <v>crdF</v>
      </c>
      <c r="D786" t="str">
        <f t="shared" si="29"/>
        <v>pblAmnt</v>
      </c>
    </row>
    <row r="787" spans="1:4">
      <c r="A787" t="str">
        <f>DICO_Complet!D786</f>
        <v>cardFee</v>
      </c>
      <c r="B787" t="str">
        <f>DICO_Complet!E786</f>
        <v>periodEndDate</v>
      </c>
      <c r="C787" t="str">
        <f t="shared" si="28"/>
        <v>crdF</v>
      </c>
      <c r="D787" t="str">
        <f t="shared" si="29"/>
        <v>prdEndDt</v>
      </c>
    </row>
    <row r="788" spans="1:4">
      <c r="A788" t="str">
        <f>DICO_Complet!D787</f>
        <v>cardFee</v>
      </c>
      <c r="B788" t="str">
        <f>DICO_Complet!E787</f>
        <v>periodStartDate</v>
      </c>
      <c r="C788" t="str">
        <f t="shared" si="28"/>
        <v>crdF</v>
      </c>
      <c r="D788" t="str">
        <f t="shared" si="29"/>
        <v>prdStrtDt</v>
      </c>
    </row>
    <row r="789" spans="1:4">
      <c r="A789" t="str">
        <f>DICO_Complet!D788</f>
        <v>cardFee</v>
      </c>
      <c r="B789" t="str">
        <f>DICO_Complet!E788</f>
        <v>referenceDate</v>
      </c>
      <c r="C789" t="str">
        <f t="shared" si="28"/>
        <v>crdF</v>
      </c>
      <c r="D789" t="str">
        <f t="shared" si="29"/>
        <v>rfrncDt</v>
      </c>
    </row>
    <row r="790" spans="1:4">
      <c r="A790" t="str">
        <f>DICO_Complet!D789</f>
        <v>cardFee</v>
      </c>
      <c r="B790" t="str">
        <f>DICO_Complet!E789</f>
        <v>settlementDate</v>
      </c>
      <c r="C790" t="str">
        <f t="shared" si="28"/>
        <v>crdF</v>
      </c>
      <c r="D790" t="str">
        <f t="shared" si="29"/>
        <v>sttlmntDt</v>
      </c>
    </row>
    <row r="791" spans="1:4">
      <c r="A791" t="str">
        <f>DICO_Complet!D790</f>
        <v>cardFee</v>
      </c>
      <c r="B791" t="str">
        <f>DICO_Complet!E790</f>
        <v>standardAmount</v>
      </c>
      <c r="C791" t="str">
        <f t="shared" si="28"/>
        <v>crdF</v>
      </c>
      <c r="D791" t="str">
        <f t="shared" si="29"/>
        <v>stndrdAmnt</v>
      </c>
    </row>
    <row r="792" spans="1:4">
      <c r="A792" t="str">
        <f>DICO_Complet!D791</f>
        <v>cardFee</v>
      </c>
      <c r="B792" t="str">
        <f>DICO_Complet!E791</f>
        <v>standardRate</v>
      </c>
      <c r="C792" t="str">
        <f t="shared" si="28"/>
        <v>crdF</v>
      </c>
      <c r="D792" t="str">
        <f t="shared" si="29"/>
        <v>stndrdRt</v>
      </c>
    </row>
    <row r="793" spans="1:4">
      <c r="A793" t="str">
        <f>DICO_Complet!D792</f>
        <v>cardholder</v>
      </c>
      <c r="B793" t="str">
        <f>DICO_Complet!E792</f>
        <v>birthCountryCode</v>
      </c>
      <c r="C793" t="str">
        <f t="shared" si="28"/>
        <v>crdhldr</v>
      </c>
      <c r="D793" t="str">
        <f t="shared" si="29"/>
        <v>brthCntrCd</v>
      </c>
    </row>
    <row r="794" spans="1:4">
      <c r="A794" t="str">
        <f>DICO_Complet!D793</f>
        <v>cardholder</v>
      </c>
      <c r="B794" t="str">
        <f>DICO_Complet!E793</f>
        <v>birthPlace</v>
      </c>
      <c r="C794" t="str">
        <f t="shared" si="28"/>
        <v>crdhldr</v>
      </c>
      <c r="D794" t="str">
        <f t="shared" si="29"/>
        <v>brthPlc</v>
      </c>
    </row>
    <row r="795" spans="1:4">
      <c r="A795" t="str">
        <f>DICO_Complet!D794</f>
        <v>cardholder</v>
      </c>
      <c r="B795" t="str">
        <f>DICO_Complet!E794</f>
        <v>cardholderId</v>
      </c>
      <c r="C795" t="str">
        <f t="shared" si="28"/>
        <v>crdhldr</v>
      </c>
      <c r="D795" t="str">
        <f t="shared" si="29"/>
        <v>crdhldrId</v>
      </c>
    </row>
    <row r="796" spans="1:4">
      <c r="A796" t="str">
        <f>DICO_Complet!D795</f>
        <v>cardholder</v>
      </c>
      <c r="B796" t="str">
        <f>DICO_Complet!E795</f>
        <v>cellPhone</v>
      </c>
      <c r="C796" t="str">
        <f t="shared" ref="C796:C827" si="30">LEFT(A796,1)&amp;SUBSTITUTE(SUBSTITUTE(SUBSTITUTE(SUBSTITUTE(SUBSTITUTE(SUBSTITUTE(SUBSTITUTE(RIGHT(A796,LEN(A796)-1),"a"," "),"e"," "),"i"," "),"o"," "),"u"," "),"y"," ")," ","")</f>
        <v>crdhldr</v>
      </c>
      <c r="D796" t="str">
        <f t="shared" ref="D796:D827" si="31">LEFT(B796,1)&amp;SUBSTITUTE(SUBSTITUTE(SUBSTITUTE(SUBSTITUTE(SUBSTITUTE(SUBSTITUTE(SUBSTITUTE(RIGHT(B796,LEN(B796)-1),"a"," "),"e"," "),"i"," "),"o"," "),"u"," "),"y"," ")," ","")</f>
        <v>cllPhn</v>
      </c>
    </row>
    <row r="797" spans="1:4">
      <c r="A797" t="str">
        <f>DICO_Complet!D796</f>
        <v>cardholder</v>
      </c>
      <c r="B797" t="str">
        <f>DICO_Complet!E796</f>
        <v>civility</v>
      </c>
      <c r="C797" t="str">
        <f t="shared" si="30"/>
        <v>crdhldr</v>
      </c>
      <c r="D797" t="str">
        <f t="shared" si="31"/>
        <v>cvlt</v>
      </c>
    </row>
    <row r="798" spans="1:4">
      <c r="A798" t="str">
        <f>DICO_Complet!D797</f>
        <v>cardholder</v>
      </c>
      <c r="B798" t="str">
        <f>DICO_Complet!E797</f>
        <v>countryCode</v>
      </c>
      <c r="C798" t="str">
        <f t="shared" si="30"/>
        <v>crdhldr</v>
      </c>
      <c r="D798" t="str">
        <f t="shared" si="31"/>
        <v>cntrCd</v>
      </c>
    </row>
    <row r="799" spans="1:4">
      <c r="A799" t="str">
        <f>DICO_Complet!D798</f>
        <v>cardholder</v>
      </c>
      <c r="B799" t="str">
        <f>DICO_Complet!E798</f>
        <v>creditReserveContractNumber</v>
      </c>
      <c r="C799" t="str">
        <f t="shared" si="30"/>
        <v>crdhldr</v>
      </c>
      <c r="D799" t="str">
        <f t="shared" si="31"/>
        <v>crdtRsrvCntrctNmbr</v>
      </c>
    </row>
    <row r="800" spans="1:4">
      <c r="A800" t="str">
        <f>DICO_Complet!D799</f>
        <v>cardholder</v>
      </c>
      <c r="B800" t="str">
        <f>DICO_Complet!E799</f>
        <v>dateOfBirth</v>
      </c>
      <c r="C800" t="str">
        <f t="shared" si="30"/>
        <v>crdhldr</v>
      </c>
      <c r="D800" t="str">
        <f t="shared" si="31"/>
        <v>dtOfBrth</v>
      </c>
    </row>
    <row r="801" spans="1:4">
      <c r="A801" t="str">
        <f>DICO_Complet!D800</f>
        <v>cardholder</v>
      </c>
      <c r="B801" t="str">
        <f>DICO_Complet!E800</f>
        <v>email</v>
      </c>
      <c r="C801" t="str">
        <f t="shared" si="30"/>
        <v>crdhldr</v>
      </c>
      <c r="D801" t="str">
        <f t="shared" si="31"/>
        <v>eml</v>
      </c>
    </row>
    <row r="802" spans="1:4">
      <c r="A802" t="str">
        <f>DICO_Complet!D801</f>
        <v>cardholder</v>
      </c>
      <c r="B802" t="str">
        <f>DICO_Complet!E801</f>
        <v>firstName</v>
      </c>
      <c r="C802" t="str">
        <f t="shared" si="30"/>
        <v>crdhldr</v>
      </c>
      <c r="D802" t="str">
        <f t="shared" si="31"/>
        <v>frstNm</v>
      </c>
    </row>
    <row r="803" spans="1:4">
      <c r="A803" t="str">
        <f>DICO_Complet!D802</f>
        <v>cardholder</v>
      </c>
      <c r="B803" t="str">
        <f>DICO_Complet!E802</f>
        <v>gender</v>
      </c>
      <c r="C803" t="str">
        <f t="shared" si="30"/>
        <v>crdhldr</v>
      </c>
      <c r="D803" t="str">
        <f t="shared" si="31"/>
        <v>gndr</v>
      </c>
    </row>
    <row r="804" spans="1:4">
      <c r="A804" t="str">
        <f>DICO_Complet!D803</f>
        <v>cardholder</v>
      </c>
      <c r="B804" t="str">
        <f>DICO_Complet!E803</f>
        <v>insuredIndicator</v>
      </c>
      <c r="C804" t="str">
        <f t="shared" si="30"/>
        <v>crdhldr</v>
      </c>
      <c r="D804" t="str">
        <f t="shared" si="31"/>
        <v>insrdIndctr</v>
      </c>
    </row>
    <row r="805" spans="1:4">
      <c r="A805" t="str">
        <f>DICO_Complet!D804</f>
        <v>cardholder</v>
      </c>
      <c r="B805" t="str">
        <f>DICO_Complet!E804</f>
        <v>lastName</v>
      </c>
      <c r="C805" t="str">
        <f t="shared" si="30"/>
        <v>crdhldr</v>
      </c>
      <c r="D805" t="str">
        <f t="shared" si="31"/>
        <v>lstNm</v>
      </c>
    </row>
    <row r="806" spans="1:4">
      <c r="A806" t="str">
        <f>DICO_Complet!D805</f>
        <v>cardholder</v>
      </c>
      <c r="B806" t="str">
        <f>DICO_Complet!E805</f>
        <v>localLanguageCode</v>
      </c>
      <c r="C806" t="str">
        <f t="shared" si="30"/>
        <v>crdhldr</v>
      </c>
      <c r="D806" t="str">
        <f t="shared" si="31"/>
        <v>lclLnggCd</v>
      </c>
    </row>
    <row r="807" spans="1:4">
      <c r="A807" t="str">
        <f>DICO_Complet!D806</f>
        <v>cardholder</v>
      </c>
      <c r="B807" t="str">
        <f>DICO_Complet!E806</f>
        <v>middleName</v>
      </c>
      <c r="C807" t="str">
        <f t="shared" si="30"/>
        <v>crdhldr</v>
      </c>
      <c r="D807" t="str">
        <f t="shared" si="31"/>
        <v>mddlNm</v>
      </c>
    </row>
    <row r="808" spans="1:4">
      <c r="A808" t="str">
        <f>DICO_Complet!D807</f>
        <v>cardholder</v>
      </c>
      <c r="B808" t="str">
        <f>DICO_Complet!E807</f>
        <v>phoneNumber</v>
      </c>
      <c r="C808" t="str">
        <f t="shared" si="30"/>
        <v>crdhldr</v>
      </c>
      <c r="D808" t="str">
        <f t="shared" si="31"/>
        <v>phnNmbr</v>
      </c>
    </row>
    <row r="809" spans="1:4">
      <c r="A809" t="str">
        <f>DICO_Complet!D808</f>
        <v>cardholder</v>
      </c>
      <c r="B809" t="str">
        <f>DICO_Complet!E808</f>
        <v>postalAddress</v>
      </c>
      <c r="C809" t="str">
        <f t="shared" si="30"/>
        <v>crdhldr</v>
      </c>
      <c r="D809" t="str">
        <f t="shared" si="31"/>
        <v>pstlAddrss</v>
      </c>
    </row>
    <row r="810" spans="1:4">
      <c r="A810" t="str">
        <f>DICO_Complet!D809</f>
        <v>cardholder</v>
      </c>
      <c r="B810" t="str">
        <f>DICO_Complet!E809</f>
        <v>proPhone</v>
      </c>
      <c r="C810" t="str">
        <f t="shared" si="30"/>
        <v>crdhldr</v>
      </c>
      <c r="D810" t="str">
        <f t="shared" si="31"/>
        <v>prPhn</v>
      </c>
    </row>
    <row r="811" spans="1:4">
      <c r="A811" t="str">
        <f>DICO_Complet!D810</f>
        <v>cardholder</v>
      </c>
      <c r="B811" t="str">
        <f>DICO_Complet!E810</f>
        <v>responsibilityLevel</v>
      </c>
      <c r="C811" t="str">
        <f t="shared" si="30"/>
        <v>crdhldr</v>
      </c>
      <c r="D811" t="str">
        <f t="shared" si="31"/>
        <v>rspnsbltLvl</v>
      </c>
    </row>
    <row r="812" spans="1:4">
      <c r="A812" t="str">
        <f>DICO_Complet!D811</f>
        <v>cardholder</v>
      </c>
      <c r="B812" t="str">
        <f>DICO_Complet!E811</f>
        <v>secondaryPostalAddress</v>
      </c>
      <c r="C812" t="str">
        <f t="shared" si="30"/>
        <v>crdhldr</v>
      </c>
      <c r="D812" t="str">
        <f t="shared" si="31"/>
        <v>scndrPstlAddrss</v>
      </c>
    </row>
    <row r="813" spans="1:4">
      <c r="A813" t="str">
        <f>DICO_Complet!D812</f>
        <v>cardholder</v>
      </c>
      <c r="B813" t="str">
        <f>DICO_Complet!E812</f>
        <v>taxCountryCode</v>
      </c>
      <c r="C813" t="str">
        <f t="shared" si="30"/>
        <v>crdhldr</v>
      </c>
      <c r="D813" t="str">
        <f t="shared" si="31"/>
        <v>txCntrCd</v>
      </c>
    </row>
    <row r="814" spans="1:4">
      <c r="A814" t="str">
        <f>DICO_Complet!D813</f>
        <v>cardholder</v>
      </c>
      <c r="B814" t="str">
        <f>DICO_Complet!E813</f>
        <v>taxRegistrationIdentication</v>
      </c>
      <c r="C814" t="str">
        <f t="shared" si="30"/>
        <v>crdhldr</v>
      </c>
      <c r="D814" t="str">
        <f t="shared" si="31"/>
        <v>txRgstrtnIdntctn</v>
      </c>
    </row>
    <row r="815" spans="1:4">
      <c r="A815" t="str">
        <f>DICO_Complet!D814</f>
        <v>cardholder</v>
      </c>
      <c r="B815" t="str">
        <f>DICO_Complet!E814</f>
        <v>taxRegistrationReasonCode</v>
      </c>
      <c r="C815" t="str">
        <f t="shared" si="30"/>
        <v>crdhldr</v>
      </c>
      <c r="D815" t="str">
        <f t="shared" si="31"/>
        <v>txRgstrtnRsnCd</v>
      </c>
    </row>
    <row r="816" spans="1:4">
      <c r="A816" t="str">
        <f>DICO_Complet!D815</f>
        <v>cardOrder</v>
      </c>
      <c r="B816" t="str">
        <f>DICO_Complet!E815</f>
        <v>associatedCardOrderId</v>
      </c>
      <c r="C816" t="str">
        <f t="shared" si="30"/>
        <v>crdOrdr</v>
      </c>
      <c r="D816" t="str">
        <f t="shared" si="31"/>
        <v>assctdCrdOrdrId</v>
      </c>
    </row>
    <row r="817" spans="1:4">
      <c r="A817" t="str">
        <f>DICO_Complet!D816</f>
        <v>cardOrder</v>
      </c>
      <c r="B817" t="str">
        <f>DICO_Complet!E816</f>
        <v>creationDate</v>
      </c>
      <c r="C817" t="str">
        <f t="shared" si="30"/>
        <v>crdOrdr</v>
      </c>
      <c r="D817" t="str">
        <f t="shared" si="31"/>
        <v>crtnDt</v>
      </c>
    </row>
    <row r="818" spans="1:4">
      <c r="A818" t="str">
        <f>DICO_Complet!D817</f>
        <v>cardOrder</v>
      </c>
      <c r="B818" t="str">
        <f>DICO_Complet!E817</f>
        <v>fileIdentificationNumber</v>
      </c>
      <c r="C818" t="str">
        <f t="shared" si="30"/>
        <v>crdOrdr</v>
      </c>
      <c r="D818" t="str">
        <f t="shared" si="31"/>
        <v>flIdntfctnNmbr</v>
      </c>
    </row>
    <row r="819" spans="1:4">
      <c r="A819" t="str">
        <f>DICO_Complet!D818</f>
        <v>cardOrder</v>
      </c>
      <c r="B819" t="str">
        <f>DICO_Complet!E818</f>
        <v>id</v>
      </c>
      <c r="C819" t="str">
        <f t="shared" si="30"/>
        <v>crdOrdr</v>
      </c>
      <c r="D819" t="str">
        <f t="shared" si="31"/>
        <v>id</v>
      </c>
    </row>
    <row r="820" spans="1:4">
      <c r="A820" t="str">
        <f>DICO_Complet!D819</f>
        <v>cardOrder</v>
      </c>
      <c r="B820" t="str">
        <f>DICO_Complet!E819</f>
        <v>manufacturerId</v>
      </c>
      <c r="C820" t="str">
        <f t="shared" si="30"/>
        <v>crdOrdr</v>
      </c>
      <c r="D820" t="str">
        <f t="shared" si="31"/>
        <v>mnfctrrId</v>
      </c>
    </row>
    <row r="821" spans="1:4">
      <c r="A821" t="str">
        <f>DICO_Complet!D820</f>
        <v>cardOrder</v>
      </c>
      <c r="B821" t="str">
        <f>DICO_Complet!E820</f>
        <v>manufacturerName</v>
      </c>
      <c r="C821" t="str">
        <f t="shared" si="30"/>
        <v>crdOrdr</v>
      </c>
      <c r="D821" t="str">
        <f t="shared" si="31"/>
        <v>mnfctrrNm</v>
      </c>
    </row>
    <row r="822" spans="1:4">
      <c r="A822" t="str">
        <f>DICO_Complet!D821</f>
        <v>cardOrder</v>
      </c>
      <c r="B822" t="str">
        <f>DICO_Complet!E821</f>
        <v>manufacturingAcknowledgementDate</v>
      </c>
      <c r="C822" t="str">
        <f t="shared" si="30"/>
        <v>crdOrdr</v>
      </c>
      <c r="D822" t="str">
        <f t="shared" si="31"/>
        <v>mnfctrngAcknwldgmntDt</v>
      </c>
    </row>
    <row r="823" spans="1:4">
      <c r="A823" t="str">
        <f>DICO_Complet!D822</f>
        <v>cardOrder</v>
      </c>
      <c r="B823" t="str">
        <f>DICO_Complet!E822</f>
        <v>manufacturingPlanCode</v>
      </c>
      <c r="C823" t="str">
        <f t="shared" si="30"/>
        <v>crdOrdr</v>
      </c>
      <c r="D823" t="str">
        <f t="shared" si="31"/>
        <v>mnfctrngPlnCd</v>
      </c>
    </row>
    <row r="824" spans="1:4">
      <c r="A824" t="str">
        <f>DICO_Complet!D823</f>
        <v>cardOrder</v>
      </c>
      <c r="B824" t="str">
        <f>DICO_Complet!E823</f>
        <v>manufacturingRealDate</v>
      </c>
      <c r="C824" t="str">
        <f t="shared" si="30"/>
        <v>crdOrdr</v>
      </c>
      <c r="D824" t="str">
        <f t="shared" si="31"/>
        <v>mnfctrngRlDt</v>
      </c>
    </row>
    <row r="825" spans="1:4">
      <c r="A825" t="str">
        <f>DICO_Complet!D824</f>
        <v>cardOrder</v>
      </c>
      <c r="B825" t="str">
        <f>DICO_Complet!E824</f>
        <v>nature</v>
      </c>
      <c r="C825" t="str">
        <f t="shared" si="30"/>
        <v>crdOrdr</v>
      </c>
      <c r="D825" t="str">
        <f t="shared" si="31"/>
        <v>ntr</v>
      </c>
    </row>
    <row r="826" spans="1:4">
      <c r="A826" t="str">
        <f>DICO_Complet!D825</f>
        <v>cardOrder</v>
      </c>
      <c r="B826" t="str">
        <f>DICO_Complet!E825</f>
        <v>originCode</v>
      </c>
      <c r="C826" t="str">
        <f t="shared" si="30"/>
        <v>crdOrdr</v>
      </c>
      <c r="D826" t="str">
        <f t="shared" si="31"/>
        <v>orgnCd</v>
      </c>
    </row>
    <row r="827" spans="1:4">
      <c r="A827" t="str">
        <f>DICO_Complet!D826</f>
        <v>cardOrder</v>
      </c>
      <c r="B827" t="str">
        <f>DICO_Complet!E826</f>
        <v>reasonCode</v>
      </c>
      <c r="C827" t="str">
        <f t="shared" si="30"/>
        <v>crdOrdr</v>
      </c>
      <c r="D827" t="str">
        <f t="shared" si="31"/>
        <v>rsnCd</v>
      </c>
    </row>
    <row r="828" spans="1:4">
      <c r="A828" t="str">
        <f>DICO_Complet!D827</f>
        <v>cardOrder</v>
      </c>
      <c r="B828" t="str">
        <f>DICO_Complet!E827</f>
        <v>recycledCardOrderId</v>
      </c>
      <c r="C828" t="str">
        <f t="shared" ref="C828:C859" si="32">LEFT(A828,1)&amp;SUBSTITUTE(SUBSTITUTE(SUBSTITUTE(SUBSTITUTE(SUBSTITUTE(SUBSTITUTE(SUBSTITUTE(RIGHT(A828,LEN(A828)-1),"a"," "),"e"," "),"i"," "),"o"," "),"u"," "),"y"," ")," ","")</f>
        <v>crdOrdr</v>
      </c>
      <c r="D828" t="str">
        <f t="shared" ref="D828:D859" si="33">LEFT(B828,1)&amp;SUBSTITUTE(SUBSTITUTE(SUBSTITUTE(SUBSTITUTE(SUBSTITUTE(SUBSTITUTE(SUBSTITUTE(RIGHT(B828,LEN(B828)-1),"a"," "),"e"," "),"i"," "),"o"," "),"u"," "),"y"," ")," ","")</f>
        <v>rccldCrdOrdrId</v>
      </c>
    </row>
    <row r="829" spans="1:4">
      <c r="A829" t="str">
        <f>DICO_Complet!D828</f>
        <v>cardOrder</v>
      </c>
      <c r="B829" t="str">
        <f>DICO_Complet!E828</f>
        <v>recyclingDate</v>
      </c>
      <c r="C829" t="str">
        <f t="shared" si="32"/>
        <v>crdOrdr</v>
      </c>
      <c r="D829" t="str">
        <f t="shared" si="33"/>
        <v>rcclngDt</v>
      </c>
    </row>
    <row r="830" spans="1:4">
      <c r="A830" t="str">
        <f>DICO_Complet!D829</f>
        <v>cardOrder</v>
      </c>
      <c r="B830" t="str">
        <f>DICO_Complet!E829</f>
        <v>recyclingReasonCode</v>
      </c>
      <c r="C830" t="str">
        <f t="shared" si="32"/>
        <v>crdOrdr</v>
      </c>
      <c r="D830" t="str">
        <f t="shared" si="33"/>
        <v>rcclngRsnCd</v>
      </c>
    </row>
    <row r="831" spans="1:4">
      <c r="A831" t="str">
        <f>DICO_Complet!D830</f>
        <v>cardOrder</v>
      </c>
      <c r="B831" t="str">
        <f>DICO_Complet!E830</f>
        <v>shippingDate</v>
      </c>
      <c r="C831" t="str">
        <f t="shared" si="32"/>
        <v>crdOrdr</v>
      </c>
      <c r="D831" t="str">
        <f t="shared" si="33"/>
        <v>shppngDt</v>
      </c>
    </row>
    <row r="832" spans="1:4">
      <c r="A832" t="str">
        <f>DICO_Complet!D831</f>
        <v>cardOrder</v>
      </c>
      <c r="B832" t="str">
        <f>DICO_Complet!E831</f>
        <v>shippingDistributionMethod</v>
      </c>
      <c r="C832" t="str">
        <f t="shared" si="32"/>
        <v>crdOrdr</v>
      </c>
      <c r="D832" t="str">
        <f t="shared" si="33"/>
        <v>shppngDstrbtnMthd</v>
      </c>
    </row>
    <row r="833" spans="1:4">
      <c r="A833" t="str">
        <f>DICO_Complet!D832</f>
        <v>cardOrder</v>
      </c>
      <c r="B833" t="str">
        <f>DICO_Complet!E832</f>
        <v>shippingMode</v>
      </c>
      <c r="C833" t="str">
        <f t="shared" si="32"/>
        <v>crdOrdr</v>
      </c>
      <c r="D833" t="str">
        <f t="shared" si="33"/>
        <v>shppngMd</v>
      </c>
    </row>
    <row r="834" spans="1:4">
      <c r="A834" t="str">
        <f>DICO_Complet!D833</f>
        <v>cardOrder</v>
      </c>
      <c r="B834" t="str">
        <f>DICO_Complet!E833</f>
        <v>shippingOperator</v>
      </c>
      <c r="C834" t="str">
        <f t="shared" si="32"/>
        <v>crdOrdr</v>
      </c>
      <c r="D834" t="str">
        <f t="shared" si="33"/>
        <v>shppngOprtr</v>
      </c>
    </row>
    <row r="835" spans="1:4">
      <c r="A835" t="str">
        <f>DICO_Complet!D834</f>
        <v>cardOrder</v>
      </c>
      <c r="B835" t="str">
        <f>DICO_Complet!E834</f>
        <v>shippingPostalAddress</v>
      </c>
      <c r="C835" t="str">
        <f t="shared" si="32"/>
        <v>crdOrdr</v>
      </c>
      <c r="D835" t="str">
        <f t="shared" si="33"/>
        <v>shppngPstlAddrss</v>
      </c>
    </row>
    <row r="836" spans="1:4">
      <c r="A836" t="str">
        <f>DICO_Complet!D835</f>
        <v>cardOrder</v>
      </c>
      <c r="B836" t="str">
        <f>DICO_Complet!E835</f>
        <v>shippingTrackingReference</v>
      </c>
      <c r="C836" t="str">
        <f t="shared" si="32"/>
        <v>crdOrdr</v>
      </c>
      <c r="D836" t="str">
        <f t="shared" si="33"/>
        <v>shppngTrckngRfrnc</v>
      </c>
    </row>
    <row r="837" spans="1:4">
      <c r="A837" t="str">
        <f>DICO_Complet!D836</f>
        <v>cardOrder</v>
      </c>
      <c r="B837" t="str">
        <f>DICO_Complet!E836</f>
        <v>status</v>
      </c>
      <c r="C837" t="str">
        <f t="shared" si="32"/>
        <v>crdOrdr</v>
      </c>
      <c r="D837" t="str">
        <f t="shared" si="33"/>
        <v>stts</v>
      </c>
    </row>
    <row r="838" spans="1:4">
      <c r="A838" t="str">
        <f>DICO_Complet!D837</f>
        <v>cardOrder</v>
      </c>
      <c r="B838" t="str">
        <f>DICO_Complet!E837</f>
        <v>suspensionReasonCode</v>
      </c>
      <c r="C838" t="str">
        <f t="shared" si="32"/>
        <v>crdOrdr</v>
      </c>
      <c r="D838" t="str">
        <f t="shared" si="33"/>
        <v>sspnsnRsnCd</v>
      </c>
    </row>
    <row r="839" spans="1:4">
      <c r="A839" t="str">
        <f>DICO_Complet!D838</f>
        <v>countryRepository</v>
      </c>
      <c r="B839" t="str">
        <f>DICO_Complet!E838</f>
        <v>countryReferenceTable</v>
      </c>
      <c r="C839" t="str">
        <f t="shared" si="32"/>
        <v>cntrRpstr</v>
      </c>
      <c r="D839" t="str">
        <f t="shared" si="33"/>
        <v>cntrRfrncTbl</v>
      </c>
    </row>
    <row r="840" spans="1:4">
      <c r="A840" t="str">
        <f>DICO_Complet!D839</f>
        <v>currencyRepository</v>
      </c>
      <c r="B840" t="str">
        <f>DICO_Complet!E839</f>
        <v>currencyReferenceTable</v>
      </c>
      <c r="C840" t="str">
        <f t="shared" si="32"/>
        <v>crrncRpstr</v>
      </c>
      <c r="D840" t="str">
        <f t="shared" si="33"/>
        <v>crrncRfrncTbl</v>
      </c>
    </row>
    <row r="841" spans="1:4">
      <c r="A841" t="str">
        <f>DICO_Complet!D840</f>
        <v>executionContract</v>
      </c>
      <c r="B841" t="str">
        <f>DICO_Complet!E840</f>
        <v>executionContractCategory</v>
      </c>
      <c r="C841" t="str">
        <f t="shared" si="32"/>
        <v>exctnCntrct</v>
      </c>
      <c r="D841" t="str">
        <f t="shared" si="33"/>
        <v>exctnCntrctCtgr</v>
      </c>
    </row>
    <row r="842" spans="1:4">
      <c r="A842" t="str">
        <f>DICO_Complet!D841</f>
        <v>executionContract</v>
      </c>
      <c r="B842" t="str">
        <f>DICO_Complet!E841</f>
        <v>executionContractId</v>
      </c>
      <c r="C842" t="str">
        <f t="shared" si="32"/>
        <v>exctnCntrct</v>
      </c>
      <c r="D842" t="str">
        <f t="shared" si="33"/>
        <v>exctnCntrctId</v>
      </c>
    </row>
    <row r="843" spans="1:4">
      <c r="A843" t="str">
        <f>DICO_Complet!D842</f>
        <v>executionContract</v>
      </c>
      <c r="B843" t="str">
        <f>DICO_Complet!E842</f>
        <v>executionContractNumber</v>
      </c>
      <c r="C843" t="str">
        <f t="shared" si="32"/>
        <v>exctnCntrct</v>
      </c>
      <c r="D843" t="str">
        <f t="shared" si="33"/>
        <v>exctnCntrctNmbr</v>
      </c>
    </row>
    <row r="844" spans="1:4">
      <c r="A844" t="str">
        <f>DICO_Complet!D843</f>
        <v>executionContract</v>
      </c>
      <c r="B844" t="str">
        <f>DICO_Complet!E843</f>
        <v>newExecutionContractIndicator</v>
      </c>
      <c r="C844" t="str">
        <f t="shared" si="32"/>
        <v>exctnCntrct</v>
      </c>
      <c r="D844" t="str">
        <f t="shared" si="33"/>
        <v>nwExctnCntrctIndctr</v>
      </c>
    </row>
    <row r="845" spans="1:4">
      <c r="A845" t="str">
        <f>DICO_Complet!D844</f>
        <v>executionContract</v>
      </c>
      <c r="B845" t="str">
        <f>DICO_Complet!E844</f>
        <v>processingCountry</v>
      </c>
      <c r="C845" t="str">
        <f t="shared" si="32"/>
        <v>exctnCntrct</v>
      </c>
      <c r="D845" t="str">
        <f t="shared" si="33"/>
        <v>prcssngCntr</v>
      </c>
    </row>
    <row r="846" spans="1:4">
      <c r="A846" t="str">
        <f>DICO_Complet!D845</f>
        <v>executionContract</v>
      </c>
      <c r="B846" t="str">
        <f>DICO_Complet!E845</f>
        <v>processingEndDate</v>
      </c>
      <c r="C846" t="str">
        <f t="shared" si="32"/>
        <v>exctnCntrct</v>
      </c>
      <c r="D846" t="str">
        <f t="shared" si="33"/>
        <v>prcssngEndDt</v>
      </c>
    </row>
    <row r="847" spans="1:4">
      <c r="A847" t="str">
        <f>DICO_Complet!D846</f>
        <v>executionContract</v>
      </c>
      <c r="B847" t="str">
        <f>DICO_Complet!E846</f>
        <v>processingName</v>
      </c>
      <c r="C847" t="str">
        <f t="shared" si="32"/>
        <v>exctnCntrct</v>
      </c>
      <c r="D847" t="str">
        <f t="shared" si="33"/>
        <v>prcssngNm</v>
      </c>
    </row>
    <row r="848" spans="1:4">
      <c r="A848" t="str">
        <f>DICO_Complet!D847</f>
        <v>executionContract</v>
      </c>
      <c r="B848" t="str">
        <f>DICO_Complet!E847</f>
        <v>processingStartDate</v>
      </c>
      <c r="C848" t="str">
        <f t="shared" si="32"/>
        <v>exctnCntrct</v>
      </c>
      <c r="D848" t="str">
        <f t="shared" si="33"/>
        <v>prcssngStrtDt</v>
      </c>
    </row>
    <row r="849" spans="1:4">
      <c r="A849" t="str">
        <f>DICO_Complet!D848</f>
        <v>insurance</v>
      </c>
      <c r="B849" t="str">
        <f>DICO_Complet!E848</f>
        <v>cardPackageCode</v>
      </c>
      <c r="C849" t="str">
        <f t="shared" si="32"/>
        <v>insrnc</v>
      </c>
      <c r="D849" t="str">
        <f t="shared" si="33"/>
        <v>crdPckgCd</v>
      </c>
    </row>
    <row r="850" spans="1:4">
      <c r="A850" t="str">
        <f>DICO_Complet!D849</f>
        <v>insurance</v>
      </c>
      <c r="B850" t="str">
        <f>DICO_Complet!E849</f>
        <v>excessAmount</v>
      </c>
      <c r="C850" t="str">
        <f t="shared" si="32"/>
        <v>insrnc</v>
      </c>
      <c r="D850" t="str">
        <f t="shared" si="33"/>
        <v>excssAmnt</v>
      </c>
    </row>
    <row r="851" spans="1:4">
      <c r="A851" t="str">
        <f>DICO_Complet!D850</f>
        <v>insurance</v>
      </c>
      <c r="B851" t="str">
        <f>DICO_Complet!E850</f>
        <v>insuranceContractLabel</v>
      </c>
      <c r="C851" t="str">
        <f t="shared" si="32"/>
        <v>insrnc</v>
      </c>
      <c r="D851" t="str">
        <f t="shared" si="33"/>
        <v>insrncCntrctLbl</v>
      </c>
    </row>
    <row r="852" spans="1:4">
      <c r="A852" t="str">
        <f>DICO_Complet!D851</f>
        <v>insurance</v>
      </c>
      <c r="B852" t="str">
        <f>DICO_Complet!E851</f>
        <v>insuranceContractNumber</v>
      </c>
      <c r="C852" t="str">
        <f t="shared" si="32"/>
        <v>insrnc</v>
      </c>
      <c r="D852" t="str">
        <f t="shared" si="33"/>
        <v>insrncCntrctNmbr</v>
      </c>
    </row>
    <row r="853" spans="1:4">
      <c r="A853" t="str">
        <f>DICO_Complet!D852</f>
        <v>insurance</v>
      </c>
      <c r="B853" t="str">
        <f>DICO_Complet!E852</f>
        <v>insuranceCoverageLimit</v>
      </c>
      <c r="C853" t="str">
        <f t="shared" si="32"/>
        <v>insrnc</v>
      </c>
      <c r="D853" t="str">
        <f t="shared" si="33"/>
        <v>insrncCvrgLmt</v>
      </c>
    </row>
    <row r="854" spans="1:4">
      <c r="A854" t="str">
        <f>DICO_Complet!D853</f>
        <v>insurance</v>
      </c>
      <c r="B854" t="str">
        <f>DICO_Complet!E853</f>
        <v>insuranceSubscriptionDateTime</v>
      </c>
      <c r="C854" t="str">
        <f t="shared" si="32"/>
        <v>insrnc</v>
      </c>
      <c r="D854" t="str">
        <f t="shared" si="33"/>
        <v>insrncSbscrptnDtTm</v>
      </c>
    </row>
    <row r="855" spans="1:4">
      <c r="A855" t="str">
        <f>DICO_Complet!D854</f>
        <v>insurance</v>
      </c>
      <c r="B855" t="str">
        <f>DICO_Complet!E854</f>
        <v>maxAnnualInsuranceAmount</v>
      </c>
      <c r="C855" t="str">
        <f t="shared" si="32"/>
        <v>insrnc</v>
      </c>
      <c r="D855" t="str">
        <f t="shared" si="33"/>
        <v>mxAnnlInsrncAmnt</v>
      </c>
    </row>
    <row r="856" spans="1:4">
      <c r="A856" t="str">
        <f>DICO_Complet!D855</f>
        <v>insurance</v>
      </c>
      <c r="B856" t="str">
        <f>DICO_Complet!E855</f>
        <v>maxSinisterInsuranceAmount</v>
      </c>
      <c r="C856" t="str">
        <f t="shared" si="32"/>
        <v>insrnc</v>
      </c>
      <c r="D856" t="str">
        <f t="shared" si="33"/>
        <v>mxSnstrInsrncAmnt</v>
      </c>
    </row>
    <row r="857" spans="1:4">
      <c r="A857" t="str">
        <f>DICO_Complet!D856</f>
        <v>issuer</v>
      </c>
      <c r="B857" t="str">
        <f>DICO_Complet!E856</f>
        <v>institutionId</v>
      </c>
      <c r="C857" t="str">
        <f t="shared" si="32"/>
        <v>issr</v>
      </c>
      <c r="D857" t="str">
        <f t="shared" si="33"/>
        <v>instttnId</v>
      </c>
    </row>
    <row r="858" spans="1:4">
      <c r="A858" t="str">
        <f>DICO_Complet!D857</f>
        <v>issuer</v>
      </c>
      <c r="B858" t="str">
        <f>DICO_Complet!E857</f>
        <v>institutionName</v>
      </c>
      <c r="C858" t="str">
        <f t="shared" si="32"/>
        <v>issr</v>
      </c>
      <c r="D858" t="str">
        <f t="shared" si="33"/>
        <v>instttnNm</v>
      </c>
    </row>
    <row r="859" spans="1:4">
      <c r="A859" t="str">
        <f>DICO_Complet!D858</f>
        <v>issuer</v>
      </c>
      <c r="B859" t="str">
        <f>DICO_Complet!E858</f>
        <v>leadInstitutionId</v>
      </c>
      <c r="C859" t="str">
        <f t="shared" si="32"/>
        <v>issr</v>
      </c>
      <c r="D859" t="str">
        <f t="shared" si="33"/>
        <v>ldInstttnId</v>
      </c>
    </row>
    <row r="860" spans="1:4">
      <c r="A860" t="str">
        <f>DICO_Complet!D859</f>
        <v>issuer</v>
      </c>
      <c r="B860" t="str">
        <f>DICO_Complet!E859</f>
        <v>leadInstitutionName</v>
      </c>
      <c r="C860" t="str">
        <f t="shared" ref="C860:C891" si="34">LEFT(A860,1)&amp;SUBSTITUTE(SUBSTITUTE(SUBSTITUTE(SUBSTITUTE(SUBSTITUTE(SUBSTITUTE(SUBSTITUTE(RIGHT(A860,LEN(A860)-1),"a"," "),"e"," "),"i"," "),"o"," "),"u"," "),"y"," ")," ","")</f>
        <v>issr</v>
      </c>
      <c r="D860" t="str">
        <f t="shared" ref="D860:D891" si="35">LEFT(B860,1)&amp;SUBSTITUTE(SUBSTITUTE(SUBSTITUTE(SUBSTITUTE(SUBSTITUTE(SUBSTITUTE(SUBSTITUTE(RIGHT(B860,LEN(B860)-1),"a"," "),"e"," "),"i"," "),"o"," "),"u"," "),"y"," ")," ","")</f>
        <v>ldInstttnNm</v>
      </c>
    </row>
    <row r="861" spans="1:4">
      <c r="A861" t="str">
        <f>DICO_Complet!D860</f>
        <v>merchant</v>
      </c>
      <c r="B861" t="str">
        <f>DICO_Complet!E860</f>
        <v>branchCode</v>
      </c>
      <c r="C861" t="str">
        <f t="shared" si="34"/>
        <v>mrchnt</v>
      </c>
      <c r="D861" t="str">
        <f t="shared" si="35"/>
        <v>brnchCd</v>
      </c>
    </row>
    <row r="862" spans="1:4">
      <c r="A862" t="str">
        <f>DICO_Complet!D861</f>
        <v>merchant</v>
      </c>
      <c r="B862" t="str">
        <f>DICO_Complet!E861</f>
        <v>merchantAdditionalData</v>
      </c>
      <c r="C862" t="str">
        <f t="shared" si="34"/>
        <v>mrchnt</v>
      </c>
      <c r="D862" t="str">
        <f t="shared" si="35"/>
        <v>mrchntAddtnlDt</v>
      </c>
    </row>
    <row r="863" spans="1:4">
      <c r="A863" t="str">
        <f>DICO_Complet!D862</f>
        <v>merchantAgreement</v>
      </c>
      <c r="B863" t="str">
        <f>DICO_Complet!E862</f>
        <v>companyName</v>
      </c>
      <c r="C863" t="str">
        <f t="shared" si="34"/>
        <v>mrchntAgrmnt</v>
      </c>
      <c r="D863" t="str">
        <f t="shared" si="35"/>
        <v>cmpnNm</v>
      </c>
    </row>
    <row r="864" spans="1:4">
      <c r="A864" t="str">
        <f>DICO_Complet!D863</f>
        <v>merchantAgreement</v>
      </c>
      <c r="B864" t="str">
        <f>DICO_Complet!E863</f>
        <v>companyRegistrationCategory</v>
      </c>
      <c r="C864" t="str">
        <f t="shared" si="34"/>
        <v>mrchntAgrmnt</v>
      </c>
      <c r="D864" t="str">
        <f t="shared" si="35"/>
        <v>cmpnRgstrtnCtgr</v>
      </c>
    </row>
    <row r="865" spans="1:4">
      <c r="A865" t="str">
        <f>DICO_Complet!D864</f>
        <v>merchantAgreement</v>
      </c>
      <c r="B865" t="str">
        <f>DICO_Complet!E864</f>
        <v>companyRegistrationNumber</v>
      </c>
      <c r="C865" t="str">
        <f t="shared" si="34"/>
        <v>mrchntAgrmnt</v>
      </c>
      <c r="D865" t="str">
        <f t="shared" si="35"/>
        <v>cmpnRgstrtnNmbr</v>
      </c>
    </row>
    <row r="866" spans="1:4">
      <c r="A866" t="str">
        <f>DICO_Complet!D865</f>
        <v>merchantAgreement</v>
      </c>
      <c r="B866" t="str">
        <f>DICO_Complet!E865</f>
        <v>contact</v>
      </c>
      <c r="C866" t="str">
        <f t="shared" si="34"/>
        <v>mrchntAgrmnt</v>
      </c>
      <c r="D866" t="str">
        <f t="shared" si="35"/>
        <v>cntct</v>
      </c>
    </row>
    <row r="867" spans="1:4">
      <c r="A867" t="str">
        <f>DICO_Complet!D866</f>
        <v>merchantAgreement</v>
      </c>
      <c r="B867" t="str">
        <f>DICO_Complet!E866</f>
        <v>mailingPostalAddress</v>
      </c>
      <c r="C867" t="str">
        <f t="shared" si="34"/>
        <v>mrchntAgrmnt</v>
      </c>
      <c r="D867" t="str">
        <f t="shared" si="35"/>
        <v>mlngPstlAddrss</v>
      </c>
    </row>
    <row r="868" spans="1:4">
      <c r="A868" t="str">
        <f>DICO_Complet!D867</f>
        <v>merchantAgreement</v>
      </c>
      <c r="B868" t="str">
        <f>DICO_Complet!E867</f>
        <v>merchantAgreementId</v>
      </c>
      <c r="C868" t="str">
        <f t="shared" si="34"/>
        <v>mrchntAgrmnt</v>
      </c>
      <c r="D868" t="str">
        <f t="shared" si="35"/>
        <v>mrchntAgrmntId</v>
      </c>
    </row>
    <row r="869" spans="1:4">
      <c r="A869" t="str">
        <f>DICO_Complet!D868</f>
        <v>merchantAgreement</v>
      </c>
      <c r="B869" t="str">
        <f>DICO_Complet!E868</f>
        <v>officialPostalAddress</v>
      </c>
      <c r="C869" t="str">
        <f t="shared" si="34"/>
        <v>mrchntAgrmnt</v>
      </c>
      <c r="D869" t="str">
        <f t="shared" si="35"/>
        <v>offclPstlAddrss</v>
      </c>
    </row>
    <row r="870" spans="1:4">
      <c r="A870" t="str">
        <f>DICO_Complet!D869</f>
        <v>payee</v>
      </c>
      <c r="B870" t="str">
        <f>DICO_Complet!E869</f>
        <v>accountNumber</v>
      </c>
      <c r="C870" t="str">
        <f t="shared" si="34"/>
        <v>p</v>
      </c>
      <c r="D870" t="str">
        <f t="shared" si="35"/>
        <v>accntNmbr</v>
      </c>
    </row>
    <row r="871" spans="1:4">
      <c r="A871" t="str">
        <f>DICO_Complet!D870</f>
        <v>payee</v>
      </c>
      <c r="B871" t="str">
        <f>DICO_Complet!E870</f>
        <v>accountNumberType</v>
      </c>
      <c r="C871" t="str">
        <f t="shared" si="34"/>
        <v>p</v>
      </c>
      <c r="D871" t="str">
        <f t="shared" si="35"/>
        <v>accntNmbrTp</v>
      </c>
    </row>
    <row r="872" spans="1:4">
      <c r="A872" t="str">
        <f>DICO_Complet!D871</f>
        <v>payee</v>
      </c>
      <c r="B872" t="str">
        <f>DICO_Complet!E871</f>
        <v>birthDate</v>
      </c>
      <c r="C872" t="str">
        <f t="shared" si="34"/>
        <v>p</v>
      </c>
      <c r="D872" t="str">
        <f t="shared" si="35"/>
        <v>brthDt</v>
      </c>
    </row>
    <row r="873" spans="1:4">
      <c r="A873" t="str">
        <f>DICO_Complet!D872</f>
        <v>payee</v>
      </c>
      <c r="B873" t="str">
        <f>DICO_Complet!E872</f>
        <v>customerLanguage</v>
      </c>
      <c r="C873" t="str">
        <f t="shared" si="34"/>
        <v>p</v>
      </c>
      <c r="D873" t="str">
        <f t="shared" si="35"/>
        <v>cstmrLngg</v>
      </c>
    </row>
    <row r="874" spans="1:4">
      <c r="A874" t="str">
        <f>DICO_Complet!D873</f>
        <v>payee</v>
      </c>
      <c r="B874" t="str">
        <f>DICO_Complet!E873</f>
        <v>customerLanguageMessage</v>
      </c>
      <c r="C874" t="str">
        <f t="shared" si="34"/>
        <v>p</v>
      </c>
      <c r="D874" t="str">
        <f t="shared" si="35"/>
        <v>cstmrLnggMssg</v>
      </c>
    </row>
    <row r="875" spans="1:4">
      <c r="A875" t="str">
        <f>DICO_Complet!D874</f>
        <v>payee</v>
      </c>
      <c r="B875" t="str">
        <f>DICO_Complet!E874</f>
        <v>firstName</v>
      </c>
      <c r="C875" t="str">
        <f t="shared" si="34"/>
        <v>p</v>
      </c>
      <c r="D875" t="str">
        <f t="shared" si="35"/>
        <v>frstNm</v>
      </c>
    </row>
    <row r="876" spans="1:4">
      <c r="A876" t="str">
        <f>DICO_Complet!D875</f>
        <v>payee</v>
      </c>
      <c r="B876" t="str">
        <f>DICO_Complet!E875</f>
        <v>fundsTranfertNomenclature</v>
      </c>
      <c r="C876" t="str">
        <f t="shared" si="34"/>
        <v>p</v>
      </c>
      <c r="D876" t="str">
        <f t="shared" si="35"/>
        <v>fndsTrnfrtNmncltr</v>
      </c>
    </row>
    <row r="877" spans="1:4">
      <c r="A877" t="str">
        <f>DICO_Complet!D876</f>
        <v>payee</v>
      </c>
      <c r="B877" t="str">
        <f>DICO_Complet!E876</f>
        <v>idCountryCode</v>
      </c>
      <c r="C877" t="str">
        <f t="shared" si="34"/>
        <v>p</v>
      </c>
      <c r="D877" t="str">
        <f t="shared" si="35"/>
        <v>idCntrCd</v>
      </c>
    </row>
    <row r="878" spans="1:4">
      <c r="A878" t="str">
        <f>DICO_Complet!D877</f>
        <v>payee</v>
      </c>
      <c r="B878" t="str">
        <f>DICO_Complet!E877</f>
        <v>identityDocument</v>
      </c>
      <c r="C878" t="str">
        <f t="shared" si="34"/>
        <v>p</v>
      </c>
      <c r="D878" t="str">
        <f t="shared" si="35"/>
        <v>idnttDcmnt</v>
      </c>
    </row>
    <row r="879" spans="1:4">
      <c r="A879" t="str">
        <f>DICO_Complet!D878</f>
        <v>payee</v>
      </c>
      <c r="B879" t="str">
        <f>DICO_Complet!E878</f>
        <v>idNumber</v>
      </c>
      <c r="C879" t="str">
        <f t="shared" si="34"/>
        <v>p</v>
      </c>
      <c r="D879" t="str">
        <f t="shared" si="35"/>
        <v>idNmbr</v>
      </c>
    </row>
    <row r="880" spans="1:4">
      <c r="A880" t="str">
        <f>DICO_Complet!D879</f>
        <v>payee</v>
      </c>
      <c r="B880" t="str">
        <f>DICO_Complet!E879</f>
        <v>internationalBankAccountNumber</v>
      </c>
      <c r="C880" t="str">
        <f t="shared" si="34"/>
        <v>p</v>
      </c>
      <c r="D880" t="str">
        <f t="shared" si="35"/>
        <v>intrntnlBnkAccntNmbr</v>
      </c>
    </row>
    <row r="881" spans="1:4">
      <c r="A881" t="str">
        <f>DICO_Complet!D880</f>
        <v>payee</v>
      </c>
      <c r="B881" t="str">
        <f>DICO_Complet!E880</f>
        <v>labelOrMessage</v>
      </c>
      <c r="C881" t="str">
        <f t="shared" si="34"/>
        <v>p</v>
      </c>
      <c r="D881" t="str">
        <f t="shared" si="35"/>
        <v>lblOrMssg</v>
      </c>
    </row>
    <row r="882" spans="1:4">
      <c r="A882" t="str">
        <f>DICO_Complet!D881</f>
        <v>payee</v>
      </c>
      <c r="B882" t="str">
        <f>DICO_Complet!E881</f>
        <v>lastName</v>
      </c>
      <c r="C882" t="str">
        <f t="shared" si="34"/>
        <v>p</v>
      </c>
      <c r="D882" t="str">
        <f t="shared" si="35"/>
        <v>lstNm</v>
      </c>
    </row>
    <row r="883" spans="1:4">
      <c r="A883" t="str">
        <f>DICO_Complet!D882</f>
        <v>payee</v>
      </c>
      <c r="B883" t="str">
        <f>DICO_Complet!E882</f>
        <v>middleName</v>
      </c>
      <c r="C883" t="str">
        <f t="shared" si="34"/>
        <v>p</v>
      </c>
      <c r="D883" t="str">
        <f t="shared" si="35"/>
        <v>mddlNm</v>
      </c>
    </row>
    <row r="884" spans="1:4">
      <c r="A884" t="str">
        <f>DICO_Complet!D883</f>
        <v>payee</v>
      </c>
      <c r="B884" t="str">
        <f>DICO_Complet!E883</f>
        <v>nationality</v>
      </c>
      <c r="C884" t="str">
        <f t="shared" si="34"/>
        <v>p</v>
      </c>
      <c r="D884" t="str">
        <f t="shared" si="35"/>
        <v>ntnlt</v>
      </c>
    </row>
    <row r="885" spans="1:4">
      <c r="A885" t="str">
        <f>DICO_Complet!D884</f>
        <v>payee</v>
      </c>
      <c r="B885" t="str">
        <f>DICO_Complet!E884</f>
        <v>phoneNumber</v>
      </c>
      <c r="C885" t="str">
        <f t="shared" si="34"/>
        <v>p</v>
      </c>
      <c r="D885" t="str">
        <f t="shared" si="35"/>
        <v>phnNmbr</v>
      </c>
    </row>
    <row r="886" spans="1:4">
      <c r="A886" t="str">
        <f>DICO_Complet!D885</f>
        <v>payee</v>
      </c>
      <c r="B886" t="str">
        <f>DICO_Complet!E885</f>
        <v>postalAddress</v>
      </c>
      <c r="C886" t="str">
        <f t="shared" si="34"/>
        <v>p</v>
      </c>
      <c r="D886" t="str">
        <f t="shared" si="35"/>
        <v>pstlAddrss</v>
      </c>
    </row>
    <row r="887" spans="1:4">
      <c r="A887" t="str">
        <f>DICO_Complet!D886</f>
        <v>payee</v>
      </c>
      <c r="B887" t="str">
        <f>DICO_Complet!E886</f>
        <v>primaryAccountNumber</v>
      </c>
      <c r="C887" t="str">
        <f t="shared" si="34"/>
        <v>p</v>
      </c>
      <c r="D887" t="str">
        <f t="shared" si="35"/>
        <v>prmrAccntNmbr</v>
      </c>
    </row>
    <row r="888" spans="1:4">
      <c r="A888" t="str">
        <f>DICO_Complet!D887</f>
        <v>payee</v>
      </c>
      <c r="B888" t="str">
        <f>DICO_Complet!E887</f>
        <v>sourceOfTheFunds</v>
      </c>
      <c r="C888" t="str">
        <f t="shared" si="34"/>
        <v>p</v>
      </c>
      <c r="D888" t="str">
        <f t="shared" si="35"/>
        <v>srcOfThFnds</v>
      </c>
    </row>
    <row r="889" spans="1:4">
      <c r="A889" t="str">
        <f>DICO_Complet!D888</f>
        <v>payee</v>
      </c>
      <c r="B889" t="str">
        <f>DICO_Complet!E888</f>
        <v>uniqueTransferReference</v>
      </c>
      <c r="C889" t="str">
        <f t="shared" si="34"/>
        <v>p</v>
      </c>
      <c r="D889" t="str">
        <f t="shared" si="35"/>
        <v>unqTrnsfrRfrnc</v>
      </c>
    </row>
    <row r="890" spans="1:4">
      <c r="A890" t="str">
        <f>DICO_Complet!D889</f>
        <v>payer</v>
      </c>
      <c r="B890" t="str">
        <f>DICO_Complet!E889</f>
        <v>accountNumber</v>
      </c>
      <c r="C890" t="str">
        <f t="shared" si="34"/>
        <v>pr</v>
      </c>
      <c r="D890" t="str">
        <f t="shared" si="35"/>
        <v>accntNmbr</v>
      </c>
    </row>
    <row r="891" spans="1:4">
      <c r="A891" t="str">
        <f>DICO_Complet!D890</f>
        <v>payer</v>
      </c>
      <c r="B891" t="str">
        <f>DICO_Complet!E890</f>
        <v>accountNumberType</v>
      </c>
      <c r="C891" t="str">
        <f t="shared" si="34"/>
        <v>pr</v>
      </c>
      <c r="D891" t="str">
        <f t="shared" si="35"/>
        <v>accntNmbrTp</v>
      </c>
    </row>
    <row r="892" spans="1:4">
      <c r="A892" t="str">
        <f>DICO_Complet!D891</f>
        <v>payer</v>
      </c>
      <c r="B892" t="str">
        <f>DICO_Complet!E891</f>
        <v>birthDate</v>
      </c>
      <c r="C892" t="str">
        <f t="shared" ref="C892:C897" si="36">LEFT(A892,1)&amp;SUBSTITUTE(SUBSTITUTE(SUBSTITUTE(SUBSTITUTE(SUBSTITUTE(SUBSTITUTE(SUBSTITUTE(RIGHT(A892,LEN(A892)-1),"a"," "),"e"," "),"i"," "),"o"," "),"u"," "),"y"," ")," ","")</f>
        <v>pr</v>
      </c>
      <c r="D892" t="str">
        <f t="shared" ref="D892:D897" si="37">LEFT(B892,1)&amp;SUBSTITUTE(SUBSTITUTE(SUBSTITUTE(SUBSTITUTE(SUBSTITUTE(SUBSTITUTE(SUBSTITUTE(RIGHT(B892,LEN(B892)-1),"a"," "),"e"," "),"i"," "),"o"," "),"u"," "),"y"," ")," ","")</f>
        <v>brthDt</v>
      </c>
    </row>
    <row r="893" spans="1:4">
      <c r="A893" t="str">
        <f>DICO_Complet!D892</f>
        <v>payer</v>
      </c>
      <c r="B893" t="str">
        <f>DICO_Complet!E892</f>
        <v>financialInstitutionId</v>
      </c>
      <c r="C893" t="str">
        <f t="shared" si="36"/>
        <v>pr</v>
      </c>
      <c r="D893" t="str">
        <f t="shared" si="37"/>
        <v>fnnclInstttnId</v>
      </c>
    </row>
    <row r="894" spans="1:4">
      <c r="A894" t="str">
        <f>DICO_Complet!D893</f>
        <v>payer</v>
      </c>
      <c r="B894" t="str">
        <f>DICO_Complet!E893</f>
        <v>firstName</v>
      </c>
      <c r="C894" t="str">
        <f t="shared" si="36"/>
        <v>pr</v>
      </c>
      <c r="D894" t="str">
        <f t="shared" si="37"/>
        <v>frstNm</v>
      </c>
    </row>
    <row r="895" spans="1:4">
      <c r="A895" t="str">
        <f>DICO_Complet!D894</f>
        <v>payer</v>
      </c>
      <c r="B895" t="str">
        <f>DICO_Complet!E894</f>
        <v>idCountryCode</v>
      </c>
      <c r="C895" t="str">
        <f t="shared" si="36"/>
        <v>pr</v>
      </c>
      <c r="D895" t="str">
        <f t="shared" si="37"/>
        <v>idCntrCd</v>
      </c>
    </row>
    <row r="896" spans="1:4">
      <c r="A896" t="str">
        <f>DICO_Complet!D895</f>
        <v>payer</v>
      </c>
      <c r="B896" t="str">
        <f>DICO_Complet!E895</f>
        <v>identityDocument</v>
      </c>
      <c r="C896" t="str">
        <f t="shared" si="36"/>
        <v>pr</v>
      </c>
      <c r="D896" t="str">
        <f t="shared" si="37"/>
        <v>idnttDcmnt</v>
      </c>
    </row>
    <row r="897" spans="1:4">
      <c r="A897" t="str">
        <f>DICO_Complet!D896</f>
        <v>payer</v>
      </c>
      <c r="B897" t="str">
        <f>DICO_Complet!E896</f>
        <v>idNumber</v>
      </c>
      <c r="C897" t="str">
        <f t="shared" si="36"/>
        <v>pr</v>
      </c>
      <c r="D897" t="str">
        <f t="shared" si="37"/>
        <v>idNmbr</v>
      </c>
    </row>
    <row r="898" spans="1:4">
      <c r="A898" t="str">
        <f>DICO_Complet!D897</f>
        <v>payer</v>
      </c>
      <c r="B898" t="str">
        <f>DICO_Complet!E897</f>
        <v>internationalBankAccountNumber</v>
      </c>
    </row>
    <row r="899" spans="1:4">
      <c r="A899" t="str">
        <f>DICO_Complet!D898</f>
        <v>payer</v>
      </c>
      <c r="B899" t="str">
        <f>DICO_Complet!E898</f>
        <v>lastName</v>
      </c>
    </row>
    <row r="900" spans="1:4">
      <c r="A900" t="str">
        <f>DICO_Complet!D899</f>
        <v>payer</v>
      </c>
      <c r="B900" t="str">
        <f>DICO_Complet!E899</f>
        <v>middleName</v>
      </c>
    </row>
    <row r="901" spans="1:4">
      <c r="A901" t="str">
        <f>DICO_Complet!D900</f>
        <v>payer</v>
      </c>
      <c r="B901" t="str">
        <f>DICO_Complet!E900</f>
        <v>nationality</v>
      </c>
      <c r="C901" t="str">
        <f t="shared" ref="C901:C964" si="38">LEFT(A901,1)&amp;SUBSTITUTE(SUBSTITUTE(SUBSTITUTE(SUBSTITUTE(SUBSTITUTE(SUBSTITUTE(SUBSTITUTE(RIGHT(A901,LEN(A901)-1),"a"," "),"e"," "),"i"," "),"o"," "),"u"," "),"y"," ")," ","")</f>
        <v>pr</v>
      </c>
      <c r="D901" t="str">
        <f t="shared" ref="D901:D964" si="39">LEFT(B901,1)&amp;SUBSTITUTE(SUBSTITUTE(SUBSTITUTE(SUBSTITUTE(SUBSTITUTE(SUBSTITUTE(SUBSTITUTE(RIGHT(B901,LEN(B901)-1),"a"," "),"e"," "),"i"," "),"o"," "),"u"," "),"y"," ")," ","")</f>
        <v>ntnlt</v>
      </c>
    </row>
    <row r="902" spans="1:4">
      <c r="A902" t="str">
        <f>DICO_Complet!D901</f>
        <v>payer</v>
      </c>
      <c r="B902" t="str">
        <f>DICO_Complet!E901</f>
        <v>participantIdentifier</v>
      </c>
      <c r="C902" t="str">
        <f t="shared" si="38"/>
        <v>pr</v>
      </c>
      <c r="D902" t="str">
        <f t="shared" si="39"/>
        <v>prtcpntIdntfr</v>
      </c>
    </row>
    <row r="903" spans="1:4">
      <c r="A903" t="str">
        <f>DICO_Complet!D902</f>
        <v>payer</v>
      </c>
      <c r="B903" t="str">
        <f>DICO_Complet!E902</f>
        <v>phoneNumber</v>
      </c>
      <c r="C903" t="str">
        <f t="shared" si="38"/>
        <v>pr</v>
      </c>
      <c r="D903" t="str">
        <f t="shared" si="39"/>
        <v>phnNmbr</v>
      </c>
    </row>
    <row r="904" spans="1:4">
      <c r="A904" t="str">
        <f>DICO_Complet!D903</f>
        <v>payer</v>
      </c>
      <c r="B904" t="str">
        <f>DICO_Complet!E903</f>
        <v>postalAddress</v>
      </c>
      <c r="C904" t="str">
        <f t="shared" si="38"/>
        <v>pr</v>
      </c>
      <c r="D904" t="str">
        <f t="shared" si="39"/>
        <v>pstlAddrss</v>
      </c>
    </row>
    <row r="905" spans="1:4">
      <c r="A905" t="str">
        <f>DICO_Complet!D904</f>
        <v>paymentToken</v>
      </c>
      <c r="B905" t="str">
        <f>DICO_Complet!E904</f>
        <v>applicationId</v>
      </c>
      <c r="C905" t="str">
        <f t="shared" si="38"/>
        <v>pmntTkn</v>
      </c>
      <c r="D905" t="str">
        <f t="shared" si="39"/>
        <v>applctnId</v>
      </c>
    </row>
    <row r="906" spans="1:4">
      <c r="A906" t="str">
        <f>DICO_Complet!D905</f>
        <v>paymentToken</v>
      </c>
      <c r="B906" t="str">
        <f>DICO_Complet!E905</f>
        <v>authenticationMethod</v>
      </c>
      <c r="C906" t="str">
        <f t="shared" si="38"/>
        <v>pmntTkn</v>
      </c>
      <c r="D906" t="str">
        <f t="shared" si="39"/>
        <v>athntctnMthd</v>
      </c>
    </row>
    <row r="907" spans="1:4">
      <c r="A907" t="str">
        <f>DICO_Complet!D906</f>
        <v>paymentToken</v>
      </c>
      <c r="B907" t="str">
        <f>DICO_Complet!E906</f>
        <v>cardArtIdentification</v>
      </c>
      <c r="C907" t="str">
        <f t="shared" si="38"/>
        <v>pmntTkn</v>
      </c>
      <c r="D907" t="str">
        <f t="shared" si="39"/>
        <v>crdArtIdntfctn</v>
      </c>
    </row>
    <row r="908" spans="1:4">
      <c r="A908" t="str">
        <f>DICO_Complet!D907</f>
        <v>paymentToken</v>
      </c>
      <c r="B908" t="str">
        <f>DICO_Complet!E907</f>
        <v>cardholderAccountScore</v>
      </c>
      <c r="C908" t="str">
        <f t="shared" si="38"/>
        <v>pmntTkn</v>
      </c>
      <c r="D908" t="str">
        <f t="shared" si="39"/>
        <v>crdhldrAccntScr</v>
      </c>
    </row>
    <row r="909" spans="1:4">
      <c r="A909" t="str">
        <f>DICO_Complet!D908</f>
        <v>paymentToken</v>
      </c>
      <c r="B909" t="str">
        <f>DICO_Complet!E908</f>
        <v>cardholderDeviceScore</v>
      </c>
      <c r="C909" t="str">
        <f t="shared" si="38"/>
        <v>pmntTkn</v>
      </c>
      <c r="D909" t="str">
        <f t="shared" si="39"/>
        <v>crdhldrDvcScr</v>
      </c>
    </row>
    <row r="910" spans="1:4">
      <c r="A910" t="str">
        <f>DICO_Complet!D909</f>
        <v>paymentToken</v>
      </c>
      <c r="B910" t="str">
        <f>DICO_Complet!E909</f>
        <v>cardholderPhoneNumber</v>
      </c>
      <c r="C910" t="str">
        <f t="shared" si="38"/>
        <v>pmntTkn</v>
      </c>
      <c r="D910" t="str">
        <f t="shared" si="39"/>
        <v>crdhldrPhnNmbr</v>
      </c>
    </row>
    <row r="911" spans="1:4">
      <c r="A911" t="str">
        <f>DICO_Complet!D910</f>
        <v>paymentToken</v>
      </c>
      <c r="B911" t="str">
        <f>DICO_Complet!E910</f>
        <v>cardholderVerificationMethodPos</v>
      </c>
      <c r="C911" t="str">
        <f t="shared" si="38"/>
        <v>pmntTkn</v>
      </c>
      <c r="D911" t="str">
        <f t="shared" si="39"/>
        <v>crdhldrVrfctnMthdPs</v>
      </c>
    </row>
    <row r="912" spans="1:4">
      <c r="A912" t="str">
        <f>DICO_Complet!D911</f>
        <v>paymentToken</v>
      </c>
      <c r="B912" t="str">
        <f>DICO_Complet!E911</f>
        <v>cardReferenceId</v>
      </c>
      <c r="C912" t="str">
        <f t="shared" si="38"/>
        <v>pmntTkn</v>
      </c>
      <c r="D912" t="str">
        <f t="shared" si="39"/>
        <v>crdRfrncId</v>
      </c>
    </row>
    <row r="913" spans="1:4">
      <c r="A913" t="str">
        <f>DICO_Complet!D912</f>
        <v>paymentToken</v>
      </c>
      <c r="B913" t="str">
        <f>DICO_Complet!E912</f>
        <v>deviceIndex</v>
      </c>
      <c r="C913" t="str">
        <f t="shared" si="38"/>
        <v>pmntTkn</v>
      </c>
      <c r="D913" t="str">
        <f t="shared" si="39"/>
        <v>dvcIndx</v>
      </c>
    </row>
    <row r="914" spans="1:4">
      <c r="A914" t="str">
        <f>DICO_Complet!D913</f>
        <v>paymentToken</v>
      </c>
      <c r="B914" t="str">
        <f>DICO_Complet!E913</f>
        <v>deviceIpAddress</v>
      </c>
      <c r="C914" t="str">
        <f t="shared" si="38"/>
        <v>pmntTkn</v>
      </c>
      <c r="D914" t="str">
        <f t="shared" si="39"/>
        <v>dvcIpAddrss</v>
      </c>
    </row>
    <row r="915" spans="1:4">
      <c r="A915" t="str">
        <f>DICO_Complet!D914</f>
        <v>paymentToken</v>
      </c>
      <c r="B915" t="str">
        <f>DICO_Complet!E914</f>
        <v>deviceType</v>
      </c>
      <c r="C915" t="str">
        <f t="shared" si="38"/>
        <v>pmntTkn</v>
      </c>
      <c r="D915" t="str">
        <f t="shared" si="39"/>
        <v>dvcTp</v>
      </c>
    </row>
    <row r="916" spans="1:4">
      <c r="A916" t="str">
        <f>DICO_Complet!D915</f>
        <v>paymentToken</v>
      </c>
      <c r="B916" t="str">
        <f>DICO_Complet!E915</f>
        <v>digitalAuthenticationData</v>
      </c>
      <c r="C916" t="str">
        <f t="shared" si="38"/>
        <v>pmntTkn</v>
      </c>
      <c r="D916" t="str">
        <f t="shared" si="39"/>
        <v>dgtlAthntctnDt</v>
      </c>
    </row>
    <row r="917" spans="1:4">
      <c r="A917" t="str">
        <f>DICO_Complet!D916</f>
        <v>paymentToken</v>
      </c>
      <c r="B917" t="str">
        <f>DICO_Complet!E916</f>
        <v>digitalServiceProviderId</v>
      </c>
      <c r="C917" t="str">
        <f t="shared" si="38"/>
        <v>pmntTkn</v>
      </c>
      <c r="D917" t="str">
        <f t="shared" si="39"/>
        <v>dgtlSrvcPrvdrId</v>
      </c>
    </row>
    <row r="918" spans="1:4">
      <c r="A918" t="str">
        <f>DICO_Complet!D917</f>
        <v>paymentToken</v>
      </c>
      <c r="B918" t="str">
        <f>DICO_Complet!E917</f>
        <v>enrolmentDeviceType</v>
      </c>
      <c r="C918" t="str">
        <f t="shared" si="38"/>
        <v>pmntTkn</v>
      </c>
      <c r="D918" t="str">
        <f t="shared" si="39"/>
        <v>enrlmntDvcTp</v>
      </c>
    </row>
    <row r="919" spans="1:4">
      <c r="A919" t="str">
        <f>DICO_Complet!D918</f>
        <v>paymentToken</v>
      </c>
      <c r="B919" t="str">
        <f>DICO_Complet!E918</f>
        <v>issuerDeviceTokenIdentifier</v>
      </c>
      <c r="C919" t="str">
        <f t="shared" si="38"/>
        <v>pmntTkn</v>
      </c>
      <c r="D919" t="str">
        <f t="shared" si="39"/>
        <v>issrDvcTknIdntfr</v>
      </c>
    </row>
    <row r="920" spans="1:4">
      <c r="A920" t="str">
        <f>DICO_Complet!D919</f>
        <v>paymentToken</v>
      </c>
      <c r="B920" t="str">
        <f>DICO_Complet!E919</f>
        <v>lastTokenStatusUpdatedDateTime</v>
      </c>
      <c r="C920" t="str">
        <f t="shared" si="38"/>
        <v>pmntTkn</v>
      </c>
      <c r="D920" t="str">
        <f t="shared" si="39"/>
        <v>lstTknSttsUpdtdDtTm</v>
      </c>
    </row>
    <row r="921" spans="1:4">
      <c r="A921" t="str">
        <f>DICO_Complet!D920</f>
        <v>paymentToken</v>
      </c>
      <c r="B921" t="str">
        <f>DICO_Complet!E920</f>
        <v>panReferenceId</v>
      </c>
      <c r="C921" t="str">
        <f t="shared" si="38"/>
        <v>pmntTkn</v>
      </c>
      <c r="D921" t="str">
        <f t="shared" si="39"/>
        <v>pnRfrncId</v>
      </c>
    </row>
    <row r="922" spans="1:4">
      <c r="A922" t="str">
        <f>DICO_Complet!D921</f>
        <v>paymentToken</v>
      </c>
      <c r="B922" t="str">
        <f>DICO_Complet!E921</f>
        <v>panSource</v>
      </c>
      <c r="C922" t="str">
        <f t="shared" si="38"/>
        <v>pmntTkn</v>
      </c>
      <c r="D922" t="str">
        <f t="shared" si="39"/>
        <v>pnSrc</v>
      </c>
    </row>
    <row r="923" spans="1:4">
      <c r="A923" t="str">
        <f>DICO_Complet!D922</f>
        <v>paymentToken</v>
      </c>
      <c r="B923" t="str">
        <f>DICO_Complet!E922</f>
        <v>secureElementIdentifier</v>
      </c>
      <c r="C923" t="str">
        <f t="shared" si="38"/>
        <v>pmntTkn</v>
      </c>
      <c r="D923" t="str">
        <f t="shared" si="39"/>
        <v>scrElmntIdntfr</v>
      </c>
    </row>
    <row r="924" spans="1:4">
      <c r="A924" t="str">
        <f>DICO_Complet!D923</f>
        <v>paymentToken</v>
      </c>
      <c r="B924" t="str">
        <f>DICO_Complet!E923</f>
        <v>suspensionReason</v>
      </c>
      <c r="C924" t="str">
        <f t="shared" si="38"/>
        <v>pmntTkn</v>
      </c>
      <c r="D924" t="str">
        <f t="shared" si="39"/>
        <v>sspnsnRsn</v>
      </c>
    </row>
    <row r="925" spans="1:4">
      <c r="A925" t="str">
        <f>DICO_Complet!D924</f>
        <v>paymentToken</v>
      </c>
      <c r="B925" t="str">
        <f>DICO_Complet!E924</f>
        <v>tokenActivationDateTime</v>
      </c>
      <c r="C925" t="str">
        <f t="shared" si="38"/>
        <v>pmntTkn</v>
      </c>
      <c r="D925" t="str">
        <f t="shared" si="39"/>
        <v>tknActvtnDtTm</v>
      </c>
    </row>
    <row r="926" spans="1:4">
      <c r="A926" t="str">
        <f>DICO_Complet!D925</f>
        <v>paymentToken</v>
      </c>
      <c r="B926" t="str">
        <f>DICO_Complet!E925</f>
        <v>tokenAddress</v>
      </c>
      <c r="C926" t="str">
        <f t="shared" si="38"/>
        <v>pmntTkn</v>
      </c>
      <c r="D926" t="str">
        <f t="shared" si="39"/>
        <v>tknAddrss</v>
      </c>
    </row>
    <row r="927" spans="1:4">
      <c r="A927" t="str">
        <f>DICO_Complet!D926</f>
        <v>paymentToken</v>
      </c>
      <c r="B927" t="str">
        <f>DICO_Complet!E926</f>
        <v>tokenApplicationType</v>
      </c>
      <c r="C927" t="str">
        <f t="shared" si="38"/>
        <v>pmntTkn</v>
      </c>
      <c r="D927" t="str">
        <f t="shared" si="39"/>
        <v>tknApplctnTp</v>
      </c>
    </row>
    <row r="928" spans="1:4">
      <c r="A928" t="str">
        <f>DICO_Complet!D927</f>
        <v>paymentToken</v>
      </c>
      <c r="B928" t="str">
        <f>DICO_Complet!E927</f>
        <v>tokenAssuranceMethod</v>
      </c>
      <c r="C928" t="str">
        <f t="shared" si="38"/>
        <v>pmntTkn</v>
      </c>
      <c r="D928" t="str">
        <f t="shared" si="39"/>
        <v>tknAssrncMthd</v>
      </c>
    </row>
    <row r="929" spans="1:4">
      <c r="A929" t="str">
        <f>DICO_Complet!D928</f>
        <v>paymentToken</v>
      </c>
      <c r="B929" t="str">
        <f>DICO_Complet!E928</f>
        <v>tokenAuthenticationAmount</v>
      </c>
      <c r="C929" t="str">
        <f t="shared" si="38"/>
        <v>pmntTkn</v>
      </c>
      <c r="D929" t="str">
        <f t="shared" si="39"/>
        <v>tknAthntctnAmnt</v>
      </c>
    </row>
    <row r="930" spans="1:4">
      <c r="A930" t="str">
        <f>DICO_Complet!D929</f>
        <v>paymentToken</v>
      </c>
      <c r="B930" t="str">
        <f>DICO_Complet!E929</f>
        <v>tokenAuthenticationFactorA</v>
      </c>
      <c r="C930" t="str">
        <f t="shared" si="38"/>
        <v>pmntTkn</v>
      </c>
      <c r="D930" t="str">
        <f t="shared" si="39"/>
        <v>tknAthntctnFctrA</v>
      </c>
    </row>
    <row r="931" spans="1:4">
      <c r="A931" t="str">
        <f>DICO_Complet!D930</f>
        <v>paymentToken</v>
      </c>
      <c r="B931" t="str">
        <f>DICO_Complet!E930</f>
        <v>tokenAuthenticationFactorB</v>
      </c>
      <c r="C931" t="str">
        <f t="shared" si="38"/>
        <v>pmntTkn</v>
      </c>
      <c r="D931" t="str">
        <f t="shared" si="39"/>
        <v>tknAthntctnFctrB</v>
      </c>
    </row>
    <row r="932" spans="1:4">
      <c r="A932" t="str">
        <f>DICO_Complet!D931</f>
        <v>paymentToken</v>
      </c>
      <c r="B932" t="str">
        <f>DICO_Complet!E931</f>
        <v>tokenCategory</v>
      </c>
      <c r="C932" t="str">
        <f t="shared" si="38"/>
        <v>pmntTkn</v>
      </c>
      <c r="D932" t="str">
        <f t="shared" si="39"/>
        <v>tknCtgr</v>
      </c>
    </row>
    <row r="933" spans="1:4">
      <c r="A933" t="str">
        <f>DICO_Complet!D932</f>
        <v>paymentToken</v>
      </c>
      <c r="B933" t="str">
        <f>DICO_Complet!E932</f>
        <v>tokenChainingReferenceId</v>
      </c>
      <c r="C933" t="str">
        <f t="shared" si="38"/>
        <v>pmntTkn</v>
      </c>
      <c r="D933" t="str">
        <f t="shared" si="39"/>
        <v>tknChnngRfrncId</v>
      </c>
    </row>
    <row r="934" spans="1:4">
      <c r="A934" t="str">
        <f>DICO_Complet!D933</f>
        <v>paymentToken</v>
      </c>
      <c r="B934" t="str">
        <f>DICO_Complet!E933</f>
        <v>tokenClosureDateTime</v>
      </c>
      <c r="C934" t="str">
        <f t="shared" si="38"/>
        <v>pmntTkn</v>
      </c>
      <c r="D934" t="str">
        <f t="shared" si="39"/>
        <v>tknClsrDtTm</v>
      </c>
    </row>
    <row r="935" spans="1:4">
      <c r="A935" t="str">
        <f>DICO_Complet!D934</f>
        <v>paymentToken</v>
      </c>
      <c r="B935" t="str">
        <f>DICO_Complet!E934</f>
        <v>tokenDeviceId</v>
      </c>
      <c r="C935" t="str">
        <f t="shared" si="38"/>
        <v>pmntTkn</v>
      </c>
      <c r="D935" t="str">
        <f t="shared" si="39"/>
        <v>tknDvcId</v>
      </c>
    </row>
    <row r="936" spans="1:4">
      <c r="A936" t="str">
        <f>DICO_Complet!D935</f>
        <v>paymentToken</v>
      </c>
      <c r="B936" t="str">
        <f>DICO_Complet!E935</f>
        <v>tokenDeviceInformation</v>
      </c>
      <c r="C936" t="str">
        <f t="shared" si="38"/>
        <v>pmntTkn</v>
      </c>
      <c r="D936" t="str">
        <f t="shared" si="39"/>
        <v>tknDvcInfrmtn</v>
      </c>
    </row>
    <row r="937" spans="1:4">
      <c r="A937" t="str">
        <f>DICO_Complet!D936</f>
        <v>paymentToken</v>
      </c>
      <c r="B937" t="str">
        <f>DICO_Complet!E936</f>
        <v>tokenDeviceName</v>
      </c>
      <c r="C937" t="str">
        <f t="shared" si="38"/>
        <v>pmntTkn</v>
      </c>
      <c r="D937" t="str">
        <f t="shared" si="39"/>
        <v>tknDvcNm</v>
      </c>
    </row>
    <row r="938" spans="1:4">
      <c r="A938" t="str">
        <f>DICO_Complet!D937</f>
        <v>paymentToken</v>
      </c>
      <c r="B938" t="str">
        <f>DICO_Complet!E937</f>
        <v>tokenDeviceOperatingSystem</v>
      </c>
      <c r="C938" t="str">
        <f t="shared" si="38"/>
        <v>pmntTkn</v>
      </c>
      <c r="D938" t="str">
        <f t="shared" si="39"/>
        <v>tknDvcOprtngSstm</v>
      </c>
    </row>
    <row r="939" spans="1:4">
      <c r="A939" t="str">
        <f>DICO_Complet!D938</f>
        <v>paymentToken</v>
      </c>
      <c r="B939" t="str">
        <f>DICO_Complet!E938</f>
        <v>tokenExpiryDate</v>
      </c>
      <c r="C939" t="str">
        <f t="shared" si="38"/>
        <v>pmntTkn</v>
      </c>
      <c r="D939" t="str">
        <f t="shared" si="39"/>
        <v>tknExprDt</v>
      </c>
    </row>
    <row r="940" spans="1:4">
      <c r="A940" t="str">
        <f>DICO_Complet!D939</f>
        <v>paymentToken</v>
      </c>
      <c r="B940" t="str">
        <f>DICO_Complet!E939</f>
        <v>tokenLocation</v>
      </c>
      <c r="C940" t="str">
        <f t="shared" si="38"/>
        <v>pmntTkn</v>
      </c>
      <c r="D940" t="str">
        <f t="shared" si="39"/>
        <v>tknLctn</v>
      </c>
    </row>
    <row r="941" spans="1:4">
      <c r="A941" t="str">
        <f>DICO_Complet!D940</f>
        <v>paymentToken</v>
      </c>
      <c r="B941" t="str">
        <f>DICO_Complet!E940</f>
        <v>tokenProgramIndicator</v>
      </c>
      <c r="C941" t="str">
        <f t="shared" si="38"/>
        <v>pmntTkn</v>
      </c>
      <c r="D941" t="str">
        <f t="shared" si="39"/>
        <v>tknPrgrmIndctr</v>
      </c>
    </row>
    <row r="942" spans="1:4">
      <c r="A942" t="str">
        <f>DICO_Complet!D941</f>
        <v>paymentToken</v>
      </c>
      <c r="B942" t="str">
        <f>DICO_Complet!E941</f>
        <v>tokenProtectionMethod</v>
      </c>
      <c r="C942" t="str">
        <f t="shared" si="38"/>
        <v>pmntTkn</v>
      </c>
      <c r="D942" t="str">
        <f t="shared" si="39"/>
        <v>tknPrtctnMthd</v>
      </c>
    </row>
    <row r="943" spans="1:4">
      <c r="A943" t="str">
        <f>DICO_Complet!D942</f>
        <v>paymentToken</v>
      </c>
      <c r="B943" t="str">
        <f>DICO_Complet!E942</f>
        <v>tokenQualifier</v>
      </c>
      <c r="C943" t="str">
        <f t="shared" si="38"/>
        <v>pmntTkn</v>
      </c>
      <c r="D943" t="str">
        <f t="shared" si="39"/>
        <v>tknQlfr</v>
      </c>
    </row>
    <row r="944" spans="1:4">
      <c r="A944" t="str">
        <f>DICO_Complet!D943</f>
        <v>paymentToken</v>
      </c>
      <c r="B944" t="str">
        <f>DICO_Complet!E943</f>
        <v>tokenReferenceId</v>
      </c>
      <c r="C944" t="str">
        <f t="shared" si="38"/>
        <v>pmntTkn</v>
      </c>
      <c r="D944" t="str">
        <f t="shared" si="39"/>
        <v>tknRfrncId</v>
      </c>
    </row>
    <row r="945" spans="1:4">
      <c r="A945" t="str">
        <f>DICO_Complet!D944</f>
        <v>paymentToken</v>
      </c>
      <c r="B945" t="str">
        <f>DICO_Complet!E944</f>
        <v>tokenRequestorIdentification</v>
      </c>
      <c r="C945" t="str">
        <f t="shared" si="38"/>
        <v>pmntTkn</v>
      </c>
      <c r="D945" t="str">
        <f t="shared" si="39"/>
        <v>tknRqstrIdntfctn</v>
      </c>
    </row>
    <row r="946" spans="1:4">
      <c r="A946" t="str">
        <f>DICO_Complet!D945</f>
        <v>paymentToken</v>
      </c>
      <c r="B946" t="str">
        <f>DICO_Complet!E945</f>
        <v>tokenRequestorSourceId</v>
      </c>
      <c r="C946" t="str">
        <f t="shared" si="38"/>
        <v>pmntTkn</v>
      </c>
      <c r="D946" t="str">
        <f t="shared" si="39"/>
        <v>tknRqstrSrcId</v>
      </c>
    </row>
    <row r="947" spans="1:4">
      <c r="A947" t="str">
        <f>DICO_Complet!D946</f>
        <v>paymentToken</v>
      </c>
      <c r="B947" t="str">
        <f>DICO_Complet!E946</f>
        <v>tokenScheme</v>
      </c>
      <c r="C947" t="str">
        <f t="shared" si="38"/>
        <v>pmntTkn</v>
      </c>
      <c r="D947" t="str">
        <f t="shared" si="39"/>
        <v>tknSchm</v>
      </c>
    </row>
    <row r="948" spans="1:4">
      <c r="A948" t="str">
        <f>DICO_Complet!D947</f>
        <v>paymentToken</v>
      </c>
      <c r="B948" t="str">
        <f>DICO_Complet!E947</f>
        <v>tokenServiceProviderId</v>
      </c>
      <c r="C948" t="str">
        <f t="shared" si="38"/>
        <v>pmntTkn</v>
      </c>
      <c r="D948" t="str">
        <f t="shared" si="39"/>
        <v>tknSrvcPrvdrId</v>
      </c>
    </row>
    <row r="949" spans="1:4">
      <c r="A949" t="str">
        <f>DICO_Complet!D948</f>
        <v>paymentToken</v>
      </c>
      <c r="B949" t="str">
        <f>DICO_Complet!E948</f>
        <v>tokenStatus</v>
      </c>
      <c r="C949" t="str">
        <f t="shared" si="38"/>
        <v>pmntTkn</v>
      </c>
      <c r="D949" t="str">
        <f t="shared" si="39"/>
        <v>tknStts</v>
      </c>
    </row>
    <row r="950" spans="1:4">
      <c r="A950" t="str">
        <f>DICO_Complet!D949</f>
        <v>paymentToken</v>
      </c>
      <c r="B950" t="str">
        <f>DICO_Complet!E949</f>
        <v>tokenTransactionIdentifier</v>
      </c>
      <c r="C950" t="str">
        <f t="shared" si="38"/>
        <v>pmntTkn</v>
      </c>
      <c r="D950" t="str">
        <f t="shared" si="39"/>
        <v>tknTrnsctnIdntfr</v>
      </c>
    </row>
    <row r="951" spans="1:4">
      <c r="A951" t="str">
        <f>DICO_Complet!D950</f>
        <v>paymentToken</v>
      </c>
      <c r="B951" t="str">
        <f>DICO_Complet!E950</f>
        <v>tokenUserId</v>
      </c>
      <c r="C951" t="str">
        <f t="shared" si="38"/>
        <v>pmntTkn</v>
      </c>
      <c r="D951" t="str">
        <f t="shared" si="39"/>
        <v>tknUsrId</v>
      </c>
    </row>
    <row r="952" spans="1:4">
      <c r="A952" t="str">
        <f>DICO_Complet!D951</f>
        <v>paymentToken</v>
      </c>
      <c r="B952" t="str">
        <f>DICO_Complet!E951</f>
        <v>tokenValue</v>
      </c>
      <c r="C952" t="str">
        <f t="shared" si="38"/>
        <v>pmntTkn</v>
      </c>
      <c r="D952" t="str">
        <f t="shared" si="39"/>
        <v>tknVl</v>
      </c>
    </row>
    <row r="953" spans="1:4">
      <c r="A953" t="str">
        <f>DICO_Complet!D952</f>
        <v>paymentToken</v>
      </c>
      <c r="B953" t="str">
        <f>DICO_Complet!E952</f>
        <v>tokenVerificationResult</v>
      </c>
      <c r="C953" t="str">
        <f t="shared" si="38"/>
        <v>pmntTkn</v>
      </c>
      <c r="D953" t="str">
        <f t="shared" si="39"/>
        <v>tknVrfctnRslt</v>
      </c>
    </row>
    <row r="954" spans="1:4">
      <c r="A954" t="str">
        <f>DICO_Complet!D953</f>
        <v>paymentToken</v>
      </c>
      <c r="B954" t="str">
        <f>DICO_Complet!E953</f>
        <v>trustedMerchantExemptionIndicator</v>
      </c>
      <c r="C954" t="str">
        <f t="shared" si="38"/>
        <v>pmntTkn</v>
      </c>
      <c r="D954" t="str">
        <f t="shared" si="39"/>
        <v>trstdMrchntExmptnIndctr</v>
      </c>
    </row>
    <row r="955" spans="1:4">
      <c r="A955" t="str">
        <f>DICO_Complet!D954</f>
        <v>paymentToken</v>
      </c>
      <c r="B955" t="str">
        <f>DICO_Complet!E954</f>
        <v>tspVerificationResult</v>
      </c>
      <c r="C955" t="str">
        <f t="shared" si="38"/>
        <v>pmntTkn</v>
      </c>
      <c r="D955" t="str">
        <f t="shared" si="39"/>
        <v>tspVrfctnRslt</v>
      </c>
    </row>
    <row r="956" spans="1:4">
      <c r="A956" t="str">
        <f>DICO_Complet!D955</f>
        <v>paymentToken</v>
      </c>
      <c r="B956" t="str">
        <f>DICO_Complet!E955</f>
        <v>walletAccountEmailAddress</v>
      </c>
      <c r="C956" t="str">
        <f t="shared" si="38"/>
        <v>pmntTkn</v>
      </c>
      <c r="D956" t="str">
        <f t="shared" si="39"/>
        <v>wlltAccntEmlAddrss</v>
      </c>
    </row>
    <row r="957" spans="1:4">
      <c r="A957" t="str">
        <f>DICO_Complet!D956</f>
        <v>paymentToken</v>
      </c>
      <c r="B957" t="str">
        <f>DICO_Complet!E956</f>
        <v>walletAccountEmailAge</v>
      </c>
      <c r="C957" t="str">
        <f t="shared" si="38"/>
        <v>pmntTkn</v>
      </c>
      <c r="D957" t="str">
        <f t="shared" si="39"/>
        <v>wlltAccntEmlAg</v>
      </c>
    </row>
    <row r="958" spans="1:4">
      <c r="A958" t="str">
        <f>DICO_Complet!D957</f>
        <v>paymentToken</v>
      </c>
      <c r="B958" t="str">
        <f>DICO_Complet!E957</f>
        <v>walletProviderReasonCodes</v>
      </c>
      <c r="C958" t="str">
        <f t="shared" si="38"/>
        <v>pmntTkn</v>
      </c>
      <c r="D958" t="str">
        <f t="shared" si="39"/>
        <v>wlltPrvdrRsnCds</v>
      </c>
    </row>
    <row r="959" spans="1:4">
      <c r="A959" t="str">
        <f>DICO_Complet!D958</f>
        <v>paymentToken</v>
      </c>
      <c r="B959" t="str">
        <f>DICO_Complet!E958</f>
        <v>walletProviderRiskAssessmentResult</v>
      </c>
      <c r="C959" t="str">
        <f t="shared" si="38"/>
        <v>pmntTkn</v>
      </c>
      <c r="D959" t="str">
        <f t="shared" si="39"/>
        <v>wlltPrvdrRskAssssmntRslt</v>
      </c>
    </row>
    <row r="960" spans="1:4">
      <c r="A960" t="str">
        <f>DICO_Complet!D959</f>
        <v>paymentToken</v>
      </c>
      <c r="B960" t="str">
        <f>DICO_Complet!E959</f>
        <v>walletProviderRiskAssessmentVersion</v>
      </c>
      <c r="C960" t="str">
        <f t="shared" si="38"/>
        <v>pmntTkn</v>
      </c>
      <c r="D960" t="str">
        <f t="shared" si="39"/>
        <v>wlltPrvdrRskAssssmntVrsn</v>
      </c>
    </row>
    <row r="961" spans="1:4">
      <c r="A961" t="str">
        <f>DICO_Complet!D960</f>
        <v>posAgreement</v>
      </c>
      <c r="B961" t="str">
        <f>DICO_Complet!E960</f>
        <v>communicationMedia</v>
      </c>
      <c r="C961" t="str">
        <f t="shared" si="38"/>
        <v>psAgrmnt</v>
      </c>
      <c r="D961" t="str">
        <f t="shared" si="39"/>
        <v>cmmnctnMd</v>
      </c>
    </row>
    <row r="962" spans="1:4">
      <c r="A962" t="str">
        <f>DICO_Complet!D961</f>
        <v>posAgreement</v>
      </c>
      <c r="B962" t="str">
        <f>DICO_Complet!E961</f>
        <v>contact</v>
      </c>
      <c r="C962" t="str">
        <f t="shared" si="38"/>
        <v>psAgrmnt</v>
      </c>
      <c r="D962" t="str">
        <f t="shared" si="39"/>
        <v>cntct</v>
      </c>
    </row>
    <row r="963" spans="1:4">
      <c r="A963" t="str">
        <f>DICO_Complet!D962</f>
        <v>posAgreement</v>
      </c>
      <c r="B963" t="str">
        <f>DICO_Complet!E962</f>
        <v>mailingPostalAddress</v>
      </c>
      <c r="C963" t="str">
        <f t="shared" si="38"/>
        <v>psAgrmnt</v>
      </c>
      <c r="D963" t="str">
        <f t="shared" si="39"/>
        <v>mlngPstlAddrss</v>
      </c>
    </row>
    <row r="964" spans="1:4">
      <c r="A964" t="str">
        <f>DICO_Complet!D963</f>
        <v>posAgreement</v>
      </c>
      <c r="B964" t="str">
        <f>DICO_Complet!E963</f>
        <v>officialPostalAddress</v>
      </c>
      <c r="C964" t="str">
        <f t="shared" si="38"/>
        <v>psAgrmnt</v>
      </c>
      <c r="D964" t="str">
        <f t="shared" si="39"/>
        <v>offclPstlAddrss</v>
      </c>
    </row>
    <row r="965" spans="1:4">
      <c r="A965" t="str">
        <f>DICO_Complet!D964</f>
        <v>posAgreement</v>
      </c>
      <c r="B965" t="str">
        <f>DICO_Complet!E964</f>
        <v>posAgreementId</v>
      </c>
      <c r="C965" t="str">
        <f t="shared" ref="C965:C1028" si="40">LEFT(A965,1)&amp;SUBSTITUTE(SUBSTITUTE(SUBSTITUTE(SUBSTITUTE(SUBSTITUTE(SUBSTITUTE(SUBSTITUTE(RIGHT(A965,LEN(A965)-1),"a"," "),"e"," "),"i"," "),"o"," "),"u"," "),"y"," ")," ","")</f>
        <v>psAgrmnt</v>
      </c>
      <c r="D965" t="str">
        <f t="shared" ref="D965:D1028" si="41">LEFT(B965,1)&amp;SUBSTITUTE(SUBSTITUTE(SUBSTITUTE(SUBSTITUTE(SUBSTITUTE(SUBSTITUTE(SUBSTITUTE(RIGHT(B965,LEN(B965)-1),"a"," "),"e"," "),"i"," "),"o"," "),"u"," "),"y"," ")," ","")</f>
        <v>psAgrmntId</v>
      </c>
    </row>
    <row r="966" spans="1:4">
      <c r="A966" t="str">
        <f>DICO_Complet!D965</f>
        <v>posAgreement</v>
      </c>
      <c r="B966" t="str">
        <f>DICO_Complet!E965</f>
        <v>posName</v>
      </c>
      <c r="C966" t="str">
        <f t="shared" si="40"/>
        <v>psAgrmnt</v>
      </c>
      <c r="D966" t="str">
        <f t="shared" si="41"/>
        <v>psNm</v>
      </c>
    </row>
    <row r="967" spans="1:4">
      <c r="A967" t="str">
        <f>DICO_Complet!D966</f>
        <v>posAgreement</v>
      </c>
      <c r="B967" t="str">
        <f>DICO_Complet!E966</f>
        <v>posRegistrationCategory</v>
      </c>
      <c r="C967" t="str">
        <f t="shared" si="40"/>
        <v>psAgrmnt</v>
      </c>
      <c r="D967" t="str">
        <f t="shared" si="41"/>
        <v>psRgstrtnCtgr</v>
      </c>
    </row>
    <row r="968" spans="1:4">
      <c r="A968" t="str">
        <f>DICO_Complet!D967</f>
        <v>posAgreement</v>
      </c>
      <c r="B968" t="str">
        <f>DICO_Complet!E967</f>
        <v>posRegistrationNumber</v>
      </c>
      <c r="C968" t="str">
        <f t="shared" si="40"/>
        <v>psAgrmnt</v>
      </c>
      <c r="D968" t="str">
        <f t="shared" si="41"/>
        <v>psRgstrtnNmbr</v>
      </c>
    </row>
    <row r="969" spans="1:4">
      <c r="A969" t="str">
        <f>DICO_Complet!D968</f>
        <v>sponsoredMerchant</v>
      </c>
      <c r="B969" t="str">
        <f>DICO_Complet!E968</f>
        <v>finalMerchantAddress</v>
      </c>
      <c r="C969" t="str">
        <f t="shared" si="40"/>
        <v>spnsrdMrchnt</v>
      </c>
      <c r="D969" t="str">
        <f t="shared" si="41"/>
        <v>fnlMrchntAddrss</v>
      </c>
    </row>
    <row r="970" spans="1:4">
      <c r="A970" t="str">
        <f>DICO_Complet!D969</f>
        <v>sponsoredMerchant</v>
      </c>
      <c r="B970" t="str">
        <f>DICO_Complet!E969</f>
        <v>finalMerchantId</v>
      </c>
      <c r="C970" t="str">
        <f t="shared" si="40"/>
        <v>spnsrdMrchnt</v>
      </c>
      <c r="D970" t="str">
        <f t="shared" si="41"/>
        <v>fnlMrchntId</v>
      </c>
    </row>
    <row r="971" spans="1:4">
      <c r="A971" t="str">
        <f>DICO_Complet!D970</f>
        <v>sponsoredMerchant</v>
      </c>
      <c r="B971" t="str">
        <f>DICO_Complet!E970</f>
        <v>independantSalesOrganisationId</v>
      </c>
      <c r="C971" t="str">
        <f t="shared" si="40"/>
        <v>spnsrdMrchnt</v>
      </c>
      <c r="D971" t="str">
        <f t="shared" si="41"/>
        <v>indpndntSlsOrgnstnId</v>
      </c>
    </row>
    <row r="972" spans="1:4">
      <c r="A972" t="str">
        <f>DICO_Complet!D971</f>
        <v>sponsoredMerchant</v>
      </c>
      <c r="B972" t="str">
        <f>DICO_Complet!E971</f>
        <v>marketPlaceForeignRetailIndicator</v>
      </c>
      <c r="C972" t="str">
        <f t="shared" si="40"/>
        <v>spnsrdMrchnt</v>
      </c>
      <c r="D972" t="str">
        <f t="shared" si="41"/>
        <v>mrktPlcFrgnRtlIndctr</v>
      </c>
    </row>
    <row r="973" spans="1:4">
      <c r="A973" t="str">
        <f>DICO_Complet!D972</f>
        <v>sponsoredMerchant</v>
      </c>
      <c r="B973" t="str">
        <f>DICO_Complet!E972</f>
        <v>marketPlaceId</v>
      </c>
      <c r="C973" t="str">
        <f t="shared" si="40"/>
        <v>spnsrdMrchnt</v>
      </c>
      <c r="D973" t="str">
        <f t="shared" si="41"/>
        <v>mrktPlcId</v>
      </c>
    </row>
    <row r="974" spans="1:4">
      <c r="A974" t="str">
        <f>DICO_Complet!D973</f>
        <v>sponsoredMerchant</v>
      </c>
      <c r="B974" t="str">
        <f>DICO_Complet!E973</f>
        <v>merchantCategoryCode</v>
      </c>
      <c r="C974" t="str">
        <f t="shared" si="40"/>
        <v>spnsrdMrchnt</v>
      </c>
      <c r="D974" t="str">
        <f t="shared" si="41"/>
        <v>mrchntCtgrCd</v>
      </c>
    </row>
    <row r="975" spans="1:4">
      <c r="A975" t="str">
        <f>DICO_Complet!D974</f>
        <v>sponsoredMerchant</v>
      </c>
      <c r="B975" t="str">
        <f>DICO_Complet!E974</f>
        <v>paymentFacilitatorId</v>
      </c>
      <c r="C975" t="str">
        <f t="shared" si="40"/>
        <v>spnsrdMrchnt</v>
      </c>
      <c r="D975" t="str">
        <f t="shared" si="41"/>
        <v>pmntFclttrId</v>
      </c>
    </row>
    <row r="976" spans="1:4">
      <c r="A976" t="str">
        <f>DICO_Complet!D975</f>
        <v>sponsoredMerchant</v>
      </c>
      <c r="B976" t="str">
        <f>DICO_Complet!E975</f>
        <v>subMerchantId</v>
      </c>
      <c r="C976" t="str">
        <f t="shared" si="40"/>
        <v>spnsrdMrchnt</v>
      </c>
      <c r="D976" t="str">
        <f t="shared" si="41"/>
        <v>sbMrchntId</v>
      </c>
    </row>
    <row r="977" spans="1:4">
      <c r="A977" t="str">
        <f>DICO_Complet!D976</f>
        <v>terminal</v>
      </c>
      <c r="B977" t="str">
        <f>DICO_Complet!E976</f>
        <v>acceptanceSysComponentIdInterbankAppSoftVersion</v>
      </c>
      <c r="C977" t="str">
        <f t="shared" si="40"/>
        <v>trmnl</v>
      </c>
      <c r="D977" t="str">
        <f t="shared" si="41"/>
        <v>accptncSsCmpnntIdIntrbnkAppSftVrsn</v>
      </c>
    </row>
    <row r="978" spans="1:4">
      <c r="A978" t="str">
        <f>DICO_Complet!D977</f>
        <v>terminal</v>
      </c>
      <c r="B978" t="str">
        <f>DICO_Complet!E977</f>
        <v>acceptanceSysComponentIdManufacturerCode</v>
      </c>
      <c r="C978" t="str">
        <f t="shared" si="40"/>
        <v>trmnl</v>
      </c>
      <c r="D978" t="str">
        <f t="shared" si="41"/>
        <v>accptncSsCmpnntIdMnfctrrCd</v>
      </c>
    </row>
    <row r="979" spans="1:4">
      <c r="A979" t="str">
        <f>DICO_Complet!D978</f>
        <v>terminal</v>
      </c>
      <c r="B979" t="str">
        <f>DICO_Complet!E978</f>
        <v>acceptanceSysComponentIdRefSpecVersion</v>
      </c>
      <c r="C979" t="str">
        <f t="shared" si="40"/>
        <v>trmnl</v>
      </c>
      <c r="D979" t="str">
        <f t="shared" si="41"/>
        <v>accptncSsCmpnntIdRfSpcVrsn</v>
      </c>
    </row>
    <row r="980" spans="1:4">
      <c r="A980" t="str">
        <f>DICO_Complet!D979</f>
        <v>terminal</v>
      </c>
      <c r="B980" t="str">
        <f>DICO_Complet!E979</f>
        <v>acceptanceSysComponentIdTerminalModelReference</v>
      </c>
      <c r="C980" t="str">
        <f t="shared" si="40"/>
        <v>trmnl</v>
      </c>
      <c r="D980" t="str">
        <f t="shared" si="41"/>
        <v>accptncSsCmpnntIdTrmnlMdlRfrnc</v>
      </c>
    </row>
    <row r="981" spans="1:4">
      <c r="A981" t="str">
        <f>DICO_Complet!D980</f>
        <v>terminal</v>
      </c>
      <c r="B981" t="str">
        <f>DICO_Complet!E980</f>
        <v>acceptanceSystemApplicationId</v>
      </c>
      <c r="C981" t="str">
        <f t="shared" si="40"/>
        <v>trmnl</v>
      </c>
      <c r="D981" t="str">
        <f t="shared" si="41"/>
        <v>accptncSstmApplctnId</v>
      </c>
    </row>
    <row r="982" spans="1:4">
      <c r="A982" t="str">
        <f>DICO_Complet!D981</f>
        <v>terminal</v>
      </c>
      <c r="B982" t="str">
        <f>DICO_Complet!E981</f>
        <v>acceptanceSystemIdentifierAssignedByAnAcquirer</v>
      </c>
      <c r="C982" t="str">
        <f t="shared" si="40"/>
        <v>trmnl</v>
      </c>
      <c r="D982" t="str">
        <f t="shared" si="41"/>
        <v>accptncSstmIdntfrAssgndBAnAcqrr</v>
      </c>
    </row>
    <row r="983" spans="1:4">
      <c r="A983" t="str">
        <f>DICO_Complet!D982</f>
        <v>terminal</v>
      </c>
      <c r="B983" t="str">
        <f>DICO_Complet!E982</f>
        <v>additionalSerialNumberInformation</v>
      </c>
      <c r="C983" t="str">
        <f t="shared" si="40"/>
        <v>trmnl</v>
      </c>
      <c r="D983" t="str">
        <f t="shared" si="41"/>
        <v>addtnlSrlNmbrInfrmtn</v>
      </c>
    </row>
    <row r="984" spans="1:4">
      <c r="A984" t="str">
        <f>DICO_Complet!D983</f>
        <v>terminal</v>
      </c>
      <c r="B984" t="str">
        <f>DICO_Complet!E983</f>
        <v>applicationsManagerPublisherCode</v>
      </c>
      <c r="C984" t="str">
        <f t="shared" si="40"/>
        <v>trmnl</v>
      </c>
      <c r="D984" t="str">
        <f t="shared" si="41"/>
        <v>applctnsMngrPblshrCd</v>
      </c>
    </row>
    <row r="985" spans="1:4">
      <c r="A985" t="str">
        <f>DICO_Complet!D984</f>
        <v>terminal</v>
      </c>
      <c r="B985" t="str">
        <f>DICO_Complet!E984</f>
        <v>applicationsManagerSoftwareVersionNumber</v>
      </c>
      <c r="C985" t="str">
        <f t="shared" si="40"/>
        <v>trmnl</v>
      </c>
      <c r="D985" t="str">
        <f t="shared" si="41"/>
        <v>applctnsMngrSftwrVrsnNmbr</v>
      </c>
    </row>
    <row r="986" spans="1:4">
      <c r="A986" t="str">
        <f>DICO_Complet!D985</f>
        <v>terminal</v>
      </c>
      <c r="B986" t="str">
        <f>DICO_Complet!E985</f>
        <v>applicationSoftwarePublisherCode</v>
      </c>
      <c r="C986" t="str">
        <f t="shared" si="40"/>
        <v>trmnl</v>
      </c>
      <c r="D986" t="str">
        <f t="shared" si="41"/>
        <v>applctnSftwrPblshrCd</v>
      </c>
    </row>
    <row r="987" spans="1:4">
      <c r="A987" t="str">
        <f>DICO_Complet!D986</f>
        <v>terminal</v>
      </c>
      <c r="B987" t="str">
        <f>DICO_Complet!E986</f>
        <v>applicationStatus</v>
      </c>
      <c r="C987" t="str">
        <f t="shared" si="40"/>
        <v>trmnl</v>
      </c>
      <c r="D987" t="str">
        <f t="shared" si="41"/>
        <v>applctnStts</v>
      </c>
    </row>
    <row r="988" spans="1:4">
      <c r="A988" t="str">
        <f>DICO_Complet!D987</f>
        <v>terminal</v>
      </c>
      <c r="B988" t="str">
        <f>DICO_Complet!E987</f>
        <v>appliedRestriction</v>
      </c>
      <c r="C988" t="str">
        <f t="shared" si="40"/>
        <v>trmnl</v>
      </c>
      <c r="D988" t="str">
        <f t="shared" si="41"/>
        <v>appldRstrctn</v>
      </c>
    </row>
    <row r="989" spans="1:4">
      <c r="A989" t="str">
        <f>DICO_Complet!D988</f>
        <v>terminal</v>
      </c>
      <c r="B989" t="str">
        <f>DICO_Complet!E988</f>
        <v>approvalCodeLength</v>
      </c>
      <c r="C989" t="str">
        <f t="shared" si="40"/>
        <v>trmnl</v>
      </c>
      <c r="D989" t="str">
        <f t="shared" si="41"/>
        <v>apprvlCdLngth</v>
      </c>
    </row>
    <row r="990" spans="1:4">
      <c r="A990" t="str">
        <f>DICO_Complet!D989</f>
        <v>terminal</v>
      </c>
      <c r="B990" t="str">
        <f>DICO_Complet!E989</f>
        <v>cardAcceptorAppNatureAppNatureId</v>
      </c>
      <c r="C990" t="str">
        <f t="shared" si="40"/>
        <v>trmnl</v>
      </c>
      <c r="D990" t="str">
        <f t="shared" si="41"/>
        <v>crdAccptrAppNtrAppNtrId</v>
      </c>
    </row>
    <row r="991" spans="1:4">
      <c r="A991" t="str">
        <f>DICO_Complet!D990</f>
        <v>terminal</v>
      </c>
      <c r="B991" t="str">
        <f>DICO_Complet!E990</f>
        <v>cardAcceptorAppNatureAppSupplierId</v>
      </c>
      <c r="C991" t="str">
        <f t="shared" si="40"/>
        <v>trmnl</v>
      </c>
      <c r="D991" t="str">
        <f t="shared" si="41"/>
        <v>crdAccptrAppNtrAppSpplrId</v>
      </c>
    </row>
    <row r="992" spans="1:4">
      <c r="A992" t="str">
        <f>DICO_Complet!D991</f>
        <v>terminal</v>
      </c>
      <c r="B992" t="str">
        <f>DICO_Complet!E991</f>
        <v>cardAcceptorArchitectureCategory</v>
      </c>
      <c r="C992" t="str">
        <f t="shared" si="40"/>
        <v>trmnl</v>
      </c>
      <c r="D992" t="str">
        <f t="shared" si="41"/>
        <v>crdAccptrArchtctrCtgr</v>
      </c>
    </row>
    <row r="993" spans="1:4">
      <c r="A993" t="str">
        <f>DICO_Complet!D992</f>
        <v>terminal</v>
      </c>
      <c r="B993" t="str">
        <f>DICO_Complet!E992</f>
        <v>cardAcceptorLogicalNumber</v>
      </c>
      <c r="C993" t="str">
        <f t="shared" si="40"/>
        <v>trmnl</v>
      </c>
      <c r="D993" t="str">
        <f t="shared" si="41"/>
        <v>crdAccptrLgclNmbr</v>
      </c>
    </row>
    <row r="994" spans="1:4">
      <c r="A994" t="str">
        <f>DICO_Complet!D993</f>
        <v>terminal</v>
      </c>
      <c r="B994" t="str">
        <f>DICO_Complet!E993</f>
        <v>cardCaptureCapabilities</v>
      </c>
      <c r="C994" t="str">
        <f t="shared" si="40"/>
        <v>trmnl</v>
      </c>
      <c r="D994" t="str">
        <f t="shared" si="41"/>
        <v>crdCptrCpblts</v>
      </c>
    </row>
    <row r="995" spans="1:4">
      <c r="A995" t="str">
        <f>DICO_Complet!D994</f>
        <v>terminal</v>
      </c>
      <c r="B995" t="str">
        <f>DICO_Complet!E994</f>
        <v>cardholderAuthenticationCapabilities</v>
      </c>
      <c r="C995" t="str">
        <f t="shared" si="40"/>
        <v>trmnl</v>
      </c>
      <c r="D995" t="str">
        <f t="shared" si="41"/>
        <v>crdhldrAthntctnCpblts</v>
      </c>
    </row>
    <row r="996" spans="1:4">
      <c r="A996" t="str">
        <f>DICO_Complet!D995</f>
        <v>terminal</v>
      </c>
      <c r="B996" t="str">
        <f>DICO_Complet!E995</f>
        <v>cardReadingCapabilities</v>
      </c>
      <c r="C996" t="str">
        <f t="shared" si="40"/>
        <v>trmnl</v>
      </c>
      <c r="D996" t="str">
        <f t="shared" si="41"/>
        <v>crdRdngCpblts</v>
      </c>
    </row>
    <row r="997" spans="1:4">
      <c r="A997" t="str">
        <f>DICO_Complet!D996</f>
        <v>terminal</v>
      </c>
      <c r="B997" t="str">
        <f>DICO_Complet!E996</f>
        <v>cardWriteCapabilities</v>
      </c>
      <c r="C997" t="str">
        <f t="shared" si="40"/>
        <v>trmnl</v>
      </c>
      <c r="D997" t="str">
        <f t="shared" si="41"/>
        <v>crdWrtCpblts</v>
      </c>
    </row>
    <row r="998" spans="1:4">
      <c r="A998" t="str">
        <f>DICO_Complet!D997</f>
        <v>terminal</v>
      </c>
      <c r="B998" t="str">
        <f>DICO_Complet!E997</f>
        <v>countryCode</v>
      </c>
      <c r="C998" t="str">
        <f t="shared" si="40"/>
        <v>trmnl</v>
      </c>
      <c r="D998" t="str">
        <f t="shared" si="41"/>
        <v>cntrCd</v>
      </c>
    </row>
    <row r="999" spans="1:4">
      <c r="A999" t="str">
        <f>DICO_Complet!D998</f>
        <v>terminal</v>
      </c>
      <c r="B999" t="str">
        <f>DICO_Complet!E998</f>
        <v>couplerSpecificationsVersionNumber</v>
      </c>
      <c r="C999" t="str">
        <f t="shared" si="40"/>
        <v>trmnl</v>
      </c>
      <c r="D999" t="str">
        <f t="shared" si="41"/>
        <v>cplrSpcfctnsVrsnNmbr</v>
      </c>
    </row>
    <row r="1000" spans="1:4">
      <c r="A1000" t="str">
        <f>DICO_Complet!D999</f>
        <v>terminal</v>
      </c>
      <c r="B1000" t="str">
        <f>DICO_Complet!E999</f>
        <v>currentPrintingMode</v>
      </c>
      <c r="C1000" t="str">
        <f t="shared" si="40"/>
        <v>trmnl</v>
      </c>
      <c r="D1000" t="str">
        <f t="shared" si="41"/>
        <v>crrntPrntngMd</v>
      </c>
    </row>
    <row r="1001" spans="1:4">
      <c r="A1001" t="str">
        <f>DICO_Complet!D1000</f>
        <v>terminal</v>
      </c>
      <c r="B1001" t="str">
        <f>DICO_Complet!E1000</f>
        <v>deviceType</v>
      </c>
      <c r="C1001" t="str">
        <f t="shared" si="40"/>
        <v>trmnl</v>
      </c>
      <c r="D1001" t="str">
        <f t="shared" si="41"/>
        <v>dvcTp</v>
      </c>
    </row>
    <row r="1002" spans="1:4">
      <c r="A1002" t="str">
        <f>DICO_Complet!D1001</f>
        <v>terminal</v>
      </c>
      <c r="B1002" t="str">
        <f>DICO_Complet!E1001</f>
        <v>emvTerminalNature</v>
      </c>
      <c r="C1002" t="str">
        <f t="shared" si="40"/>
        <v>trmnl</v>
      </c>
      <c r="D1002" t="str">
        <f t="shared" si="41"/>
        <v>emvTrmnlNtr</v>
      </c>
    </row>
    <row r="1003" spans="1:4">
      <c r="A1003" t="str">
        <f>DICO_Complet!D1002</f>
        <v>terminal</v>
      </c>
      <c r="B1003" t="str">
        <f>DICO_Complet!E1002</f>
        <v>city</v>
      </c>
      <c r="C1003" t="str">
        <f t="shared" si="40"/>
        <v>trmnl</v>
      </c>
      <c r="D1003" t="str">
        <f t="shared" si="41"/>
        <v>ct</v>
      </c>
    </row>
    <row r="1004" spans="1:4">
      <c r="A1004" t="str">
        <f>DICO_Complet!D1003</f>
        <v>terminal</v>
      </c>
      <c r="B1004" t="str">
        <f>DICO_Complet!E1003</f>
        <v>exceptionFileNature</v>
      </c>
      <c r="C1004" t="str">
        <f t="shared" si="40"/>
        <v>trmnl</v>
      </c>
      <c r="D1004" t="str">
        <f t="shared" si="41"/>
        <v>excptnFlNtr</v>
      </c>
    </row>
    <row r="1005" spans="1:4">
      <c r="A1005" t="str">
        <f>DICO_Complet!D1004</f>
        <v>terminal</v>
      </c>
      <c r="B1005" t="str">
        <f>DICO_Complet!E1004</f>
        <v>exceptionFileSize</v>
      </c>
      <c r="C1005" t="str">
        <f t="shared" si="40"/>
        <v>trmnl</v>
      </c>
      <c r="D1005" t="str">
        <f t="shared" si="41"/>
        <v>excptnFlSz</v>
      </c>
    </row>
    <row r="1006" spans="1:4">
      <c r="A1006" t="str">
        <f>DICO_Complet!D1005</f>
        <v>terminal</v>
      </c>
      <c r="B1006" t="str">
        <f>DICO_Complet!E1005</f>
        <v>flashMemoryCapacity</v>
      </c>
      <c r="C1006" t="str">
        <f t="shared" si="40"/>
        <v>trmnl</v>
      </c>
      <c r="D1006" t="str">
        <f t="shared" si="41"/>
        <v>flshMmrCpct</v>
      </c>
    </row>
    <row r="1007" spans="1:4">
      <c r="A1007" t="str">
        <f>DICO_Complet!D1006</f>
        <v>terminal</v>
      </c>
      <c r="B1007" t="str">
        <f>DICO_Complet!E1006</f>
        <v>friendlyName</v>
      </c>
      <c r="C1007" t="str">
        <f t="shared" si="40"/>
        <v>trmnl</v>
      </c>
      <c r="D1007" t="str">
        <f t="shared" si="41"/>
        <v>frndlNm</v>
      </c>
    </row>
    <row r="1008" spans="1:4">
      <c r="A1008" t="str">
        <f>DICO_Complet!D1007</f>
        <v>terminal</v>
      </c>
      <c r="B1008" t="str">
        <f>DICO_Complet!E1007</f>
        <v>hardwareCouplerVersionNumber</v>
      </c>
      <c r="C1008" t="str">
        <f t="shared" si="40"/>
        <v>trmnl</v>
      </c>
      <c r="D1008" t="str">
        <f t="shared" si="41"/>
        <v>hrdwrCplrVrsnNmbr</v>
      </c>
    </row>
    <row r="1009" spans="1:4">
      <c r="A1009" t="str">
        <f>DICO_Complet!D1008</f>
        <v>terminal</v>
      </c>
      <c r="B1009" t="str">
        <f>DICO_Complet!E1008</f>
        <v>integrityCheckNature</v>
      </c>
      <c r="C1009" t="str">
        <f t="shared" si="40"/>
        <v>trmnl</v>
      </c>
      <c r="D1009" t="str">
        <f t="shared" si="41"/>
        <v>intgrtChckNtr</v>
      </c>
    </row>
    <row r="1010" spans="1:4">
      <c r="A1010" t="str">
        <f>DICO_Complet!D1009</f>
        <v>terminal</v>
      </c>
      <c r="B1010" t="str">
        <f>DICO_Complet!E1009</f>
        <v>integrityCheckValue</v>
      </c>
      <c r="C1010" t="str">
        <f t="shared" si="40"/>
        <v>trmnl</v>
      </c>
      <c r="D1010" t="str">
        <f t="shared" si="41"/>
        <v>intgrtChckVl</v>
      </c>
    </row>
    <row r="1011" spans="1:4">
      <c r="A1011" t="str">
        <f>DICO_Complet!D1010</f>
        <v>terminal</v>
      </c>
      <c r="B1011" t="str">
        <f>DICO_Complet!E1010</f>
        <v>interbankApplicationSoftwareVersion</v>
      </c>
      <c r="C1011" t="str">
        <f t="shared" si="40"/>
        <v>trmnl</v>
      </c>
      <c r="D1011" t="str">
        <f t="shared" si="41"/>
        <v>intrbnkApplctnSftwrVrsn</v>
      </c>
    </row>
    <row r="1012" spans="1:4">
      <c r="A1012" t="str">
        <f>DICO_Complet!D1011</f>
        <v>terminal</v>
      </c>
      <c r="B1012" t="str">
        <f>DICO_Complet!E1011</f>
        <v>ipAddress</v>
      </c>
      <c r="C1012" t="str">
        <f t="shared" si="40"/>
        <v>trmnl</v>
      </c>
      <c r="D1012" t="str">
        <f t="shared" si="41"/>
        <v>ipAddrss</v>
      </c>
    </row>
    <row r="1013" spans="1:4">
      <c r="A1013" t="str">
        <f>DICO_Complet!D1012</f>
        <v>terminal</v>
      </c>
      <c r="B1013" t="str">
        <f>DICO_Complet!E1012</f>
        <v>iTpsa</v>
      </c>
      <c r="C1013" t="str">
        <f t="shared" si="40"/>
        <v>trmnl</v>
      </c>
      <c r="D1013" t="str">
        <f t="shared" si="41"/>
        <v>iTps</v>
      </c>
    </row>
    <row r="1014" spans="1:4">
      <c r="A1014" t="str">
        <f>DICO_Complet!D1013</f>
        <v>terminal</v>
      </c>
      <c r="B1014" t="str">
        <f>DICO_Complet!E1013</f>
        <v>iTpta</v>
      </c>
      <c r="C1014" t="str">
        <f t="shared" si="40"/>
        <v>trmnl</v>
      </c>
      <c r="D1014" t="str">
        <f t="shared" si="41"/>
        <v>iTpt</v>
      </c>
    </row>
    <row r="1015" spans="1:4">
      <c r="A1015" t="str">
        <f>DICO_Complet!D1014</f>
        <v>terminal</v>
      </c>
      <c r="B1015" t="str">
        <f>DICO_Complet!E1014</f>
        <v>kernelEditorCode</v>
      </c>
      <c r="C1015" t="str">
        <f t="shared" si="40"/>
        <v>trmnl</v>
      </c>
      <c r="D1015" t="str">
        <f t="shared" si="41"/>
        <v>krnlEdtrCd</v>
      </c>
    </row>
    <row r="1016" spans="1:4">
      <c r="A1016" t="str">
        <f>DICO_Complet!D1015</f>
        <v>terminal</v>
      </c>
      <c r="B1016" t="str">
        <f>DICO_Complet!E1015</f>
        <v>kernelId</v>
      </c>
      <c r="C1016" t="str">
        <f t="shared" si="40"/>
        <v>trmnl</v>
      </c>
      <c r="D1016" t="str">
        <f t="shared" si="41"/>
        <v>krnlId</v>
      </c>
    </row>
    <row r="1017" spans="1:4">
      <c r="A1017" t="str">
        <f>DICO_Complet!D1016</f>
        <v>terminal</v>
      </c>
      <c r="B1017" t="str">
        <f>DICO_Complet!E1016</f>
        <v>kernelSoftwareVersionReference</v>
      </c>
      <c r="C1017" t="str">
        <f t="shared" si="40"/>
        <v>trmnl</v>
      </c>
      <c r="D1017" t="str">
        <f t="shared" si="41"/>
        <v>krnlSftwrVrsnRfrnc</v>
      </c>
    </row>
    <row r="1018" spans="1:4">
      <c r="A1018" t="str">
        <f>DICO_Complet!D1017</f>
        <v>terminal</v>
      </c>
      <c r="B1018" t="str">
        <f>DICO_Complet!E1017</f>
        <v>keyManagementMethod</v>
      </c>
      <c r="C1018" t="str">
        <f t="shared" si="40"/>
        <v>trmnl</v>
      </c>
      <c r="D1018" t="str">
        <f t="shared" si="41"/>
        <v>kMngmntMthd</v>
      </c>
    </row>
    <row r="1019" spans="1:4">
      <c r="A1019" t="str">
        <f>DICO_Complet!D1018</f>
        <v>terminal</v>
      </c>
      <c r="B1019" t="str">
        <f>DICO_Complet!E1018</f>
        <v>lengthOfX509CommonNameData</v>
      </c>
      <c r="C1019" t="str">
        <f t="shared" si="40"/>
        <v>trmnl</v>
      </c>
      <c r="D1019" t="str">
        <f t="shared" si="41"/>
        <v>lngthOfX509CmmnNmDt</v>
      </c>
    </row>
    <row r="1020" spans="1:4">
      <c r="A1020" t="str">
        <f>DICO_Complet!D1019</f>
        <v>terminal</v>
      </c>
      <c r="B1020" t="str">
        <f>DICO_Complet!E1019</f>
        <v>lengthOfX509CountryNameData</v>
      </c>
      <c r="C1020" t="str">
        <f t="shared" si="40"/>
        <v>trmnl</v>
      </c>
      <c r="D1020" t="str">
        <f t="shared" si="41"/>
        <v>lngthOfX509CntrNmDt</v>
      </c>
    </row>
    <row r="1021" spans="1:4">
      <c r="A1021" t="str">
        <f>DICO_Complet!D1020</f>
        <v>terminal</v>
      </c>
      <c r="B1021" t="str">
        <f>DICO_Complet!E1020</f>
        <v>lengthOfX509DistinguishedNameQualifierData</v>
      </c>
      <c r="C1021" t="str">
        <f t="shared" si="40"/>
        <v>trmnl</v>
      </c>
      <c r="D1021" t="str">
        <f t="shared" si="41"/>
        <v>lngthOfX509DstngshdNmQlfrDt</v>
      </c>
    </row>
    <row r="1022" spans="1:4">
      <c r="A1022" t="str">
        <f>DICO_Complet!D1021</f>
        <v>terminal</v>
      </c>
      <c r="B1022" t="str">
        <f>DICO_Complet!E1021</f>
        <v>lengthOfX509OrganizationalUnitData</v>
      </c>
      <c r="C1022" t="str">
        <f t="shared" si="40"/>
        <v>trmnl</v>
      </c>
      <c r="D1022" t="str">
        <f t="shared" si="41"/>
        <v>lngthOfX509OrgnztnlUntDt</v>
      </c>
    </row>
    <row r="1023" spans="1:4">
      <c r="A1023" t="str">
        <f>DICO_Complet!D1022</f>
        <v>terminal</v>
      </c>
      <c r="B1023" t="str">
        <f>DICO_Complet!E1022</f>
        <v>lengthOfX509OrganizationNameData</v>
      </c>
      <c r="C1023" t="str">
        <f t="shared" si="40"/>
        <v>trmnl</v>
      </c>
      <c r="D1023" t="str">
        <f t="shared" si="41"/>
        <v>lngthOfX509OrgnztnNmDt</v>
      </c>
    </row>
    <row r="1024" spans="1:4">
      <c r="A1024" t="str">
        <f>DICO_Complet!D1023</f>
        <v>terminal</v>
      </c>
      <c r="B1024" t="str">
        <f>DICO_Complet!E1023</f>
        <v>lengthOfX509StateOrProvinceNameData</v>
      </c>
      <c r="C1024" t="str">
        <f t="shared" si="40"/>
        <v>trmnl</v>
      </c>
      <c r="D1024" t="str">
        <f t="shared" si="41"/>
        <v>lngthOfX509SttOrPrvncNmDt</v>
      </c>
    </row>
    <row r="1025" spans="1:4">
      <c r="A1025" t="str">
        <f>DICO_Complet!D1024</f>
        <v>terminal</v>
      </c>
      <c r="B1025" t="str">
        <f>DICO_Complet!E1024</f>
        <v>lengthOfX509SubjectKeyIdentifierData</v>
      </c>
      <c r="C1025" t="str">
        <f t="shared" si="40"/>
        <v>trmnl</v>
      </c>
      <c r="D1025" t="str">
        <f t="shared" si="41"/>
        <v>lngthOfX509SbjctKIdntfrDt</v>
      </c>
    </row>
    <row r="1026" spans="1:4">
      <c r="A1026" t="str">
        <f>DICO_Complet!D1025</f>
        <v>terminal</v>
      </c>
      <c r="B1026" t="str">
        <f>DICO_Complet!E1025</f>
        <v>magstripeReaderNumber</v>
      </c>
      <c r="C1026" t="str">
        <f t="shared" si="40"/>
        <v>trmnl</v>
      </c>
      <c r="D1026" t="str">
        <f t="shared" si="41"/>
        <v>mgstrpRdrNmbr</v>
      </c>
    </row>
    <row r="1027" spans="1:4">
      <c r="A1027" t="str">
        <f>DICO_Complet!D1026</f>
        <v>terminal</v>
      </c>
      <c r="B1027" t="str">
        <f>DICO_Complet!E1026</f>
        <v>manufacturerCode</v>
      </c>
      <c r="C1027" t="str">
        <f t="shared" si="40"/>
        <v>trmnl</v>
      </c>
      <c r="D1027" t="str">
        <f t="shared" si="41"/>
        <v>mnfctrrCd</v>
      </c>
    </row>
    <row r="1028" spans="1:4">
      <c r="A1028" t="str">
        <f>DICO_Complet!D1027</f>
        <v>terminal</v>
      </c>
      <c r="B1028" t="str">
        <f>DICO_Complet!E1027</f>
        <v>memoryCardReaderNumber</v>
      </c>
      <c r="C1028" t="str">
        <f t="shared" si="40"/>
        <v>trmnl</v>
      </c>
      <c r="D1028" t="str">
        <f t="shared" si="41"/>
        <v>mmrCrdRdrNmbr</v>
      </c>
    </row>
    <row r="1029" spans="1:4">
      <c r="A1029" t="str">
        <f>DICO_Complet!D1028</f>
        <v>terminal</v>
      </c>
      <c r="B1029" t="str">
        <f>DICO_Complet!E1028</f>
        <v>messageDisplayPrintCapabilities</v>
      </c>
      <c r="C1029" t="str">
        <f t="shared" ref="C1029:C1092" si="42">LEFT(A1029,1)&amp;SUBSTITUTE(SUBSTITUTE(SUBSTITUTE(SUBSTITUTE(SUBSTITUTE(SUBSTITUTE(SUBSTITUTE(RIGHT(A1029,LEN(A1029)-1),"a"," "),"e"," "),"i"," "),"o"," "),"u"," "),"y"," ")," ","")</f>
        <v>trmnl</v>
      </c>
      <c r="D1029" t="str">
        <f t="shared" ref="D1029:D1092" si="43">LEFT(B1029,1)&amp;SUBSTITUTE(SUBSTITUTE(SUBSTITUTE(SUBSTITUTE(SUBSTITUTE(SUBSTITUTE(SUBSTITUTE(RIGHT(B1029,LEN(B1029)-1),"a"," "),"e"," "),"i"," "),"o"," "),"u"," "),"y"," ")," ","")</f>
        <v>mssgDsplPrntCpblts</v>
      </c>
    </row>
    <row r="1030" spans="1:4">
      <c r="A1030" t="str">
        <f>DICO_Complet!D1029</f>
        <v>terminal</v>
      </c>
      <c r="B1030" t="str">
        <f>DICO_Complet!E1029</f>
        <v>nexoAcceptanceSystemIdentifier</v>
      </c>
      <c r="C1030" t="str">
        <f t="shared" si="42"/>
        <v>trmnl</v>
      </c>
      <c r="D1030" t="str">
        <f t="shared" si="43"/>
        <v>nxAccptncSstmIdntfr</v>
      </c>
    </row>
    <row r="1031" spans="1:4">
      <c r="A1031" t="str">
        <f>DICO_Complet!D1030</f>
        <v>terminal</v>
      </c>
      <c r="B1031" t="str">
        <f>DICO_Complet!E1030</f>
        <v>nexoCertificate</v>
      </c>
      <c r="C1031" t="str">
        <f t="shared" si="42"/>
        <v>trmnl</v>
      </c>
      <c r="D1031" t="str">
        <f t="shared" si="43"/>
        <v>nxCrtfct</v>
      </c>
    </row>
    <row r="1032" spans="1:4">
      <c r="A1032" t="str">
        <f>DICO_Complet!D1031</f>
        <v>terminal</v>
      </c>
      <c r="B1032" t="str">
        <f>DICO_Complet!E1031</f>
        <v>numberOfApplicationPrograms</v>
      </c>
      <c r="C1032" t="str">
        <f t="shared" si="42"/>
        <v>trmnl</v>
      </c>
      <c r="D1032" t="str">
        <f t="shared" si="43"/>
        <v>nmbrOfApplctnPrgrms</v>
      </c>
    </row>
    <row r="1033" spans="1:4">
      <c r="A1033" t="str">
        <f>DICO_Complet!D1032</f>
        <v>terminal</v>
      </c>
      <c r="B1033" t="str">
        <f>DICO_Complet!E1032</f>
        <v>numberOfPosManagedByAcceptanceSystem</v>
      </c>
      <c r="C1033" t="str">
        <f t="shared" si="42"/>
        <v>trmnl</v>
      </c>
      <c r="D1033" t="str">
        <f t="shared" si="43"/>
        <v>nmbrOfPsMngdBAccptncSstm</v>
      </c>
    </row>
    <row r="1034" spans="1:4">
      <c r="A1034" t="str">
        <f>DICO_Complet!D1033</f>
        <v>terminal</v>
      </c>
      <c r="B1034" t="str">
        <f>DICO_Complet!E1033</f>
        <v>onlinePinKeys</v>
      </c>
      <c r="C1034" t="str">
        <f t="shared" si="42"/>
        <v>trmnl</v>
      </c>
      <c r="D1034" t="str">
        <f t="shared" si="43"/>
        <v>onlnPnKs</v>
      </c>
    </row>
    <row r="1035" spans="1:4">
      <c r="A1035" t="str">
        <f>DICO_Complet!D1034</f>
        <v>terminal</v>
      </c>
      <c r="B1035" t="str">
        <f>DICO_Complet!E1034</f>
        <v>operatingSystem</v>
      </c>
      <c r="C1035" t="str">
        <f t="shared" si="42"/>
        <v>trmnl</v>
      </c>
      <c r="D1035" t="str">
        <f t="shared" si="43"/>
        <v>oprtngSstm</v>
      </c>
    </row>
    <row r="1036" spans="1:4">
      <c r="A1036" t="str">
        <f>DICO_Complet!D1035</f>
        <v>terminal</v>
      </c>
      <c r="B1036" t="str">
        <f>DICO_Complet!E1035</f>
        <v>pciPedApprovalLevel</v>
      </c>
      <c r="C1036" t="str">
        <f t="shared" si="42"/>
        <v>trmnl</v>
      </c>
      <c r="D1036" t="str">
        <f t="shared" si="43"/>
        <v>pcPdApprvlLvl</v>
      </c>
    </row>
    <row r="1037" spans="1:4">
      <c r="A1037" t="str">
        <f>DICO_Complet!D1036</f>
        <v>terminal</v>
      </c>
      <c r="B1037" t="str">
        <f>DICO_Complet!E1036</f>
        <v>pciStandard</v>
      </c>
      <c r="C1037" t="str">
        <f t="shared" si="42"/>
        <v>trmnl</v>
      </c>
      <c r="D1037" t="str">
        <f t="shared" si="43"/>
        <v>pcStndrd</v>
      </c>
    </row>
    <row r="1038" spans="1:4">
      <c r="A1038" t="str">
        <f>DICO_Complet!D1037</f>
        <v>terminal</v>
      </c>
      <c r="B1038" t="str">
        <f>DICO_Complet!E1037</f>
        <v>pciStandardVersion</v>
      </c>
      <c r="C1038" t="str">
        <f t="shared" si="42"/>
        <v>trmnl</v>
      </c>
      <c r="D1038" t="str">
        <f t="shared" si="43"/>
        <v>pcStndrdVrsn</v>
      </c>
    </row>
    <row r="1039" spans="1:4">
      <c r="A1039" t="str">
        <f>DICO_Complet!D1038</f>
        <v>terminal</v>
      </c>
      <c r="B1039" t="str">
        <f>DICO_Complet!E1038</f>
        <v>pinLengthCapabilities</v>
      </c>
      <c r="C1039" t="str">
        <f t="shared" si="42"/>
        <v>trmnl</v>
      </c>
      <c r="D1039" t="str">
        <f t="shared" si="43"/>
        <v>pnLngthCpblts</v>
      </c>
    </row>
    <row r="1040" spans="1:4">
      <c r="A1040" t="str">
        <f>DICO_Complet!D1039</f>
        <v>terminal</v>
      </c>
      <c r="B1040" t="str">
        <f>DICO_Complet!E1039</f>
        <v>pinReadingCapabilities</v>
      </c>
      <c r="C1040" t="str">
        <f t="shared" si="42"/>
        <v>trmnl</v>
      </c>
      <c r="D1040" t="str">
        <f t="shared" si="43"/>
        <v>pnRdngCpblts</v>
      </c>
    </row>
    <row r="1041" spans="1:4">
      <c r="A1041" t="str">
        <f>DICO_Complet!D1040</f>
        <v>terminal</v>
      </c>
      <c r="B1041" t="str">
        <f>DICO_Complet!E1040</f>
        <v>poiAssignedByAnAcquirer</v>
      </c>
      <c r="C1041" t="str">
        <f t="shared" si="42"/>
        <v>trmnl</v>
      </c>
      <c r="D1041" t="str">
        <f t="shared" si="43"/>
        <v>pAssgndBAnAcqrr</v>
      </c>
    </row>
    <row r="1042" spans="1:4">
      <c r="A1042" t="str">
        <f>DICO_Complet!D1041</f>
        <v>terminal</v>
      </c>
      <c r="B1042" t="str">
        <f>DICO_Complet!E1041</f>
        <v>poiInformation</v>
      </c>
      <c r="C1042" t="str">
        <f t="shared" si="42"/>
        <v>trmnl</v>
      </c>
      <c r="D1042" t="str">
        <f t="shared" si="43"/>
        <v>pInfrmtn</v>
      </c>
    </row>
    <row r="1043" spans="1:4">
      <c r="A1043" t="str">
        <f>DICO_Complet!D1042</f>
        <v>terminal</v>
      </c>
      <c r="B1043" t="str">
        <f>DICO_Complet!E1042</f>
        <v>poiLogicalNumber</v>
      </c>
      <c r="C1043" t="str">
        <f t="shared" si="42"/>
        <v>trmnl</v>
      </c>
      <c r="D1043" t="str">
        <f t="shared" si="43"/>
        <v>pLgclNmbr</v>
      </c>
    </row>
    <row r="1044" spans="1:4">
      <c r="A1044" t="str">
        <f>DICO_Complet!D1043</f>
        <v>terminal</v>
      </c>
      <c r="B1044" t="str">
        <f>DICO_Complet!E1043</f>
        <v>poiSerialNumber</v>
      </c>
      <c r="C1044" t="str">
        <f t="shared" si="42"/>
        <v>trmnl</v>
      </c>
      <c r="D1044" t="str">
        <f t="shared" si="43"/>
        <v>pSrlNmbr</v>
      </c>
    </row>
    <row r="1045" spans="1:4">
      <c r="A1045" t="str">
        <f>DICO_Complet!D1044</f>
        <v>terminal</v>
      </c>
      <c r="B1045" t="str">
        <f>DICO_Complet!E1044</f>
        <v>processingParamatersWithSeal</v>
      </c>
      <c r="C1045" t="str">
        <f t="shared" si="42"/>
        <v>trmnl</v>
      </c>
      <c r="D1045" t="str">
        <f t="shared" si="43"/>
        <v>prcssngPrmtrsWthSl</v>
      </c>
    </row>
    <row r="1046" spans="1:4">
      <c r="A1046" t="str">
        <f>DICO_Complet!D1045</f>
        <v>terminal</v>
      </c>
      <c r="B1046" t="str">
        <f>DICO_Complet!E1045</f>
        <v>referenceSpecificationsVersion</v>
      </c>
      <c r="C1046" t="str">
        <f t="shared" si="42"/>
        <v>trmnl</v>
      </c>
      <c r="D1046" t="str">
        <f t="shared" si="43"/>
        <v>rfrncSpcfctnsVrsn</v>
      </c>
    </row>
    <row r="1047" spans="1:4">
      <c r="A1047" t="str">
        <f>DICO_Complet!D1046</f>
        <v>terminal</v>
      </c>
      <c r="B1047" t="str">
        <f>DICO_Complet!E1046</f>
        <v>remainingFlashStorageCapacity</v>
      </c>
      <c r="C1047" t="str">
        <f t="shared" si="42"/>
        <v>trmnl</v>
      </c>
      <c r="D1047" t="str">
        <f t="shared" si="43"/>
        <v>rmnngFlshStrgCpct</v>
      </c>
    </row>
    <row r="1048" spans="1:4">
      <c r="A1048" t="str">
        <f>DICO_Complet!D1047</f>
        <v>terminal</v>
      </c>
      <c r="B1048" t="str">
        <f>DICO_Complet!E1047</f>
        <v>remainingRamStorageCapacity</v>
      </c>
      <c r="C1048" t="str">
        <f t="shared" si="42"/>
        <v>trmnl</v>
      </c>
      <c r="D1048" t="str">
        <f t="shared" si="43"/>
        <v>rmnngRmStrgCpct</v>
      </c>
    </row>
    <row r="1049" spans="1:4">
      <c r="A1049" t="str">
        <f>DICO_Complet!D1048</f>
        <v>terminal</v>
      </c>
      <c r="B1049" t="str">
        <f>DICO_Complet!E1048</f>
        <v>rklVersion</v>
      </c>
      <c r="C1049" t="str">
        <f t="shared" si="42"/>
        <v>trmnl</v>
      </c>
      <c r="D1049" t="str">
        <f t="shared" si="43"/>
        <v>rklVrsn</v>
      </c>
    </row>
    <row r="1050" spans="1:4">
      <c r="A1050" t="str">
        <f>DICO_Complet!D1049</f>
        <v>terminal</v>
      </c>
      <c r="B1050" t="str">
        <f>DICO_Complet!E1049</f>
        <v>serialNumber</v>
      </c>
      <c r="C1050" t="str">
        <f t="shared" si="42"/>
        <v>trmnl</v>
      </c>
      <c r="D1050" t="str">
        <f t="shared" si="43"/>
        <v>srlNmbr</v>
      </c>
    </row>
    <row r="1051" spans="1:4">
      <c r="A1051" t="str">
        <f>DICO_Complet!D1050</f>
        <v>terminal</v>
      </c>
      <c r="B1051" t="str">
        <f>DICO_Complet!E1050</f>
        <v>softwareCouplerVersionNumber</v>
      </c>
      <c r="C1051" t="str">
        <f t="shared" si="42"/>
        <v>trmnl</v>
      </c>
      <c r="D1051" t="str">
        <f t="shared" si="43"/>
        <v>sftwrCplrVrsnNmbr</v>
      </c>
    </row>
    <row r="1052" spans="1:4">
      <c r="A1052" t="str">
        <f>DICO_Complet!D1051</f>
        <v>terminal</v>
      </c>
      <c r="B1052" t="str">
        <f>DICO_Complet!E1051</f>
        <v>softwareVersionNumberOfTheResident</v>
      </c>
      <c r="C1052" t="str">
        <f t="shared" si="42"/>
        <v>trmnl</v>
      </c>
      <c r="D1052" t="str">
        <f t="shared" si="43"/>
        <v>sftwrVrsnNmbrOfThRsdnt</v>
      </c>
    </row>
    <row r="1053" spans="1:4">
      <c r="A1053" t="str">
        <f>DICO_Complet!D1052</f>
        <v>terminal</v>
      </c>
      <c r="B1053" t="str">
        <f>DICO_Complet!E1052</f>
        <v>technicalReceiptIdentifier</v>
      </c>
      <c r="C1053" t="str">
        <f t="shared" si="42"/>
        <v>trmnl</v>
      </c>
      <c r="D1053" t="str">
        <f t="shared" si="43"/>
        <v>tchnclRcptIdntfr</v>
      </c>
    </row>
    <row r="1054" spans="1:4">
      <c r="A1054" t="str">
        <f>DICO_Complet!D1053</f>
        <v>terminal</v>
      </c>
      <c r="B1054" t="str">
        <f>DICO_Complet!E1053</f>
        <v>terminalCapabilities</v>
      </c>
      <c r="C1054" t="str">
        <f t="shared" si="42"/>
        <v>trmnl</v>
      </c>
      <c r="D1054" t="str">
        <f t="shared" si="43"/>
        <v>trmnlCpblts</v>
      </c>
    </row>
    <row r="1055" spans="1:4">
      <c r="A1055" t="str">
        <f>DICO_Complet!D1054</f>
        <v>terminal</v>
      </c>
      <c r="B1055" t="str">
        <f>DICO_Complet!E1054</f>
        <v>terminalCategory</v>
      </c>
      <c r="C1055" t="str">
        <f t="shared" si="42"/>
        <v>trmnl</v>
      </c>
      <c r="D1055" t="str">
        <f t="shared" si="43"/>
        <v>trmnlCtgr</v>
      </c>
    </row>
    <row r="1056" spans="1:4">
      <c r="A1056" t="str">
        <f>DICO_Complet!D1055</f>
        <v>terminal</v>
      </c>
      <c r="B1056" t="str">
        <f>DICO_Complet!E1055</f>
        <v>terminalId</v>
      </c>
      <c r="C1056" t="str">
        <f t="shared" si="42"/>
        <v>trmnl</v>
      </c>
      <c r="D1056" t="str">
        <f t="shared" si="43"/>
        <v>trmnlId</v>
      </c>
    </row>
    <row r="1057" spans="1:4">
      <c r="A1057" t="str">
        <f>DICO_Complet!D1056</f>
        <v>terminal</v>
      </c>
      <c r="B1057" t="str">
        <f>DICO_Complet!E1056</f>
        <v>terminalIdsa</v>
      </c>
      <c r="C1057" t="str">
        <f t="shared" si="42"/>
        <v>trmnl</v>
      </c>
      <c r="D1057" t="str">
        <f t="shared" si="43"/>
        <v>trmnlIds</v>
      </c>
    </row>
    <row r="1058" spans="1:4">
      <c r="A1058" t="str">
        <f>DICO_Complet!D1057</f>
        <v>terminal</v>
      </c>
      <c r="B1058" t="str">
        <f>DICO_Complet!E1057</f>
        <v>terminalModelReference</v>
      </c>
      <c r="C1058" t="str">
        <f t="shared" si="42"/>
        <v>trmnl</v>
      </c>
      <c r="D1058" t="str">
        <f t="shared" si="43"/>
        <v>trmnlMdlRfrnc</v>
      </c>
    </row>
    <row r="1059" spans="1:4">
      <c r="A1059" t="str">
        <f>DICO_Complet!D1058</f>
        <v>terminal</v>
      </c>
      <c r="B1059" t="str">
        <f>DICO_Complet!E1058</f>
        <v>timestampdata</v>
      </c>
      <c r="C1059" t="str">
        <f t="shared" si="42"/>
        <v>trmnl</v>
      </c>
      <c r="D1059" t="str">
        <f t="shared" si="43"/>
        <v>tmstmpdt</v>
      </c>
    </row>
    <row r="1060" spans="1:4">
      <c r="A1060" t="str">
        <f>DICO_Complet!D1059</f>
        <v>terminal</v>
      </c>
      <c r="B1060" t="str">
        <f>DICO_Complet!E1059</f>
        <v>trustTerminalIndicator</v>
      </c>
      <c r="C1060" t="str">
        <f t="shared" si="42"/>
        <v>trmnl</v>
      </c>
      <c r="D1060" t="str">
        <f t="shared" si="43"/>
        <v>trstTrmnlIndctr</v>
      </c>
    </row>
    <row r="1061" spans="1:4">
      <c r="A1061" t="str">
        <f>DICO_Complet!D1060</f>
        <v>terminal</v>
      </c>
      <c r="B1061" t="str">
        <f>DICO_Complet!E1060</f>
        <v>visaAcceptanceCharacteristics</v>
      </c>
      <c r="C1061" t="str">
        <f t="shared" si="42"/>
        <v>trmnl</v>
      </c>
      <c r="D1061" t="str">
        <f t="shared" si="43"/>
        <v>vsAccptncChrctrstcs</v>
      </c>
    </row>
    <row r="1062" spans="1:4">
      <c r="A1062" t="str">
        <f>DICO_Complet!D1061</f>
        <v>terminal</v>
      </c>
      <c r="B1062" t="str">
        <f>DICO_Complet!E1061</f>
        <v>x509CommonName</v>
      </c>
      <c r="C1062" t="str">
        <f t="shared" si="42"/>
        <v>trmnl</v>
      </c>
      <c r="D1062" t="str">
        <f t="shared" si="43"/>
        <v>x509CmmnNm</v>
      </c>
    </row>
    <row r="1063" spans="1:4">
      <c r="A1063" t="str">
        <f>DICO_Complet!D1062</f>
        <v>terminal</v>
      </c>
      <c r="B1063" t="str">
        <f>DICO_Complet!E1062</f>
        <v>x509CountryName</v>
      </c>
      <c r="C1063" t="str">
        <f t="shared" si="42"/>
        <v>trmnl</v>
      </c>
      <c r="D1063" t="str">
        <f t="shared" si="43"/>
        <v>x509CntrNm</v>
      </c>
    </row>
    <row r="1064" spans="1:4">
      <c r="A1064" t="str">
        <f>DICO_Complet!D1063</f>
        <v>terminal</v>
      </c>
      <c r="B1064" t="str">
        <f>DICO_Complet!E1063</f>
        <v>x509DistinguishedNameQualifier</v>
      </c>
      <c r="C1064" t="str">
        <f t="shared" si="42"/>
        <v>trmnl</v>
      </c>
      <c r="D1064" t="str">
        <f t="shared" si="43"/>
        <v>x509DstngshdNmQlfr</v>
      </c>
    </row>
    <row r="1065" spans="1:4">
      <c r="A1065" t="str">
        <f>DICO_Complet!D1064</f>
        <v>terminal</v>
      </c>
      <c r="B1065" t="str">
        <f>DICO_Complet!E1064</f>
        <v>x509OrganizationalUnit</v>
      </c>
      <c r="C1065" t="str">
        <f t="shared" si="42"/>
        <v>trmnl</v>
      </c>
      <c r="D1065" t="str">
        <f t="shared" si="43"/>
        <v>x509OrgnztnlUnt</v>
      </c>
    </row>
    <row r="1066" spans="1:4">
      <c r="A1066" t="str">
        <f>DICO_Complet!D1065</f>
        <v>terminal</v>
      </c>
      <c r="B1066" t="str">
        <f>DICO_Complet!E1065</f>
        <v>x509OrganizationName</v>
      </c>
      <c r="C1066" t="str">
        <f t="shared" si="42"/>
        <v>trmnl</v>
      </c>
      <c r="D1066" t="str">
        <f t="shared" si="43"/>
        <v>x509OrgnztnNm</v>
      </c>
    </row>
    <row r="1067" spans="1:4">
      <c r="A1067" t="str">
        <f>DICO_Complet!D1066</f>
        <v>terminal</v>
      </c>
      <c r="B1067" t="str">
        <f>DICO_Complet!E1066</f>
        <v>x509StateOrProvinceName</v>
      </c>
      <c r="C1067" t="str">
        <f t="shared" si="42"/>
        <v>trmnl</v>
      </c>
      <c r="D1067" t="str">
        <f t="shared" si="43"/>
        <v>x509SttOrPrvncNm</v>
      </c>
    </row>
    <row r="1068" spans="1:4">
      <c r="A1068" t="str">
        <f>DICO_Complet!D1067</f>
        <v>terminal</v>
      </c>
      <c r="B1068" t="str">
        <f>DICO_Complet!E1067</f>
        <v>x509SubjectKeyIdentifier</v>
      </c>
      <c r="C1068" t="str">
        <f t="shared" si="42"/>
        <v>trmnl</v>
      </c>
      <c r="D1068" t="str">
        <f t="shared" si="43"/>
        <v>x509SbjctKIdntfr</v>
      </c>
    </row>
    <row r="1069" spans="1:4">
      <c r="A1069" t="str">
        <f>DICO_Complet!D1068</f>
        <v>wallet</v>
      </c>
      <c r="B1069" t="str">
        <f>DICO_Complet!E1068</f>
        <v>additionalData</v>
      </c>
      <c r="C1069" t="str">
        <f t="shared" si="42"/>
        <v>wllt</v>
      </c>
      <c r="D1069" t="str">
        <f t="shared" si="43"/>
        <v>addtnlDt</v>
      </c>
    </row>
    <row r="1070" spans="1:4">
      <c r="A1070" t="str">
        <f>DICO_Complet!D1069</f>
        <v>wallet</v>
      </c>
      <c r="B1070" t="str">
        <f>DICO_Complet!E1069</f>
        <v>brand</v>
      </c>
      <c r="C1070" t="str">
        <f t="shared" si="42"/>
        <v>wllt</v>
      </c>
      <c r="D1070" t="str">
        <f t="shared" si="43"/>
        <v>brnd</v>
      </c>
    </row>
    <row r="1071" spans="1:4">
      <c r="A1071" t="str">
        <f>DICO_Complet!D1070</f>
        <v>wallet</v>
      </c>
      <c r="B1071" t="str">
        <f>DICO_Complet!E1070</f>
        <v>clearingTransactionData</v>
      </c>
      <c r="C1071" t="str">
        <f t="shared" si="42"/>
        <v>wllt</v>
      </c>
      <c r="D1071" t="str">
        <f t="shared" si="43"/>
        <v>clrngTrnsctnDt</v>
      </c>
    </row>
    <row r="1072" spans="1:4">
      <c r="A1072" t="str">
        <f>DICO_Complet!D1071</f>
        <v>wallet</v>
      </c>
      <c r="B1072" t="str">
        <f>DICO_Complet!E1071</f>
        <v>digitalWalletName</v>
      </c>
      <c r="C1072" t="str">
        <f t="shared" si="42"/>
        <v>wllt</v>
      </c>
      <c r="D1072" t="str">
        <f t="shared" si="43"/>
        <v>dgtlWlltNm</v>
      </c>
    </row>
    <row r="1073" spans="1:4">
      <c r="A1073" t="str">
        <f>DICO_Complet!D1072</f>
        <v>wallet</v>
      </c>
      <c r="B1073" t="str">
        <f>DICO_Complet!E1072</f>
        <v>intermediateCertificate</v>
      </c>
      <c r="C1073" t="str">
        <f t="shared" si="42"/>
        <v>wllt</v>
      </c>
      <c r="D1073" t="str">
        <f t="shared" si="43"/>
        <v>intrmdtCrtfct</v>
      </c>
    </row>
    <row r="1074" spans="1:4">
      <c r="A1074" t="str">
        <f>DICO_Complet!D1073</f>
        <v>wallet</v>
      </c>
      <c r="B1074" t="str">
        <f>DICO_Complet!E1073</f>
        <v>network</v>
      </c>
      <c r="C1074" t="str">
        <f t="shared" si="42"/>
        <v>wllt</v>
      </c>
      <c r="D1074" t="str">
        <f t="shared" si="43"/>
        <v>ntwrk</v>
      </c>
    </row>
    <row r="1075" spans="1:4">
      <c r="A1075" t="str">
        <f>DICO_Complet!D1074</f>
        <v>wallet</v>
      </c>
      <c r="B1075" t="str">
        <f>DICO_Complet!E1074</f>
        <v>nonce</v>
      </c>
      <c r="C1075" t="str">
        <f t="shared" si="42"/>
        <v>wllt</v>
      </c>
      <c r="D1075" t="str">
        <f t="shared" si="43"/>
        <v>nnc</v>
      </c>
    </row>
    <row r="1076" spans="1:4">
      <c r="A1076" t="str">
        <f>DICO_Complet!D1075</f>
        <v>wallet</v>
      </c>
      <c r="B1076" t="str">
        <f>DICO_Complet!E1075</f>
        <v>partnerCertificate</v>
      </c>
      <c r="C1076" t="str">
        <f t="shared" si="42"/>
        <v>wllt</v>
      </c>
      <c r="D1076" t="str">
        <f t="shared" si="43"/>
        <v>prtnrCrtfct</v>
      </c>
    </row>
    <row r="1077" spans="1:4">
      <c r="A1077" t="str">
        <f>DICO_Complet!D1076</f>
        <v>wallet</v>
      </c>
      <c r="B1077" t="str">
        <f>DICO_Complet!E1076</f>
        <v>signedNonce</v>
      </c>
      <c r="C1077" t="str">
        <f t="shared" si="42"/>
        <v>wllt</v>
      </c>
      <c r="D1077" t="str">
        <f t="shared" si="43"/>
        <v>sgndNnc</v>
      </c>
    </row>
    <row r="1078" spans="1:4">
      <c r="A1078" t="str">
        <f>DICO_Complet!D1077</f>
        <v>wallet</v>
      </c>
      <c r="B1078" t="str">
        <f>DICO_Complet!E1077</f>
        <v>technology</v>
      </c>
      <c r="C1078" t="str">
        <f t="shared" si="42"/>
        <v>wllt</v>
      </c>
      <c r="D1078" t="str">
        <f t="shared" si="43"/>
        <v>tchnlg</v>
      </c>
    </row>
    <row r="1079" spans="1:4">
      <c r="A1079" t="str">
        <f>DICO_Complet!D1078</f>
        <v>wallet</v>
      </c>
      <c r="B1079" t="str">
        <f>DICO_Complet!E1078</f>
        <v>walletNomenclature</v>
      </c>
      <c r="C1079" t="str">
        <f t="shared" si="42"/>
        <v>wllt</v>
      </c>
      <c r="D1079" t="str">
        <f t="shared" si="43"/>
        <v>wlltNmncltr</v>
      </c>
    </row>
    <row r="1080" spans="1:4">
      <c r="A1080" t="str">
        <f>DICO_Complet!D1079</f>
        <v>wallet</v>
      </c>
      <c r="B1080" t="str">
        <f>DICO_Complet!E1079</f>
        <v>walletProvider</v>
      </c>
      <c r="C1080" t="str">
        <f t="shared" si="42"/>
        <v>wllt</v>
      </c>
      <c r="D1080" t="str">
        <f t="shared" si="43"/>
        <v>wlltPrvdr</v>
      </c>
    </row>
    <row r="1081" spans="1:4">
      <c r="A1081" t="str">
        <f>DICO_Complet!D1080</f>
        <v>wallet</v>
      </c>
      <c r="B1081" t="str">
        <f>DICO_Complet!E1080</f>
        <v>walletUniqueIdentifier</v>
      </c>
      <c r="C1081" t="str">
        <f t="shared" si="42"/>
        <v>wllt</v>
      </c>
      <c r="D1081" t="str">
        <f t="shared" si="43"/>
        <v>wlltUnqIdntfr</v>
      </c>
    </row>
    <row r="1082" spans="1:4">
      <c r="A1082" t="str">
        <f>DICO_Complet!D1081</f>
        <v>headerFunctionalInfo</v>
      </c>
      <c r="B1082" t="str">
        <f>DICO_Complet!E1081</f>
        <v>datetime</v>
      </c>
      <c r="C1082" t="str">
        <f t="shared" si="42"/>
        <v>hdrFnctnlInf</v>
      </c>
      <c r="D1082" t="str">
        <f t="shared" si="43"/>
        <v>dttm</v>
      </c>
    </row>
    <row r="1083" spans="1:4">
      <c r="A1083" t="str">
        <f>DICO_Complet!D1082</f>
        <v>headerFunctionalInfo</v>
      </c>
      <c r="B1083" t="str">
        <f>DICO_Complet!E1082</f>
        <v>messageDescription</v>
      </c>
      <c r="C1083" t="str">
        <f t="shared" si="42"/>
        <v>hdrFnctnlInf</v>
      </c>
      <c r="D1083" t="str">
        <f t="shared" si="43"/>
        <v>mssgDscrptn</v>
      </c>
    </row>
    <row r="1084" spans="1:4">
      <c r="A1084" t="str">
        <f>DICO_Complet!D1083</f>
        <v>headerFunctionalInfo</v>
      </c>
      <c r="B1084" t="str">
        <f>DICO_Complet!E1083</f>
        <v>messageFunction</v>
      </c>
      <c r="C1084" t="str">
        <f t="shared" si="42"/>
        <v>hdrFnctnlInf</v>
      </c>
      <c r="D1084" t="str">
        <f t="shared" si="43"/>
        <v>mssgFnctn</v>
      </c>
    </row>
    <row r="1085" spans="1:4">
      <c r="A1085" t="str">
        <f>DICO_Complet!D1084</f>
        <v>headerFunctionalInfo</v>
      </c>
      <c r="B1085" t="str">
        <f>DICO_Complet!E1084</f>
        <v>protocolVersion</v>
      </c>
      <c r="C1085" t="str">
        <f t="shared" si="42"/>
        <v>hdrFnctnlInf</v>
      </c>
      <c r="D1085" t="str">
        <f t="shared" si="43"/>
        <v>prtclVrsn</v>
      </c>
    </row>
    <row r="1086" spans="1:4">
      <c r="A1086" t="str">
        <f>DICO_Complet!D1085</f>
        <v>headerFunctionalInfo</v>
      </c>
      <c r="B1086" t="str">
        <f>DICO_Complet!E1085</f>
        <v>recipientPartyResponseCode</v>
      </c>
      <c r="C1086" t="str">
        <f t="shared" si="42"/>
        <v>hdrFnctnlInf</v>
      </c>
      <c r="D1086" t="str">
        <f t="shared" si="43"/>
        <v>rcpntPrtRspnsCd</v>
      </c>
    </row>
    <row r="1087" spans="1:4">
      <c r="A1087" t="str">
        <f>DICO_Complet!D1086</f>
        <v>headerFunctionalInfo</v>
      </c>
      <c r="B1087" t="str">
        <f>DICO_Complet!E1086</f>
        <v>sessionCorrelationId</v>
      </c>
      <c r="C1087" t="str">
        <f t="shared" si="42"/>
        <v>hdrFnctnlInf</v>
      </c>
      <c r="D1087" t="str">
        <f t="shared" si="43"/>
        <v>sssnCrrltnId</v>
      </c>
    </row>
    <row r="1088" spans="1:4">
      <c r="A1088" t="str">
        <f>DICO_Complet!D1087</f>
        <v>headerFunctionalInfo</v>
      </c>
      <c r="B1088" t="str">
        <f>DICO_Complet!E1087</f>
        <v>transactionCorrelationId</v>
      </c>
      <c r="C1088" t="str">
        <f t="shared" si="42"/>
        <v>hdrFnctnlInf</v>
      </c>
      <c r="D1088" t="str">
        <f t="shared" si="43"/>
        <v>trnsctnCrrltnId</v>
      </c>
    </row>
    <row r="1089" spans="1:4">
      <c r="A1089" t="str">
        <f>DICO_Complet!D1088</f>
        <v>headerFunctionalInfo</v>
      </c>
      <c r="B1089" t="str">
        <f>DICO_Complet!E1088</f>
        <v>vacationNumber</v>
      </c>
      <c r="C1089" t="str">
        <f t="shared" si="42"/>
        <v>hdrFnctnlInf</v>
      </c>
      <c r="D1089" t="str">
        <f t="shared" si="43"/>
        <v>vctnNmbr</v>
      </c>
    </row>
    <row r="1090" spans="1:4">
      <c r="A1090" t="str">
        <f>DICO_Complet!D1089</f>
        <v>cardProductRepository</v>
      </c>
      <c r="B1090" t="str">
        <f>DICO_Complet!E1089</f>
        <v>productCode</v>
      </c>
      <c r="C1090" t="str">
        <f t="shared" si="42"/>
        <v>crdPrdctRpstr</v>
      </c>
      <c r="D1090" t="str">
        <f t="shared" si="43"/>
        <v>prdctCd</v>
      </c>
    </row>
    <row r="1091" spans="1:4">
      <c r="A1091" t="str">
        <f>DICO_Complet!D1090</f>
        <v>cardProductRepository</v>
      </c>
      <c r="B1091" t="str">
        <f>DICO_Complet!E1090</f>
        <v>productLabel</v>
      </c>
      <c r="C1091" t="str">
        <f t="shared" si="42"/>
        <v>crdPrdctRpstr</v>
      </c>
      <c r="D1091" t="str">
        <f t="shared" si="43"/>
        <v>prdctLbl</v>
      </c>
    </row>
    <row r="1092" spans="1:4">
      <c r="A1092" t="str">
        <f>DICO_Complet!D1091</f>
        <v>cardProductRepository</v>
      </c>
      <c r="B1092" t="str">
        <f>DICO_Complet!E1091</f>
        <v>schemeProductCode</v>
      </c>
      <c r="C1092" t="str">
        <f t="shared" si="42"/>
        <v>crdPrdctRpstr</v>
      </c>
      <c r="D1092" t="str">
        <f t="shared" si="43"/>
        <v>schmPrdctCd</v>
      </c>
    </row>
    <row r="1093" spans="1:4">
      <c r="A1093" t="str">
        <f>DICO_Complet!D1092</f>
        <v>cardProgramRepository</v>
      </c>
      <c r="B1093" t="str">
        <f>DICO_Complet!E1092</f>
        <v>programCode</v>
      </c>
      <c r="C1093" t="str">
        <f t="shared" ref="C1093:C1156" si="44">LEFT(A1093,1)&amp;SUBSTITUTE(SUBSTITUTE(SUBSTITUTE(SUBSTITUTE(SUBSTITUTE(SUBSTITUTE(SUBSTITUTE(RIGHT(A1093,LEN(A1093)-1),"a"," "),"e"," "),"i"," "),"o"," "),"u"," "),"y"," ")," ","")</f>
        <v>crdPrgrmRpstr</v>
      </c>
      <c r="D1093" t="str">
        <f t="shared" ref="D1093:D1156" si="45">LEFT(B1093,1)&amp;SUBSTITUTE(SUBSTITUTE(SUBSTITUTE(SUBSTITUTE(SUBSTITUTE(SUBSTITUTE(SUBSTITUTE(RIGHT(B1093,LEN(B1093)-1),"a"," "),"e"," "),"i"," "),"o"," "),"u"," "),"y"," ")," ","")</f>
        <v>prgrmCd</v>
      </c>
    </row>
    <row r="1094" spans="1:4">
      <c r="A1094" t="str">
        <f>DICO_Complet!D1093</f>
        <v>cardProgramRepository</v>
      </c>
      <c r="B1094" t="str">
        <f>DICO_Complet!E1093</f>
        <v>programLabel</v>
      </c>
      <c r="C1094" t="str">
        <f t="shared" si="44"/>
        <v>crdPrgrmRpstr</v>
      </c>
      <c r="D1094" t="str">
        <f t="shared" si="45"/>
        <v>prgrmLbl</v>
      </c>
    </row>
    <row r="1095" spans="1:4">
      <c r="A1095" t="str">
        <f>DICO_Complet!D1094</f>
        <v>cardProgramRepository</v>
      </c>
      <c r="B1095" t="str">
        <f>DICO_Complet!E1094</f>
        <v>schemeProgramCode</v>
      </c>
      <c r="C1095" t="str">
        <f t="shared" si="44"/>
        <v>crdPrgrmRpstr</v>
      </c>
      <c r="D1095" t="str">
        <f t="shared" si="45"/>
        <v>schmPrgrmCd</v>
      </c>
    </row>
    <row r="1096" spans="1:4">
      <c r="A1096" t="str">
        <f>DICO_Complet!D1095</f>
        <v>cardProgramRepository</v>
      </c>
      <c r="B1096" t="str">
        <f>DICO_Complet!E1095</f>
        <v>sicbProgramCode</v>
      </c>
      <c r="C1096" t="str">
        <f t="shared" si="44"/>
        <v>crdPrgrmRpstr</v>
      </c>
      <c r="D1096" t="str">
        <f t="shared" si="45"/>
        <v>scbPrgrmCd</v>
      </c>
    </row>
    <row r="1097" spans="1:4">
      <c r="A1097" t="str">
        <f>DICO_Complet!D1096</f>
        <v>cardRepository</v>
      </c>
      <c r="B1097" t="str">
        <f>DICO_Complet!E1096</f>
        <v>acceptanceLevelCode</v>
      </c>
      <c r="C1097" t="str">
        <f t="shared" si="44"/>
        <v>crdRpstr</v>
      </c>
      <c r="D1097" t="str">
        <f t="shared" si="45"/>
        <v>accptncLvlCd</v>
      </c>
    </row>
    <row r="1098" spans="1:4">
      <c r="A1098" t="str">
        <f>DICO_Complet!D1097</f>
        <v>cardRepository</v>
      </c>
      <c r="B1098" t="str">
        <f>DICO_Complet!E1097</f>
        <v>affectationCountryCode</v>
      </c>
      <c r="C1098" t="str">
        <f t="shared" si="44"/>
        <v>crdRpstr</v>
      </c>
      <c r="D1098" t="str">
        <f t="shared" si="45"/>
        <v>affcttnCntrCd</v>
      </c>
    </row>
    <row r="1099" spans="1:4">
      <c r="A1099" t="str">
        <f>DICO_Complet!D1098</f>
        <v>cardRepository</v>
      </c>
      <c r="B1099" t="str">
        <f>DICO_Complet!E1098</f>
        <v>affectationInstitutionId</v>
      </c>
      <c r="C1099" t="str">
        <f t="shared" si="44"/>
        <v>crdRpstr</v>
      </c>
      <c r="D1099" t="str">
        <f t="shared" si="45"/>
        <v>affcttnInstttnId</v>
      </c>
    </row>
    <row r="1100" spans="1:4">
      <c r="A1100" t="str">
        <f>DICO_Complet!D1099</f>
        <v>cardRepository</v>
      </c>
      <c r="B1100" t="str">
        <f>DICO_Complet!E1099</f>
        <v>cardRangeStatus</v>
      </c>
      <c r="C1100" t="str">
        <f t="shared" si="44"/>
        <v>crdRpstr</v>
      </c>
      <c r="D1100" t="str">
        <f t="shared" si="45"/>
        <v>crdRngStts</v>
      </c>
    </row>
    <row r="1101" spans="1:4">
      <c r="A1101" t="str">
        <f>DICO_Complet!D1100</f>
        <v>cardRepository</v>
      </c>
      <c r="B1101" t="str">
        <f>DICO_Complet!E1100</f>
        <v>cashWithdrawallAuthorised</v>
      </c>
      <c r="C1101" t="str">
        <f t="shared" si="44"/>
        <v>crdRpstr</v>
      </c>
      <c r="D1101" t="str">
        <f t="shared" si="45"/>
        <v>cshWthdrwllAthrsd</v>
      </c>
    </row>
    <row r="1102" spans="1:4">
      <c r="A1102" t="str">
        <f>DICO_Complet!D1101</f>
        <v>cardRepository</v>
      </c>
      <c r="B1102" t="str">
        <f>DICO_Complet!E1101</f>
        <v>cbAccountNature</v>
      </c>
      <c r="C1102" t="str">
        <f t="shared" si="44"/>
        <v>crdRpstr</v>
      </c>
      <c r="D1102" t="str">
        <f t="shared" si="45"/>
        <v>cbAccntNtr</v>
      </c>
    </row>
    <row r="1103" spans="1:4">
      <c r="A1103" t="str">
        <f>DICO_Complet!D1102</f>
        <v>cardRepository</v>
      </c>
      <c r="B1103" t="str">
        <f>DICO_Complet!E1102</f>
        <v>cbProductNature</v>
      </c>
      <c r="C1103" t="str">
        <f t="shared" si="44"/>
        <v>crdRpstr</v>
      </c>
      <c r="D1103" t="str">
        <f t="shared" si="45"/>
        <v>cbPrdctNtr</v>
      </c>
    </row>
    <row r="1104" spans="1:4">
      <c r="A1104" t="str">
        <f>DICO_Complet!D1103</f>
        <v>cardRepository</v>
      </c>
      <c r="B1104" t="str">
        <f>DICO_Complet!E1103</f>
        <v>cbProductRange</v>
      </c>
      <c r="C1104" t="str">
        <f t="shared" si="44"/>
        <v>crdRpstr</v>
      </c>
      <c r="D1104" t="str">
        <f t="shared" si="45"/>
        <v>cbPrdctRng</v>
      </c>
    </row>
    <row r="1105" spans="1:4">
      <c r="A1105" t="str">
        <f>DICO_Complet!D1104</f>
        <v>cardRepository</v>
      </c>
      <c r="B1105" t="str">
        <f>DICO_Complet!E1104</f>
        <v>cbProductTechCode</v>
      </c>
      <c r="C1105" t="str">
        <f t="shared" si="44"/>
        <v>crdRpstr</v>
      </c>
      <c r="D1105" t="str">
        <f t="shared" si="45"/>
        <v>cbPrdctTchCd</v>
      </c>
    </row>
    <row r="1106" spans="1:4">
      <c r="A1106" t="str">
        <f>DICO_Complet!D1105</f>
        <v>cardRepository</v>
      </c>
      <c r="B1106" t="str">
        <f>DICO_Complet!E1105</f>
        <v>electronicPaymentAuthorised</v>
      </c>
      <c r="C1106" t="str">
        <f t="shared" si="44"/>
        <v>crdRpstr</v>
      </c>
      <c r="D1106" t="str">
        <f t="shared" si="45"/>
        <v>elctrncPmntAthrsd</v>
      </c>
    </row>
    <row r="1107" spans="1:4">
      <c r="A1107" t="str">
        <f>DICO_Complet!D1106</f>
        <v>cardRepository</v>
      </c>
      <c r="B1107" t="str">
        <f>DICO_Complet!E1106</f>
        <v>luhnKeyCheckIndicator</v>
      </c>
      <c r="C1107" t="str">
        <f t="shared" si="44"/>
        <v>crdRpstr</v>
      </c>
      <c r="D1107" t="str">
        <f t="shared" si="45"/>
        <v>lhnKChckIndctr</v>
      </c>
    </row>
    <row r="1108" spans="1:4">
      <c r="A1108" t="str">
        <f>DICO_Complet!D1107</f>
        <v>cardRepository</v>
      </c>
      <c r="B1108" t="str">
        <f>DICO_Complet!E1107</f>
        <v>managerInstitutionId</v>
      </c>
      <c r="C1108" t="str">
        <f t="shared" si="44"/>
        <v>crdRpstr</v>
      </c>
      <c r="D1108" t="str">
        <f t="shared" si="45"/>
        <v>mngrInstttnId</v>
      </c>
    </row>
    <row r="1109" spans="1:4">
      <c r="A1109" t="str">
        <f>DICO_Complet!D1108</f>
        <v>cardRepository</v>
      </c>
      <c r="B1109" t="str">
        <f>DICO_Complet!E1108</f>
        <v>mastercardCashWithdrawalIndicator</v>
      </c>
      <c r="C1109" t="str">
        <f t="shared" si="44"/>
        <v>crdRpstr</v>
      </c>
      <c r="D1109" t="str">
        <f t="shared" si="45"/>
        <v>mstrcrdCshWthdrwlIndctr</v>
      </c>
    </row>
    <row r="1110" spans="1:4">
      <c r="A1110" t="str">
        <f>DICO_Complet!D1109</f>
        <v>cardRepository</v>
      </c>
      <c r="B1110" t="str">
        <f>DICO_Complet!E1109</f>
        <v>mastercardElectronicPaymentIndicator</v>
      </c>
      <c r="C1110" t="str">
        <f t="shared" si="44"/>
        <v>crdRpstr</v>
      </c>
      <c r="D1110" t="str">
        <f t="shared" si="45"/>
        <v>mstrcrdElctrncPmntIndctr</v>
      </c>
    </row>
    <row r="1111" spans="1:4">
      <c r="A1111" t="str">
        <f>DICO_Complet!D1110</f>
        <v>cardRepository</v>
      </c>
      <c r="B1111" t="str">
        <f>DICO_Complet!E1110</f>
        <v>mastercardEuropeSubregionCode</v>
      </c>
      <c r="C1111" t="str">
        <f t="shared" si="44"/>
        <v>crdRpstr</v>
      </c>
      <c r="D1111" t="str">
        <f t="shared" si="45"/>
        <v>mstrcrdErpSbrgnCd</v>
      </c>
    </row>
    <row r="1112" spans="1:4">
      <c r="A1112" t="str">
        <f>DICO_Complet!D1111</f>
        <v>cardRepository</v>
      </c>
      <c r="B1112" t="str">
        <f>DICO_Complet!E1111</f>
        <v>mastercardInterchangeFeeRegion</v>
      </c>
      <c r="C1112" t="str">
        <f t="shared" si="44"/>
        <v>crdRpstr</v>
      </c>
      <c r="D1112" t="str">
        <f t="shared" si="45"/>
        <v>mstrcrdIntrchngFRgn</v>
      </c>
    </row>
    <row r="1113" spans="1:4">
      <c r="A1113" t="str">
        <f>DICO_Complet!D1112</f>
        <v>cardRepository</v>
      </c>
      <c r="B1113" t="str">
        <f>DICO_Complet!E1112</f>
        <v>mastercardIssuerCountry</v>
      </c>
      <c r="C1113" t="str">
        <f t="shared" si="44"/>
        <v>crdRpstr</v>
      </c>
      <c r="D1113" t="str">
        <f t="shared" si="45"/>
        <v>mstrcrdIssrCntr</v>
      </c>
    </row>
    <row r="1114" spans="1:4">
      <c r="A1114" t="str">
        <f>DICO_Complet!D1113</f>
        <v>cardRepository</v>
      </c>
      <c r="B1114" t="str">
        <f>DICO_Complet!E1113</f>
        <v>mastercardMappingServiceIndicator</v>
      </c>
      <c r="C1114" t="str">
        <f t="shared" si="44"/>
        <v>crdRpstr</v>
      </c>
      <c r="D1114" t="str">
        <f t="shared" si="45"/>
        <v>mstrcrdMppngSrvcIndctr</v>
      </c>
    </row>
    <row r="1115" spans="1:4">
      <c r="A1115" t="str">
        <f>DICO_Complet!D1114</f>
        <v>cardRepository</v>
      </c>
      <c r="B1115" t="str">
        <f>DICO_Complet!E1114</f>
        <v>mastercardPaymentCardBrand</v>
      </c>
      <c r="C1115" t="str">
        <f t="shared" si="44"/>
        <v>crdRpstr</v>
      </c>
      <c r="D1115" t="str">
        <f t="shared" si="45"/>
        <v>mstrcrdPmntCrdBrnd</v>
      </c>
    </row>
    <row r="1116" spans="1:4">
      <c r="A1116" t="str">
        <f>DICO_Complet!D1115</f>
        <v>cardRepository</v>
      </c>
      <c r="B1116" t="str">
        <f>DICO_Complet!E1115</f>
        <v>mastercardPayPassIndicator</v>
      </c>
      <c r="C1116" t="str">
        <f t="shared" si="44"/>
        <v>crdRpstr</v>
      </c>
      <c r="D1116" t="str">
        <f t="shared" si="45"/>
        <v>mstrcrdPPssIndctr</v>
      </c>
    </row>
    <row r="1117" spans="1:4">
      <c r="A1117" t="str">
        <f>DICO_Complet!D1116</f>
        <v>cardRepository</v>
      </c>
      <c r="B1117" t="str">
        <f>DICO_Complet!E1116</f>
        <v>mastercardProductCategory</v>
      </c>
      <c r="C1117" t="str">
        <f t="shared" si="44"/>
        <v>crdRpstr</v>
      </c>
      <c r="D1117" t="str">
        <f t="shared" si="45"/>
        <v>mstrcrdPrdctCtgr</v>
      </c>
    </row>
    <row r="1118" spans="1:4">
      <c r="A1118" t="str">
        <f>DICO_Complet!D1117</f>
        <v>cardRepository</v>
      </c>
      <c r="B1118" t="str">
        <f>DICO_Complet!E1117</f>
        <v>mastercardProductId</v>
      </c>
      <c r="C1118" t="str">
        <f t="shared" si="44"/>
        <v>crdRpstr</v>
      </c>
      <c r="D1118" t="str">
        <f t="shared" si="45"/>
        <v>mstrcrdPrdctId</v>
      </c>
    </row>
    <row r="1119" spans="1:4">
      <c r="A1119" t="str">
        <f>DICO_Complet!D1118</f>
        <v>cardRepository</v>
      </c>
      <c r="B1119" t="str">
        <f>DICO_Complet!E1118</f>
        <v>mastercardProductNature</v>
      </c>
      <c r="C1119" t="str">
        <f t="shared" si="44"/>
        <v>crdRpstr</v>
      </c>
      <c r="D1119" t="str">
        <f t="shared" si="45"/>
        <v>mstrcrdPrdctNtr</v>
      </c>
    </row>
    <row r="1120" spans="1:4">
      <c r="A1120" t="str">
        <f>DICO_Complet!D1119</f>
        <v>cardRepository</v>
      </c>
      <c r="B1120" t="str">
        <f>DICO_Complet!E1119</f>
        <v>mastercardWithdrawalCardBrand</v>
      </c>
      <c r="C1120" t="str">
        <f t="shared" si="44"/>
        <v>crdRpstr</v>
      </c>
      <c r="D1120" t="str">
        <f t="shared" si="45"/>
        <v>mstrcrdWthdrwlCrdBrnd</v>
      </c>
    </row>
    <row r="1121" spans="1:4">
      <c r="A1121" t="str">
        <f>DICO_Complet!D1120</f>
        <v>cardRepository</v>
      </c>
      <c r="B1121" t="str">
        <f>DICO_Complet!E1120</f>
        <v>nonElectronicPaymentAuthorised</v>
      </c>
      <c r="C1121" t="str">
        <f t="shared" si="44"/>
        <v>crdRpstr</v>
      </c>
      <c r="D1121" t="str">
        <f t="shared" si="45"/>
        <v>nnElctrncPmntAthrsd</v>
      </c>
    </row>
    <row r="1122" spans="1:4">
      <c r="A1122" t="str">
        <f>DICO_Complet!D1121</f>
        <v>cardRepository</v>
      </c>
      <c r="B1122" t="str">
        <f>DICO_Complet!E1121</f>
        <v>panLength</v>
      </c>
      <c r="C1122" t="str">
        <f t="shared" si="44"/>
        <v>crdRpstr</v>
      </c>
      <c r="D1122" t="str">
        <f t="shared" si="45"/>
        <v>pnLngth</v>
      </c>
    </row>
    <row r="1123" spans="1:4">
      <c r="A1123" t="str">
        <f>DICO_Complet!D1122</f>
        <v>cardRepository</v>
      </c>
      <c r="B1123" t="str">
        <f>DICO_Complet!E1122</f>
        <v>recipientInstitutionId</v>
      </c>
      <c r="C1123" t="str">
        <f t="shared" si="44"/>
        <v>crdRpstr</v>
      </c>
      <c r="D1123" t="str">
        <f t="shared" si="45"/>
        <v>rcpntInstttnId</v>
      </c>
    </row>
    <row r="1124" spans="1:4">
      <c r="A1124" t="str">
        <f>DICO_Complet!D1123</f>
        <v>cardRepository</v>
      </c>
      <c r="B1124" t="str">
        <f>DICO_Complet!E1123</f>
        <v>visaAccountFundingSource</v>
      </c>
      <c r="C1124" t="str">
        <f t="shared" si="44"/>
        <v>crdRpstr</v>
      </c>
      <c r="D1124" t="str">
        <f t="shared" si="45"/>
        <v>vsAccntFndngSrc</v>
      </c>
    </row>
    <row r="1125" spans="1:4">
      <c r="A1125" t="str">
        <f>DICO_Complet!D1124</f>
        <v>cardRepository</v>
      </c>
      <c r="B1125" t="str">
        <f>DICO_Complet!E1124</f>
        <v>visaCardSubNetwork</v>
      </c>
      <c r="C1125" t="str">
        <f t="shared" si="44"/>
        <v>crdRpstr</v>
      </c>
      <c r="D1125" t="str">
        <f t="shared" si="45"/>
        <v>vsCrdSbNtwrk</v>
      </c>
    </row>
    <row r="1126" spans="1:4">
      <c r="A1126" t="str">
        <f>DICO_Complet!D1125</f>
        <v>cardRepository</v>
      </c>
      <c r="B1126" t="str">
        <f>DICO_Complet!E1125</f>
        <v>visaCommercialCountry</v>
      </c>
      <c r="C1126" t="str">
        <f t="shared" si="44"/>
        <v>crdRpstr</v>
      </c>
      <c r="D1126" t="str">
        <f t="shared" si="45"/>
        <v>vsCmmrclCntr</v>
      </c>
    </row>
    <row r="1127" spans="1:4">
      <c r="A1127" t="str">
        <f>DICO_Complet!D1126</f>
        <v>cardRepository</v>
      </c>
      <c r="B1127" t="str">
        <f>DICO_Complet!E1126</f>
        <v>visaCommercialRegion</v>
      </c>
      <c r="C1127" t="str">
        <f t="shared" si="44"/>
        <v>crdRpstr</v>
      </c>
      <c r="D1127" t="str">
        <f t="shared" si="45"/>
        <v>vsCmmrclRgn</v>
      </c>
    </row>
    <row r="1128" spans="1:4">
      <c r="A1128" t="str">
        <f>DICO_Complet!D1127</f>
        <v>cardRepository</v>
      </c>
      <c r="B1128" t="str">
        <f>DICO_Complet!E1127</f>
        <v>visaIssuerInstitutionId</v>
      </c>
      <c r="C1128" t="str">
        <f t="shared" si="44"/>
        <v>crdRpstr</v>
      </c>
      <c r="D1128" t="str">
        <f t="shared" si="45"/>
        <v>vsIssrInstttnId</v>
      </c>
    </row>
    <row r="1129" spans="1:4">
      <c r="A1129" t="str">
        <f>DICO_Complet!D1128</f>
        <v>cardRepository</v>
      </c>
      <c r="B1129" t="str">
        <f>DICO_Complet!E1128</f>
        <v>visaIssuerRegion</v>
      </c>
      <c r="C1129" t="str">
        <f t="shared" si="44"/>
        <v>crdRpstr</v>
      </c>
      <c r="D1129" t="str">
        <f t="shared" si="45"/>
        <v>vsIssrRgn</v>
      </c>
    </row>
    <row r="1130" spans="1:4">
      <c r="A1130" t="str">
        <f>DICO_Complet!D1129</f>
        <v>cardRepository</v>
      </c>
      <c r="B1130" t="str">
        <f>DICO_Complet!E1129</f>
        <v>visaMainMemberAffectationInstitutionId</v>
      </c>
      <c r="C1130" t="str">
        <f t="shared" si="44"/>
        <v>crdRpstr</v>
      </c>
      <c r="D1130" t="str">
        <f t="shared" si="45"/>
        <v>vsMnMmbrAffcttnInstttnId</v>
      </c>
    </row>
    <row r="1131" spans="1:4">
      <c r="A1131" t="str">
        <f>DICO_Complet!D1130</f>
        <v>cardRepository</v>
      </c>
      <c r="B1131" t="str">
        <f>DICO_Complet!E1130</f>
        <v>visaProductCode</v>
      </c>
      <c r="C1131" t="str">
        <f t="shared" si="44"/>
        <v>crdRpstr</v>
      </c>
      <c r="D1131" t="str">
        <f t="shared" si="45"/>
        <v>vsPrdctCd</v>
      </c>
    </row>
    <row r="1132" spans="1:4">
      <c r="A1132" t="str">
        <f>DICO_Complet!D1131</f>
        <v>cardRepository</v>
      </c>
      <c r="B1132" t="str">
        <f>DICO_Complet!E1131</f>
        <v>visaTokenIndicator</v>
      </c>
      <c r="C1132" t="str">
        <f t="shared" si="44"/>
        <v>crdRpstr</v>
      </c>
      <c r="D1132" t="str">
        <f t="shared" si="45"/>
        <v>vsTknIndctr</v>
      </c>
    </row>
    <row r="1133" spans="1:4">
      <c r="A1133" t="str">
        <f>DICO_Complet!D1132</f>
        <v>geographicZoneRepository</v>
      </c>
      <c r="B1133" t="str">
        <f>DICO_Complet!E1132</f>
        <v>geographicalZone</v>
      </c>
      <c r="C1133" t="str">
        <f t="shared" si="44"/>
        <v>ggrphcZnRpstr</v>
      </c>
      <c r="D1133" t="str">
        <f t="shared" si="45"/>
        <v>ggrphclZn</v>
      </c>
    </row>
    <row r="1134" spans="1:4">
      <c r="A1134" t="str">
        <f>DICO_Complet!D1133</f>
        <v>geographicZoneRepository</v>
      </c>
      <c r="B1134" t="str">
        <f>DICO_Complet!E1133</f>
        <v>geographicalZoneLabel</v>
      </c>
      <c r="C1134" t="str">
        <f t="shared" si="44"/>
        <v>ggrphcZnRpstr</v>
      </c>
      <c r="D1134" t="str">
        <f t="shared" si="45"/>
        <v>ggrphclZnLbl</v>
      </c>
    </row>
    <row r="1135" spans="1:4">
      <c r="A1135" t="str">
        <f>DICO_Complet!D1134</f>
        <v>manufacturerRepository</v>
      </c>
      <c r="B1135" t="str">
        <f>DICO_Complet!E1134</f>
        <v>acceptanceSolution</v>
      </c>
      <c r="C1135" t="str">
        <f t="shared" si="44"/>
        <v>mnfctrrRpstr</v>
      </c>
      <c r="D1135" t="str">
        <f t="shared" si="45"/>
        <v>accptncSltn</v>
      </c>
    </row>
    <row r="1136" spans="1:4">
      <c r="A1136" t="str">
        <f>DICO_Complet!D1135</f>
        <v>manufacturerRepository</v>
      </c>
      <c r="B1136" t="str">
        <f>DICO_Complet!E1135</f>
        <v>acceptanceSolutionStatus</v>
      </c>
      <c r="C1136" t="str">
        <f t="shared" si="44"/>
        <v>mnfctrrRpstr</v>
      </c>
      <c r="D1136" t="str">
        <f t="shared" si="45"/>
        <v>accptncSltnStts</v>
      </c>
    </row>
    <row r="1137" spans="1:4">
      <c r="A1137" t="str">
        <f>DICO_Complet!D1136</f>
        <v>manufacturerRepository</v>
      </c>
      <c r="B1137" t="str">
        <f>DICO_Complet!E1136</f>
        <v>acceptanceSystemComponentsId</v>
      </c>
      <c r="C1137" t="str">
        <f t="shared" si="44"/>
        <v>mnfctrrRpstr</v>
      </c>
      <c r="D1137" t="str">
        <f t="shared" si="45"/>
        <v>accptncSstmCmpnntsId</v>
      </c>
    </row>
    <row r="1138" spans="1:4">
      <c r="A1138" t="str">
        <f>DICO_Complet!D1137</f>
        <v>manufacturerRepository</v>
      </c>
      <c r="B1138" t="str">
        <f>DICO_Complet!E1137</f>
        <v>acceptanceSystemManufacturer</v>
      </c>
      <c r="C1138" t="str">
        <f t="shared" si="44"/>
        <v>mnfctrrRpstr</v>
      </c>
      <c r="D1138" t="str">
        <f t="shared" si="45"/>
        <v>accptncSstmMnfctrr</v>
      </c>
    </row>
    <row r="1139" spans="1:4">
      <c r="A1139" t="str">
        <f>DICO_Complet!D1138</f>
        <v>manufacturerRepository</v>
      </c>
      <c r="B1139" t="str">
        <f>DICO_Complet!E1138</f>
        <v>architectureStandard</v>
      </c>
      <c r="C1139" t="str">
        <f t="shared" si="44"/>
        <v>mnfctrrRpstr</v>
      </c>
      <c r="D1139" t="str">
        <f t="shared" si="45"/>
        <v>archtctrStndrd</v>
      </c>
    </row>
    <row r="1140" spans="1:4">
      <c r="A1140" t="str">
        <f>DICO_Complet!D1139</f>
        <v>manufacturerRepository</v>
      </c>
      <c r="B1140" t="str">
        <f>DICO_Complet!E1139</f>
        <v>countryReferenceTable</v>
      </c>
      <c r="C1140" t="str">
        <f t="shared" si="44"/>
        <v>mnfctrrRpstr</v>
      </c>
      <c r="D1140" t="str">
        <f t="shared" si="45"/>
        <v>cntrRfrncTbl</v>
      </c>
    </row>
    <row r="1141" spans="1:4">
      <c r="A1141" t="str">
        <f>DICO_Complet!D1140</f>
        <v>manufacturerRepository</v>
      </c>
      <c r="B1141" t="str">
        <f>DICO_Complet!E1140</f>
        <v>softPosIndicator</v>
      </c>
      <c r="C1141" t="str">
        <f t="shared" si="44"/>
        <v>mnfctrrRpstr</v>
      </c>
      <c r="D1141" t="str">
        <f t="shared" si="45"/>
        <v>sftPsIndctr</v>
      </c>
    </row>
    <row r="1142" spans="1:4">
      <c r="A1142" t="str">
        <f>DICO_Complet!D1141</f>
        <v>mccBlockingRepository</v>
      </c>
      <c r="B1142" t="str">
        <f>DICO_Complet!E1141</f>
        <v>merchantCategoryCode</v>
      </c>
      <c r="C1142" t="str">
        <f t="shared" si="44"/>
        <v>mccBlckngRpstr</v>
      </c>
      <c r="D1142" t="str">
        <f t="shared" si="45"/>
        <v>mrchntCtgrCd</v>
      </c>
    </row>
    <row r="1143" spans="1:4">
      <c r="A1143" t="str">
        <f>DICO_Complet!D1142</f>
        <v>mccBlockingRepository</v>
      </c>
      <c r="B1143" t="str">
        <f>DICO_Complet!E1142</f>
        <v>restrictionEndDate</v>
      </c>
      <c r="C1143" t="str">
        <f t="shared" si="44"/>
        <v>mccBlckngRpstr</v>
      </c>
      <c r="D1143" t="str">
        <f t="shared" si="45"/>
        <v>rstrctnEndDt</v>
      </c>
    </row>
    <row r="1144" spans="1:4">
      <c r="A1144" t="str">
        <f>DICO_Complet!D1143</f>
        <v>mccBlockingRepository</v>
      </c>
      <c r="B1144" t="str">
        <f>DICO_Complet!E1143</f>
        <v>restrictionStartDate</v>
      </c>
      <c r="C1144" t="str">
        <f t="shared" si="44"/>
        <v>mccBlckngRpstr</v>
      </c>
      <c r="D1144" t="str">
        <f t="shared" si="45"/>
        <v>rstrctnStrtDt</v>
      </c>
    </row>
    <row r="1145" spans="1:4">
      <c r="A1145" t="str">
        <f>DICO_Complet!D1144</f>
        <v>onlinePinRepository</v>
      </c>
      <c r="B1145" t="str">
        <f>DICO_Complet!E1144</f>
        <v>onlinePinKeyIdentifier</v>
      </c>
      <c r="C1145" t="str">
        <f t="shared" si="44"/>
        <v>onlnPnRpstr</v>
      </c>
      <c r="D1145" t="str">
        <f t="shared" si="45"/>
        <v>onlnPnKIdntfr</v>
      </c>
    </row>
    <row r="1146" spans="1:4">
      <c r="A1146" t="str">
        <f>DICO_Complet!D1145</f>
        <v>onlinePinRepository</v>
      </c>
      <c r="B1146" t="str">
        <f>DICO_Complet!E1145</f>
        <v>onlinePinKeyIdentifierLength</v>
      </c>
      <c r="C1146" t="str">
        <f t="shared" si="44"/>
        <v>onlnPnRpstr</v>
      </c>
      <c r="D1146" t="str">
        <f t="shared" si="45"/>
        <v>onlnPnKIdntfrLngth</v>
      </c>
    </row>
    <row r="1147" spans="1:4">
      <c r="A1147" t="str">
        <f>DICO_Complet!D1146</f>
        <v>onlinePinRepository</v>
      </c>
      <c r="B1147" t="str">
        <f>DICO_Complet!E1146</f>
        <v>onlinePinKeyInstituionId</v>
      </c>
      <c r="C1147" t="str">
        <f t="shared" si="44"/>
        <v>onlnPnRpstr</v>
      </c>
      <c r="D1147" t="str">
        <f t="shared" si="45"/>
        <v>onlnPnKInsttnId</v>
      </c>
    </row>
    <row r="1148" spans="1:4">
      <c r="A1148" t="str">
        <f>DICO_Complet!D1147</f>
        <v>onlinePinRepository</v>
      </c>
      <c r="B1148" t="str">
        <f>DICO_Complet!E1147</f>
        <v>onlinePinKeyLabel</v>
      </c>
      <c r="C1148" t="str">
        <f t="shared" si="44"/>
        <v>onlnPnRpstr</v>
      </c>
      <c r="D1148" t="str">
        <f t="shared" si="45"/>
        <v>onlnPnKLbl</v>
      </c>
    </row>
    <row r="1149" spans="1:4">
      <c r="A1149" t="str">
        <f>DICO_Complet!D1148</f>
        <v>onlinePinRepository</v>
      </c>
      <c r="B1149" t="str">
        <f>DICO_Complet!E1148</f>
        <v>onlinePinKeyNature</v>
      </c>
      <c r="C1149" t="str">
        <f t="shared" si="44"/>
        <v>onlnPnRpstr</v>
      </c>
      <c r="D1149" t="str">
        <f t="shared" si="45"/>
        <v>onlnPnKNtr</v>
      </c>
    </row>
    <row r="1150" spans="1:4">
      <c r="A1150" t="str">
        <f>DICO_Complet!D1149</f>
        <v>onlinePinRepository</v>
      </c>
      <c r="B1150" t="str">
        <f>DICO_Complet!E1149</f>
        <v>onlinePinKeyPriority</v>
      </c>
      <c r="C1150" t="str">
        <f t="shared" si="44"/>
        <v>onlnPnRpstr</v>
      </c>
      <c r="D1150" t="str">
        <f t="shared" si="45"/>
        <v>onlnPnKPrrt</v>
      </c>
    </row>
    <row r="1151" spans="1:4">
      <c r="A1151" t="str">
        <f>DICO_Complet!D1150</f>
        <v>onlinePinRepository</v>
      </c>
      <c r="B1151" t="str">
        <f>DICO_Complet!E1150</f>
        <v>onlinePinKeyVersion</v>
      </c>
      <c r="C1151" t="str">
        <f t="shared" si="44"/>
        <v>onlnPnRpstr</v>
      </c>
      <c r="D1151" t="str">
        <f t="shared" si="45"/>
        <v>onlnPnKVrsn</v>
      </c>
    </row>
    <row r="1152" spans="1:4">
      <c r="A1152" t="str">
        <f>DICO_Complet!D1151</f>
        <v>terminalFraudRepository</v>
      </c>
      <c r="B1152" t="str">
        <f>DICO_Complet!E1151</f>
        <v>manufacturerCode</v>
      </c>
      <c r="C1152" t="str">
        <f t="shared" si="44"/>
        <v>trmnlFrdRpstr</v>
      </c>
      <c r="D1152" t="str">
        <f t="shared" si="45"/>
        <v>mnfctrrCd</v>
      </c>
    </row>
    <row r="1153" spans="1:4">
      <c r="A1153" t="str">
        <f>DICO_Complet!D1152</f>
        <v>terminalFraudRepository</v>
      </c>
      <c r="B1153" t="str">
        <f>DICO_Complet!E1152</f>
        <v>serialNumber</v>
      </c>
      <c r="C1153" t="str">
        <f t="shared" si="44"/>
        <v>trmnlFrdRpstr</v>
      </c>
      <c r="D1153" t="str">
        <f t="shared" si="45"/>
        <v>srlNmbr</v>
      </c>
    </row>
    <row r="1154" spans="1:4">
      <c r="A1154" t="str">
        <f>DICO_Complet!D1153</f>
        <v>virtualCard</v>
      </c>
      <c r="B1154" t="str">
        <f>DICO_Complet!E1153</f>
        <v>acsDeclarationIndicator</v>
      </c>
      <c r="C1154" t="str">
        <f t="shared" si="44"/>
        <v>vrtlCrd</v>
      </c>
      <c r="D1154" t="str">
        <f t="shared" si="45"/>
        <v>acsDclrtnIndctr</v>
      </c>
    </row>
    <row r="1155" spans="1:4">
      <c r="A1155" t="str">
        <f>DICO_Complet!D1154</f>
        <v>virtualCard</v>
      </c>
      <c r="B1155" t="str">
        <f>DICO_Complet!E1154</f>
        <v>activationIndicator</v>
      </c>
      <c r="C1155" t="str">
        <f t="shared" si="44"/>
        <v>vrtlCrd</v>
      </c>
      <c r="D1155" t="str">
        <f t="shared" si="45"/>
        <v>actvtnIndctr</v>
      </c>
    </row>
    <row r="1156" spans="1:4">
      <c r="A1156" t="str">
        <f>DICO_Complet!D1155</f>
        <v>virtualCard</v>
      </c>
      <c r="B1156" t="str">
        <f>DICO_Complet!E1155</f>
        <v>creationDateTime</v>
      </c>
      <c r="C1156" t="str">
        <f t="shared" si="44"/>
        <v>vrtlCrd</v>
      </c>
      <c r="D1156" t="str">
        <f t="shared" si="45"/>
        <v>crtnDtTm</v>
      </c>
    </row>
    <row r="1157" spans="1:4">
      <c r="A1157" t="str">
        <f>DICO_Complet!D1156</f>
        <v>virtualCard</v>
      </c>
      <c r="B1157" t="str">
        <f>DICO_Complet!E1156</f>
        <v>enrolmentClosureDateTime</v>
      </c>
      <c r="C1157" t="str">
        <f t="shared" ref="C1157:C1220" si="46">LEFT(A1157,1)&amp;SUBSTITUTE(SUBSTITUTE(SUBSTITUTE(SUBSTITUTE(SUBSTITUTE(SUBSTITUTE(SUBSTITUTE(RIGHT(A1157,LEN(A1157)-1),"a"," "),"e"," "),"i"," "),"o"," "),"u"," "),"y"," ")," ","")</f>
        <v>vrtlCrd</v>
      </c>
      <c r="D1157" t="str">
        <f t="shared" ref="D1157:D1220" si="47">LEFT(B1157,1)&amp;SUBSTITUTE(SUBSTITUTE(SUBSTITUTE(SUBSTITUTE(SUBSTITUTE(SUBSTITUTE(SUBSTITUTE(RIGHT(B1157,LEN(B1157)-1),"a"," "),"e"," "),"i"," "),"o"," "),"u"," "),"y"," ")," ","")</f>
        <v>enrlmntClsrDtTm</v>
      </c>
    </row>
    <row r="1158" spans="1:4">
      <c r="A1158" t="str">
        <f>DICO_Complet!D1157</f>
        <v>virtualCard</v>
      </c>
      <c r="B1158" t="str">
        <f>DICO_Complet!E1157</f>
        <v>enrolmentCreationDateTime</v>
      </c>
      <c r="C1158" t="str">
        <f t="shared" si="46"/>
        <v>vrtlCrd</v>
      </c>
      <c r="D1158" t="str">
        <f t="shared" si="47"/>
        <v>enrlmntCrtnDtTm</v>
      </c>
    </row>
    <row r="1159" spans="1:4">
      <c r="A1159" t="str">
        <f>DICO_Complet!D1158</f>
        <v>virtualCard</v>
      </c>
      <c r="B1159" t="str">
        <f>DICO_Complet!E1158</f>
        <v>enrolmentId</v>
      </c>
      <c r="C1159" t="str">
        <f t="shared" si="46"/>
        <v>vrtlCrd</v>
      </c>
      <c r="D1159" t="str">
        <f t="shared" si="47"/>
        <v>enrlmntId</v>
      </c>
    </row>
    <row r="1160" spans="1:4">
      <c r="A1160" t="str">
        <f>DICO_Complet!D1159</f>
        <v>virtualCard</v>
      </c>
      <c r="B1160" t="str">
        <f>DICO_Complet!E1159</f>
        <v>enrolmentStatus</v>
      </c>
      <c r="C1160" t="str">
        <f t="shared" si="46"/>
        <v>vrtlCrd</v>
      </c>
      <c r="D1160" t="str">
        <f t="shared" si="47"/>
        <v>enrlmntStts</v>
      </c>
    </row>
    <row r="1161" spans="1:4">
      <c r="A1161" t="str">
        <f>DICO_Complet!D1160</f>
        <v>virtualCard</v>
      </c>
      <c r="B1161" t="str">
        <f>DICO_Complet!E1160</f>
        <v>expiryDate</v>
      </c>
      <c r="C1161" t="str">
        <f t="shared" si="46"/>
        <v>vrtlCrd</v>
      </c>
      <c r="D1161" t="str">
        <f t="shared" si="47"/>
        <v>exprDt</v>
      </c>
    </row>
    <row r="1162" spans="1:4">
      <c r="A1162" t="str">
        <f>DICO_Complet!D1161</f>
        <v>virtualCard</v>
      </c>
      <c r="B1162" t="str">
        <f>DICO_Complet!E1161</f>
        <v>merchantRestrictionIndicator</v>
      </c>
      <c r="C1162" t="str">
        <f t="shared" si="46"/>
        <v>vrtlCrd</v>
      </c>
      <c r="D1162" t="str">
        <f t="shared" si="47"/>
        <v>mrchntRstrctnIndctr</v>
      </c>
    </row>
    <row r="1163" spans="1:4">
      <c r="A1163" t="str">
        <f>DICO_Complet!D1162</f>
        <v>virtualCard</v>
      </c>
      <c r="B1163" t="str">
        <f>DICO_Complet!E1162</f>
        <v>panFourLastDigits</v>
      </c>
      <c r="C1163" t="str">
        <f t="shared" si="46"/>
        <v>vrtlCrd</v>
      </c>
      <c r="D1163" t="str">
        <f t="shared" si="47"/>
        <v>pnFrLstDgts</v>
      </c>
    </row>
    <row r="1164" spans="1:4">
      <c r="A1164" t="str">
        <f>DICO_Complet!D1163</f>
        <v>virtualCard</v>
      </c>
      <c r="B1164" t="str">
        <f>DICO_Complet!E1163</f>
        <v>posName</v>
      </c>
      <c r="C1164" t="str">
        <f t="shared" si="46"/>
        <v>vrtlCrd</v>
      </c>
      <c r="D1164" t="str">
        <f t="shared" si="47"/>
        <v>psNm</v>
      </c>
    </row>
    <row r="1165" spans="1:4">
      <c r="A1165" t="str">
        <f>DICO_Complet!D1164</f>
        <v>virtualCard</v>
      </c>
      <c r="B1165" t="str">
        <f>DICO_Complet!E1164</f>
        <v>transactionStatus</v>
      </c>
      <c r="C1165" t="str">
        <f t="shared" si="46"/>
        <v>vrtlCrd</v>
      </c>
      <c r="D1165" t="str">
        <f t="shared" si="47"/>
        <v>trnsctnStts</v>
      </c>
    </row>
    <row r="1166" spans="1:4">
      <c r="A1166" t="str">
        <f>DICO_Complet!D1165</f>
        <v>virtualCard</v>
      </c>
      <c r="B1166" t="str">
        <f>DICO_Complet!E1165</f>
        <v>usageLeftAmount</v>
      </c>
      <c r="C1166" t="str">
        <f t="shared" si="46"/>
        <v>vrtlCrd</v>
      </c>
      <c r="D1166" t="str">
        <f t="shared" si="47"/>
        <v>usgLftAmnt</v>
      </c>
    </row>
    <row r="1167" spans="1:4">
      <c r="A1167" t="str">
        <f>DICO_Complet!D1166</f>
        <v>virtualCard</v>
      </c>
      <c r="B1167" t="str">
        <f>DICO_Complet!E1166</f>
        <v>usageLeftNumber</v>
      </c>
      <c r="C1167" t="str">
        <f t="shared" si="46"/>
        <v>vrtlCrd</v>
      </c>
      <c r="D1167" t="str">
        <f t="shared" si="47"/>
        <v>usgLftNmbr</v>
      </c>
    </row>
    <row r="1168" spans="1:4">
      <c r="A1168" t="str">
        <f>DICO_Complet!D1167</f>
        <v>virtualCard</v>
      </c>
      <c r="B1168" t="str">
        <f>DICO_Complet!E1167</f>
        <v>usageLimitAmount</v>
      </c>
      <c r="C1168" t="str">
        <f t="shared" si="46"/>
        <v>vrtlCrd</v>
      </c>
      <c r="D1168" t="str">
        <f t="shared" si="47"/>
        <v>usgLmtAmnt</v>
      </c>
    </row>
    <row r="1169" spans="1:4">
      <c r="A1169" t="str">
        <f>DICO_Complet!D1168</f>
        <v>virtualCard</v>
      </c>
      <c r="B1169" t="str">
        <f>DICO_Complet!E1168</f>
        <v>usageLimitNumber</v>
      </c>
      <c r="C1169" t="str">
        <f t="shared" si="46"/>
        <v>vrtlCrd</v>
      </c>
      <c r="D1169" t="str">
        <f t="shared" si="47"/>
        <v>usgLmtNmbr</v>
      </c>
    </row>
    <row r="1170" spans="1:4">
      <c r="A1170" t="str">
        <f>DICO_Complet!D1169</f>
        <v>virtualCard</v>
      </c>
      <c r="B1170" t="str">
        <f>DICO_Complet!E1169</f>
        <v>virtualCardEncryptedData</v>
      </c>
      <c r="C1170" t="str">
        <f t="shared" si="46"/>
        <v>vrtlCrd</v>
      </c>
      <c r="D1170" t="str">
        <f t="shared" si="47"/>
        <v>vrtlCrdEncrptdDt</v>
      </c>
    </row>
    <row r="1171" spans="1:4">
      <c r="A1171" t="str">
        <f>DICO_Complet!D1170</f>
        <v>virtualCard</v>
      </c>
      <c r="B1171" t="str">
        <f>DICO_Complet!E1170</f>
        <v>virtualCardId</v>
      </c>
      <c r="C1171" t="str">
        <f t="shared" si="46"/>
        <v>vrtlCrd</v>
      </c>
      <c r="D1171" t="str">
        <f t="shared" si="47"/>
        <v>vrtlCrdId</v>
      </c>
    </row>
    <row r="1172" spans="1:4">
      <c r="A1172" t="str">
        <f>DICO_Complet!D1171</f>
        <v>virtualCard</v>
      </c>
      <c r="B1172" t="str">
        <f>DICO_Complet!E1171</f>
        <v>virtualCardLabel</v>
      </c>
      <c r="C1172" t="str">
        <f t="shared" si="46"/>
        <v>vrtlCrd</v>
      </c>
      <c r="D1172" t="str">
        <f t="shared" si="47"/>
        <v>vrtlCrdLbl</v>
      </c>
    </row>
    <row r="1173" spans="1:4">
      <c r="A1173" t="str">
        <f>DICO_Complet!D1172</f>
        <v>virtualCard</v>
      </c>
      <c r="B1173" t="str">
        <f>DICO_Complet!E1172</f>
        <v>virtualCardStatus</v>
      </c>
      <c r="C1173" t="str">
        <f t="shared" si="46"/>
        <v>vrtlCrd</v>
      </c>
      <c r="D1173" t="str">
        <f t="shared" si="47"/>
        <v>vrtlCrdStts</v>
      </c>
    </row>
    <row r="1174" spans="1:4">
      <c r="A1174" t="str">
        <f>DICO_Complet!D1173</f>
        <v>additionalResponseData</v>
      </c>
      <c r="B1174" t="str">
        <f>DICO_Complet!E1173</f>
        <v>acceptorAdvice</v>
      </c>
      <c r="C1174" t="str">
        <f t="shared" si="46"/>
        <v>addtnlRspnsDt</v>
      </c>
      <c r="D1174" t="str">
        <f t="shared" si="47"/>
        <v>accptrAdvc</v>
      </c>
    </row>
    <row r="1175" spans="1:4">
      <c r="A1175" t="str">
        <f>DICO_Complet!D1174</f>
        <v>additionalResponseData</v>
      </c>
      <c r="B1175" t="str">
        <f>DICO_Complet!E1174</f>
        <v>accountFundingSource</v>
      </c>
      <c r="C1175" t="str">
        <f t="shared" si="46"/>
        <v>addtnlRspnsDt</v>
      </c>
      <c r="D1175" t="str">
        <f t="shared" si="47"/>
        <v>accntFndngSrc</v>
      </c>
    </row>
    <row r="1176" spans="1:4">
      <c r="A1176" t="str">
        <f>DICO_Complet!D1175</f>
        <v>additionalResponseData</v>
      </c>
      <c r="B1176" t="str">
        <f>DICO_Complet!E1175</f>
        <v>accountNameRequestResult</v>
      </c>
      <c r="C1176" t="str">
        <f t="shared" si="46"/>
        <v>addtnlRspnsDt</v>
      </c>
      <c r="D1176" t="str">
        <f t="shared" si="47"/>
        <v>accntNmRqstRslt</v>
      </c>
    </row>
    <row r="1177" spans="1:4">
      <c r="A1177" t="str">
        <f>DICO_Complet!D1176</f>
        <v>additionalResponseData</v>
      </c>
      <c r="B1177" t="str">
        <f>DICO_Complet!E1176</f>
        <v>addServiceReportData</v>
      </c>
      <c r="C1177" t="str">
        <f t="shared" si="46"/>
        <v>addtnlRspnsDt</v>
      </c>
      <c r="D1177" t="str">
        <f t="shared" si="47"/>
        <v>addSrvcRprtDt</v>
      </c>
    </row>
    <row r="1178" spans="1:4">
      <c r="A1178" t="str">
        <f>DICO_Complet!D1177</f>
        <v>additionalResponseData</v>
      </c>
      <c r="B1178" t="str">
        <f>DICO_Complet!E1177</f>
        <v>addServiceReportDataReason</v>
      </c>
      <c r="C1178" t="str">
        <f t="shared" si="46"/>
        <v>addtnlRspnsDt</v>
      </c>
      <c r="D1178" t="str">
        <f t="shared" si="47"/>
        <v>addSrvcRprtDtRsn</v>
      </c>
    </row>
    <row r="1179" spans="1:4">
      <c r="A1179" t="str">
        <f>DICO_Complet!D1178</f>
        <v>additionalResponseData</v>
      </c>
      <c r="B1179" t="str">
        <f>DICO_Complet!E1178</f>
        <v>addServiceReportId</v>
      </c>
      <c r="C1179" t="str">
        <f t="shared" si="46"/>
        <v>addtnlRspnsDt</v>
      </c>
      <c r="D1179" t="str">
        <f t="shared" si="47"/>
        <v>addSrvcRprtId</v>
      </c>
    </row>
    <row r="1180" spans="1:4">
      <c r="A1180" t="str">
        <f>DICO_Complet!D1179</f>
        <v>additionalResponseData</v>
      </c>
      <c r="B1180" t="str">
        <f>DICO_Complet!E1179</f>
        <v>applicationCryptogramProcessingInformation</v>
      </c>
      <c r="C1180" t="str">
        <f t="shared" si="46"/>
        <v>addtnlRspnsDt</v>
      </c>
      <c r="D1180" t="str">
        <f t="shared" si="47"/>
        <v>applctnCrptgrmPrcssngInfrmtn</v>
      </c>
    </row>
    <row r="1181" spans="1:4">
      <c r="A1181" t="str">
        <f>DICO_Complet!D1180</f>
        <v>additionalResponseData</v>
      </c>
      <c r="B1181" t="str">
        <f>DICO_Complet!E1180</f>
        <v>appliedAccountTypeFrom</v>
      </c>
      <c r="C1181" t="str">
        <f t="shared" si="46"/>
        <v>addtnlRspnsDt</v>
      </c>
      <c r="D1181" t="str">
        <f t="shared" si="47"/>
        <v>appldAccntTpFrm</v>
      </c>
    </row>
    <row r="1182" spans="1:4">
      <c r="A1182" t="str">
        <f>DICO_Complet!D1181</f>
        <v>additionalResponseData</v>
      </c>
      <c r="B1182" t="str">
        <f>DICO_Complet!E1181</f>
        <v>appliedAuthorisationCharacteristicsIndicator</v>
      </c>
      <c r="C1182" t="str">
        <f t="shared" si="46"/>
        <v>addtnlRspnsDt</v>
      </c>
      <c r="D1182" t="str">
        <f t="shared" si="47"/>
        <v>appldAthrstnChrctrstcsIndctr</v>
      </c>
    </row>
    <row r="1183" spans="1:4">
      <c r="A1183" t="str">
        <f>DICO_Complet!D1182</f>
        <v>additionalResponseData</v>
      </c>
      <c r="B1183" t="str">
        <f>DICO_Complet!E1182</f>
        <v>appliedCardholderIDMethod</v>
      </c>
      <c r="C1183" t="str">
        <f t="shared" si="46"/>
        <v>addtnlRspnsDt</v>
      </c>
      <c r="D1183" t="str">
        <f t="shared" si="47"/>
        <v>appldCrdhldrIDMthd</v>
      </c>
    </row>
    <row r="1184" spans="1:4">
      <c r="A1184" t="str">
        <f>DICO_Complet!D1183</f>
        <v>additionalResponseData</v>
      </c>
      <c r="B1184" t="str">
        <f>DICO_Complet!E1183</f>
        <v>appliedCardholderIdMethod</v>
      </c>
      <c r="C1184" t="str">
        <f t="shared" si="46"/>
        <v>addtnlRspnsDt</v>
      </c>
      <c r="D1184" t="str">
        <f t="shared" si="47"/>
        <v>appldCrdhldrIdMthd</v>
      </c>
    </row>
    <row r="1185" spans="1:4">
      <c r="A1185" t="str">
        <f>DICO_Complet!D1184</f>
        <v>additionalResponseData</v>
      </c>
      <c r="B1185" t="str">
        <f>DICO_Complet!E1184</f>
        <v>appliedMarketSpecificDataIndicator</v>
      </c>
      <c r="C1185" t="str">
        <f t="shared" si="46"/>
        <v>addtnlRspnsDt</v>
      </c>
      <c r="D1185" t="str">
        <f t="shared" si="47"/>
        <v>appldMrktSpcfcDtIndctr</v>
      </c>
    </row>
    <row r="1186" spans="1:4">
      <c r="A1186" t="str">
        <f>DICO_Complet!D1185</f>
        <v>additionalResponseData</v>
      </c>
      <c r="B1186" t="str">
        <f>DICO_Complet!E1185</f>
        <v>appliedProductPlatform</v>
      </c>
      <c r="C1186" t="str">
        <f t="shared" si="46"/>
        <v>addtnlRspnsDt</v>
      </c>
      <c r="D1186" t="str">
        <f t="shared" si="47"/>
        <v>appldPrdctPltfrm</v>
      </c>
    </row>
    <row r="1187" spans="1:4">
      <c r="A1187" t="str">
        <f>DICO_Complet!D1186</f>
        <v>additionalResponseData</v>
      </c>
      <c r="B1187" t="str">
        <f>DICO_Complet!E1186</f>
        <v>captureCallServiceActivationCode</v>
      </c>
      <c r="C1187" t="str">
        <f t="shared" si="46"/>
        <v>addtnlRspnsDt</v>
      </c>
      <c r="D1187" t="str">
        <f t="shared" si="47"/>
        <v>cptrCllSrvcActvtnCd</v>
      </c>
    </row>
    <row r="1188" spans="1:4">
      <c r="A1188" t="str">
        <f>DICO_Complet!D1187</f>
        <v>additionalResponseData</v>
      </c>
      <c r="B1188" t="str">
        <f>DICO_Complet!E1187</f>
        <v>captureDialogManagementCode</v>
      </c>
      <c r="C1188" t="str">
        <f t="shared" si="46"/>
        <v>addtnlRspnsDt</v>
      </c>
      <c r="D1188" t="str">
        <f t="shared" si="47"/>
        <v>cptrDlgMngmntCd</v>
      </c>
    </row>
    <row r="1189" spans="1:4">
      <c r="A1189" t="str">
        <f>DICO_Complet!D1188</f>
        <v>additionalResponseData</v>
      </c>
      <c r="B1189" t="str">
        <f>DICO_Complet!E1188</f>
        <v>captureErrorManagementCode</v>
      </c>
      <c r="C1189" t="str">
        <f t="shared" si="46"/>
        <v>addtnlRspnsDt</v>
      </c>
      <c r="D1189" t="str">
        <f t="shared" si="47"/>
        <v>cptrErrrMngmntCd</v>
      </c>
    </row>
    <row r="1190" spans="1:4">
      <c r="A1190" t="str">
        <f>DICO_Complet!D1189</f>
        <v>additionalResponseData</v>
      </c>
      <c r="B1190" t="str">
        <f>DICO_Complet!E1189</f>
        <v>captureErrorManagementSynchLevel</v>
      </c>
      <c r="C1190" t="str">
        <f t="shared" si="46"/>
        <v>addtnlRspnsDt</v>
      </c>
      <c r="D1190" t="str">
        <f t="shared" si="47"/>
        <v>cptrErrrMngmntSnchLvl</v>
      </c>
    </row>
    <row r="1191" spans="1:4">
      <c r="A1191" t="str">
        <f>DICO_Complet!D1190</f>
        <v>additionalResponseData</v>
      </c>
      <c r="B1191" t="str">
        <f>DICO_Complet!E1190</f>
        <v>captureIncorrectFieldData</v>
      </c>
      <c r="C1191" t="str">
        <f t="shared" si="46"/>
        <v>addtnlRspnsDt</v>
      </c>
      <c r="D1191" t="str">
        <f t="shared" si="47"/>
        <v>cptrIncrrctFldDt</v>
      </c>
    </row>
    <row r="1192" spans="1:4">
      <c r="A1192" t="str">
        <f>DICO_Complet!D1191</f>
        <v>additionalResponseData</v>
      </c>
      <c r="B1192" t="str">
        <f>DICO_Complet!E1191</f>
        <v>captureIncorrectFieldNumber</v>
      </c>
      <c r="C1192" t="str">
        <f t="shared" si="46"/>
        <v>addtnlRspnsDt</v>
      </c>
      <c r="D1192" t="str">
        <f t="shared" si="47"/>
        <v>cptrIncrrctFldNmbr</v>
      </c>
    </row>
    <row r="1193" spans="1:4">
      <c r="A1193" t="str">
        <f>DICO_Complet!D1192</f>
        <v>additionalResponseData</v>
      </c>
      <c r="B1193" t="str">
        <f>DICO_Complet!E1192</f>
        <v>captureOpeningResponseCode</v>
      </c>
      <c r="C1193" t="str">
        <f t="shared" si="46"/>
        <v>addtnlRspnsDt</v>
      </c>
      <c r="D1193" t="str">
        <f t="shared" si="47"/>
        <v>cptrOpnngRspnsCd</v>
      </c>
    </row>
    <row r="1194" spans="1:4">
      <c r="A1194" t="str">
        <f>DICO_Complet!D1193</f>
        <v>additionalResponseData</v>
      </c>
      <c r="B1194" t="str">
        <f>DICO_Complet!E1193</f>
        <v>captureReasonApprovingDecliningCode</v>
      </c>
      <c r="C1194" t="str">
        <f t="shared" si="46"/>
        <v>addtnlRspnsDt</v>
      </c>
      <c r="D1194" t="str">
        <f t="shared" si="47"/>
        <v>cptrRsnApprvngDclnngCd</v>
      </c>
    </row>
    <row r="1195" spans="1:4">
      <c r="A1195" t="str">
        <f>DICO_Complet!D1194</f>
        <v>additionalResponseData</v>
      </c>
      <c r="B1195" t="str">
        <f>DICO_Complet!E1194</f>
        <v>captureReasonApprovingDecliningInitiator</v>
      </c>
      <c r="C1195" t="str">
        <f t="shared" si="46"/>
        <v>addtnlRspnsDt</v>
      </c>
      <c r="D1195" t="str">
        <f t="shared" si="47"/>
        <v>cptrRsnApprvngDclnngInttr</v>
      </c>
    </row>
    <row r="1196" spans="1:4">
      <c r="A1196" t="str">
        <f>DICO_Complet!D1195</f>
        <v>additionalResponseData</v>
      </c>
      <c r="B1196" t="str">
        <f>DICO_Complet!E1195</f>
        <v>captureTransferManagementCode</v>
      </c>
      <c r="C1196" t="str">
        <f t="shared" si="46"/>
        <v>addtnlRspnsDt</v>
      </c>
      <c r="D1196" t="str">
        <f t="shared" si="47"/>
        <v>cptrTrnsfrMngmntCd</v>
      </c>
    </row>
    <row r="1197" spans="1:4">
      <c r="A1197" t="str">
        <f>DICO_Complet!D1196</f>
        <v>additionalResponseData</v>
      </c>
      <c r="B1197" t="str">
        <f>DICO_Complet!E1196</f>
        <v>cardAuthenticationResultsCode</v>
      </c>
      <c r="C1197" t="str">
        <f t="shared" si="46"/>
        <v>addtnlRspnsDt</v>
      </c>
      <c r="D1197" t="str">
        <f t="shared" si="47"/>
        <v>crdAthntctnRsltsCd</v>
      </c>
    </row>
    <row r="1198" spans="1:4">
      <c r="A1198" t="str">
        <f>DICO_Complet!D1197</f>
        <v>additionalResponseData</v>
      </c>
      <c r="B1198" t="str">
        <f>DICO_Complet!E1197</f>
        <v>cardholderAddressCheckingInformation</v>
      </c>
      <c r="C1198" t="str">
        <f t="shared" si="46"/>
        <v>addtnlRspnsDt</v>
      </c>
      <c r="D1198" t="str">
        <f t="shared" si="47"/>
        <v>crdhldrAddrssChckngInfrmtn</v>
      </c>
    </row>
    <row r="1199" spans="1:4">
      <c r="A1199" t="str">
        <f>DICO_Complet!D1198</f>
        <v>additionalResponseData</v>
      </c>
      <c r="B1199" t="str">
        <f>DICO_Complet!E1198</f>
        <v>cardholderBillingCurrencyCode</v>
      </c>
      <c r="C1199" t="str">
        <f t="shared" si="46"/>
        <v>addtnlRspnsDt</v>
      </c>
      <c r="D1199" t="str">
        <f t="shared" si="47"/>
        <v>crdhldrBllngCrrncCd</v>
      </c>
    </row>
    <row r="1200" spans="1:4">
      <c r="A1200" t="str">
        <f>DICO_Complet!D1199</f>
        <v>additionalResponseData</v>
      </c>
      <c r="B1200" t="str">
        <f>DICO_Complet!E1199</f>
        <v>cardholderBillingCurrencyUnits</v>
      </c>
      <c r="C1200" t="str">
        <f t="shared" si="46"/>
        <v>addtnlRspnsDt</v>
      </c>
      <c r="D1200" t="str">
        <f t="shared" si="47"/>
        <v>crdhldrBllngCrrncUnts</v>
      </c>
    </row>
    <row r="1201" spans="1:4">
      <c r="A1201" t="str">
        <f>DICO_Complet!D1200</f>
        <v>additionalResponseData</v>
      </c>
      <c r="B1201" t="str">
        <f>DICO_Complet!E1200</f>
        <v>cardTypeCode</v>
      </c>
      <c r="C1201" t="str">
        <f t="shared" si="46"/>
        <v>addtnlRspnsDt</v>
      </c>
      <c r="D1201" t="str">
        <f t="shared" si="47"/>
        <v>crdTpCd</v>
      </c>
    </row>
    <row r="1202" spans="1:4">
      <c r="A1202" t="str">
        <f>DICO_Complet!D1201</f>
        <v>additionalResponseData</v>
      </c>
      <c r="B1202" t="str">
        <f>DICO_Complet!E1201</f>
        <v>cryptogramProcessingInformation</v>
      </c>
      <c r="C1202" t="str">
        <f t="shared" si="46"/>
        <v>addtnlRspnsDt</v>
      </c>
      <c r="D1202" t="str">
        <f t="shared" si="47"/>
        <v>crptgrmPrcssngInfrmtn</v>
      </c>
    </row>
    <row r="1203" spans="1:4">
      <c r="A1203" t="str">
        <f>DICO_Complet!D1202</f>
        <v>additionalResponseData</v>
      </c>
      <c r="B1203" t="str">
        <f>DICO_Complet!E1202</f>
        <v>destinationCurrencyCode</v>
      </c>
      <c r="C1203" t="str">
        <f t="shared" si="46"/>
        <v>addtnlRspnsDt</v>
      </c>
      <c r="D1203" t="str">
        <f t="shared" si="47"/>
        <v>dstntnCrrncCd</v>
      </c>
    </row>
    <row r="1204" spans="1:4">
      <c r="A1204" t="str">
        <f>DICO_Complet!D1203</f>
        <v>additionalResponseData</v>
      </c>
      <c r="B1204" t="str">
        <f>DICO_Complet!E1203</f>
        <v>destinationCurrencyUnits</v>
      </c>
      <c r="C1204" t="str">
        <f t="shared" si="46"/>
        <v>addtnlRspnsDt</v>
      </c>
      <c r="D1204" t="str">
        <f t="shared" si="47"/>
        <v>dstntnCrrncUnts</v>
      </c>
    </row>
    <row r="1205" spans="1:4">
      <c r="A1205" t="str">
        <f>DICO_Complet!D1204</f>
        <v>additionalResponseData</v>
      </c>
      <c r="B1205" t="str">
        <f>DICO_Complet!E1204</f>
        <v>emailAddressVerificationResult</v>
      </c>
      <c r="C1205" t="str">
        <f t="shared" si="46"/>
        <v>addtnlRspnsDt</v>
      </c>
      <c r="D1205" t="str">
        <f t="shared" si="47"/>
        <v>emlAddrssVrfctnRslt</v>
      </c>
    </row>
    <row r="1206" spans="1:4">
      <c r="A1206" t="str">
        <f>DICO_Complet!D1205</f>
        <v>additionalResponseData</v>
      </c>
      <c r="B1206" t="str">
        <f>DICO_Complet!E1205</f>
        <v>expenseThreshold</v>
      </c>
      <c r="C1206" t="str">
        <f t="shared" si="46"/>
        <v>addtnlRspnsDt</v>
      </c>
      <c r="D1206" t="str">
        <f t="shared" si="47"/>
        <v>expnsThrshld</v>
      </c>
    </row>
    <row r="1207" spans="1:4">
      <c r="A1207" t="str">
        <f>DICO_Complet!D1206</f>
        <v>additionalResponseData</v>
      </c>
      <c r="B1207" t="str">
        <f>DICO_Complet!E1206</f>
        <v>extendedMessageToInitiatorNature</v>
      </c>
      <c r="C1207" t="str">
        <f t="shared" si="46"/>
        <v>addtnlRspnsDt</v>
      </c>
      <c r="D1207" t="str">
        <f t="shared" si="47"/>
        <v>extnddMssgTInttrNtr</v>
      </c>
    </row>
    <row r="1208" spans="1:4">
      <c r="A1208" t="str">
        <f>DICO_Complet!D1207</f>
        <v>additionalResponseData</v>
      </c>
      <c r="B1208" t="str">
        <f>DICO_Complet!E1207</f>
        <v>extendedMessageToInitiatorValue</v>
      </c>
      <c r="C1208" t="str">
        <f t="shared" si="46"/>
        <v>addtnlRspnsDt</v>
      </c>
      <c r="D1208" t="str">
        <f t="shared" si="47"/>
        <v>extnddMssgTInttrVl</v>
      </c>
    </row>
    <row r="1209" spans="1:4">
      <c r="A1209" t="str">
        <f>DICO_Complet!D1208</f>
        <v>additionalResponseData</v>
      </c>
      <c r="B1209" t="str">
        <f>DICO_Complet!E1208</f>
        <v>fastFundIndicator</v>
      </c>
      <c r="C1209" t="str">
        <f t="shared" si="46"/>
        <v>addtnlRspnsDt</v>
      </c>
      <c r="D1209" t="str">
        <f t="shared" si="47"/>
        <v>fstFndIndctr</v>
      </c>
    </row>
    <row r="1210" spans="1:4">
      <c r="A1210" t="str">
        <f>DICO_Complet!D1209</f>
        <v>additionalResponseData</v>
      </c>
      <c r="B1210" t="str">
        <f>DICO_Complet!E1209</f>
        <v>fieldConversionEntitySource</v>
      </c>
      <c r="C1210" t="str">
        <f t="shared" si="46"/>
        <v>addtnlRspnsDt</v>
      </c>
      <c r="D1210" t="str">
        <f t="shared" si="47"/>
        <v>fldCnvrsnEnttSrc</v>
      </c>
    </row>
    <row r="1211" spans="1:4">
      <c r="A1211" t="str">
        <f>DICO_Complet!D1210</f>
        <v>additionalResponseData</v>
      </c>
      <c r="B1211" t="str">
        <f>DICO_Complet!E1210</f>
        <v>fieldConversionFieldNumber</v>
      </c>
      <c r="C1211" t="str">
        <f t="shared" si="46"/>
        <v>addtnlRspnsDt</v>
      </c>
      <c r="D1211" t="str">
        <f t="shared" si="47"/>
        <v>fldCnvrsnFldNmbr</v>
      </c>
    </row>
    <row r="1212" spans="1:4">
      <c r="A1212" t="str">
        <f>DICO_Complet!D1211</f>
        <v>additionalResponseData</v>
      </c>
      <c r="B1212" t="str">
        <f>DICO_Complet!E1211</f>
        <v>fieldConversionResponsibleValue</v>
      </c>
      <c r="C1212" t="str">
        <f t="shared" si="46"/>
        <v>addtnlRspnsDt</v>
      </c>
      <c r="D1212" t="str">
        <f t="shared" si="47"/>
        <v>fldCnvrsnRspnsblVl</v>
      </c>
    </row>
    <row r="1213" spans="1:4">
      <c r="A1213" t="str">
        <f>DICO_Complet!D1212</f>
        <v>additionalResponseData</v>
      </c>
      <c r="B1213" t="str">
        <f>DICO_Complet!E1212</f>
        <v>finalAuthorisationIndicator</v>
      </c>
      <c r="C1213" t="str">
        <f t="shared" si="46"/>
        <v>addtnlRspnsDt</v>
      </c>
      <c r="D1213" t="str">
        <f t="shared" si="47"/>
        <v>fnlAthrstnIndctr</v>
      </c>
    </row>
    <row r="1214" spans="1:4">
      <c r="A1214" t="str">
        <f>DICO_Complet!D1213</f>
        <v>additionalResponseData</v>
      </c>
      <c r="B1214" t="str">
        <f>DICO_Complet!E1213</f>
        <v>firstNameAccountMatchDecision</v>
      </c>
      <c r="C1214" t="str">
        <f t="shared" si="46"/>
        <v>addtnlRspnsDt</v>
      </c>
      <c r="D1214" t="str">
        <f t="shared" si="47"/>
        <v>frstNmAccntMtchDcsn</v>
      </c>
    </row>
    <row r="1215" spans="1:4">
      <c r="A1215" t="str">
        <f>DICO_Complet!D1214</f>
        <v>additionalResponseData</v>
      </c>
      <c r="B1215" t="str">
        <f>DICO_Complet!E1214</f>
        <v>fullNameAccountMatchDecision</v>
      </c>
      <c r="C1215" t="str">
        <f t="shared" si="46"/>
        <v>addtnlRspnsDt</v>
      </c>
      <c r="D1215" t="str">
        <f t="shared" si="47"/>
        <v>fllNmAccntMtchDcsn</v>
      </c>
    </row>
    <row r="1216" spans="1:4">
      <c r="A1216" t="str">
        <f>DICO_Complet!D1215</f>
        <v>additionalResponseData</v>
      </c>
      <c r="B1216" t="str">
        <f>DICO_Complet!E1215</f>
        <v>geoRestrictionIndicator</v>
      </c>
      <c r="C1216" t="str">
        <f t="shared" si="46"/>
        <v>addtnlRspnsDt</v>
      </c>
      <c r="D1216" t="str">
        <f t="shared" si="47"/>
        <v>gRstrctnIndctr</v>
      </c>
    </row>
    <row r="1217" spans="1:4">
      <c r="A1217" t="str">
        <f>DICO_Complet!D1216</f>
        <v>additionalResponseData</v>
      </c>
      <c r="B1217" t="str">
        <f>DICO_Complet!E1216</f>
        <v>incorrectFieldErrorCode</v>
      </c>
      <c r="C1217" t="str">
        <f t="shared" si="46"/>
        <v>addtnlRspnsDt</v>
      </c>
      <c r="D1217" t="str">
        <f t="shared" si="47"/>
        <v>incrrctFldErrrCd</v>
      </c>
    </row>
    <row r="1218" spans="1:4">
      <c r="A1218" t="str">
        <f>DICO_Complet!D1217</f>
        <v>additionalResponseData</v>
      </c>
      <c r="B1218" t="str">
        <f>DICO_Complet!E1217</f>
        <v>incorrectFieldNumber</v>
      </c>
      <c r="C1218" t="str">
        <f t="shared" si="46"/>
        <v>addtnlRspnsDt</v>
      </c>
      <c r="D1218" t="str">
        <f t="shared" si="47"/>
        <v>incrrctFldNmbr</v>
      </c>
    </row>
    <row r="1219" spans="1:4">
      <c r="A1219" t="str">
        <f>DICO_Complet!D1218</f>
        <v>additionalResponseData</v>
      </c>
      <c r="B1219" t="str">
        <f>DICO_Complet!E1218</f>
        <v>incorrectSubfield</v>
      </c>
      <c r="C1219" t="str">
        <f t="shared" si="46"/>
        <v>addtnlRspnsDt</v>
      </c>
      <c r="D1219" t="str">
        <f t="shared" si="47"/>
        <v>incrrctSbfld</v>
      </c>
    </row>
    <row r="1220" spans="1:4">
      <c r="A1220" t="str">
        <f>DICO_Complet!D1219</f>
        <v>additionalResponseData</v>
      </c>
      <c r="B1220" t="str">
        <f>DICO_Complet!E1219</f>
        <v>issuerFunctionalIdentifier</v>
      </c>
      <c r="C1220" t="str">
        <f t="shared" si="46"/>
        <v>addtnlRspnsDt</v>
      </c>
      <c r="D1220" t="str">
        <f t="shared" si="47"/>
        <v>issrFnctnlIdntfr</v>
      </c>
    </row>
    <row r="1221" spans="1:4">
      <c r="A1221" t="str">
        <f>DICO_Complet!D1220</f>
        <v>additionalResponseData</v>
      </c>
      <c r="B1221" t="str">
        <f>DICO_Complet!E1220</f>
        <v>issuerInstitutionCountryCode</v>
      </c>
      <c r="C1221" t="str">
        <f t="shared" ref="C1221:C1284" si="48">LEFT(A1221,1)&amp;SUBSTITUTE(SUBSTITUTE(SUBSTITUTE(SUBSTITUTE(SUBSTITUTE(SUBSTITUTE(SUBSTITUTE(RIGHT(A1221,LEN(A1221)-1),"a"," "),"e"," "),"i"," "),"o"," "),"u"," "),"y"," ")," ","")</f>
        <v>addtnlRspnsDt</v>
      </c>
      <c r="D1221" t="str">
        <f t="shared" ref="D1221:D1284" si="49">LEFT(B1221,1)&amp;SUBSTITUTE(SUBSTITUTE(SUBSTITUTE(SUBSTITUTE(SUBSTITUTE(SUBSTITUTE(SUBSTITUTE(RIGHT(B1221,LEN(B1221)-1),"a"," "),"e"," "),"i"," "),"o"," "),"u"," "),"y"," ")," ","")</f>
        <v>issrInstttnCntrCd</v>
      </c>
    </row>
    <row r="1222" spans="1:4">
      <c r="A1222" t="str">
        <f>DICO_Complet!D1221</f>
        <v>additionalResponseData</v>
      </c>
      <c r="B1222" t="str">
        <f>DICO_Complet!E1221</f>
        <v>lastNameAccountMatchDecision</v>
      </c>
      <c r="C1222" t="str">
        <f t="shared" si="48"/>
        <v>addtnlRspnsDt</v>
      </c>
      <c r="D1222" t="str">
        <f t="shared" si="49"/>
        <v>lstNmAccntMtchDcsn</v>
      </c>
    </row>
    <row r="1223" spans="1:4">
      <c r="A1223" t="str">
        <f>DICO_Complet!D1222</f>
        <v>additionalResponseData</v>
      </c>
      <c r="B1223" t="str">
        <f>DICO_Complet!E1222</f>
        <v>mastercardMagstripeError</v>
      </c>
      <c r="C1223" t="str">
        <f t="shared" si="48"/>
        <v>addtnlRspnsDt</v>
      </c>
      <c r="D1223" t="str">
        <f t="shared" si="49"/>
        <v>mstrcrdMgstrpErrr</v>
      </c>
    </row>
    <row r="1224" spans="1:4">
      <c r="A1224" t="str">
        <f>DICO_Complet!D1223</f>
        <v>additionalResponseData</v>
      </c>
      <c r="B1224" t="str">
        <f>DICO_Complet!E1223</f>
        <v>mastercardMagstripeErrorCategory</v>
      </c>
      <c r="C1224" t="str">
        <f t="shared" si="48"/>
        <v>addtnlRspnsDt</v>
      </c>
      <c r="D1224" t="str">
        <f t="shared" si="49"/>
        <v>mstrcrdMgstrpErrrCtgr</v>
      </c>
    </row>
    <row r="1225" spans="1:4">
      <c r="A1225" t="str">
        <f>DICO_Complet!D1224</f>
        <v>additionalResponseData</v>
      </c>
      <c r="B1225" t="str">
        <f>DICO_Complet!E1224</f>
        <v>maximumAmountAuthorisable</v>
      </c>
      <c r="C1225" t="str">
        <f t="shared" si="48"/>
        <v>addtnlRspnsDt</v>
      </c>
      <c r="D1225" t="str">
        <f t="shared" si="49"/>
        <v>mxmmAmntAthrsbl</v>
      </c>
    </row>
    <row r="1226" spans="1:4">
      <c r="A1226" t="str">
        <f>DICO_Complet!D1225</f>
        <v>additionalResponseData</v>
      </c>
      <c r="B1226" t="str">
        <f>DICO_Complet!E1225</f>
        <v>maximumNumberReattempts</v>
      </c>
      <c r="C1226" t="str">
        <f t="shared" si="48"/>
        <v>addtnlRspnsDt</v>
      </c>
      <c r="D1226" t="str">
        <f t="shared" si="49"/>
        <v>mxmmNmbrRttmpts</v>
      </c>
    </row>
    <row r="1227" spans="1:4">
      <c r="A1227" t="str">
        <f>DICO_Complet!D1226</f>
        <v>additionalResponseData</v>
      </c>
      <c r="B1227" t="str">
        <f>DICO_Complet!E1226</f>
        <v>merchantAdviceCode</v>
      </c>
      <c r="C1227" t="str">
        <f t="shared" si="48"/>
        <v>addtnlRspnsDt</v>
      </c>
      <c r="D1227" t="str">
        <f t="shared" si="49"/>
        <v>mrchntAdvcCd</v>
      </c>
    </row>
    <row r="1228" spans="1:4">
      <c r="A1228" t="str">
        <f>DICO_Complet!D1227</f>
        <v>additionalResponseData</v>
      </c>
      <c r="B1228" t="str">
        <f>DICO_Complet!E1227</f>
        <v>merchantVerificationValue</v>
      </c>
      <c r="C1228" t="str">
        <f t="shared" si="48"/>
        <v>addtnlRspnsDt</v>
      </c>
      <c r="D1228" t="str">
        <f t="shared" si="49"/>
        <v>mrchntVrfctnVl</v>
      </c>
    </row>
    <row r="1229" spans="1:4">
      <c r="A1229" t="str">
        <f>DICO_Complet!D1228</f>
        <v>additionalResponseData</v>
      </c>
      <c r="B1229" t="str">
        <f>DICO_Complet!E1228</f>
        <v>messageToTransactionInitiatorCtrlCharacter</v>
      </c>
      <c r="C1229" t="str">
        <f t="shared" si="48"/>
        <v>addtnlRspnsDt</v>
      </c>
      <c r="D1229" t="str">
        <f t="shared" si="49"/>
        <v>mssgTTrnsctnInttrCtrlChrctr</v>
      </c>
    </row>
    <row r="1230" spans="1:4">
      <c r="A1230" t="str">
        <f>DICO_Complet!D1229</f>
        <v>additionalResponseData</v>
      </c>
      <c r="B1230" t="str">
        <f>DICO_Complet!E1229</f>
        <v>messageToTransactionInitiatorMessage</v>
      </c>
      <c r="C1230" t="str">
        <f t="shared" si="48"/>
        <v>addtnlRspnsDt</v>
      </c>
      <c r="D1230" t="str">
        <f t="shared" si="49"/>
        <v>mssgTTrnsctnInttrMssg</v>
      </c>
    </row>
    <row r="1231" spans="1:4">
      <c r="A1231" t="str">
        <f>DICO_Complet!D1230</f>
        <v>additionalResponseData</v>
      </c>
      <c r="B1231" t="str">
        <f>DICO_Complet!E1230</f>
        <v>middleNameAccountMatchDecision</v>
      </c>
      <c r="C1231" t="str">
        <f t="shared" si="48"/>
        <v>addtnlRspnsDt</v>
      </c>
      <c r="D1231" t="str">
        <f t="shared" si="49"/>
        <v>mddlNmAccntMtchDcsn</v>
      </c>
    </row>
    <row r="1232" spans="1:4">
      <c r="A1232" t="str">
        <f>DICO_Complet!D1231</f>
        <v>additionalResponseData</v>
      </c>
      <c r="B1232" t="str">
        <f>DICO_Complet!E1231</f>
        <v>minimumAmountAuthorisable</v>
      </c>
      <c r="C1232" t="str">
        <f t="shared" si="48"/>
        <v>addtnlRspnsDt</v>
      </c>
      <c r="D1232" t="str">
        <f t="shared" si="49"/>
        <v>mnmmAmntAthrsbl</v>
      </c>
    </row>
    <row r="1233" spans="1:4">
      <c r="A1233" t="str">
        <f>DICO_Complet!D1232</f>
        <v>additionalResponseData</v>
      </c>
      <c r="B1233" t="str">
        <f>DICO_Complet!E1232</f>
        <v>modifiedElectronicCommerceAuthentification</v>
      </c>
      <c r="C1233" t="str">
        <f t="shared" si="48"/>
        <v>addtnlRspnsDt</v>
      </c>
      <c r="D1233" t="str">
        <f t="shared" si="49"/>
        <v>mdfdElctrncCmmrcAthntfctn</v>
      </c>
    </row>
    <row r="1234" spans="1:4">
      <c r="A1234" t="str">
        <f>DICO_Complet!D1233</f>
        <v>additionalResponseData</v>
      </c>
      <c r="B1234" t="str">
        <f>DICO_Complet!E1233</f>
        <v>networkEquipmentIdentifier</v>
      </c>
      <c r="C1234" t="str">
        <f t="shared" si="48"/>
        <v>addtnlRspnsDt</v>
      </c>
      <c r="D1234" t="str">
        <f t="shared" si="49"/>
        <v>ntwrkEqpmntIdntfr</v>
      </c>
    </row>
    <row r="1235" spans="1:4">
      <c r="A1235" t="str">
        <f>DICO_Complet!D1234</f>
        <v>additionalResponseData</v>
      </c>
      <c r="B1235" t="str">
        <f>DICO_Complet!E1234</f>
        <v>octBlocking</v>
      </c>
      <c r="C1235" t="str">
        <f t="shared" si="48"/>
        <v>addtnlRspnsDt</v>
      </c>
      <c r="D1235" t="str">
        <f t="shared" si="49"/>
        <v>octBlckng</v>
      </c>
    </row>
    <row r="1236" spans="1:4">
      <c r="A1236" t="str">
        <f>DICO_Complet!D1235</f>
        <v>additionalResponseData</v>
      </c>
      <c r="B1236" t="str">
        <f>DICO_Complet!E1235</f>
        <v>onlineGameBlockingIndicator</v>
      </c>
      <c r="C1236" t="str">
        <f t="shared" si="48"/>
        <v>addtnlRspnsDt</v>
      </c>
      <c r="D1236" t="str">
        <f t="shared" si="49"/>
        <v>onlnGmBlckngIndctr</v>
      </c>
    </row>
    <row r="1237" spans="1:4">
      <c r="A1237" t="str">
        <f>DICO_Complet!D1236</f>
        <v>additionalResponseData</v>
      </c>
      <c r="B1237" t="str">
        <f>DICO_Complet!E1236</f>
        <v>phoneNumber</v>
      </c>
      <c r="C1237" t="str">
        <f t="shared" si="48"/>
        <v>addtnlRspnsDt</v>
      </c>
      <c r="D1237" t="str">
        <f t="shared" si="49"/>
        <v>phnNmbr</v>
      </c>
    </row>
    <row r="1238" spans="1:4">
      <c r="A1238" t="str">
        <f>DICO_Complet!D1237</f>
        <v>additionalResponseData</v>
      </c>
      <c r="B1238" t="str">
        <f>DICO_Complet!E1237</f>
        <v>phoneNumberVerificationResult</v>
      </c>
      <c r="C1238" t="str">
        <f t="shared" si="48"/>
        <v>addtnlRspnsDt</v>
      </c>
      <c r="D1238" t="str">
        <f t="shared" si="49"/>
        <v>phnNmbrVrfctnRslt</v>
      </c>
    </row>
    <row r="1239" spans="1:4">
      <c r="A1239" t="str">
        <f>DICO_Complet!D1238</f>
        <v>additionalResponseData</v>
      </c>
      <c r="B1239" t="str">
        <f>DICO_Complet!E1238</f>
        <v>programDowngradeReasonCode</v>
      </c>
      <c r="C1239" t="str">
        <f t="shared" si="48"/>
        <v>addtnlRspnsDt</v>
      </c>
      <c r="D1239" t="str">
        <f t="shared" si="49"/>
        <v>prgrmDwngrdRsnCd</v>
      </c>
    </row>
    <row r="1240" spans="1:4">
      <c r="A1240" t="str">
        <f>DICO_Complet!D1239</f>
        <v>additionalResponseData</v>
      </c>
      <c r="B1240" t="str">
        <f>DICO_Complet!E1239</f>
        <v>reasonInformationCode</v>
      </c>
      <c r="C1240" t="str">
        <f t="shared" si="48"/>
        <v>addtnlRspnsDt</v>
      </c>
      <c r="D1240" t="str">
        <f t="shared" si="49"/>
        <v>rsnInfrmtnCd</v>
      </c>
    </row>
    <row r="1241" spans="1:4">
      <c r="A1241" t="str">
        <f>DICO_Complet!D1240</f>
        <v>additionalResponseData</v>
      </c>
      <c r="B1241" t="str">
        <f>DICO_Complet!E1240</f>
        <v>reasonInformationEntitySource</v>
      </c>
      <c r="C1241" t="str">
        <f t="shared" si="48"/>
        <v>addtnlRspnsDt</v>
      </c>
      <c r="D1241" t="str">
        <f t="shared" si="49"/>
        <v>rsnInfrmtnEnttSrc</v>
      </c>
    </row>
    <row r="1242" spans="1:4">
      <c r="A1242" t="str">
        <f>DICO_Complet!D1241</f>
        <v>additionalResponseData</v>
      </c>
      <c r="B1242" t="str">
        <f>DICO_Complet!E1241</f>
        <v>reattemptAllowedDuration</v>
      </c>
      <c r="C1242" t="str">
        <f t="shared" si="48"/>
        <v>addtnlRspnsDt</v>
      </c>
      <c r="D1242" t="str">
        <f t="shared" si="49"/>
        <v>rttmptAllwdDrtn</v>
      </c>
    </row>
    <row r="1243" spans="1:4">
      <c r="A1243" t="str">
        <f>DICO_Complet!D1242</f>
        <v>additionalResponseData</v>
      </c>
      <c r="B1243" t="str">
        <f>DICO_Complet!E1242</f>
        <v>reattemptFrozenPeriod</v>
      </c>
      <c r="C1243" t="str">
        <f t="shared" si="48"/>
        <v>addtnlRspnsDt</v>
      </c>
      <c r="D1243" t="str">
        <f t="shared" si="49"/>
        <v>rttmptFrznPrd</v>
      </c>
    </row>
    <row r="1244" spans="1:4">
      <c r="A1244" t="str">
        <f>DICO_Complet!D1243</f>
        <v>additionalResponseData</v>
      </c>
      <c r="B1244" t="str">
        <f>DICO_Complet!E1243</f>
        <v>respondingMachineId</v>
      </c>
      <c r="C1244" t="str">
        <f t="shared" si="48"/>
        <v>addtnlRspnsDt</v>
      </c>
      <c r="D1244" t="str">
        <f t="shared" si="49"/>
        <v>rspndngMchnId</v>
      </c>
    </row>
    <row r="1245" spans="1:4">
      <c r="A1245" t="str">
        <f>DICO_Complet!D1244</f>
        <v>additionalResponseData</v>
      </c>
      <c r="B1245" t="str">
        <f>DICO_Complet!E1244</f>
        <v>securityError</v>
      </c>
      <c r="C1245" t="str">
        <f t="shared" si="48"/>
        <v>addtnlRspnsDt</v>
      </c>
      <c r="D1245" t="str">
        <f t="shared" si="49"/>
        <v>scrtErrr</v>
      </c>
    </row>
    <row r="1246" spans="1:4">
      <c r="A1246" t="str">
        <f>DICO_Complet!D1245</f>
        <v>additionalResponseData</v>
      </c>
      <c r="B1246" t="str">
        <f>DICO_Complet!E1245</f>
        <v>securityErrorField</v>
      </c>
      <c r="C1246" t="str">
        <f t="shared" si="48"/>
        <v>addtnlRspnsDt</v>
      </c>
      <c r="D1246" t="str">
        <f t="shared" si="49"/>
        <v>scrtErrrFld</v>
      </c>
    </row>
    <row r="1247" spans="1:4">
      <c r="A1247" t="str">
        <f>DICO_Complet!D1246</f>
        <v>additionalResponseData</v>
      </c>
      <c r="B1247" t="str">
        <f>DICO_Complet!E1246</f>
        <v>securityErrorNature</v>
      </c>
      <c r="C1247" t="str">
        <f t="shared" si="48"/>
        <v>addtnlRspnsDt</v>
      </c>
      <c r="D1247" t="str">
        <f t="shared" si="49"/>
        <v>scrtErrrNtr</v>
      </c>
    </row>
    <row r="1248" spans="1:4">
      <c r="A1248" t="str">
        <f>DICO_Complet!D1247</f>
        <v>additionalResponseData</v>
      </c>
      <c r="B1248" t="str">
        <f>DICO_Complet!E1247</f>
        <v>temp_minimumAmountAuthorisable</v>
      </c>
      <c r="C1248" t="str">
        <f t="shared" si="48"/>
        <v>addtnlRspnsDt</v>
      </c>
      <c r="D1248" t="str">
        <f t="shared" si="49"/>
        <v>tmp_mnmmAmntAthrsbl</v>
      </c>
    </row>
    <row r="1249" spans="1:4">
      <c r="A1249" t="str">
        <f>DICO_Complet!D1248</f>
        <v>additionalResponseData</v>
      </c>
      <c r="B1249" t="str">
        <f>DICO_Complet!E1248</f>
        <v>terminalData</v>
      </c>
      <c r="C1249" t="str">
        <f t="shared" si="48"/>
        <v>addtnlRspnsDt</v>
      </c>
      <c r="D1249" t="str">
        <f t="shared" si="49"/>
        <v>trmnlDt</v>
      </c>
    </row>
    <row r="1250" spans="1:4">
      <c r="A1250" t="str">
        <f>DICO_Complet!D1249</f>
        <v>additionalResponseData</v>
      </c>
      <c r="B1250" t="str">
        <f>DICO_Complet!E1249</f>
        <v>uniqueTransactionIdNetwork</v>
      </c>
      <c r="C1250" t="str">
        <f t="shared" si="48"/>
        <v>addtnlRspnsDt</v>
      </c>
      <c r="D1250" t="str">
        <f t="shared" si="49"/>
        <v>unqTrnsctnIdNtwrk</v>
      </c>
    </row>
    <row r="1251" spans="1:4">
      <c r="A1251" t="str">
        <f>DICO_Complet!D1250</f>
        <v>additionalResponseData</v>
      </c>
      <c r="B1251" t="str">
        <f>DICO_Complet!E1250</f>
        <v>uniqueTransactionIdValue</v>
      </c>
      <c r="C1251" t="str">
        <f t="shared" si="48"/>
        <v>addtnlRspnsDt</v>
      </c>
      <c r="D1251" t="str">
        <f t="shared" si="49"/>
        <v>unqTrnsctnIdVl</v>
      </c>
    </row>
    <row r="1252" spans="1:4">
      <c r="A1252" t="str">
        <f>DICO_Complet!D1251</f>
        <v>additionalResponseData</v>
      </c>
      <c r="B1252" t="str">
        <f>DICO_Complet!E1251</f>
        <v>validationCode</v>
      </c>
      <c r="C1252" t="str">
        <f t="shared" si="48"/>
        <v>addtnlRspnsDt</v>
      </c>
      <c r="D1252" t="str">
        <f t="shared" si="49"/>
        <v>vldtnCd</v>
      </c>
    </row>
    <row r="1253" spans="1:4">
      <c r="A1253" t="str">
        <f>DICO_Complet!D1252</f>
        <v>additionalResponseData</v>
      </c>
      <c r="B1253" t="str">
        <f>DICO_Complet!E1252</f>
        <v>verifiedSecuritycodeForm</v>
      </c>
      <c r="C1253" t="str">
        <f t="shared" si="48"/>
        <v>addtnlRspnsDt</v>
      </c>
      <c r="D1253" t="str">
        <f t="shared" si="49"/>
        <v>vrfdScrtcdFrm</v>
      </c>
    </row>
    <row r="1254" spans="1:4">
      <c r="A1254" t="str">
        <f>DICO_Complet!D1253</f>
        <v>chargebackData</v>
      </c>
      <c r="B1254" t="str">
        <f>DICO_Complet!E1253</f>
        <v>additionalData</v>
      </c>
      <c r="C1254" t="str">
        <f t="shared" si="48"/>
        <v>chrgbckDt</v>
      </c>
      <c r="D1254" t="str">
        <f t="shared" si="49"/>
        <v>addtnlDt</v>
      </c>
    </row>
    <row r="1255" spans="1:4">
      <c r="A1255" t="str">
        <f>DICO_Complet!D1254</f>
        <v>chargebackData</v>
      </c>
      <c r="B1255" t="str">
        <f>DICO_Complet!E1254</f>
        <v>bankTransferDate</v>
      </c>
      <c r="C1255" t="str">
        <f t="shared" si="48"/>
        <v>chrgbckDt</v>
      </c>
      <c r="D1255" t="str">
        <f t="shared" si="49"/>
        <v>bnkTrnsfrDt</v>
      </c>
    </row>
    <row r="1256" spans="1:4">
      <c r="A1256" t="str">
        <f>DICO_Complet!D1255</f>
        <v>chargebackData</v>
      </c>
      <c r="B1256" t="str">
        <f>DICO_Complet!E1255</f>
        <v>chargebackId</v>
      </c>
      <c r="C1256" t="str">
        <f t="shared" si="48"/>
        <v>chrgbckDt</v>
      </c>
      <c r="D1256" t="str">
        <f t="shared" si="49"/>
        <v>chrgbckId</v>
      </c>
    </row>
    <row r="1257" spans="1:4">
      <c r="A1257" t="str">
        <f>DICO_Complet!D1256</f>
        <v>chargebackData</v>
      </c>
      <c r="B1257" t="str">
        <f>DICO_Complet!E1256</f>
        <v>chargebackSettlementDate</v>
      </c>
      <c r="C1257" t="str">
        <f t="shared" si="48"/>
        <v>chrgbckDt</v>
      </c>
      <c r="D1257" t="str">
        <f t="shared" si="49"/>
        <v>chrgbckSttlmntDt</v>
      </c>
    </row>
    <row r="1258" spans="1:4">
      <c r="A1258" t="str">
        <f>DICO_Complet!D1257</f>
        <v>chargebackData</v>
      </c>
      <c r="B1258" t="str">
        <f>DICO_Complet!E1257</f>
        <v>reasonCode</v>
      </c>
      <c r="C1258" t="str">
        <f t="shared" si="48"/>
        <v>chrgbckDt</v>
      </c>
      <c r="D1258" t="str">
        <f t="shared" si="49"/>
        <v>rsnCd</v>
      </c>
    </row>
    <row r="1259" spans="1:4">
      <c r="A1259" t="str">
        <f>DICO_Complet!D1258</f>
        <v>chargebackData</v>
      </c>
      <c r="B1259" t="str">
        <f>DICO_Complet!E1258</f>
        <v>reasonLabel</v>
      </c>
      <c r="C1259" t="str">
        <f t="shared" si="48"/>
        <v>chrgbckDt</v>
      </c>
      <c r="D1259" t="str">
        <f t="shared" si="49"/>
        <v>rsnLbl</v>
      </c>
    </row>
    <row r="1260" spans="1:4">
      <c r="A1260" t="str">
        <f>DICO_Complet!D1259</f>
        <v>chargebackData</v>
      </c>
      <c r="B1260" t="str">
        <f>DICO_Complet!E1259</f>
        <v>representationSettlementDate</v>
      </c>
      <c r="C1260" t="str">
        <f t="shared" si="48"/>
        <v>chrgbckDt</v>
      </c>
      <c r="D1260" t="str">
        <f t="shared" si="49"/>
        <v>rprsnttnSttlmntDt</v>
      </c>
    </row>
    <row r="1261" spans="1:4">
      <c r="A1261" t="str">
        <f>DICO_Complet!D1260</f>
        <v>chargebackData</v>
      </c>
      <c r="B1261" t="str">
        <f>DICO_Complet!E1260</f>
        <v>representmentReasonCode</v>
      </c>
      <c r="C1261" t="str">
        <f t="shared" si="48"/>
        <v>chrgbckDt</v>
      </c>
      <c r="D1261" t="str">
        <f t="shared" si="49"/>
        <v>rprsntmntRsnCd</v>
      </c>
    </row>
    <row r="1262" spans="1:4">
      <c r="A1262" t="str">
        <f>DICO_Complet!D1261</f>
        <v>claimData</v>
      </c>
      <c r="B1262" t="str">
        <f>DICO_Complet!E1261</f>
        <v>additionalData</v>
      </c>
      <c r="C1262" t="str">
        <f t="shared" si="48"/>
        <v>clmDt</v>
      </c>
      <c r="D1262" t="str">
        <f t="shared" si="49"/>
        <v>addtnlDt</v>
      </c>
    </row>
    <row r="1263" spans="1:4">
      <c r="A1263" t="str">
        <f>DICO_Complet!D1262</f>
        <v>claimData</v>
      </c>
      <c r="B1263" t="str">
        <f>DICO_Complet!E1262</f>
        <v>amountToReprocess</v>
      </c>
      <c r="C1263" t="str">
        <f t="shared" si="48"/>
        <v>clmDt</v>
      </c>
      <c r="D1263" t="str">
        <f t="shared" si="49"/>
        <v>amntTRprcss</v>
      </c>
    </row>
    <row r="1264" spans="1:4">
      <c r="A1264" t="str">
        <f>DICO_Complet!D1263</f>
        <v>claimData</v>
      </c>
      <c r="B1264" t="str">
        <f>DICO_Complet!E1263</f>
        <v>amountToReverse</v>
      </c>
      <c r="C1264" t="str">
        <f t="shared" si="48"/>
        <v>clmDt</v>
      </c>
      <c r="D1264" t="str">
        <f t="shared" si="49"/>
        <v>amntTRvrs</v>
      </c>
    </row>
    <row r="1265" spans="1:4">
      <c r="A1265" t="str">
        <f>DICO_Complet!D1264</f>
        <v>claimData</v>
      </c>
      <c r="B1265" t="str">
        <f>DICO_Complet!E1264</f>
        <v>caseAdvancementCode</v>
      </c>
      <c r="C1265" t="str">
        <f t="shared" si="48"/>
        <v>clmDt</v>
      </c>
      <c r="D1265" t="str">
        <f t="shared" si="49"/>
        <v>csAdvncmntCd</v>
      </c>
    </row>
    <row r="1266" spans="1:4">
      <c r="A1266" t="str">
        <f>DICO_Complet!D1265</f>
        <v>claimData</v>
      </c>
      <c r="B1266" t="str">
        <f>DICO_Complet!E1265</f>
        <v>caseAdvancementLevel</v>
      </c>
      <c r="C1266" t="str">
        <f t="shared" si="48"/>
        <v>clmDt</v>
      </c>
      <c r="D1266" t="str">
        <f t="shared" si="49"/>
        <v>csAdvncmntLvl</v>
      </c>
    </row>
    <row r="1267" spans="1:4">
      <c r="A1267" t="str">
        <f>DICO_Complet!D1266</f>
        <v>claimData</v>
      </c>
      <c r="B1267" t="str">
        <f>DICO_Complet!E1266</f>
        <v>claimCaseId</v>
      </c>
      <c r="C1267" t="str">
        <f t="shared" si="48"/>
        <v>clmDt</v>
      </c>
      <c r="D1267" t="str">
        <f t="shared" si="49"/>
        <v>clmCsId</v>
      </c>
    </row>
    <row r="1268" spans="1:4">
      <c r="A1268" t="str">
        <f>DICO_Complet!D1267</f>
        <v>claimData</v>
      </c>
      <c r="B1268" t="str">
        <f>DICO_Complet!E1267</f>
        <v>claimComment</v>
      </c>
      <c r="C1268" t="str">
        <f t="shared" si="48"/>
        <v>clmDt</v>
      </c>
      <c r="D1268" t="str">
        <f t="shared" si="49"/>
        <v>clmCmmnt</v>
      </c>
    </row>
    <row r="1269" spans="1:4">
      <c r="A1269" t="str">
        <f>DICO_Complet!D1268</f>
        <v>claimData</v>
      </c>
      <c r="B1269" t="str">
        <f>DICO_Complet!E1268</f>
        <v>claimCondition</v>
      </c>
      <c r="C1269" t="str">
        <f t="shared" si="48"/>
        <v>clmDt</v>
      </c>
      <c r="D1269" t="str">
        <f t="shared" si="49"/>
        <v>clmCndtn</v>
      </c>
    </row>
    <row r="1270" spans="1:4">
      <c r="A1270" t="str">
        <f>DICO_Complet!D1269</f>
        <v>claimData</v>
      </c>
      <c r="B1270" t="str">
        <f>DICO_Complet!E1269</f>
        <v>claimQualification</v>
      </c>
      <c r="C1270" t="str">
        <f t="shared" si="48"/>
        <v>clmDt</v>
      </c>
      <c r="D1270" t="str">
        <f t="shared" si="49"/>
        <v>clmQlfctn</v>
      </c>
    </row>
    <row r="1271" spans="1:4">
      <c r="A1271" t="str">
        <f>DICO_Complet!D1270</f>
        <v>claimData</v>
      </c>
      <c r="B1271" t="str">
        <f>DICO_Complet!E1270</f>
        <v>conditionLabel</v>
      </c>
      <c r="C1271" t="str">
        <f t="shared" si="48"/>
        <v>clmDt</v>
      </c>
      <c r="D1271" t="str">
        <f t="shared" si="49"/>
        <v>cndtnLbl</v>
      </c>
    </row>
    <row r="1272" spans="1:4">
      <c r="A1272" t="str">
        <f>DICO_Complet!D1271</f>
        <v>claimData</v>
      </c>
      <c r="B1272" t="str">
        <f>DICO_Complet!E1271</f>
        <v>contractManualRetrievalIndicator</v>
      </c>
      <c r="C1272" t="str">
        <f t="shared" si="48"/>
        <v>clmDt</v>
      </c>
      <c r="D1272" t="str">
        <f t="shared" si="49"/>
        <v>cntrctMnlRtrvlIndctr</v>
      </c>
    </row>
    <row r="1273" spans="1:4">
      <c r="A1273" t="str">
        <f>DICO_Complet!D1272</f>
        <v>claimData</v>
      </c>
      <c r="B1273" t="str">
        <f>DICO_Complet!E1272</f>
        <v>creationDateTime</v>
      </c>
      <c r="C1273" t="str">
        <f t="shared" si="48"/>
        <v>clmDt</v>
      </c>
      <c r="D1273" t="str">
        <f t="shared" si="49"/>
        <v>crtnDtTm</v>
      </c>
    </row>
    <row r="1274" spans="1:4">
      <c r="A1274" t="str">
        <f>DICO_Complet!D1273</f>
        <v>claimData</v>
      </c>
      <c r="B1274" t="str">
        <f>DICO_Complet!E1273</f>
        <v>creditsNumber</v>
      </c>
      <c r="C1274" t="str">
        <f t="shared" si="48"/>
        <v>clmDt</v>
      </c>
      <c r="D1274" t="str">
        <f t="shared" si="49"/>
        <v>crdtsNmbr</v>
      </c>
    </row>
    <row r="1275" spans="1:4">
      <c r="A1275" t="str">
        <f>DICO_Complet!D1274</f>
        <v>claimData</v>
      </c>
      <c r="B1275" t="str">
        <f>DICO_Complet!E1274</f>
        <v>debitsNumber</v>
      </c>
      <c r="C1275" t="str">
        <f t="shared" si="48"/>
        <v>clmDt</v>
      </c>
      <c r="D1275" t="str">
        <f t="shared" si="49"/>
        <v>dbtsNmbr</v>
      </c>
    </row>
    <row r="1276" spans="1:4">
      <c r="A1276" t="str">
        <f>DICO_Complet!D1275</f>
        <v>claimData</v>
      </c>
      <c r="B1276" t="str">
        <f>DICO_Complet!E1275</f>
        <v>documentInternalIdentification</v>
      </c>
      <c r="C1276" t="str">
        <f t="shared" si="48"/>
        <v>clmDt</v>
      </c>
      <c r="D1276" t="str">
        <f t="shared" si="49"/>
        <v>dcmntIntrnlIdntfctn</v>
      </c>
    </row>
    <row r="1277" spans="1:4">
      <c r="A1277" t="str">
        <f>DICO_Complet!D1276</f>
        <v>claimData</v>
      </c>
      <c r="B1277" t="str">
        <f>DICO_Complet!E1276</f>
        <v>handlingIndicator</v>
      </c>
      <c r="C1277" t="str">
        <f t="shared" si="48"/>
        <v>clmDt</v>
      </c>
      <c r="D1277" t="str">
        <f t="shared" si="49"/>
        <v>hndlngIndctr</v>
      </c>
    </row>
    <row r="1278" spans="1:4">
      <c r="A1278" t="str">
        <f>DICO_Complet!D1277</f>
        <v>claimData</v>
      </c>
      <c r="B1278" t="str">
        <f>DICO_Complet!E1277</f>
        <v>rejectReason</v>
      </c>
      <c r="C1278" t="str">
        <f t="shared" si="48"/>
        <v>clmDt</v>
      </c>
      <c r="D1278" t="str">
        <f t="shared" si="49"/>
        <v>rjctRsn</v>
      </c>
    </row>
    <row r="1279" spans="1:4">
      <c r="A1279" t="str">
        <f>DICO_Complet!D1278</f>
        <v>claimData</v>
      </c>
      <c r="B1279" t="str">
        <f>DICO_Complet!E1278</f>
        <v>saleDate</v>
      </c>
      <c r="C1279" t="str">
        <f t="shared" si="48"/>
        <v>clmDt</v>
      </c>
      <c r="D1279" t="str">
        <f t="shared" si="49"/>
        <v>slDt</v>
      </c>
    </row>
    <row r="1280" spans="1:4">
      <c r="A1280" t="str">
        <f>DICO_Complet!D1279</f>
        <v>claimData</v>
      </c>
      <c r="B1280" t="str">
        <f>DICO_Complet!E1279</f>
        <v>statementEndDate</v>
      </c>
      <c r="C1280" t="str">
        <f t="shared" si="48"/>
        <v>clmDt</v>
      </c>
      <c r="D1280" t="str">
        <f t="shared" si="49"/>
        <v>sttmntEndDt</v>
      </c>
    </row>
    <row r="1281" spans="1:4">
      <c r="A1281" t="str">
        <f>DICO_Complet!D1280</f>
        <v>claimData</v>
      </c>
      <c r="B1281" t="str">
        <f>DICO_Complet!E1280</f>
        <v>statementStartDate</v>
      </c>
      <c r="C1281" t="str">
        <f t="shared" si="48"/>
        <v>clmDt</v>
      </c>
      <c r="D1281" t="str">
        <f t="shared" si="49"/>
        <v>sttmntStrtDt</v>
      </c>
    </row>
    <row r="1282" spans="1:4">
      <c r="A1282" t="str">
        <f>DICO_Complet!D1281</f>
        <v>claimData</v>
      </c>
      <c r="B1282" t="str">
        <f>DICO_Complet!E1281</f>
        <v>statusUpdateDateTime</v>
      </c>
      <c r="C1282" t="str">
        <f t="shared" si="48"/>
        <v>clmDt</v>
      </c>
      <c r="D1282" t="str">
        <f t="shared" si="49"/>
        <v>sttsUpdtDtTm</v>
      </c>
    </row>
    <row r="1283" spans="1:4">
      <c r="A1283" t="str">
        <f>DICO_Complet!D1282</f>
        <v>claimData</v>
      </c>
      <c r="B1283" t="str">
        <f>DICO_Complet!E1282</f>
        <v>taskAdvancement</v>
      </c>
      <c r="C1283" t="str">
        <f t="shared" si="48"/>
        <v>clmDt</v>
      </c>
      <c r="D1283" t="str">
        <f t="shared" si="49"/>
        <v>tskAdvncmnt</v>
      </c>
    </row>
    <row r="1284" spans="1:4">
      <c r="A1284" t="str">
        <f>DICO_Complet!D1283</f>
        <v>claimData</v>
      </c>
      <c r="B1284" t="str">
        <f>DICO_Complet!E1283</f>
        <v>totalAmount</v>
      </c>
      <c r="C1284" t="str">
        <f t="shared" si="48"/>
        <v>clmDt</v>
      </c>
      <c r="D1284" t="str">
        <f t="shared" si="49"/>
        <v>ttlAmnt</v>
      </c>
    </row>
    <row r="1285" spans="1:4">
      <c r="A1285" t="str">
        <f>DICO_Complet!D1284</f>
        <v>claimData</v>
      </c>
      <c r="B1285" t="str">
        <f>DICO_Complet!E1284</f>
        <v>transactionsCounter</v>
      </c>
      <c r="C1285" t="str">
        <f t="shared" ref="C1285:C1348" si="50">LEFT(A1285,1)&amp;SUBSTITUTE(SUBSTITUTE(SUBSTITUTE(SUBSTITUTE(SUBSTITUTE(SUBSTITUTE(SUBSTITUTE(RIGHT(A1285,LEN(A1285)-1),"a"," "),"e"," "),"i"," "),"o"," "),"u"," "),"y"," ")," ","")</f>
        <v>clmDt</v>
      </c>
      <c r="D1285" t="str">
        <f t="shared" ref="D1285:D1348" si="51">LEFT(B1285,1)&amp;SUBSTITUTE(SUBSTITUTE(SUBSTITUTE(SUBSTITUTE(SUBSTITUTE(SUBSTITUTE(SUBSTITUTE(RIGHT(B1285,LEN(B1285)-1),"a"," "),"e"," "),"i"," "),"o"," "),"u"," "),"y"," ")," ","")</f>
        <v>trnsctnsCntr</v>
      </c>
    </row>
    <row r="1286" spans="1:4">
      <c r="A1286" t="str">
        <f>DICO_Complet!D1285</f>
        <v>claimData</v>
      </c>
      <c r="B1286" t="str">
        <f>DICO_Complet!E1285</f>
        <v>updateDateTime</v>
      </c>
      <c r="C1286" t="str">
        <f t="shared" si="50"/>
        <v>clmDt</v>
      </c>
      <c r="D1286" t="str">
        <f t="shared" si="51"/>
        <v>updtDtTm</v>
      </c>
    </row>
    <row r="1287" spans="1:4">
      <c r="A1287" t="str">
        <f>DICO_Complet!D1286</f>
        <v>claimData</v>
      </c>
      <c r="B1287" t="str">
        <f>DICO_Complet!E1286</f>
        <v>valueDate</v>
      </c>
      <c r="C1287" t="str">
        <f t="shared" si="50"/>
        <v>clmDt</v>
      </c>
      <c r="D1287" t="str">
        <f t="shared" si="51"/>
        <v>vlDt</v>
      </c>
    </row>
    <row r="1288" spans="1:4">
      <c r="A1288" t="str">
        <f>DICO_Complet!D1287</f>
        <v>claimer</v>
      </c>
      <c r="B1288" t="str">
        <f>DICO_Complet!E1287</f>
        <v>civility</v>
      </c>
      <c r="C1288" t="str">
        <f t="shared" si="50"/>
        <v>clmr</v>
      </c>
      <c r="D1288" t="str">
        <f t="shared" si="51"/>
        <v>cvlt</v>
      </c>
    </row>
    <row r="1289" spans="1:4">
      <c r="A1289" t="str">
        <f>DICO_Complet!D1288</f>
        <v>claimer</v>
      </c>
      <c r="B1289" t="str">
        <f>DICO_Complet!E1288</f>
        <v>dateOfBirth</v>
      </c>
      <c r="C1289" t="str">
        <f t="shared" si="50"/>
        <v>clmr</v>
      </c>
      <c r="D1289" t="str">
        <f t="shared" si="51"/>
        <v>dtOfBrth</v>
      </c>
    </row>
    <row r="1290" spans="1:4">
      <c r="A1290" t="str">
        <f>DICO_Complet!D1289</f>
        <v>claimer</v>
      </c>
      <c r="B1290" t="str">
        <f>DICO_Complet!E1289</f>
        <v>email</v>
      </c>
      <c r="C1290" t="str">
        <f t="shared" si="50"/>
        <v>clmr</v>
      </c>
      <c r="D1290" t="str">
        <f t="shared" si="51"/>
        <v>eml</v>
      </c>
    </row>
    <row r="1291" spans="1:4">
      <c r="A1291" t="str">
        <f>DICO_Complet!D1290</f>
        <v>claimer</v>
      </c>
      <c r="B1291" t="str">
        <f>DICO_Complet!E1290</f>
        <v>firstName</v>
      </c>
      <c r="C1291" t="str">
        <f t="shared" si="50"/>
        <v>clmr</v>
      </c>
      <c r="D1291" t="str">
        <f t="shared" si="51"/>
        <v>frstNm</v>
      </c>
    </row>
    <row r="1292" spans="1:4">
      <c r="A1292" t="str">
        <f>DICO_Complet!D1291</f>
        <v>claimer</v>
      </c>
      <c r="B1292" t="str">
        <f>DICO_Complet!E1291</f>
        <v>lastName</v>
      </c>
      <c r="C1292" t="str">
        <f t="shared" si="50"/>
        <v>clmr</v>
      </c>
      <c r="D1292" t="str">
        <f t="shared" si="51"/>
        <v>lstNm</v>
      </c>
    </row>
    <row r="1293" spans="1:4">
      <c r="A1293" t="str">
        <f>DICO_Complet!D1292</f>
        <v>claimer</v>
      </c>
      <c r="B1293" t="str">
        <f>DICO_Complet!E1292</f>
        <v>phoneNumber</v>
      </c>
      <c r="C1293" t="str">
        <f t="shared" si="50"/>
        <v>clmr</v>
      </c>
      <c r="D1293" t="str">
        <f t="shared" si="51"/>
        <v>phnNmbr</v>
      </c>
    </row>
    <row r="1294" spans="1:4">
      <c r="A1294" t="str">
        <f>DICO_Complet!D1293</f>
        <v>claimer</v>
      </c>
      <c r="B1294" t="str">
        <f>DICO_Complet!E1293</f>
        <v>phoneType</v>
      </c>
      <c r="C1294" t="str">
        <f t="shared" si="50"/>
        <v>clmr</v>
      </c>
      <c r="D1294" t="str">
        <f t="shared" si="51"/>
        <v>phnTp</v>
      </c>
    </row>
    <row r="1295" spans="1:4">
      <c r="A1295" t="str">
        <f>DICO_Complet!D1294</f>
        <v>claimer</v>
      </c>
      <c r="B1295" t="str">
        <f>DICO_Complet!E1294</f>
        <v>preferedNotificationChannel</v>
      </c>
      <c r="C1295" t="str">
        <f t="shared" si="50"/>
        <v>clmr</v>
      </c>
      <c r="D1295" t="str">
        <f t="shared" si="51"/>
        <v>prfrdNtfctnChnnl</v>
      </c>
    </row>
    <row r="1296" spans="1:4">
      <c r="A1296" t="str">
        <f>DICO_Complet!D1295</f>
        <v>claimer</v>
      </c>
      <c r="B1296" t="str">
        <f>DICO_Complet!E1295</f>
        <v>pushNotificationIndicator</v>
      </c>
      <c r="C1296" t="str">
        <f t="shared" si="50"/>
        <v>clmr</v>
      </c>
      <c r="D1296" t="str">
        <f t="shared" si="51"/>
        <v>pshNtfctnIndctr</v>
      </c>
    </row>
    <row r="1297" spans="1:4">
      <c r="A1297" t="str">
        <f>DICO_Complet!D1296</f>
        <v>clearingData</v>
      </c>
      <c r="B1297" t="str">
        <f>DICO_Complet!E1296</f>
        <v>authorisationReconciliation</v>
      </c>
      <c r="C1297" t="str">
        <f t="shared" si="50"/>
        <v>clrngDt</v>
      </c>
      <c r="D1297" t="str">
        <f t="shared" si="51"/>
        <v>athrstnRcncltn</v>
      </c>
    </row>
    <row r="1298" spans="1:4">
      <c r="A1298" t="str">
        <f>DICO_Complet!D1297</f>
        <v>clearingData</v>
      </c>
      <c r="B1298" t="str">
        <f>DICO_Complet!E1297</f>
        <v>clearingCheckingCode</v>
      </c>
      <c r="C1298" t="str">
        <f t="shared" si="50"/>
        <v>clrngDt</v>
      </c>
      <c r="D1298" t="str">
        <f t="shared" si="51"/>
        <v>clrngChckngCd</v>
      </c>
    </row>
    <row r="1299" spans="1:4">
      <c r="A1299" t="str">
        <f>DICO_Complet!D1298</f>
        <v>clearingData</v>
      </c>
      <c r="B1299" t="str">
        <f>DICO_Complet!E1298</f>
        <v>clearingCheckingDateTime</v>
      </c>
      <c r="C1299" t="str">
        <f t="shared" si="50"/>
        <v>clrngDt</v>
      </c>
      <c r="D1299" t="str">
        <f t="shared" si="51"/>
        <v>clrngChckngDtTm</v>
      </c>
    </row>
    <row r="1300" spans="1:4">
      <c r="A1300" t="str">
        <f>DICO_Complet!D1299</f>
        <v>clearingData</v>
      </c>
      <c r="B1300" t="str">
        <f>DICO_Complet!E1299</f>
        <v>clearingCheckingLabel</v>
      </c>
      <c r="C1300" t="str">
        <f t="shared" si="50"/>
        <v>clrngDt</v>
      </c>
      <c r="D1300" t="str">
        <f t="shared" si="51"/>
        <v>clrngChckngLbl</v>
      </c>
    </row>
    <row r="1301" spans="1:4">
      <c r="A1301" t="str">
        <f>DICO_Complet!D1300</f>
        <v>clearingData</v>
      </c>
      <c r="B1301" t="str">
        <f>DICO_Complet!E1300</f>
        <v>clearingCheckingLevel</v>
      </c>
      <c r="C1301" t="str">
        <f t="shared" si="50"/>
        <v>clrngDt</v>
      </c>
      <c r="D1301" t="str">
        <f t="shared" si="51"/>
        <v>clrngChckngLvl</v>
      </c>
    </row>
    <row r="1302" spans="1:4">
      <c r="A1302" t="str">
        <f>DICO_Complet!D1301</f>
        <v>clearingData</v>
      </c>
      <c r="B1302" t="str">
        <f>DICO_Complet!E1301</f>
        <v>clearingCheckProcessAction</v>
      </c>
      <c r="C1302" t="str">
        <f t="shared" si="50"/>
        <v>clrngDt</v>
      </c>
      <c r="D1302" t="str">
        <f t="shared" si="51"/>
        <v>clrngChckPrcssActn</v>
      </c>
    </row>
    <row r="1303" spans="1:4">
      <c r="A1303" t="str">
        <f>DICO_Complet!D1302</f>
        <v>clearingData</v>
      </c>
      <c r="B1303" t="str">
        <f>DICO_Complet!E1302</f>
        <v>clearingDecision</v>
      </c>
      <c r="C1303" t="str">
        <f t="shared" si="50"/>
        <v>clrngDt</v>
      </c>
      <c r="D1303" t="str">
        <f t="shared" si="51"/>
        <v>clrngDcsn</v>
      </c>
    </row>
    <row r="1304" spans="1:4">
      <c r="A1304" t="str">
        <f>DICO_Complet!D1303</f>
        <v>clearingData</v>
      </c>
      <c r="B1304" t="str">
        <f>DICO_Complet!E1303</f>
        <v>clearingDecisionOrigin</v>
      </c>
      <c r="C1304" t="str">
        <f t="shared" si="50"/>
        <v>clrngDt</v>
      </c>
      <c r="D1304" t="str">
        <f t="shared" si="51"/>
        <v>clrngDcsnOrgn</v>
      </c>
    </row>
    <row r="1305" spans="1:4">
      <c r="A1305" t="str">
        <f>DICO_Complet!D1304</f>
        <v>clearingData</v>
      </c>
      <c r="B1305" t="str">
        <f>DICO_Complet!E1304</f>
        <v>decisionVector</v>
      </c>
      <c r="C1305" t="str">
        <f t="shared" si="50"/>
        <v>clrngDt</v>
      </c>
      <c r="D1305" t="str">
        <f t="shared" si="51"/>
        <v>dcsnVctr</v>
      </c>
    </row>
    <row r="1306" spans="1:4">
      <c r="A1306" t="str">
        <f>DICO_Complet!D1305</f>
        <v>clearingData</v>
      </c>
      <c r="B1306" t="str">
        <f>DICO_Complet!E1305</f>
        <v>financialDuplicatedTransactionIndicator</v>
      </c>
      <c r="C1306" t="str">
        <f t="shared" si="50"/>
        <v>clrngDt</v>
      </c>
      <c r="D1306" t="str">
        <f t="shared" si="51"/>
        <v>fnnclDplctdTrnsctnIndctr</v>
      </c>
    </row>
    <row r="1307" spans="1:4">
      <c r="A1307" t="str">
        <f>DICO_Complet!D1306</f>
        <v>clearingData</v>
      </c>
      <c r="B1307" t="str">
        <f>DICO_Complet!E1306</f>
        <v>includedClearingDateTime</v>
      </c>
      <c r="C1307" t="str">
        <f t="shared" si="50"/>
        <v>clrngDt</v>
      </c>
      <c r="D1307" t="str">
        <f t="shared" si="51"/>
        <v>inclddClrngDtTm</v>
      </c>
    </row>
    <row r="1308" spans="1:4">
      <c r="A1308" t="str">
        <f>DICO_Complet!D1307</f>
        <v>clearingData</v>
      </c>
      <c r="B1308" t="str">
        <f>DICO_Complet!E1307</f>
        <v>includedPreClearingDateTime</v>
      </c>
      <c r="C1308" t="str">
        <f t="shared" si="50"/>
        <v>clrngDt</v>
      </c>
      <c r="D1308" t="str">
        <f t="shared" si="51"/>
        <v>inclddPrClrngDtTm</v>
      </c>
    </row>
    <row r="1309" spans="1:4">
      <c r="A1309" t="str">
        <f>DICO_Complet!D1308</f>
        <v>clearingData</v>
      </c>
      <c r="B1309" t="str">
        <f>DICO_Complet!E1308</f>
        <v>linkedClearingTransactionNature</v>
      </c>
      <c r="C1309" t="str">
        <f t="shared" si="50"/>
        <v>clrngDt</v>
      </c>
      <c r="D1309" t="str">
        <f t="shared" si="51"/>
        <v>lnkdClrngTrnsctnNtr</v>
      </c>
    </row>
    <row r="1310" spans="1:4">
      <c r="A1310" t="str">
        <f>DICO_Complet!D1309</f>
        <v>clearingData</v>
      </c>
      <c r="B1310" t="str">
        <f>DICO_Complet!E1309</f>
        <v>linkedTransactionEndToEndTransId</v>
      </c>
      <c r="C1310" t="str">
        <f t="shared" si="50"/>
        <v>clrngDt</v>
      </c>
      <c r="D1310" t="str">
        <f t="shared" si="51"/>
        <v>lnkdTrnsctnEndTEndTrnsId</v>
      </c>
    </row>
    <row r="1311" spans="1:4">
      <c r="A1311" t="str">
        <f>DICO_Complet!D1310</f>
        <v>clearingData</v>
      </c>
      <c r="B1311" t="str">
        <f>DICO_Complet!E1310</f>
        <v>linkedTransactionStampingReference</v>
      </c>
      <c r="C1311" t="str">
        <f t="shared" si="50"/>
        <v>clrngDt</v>
      </c>
      <c r="D1311" t="str">
        <f t="shared" si="51"/>
        <v>lnkdTrnsctnStmpngRfrnc</v>
      </c>
    </row>
    <row r="1312" spans="1:4">
      <c r="A1312" t="str">
        <f>DICO_Complet!D1311</f>
        <v>clearingData</v>
      </c>
      <c r="B1312" t="str">
        <f>DICO_Complet!E1311</f>
        <v>merchantProofLetterFormat</v>
      </c>
      <c r="C1312" t="str">
        <f t="shared" si="50"/>
        <v>clrngDt</v>
      </c>
      <c r="D1312" t="str">
        <f t="shared" si="51"/>
        <v>mrchntPrfLttrFrmt</v>
      </c>
    </row>
    <row r="1313" spans="1:4">
      <c r="A1313" t="str">
        <f>DICO_Complet!D1312</f>
        <v>clearingData</v>
      </c>
      <c r="B1313" t="str">
        <f>DICO_Complet!E1312</f>
        <v>merchantProofLetterLabel</v>
      </c>
      <c r="C1313" t="str">
        <f t="shared" si="50"/>
        <v>clrngDt</v>
      </c>
      <c r="D1313" t="str">
        <f t="shared" si="51"/>
        <v>mrchntPrfLttrLbl</v>
      </c>
    </row>
    <row r="1314" spans="1:4">
      <c r="A1314" t="str">
        <f>DICO_Complet!D1313</f>
        <v>clearingData</v>
      </c>
      <c r="B1314" t="str">
        <f>DICO_Complet!E1313</f>
        <v>merchantProofLetterOrigin</v>
      </c>
      <c r="C1314" t="str">
        <f t="shared" si="50"/>
        <v>clrngDt</v>
      </c>
      <c r="D1314" t="str">
        <f t="shared" si="51"/>
        <v>mrchntPrfLttrOrgn</v>
      </c>
    </row>
    <row r="1315" spans="1:4">
      <c r="A1315" t="str">
        <f>DICO_Complet!D1314</f>
        <v>clearingData</v>
      </c>
      <c r="B1315" t="str">
        <f>DICO_Complet!E1314</f>
        <v>technicalDuplicatedTransactionIndicator</v>
      </c>
      <c r="C1315" t="str">
        <f t="shared" si="50"/>
        <v>clrngDt</v>
      </c>
      <c r="D1315" t="str">
        <f t="shared" si="51"/>
        <v>tchnclDplctdTrnsctnIndctr</v>
      </c>
    </row>
    <row r="1316" spans="1:4">
      <c r="A1316" t="str">
        <f>DICO_Complet!D1315</f>
        <v>disputeData</v>
      </c>
      <c r="B1316" t="str">
        <f>DICO_Complet!E1315</f>
        <v>accountingTotalAmount</v>
      </c>
      <c r="C1316" t="str">
        <f t="shared" si="50"/>
        <v>dsptDt</v>
      </c>
      <c r="D1316" t="str">
        <f t="shared" si="51"/>
        <v>accntngTtlAmnt</v>
      </c>
    </row>
    <row r="1317" spans="1:4">
      <c r="A1317" t="str">
        <f>DICO_Complet!D1316</f>
        <v>disputeData</v>
      </c>
      <c r="B1317" t="str">
        <f>DICO_Complet!E1316</f>
        <v>accountNumber</v>
      </c>
      <c r="C1317" t="str">
        <f t="shared" si="50"/>
        <v>dsptDt</v>
      </c>
      <c r="D1317" t="str">
        <f t="shared" si="51"/>
        <v>accntNmbr</v>
      </c>
    </row>
    <row r="1318" spans="1:4">
      <c r="A1318" t="str">
        <f>DICO_Complet!D1317</f>
        <v>disputeData</v>
      </c>
      <c r="B1318" t="str">
        <f>DICO_Complet!E1317</f>
        <v>accoutingDateTime</v>
      </c>
      <c r="C1318" t="str">
        <f t="shared" si="50"/>
        <v>dsptDt</v>
      </c>
      <c r="D1318" t="str">
        <f t="shared" si="51"/>
        <v>acctngDtTm</v>
      </c>
    </row>
    <row r="1319" spans="1:4">
      <c r="A1319" t="str">
        <f>DICO_Complet!D1318</f>
        <v>disputeData</v>
      </c>
      <c r="B1319" t="str">
        <f>DICO_Complet!E1318</f>
        <v>additionalData</v>
      </c>
      <c r="C1319" t="str">
        <f t="shared" si="50"/>
        <v>dsptDt</v>
      </c>
      <c r="D1319" t="str">
        <f t="shared" si="51"/>
        <v>addtnlDt</v>
      </c>
    </row>
    <row r="1320" spans="1:4">
      <c r="A1320" t="str">
        <f>DICO_Complet!D1319</f>
        <v>disputeData</v>
      </c>
      <c r="B1320" t="str">
        <f>DICO_Complet!E1319</f>
        <v>amountToBeRefunded</v>
      </c>
      <c r="C1320" t="str">
        <f t="shared" si="50"/>
        <v>dsptDt</v>
      </c>
      <c r="D1320" t="str">
        <f t="shared" si="51"/>
        <v>amntTBRfndd</v>
      </c>
    </row>
    <row r="1321" spans="1:4">
      <c r="A1321" t="str">
        <f>DICO_Complet!D1320</f>
        <v>disputeData</v>
      </c>
      <c r="B1321" t="str">
        <f>DICO_Complet!E1320</f>
        <v>auditTrailCaseEligibilityIndicator</v>
      </c>
      <c r="C1321" t="str">
        <f t="shared" si="50"/>
        <v>dsptDt</v>
      </c>
      <c r="D1321" t="str">
        <f t="shared" si="51"/>
        <v>adtTrlCsElgbltIndctr</v>
      </c>
    </row>
    <row r="1322" spans="1:4">
      <c r="A1322" t="str">
        <f>DICO_Complet!D1321</f>
        <v>disputeData</v>
      </c>
      <c r="B1322" t="str">
        <f>DICO_Complet!E1321</f>
        <v>automaticlyRefundedIndicator</v>
      </c>
      <c r="C1322" t="str">
        <f t="shared" si="50"/>
        <v>dsptDt</v>
      </c>
      <c r="D1322" t="str">
        <f t="shared" si="51"/>
        <v>atmtclRfnddIndctr</v>
      </c>
    </row>
    <row r="1323" spans="1:4">
      <c r="A1323" t="str">
        <f>DICO_Complet!D1322</f>
        <v>disputeData</v>
      </c>
      <c r="B1323" t="str">
        <f>DICO_Complet!E1322</f>
        <v>callDateTime</v>
      </c>
      <c r="C1323" t="str">
        <f t="shared" si="50"/>
        <v>dsptDt</v>
      </c>
      <c r="D1323" t="str">
        <f t="shared" si="51"/>
        <v>cllDtTm</v>
      </c>
    </row>
    <row r="1324" spans="1:4">
      <c r="A1324" t="str">
        <f>DICO_Complet!D1323</f>
        <v>disputeData</v>
      </c>
      <c r="B1324" t="str">
        <f>DICO_Complet!E1323</f>
        <v>callerId</v>
      </c>
      <c r="C1324" t="str">
        <f t="shared" si="50"/>
        <v>dsptDt</v>
      </c>
      <c r="D1324" t="str">
        <f t="shared" si="51"/>
        <v>cllrId</v>
      </c>
    </row>
    <row r="1325" spans="1:4">
      <c r="A1325" t="str">
        <f>DICO_Complet!D1324</f>
        <v>disputeData</v>
      </c>
      <c r="B1325" t="str">
        <f>DICO_Complet!E1324</f>
        <v>callerNature</v>
      </c>
      <c r="C1325" t="str">
        <f t="shared" si="50"/>
        <v>dsptDt</v>
      </c>
      <c r="D1325" t="str">
        <f t="shared" si="51"/>
        <v>cllrNtr</v>
      </c>
    </row>
    <row r="1326" spans="1:4">
      <c r="A1326" t="str">
        <f>DICO_Complet!D1325</f>
        <v>disputeData</v>
      </c>
      <c r="B1326" t="str">
        <f>DICO_Complet!E1325</f>
        <v>caseAdvancementCode</v>
      </c>
      <c r="C1326" t="str">
        <f t="shared" si="50"/>
        <v>dsptDt</v>
      </c>
      <c r="D1326" t="str">
        <f t="shared" si="51"/>
        <v>csAdvncmntCd</v>
      </c>
    </row>
    <row r="1327" spans="1:4">
      <c r="A1327" t="str">
        <f>DICO_Complet!D1326</f>
        <v>disputeData</v>
      </c>
      <c r="B1327" t="str">
        <f>DICO_Complet!E1326</f>
        <v>caseAdvancementLevel</v>
      </c>
      <c r="C1327" t="str">
        <f t="shared" si="50"/>
        <v>dsptDt</v>
      </c>
      <c r="D1327" t="str">
        <f t="shared" si="51"/>
        <v>csAdvncmntLvl</v>
      </c>
    </row>
    <row r="1328" spans="1:4">
      <c r="A1328" t="str">
        <f>DICO_Complet!D1327</f>
        <v>disputeData</v>
      </c>
      <c r="B1328" t="str">
        <f>DICO_Complet!E1327</f>
        <v>closureDateTime</v>
      </c>
      <c r="C1328" t="str">
        <f t="shared" si="50"/>
        <v>dsptDt</v>
      </c>
      <c r="D1328" t="str">
        <f t="shared" si="51"/>
        <v>clsrDtTm</v>
      </c>
    </row>
    <row r="1329" spans="1:4">
      <c r="A1329" t="str">
        <f>DICO_Complet!D1328</f>
        <v>disputeData</v>
      </c>
      <c r="B1329" t="str">
        <f>DICO_Complet!E1328</f>
        <v>conditionLabel</v>
      </c>
      <c r="C1329" t="str">
        <f t="shared" si="50"/>
        <v>dsptDt</v>
      </c>
      <c r="D1329" t="str">
        <f t="shared" si="51"/>
        <v>cndtnLbl</v>
      </c>
    </row>
    <row r="1330" spans="1:4">
      <c r="A1330" t="str">
        <f>DICO_Complet!D1329</f>
        <v>disputeData</v>
      </c>
      <c r="B1330" t="str">
        <f>DICO_Complet!E1329</f>
        <v>contractManualRetrievalIndicator</v>
      </c>
      <c r="C1330" t="str">
        <f t="shared" si="50"/>
        <v>dsptDt</v>
      </c>
      <c r="D1330" t="str">
        <f t="shared" si="51"/>
        <v>cntrctMnlRtrvlIndctr</v>
      </c>
    </row>
    <row r="1331" spans="1:4">
      <c r="A1331" t="str">
        <f>DICO_Complet!D1330</f>
        <v>disputeData</v>
      </c>
      <c r="B1331" t="str">
        <f>DICO_Complet!E1330</f>
        <v>crcAlertReference</v>
      </c>
      <c r="C1331" t="str">
        <f t="shared" si="50"/>
        <v>dsptDt</v>
      </c>
      <c r="D1331" t="str">
        <f t="shared" si="51"/>
        <v>crcAlrtRfrnc</v>
      </c>
    </row>
    <row r="1332" spans="1:4">
      <c r="A1332" t="str">
        <f>DICO_Complet!D1331</f>
        <v>disputeData</v>
      </c>
      <c r="B1332" t="str">
        <f>DICO_Complet!E1331</f>
        <v>crcCallerPostalAddress</v>
      </c>
      <c r="C1332" t="str">
        <f t="shared" si="50"/>
        <v>dsptDt</v>
      </c>
      <c r="D1332" t="str">
        <f t="shared" si="51"/>
        <v>crcCllrPstlAddrss</v>
      </c>
    </row>
    <row r="1333" spans="1:4">
      <c r="A1333" t="str">
        <f>DICO_Complet!D1332</f>
        <v>disputeData</v>
      </c>
      <c r="B1333" t="str">
        <f>DICO_Complet!E1332</f>
        <v>creationChannelcode</v>
      </c>
      <c r="C1333" t="str">
        <f t="shared" si="50"/>
        <v>dsptDt</v>
      </c>
      <c r="D1333" t="str">
        <f t="shared" si="51"/>
        <v>crtnChnnlcd</v>
      </c>
    </row>
    <row r="1334" spans="1:4">
      <c r="A1334" t="str">
        <f>DICO_Complet!D1333</f>
        <v>disputeData</v>
      </c>
      <c r="B1334" t="str">
        <f>DICO_Complet!E1333</f>
        <v>creationCommentDateTime</v>
      </c>
      <c r="C1334" t="str">
        <f t="shared" si="50"/>
        <v>dsptDt</v>
      </c>
      <c r="D1334" t="str">
        <f t="shared" si="51"/>
        <v>crtnCmmntDtTm</v>
      </c>
    </row>
    <row r="1335" spans="1:4">
      <c r="A1335" t="str">
        <f>DICO_Complet!D1334</f>
        <v>disputeData</v>
      </c>
      <c r="B1335" t="str">
        <f>DICO_Complet!E1334</f>
        <v>creationDateTime</v>
      </c>
      <c r="C1335" t="str">
        <f t="shared" si="50"/>
        <v>dsptDt</v>
      </c>
      <c r="D1335" t="str">
        <f t="shared" si="51"/>
        <v>crtnDtTm</v>
      </c>
    </row>
    <row r="1336" spans="1:4">
      <c r="A1336" t="str">
        <f>DICO_Complet!D1335</f>
        <v>disputeData</v>
      </c>
      <c r="B1336" t="str">
        <f>DICO_Complet!E1335</f>
        <v>decisionDateTime</v>
      </c>
      <c r="C1336" t="str">
        <f t="shared" si="50"/>
        <v>dsptDt</v>
      </c>
      <c r="D1336" t="str">
        <f t="shared" si="51"/>
        <v>dcsnDtTm</v>
      </c>
    </row>
    <row r="1337" spans="1:4">
      <c r="A1337" t="str">
        <f>DICO_Complet!D1336</f>
        <v>disputeData</v>
      </c>
      <c r="B1337" t="str">
        <f>DICO_Complet!E1336</f>
        <v>decisionStatus</v>
      </c>
      <c r="C1337" t="str">
        <f t="shared" si="50"/>
        <v>dsptDt</v>
      </c>
      <c r="D1337" t="str">
        <f t="shared" si="51"/>
        <v>dcsnStts</v>
      </c>
    </row>
    <row r="1338" spans="1:4">
      <c r="A1338" t="str">
        <f>DICO_Complet!D1337</f>
        <v>disputeData</v>
      </c>
      <c r="B1338" t="str">
        <f>DICO_Complet!E1337</f>
        <v>disputeCaseId</v>
      </c>
      <c r="C1338" t="str">
        <f t="shared" si="50"/>
        <v>dsptDt</v>
      </c>
      <c r="D1338" t="str">
        <f t="shared" si="51"/>
        <v>dsptCsId</v>
      </c>
    </row>
    <row r="1339" spans="1:4">
      <c r="A1339" t="str">
        <f>DICO_Complet!D1338</f>
        <v>disputeData</v>
      </c>
      <c r="B1339" t="str">
        <f>DICO_Complet!E1338</f>
        <v>disputeComment</v>
      </c>
      <c r="C1339" t="str">
        <f t="shared" si="50"/>
        <v>dsptDt</v>
      </c>
      <c r="D1339" t="str">
        <f t="shared" si="51"/>
        <v>dsptCmmnt</v>
      </c>
    </row>
    <row r="1340" spans="1:4">
      <c r="A1340" t="str">
        <f>DICO_Complet!D1339</f>
        <v>disputeData</v>
      </c>
      <c r="B1340" t="str">
        <f>DICO_Complet!E1339</f>
        <v>disputeCondition</v>
      </c>
      <c r="C1340" t="str">
        <f t="shared" si="50"/>
        <v>dsptDt</v>
      </c>
      <c r="D1340" t="str">
        <f t="shared" si="51"/>
        <v>dsptCndtn</v>
      </c>
    </row>
    <row r="1341" spans="1:4">
      <c r="A1341" t="str">
        <f>DICO_Complet!D1340</f>
        <v>disputeData</v>
      </c>
      <c r="B1341" t="str">
        <f>DICO_Complet!E1340</f>
        <v>disputedAmount</v>
      </c>
      <c r="C1341" t="str">
        <f t="shared" si="50"/>
        <v>dsptDt</v>
      </c>
      <c r="D1341" t="str">
        <f t="shared" si="51"/>
        <v>dsptdAmnt</v>
      </c>
    </row>
    <row r="1342" spans="1:4">
      <c r="A1342" t="str">
        <f>DICO_Complet!D1341</f>
        <v>disputeData</v>
      </c>
      <c r="B1342" t="str">
        <f>DICO_Complet!E1341</f>
        <v>disputeInternalIdentification</v>
      </c>
      <c r="C1342" t="str">
        <f t="shared" si="50"/>
        <v>dsptDt</v>
      </c>
      <c r="D1342" t="str">
        <f t="shared" si="51"/>
        <v>dsptIntrnlIdntfctn</v>
      </c>
    </row>
    <row r="1343" spans="1:4">
      <c r="A1343" t="str">
        <f>DICO_Complet!D1342</f>
        <v>disputeData</v>
      </c>
      <c r="B1343" t="str">
        <f>DICO_Complet!E1342</f>
        <v>disputeQualification</v>
      </c>
      <c r="C1343" t="str">
        <f t="shared" si="50"/>
        <v>dsptDt</v>
      </c>
      <c r="D1343" t="str">
        <f t="shared" si="51"/>
        <v>dsptQlfctn</v>
      </c>
    </row>
    <row r="1344" spans="1:4">
      <c r="A1344" t="str">
        <f>DICO_Complet!D1343</f>
        <v>disputeData</v>
      </c>
      <c r="B1344" t="str">
        <f>DICO_Complet!E1343</f>
        <v>documentInternalIdentification</v>
      </c>
      <c r="C1344" t="str">
        <f t="shared" si="50"/>
        <v>dsptDt</v>
      </c>
      <c r="D1344" t="str">
        <f t="shared" si="51"/>
        <v>dcmntIntrnlIdntfctn</v>
      </c>
    </row>
    <row r="1345" spans="1:4">
      <c r="A1345" t="str">
        <f>DICO_Complet!D1344</f>
        <v>disputeData</v>
      </c>
      <c r="B1345" t="str">
        <f>DICO_Complet!E1344</f>
        <v>explicability</v>
      </c>
      <c r="C1345" t="str">
        <f t="shared" si="50"/>
        <v>dsptDt</v>
      </c>
      <c r="D1345" t="str">
        <f t="shared" si="51"/>
        <v>explcblt</v>
      </c>
    </row>
    <row r="1346" spans="1:4">
      <c r="A1346" t="str">
        <f>DICO_Complet!D1345</f>
        <v>disputeData</v>
      </c>
      <c r="B1346" t="str">
        <f>DICO_Complet!E1345</f>
        <v>goodwillGestureDecisionReason</v>
      </c>
      <c r="C1346" t="str">
        <f t="shared" si="50"/>
        <v>dsptDt</v>
      </c>
      <c r="D1346" t="str">
        <f t="shared" si="51"/>
        <v>gdwllGstrDcsnRsn</v>
      </c>
    </row>
    <row r="1347" spans="1:4">
      <c r="A1347" t="str">
        <f>DICO_Complet!D1346</f>
        <v>disputeData</v>
      </c>
      <c r="B1347" t="str">
        <f>DICO_Complet!E1346</f>
        <v>goodwillGestureIndicator</v>
      </c>
      <c r="C1347" t="str">
        <f t="shared" si="50"/>
        <v>dsptDt</v>
      </c>
      <c r="D1347" t="str">
        <f t="shared" si="51"/>
        <v>gdwllGstrIndctr</v>
      </c>
    </row>
    <row r="1348" spans="1:4">
      <c r="A1348" t="str">
        <f>DICO_Complet!D1347</f>
        <v>disputeData</v>
      </c>
      <c r="B1348" t="str">
        <f>DICO_Complet!E1347</f>
        <v>localDateTime</v>
      </c>
      <c r="C1348" t="str">
        <f t="shared" si="50"/>
        <v>dsptDt</v>
      </c>
      <c r="D1348" t="str">
        <f t="shared" si="51"/>
        <v>lclDtTm</v>
      </c>
    </row>
    <row r="1349" spans="1:4">
      <c r="A1349" t="str">
        <f>DICO_Complet!D1348</f>
        <v>disputeData</v>
      </c>
      <c r="B1349" t="str">
        <f>DICO_Complet!E1348</f>
        <v>psdTypology</v>
      </c>
      <c r="C1349" t="str">
        <f t="shared" ref="C1349:C1412" si="52">LEFT(A1349,1)&amp;SUBSTITUTE(SUBSTITUTE(SUBSTITUTE(SUBSTITUTE(SUBSTITUTE(SUBSTITUTE(SUBSTITUTE(RIGHT(A1349,LEN(A1349)-1),"a"," "),"e"," "),"i"," "),"o"," "),"u"," "),"y"," ")," ","")</f>
        <v>dsptDt</v>
      </c>
      <c r="D1349" t="str">
        <f t="shared" ref="D1349:D1412" si="53">LEFT(B1349,1)&amp;SUBSTITUTE(SUBSTITUTE(SUBSTITUTE(SUBSTITUTE(SUBSTITUTE(SUBSTITUTE(SUBSTITUTE(RIGHT(B1349,LEN(B1349)-1),"a"," "),"e"," "),"i"," "),"o"," "),"u"," "),"y"," ")," ","")</f>
        <v>psdTplg</v>
      </c>
    </row>
    <row r="1350" spans="1:4">
      <c r="A1350" t="str">
        <f>DICO_Complet!D1349</f>
        <v>disputeData</v>
      </c>
      <c r="B1350" t="str">
        <f>DICO_Complet!E1349</f>
        <v>reclamationIndicator</v>
      </c>
      <c r="C1350" t="str">
        <f t="shared" si="52"/>
        <v>dsptDt</v>
      </c>
      <c r="D1350" t="str">
        <f t="shared" si="53"/>
        <v>rclmtnIndctr</v>
      </c>
    </row>
    <row r="1351" spans="1:4">
      <c r="A1351" t="str">
        <f>DICO_Complet!D1350</f>
        <v>disputeData</v>
      </c>
      <c r="B1351" t="str">
        <f>DICO_Complet!E1350</f>
        <v>refundDecisionCode</v>
      </c>
      <c r="C1351" t="str">
        <f t="shared" si="52"/>
        <v>dsptDt</v>
      </c>
      <c r="D1351" t="str">
        <f t="shared" si="53"/>
        <v>rfndDcsnCd</v>
      </c>
    </row>
    <row r="1352" spans="1:4">
      <c r="A1352" t="str">
        <f>DICO_Complet!D1351</f>
        <v>disputeData</v>
      </c>
      <c r="B1352" t="str">
        <f>DICO_Complet!E1351</f>
        <v>reopeningDateTime</v>
      </c>
      <c r="C1352" t="str">
        <f t="shared" si="52"/>
        <v>dsptDt</v>
      </c>
      <c r="D1352" t="str">
        <f t="shared" si="53"/>
        <v>rpnngDtTm</v>
      </c>
    </row>
    <row r="1353" spans="1:4">
      <c r="A1353" t="str">
        <f>DICO_Complet!D1352</f>
        <v>disputeData</v>
      </c>
      <c r="B1353" t="str">
        <f>DICO_Complet!E1352</f>
        <v>reopeningReason</v>
      </c>
      <c r="C1353" t="str">
        <f t="shared" si="52"/>
        <v>dsptDt</v>
      </c>
      <c r="D1353" t="str">
        <f t="shared" si="53"/>
        <v>rpnngRsn</v>
      </c>
    </row>
    <row r="1354" spans="1:4">
      <c r="A1354" t="str">
        <f>DICO_Complet!D1353</f>
        <v>disputeData</v>
      </c>
      <c r="B1354" t="str">
        <f>DICO_Complet!E1353</f>
        <v>rulesCode</v>
      </c>
      <c r="C1354" t="str">
        <f t="shared" si="52"/>
        <v>dsptDt</v>
      </c>
      <c r="D1354" t="str">
        <f t="shared" si="53"/>
        <v>rlsCd</v>
      </c>
    </row>
    <row r="1355" spans="1:4">
      <c r="A1355" t="str">
        <f>DICO_Complet!D1354</f>
        <v>disputeData</v>
      </c>
      <c r="B1355" t="str">
        <f>DICO_Complet!E1354</f>
        <v>rulesLabel</v>
      </c>
      <c r="C1355" t="str">
        <f t="shared" si="52"/>
        <v>dsptDt</v>
      </c>
      <c r="D1355" t="str">
        <f t="shared" si="53"/>
        <v>rlsLbl</v>
      </c>
    </row>
    <row r="1356" spans="1:4">
      <c r="A1356" t="str">
        <f>DICO_Complet!D1355</f>
        <v>disputeData</v>
      </c>
      <c r="B1356" t="str">
        <f>DICO_Complet!E1355</f>
        <v>scoring</v>
      </c>
      <c r="C1356" t="str">
        <f t="shared" si="52"/>
        <v>dsptDt</v>
      </c>
      <c r="D1356" t="str">
        <f t="shared" si="53"/>
        <v>scrng</v>
      </c>
    </row>
    <row r="1357" spans="1:4">
      <c r="A1357" t="str">
        <f>DICO_Complet!D1356</f>
        <v>disputeData</v>
      </c>
      <c r="B1357" t="str">
        <f>DICO_Complet!E1356</f>
        <v>scoringEligibilityIndicator</v>
      </c>
      <c r="C1357" t="str">
        <f t="shared" si="52"/>
        <v>dsptDt</v>
      </c>
      <c r="D1357" t="str">
        <f t="shared" si="53"/>
        <v>scrngElgbltIndctr</v>
      </c>
    </row>
    <row r="1358" spans="1:4">
      <c r="A1358" t="str">
        <f>DICO_Complet!D1357</f>
        <v>disputeData</v>
      </c>
      <c r="B1358" t="str">
        <f>DICO_Complet!E1357</f>
        <v>scoringStatus</v>
      </c>
      <c r="C1358" t="str">
        <f t="shared" si="52"/>
        <v>dsptDt</v>
      </c>
      <c r="D1358" t="str">
        <f t="shared" si="53"/>
        <v>scrngStts</v>
      </c>
    </row>
    <row r="1359" spans="1:4">
      <c r="A1359" t="str">
        <f>DICO_Complet!D1358</f>
        <v>disputeData</v>
      </c>
      <c r="B1359" t="str">
        <f>DICO_Complet!E1358</f>
        <v>screenLabel</v>
      </c>
      <c r="C1359" t="str">
        <f t="shared" si="52"/>
        <v>dsptDt</v>
      </c>
      <c r="D1359" t="str">
        <f t="shared" si="53"/>
        <v>scrnLbl</v>
      </c>
    </row>
    <row r="1360" spans="1:4">
      <c r="A1360" t="str">
        <f>DICO_Complet!D1359</f>
        <v>disputeData</v>
      </c>
      <c r="B1360" t="str">
        <f>DICO_Complet!E1359</f>
        <v>statusChangeReason</v>
      </c>
      <c r="C1360" t="str">
        <f t="shared" si="52"/>
        <v>dsptDt</v>
      </c>
      <c r="D1360" t="str">
        <f t="shared" si="53"/>
        <v>sttsChngRsn</v>
      </c>
    </row>
    <row r="1361" spans="1:4">
      <c r="A1361" t="str">
        <f>DICO_Complet!D1360</f>
        <v>disputeData</v>
      </c>
      <c r="B1361" t="str">
        <f>DICO_Complet!E1360</f>
        <v>statusUpdateDateTime</v>
      </c>
      <c r="C1361" t="str">
        <f t="shared" si="52"/>
        <v>dsptDt</v>
      </c>
      <c r="D1361" t="str">
        <f t="shared" si="53"/>
        <v>sttsUpdtDtTm</v>
      </c>
    </row>
    <row r="1362" spans="1:4">
      <c r="A1362" t="str">
        <f>DICO_Complet!D1361</f>
        <v>disputeData</v>
      </c>
      <c r="B1362" t="str">
        <f>DICO_Complet!E1361</f>
        <v>taskAdvancement</v>
      </c>
      <c r="C1362" t="str">
        <f t="shared" si="52"/>
        <v>dsptDt</v>
      </c>
      <c r="D1362" t="str">
        <f t="shared" si="53"/>
        <v>tskAdvncmnt</v>
      </c>
    </row>
    <row r="1363" spans="1:4">
      <c r="A1363" t="str">
        <f>DICO_Complet!D1362</f>
        <v>disputeData</v>
      </c>
      <c r="B1363" t="str">
        <f>DICO_Complet!E1362</f>
        <v>taskCreationDateTime</v>
      </c>
      <c r="C1363" t="str">
        <f t="shared" si="52"/>
        <v>dsptDt</v>
      </c>
      <c r="D1363" t="str">
        <f t="shared" si="53"/>
        <v>tskCrtnDtTm</v>
      </c>
    </row>
    <row r="1364" spans="1:4">
      <c r="A1364" t="str">
        <f>DICO_Complet!D1363</f>
        <v>disputeData</v>
      </c>
      <c r="B1364" t="str">
        <f>DICO_Complet!E1363</f>
        <v>taskLabel</v>
      </c>
      <c r="C1364" t="str">
        <f t="shared" si="52"/>
        <v>dsptDt</v>
      </c>
      <c r="D1364" t="str">
        <f t="shared" si="53"/>
        <v>tskLbl</v>
      </c>
    </row>
    <row r="1365" spans="1:4">
      <c r="A1365" t="str">
        <f>DICO_Complet!D1364</f>
        <v>disputeData</v>
      </c>
      <c r="B1365" t="str">
        <f>DICO_Complet!E1364</f>
        <v>taskStatus</v>
      </c>
      <c r="C1365" t="str">
        <f t="shared" si="52"/>
        <v>dsptDt</v>
      </c>
      <c r="D1365" t="str">
        <f t="shared" si="53"/>
        <v>tskStts</v>
      </c>
    </row>
    <row r="1366" spans="1:4">
      <c r="A1366" t="str">
        <f>DICO_Complet!D1365</f>
        <v>disputeData</v>
      </c>
      <c r="B1366" t="str">
        <f>DICO_Complet!E1365</f>
        <v>totalAmount</v>
      </c>
      <c r="C1366" t="str">
        <f t="shared" si="52"/>
        <v>dsptDt</v>
      </c>
      <c r="D1366" t="str">
        <f t="shared" si="53"/>
        <v>ttlAmnt</v>
      </c>
    </row>
    <row r="1367" spans="1:4">
      <c r="A1367" t="str">
        <f>DICO_Complet!D1366</f>
        <v>disputeData</v>
      </c>
      <c r="B1367" t="str">
        <f>DICO_Complet!E1366</f>
        <v>transactionsCount</v>
      </c>
      <c r="C1367" t="str">
        <f t="shared" si="52"/>
        <v>dsptDt</v>
      </c>
      <c r="D1367" t="str">
        <f t="shared" si="53"/>
        <v>trnsctnsCnt</v>
      </c>
    </row>
    <row r="1368" spans="1:4">
      <c r="A1368" t="str">
        <f>DICO_Complet!D1367</f>
        <v>disputeData</v>
      </c>
      <c r="B1368" t="str">
        <f>DICO_Complet!E1367</f>
        <v>updateDateTime</v>
      </c>
      <c r="C1368" t="str">
        <f t="shared" si="52"/>
        <v>dsptDt</v>
      </c>
      <c r="D1368" t="str">
        <f t="shared" si="53"/>
        <v>updtDtTm</v>
      </c>
    </row>
    <row r="1369" spans="1:4">
      <c r="A1369" t="str">
        <f>DICO_Complet!D1368</f>
        <v>disputeData</v>
      </c>
      <c r="B1369" t="str">
        <f>DICO_Complet!E1368</f>
        <v>withoutAnalysysIndicator</v>
      </c>
      <c r="C1369" t="str">
        <f t="shared" si="52"/>
        <v>dsptDt</v>
      </c>
      <c r="D1369" t="str">
        <f t="shared" si="53"/>
        <v>wthtAnlssIndctr</v>
      </c>
    </row>
    <row r="1370" spans="1:4">
      <c r="A1370" t="str">
        <f>DICO_Complet!D1369</f>
        <v>disputePrescore</v>
      </c>
      <c r="B1370" t="str">
        <f>DICO_Complet!E1369</f>
        <v>explicability</v>
      </c>
      <c r="C1370" t="str">
        <f t="shared" si="52"/>
        <v>dsptPrscr</v>
      </c>
      <c r="D1370" t="str">
        <f t="shared" si="53"/>
        <v>explcblt</v>
      </c>
    </row>
    <row r="1371" spans="1:4">
      <c r="A1371" t="str">
        <f>DICO_Complet!D1370</f>
        <v>disputePrescore</v>
      </c>
      <c r="B1371" t="str">
        <f>DICO_Complet!E1370</f>
        <v>labellingComment</v>
      </c>
      <c r="C1371" t="str">
        <f t="shared" si="52"/>
        <v>dsptPrscr</v>
      </c>
      <c r="D1371" t="str">
        <f t="shared" si="53"/>
        <v>lbllngCmmnt</v>
      </c>
    </row>
    <row r="1372" spans="1:4">
      <c r="A1372" t="str">
        <f>DICO_Complet!D1371</f>
        <v>disputePrescore</v>
      </c>
      <c r="B1372" t="str">
        <f>DICO_Complet!E1371</f>
        <v>labellingDateTime</v>
      </c>
      <c r="C1372" t="str">
        <f t="shared" si="52"/>
        <v>dsptPrscr</v>
      </c>
      <c r="D1372" t="str">
        <f t="shared" si="53"/>
        <v>lbllngDtTm</v>
      </c>
    </row>
    <row r="1373" spans="1:4">
      <c r="A1373" t="str">
        <f>DICO_Complet!D1372</f>
        <v>disputePrescore</v>
      </c>
      <c r="B1373" t="str">
        <f>DICO_Complet!E1372</f>
        <v>ruleCode</v>
      </c>
      <c r="C1373" t="str">
        <f t="shared" si="52"/>
        <v>dsptPrscr</v>
      </c>
      <c r="D1373" t="str">
        <f t="shared" si="53"/>
        <v>rlCd</v>
      </c>
    </row>
    <row r="1374" spans="1:4">
      <c r="A1374" t="str">
        <f>DICO_Complet!D1373</f>
        <v>disputePrescore</v>
      </c>
      <c r="B1374" t="str">
        <f>DICO_Complet!E1373</f>
        <v>ruleLabel</v>
      </c>
      <c r="C1374" t="str">
        <f t="shared" si="52"/>
        <v>dsptPrscr</v>
      </c>
      <c r="D1374" t="str">
        <f t="shared" si="53"/>
        <v>rlLbl</v>
      </c>
    </row>
    <row r="1375" spans="1:4">
      <c r="A1375" t="str">
        <f>DICO_Complet!D1374</f>
        <v>disputePrescore</v>
      </c>
      <c r="B1375" t="str">
        <f>DICO_Complet!E1374</f>
        <v>scoreLabelling</v>
      </c>
      <c r="C1375" t="str">
        <f t="shared" si="52"/>
        <v>dsptPrscr</v>
      </c>
      <c r="D1375" t="str">
        <f t="shared" si="53"/>
        <v>scrLbllng</v>
      </c>
    </row>
    <row r="1376" spans="1:4">
      <c r="A1376" t="str">
        <f>DICO_Complet!D1375</f>
        <v>disputePrescore</v>
      </c>
      <c r="B1376" t="str">
        <f>DICO_Complet!E1375</f>
        <v>scoring</v>
      </c>
      <c r="C1376" t="str">
        <f t="shared" si="52"/>
        <v>dsptPrscr</v>
      </c>
      <c r="D1376" t="str">
        <f t="shared" si="53"/>
        <v>scrng</v>
      </c>
    </row>
    <row r="1377" spans="1:4">
      <c r="A1377" t="str">
        <f>DICO_Complet!D1376</f>
        <v>disputePrescore</v>
      </c>
      <c r="B1377" t="str">
        <f>DICO_Complet!E1376</f>
        <v>scoringStatus</v>
      </c>
      <c r="C1377" t="str">
        <f t="shared" si="52"/>
        <v>dsptPrscr</v>
      </c>
      <c r="D1377" t="str">
        <f t="shared" si="53"/>
        <v>scrngStts</v>
      </c>
    </row>
    <row r="1378" spans="1:4">
      <c r="A1378" t="str">
        <f>DICO_Complet!D1377</f>
        <v>eMV</v>
      </c>
      <c r="B1378" t="str">
        <f>DICO_Complet!E1377</f>
        <v>appEffectiveDate</v>
      </c>
      <c r="C1378" t="str">
        <f t="shared" si="52"/>
        <v>eMV</v>
      </c>
      <c r="D1378" t="str">
        <f t="shared" si="53"/>
        <v>appEffctvDt</v>
      </c>
    </row>
    <row r="1379" spans="1:4">
      <c r="A1379" t="str">
        <f>DICO_Complet!D1378</f>
        <v>eMV</v>
      </c>
      <c r="B1379" t="str">
        <f>DICO_Complet!E1378</f>
        <v>appExpiryDate</v>
      </c>
      <c r="C1379" t="str">
        <f t="shared" si="52"/>
        <v>eMV</v>
      </c>
      <c r="D1379" t="str">
        <f t="shared" si="53"/>
        <v>appExprDt</v>
      </c>
    </row>
    <row r="1380" spans="1:4">
      <c r="A1380" t="str">
        <f>DICO_Complet!D1379</f>
        <v>eMV</v>
      </c>
      <c r="B1380" t="str">
        <f>DICO_Complet!E1379</f>
        <v>applicationCryptogram</v>
      </c>
      <c r="C1380" t="str">
        <f t="shared" si="52"/>
        <v>eMV</v>
      </c>
      <c r="D1380" t="str">
        <f t="shared" si="53"/>
        <v>applctnCrptgrm</v>
      </c>
    </row>
    <row r="1381" spans="1:4">
      <c r="A1381" t="str">
        <f>DICO_Complet!D1380</f>
        <v>eMV</v>
      </c>
      <c r="B1381" t="str">
        <f>DICO_Complet!E1380</f>
        <v>applicationSelectionRegisteredProprietaryData</v>
      </c>
      <c r="C1381" t="str">
        <f t="shared" si="52"/>
        <v>eMV</v>
      </c>
      <c r="D1381" t="str">
        <f t="shared" si="53"/>
        <v>applctnSlctnRgstrdPrprtrDt</v>
      </c>
    </row>
    <row r="1382" spans="1:4">
      <c r="A1382" t="str">
        <f>DICO_Complet!D1381</f>
        <v>eMV</v>
      </c>
      <c r="B1382" t="str">
        <f>DICO_Complet!E1381</f>
        <v>applicationTransactionCounter</v>
      </c>
      <c r="C1382" t="str">
        <f t="shared" si="52"/>
        <v>eMV</v>
      </c>
      <c r="D1382" t="str">
        <f t="shared" si="53"/>
        <v>applctnTrnsctnCntr</v>
      </c>
    </row>
    <row r="1383" spans="1:4">
      <c r="A1383" t="str">
        <f>DICO_Complet!D1382</f>
        <v>eMV</v>
      </c>
      <c r="B1383" t="str">
        <f>DICO_Complet!E1382</f>
        <v>caiIssuer</v>
      </c>
      <c r="C1383" t="str">
        <f t="shared" si="52"/>
        <v>eMV</v>
      </c>
      <c r="D1383" t="str">
        <f t="shared" si="53"/>
        <v>cIssr</v>
      </c>
    </row>
    <row r="1384" spans="1:4">
      <c r="A1384" t="str">
        <f>DICO_Complet!D1383</f>
        <v>eMV</v>
      </c>
      <c r="B1384" t="str">
        <f>DICO_Complet!E1383</f>
        <v>camMemoryAddress</v>
      </c>
      <c r="C1384" t="str">
        <f t="shared" si="52"/>
        <v>eMV</v>
      </c>
      <c r="D1384" t="str">
        <f t="shared" si="53"/>
        <v>cmMmrAddrss</v>
      </c>
    </row>
    <row r="1385" spans="1:4">
      <c r="A1385" t="str">
        <f>DICO_Complet!D1384</f>
        <v>eMV</v>
      </c>
      <c r="B1385" t="str">
        <f>DICO_Complet!E1384</f>
        <v>contactlessMaskedTrack1</v>
      </c>
      <c r="C1385" t="str">
        <f t="shared" si="52"/>
        <v>eMV</v>
      </c>
      <c r="D1385" t="str">
        <f t="shared" si="53"/>
        <v>cntctlssMskdTrck1</v>
      </c>
    </row>
    <row r="1386" spans="1:4">
      <c r="A1386" t="str">
        <f>DICO_Complet!D1385</f>
        <v>eMV</v>
      </c>
      <c r="B1386" t="str">
        <f>DICO_Complet!E1385</f>
        <v>contactlessMaskedTrack2</v>
      </c>
      <c r="C1386" t="str">
        <f t="shared" si="52"/>
        <v>eMV</v>
      </c>
      <c r="D1386" t="str">
        <f t="shared" si="53"/>
        <v>cntctlssMskdTrck2</v>
      </c>
    </row>
    <row r="1387" spans="1:4">
      <c r="A1387" t="str">
        <f>DICO_Complet!D1386</f>
        <v>eMV</v>
      </c>
      <c r="B1387" t="str">
        <f>DICO_Complet!E1386</f>
        <v>contactlessTrack1</v>
      </c>
      <c r="C1387" t="str">
        <f t="shared" si="52"/>
        <v>eMV</v>
      </c>
      <c r="D1387" t="str">
        <f t="shared" si="53"/>
        <v>cntctlssTrck1</v>
      </c>
    </row>
    <row r="1388" spans="1:4">
      <c r="A1388" t="str">
        <f>DICO_Complet!D1387</f>
        <v>eMV</v>
      </c>
      <c r="B1388" t="str">
        <f>DICO_Complet!E1387</f>
        <v>contactlessTrack2</v>
      </c>
      <c r="C1388" t="str">
        <f t="shared" si="52"/>
        <v>eMV</v>
      </c>
      <c r="D1388" t="str">
        <f t="shared" si="53"/>
        <v>cntctlssTrck2</v>
      </c>
    </row>
    <row r="1389" spans="1:4">
      <c r="A1389" t="str">
        <f>DICO_Complet!D1388</f>
        <v>eMV</v>
      </c>
      <c r="B1389" t="str">
        <f>DICO_Complet!E1388</f>
        <v>cryptogramInformationData</v>
      </c>
      <c r="C1389" t="str">
        <f t="shared" si="52"/>
        <v>eMV</v>
      </c>
      <c r="D1389" t="str">
        <f t="shared" si="53"/>
        <v>crptgrmInfrmtnDt</v>
      </c>
    </row>
    <row r="1390" spans="1:4">
      <c r="A1390" t="str">
        <f>DICO_Complet!D1389</f>
        <v>eMV</v>
      </c>
      <c r="B1390" t="str">
        <f>DICO_Complet!E1389</f>
        <v>issuerActionCodeDefault</v>
      </c>
      <c r="C1390" t="str">
        <f t="shared" si="52"/>
        <v>eMV</v>
      </c>
      <c r="D1390" t="str">
        <f t="shared" si="53"/>
        <v>issrActnCdDflt</v>
      </c>
    </row>
    <row r="1391" spans="1:4">
      <c r="A1391" t="str">
        <f>DICO_Complet!D1390</f>
        <v>eMV</v>
      </c>
      <c r="B1391" t="str">
        <f>DICO_Complet!E1390</f>
        <v>issuerActionCodeDenial</v>
      </c>
      <c r="C1391" t="str">
        <f t="shared" si="52"/>
        <v>eMV</v>
      </c>
      <c r="D1391" t="str">
        <f t="shared" si="53"/>
        <v>issrActnCdDnl</v>
      </c>
    </row>
    <row r="1392" spans="1:4">
      <c r="A1392" t="str">
        <f>DICO_Complet!D1391</f>
        <v>eMV</v>
      </c>
      <c r="B1392" t="str">
        <f>DICO_Complet!E1391</f>
        <v>issuerActionCodeOnLine</v>
      </c>
      <c r="C1392" t="str">
        <f t="shared" si="52"/>
        <v>eMV</v>
      </c>
      <c r="D1392" t="str">
        <f t="shared" si="53"/>
        <v>issrActnCdOnLn</v>
      </c>
    </row>
    <row r="1393" spans="1:4">
      <c r="A1393" t="str">
        <f>DICO_Complet!D1392</f>
        <v>eMV</v>
      </c>
      <c r="B1393" t="str">
        <f>DICO_Complet!E1392</f>
        <v>issuerApplicationData</v>
      </c>
      <c r="C1393" t="str">
        <f t="shared" si="52"/>
        <v>eMV</v>
      </c>
      <c r="D1393" t="str">
        <f t="shared" si="53"/>
        <v>issrApplctnDt</v>
      </c>
    </row>
    <row r="1394" spans="1:4">
      <c r="A1394" t="str">
        <f>DICO_Complet!D1393</f>
        <v>eMV</v>
      </c>
      <c r="B1394" t="str">
        <f>DICO_Complet!E1393</f>
        <v>productCertificationAtThePointOfAcceptance</v>
      </c>
      <c r="C1394" t="str">
        <f t="shared" si="52"/>
        <v>eMV</v>
      </c>
      <c r="D1394" t="str">
        <f t="shared" si="53"/>
        <v>prdctCrtfctnAtThPntOfAccptnc</v>
      </c>
    </row>
    <row r="1395" spans="1:4">
      <c r="A1395" t="str">
        <f>DICO_Complet!D1394</f>
        <v>eMV</v>
      </c>
      <c r="B1395" t="str">
        <f>DICO_Complet!E1394</f>
        <v>randomNumber</v>
      </c>
      <c r="C1395" t="str">
        <f t="shared" si="52"/>
        <v>eMV</v>
      </c>
      <c r="D1395" t="str">
        <f t="shared" si="53"/>
        <v>rndmNmbr</v>
      </c>
    </row>
    <row r="1396" spans="1:4">
      <c r="A1396" t="str">
        <f>DICO_Complet!D1395</f>
        <v>eMV</v>
      </c>
      <c r="B1396" t="str">
        <f>DICO_Complet!E1395</f>
        <v>temp_eMVApplicationAID</v>
      </c>
      <c r="C1396" t="str">
        <f t="shared" si="52"/>
        <v>eMV</v>
      </c>
      <c r="D1396" t="str">
        <f t="shared" si="53"/>
        <v>tmp_MVApplctnAID</v>
      </c>
    </row>
    <row r="1397" spans="1:4">
      <c r="A1397" t="str">
        <f>DICO_Complet!D1396</f>
        <v>eMV</v>
      </c>
      <c r="B1397" t="str">
        <f>DICO_Complet!E1396</f>
        <v>temp_eMVApplicationRID</v>
      </c>
      <c r="C1397" t="str">
        <f t="shared" si="52"/>
        <v>eMV</v>
      </c>
      <c r="D1397" t="str">
        <f t="shared" si="53"/>
        <v>tmp_MVApplctnRID</v>
      </c>
    </row>
    <row r="1398" spans="1:4">
      <c r="A1398" t="str">
        <f>DICO_Complet!D1397</f>
        <v>eMV</v>
      </c>
      <c r="B1398" t="str">
        <f>DICO_Complet!E1397</f>
        <v>terminalTransactionDate</v>
      </c>
      <c r="C1398" t="str">
        <f t="shared" si="52"/>
        <v>eMV</v>
      </c>
      <c r="D1398" t="str">
        <f t="shared" si="53"/>
        <v>trmnlTrnsctnDt</v>
      </c>
    </row>
    <row r="1399" spans="1:4">
      <c r="A1399" t="str">
        <f>DICO_Complet!D1398</f>
        <v>eMV</v>
      </c>
      <c r="B1399" t="str">
        <f>DICO_Complet!E1398</f>
        <v>terminalVerificationResult</v>
      </c>
      <c r="C1399" t="str">
        <f t="shared" si="52"/>
        <v>eMV</v>
      </c>
      <c r="D1399" t="str">
        <f t="shared" si="53"/>
        <v>trmnlVrfctnRslt</v>
      </c>
    </row>
    <row r="1400" spans="1:4">
      <c r="A1400" t="str">
        <f>DICO_Complet!D1399</f>
        <v>eMV</v>
      </c>
      <c r="B1400" t="str">
        <f>DICO_Complet!E1399</f>
        <v>wordContent</v>
      </c>
      <c r="C1400" t="str">
        <f t="shared" si="52"/>
        <v>eMV</v>
      </c>
      <c r="D1400" t="str">
        <f t="shared" si="53"/>
        <v>wrdCntnt</v>
      </c>
    </row>
    <row r="1401" spans="1:4">
      <c r="A1401" t="str">
        <f>DICO_Complet!D1400</f>
        <v>eventProcessingData</v>
      </c>
      <c r="B1401" t="str">
        <f>DICO_Complet!E1400</f>
        <v>amount</v>
      </c>
      <c r="C1401" t="str">
        <f t="shared" si="52"/>
        <v>evntPrcssngDt</v>
      </c>
      <c r="D1401" t="str">
        <f t="shared" si="53"/>
        <v>amnt</v>
      </c>
    </row>
    <row r="1402" spans="1:4">
      <c r="A1402" t="str">
        <f>DICO_Complet!D1401</f>
        <v>eventProcessingData</v>
      </c>
      <c r="B1402" t="str">
        <f>DICO_Complet!E1401</f>
        <v>eventDateTime</v>
      </c>
      <c r="C1402" t="str">
        <f t="shared" si="52"/>
        <v>evntPrcssngDt</v>
      </c>
      <c r="D1402" t="str">
        <f t="shared" si="53"/>
        <v>evntDtTm</v>
      </c>
    </row>
    <row r="1403" spans="1:4">
      <c r="A1403" t="str">
        <f>DICO_Complet!D1402</f>
        <v>eventProcessingData</v>
      </c>
      <c r="B1403" t="str">
        <f>DICO_Complet!E1402</f>
        <v>eventNature</v>
      </c>
      <c r="C1403" t="str">
        <f t="shared" si="52"/>
        <v>evntPrcssngDt</v>
      </c>
      <c r="D1403" t="str">
        <f t="shared" si="53"/>
        <v>evntNtr</v>
      </c>
    </row>
    <row r="1404" spans="1:4">
      <c r="A1404" t="str">
        <f>DICO_Complet!D1403</f>
        <v>eventProcessingData</v>
      </c>
      <c r="B1404" t="str">
        <f>DICO_Complet!E1403</f>
        <v>eventProcessingNature</v>
      </c>
      <c r="C1404" t="str">
        <f t="shared" si="52"/>
        <v>evntPrcssngDt</v>
      </c>
      <c r="D1404" t="str">
        <f t="shared" si="53"/>
        <v>evntPrcssngNtr</v>
      </c>
    </row>
    <row r="1405" spans="1:4">
      <c r="A1405" t="str">
        <f>DICO_Complet!D1404</f>
        <v>eventProcessingData</v>
      </c>
      <c r="B1405" t="str">
        <f>DICO_Complet!E1404</f>
        <v>eventProcessingNatureCode</v>
      </c>
      <c r="C1405" t="str">
        <f t="shared" si="52"/>
        <v>evntPrcssngDt</v>
      </c>
      <c r="D1405" t="str">
        <f t="shared" si="53"/>
        <v>evntPrcssngNtrCd</v>
      </c>
    </row>
    <row r="1406" spans="1:4">
      <c r="A1406" t="str">
        <f>DICO_Complet!D1405</f>
        <v>eventProcessingData</v>
      </c>
      <c r="B1406" t="str">
        <f>DICO_Complet!E1405</f>
        <v>eventServiceCategory</v>
      </c>
      <c r="C1406" t="str">
        <f t="shared" si="52"/>
        <v>evntPrcssngDt</v>
      </c>
      <c r="D1406" t="str">
        <f t="shared" si="53"/>
        <v>evntSrvcCtgr</v>
      </c>
    </row>
    <row r="1407" spans="1:4">
      <c r="A1407" t="str">
        <f>DICO_Complet!D1406</f>
        <v>eventProcessingData</v>
      </c>
      <c r="B1407" t="str">
        <f>DICO_Complet!E1406</f>
        <v>incompatibilityEventIndicator</v>
      </c>
      <c r="C1407" t="str">
        <f t="shared" si="52"/>
        <v>evntPrcssngDt</v>
      </c>
      <c r="D1407" t="str">
        <f t="shared" si="53"/>
        <v>incmptbltEvntIndctr</v>
      </c>
    </row>
    <row r="1408" spans="1:4">
      <c r="A1408" t="str">
        <f>DICO_Complet!D1407</f>
        <v>eventProcessingData</v>
      </c>
      <c r="B1408" t="str">
        <f>DICO_Complet!E1407</f>
        <v>incompatibilityEventReason</v>
      </c>
      <c r="C1408" t="str">
        <f t="shared" si="52"/>
        <v>evntPrcssngDt</v>
      </c>
      <c r="D1408" t="str">
        <f t="shared" si="53"/>
        <v>incmptbltEvntRsn</v>
      </c>
    </row>
    <row r="1409" spans="1:4">
      <c r="A1409" t="str">
        <f>DICO_Complet!D1408</f>
        <v>eventProcessingData</v>
      </c>
      <c r="B1409" t="str">
        <f>DICO_Complet!E1408</f>
        <v>inputCheckingData</v>
      </c>
      <c r="C1409" t="str">
        <f t="shared" si="52"/>
        <v>evntPrcssngDt</v>
      </c>
      <c r="D1409" t="str">
        <f t="shared" si="53"/>
        <v>inptChckngDt</v>
      </c>
    </row>
    <row r="1410" spans="1:4">
      <c r="A1410" t="str">
        <f>DICO_Complet!D1409</f>
        <v>eventProcessingData</v>
      </c>
      <c r="B1410" t="str">
        <f>DICO_Complet!E1409</f>
        <v>limitCheckingData</v>
      </c>
      <c r="C1410" t="str">
        <f t="shared" si="52"/>
        <v>evntPrcssngDt</v>
      </c>
      <c r="D1410" t="str">
        <f t="shared" si="53"/>
        <v>lmtChckngDt</v>
      </c>
    </row>
    <row r="1411" spans="1:4">
      <c r="A1411" t="str">
        <f>DICO_Complet!D1410</f>
        <v>eventProcessingData</v>
      </c>
      <c r="B1411" t="str">
        <f>DICO_Complet!E1410</f>
        <v>localDateTime</v>
      </c>
      <c r="C1411" t="str">
        <f t="shared" si="52"/>
        <v>evntPrcssngDt</v>
      </c>
      <c r="D1411" t="str">
        <f t="shared" si="53"/>
        <v>lclDtTm</v>
      </c>
    </row>
    <row r="1412" spans="1:4">
      <c r="A1412" t="str">
        <f>DICO_Complet!D1411</f>
        <v>eventProcessingData</v>
      </c>
      <c r="B1412" t="str">
        <f>DICO_Complet!E1411</f>
        <v>manualIndicator</v>
      </c>
      <c r="C1412" t="str">
        <f t="shared" si="52"/>
        <v>evntPrcssngDt</v>
      </c>
      <c r="D1412" t="str">
        <f t="shared" si="53"/>
        <v>mnlIndctr</v>
      </c>
    </row>
    <row r="1413" spans="1:4">
      <c r="A1413" t="str">
        <f>DICO_Complet!D1412</f>
        <v>eventProcessingData</v>
      </c>
      <c r="B1413" t="str">
        <f>DICO_Complet!E1412</f>
        <v>processingStage</v>
      </c>
      <c r="C1413" t="str">
        <f t="shared" ref="C1413:C1476" si="54">LEFT(A1413,1)&amp;SUBSTITUTE(SUBSTITUTE(SUBSTITUTE(SUBSTITUTE(SUBSTITUTE(SUBSTITUTE(SUBSTITUTE(RIGHT(A1413,LEN(A1413)-1),"a"," "),"e"," "),"i"," "),"o"," "),"u"," "),"y"," ")," ","")</f>
        <v>evntPrcssngDt</v>
      </c>
      <c r="D1413" t="str">
        <f t="shared" ref="D1413:D1476" si="55">LEFT(B1413,1)&amp;SUBSTITUTE(SUBSTITUTE(SUBSTITUTE(SUBSTITUTE(SUBSTITUTE(SUBSTITUTE(SUBSTITUTE(RIGHT(B1413,LEN(B1413)-1),"a"," "),"e"," "),"i"," "),"o"," "),"u"," "),"y"," ")," ","")</f>
        <v>prcssngStg</v>
      </c>
    </row>
    <row r="1414" spans="1:4">
      <c r="A1414" t="str">
        <f>DICO_Complet!D1413</f>
        <v>eventProcessingData</v>
      </c>
      <c r="B1414" t="str">
        <f>DICO_Complet!E1413</f>
        <v>referenceData</v>
      </c>
      <c r="C1414" t="str">
        <f t="shared" si="54"/>
        <v>evntPrcssngDt</v>
      </c>
      <c r="D1414" t="str">
        <f t="shared" si="55"/>
        <v>rfrncDt</v>
      </c>
    </row>
    <row r="1415" spans="1:4">
      <c r="A1415" t="str">
        <f>DICO_Complet!D1414</f>
        <v>eventProcessingData</v>
      </c>
      <c r="B1415" t="str">
        <f>DICO_Complet!E1414</f>
        <v>statusCode</v>
      </c>
      <c r="C1415" t="str">
        <f t="shared" si="54"/>
        <v>evntPrcssngDt</v>
      </c>
      <c r="D1415" t="str">
        <f t="shared" si="55"/>
        <v>sttsCd</v>
      </c>
    </row>
    <row r="1416" spans="1:4">
      <c r="A1416" t="str">
        <f>DICO_Complet!D1415</f>
        <v>eventProcessingData</v>
      </c>
      <c r="B1416" t="str">
        <f>DICO_Complet!E1415</f>
        <v>unboundEventIndicator</v>
      </c>
      <c r="C1416" t="str">
        <f t="shared" si="54"/>
        <v>evntPrcssngDt</v>
      </c>
      <c r="D1416" t="str">
        <f t="shared" si="55"/>
        <v>unbndEvntIndctr</v>
      </c>
    </row>
    <row r="1417" spans="1:4">
      <c r="A1417" t="str">
        <f>DICO_Complet!D1416</f>
        <v>eventProcessingData</v>
      </c>
      <c r="B1417" t="str">
        <f>DICO_Complet!E1416</f>
        <v>unboundEventReason</v>
      </c>
      <c r="C1417" t="str">
        <f t="shared" si="54"/>
        <v>evntPrcssngDt</v>
      </c>
      <c r="D1417" t="str">
        <f t="shared" si="55"/>
        <v>unbndEvntRsn</v>
      </c>
    </row>
    <row r="1418" spans="1:4">
      <c r="A1418" t="str">
        <f>DICO_Complet!D1417</f>
        <v>fileData</v>
      </c>
      <c r="B1418" t="str">
        <f>DICO_Complet!E1417</f>
        <v>auditNumber</v>
      </c>
      <c r="C1418" t="str">
        <f t="shared" si="54"/>
        <v>flDt</v>
      </c>
      <c r="D1418" t="str">
        <f t="shared" si="55"/>
        <v>adtNmbr</v>
      </c>
    </row>
    <row r="1419" spans="1:4">
      <c r="A1419" t="str">
        <f>DICO_Complet!D1418</f>
        <v>fileData</v>
      </c>
      <c r="B1419" t="str">
        <f>DICO_Complet!E1418</f>
        <v>captureFileId</v>
      </c>
      <c r="C1419" t="str">
        <f t="shared" si="54"/>
        <v>flDt</v>
      </c>
      <c r="D1419" t="str">
        <f t="shared" si="55"/>
        <v>cptrFlId</v>
      </c>
    </row>
    <row r="1420" spans="1:4">
      <c r="A1420" t="str">
        <f>DICO_Complet!D1419</f>
        <v>fileData</v>
      </c>
      <c r="B1420" t="str">
        <f>DICO_Complet!E1419</f>
        <v>fileAcknowledgementWindow</v>
      </c>
      <c r="C1420" t="str">
        <f t="shared" si="54"/>
        <v>flDt</v>
      </c>
      <c r="D1420" t="str">
        <f t="shared" si="55"/>
        <v>flAcknwldgmntWndw</v>
      </c>
    </row>
    <row r="1421" spans="1:4">
      <c r="A1421" t="str">
        <f>DICO_Complet!D1420</f>
        <v>fileData</v>
      </c>
      <c r="B1421" t="str">
        <f>DICO_Complet!E1420</f>
        <v>fileNumberOfMessages</v>
      </c>
      <c r="C1421" t="str">
        <f t="shared" si="54"/>
        <v>flDt</v>
      </c>
      <c r="D1421" t="str">
        <f t="shared" si="55"/>
        <v>flNmbrOfMssgs</v>
      </c>
    </row>
    <row r="1422" spans="1:4">
      <c r="A1422" t="str">
        <f>DICO_Complet!D1421</f>
        <v>fileData</v>
      </c>
      <c r="B1422" t="str">
        <f>DICO_Complet!E1421</f>
        <v>reference</v>
      </c>
      <c r="C1422" t="str">
        <f t="shared" si="54"/>
        <v>flDt</v>
      </c>
      <c r="D1422" t="str">
        <f t="shared" si="55"/>
        <v>rfrnc</v>
      </c>
    </row>
    <row r="1423" spans="1:4">
      <c r="A1423" t="str">
        <f>DICO_Complet!D1422</f>
        <v>fileData</v>
      </c>
      <c r="B1423" t="str">
        <f>DICO_Complet!E1422</f>
        <v>stampingReference</v>
      </c>
      <c r="C1423" t="str">
        <f t="shared" si="54"/>
        <v>flDt</v>
      </c>
      <c r="D1423" t="str">
        <f t="shared" si="55"/>
        <v>stmpngRfrnc</v>
      </c>
    </row>
    <row r="1424" spans="1:4">
      <c r="A1424" t="str">
        <f>DICO_Complet!D1423</f>
        <v>interchange</v>
      </c>
      <c r="B1424" t="str">
        <f>DICO_Complet!E1423</f>
        <v>additionalCode</v>
      </c>
      <c r="C1424" t="str">
        <f t="shared" si="54"/>
        <v>intrchng</v>
      </c>
      <c r="D1424" t="str">
        <f t="shared" si="55"/>
        <v>addtnlCd</v>
      </c>
    </row>
    <row r="1425" spans="1:4">
      <c r="A1425" t="str">
        <f>DICO_Complet!D1424</f>
        <v>interchange</v>
      </c>
      <c r="B1425" t="str">
        <f>DICO_Complet!E1424</f>
        <v>bilateralAgreementId</v>
      </c>
      <c r="C1425" t="str">
        <f t="shared" si="54"/>
        <v>intrchng</v>
      </c>
      <c r="D1425" t="str">
        <f t="shared" si="55"/>
        <v>bltrlAgrmntId</v>
      </c>
    </row>
    <row r="1426" spans="1:4">
      <c r="A1426" t="str">
        <f>DICO_Complet!D1425</f>
        <v>interchange</v>
      </c>
      <c r="B1426" t="str">
        <f>DICO_Complet!E1425</f>
        <v>icsInterchangeCode</v>
      </c>
      <c r="C1426" t="str">
        <f t="shared" si="54"/>
        <v>intrchng</v>
      </c>
      <c r="D1426" t="str">
        <f t="shared" si="55"/>
        <v>icsIntrchngCd</v>
      </c>
    </row>
    <row r="1427" spans="1:4">
      <c r="A1427" t="str">
        <f>DICO_Complet!D1426</f>
        <v>interchange</v>
      </c>
      <c r="B1427" t="str">
        <f>DICO_Complet!E1426</f>
        <v>interchangeAmount</v>
      </c>
      <c r="C1427" t="str">
        <f t="shared" si="54"/>
        <v>intrchng</v>
      </c>
      <c r="D1427" t="str">
        <f t="shared" si="55"/>
        <v>intrchngAmnt</v>
      </c>
    </row>
    <row r="1428" spans="1:4">
      <c r="A1428" t="str">
        <f>DICO_Complet!D1427</f>
        <v>interchange</v>
      </c>
      <c r="B1428" t="str">
        <f>DICO_Complet!E1427</f>
        <v>rate</v>
      </c>
      <c r="C1428" t="str">
        <f t="shared" si="54"/>
        <v>intrchng</v>
      </c>
      <c r="D1428" t="str">
        <f t="shared" si="55"/>
        <v>rt</v>
      </c>
    </row>
    <row r="1429" spans="1:4">
      <c r="A1429" t="str">
        <f>DICO_Complet!D1428</f>
        <v>interchange</v>
      </c>
      <c r="B1429" t="str">
        <f>DICO_Complet!E1428</f>
        <v>visaReimbursementAttribute</v>
      </c>
      <c r="C1429" t="str">
        <f t="shared" si="54"/>
        <v>intrchng</v>
      </c>
      <c r="D1429" t="str">
        <f t="shared" si="55"/>
        <v>vsRmbrsmntAttrbt</v>
      </c>
    </row>
    <row r="1430" spans="1:4">
      <c r="A1430" t="str">
        <f>DICO_Complet!D1429</f>
        <v>issuerProcessingData</v>
      </c>
      <c r="B1430" t="str">
        <f>DICO_Complet!E1429</f>
        <v>cardAvailableAmount</v>
      </c>
      <c r="C1430" t="str">
        <f t="shared" si="54"/>
        <v>issrPrcssngDt</v>
      </c>
      <c r="D1430" t="str">
        <f t="shared" si="55"/>
        <v>crdAvlblAmnt</v>
      </c>
    </row>
    <row r="1431" spans="1:4">
      <c r="A1431" t="str">
        <f>DICO_Complet!D1430</f>
        <v>issuerProcessingData</v>
      </c>
      <c r="B1431" t="str">
        <f>DICO_Complet!E1430</f>
        <v>controlCode</v>
      </c>
      <c r="C1431" t="str">
        <f t="shared" si="54"/>
        <v>issrPrcssngDt</v>
      </c>
      <c r="D1431" t="str">
        <f t="shared" si="55"/>
        <v>cntrlCd</v>
      </c>
    </row>
    <row r="1432" spans="1:4">
      <c r="A1432" t="str">
        <f>DICO_Complet!D1431</f>
        <v>issuerProcessingData</v>
      </c>
      <c r="B1432" t="str">
        <f>DICO_Complet!E1431</f>
        <v>controlResponseCode</v>
      </c>
      <c r="C1432" t="str">
        <f t="shared" si="54"/>
        <v>issrPrcssngDt</v>
      </c>
      <c r="D1432" t="str">
        <f t="shared" si="55"/>
        <v>cntrlRspnsCd</v>
      </c>
    </row>
    <row r="1433" spans="1:4">
      <c r="A1433" t="str">
        <f>DICO_Complet!D1432</f>
        <v>issuerProcessingData</v>
      </c>
      <c r="B1433" t="str">
        <f>DICO_Complet!E1432</f>
        <v>usageCurrentValueAmount</v>
      </c>
      <c r="C1433" t="str">
        <f t="shared" si="54"/>
        <v>issrPrcssngDt</v>
      </c>
      <c r="D1433" t="str">
        <f t="shared" si="55"/>
        <v>usgCrrntVlAmnt</v>
      </c>
    </row>
    <row r="1434" spans="1:4">
      <c r="A1434" t="str">
        <f>DICO_Complet!D1433</f>
        <v>issuerProcessingData</v>
      </c>
      <c r="B1434" t="str">
        <f>DICO_Complet!E1433</f>
        <v>usageCurrentValueCategory</v>
      </c>
      <c r="C1434" t="str">
        <f t="shared" si="54"/>
        <v>issrPrcssngDt</v>
      </c>
      <c r="D1434" t="str">
        <f t="shared" si="55"/>
        <v>usgCrrntVlCtgr</v>
      </c>
    </row>
    <row r="1435" spans="1:4">
      <c r="A1435" t="str">
        <f>DICO_Complet!D1434</f>
        <v>issuerProcessingData</v>
      </c>
      <c r="B1435" t="str">
        <f>DICO_Complet!E1434</f>
        <v>usageCurrentValueCode</v>
      </c>
      <c r="C1435" t="str">
        <f t="shared" si="54"/>
        <v>issrPrcssngDt</v>
      </c>
      <c r="D1435" t="str">
        <f t="shared" si="55"/>
        <v>usgCrrntVlCd</v>
      </c>
    </row>
    <row r="1436" spans="1:4">
      <c r="A1436" t="str">
        <f>DICO_Complet!D1435</f>
        <v>issuerProcessingData</v>
      </c>
      <c r="B1436" t="str">
        <f>DICO_Complet!E1435</f>
        <v>usageCurrentValueLimitAmount</v>
      </c>
      <c r="C1436" t="str">
        <f t="shared" si="54"/>
        <v>issrPrcssngDt</v>
      </c>
      <c r="D1436" t="str">
        <f t="shared" si="55"/>
        <v>usgCrrntVlLmtAmnt</v>
      </c>
    </row>
    <row r="1437" spans="1:4">
      <c r="A1437" t="str">
        <f>DICO_Complet!D1436</f>
        <v>issuerProcessingData</v>
      </c>
      <c r="B1437" t="str">
        <f>DICO_Complet!E1436</f>
        <v>usageCurrentValueLimitNumber</v>
      </c>
      <c r="C1437" t="str">
        <f t="shared" si="54"/>
        <v>issrPrcssngDt</v>
      </c>
      <c r="D1437" t="str">
        <f t="shared" si="55"/>
        <v>usgCrrntVlLmtNmbr</v>
      </c>
    </row>
    <row r="1438" spans="1:4">
      <c r="A1438" t="str">
        <f>DICO_Complet!D1437</f>
        <v>issuerProcessingData</v>
      </c>
      <c r="B1438" t="str">
        <f>DICO_Complet!E1437</f>
        <v>usageCurrentValueNumber</v>
      </c>
      <c r="C1438" t="str">
        <f t="shared" si="54"/>
        <v>issrPrcssngDt</v>
      </c>
      <c r="D1438" t="str">
        <f t="shared" si="55"/>
        <v>usgCrrntVlNmbr</v>
      </c>
    </row>
    <row r="1439" spans="1:4">
      <c r="A1439" t="str">
        <f>DICO_Complet!D1438</f>
        <v>issuerScript</v>
      </c>
      <c r="B1439" t="str">
        <f>DICO_Complet!E1438</f>
        <v>issuerScriptTemplate1</v>
      </c>
      <c r="C1439" t="str">
        <f t="shared" si="54"/>
        <v>issrScrpt</v>
      </c>
      <c r="D1439" t="str">
        <f t="shared" si="55"/>
        <v>issrScrptTmplt1</v>
      </c>
    </row>
    <row r="1440" spans="1:4">
      <c r="A1440" t="str">
        <f>DICO_Complet!D1439</f>
        <v>issuerScript</v>
      </c>
      <c r="B1440" t="str">
        <f>DICO_Complet!E1439</f>
        <v>issuerScriptTemplate2</v>
      </c>
      <c r="C1440" t="str">
        <f t="shared" si="54"/>
        <v>issrScrpt</v>
      </c>
      <c r="D1440" t="str">
        <f t="shared" si="55"/>
        <v>issrScrptTmplt2</v>
      </c>
    </row>
    <row r="1441" spans="1:4">
      <c r="A1441" t="str">
        <f>DICO_Complet!D1440</f>
        <v>originalTransactionData</v>
      </c>
      <c r="B1441" t="str">
        <f>DICO_Complet!E1440</f>
        <v>accountOwner</v>
      </c>
      <c r="C1441" t="str">
        <f t="shared" si="54"/>
        <v>orgnlTrnsctnDt</v>
      </c>
      <c r="D1441" t="str">
        <f t="shared" si="55"/>
        <v>accntOwnr</v>
      </c>
    </row>
    <row r="1442" spans="1:4">
      <c r="A1442" t="str">
        <f>DICO_Complet!D1441</f>
        <v>originalTransactionData</v>
      </c>
      <c r="B1442" t="str">
        <f>DICO_Complet!E1441</f>
        <v>acsTransactionId</v>
      </c>
      <c r="C1442" t="str">
        <f t="shared" si="54"/>
        <v>orgnlTrnsctnDt</v>
      </c>
      <c r="D1442" t="str">
        <f t="shared" si="55"/>
        <v>acsTrnsctnId</v>
      </c>
    </row>
    <row r="1443" spans="1:4">
      <c r="A1443" t="str">
        <f>DICO_Complet!D1442</f>
        <v>originalTransactionData</v>
      </c>
      <c r="B1443" t="str">
        <f>DICO_Complet!E1442</f>
        <v>authenticationAmount</v>
      </c>
      <c r="C1443" t="str">
        <f t="shared" si="54"/>
        <v>orgnlTrnsctnDt</v>
      </c>
      <c r="D1443" t="str">
        <f t="shared" si="55"/>
        <v>athntctnAmnt</v>
      </c>
    </row>
    <row r="1444" spans="1:4">
      <c r="A1444" t="str">
        <f>DICO_Complet!D1443</f>
        <v>originalTransactionData</v>
      </c>
      <c r="B1444" t="str">
        <f>DICO_Complet!E1443</f>
        <v>authenticationDateTime</v>
      </c>
      <c r="C1444" t="str">
        <f t="shared" si="54"/>
        <v>orgnlTrnsctnDt</v>
      </c>
      <c r="D1444" t="str">
        <f t="shared" si="55"/>
        <v>athntctnDtTm</v>
      </c>
    </row>
    <row r="1445" spans="1:4">
      <c r="A1445" t="str">
        <f>DICO_Complet!D1444</f>
        <v>originalTransactionData</v>
      </c>
      <c r="B1445" t="str">
        <f>DICO_Complet!E1444</f>
        <v>authorisationCode</v>
      </c>
      <c r="C1445" t="str">
        <f t="shared" si="54"/>
        <v>orgnlTrnsctnDt</v>
      </c>
      <c r="D1445" t="str">
        <f t="shared" si="55"/>
        <v>athrstnCd</v>
      </c>
    </row>
    <row r="1446" spans="1:4">
      <c r="A1446" t="str">
        <f>DICO_Complet!D1445</f>
        <v>originalTransactionData</v>
      </c>
      <c r="B1446" t="str">
        <f>DICO_Complet!E1445</f>
        <v>cardholderAuthenticationMethod</v>
      </c>
      <c r="C1446" t="str">
        <f t="shared" si="54"/>
        <v>orgnlTrnsctnDt</v>
      </c>
      <c r="D1446" t="str">
        <f t="shared" si="55"/>
        <v>crdhldrAthntctnMthd</v>
      </c>
    </row>
    <row r="1447" spans="1:4">
      <c r="A1447" t="str">
        <f>DICO_Complet!D1446</f>
        <v>originalTransactionData</v>
      </c>
      <c r="B1447" t="str">
        <f>DICO_Complet!E1446</f>
        <v>cardholderAuthenticationValue</v>
      </c>
      <c r="C1447" t="str">
        <f t="shared" si="54"/>
        <v>orgnlTrnsctnDt</v>
      </c>
      <c r="D1447" t="str">
        <f t="shared" si="55"/>
        <v>crdhldrAthntctnVl</v>
      </c>
    </row>
    <row r="1448" spans="1:4">
      <c r="A1448" t="str">
        <f>DICO_Complet!D1447</f>
        <v>originalTransactionData</v>
      </c>
      <c r="B1448" t="str">
        <f>DICO_Complet!E1447</f>
        <v>cardholderAuthenticationValueCalculationMethod</v>
      </c>
      <c r="C1448" t="str">
        <f t="shared" si="54"/>
        <v>orgnlTrnsctnDt</v>
      </c>
      <c r="D1448" t="str">
        <f t="shared" si="55"/>
        <v>crdhldrAthntctnVlClcltnMthd</v>
      </c>
    </row>
    <row r="1449" spans="1:4">
      <c r="A1449" t="str">
        <f>DICO_Complet!D1448</f>
        <v>originalTransactionData</v>
      </c>
      <c r="B1449" t="str">
        <f>DICO_Complet!E1448</f>
        <v>cardholderWalletAuthenticationMethod</v>
      </c>
      <c r="C1449" t="str">
        <f t="shared" si="54"/>
        <v>orgnlTrnsctnDt</v>
      </c>
      <c r="D1449" t="str">
        <f t="shared" si="55"/>
        <v>crdhldrWlltAthntctnMthd</v>
      </c>
    </row>
    <row r="1450" spans="1:4">
      <c r="A1450" t="str">
        <f>DICO_Complet!D1449</f>
        <v>originalTransactionData</v>
      </c>
      <c r="B1450" t="str">
        <f>DICO_Complet!E1449</f>
        <v>dsTransactionId</v>
      </c>
      <c r="C1450" t="str">
        <f t="shared" si="54"/>
        <v>orgnlTrnsctnDt</v>
      </c>
      <c r="D1450" t="str">
        <f t="shared" si="55"/>
        <v>dsTrnsctnId</v>
      </c>
    </row>
    <row r="1451" spans="1:4">
      <c r="A1451" t="str">
        <f>DICO_Complet!D1450</f>
        <v>originalTransactionData</v>
      </c>
      <c r="B1451" t="str">
        <f>DICO_Complet!E1450</f>
        <v>electronicCommerceAuthenticationNature</v>
      </c>
      <c r="C1451" t="str">
        <f t="shared" si="54"/>
        <v>orgnlTrnsctnDt</v>
      </c>
      <c r="D1451" t="str">
        <f t="shared" si="55"/>
        <v>elctrncCmmrcAthntctnNtr</v>
      </c>
    </row>
    <row r="1452" spans="1:4">
      <c r="A1452" t="str">
        <f>DICO_Complet!D1451</f>
        <v>originalTransactionData</v>
      </c>
      <c r="B1452" t="str">
        <f>DICO_Complet!E1451</f>
        <v>institutionIdCode</v>
      </c>
      <c r="C1452" t="str">
        <f t="shared" si="54"/>
        <v>orgnlTrnsctnDt</v>
      </c>
      <c r="D1452" t="str">
        <f t="shared" si="55"/>
        <v>instttnIdCd</v>
      </c>
    </row>
    <row r="1453" spans="1:4">
      <c r="A1453" t="str">
        <f>DICO_Complet!D1452</f>
        <v>originalTransactionData</v>
      </c>
      <c r="B1453" t="str">
        <f>DICO_Complet!E1452</f>
        <v>lengthOfAcquiringInstitutionIdCode</v>
      </c>
      <c r="C1453" t="str">
        <f t="shared" si="54"/>
        <v>orgnlTrnsctnDt</v>
      </c>
      <c r="D1453" t="str">
        <f t="shared" si="55"/>
        <v>lngthOfAcqrngInstttnIdCd</v>
      </c>
    </row>
    <row r="1454" spans="1:4">
      <c r="A1454" t="str">
        <f>DICO_Complet!D1453</f>
        <v>originalTransactionData</v>
      </c>
      <c r="B1454" t="str">
        <f>DICO_Complet!E1453</f>
        <v>localDateTime</v>
      </c>
      <c r="C1454" t="str">
        <f t="shared" si="54"/>
        <v>orgnlTrnsctnDt</v>
      </c>
      <c r="D1454" t="str">
        <f t="shared" si="55"/>
        <v>lclDtTm</v>
      </c>
    </row>
    <row r="1455" spans="1:4">
      <c r="A1455" t="str">
        <f>DICO_Complet!D1454</f>
        <v>originalTransactionData</v>
      </c>
      <c r="B1455" t="str">
        <f>DICO_Complet!E1454</f>
        <v>merchantName</v>
      </c>
      <c r="C1455" t="str">
        <f t="shared" si="54"/>
        <v>orgnlTrnsctnDt</v>
      </c>
      <c r="D1455" t="str">
        <f t="shared" si="55"/>
        <v>mrchntNm</v>
      </c>
    </row>
    <row r="1456" spans="1:4">
      <c r="A1456" t="str">
        <f>DICO_Complet!D1455</f>
        <v>originalTransactionData</v>
      </c>
      <c r="B1456" t="str">
        <f>DICO_Complet!E1455</f>
        <v>messageId</v>
      </c>
      <c r="C1456" t="str">
        <f t="shared" si="54"/>
        <v>orgnlTrnsctnDt</v>
      </c>
      <c r="D1456" t="str">
        <f t="shared" si="55"/>
        <v>mssgId</v>
      </c>
    </row>
    <row r="1457" spans="1:4">
      <c r="A1457" t="str">
        <f>DICO_Complet!D1456</f>
        <v>originalTransactionData</v>
      </c>
      <c r="B1457" t="str">
        <f>DICO_Complet!E1456</f>
        <v>originalUniqueIdNetwork</v>
      </c>
      <c r="C1457" t="str">
        <f t="shared" si="54"/>
        <v>orgnlTrnsctnDt</v>
      </c>
      <c r="D1457" t="str">
        <f t="shared" si="55"/>
        <v>orgnlUnqIdNtwrk</v>
      </c>
    </row>
    <row r="1458" spans="1:4">
      <c r="A1458" t="str">
        <f>DICO_Complet!D1457</f>
        <v>originalTransactionData</v>
      </c>
      <c r="B1458" t="str">
        <f>DICO_Complet!E1457</f>
        <v>originalUniqueIdValue</v>
      </c>
      <c r="C1458" t="str">
        <f t="shared" si="54"/>
        <v>orgnlTrnsctnDt</v>
      </c>
      <c r="D1458" t="str">
        <f t="shared" si="55"/>
        <v>orgnlUnqIdVl</v>
      </c>
    </row>
    <row r="1459" spans="1:4">
      <c r="A1459" t="str">
        <f>DICO_Complet!D1458</f>
        <v>originalTransactionData</v>
      </c>
      <c r="B1459" t="str">
        <f>DICO_Complet!E1458</f>
        <v>remoteCommerceAcceptorIdentifier</v>
      </c>
      <c r="C1459" t="str">
        <f t="shared" si="54"/>
        <v>orgnlTrnsctnDt</v>
      </c>
      <c r="D1459" t="str">
        <f t="shared" si="55"/>
        <v>rmtCmmrcAccptrIdntfr</v>
      </c>
    </row>
    <row r="1460" spans="1:4">
      <c r="A1460" t="str">
        <f>DICO_Complet!D1459</f>
        <v>originalTransactionData</v>
      </c>
      <c r="B1460" t="str">
        <f>DICO_Complet!E1459</f>
        <v>responseCode</v>
      </c>
      <c r="C1460" t="str">
        <f t="shared" si="54"/>
        <v>orgnlTrnsctnDt</v>
      </c>
      <c r="D1460" t="str">
        <f t="shared" si="55"/>
        <v>rspnsCd</v>
      </c>
    </row>
    <row r="1461" spans="1:4">
      <c r="A1461" t="str">
        <f>DICO_Complet!D1460</f>
        <v>originalTransactionData</v>
      </c>
      <c r="B1461" t="str">
        <f>DICO_Complet!E1460</f>
        <v>securedRemotePaymentArchitectureResult</v>
      </c>
      <c r="C1461" t="str">
        <f t="shared" si="54"/>
        <v>orgnlTrnsctnDt</v>
      </c>
      <c r="D1461" t="str">
        <f t="shared" si="55"/>
        <v>scrdRmtPmntArchtctrRslt</v>
      </c>
    </row>
    <row r="1462" spans="1:4">
      <c r="A1462" t="str">
        <f>DICO_Complet!D1461</f>
        <v>originalTransactionData</v>
      </c>
      <c r="B1462" t="str">
        <f>DICO_Complet!E1461</f>
        <v>securedRemotePaymentArchitectureResultExtension</v>
      </c>
      <c r="C1462" t="str">
        <f t="shared" si="54"/>
        <v>orgnlTrnsctnDt</v>
      </c>
      <c r="D1462" t="str">
        <f t="shared" si="55"/>
        <v>scrdRmtPmntArchtctrRsltExtnsn</v>
      </c>
    </row>
    <row r="1463" spans="1:4">
      <c r="A1463" t="str">
        <f>DICO_Complet!D1462</f>
        <v>originalTransactionData</v>
      </c>
      <c r="B1463" t="str">
        <f>DICO_Complet!E1462</f>
        <v>serviceCalled</v>
      </c>
      <c r="C1463" t="str">
        <f t="shared" si="54"/>
        <v>orgnlTrnsctnDt</v>
      </c>
      <c r="D1463" t="str">
        <f t="shared" si="55"/>
        <v>srvcClld</v>
      </c>
    </row>
    <row r="1464" spans="1:4">
      <c r="A1464" t="str">
        <f>DICO_Complet!D1463</f>
        <v>originalTransactionData</v>
      </c>
      <c r="B1464" t="str">
        <f>DICO_Complet!E1463</f>
        <v>technicalInfoTransactionUuid</v>
      </c>
      <c r="C1464" t="str">
        <f t="shared" si="54"/>
        <v>orgnlTrnsctnDt</v>
      </c>
      <c r="D1464" t="str">
        <f t="shared" si="55"/>
        <v>tchnclInfTrnsctnUd</v>
      </c>
    </row>
    <row r="1465" spans="1:4">
      <c r="A1465" t="str">
        <f>DICO_Complet!D1464</f>
        <v>originalTransactionData</v>
      </c>
      <c r="B1465" t="str">
        <f>DICO_Complet!E1464</f>
        <v>technicalInfoTransmissionDateTime</v>
      </c>
      <c r="C1465" t="str">
        <f t="shared" si="54"/>
        <v>orgnlTrnsctnDt</v>
      </c>
      <c r="D1465" t="str">
        <f t="shared" si="55"/>
        <v>tchnclInfTrnsmssnDtTm</v>
      </c>
    </row>
    <row r="1466" spans="1:4">
      <c r="A1466" t="str">
        <f>DICO_Complet!D1465</f>
        <v>originalTransactionData</v>
      </c>
      <c r="B1466" t="str">
        <f>DICO_Complet!E1465</f>
        <v>technicalInfoTransmittingServerId</v>
      </c>
      <c r="C1466" t="str">
        <f t="shared" si="54"/>
        <v>orgnlTrnsctnDt</v>
      </c>
      <c r="D1466" t="str">
        <f t="shared" si="55"/>
        <v>tchnclInfTrnsmttngSrvrId</v>
      </c>
    </row>
    <row r="1467" spans="1:4">
      <c r="A1467" t="str">
        <f>DICO_Complet!D1466</f>
        <v>originalTransactionData</v>
      </c>
      <c r="B1467" t="str">
        <f>DICO_Complet!E1466</f>
        <v>threeDsProtocolVersion</v>
      </c>
      <c r="C1467" t="str">
        <f t="shared" si="54"/>
        <v>orgnlTrnsctnDt</v>
      </c>
      <c r="D1467" t="str">
        <f t="shared" si="55"/>
        <v>thrDsPrtclVrsn</v>
      </c>
    </row>
    <row r="1468" spans="1:4">
      <c r="A1468" t="str">
        <f>DICO_Complet!D1467</f>
        <v>originalTransactionData</v>
      </c>
      <c r="B1468" t="str">
        <f>DICO_Complet!E1467</f>
        <v>transactionReference</v>
      </c>
      <c r="C1468" t="str">
        <f t="shared" si="54"/>
        <v>orgnlTrnsctnDt</v>
      </c>
      <c r="D1468" t="str">
        <f t="shared" si="55"/>
        <v>trnsctnRfrnc</v>
      </c>
    </row>
    <row r="1469" spans="1:4">
      <c r="A1469" t="str">
        <f>DICO_Complet!D1468</f>
        <v>originalTransactionData</v>
      </c>
      <c r="B1469" t="str">
        <f>DICO_Complet!E1468</f>
        <v>transmissionGmtDateTime</v>
      </c>
      <c r="C1469" t="str">
        <f t="shared" si="54"/>
        <v>orgnlTrnsctnDt</v>
      </c>
      <c r="D1469" t="str">
        <f t="shared" si="55"/>
        <v>trnsmssnGmtDtTm</v>
      </c>
    </row>
    <row r="1470" spans="1:4">
      <c r="A1470" t="str">
        <f>DICO_Complet!D1469</f>
        <v>recipientContactData</v>
      </c>
      <c r="B1470" t="str">
        <f>DICO_Complet!E1469</f>
        <v>communicationChannel</v>
      </c>
      <c r="C1470" t="str">
        <f t="shared" si="54"/>
        <v>rcpntCntctDt</v>
      </c>
      <c r="D1470" t="str">
        <f t="shared" si="55"/>
        <v>cmmnctnChnnl</v>
      </c>
    </row>
    <row r="1471" spans="1:4">
      <c r="A1471" t="str">
        <f>DICO_Complet!D1470</f>
        <v>recipientContactData</v>
      </c>
      <c r="B1471" t="str">
        <f>DICO_Complet!E1470</f>
        <v>contactData</v>
      </c>
      <c r="C1471" t="str">
        <f t="shared" si="54"/>
        <v>rcpntCntctDt</v>
      </c>
      <c r="D1471" t="str">
        <f t="shared" si="55"/>
        <v>cntctDt</v>
      </c>
    </row>
    <row r="1472" spans="1:4">
      <c r="A1472" t="str">
        <f>DICO_Complet!D1471</f>
        <v>recipientContactData</v>
      </c>
      <c r="B1472" t="str">
        <f>DICO_Complet!E1471</f>
        <v>numberOfSentPages</v>
      </c>
      <c r="C1472" t="str">
        <f t="shared" si="54"/>
        <v>rcpntCntctDt</v>
      </c>
      <c r="D1472" t="str">
        <f t="shared" si="55"/>
        <v>nmbrOfSntPgs</v>
      </c>
    </row>
    <row r="1473" spans="1:4">
      <c r="A1473" t="str">
        <f>DICO_Complet!D1472</f>
        <v>remittanceData</v>
      </c>
      <c r="B1473" t="str">
        <f>DICO_Complet!E1472</f>
        <v>amountOfCancelledTransactionsWithDeferredCleaning</v>
      </c>
      <c r="C1473" t="str">
        <f t="shared" si="54"/>
        <v>rmttncDt</v>
      </c>
      <c r="D1473" t="str">
        <f t="shared" si="55"/>
        <v>amntOfCnclldTrnsctnsWthDfrrdClnng</v>
      </c>
    </row>
    <row r="1474" spans="1:4">
      <c r="A1474" t="str">
        <f>DICO_Complet!D1473</f>
        <v>remittanceData</v>
      </c>
      <c r="B1474" t="str">
        <f>DICO_Complet!E1473</f>
        <v>batchAmountOfCancelledTransactionsWithDeferredCleaning</v>
      </c>
      <c r="C1474" t="str">
        <f t="shared" si="54"/>
        <v>rmttncDt</v>
      </c>
      <c r="D1474" t="str">
        <f t="shared" si="55"/>
        <v>btchAmntOfCnclldTrnsctnsWthDfrrdClnng</v>
      </c>
    </row>
    <row r="1475" spans="1:4">
      <c r="A1475" t="str">
        <f>DICO_Complet!D1474</f>
        <v>remittanceData</v>
      </c>
      <c r="B1475" t="str">
        <f>DICO_Complet!E1474</f>
        <v>batchFileIdentification</v>
      </c>
      <c r="C1475" t="str">
        <f t="shared" si="54"/>
        <v>rmttncDt</v>
      </c>
      <c r="D1475" t="str">
        <f t="shared" si="55"/>
        <v>btchFlIdntfctn</v>
      </c>
    </row>
    <row r="1476" spans="1:4">
      <c r="A1476" t="str">
        <f>DICO_Complet!D1475</f>
        <v>remittanceData</v>
      </c>
      <c r="B1476" t="str">
        <f>DICO_Complet!E1475</f>
        <v>batchIdAssignedByCollectorSystem</v>
      </c>
      <c r="C1476" t="str">
        <f t="shared" si="54"/>
        <v>rmttncDt</v>
      </c>
      <c r="D1476" t="str">
        <f t="shared" si="55"/>
        <v>btchIdAssgndBCllctrSstm</v>
      </c>
    </row>
    <row r="1477" spans="1:4">
      <c r="A1477" t="str">
        <f>DICO_Complet!D1476</f>
        <v>remittanceData</v>
      </c>
      <c r="B1477" t="str">
        <f>DICO_Complet!E1476</f>
        <v>batchNumberOfcancelledTransactionsWithDeferredCleaning</v>
      </c>
      <c r="C1477" t="str">
        <f t="shared" ref="C1477:C1540" si="56">LEFT(A1477,1)&amp;SUBSTITUTE(SUBSTITUTE(SUBSTITUTE(SUBSTITUTE(SUBSTITUTE(SUBSTITUTE(SUBSTITUTE(RIGHT(A1477,LEN(A1477)-1),"a"," "),"e"," "),"i"," "),"o"," "),"u"," "),"y"," ")," ","")</f>
        <v>rmttncDt</v>
      </c>
      <c r="D1477" t="str">
        <f t="shared" ref="D1477:D1540" si="57">LEFT(B1477,1)&amp;SUBSTITUTE(SUBSTITUTE(SUBSTITUTE(SUBSTITUTE(SUBSTITUTE(SUBSTITUTE(SUBSTITUTE(RIGHT(B1477,LEN(B1477)-1),"a"," "),"e"," "),"i"," "),"o"," "),"u"," "),"y"," ")," ","")</f>
        <v>btchNmbrOfcnclldTrnsctnsWthDfrrdClnng</v>
      </c>
    </row>
    <row r="1478" spans="1:4">
      <c r="A1478" t="str">
        <f>DICO_Complet!D1477</f>
        <v>remittanceData</v>
      </c>
      <c r="B1478" t="str">
        <f>DICO_Complet!E1477</f>
        <v>batchNumberOfMessagesInTheFile</v>
      </c>
      <c r="C1478" t="str">
        <f t="shared" si="56"/>
        <v>rmttncDt</v>
      </c>
      <c r="D1478" t="str">
        <f t="shared" si="57"/>
        <v>btchNmbrOfMssgsInThFl</v>
      </c>
    </row>
    <row r="1479" spans="1:4">
      <c r="A1479" t="str">
        <f>DICO_Complet!D1478</f>
        <v>remittanceData</v>
      </c>
      <c r="B1479" t="str">
        <f>DICO_Complet!E1478</f>
        <v>batchNumberOfMessagesReceivedByCollectorSystem</v>
      </c>
      <c r="C1479" t="str">
        <f t="shared" si="56"/>
        <v>rmttncDt</v>
      </c>
      <c r="D1479" t="str">
        <f t="shared" si="57"/>
        <v>btchNmbrOfMssgsRcvdBCllctrSstm</v>
      </c>
    </row>
    <row r="1480" spans="1:4">
      <c r="A1480" t="str">
        <f>DICO_Complet!D1479</f>
        <v>remittanceData</v>
      </c>
      <c r="B1480" t="str">
        <f>DICO_Complet!E1479</f>
        <v>calculatedValueDate</v>
      </c>
      <c r="C1480" t="str">
        <f t="shared" si="56"/>
        <v>rmttncDt</v>
      </c>
      <c r="D1480" t="str">
        <f t="shared" si="57"/>
        <v>clcltdVlDt</v>
      </c>
    </row>
    <row r="1481" spans="1:4">
      <c r="A1481" t="str">
        <f>DICO_Complet!D1480</f>
        <v>remittanceData</v>
      </c>
      <c r="B1481" t="str">
        <f>DICO_Complet!E1480</f>
        <v>captureErrorCode</v>
      </c>
      <c r="C1481" t="str">
        <f t="shared" si="56"/>
        <v>rmttncDt</v>
      </c>
      <c r="D1481" t="str">
        <f t="shared" si="57"/>
        <v>cptrErrrCd</v>
      </c>
    </row>
    <row r="1482" spans="1:4">
      <c r="A1482" t="str">
        <f>DICO_Complet!D1481</f>
        <v>remittanceData</v>
      </c>
      <c r="B1482" t="str">
        <f>DICO_Complet!E1481</f>
        <v>captureErrorNumberOfRelevantField</v>
      </c>
      <c r="C1482" t="str">
        <f t="shared" si="56"/>
        <v>rmttncDt</v>
      </c>
      <c r="D1482" t="str">
        <f t="shared" si="57"/>
        <v>cptrErrrNmbrOfRlvntFld</v>
      </c>
    </row>
    <row r="1483" spans="1:4">
      <c r="A1483" t="str">
        <f>DICO_Complet!D1482</f>
        <v>remittanceData</v>
      </c>
      <c r="B1483" t="str">
        <f>DICO_Complet!E1482</f>
        <v>captureErrorTypeOfRelevantField</v>
      </c>
      <c r="C1483" t="str">
        <f t="shared" si="56"/>
        <v>rmttncDt</v>
      </c>
      <c r="D1483" t="str">
        <f t="shared" si="57"/>
        <v>cptrErrrTpOfRlvntFld</v>
      </c>
    </row>
    <row r="1484" spans="1:4">
      <c r="A1484" t="str">
        <f>DICO_Complet!D1483</f>
        <v>remittanceData</v>
      </c>
      <c r="B1484" t="str">
        <f>DICO_Complet!E1483</f>
        <v>captureRejectedTransactionsCounter</v>
      </c>
      <c r="C1484" t="str">
        <f t="shared" si="56"/>
        <v>rmttncDt</v>
      </c>
      <c r="D1484" t="str">
        <f t="shared" si="57"/>
        <v>cptrRjctdTrnsctnsCntr</v>
      </c>
    </row>
    <row r="1485" spans="1:4">
      <c r="A1485" t="str">
        <f>DICO_Complet!D1484</f>
        <v>remittanceData</v>
      </c>
      <c r="B1485" t="str">
        <f>DICO_Complet!E1484</f>
        <v>captureRemittanceId</v>
      </c>
      <c r="C1485" t="str">
        <f t="shared" si="56"/>
        <v>rmttncDt</v>
      </c>
      <c r="D1485" t="str">
        <f t="shared" si="57"/>
        <v>cptrRmttncId</v>
      </c>
    </row>
    <row r="1486" spans="1:4">
      <c r="A1486" t="str">
        <f>DICO_Complet!D1485</f>
        <v>remittanceData</v>
      </c>
      <c r="B1486" t="str">
        <f>DICO_Complet!E1485</f>
        <v>clearingTempoRegisteredId</v>
      </c>
      <c r="C1486" t="str">
        <f t="shared" si="56"/>
        <v>rmttncDt</v>
      </c>
      <c r="D1486" t="str">
        <f t="shared" si="57"/>
        <v>clrngTmpRgstrdId</v>
      </c>
    </row>
    <row r="1487" spans="1:4">
      <c r="A1487" t="str">
        <f>DICO_Complet!D1486</f>
        <v>remittanceData</v>
      </c>
      <c r="B1487" t="str">
        <f>DICO_Complet!E1486</f>
        <v>countryReferenceExchangeStatus</v>
      </c>
      <c r="C1487" t="str">
        <f t="shared" si="56"/>
        <v>rmttncDt</v>
      </c>
      <c r="D1487" t="str">
        <f t="shared" si="57"/>
        <v>cntrRfrncExchngStts</v>
      </c>
    </row>
    <row r="1488" spans="1:4">
      <c r="A1488" t="str">
        <f>DICO_Complet!D1487</f>
        <v>remittanceData</v>
      </c>
      <c r="B1488" t="str">
        <f>DICO_Complet!E1487</f>
        <v>creditsAmount</v>
      </c>
      <c r="C1488" t="str">
        <f t="shared" si="56"/>
        <v>rmttncDt</v>
      </c>
      <c r="D1488" t="str">
        <f t="shared" si="57"/>
        <v>crdtsAmnt</v>
      </c>
    </row>
    <row r="1489" spans="1:4">
      <c r="A1489" t="str">
        <f>DICO_Complet!D1488</f>
        <v>remittanceData</v>
      </c>
      <c r="B1489" t="str">
        <f>DICO_Complet!E1488</f>
        <v>creditsNumber</v>
      </c>
      <c r="C1489" t="str">
        <f t="shared" si="56"/>
        <v>rmttncDt</v>
      </c>
      <c r="D1489" t="str">
        <f t="shared" si="57"/>
        <v>crdtsNmbr</v>
      </c>
    </row>
    <row r="1490" spans="1:4">
      <c r="A1490" t="str">
        <f>DICO_Complet!D1489</f>
        <v>remittanceData</v>
      </c>
      <c r="B1490" t="str">
        <f>DICO_Complet!E1489</f>
        <v>creditTotalAmount</v>
      </c>
      <c r="C1490" t="str">
        <f t="shared" si="56"/>
        <v>rmttncDt</v>
      </c>
      <c r="D1490" t="str">
        <f t="shared" si="57"/>
        <v>crdtTtlAmnt</v>
      </c>
    </row>
    <row r="1491" spans="1:4">
      <c r="A1491" t="str">
        <f>DICO_Complet!D1490</f>
        <v>remittanceData</v>
      </c>
      <c r="B1491" t="str">
        <f>DICO_Complet!E1490</f>
        <v>currencyReferenceExchangeStatus</v>
      </c>
      <c r="C1491" t="str">
        <f t="shared" si="56"/>
        <v>rmttncDt</v>
      </c>
      <c r="D1491" t="str">
        <f t="shared" si="57"/>
        <v>crrncRfrncExchngStts</v>
      </c>
    </row>
    <row r="1492" spans="1:4">
      <c r="A1492" t="str">
        <f>DICO_Complet!D1491</f>
        <v>remittanceData</v>
      </c>
      <c r="B1492" t="str">
        <f>DICO_Complet!E1491</f>
        <v>debitsAmount</v>
      </c>
      <c r="C1492" t="str">
        <f t="shared" si="56"/>
        <v>rmttncDt</v>
      </c>
      <c r="D1492" t="str">
        <f t="shared" si="57"/>
        <v>dbtsAmnt</v>
      </c>
    </row>
    <row r="1493" spans="1:4">
      <c r="A1493" t="str">
        <f>DICO_Complet!D1492</f>
        <v>remittanceData</v>
      </c>
      <c r="B1493" t="str">
        <f>DICO_Complet!E1492</f>
        <v>debitsNumber</v>
      </c>
      <c r="C1493" t="str">
        <f t="shared" si="56"/>
        <v>rmttncDt</v>
      </c>
      <c r="D1493" t="str">
        <f t="shared" si="57"/>
        <v>dbtsNmbr</v>
      </c>
    </row>
    <row r="1494" spans="1:4">
      <c r="A1494" t="str">
        <f>DICO_Complet!D1493</f>
        <v>remittanceData</v>
      </c>
      <c r="B1494" t="str">
        <f>DICO_Complet!E1493</f>
        <v>debitsReversalAmount</v>
      </c>
      <c r="C1494" t="str">
        <f t="shared" si="56"/>
        <v>rmttncDt</v>
      </c>
      <c r="D1494" t="str">
        <f t="shared" si="57"/>
        <v>dbtsRvrslAmnt</v>
      </c>
    </row>
    <row r="1495" spans="1:4">
      <c r="A1495" t="str">
        <f>DICO_Complet!D1494</f>
        <v>remittanceData</v>
      </c>
      <c r="B1495" t="str">
        <f>DICO_Complet!E1494</f>
        <v>debitsReversalNumber</v>
      </c>
      <c r="C1495" t="str">
        <f t="shared" si="56"/>
        <v>rmttncDt</v>
      </c>
      <c r="D1495" t="str">
        <f t="shared" si="57"/>
        <v>dbtsRvrslNmbr</v>
      </c>
    </row>
    <row r="1496" spans="1:4">
      <c r="A1496" t="str">
        <f>DICO_Complet!D1495</f>
        <v>remittanceData</v>
      </c>
      <c r="B1496" t="str">
        <f>DICO_Complet!E1495</f>
        <v>debitsReversalTotalAmount</v>
      </c>
      <c r="C1496" t="str">
        <f t="shared" si="56"/>
        <v>rmttncDt</v>
      </c>
      <c r="D1496" t="str">
        <f t="shared" si="57"/>
        <v>dbtsRvrslTtlAmnt</v>
      </c>
    </row>
    <row r="1497" spans="1:4">
      <c r="A1497" t="str">
        <f>DICO_Complet!D1496</f>
        <v>remittanceData</v>
      </c>
      <c r="B1497" t="str">
        <f>DICO_Complet!E1496</f>
        <v>debitsReversalTotalNumber</v>
      </c>
      <c r="C1497" t="str">
        <f t="shared" si="56"/>
        <v>rmttncDt</v>
      </c>
      <c r="D1497" t="str">
        <f t="shared" si="57"/>
        <v>dbtsRvrslTtlNmbr</v>
      </c>
    </row>
    <row r="1498" spans="1:4">
      <c r="A1498" t="str">
        <f>DICO_Complet!D1497</f>
        <v>remittanceData</v>
      </c>
      <c r="B1498" t="str">
        <f>DICO_Complet!E1497</f>
        <v>debitsWithDeferredClearingAmount</v>
      </c>
      <c r="C1498" t="str">
        <f t="shared" si="56"/>
        <v>rmttncDt</v>
      </c>
      <c r="D1498" t="str">
        <f t="shared" si="57"/>
        <v>dbtsWthDfrrdClrngAmnt</v>
      </c>
    </row>
    <row r="1499" spans="1:4">
      <c r="A1499" t="str">
        <f>DICO_Complet!D1498</f>
        <v>remittanceData</v>
      </c>
      <c r="B1499" t="str">
        <f>DICO_Complet!E1498</f>
        <v>debitsWithDeferredClearingNumber</v>
      </c>
      <c r="C1499" t="str">
        <f t="shared" si="56"/>
        <v>rmttncDt</v>
      </c>
      <c r="D1499" t="str">
        <f t="shared" si="57"/>
        <v>dbtsWthDfrrdClrngNmbr</v>
      </c>
    </row>
    <row r="1500" spans="1:4">
      <c r="A1500" t="str">
        <f>DICO_Complet!D1499</f>
        <v>remittanceData</v>
      </c>
      <c r="B1500" t="str">
        <f>DICO_Complet!E1499</f>
        <v>debitsWithDonationAmount</v>
      </c>
      <c r="C1500" t="str">
        <f t="shared" si="56"/>
        <v>rmttncDt</v>
      </c>
      <c r="D1500" t="str">
        <f t="shared" si="57"/>
        <v>dbtsWthDntnAmnt</v>
      </c>
    </row>
    <row r="1501" spans="1:4">
      <c r="A1501" t="str">
        <f>DICO_Complet!D1500</f>
        <v>remittanceData</v>
      </c>
      <c r="B1501" t="str">
        <f>DICO_Complet!E1500</f>
        <v>debitsWithDonationNumber</v>
      </c>
      <c r="C1501" t="str">
        <f t="shared" si="56"/>
        <v>rmttncDt</v>
      </c>
      <c r="D1501" t="str">
        <f t="shared" si="57"/>
        <v>dbtsWthDntnNmbr</v>
      </c>
    </row>
    <row r="1502" spans="1:4">
      <c r="A1502" t="str">
        <f>DICO_Complet!D1501</f>
        <v>remittanceData</v>
      </c>
      <c r="B1502" t="str">
        <f>DICO_Complet!E1501</f>
        <v>debitsWithTipAmount</v>
      </c>
      <c r="C1502" t="str">
        <f t="shared" si="56"/>
        <v>rmttncDt</v>
      </c>
      <c r="D1502" t="str">
        <f t="shared" si="57"/>
        <v>dbtsWthTpAmnt</v>
      </c>
    </row>
    <row r="1503" spans="1:4">
      <c r="A1503" t="str">
        <f>DICO_Complet!D1502</f>
        <v>remittanceData</v>
      </c>
      <c r="B1503" t="str">
        <f>DICO_Complet!E1502</f>
        <v>debitsWithTipNumber</v>
      </c>
      <c r="C1503" t="str">
        <f t="shared" si="56"/>
        <v>rmttncDt</v>
      </c>
      <c r="D1503" t="str">
        <f t="shared" si="57"/>
        <v>dbtsWthTpNmbr</v>
      </c>
    </row>
    <row r="1504" spans="1:4">
      <c r="A1504" t="str">
        <f>DICO_Complet!D1503</f>
        <v>remittanceData</v>
      </c>
      <c r="B1504" t="str">
        <f>DICO_Complet!E1503</f>
        <v>debitTotalAmount</v>
      </c>
      <c r="C1504" t="str">
        <f t="shared" si="56"/>
        <v>rmttncDt</v>
      </c>
      <c r="D1504" t="str">
        <f t="shared" si="57"/>
        <v>dbtTtlAmnt</v>
      </c>
    </row>
    <row r="1505" spans="1:4">
      <c r="A1505" t="str">
        <f>DICO_Complet!D1504</f>
        <v>remittanceData</v>
      </c>
      <c r="B1505" t="str">
        <f>DICO_Complet!E1504</f>
        <v>discardedTransactionsCounter</v>
      </c>
      <c r="C1505" t="str">
        <f t="shared" si="56"/>
        <v>rmttncDt</v>
      </c>
      <c r="D1505" t="str">
        <f t="shared" si="57"/>
        <v>dscrddTrnsctnsCntr</v>
      </c>
    </row>
    <row r="1506" spans="1:4">
      <c r="A1506" t="str">
        <f>DICO_Complet!D1505</f>
        <v>remittanceData</v>
      </c>
      <c r="B1506" t="str">
        <f>DICO_Complet!E1505</f>
        <v>estimatedValueDate</v>
      </c>
      <c r="C1506" t="str">
        <f t="shared" si="56"/>
        <v>rmttncDt</v>
      </c>
      <c r="D1506" t="str">
        <f t="shared" si="57"/>
        <v>estmtdVlDt</v>
      </c>
    </row>
    <row r="1507" spans="1:4">
      <c r="A1507" t="str">
        <f>DICO_Complet!D1506</f>
        <v>remittanceData</v>
      </c>
      <c r="B1507" t="str">
        <f>DICO_Complet!E1506</f>
        <v>grossAmount</v>
      </c>
      <c r="C1507" t="str">
        <f t="shared" si="56"/>
        <v>rmttncDt</v>
      </c>
      <c r="D1507" t="str">
        <f t="shared" si="57"/>
        <v>grssAmnt</v>
      </c>
    </row>
    <row r="1508" spans="1:4">
      <c r="A1508" t="str">
        <f>DICO_Complet!D1507</f>
        <v>remittanceData</v>
      </c>
      <c r="B1508" t="str">
        <f>DICO_Complet!E1507</f>
        <v>includedPreClearingDateTime</v>
      </c>
      <c r="C1508" t="str">
        <f t="shared" si="56"/>
        <v>rmttncDt</v>
      </c>
      <c r="D1508" t="str">
        <f t="shared" si="57"/>
        <v>inclddPrClrngDtTm</v>
      </c>
    </row>
    <row r="1509" spans="1:4">
      <c r="A1509" t="str">
        <f>DICO_Complet!D1508</f>
        <v>remittanceData</v>
      </c>
      <c r="B1509" t="str">
        <f>DICO_Complet!E1508</f>
        <v>institutionReferenceExchangeStatus</v>
      </c>
      <c r="C1509" t="str">
        <f t="shared" si="56"/>
        <v>rmttncDt</v>
      </c>
      <c r="D1509" t="str">
        <f t="shared" si="57"/>
        <v>instttnRfrncExchngStts</v>
      </c>
    </row>
    <row r="1510" spans="1:4">
      <c r="A1510" t="str">
        <f>DICO_Complet!D1509</f>
        <v>remittanceData</v>
      </c>
      <c r="B1510" t="str">
        <f>DICO_Complet!E1509</f>
        <v>localDateTime</v>
      </c>
      <c r="C1510" t="str">
        <f t="shared" si="56"/>
        <v>rmttncDt</v>
      </c>
      <c r="D1510" t="str">
        <f t="shared" si="57"/>
        <v>lclDtTm</v>
      </c>
    </row>
    <row r="1511" spans="1:4">
      <c r="A1511" t="str">
        <f>DICO_Complet!D1510</f>
        <v>remittanceData</v>
      </c>
      <c r="B1511" t="str">
        <f>DICO_Complet!E1510</f>
        <v>merchantReferenceExchangeStatus</v>
      </c>
      <c r="C1511" t="str">
        <f t="shared" si="56"/>
        <v>rmttncDt</v>
      </c>
      <c r="D1511" t="str">
        <f t="shared" si="57"/>
        <v>mrchntRfrncExchngStts</v>
      </c>
    </row>
    <row r="1512" spans="1:4">
      <c r="A1512" t="str">
        <f>DICO_Complet!D1511</f>
        <v>remittanceData</v>
      </c>
      <c r="B1512" t="str">
        <f>DICO_Complet!E1511</f>
        <v>merchantRemittanceNumber</v>
      </c>
      <c r="C1512" t="str">
        <f t="shared" si="56"/>
        <v>rmttncDt</v>
      </c>
      <c r="D1512" t="str">
        <f t="shared" si="57"/>
        <v>mrchntRmttncNmbr</v>
      </c>
    </row>
    <row r="1513" spans="1:4">
      <c r="A1513" t="str">
        <f>DICO_Complet!D1512</f>
        <v>remittanceData</v>
      </c>
      <c r="B1513" t="str">
        <f>DICO_Complet!E1512</f>
        <v>mostRecentTransactionDateTime</v>
      </c>
      <c r="C1513" t="str">
        <f t="shared" si="56"/>
        <v>rmttncDt</v>
      </c>
      <c r="D1513" t="str">
        <f t="shared" si="57"/>
        <v>mstRcntTrnsctnDtTm</v>
      </c>
    </row>
    <row r="1514" spans="1:4">
      <c r="A1514" t="str">
        <f>DICO_Complet!D1513</f>
        <v>remittanceData</v>
      </c>
      <c r="B1514" t="str">
        <f>DICO_Complet!E1513</f>
        <v>nonCompletedDebitsNumber</v>
      </c>
      <c r="C1514" t="str">
        <f t="shared" si="56"/>
        <v>rmttncDt</v>
      </c>
      <c r="D1514" t="str">
        <f t="shared" si="57"/>
        <v>nnCmpltdDbtsNmbr</v>
      </c>
    </row>
    <row r="1515" spans="1:4">
      <c r="A1515" t="str">
        <f>DICO_Complet!D1514</f>
        <v>remittanceData</v>
      </c>
      <c r="B1515" t="str">
        <f>DICO_Complet!E1514</f>
        <v>numberOfcancelledTransactionsWithDeferredCleaning</v>
      </c>
      <c r="C1515" t="str">
        <f t="shared" si="56"/>
        <v>rmttncDt</v>
      </c>
      <c r="D1515" t="str">
        <f t="shared" si="57"/>
        <v>nmbrOfcnclldTrnsctnsWthDfrrdClnng</v>
      </c>
    </row>
    <row r="1516" spans="1:4">
      <c r="A1516" t="str">
        <f>DICO_Complet!D1515</f>
        <v>remittanceData</v>
      </c>
      <c r="B1516" t="str">
        <f>DICO_Complet!E1515</f>
        <v>numberOfMessagesReceivedByCollectorSystem</v>
      </c>
      <c r="C1516" t="str">
        <f t="shared" si="56"/>
        <v>rmttncDt</v>
      </c>
      <c r="D1516" t="str">
        <f t="shared" si="57"/>
        <v>nmbrOfMssgsRcvdBCllctrSstm</v>
      </c>
    </row>
    <row r="1517" spans="1:4">
      <c r="A1517" t="str">
        <f>DICO_Complet!D1516</f>
        <v>remittanceData</v>
      </c>
      <c r="B1517" t="str">
        <f>DICO_Complet!E1516</f>
        <v>numberOfNonCompletedTransactions</v>
      </c>
      <c r="C1517" t="str">
        <f t="shared" si="56"/>
        <v>rmttncDt</v>
      </c>
      <c r="D1517" t="str">
        <f t="shared" si="57"/>
        <v>nmbrOfNnCmpltdTrnsctns</v>
      </c>
    </row>
    <row r="1518" spans="1:4">
      <c r="A1518" t="str">
        <f>DICO_Complet!D1517</f>
        <v>remittanceData</v>
      </c>
      <c r="B1518" t="str">
        <f>DICO_Complet!E1517</f>
        <v>preclearingRejectedTransactionsCounter</v>
      </c>
      <c r="C1518" t="str">
        <f t="shared" si="56"/>
        <v>rmttncDt</v>
      </c>
      <c r="D1518" t="str">
        <f t="shared" si="57"/>
        <v>prclrngRjctdTrnsctnsCntr</v>
      </c>
    </row>
    <row r="1519" spans="1:4">
      <c r="A1519" t="str">
        <f>DICO_Complet!D1518</f>
        <v>remittanceData</v>
      </c>
      <c r="B1519" t="str">
        <f>DICO_Complet!E1518</f>
        <v>reconciliationCode</v>
      </c>
      <c r="C1519" t="str">
        <f t="shared" si="56"/>
        <v>rmttncDt</v>
      </c>
      <c r="D1519" t="str">
        <f t="shared" si="57"/>
        <v>rcncltnCd</v>
      </c>
    </row>
    <row r="1520" spans="1:4">
      <c r="A1520" t="str">
        <f>DICO_Complet!D1519</f>
        <v>remittanceData</v>
      </c>
      <c r="B1520" t="str">
        <f>DICO_Complet!E1519</f>
        <v>remittanceFinalStatus</v>
      </c>
      <c r="C1520" t="str">
        <f t="shared" si="56"/>
        <v>rmttncDt</v>
      </c>
      <c r="D1520" t="str">
        <f t="shared" si="57"/>
        <v>rmttncFnlStts</v>
      </c>
    </row>
    <row r="1521" spans="1:4">
      <c r="A1521" t="str">
        <f>DICO_Complet!D1520</f>
        <v>remittanceData</v>
      </c>
      <c r="B1521" t="str">
        <f>DICO_Complet!E1520</f>
        <v>remitterGroupingIdentifier</v>
      </c>
      <c r="C1521" t="str">
        <f t="shared" si="56"/>
        <v>rmttncDt</v>
      </c>
      <c r="D1521" t="str">
        <f t="shared" si="57"/>
        <v>rmttrGrpngIdntfr</v>
      </c>
    </row>
    <row r="1522" spans="1:4">
      <c r="A1522" t="str">
        <f>DICO_Complet!D1521</f>
        <v>remittanceData</v>
      </c>
      <c r="B1522" t="str">
        <f>DICO_Complet!E1521</f>
        <v>sequentialNumber</v>
      </c>
      <c r="C1522" t="str">
        <f t="shared" si="56"/>
        <v>rmttncDt</v>
      </c>
      <c r="D1522" t="str">
        <f t="shared" si="57"/>
        <v>sqntlNmbr</v>
      </c>
    </row>
    <row r="1523" spans="1:4">
      <c r="A1523" t="str">
        <f>DICO_Complet!D1522</f>
        <v>remittanceData</v>
      </c>
      <c r="B1523" t="str">
        <f>DICO_Complet!E1522</f>
        <v>stampingReference</v>
      </c>
      <c r="C1523" t="str">
        <f t="shared" si="56"/>
        <v>rmttncDt</v>
      </c>
      <c r="D1523" t="str">
        <f t="shared" si="57"/>
        <v>stmpngRfrnc</v>
      </c>
    </row>
    <row r="1524" spans="1:4">
      <c r="A1524" t="str">
        <f>DICO_Complet!D1523</f>
        <v>remittanceData</v>
      </c>
      <c r="B1524" t="str">
        <f>DICO_Complet!E1523</f>
        <v>suspendedTransactionsCounter</v>
      </c>
      <c r="C1524" t="str">
        <f t="shared" si="56"/>
        <v>rmttncDt</v>
      </c>
      <c r="D1524" t="str">
        <f t="shared" si="57"/>
        <v>sspnddTrnsctnsCntr</v>
      </c>
    </row>
    <row r="1525" spans="1:4">
      <c r="A1525" t="str">
        <f>DICO_Complet!D1524</f>
        <v>remittanceData</v>
      </c>
      <c r="B1525" t="str">
        <f>DICO_Complet!E1524</f>
        <v>totalDonationAmount</v>
      </c>
      <c r="C1525" t="str">
        <f t="shared" si="56"/>
        <v>rmttncDt</v>
      </c>
      <c r="D1525" t="str">
        <f t="shared" si="57"/>
        <v>ttlDntnAmnt</v>
      </c>
    </row>
    <row r="1526" spans="1:4">
      <c r="A1526" t="str">
        <f>DICO_Complet!D1525</f>
        <v>remittanceData</v>
      </c>
      <c r="B1526" t="str">
        <f>DICO_Complet!E1525</f>
        <v>totalTipAmount</v>
      </c>
      <c r="C1526" t="str">
        <f t="shared" si="56"/>
        <v>rmttncDt</v>
      </c>
      <c r="D1526" t="str">
        <f t="shared" si="57"/>
        <v>ttlTpAmnt</v>
      </c>
    </row>
    <row r="1527" spans="1:4">
      <c r="A1527" t="str">
        <f>DICO_Complet!D1526</f>
        <v>remittanceData</v>
      </c>
      <c r="B1527" t="str">
        <f>DICO_Complet!E1526</f>
        <v>transactionsCounter</v>
      </c>
      <c r="C1527" t="str">
        <f t="shared" si="56"/>
        <v>rmttncDt</v>
      </c>
      <c r="D1527" t="str">
        <f t="shared" si="57"/>
        <v>trnsctnsCntr</v>
      </c>
    </row>
    <row r="1528" spans="1:4">
      <c r="A1528" t="str">
        <f>DICO_Complet!D1527</f>
        <v>remittanceData</v>
      </c>
      <c r="B1528" t="str">
        <f>DICO_Complet!E1527</f>
        <v>validatedTransactionsCounter</v>
      </c>
      <c r="C1528" t="str">
        <f t="shared" si="56"/>
        <v>rmttncDt</v>
      </c>
      <c r="D1528" t="str">
        <f t="shared" si="57"/>
        <v>vldtdTrnsctnsCntr</v>
      </c>
    </row>
    <row r="1529" spans="1:4">
      <c r="A1529" t="str">
        <f>DICO_Complet!D1528</f>
        <v>response</v>
      </c>
      <c r="B1529" t="str">
        <f>DICO_Complet!E1528</f>
        <v>authorisationCode</v>
      </c>
      <c r="C1529" t="str">
        <f t="shared" si="56"/>
        <v>rspns</v>
      </c>
      <c r="D1529" t="str">
        <f t="shared" si="57"/>
        <v>athrstnCd</v>
      </c>
    </row>
    <row r="1530" spans="1:4">
      <c r="A1530" t="str">
        <f>DICO_Complet!D1529</f>
        <v>response</v>
      </c>
      <c r="B1530" t="str">
        <f>DICO_Complet!E1529</f>
        <v>responseCode</v>
      </c>
      <c r="C1530" t="str">
        <f t="shared" si="56"/>
        <v>rspns</v>
      </c>
      <c r="D1530" t="str">
        <f t="shared" si="57"/>
        <v>rspnsCd</v>
      </c>
    </row>
    <row r="1531" spans="1:4">
      <c r="A1531" t="str">
        <f>DICO_Complet!D1530</f>
        <v>response</v>
      </c>
      <c r="B1531" t="str">
        <f>DICO_Complet!E1530</f>
        <v>responseDateTime</v>
      </c>
      <c r="C1531" t="str">
        <f t="shared" si="56"/>
        <v>rspns</v>
      </c>
      <c r="D1531" t="str">
        <f t="shared" si="57"/>
        <v>rspnsDtTm</v>
      </c>
    </row>
    <row r="1532" spans="1:4">
      <c r="A1532" t="str">
        <f>DICO_Complet!D1531</f>
        <v>response</v>
      </c>
      <c r="B1532" t="str">
        <f>DICO_Complet!E1531</f>
        <v>reversalReason</v>
      </c>
      <c r="C1532" t="str">
        <f t="shared" si="56"/>
        <v>rspns</v>
      </c>
      <c r="D1532" t="str">
        <f t="shared" si="57"/>
        <v>rvrslRsn</v>
      </c>
    </row>
    <row r="1533" spans="1:4">
      <c r="A1533" t="str">
        <f>DICO_Complet!D1532</f>
        <v>response</v>
      </c>
      <c r="B1533" t="str">
        <f>DICO_Complet!E1532</f>
        <v>storedResponseCode</v>
      </c>
      <c r="C1533" t="str">
        <f t="shared" si="56"/>
        <v>rspns</v>
      </c>
      <c r="D1533" t="str">
        <f t="shared" si="57"/>
        <v>strdRspnsCd</v>
      </c>
    </row>
    <row r="1534" spans="1:4">
      <c r="A1534" t="str">
        <f>DICO_Complet!D1533</f>
        <v>response</v>
      </c>
      <c r="B1534" t="str">
        <f>DICO_Complet!E1533</f>
        <v>transactionWarningCode</v>
      </c>
      <c r="C1534" t="str">
        <f t="shared" si="56"/>
        <v>rspns</v>
      </c>
      <c r="D1534" t="str">
        <f t="shared" si="57"/>
        <v>trnsctnWrnngCd</v>
      </c>
    </row>
    <row r="1535" spans="1:4">
      <c r="A1535" t="str">
        <f>DICO_Complet!D1534</f>
        <v>schemeFees</v>
      </c>
      <c r="B1535" t="str">
        <f>DICO_Complet!E1534</f>
        <v>schemeFeesDetails</v>
      </c>
      <c r="C1535" t="str">
        <f t="shared" si="56"/>
        <v>schmFs</v>
      </c>
      <c r="D1535" t="str">
        <f t="shared" si="57"/>
        <v>schmFsDtls</v>
      </c>
    </row>
    <row r="1536" spans="1:4">
      <c r="A1536" t="str">
        <f>DICO_Complet!D1535</f>
        <v>schemeFees</v>
      </c>
      <c r="B1536" t="str">
        <f>DICO_Complet!E1535</f>
        <v>totalAmount</v>
      </c>
      <c r="C1536" t="str">
        <f t="shared" si="56"/>
        <v>schmFs</v>
      </c>
      <c r="D1536" t="str">
        <f t="shared" si="57"/>
        <v>ttlAmnt</v>
      </c>
    </row>
    <row r="1537" spans="1:4">
      <c r="A1537" t="str">
        <f>DICO_Complet!D1536</f>
        <v>security</v>
      </c>
      <c r="B1537" t="str">
        <f>DICO_Complet!E1536</f>
        <v>baseDerivationKeyIdentifier</v>
      </c>
      <c r="C1537" t="str">
        <f t="shared" si="56"/>
        <v>scrt</v>
      </c>
      <c r="D1537" t="str">
        <f t="shared" si="57"/>
        <v>bsDrvtnKIdntfr</v>
      </c>
    </row>
    <row r="1538" spans="1:4">
      <c r="A1538" t="str">
        <f>DICO_Complet!D1537</f>
        <v>security</v>
      </c>
      <c r="B1538" t="str">
        <f>DICO_Complet!E1537</f>
        <v>baseDerivationKeyName</v>
      </c>
      <c r="C1538" t="str">
        <f t="shared" si="56"/>
        <v>scrt</v>
      </c>
      <c r="D1538" t="str">
        <f t="shared" si="57"/>
        <v>bsDrvtnKNm</v>
      </c>
    </row>
    <row r="1539" spans="1:4">
      <c r="A1539" t="str">
        <f>DICO_Complet!D1538</f>
        <v>security</v>
      </c>
      <c r="B1539" t="str">
        <f>DICO_Complet!E1538</f>
        <v>connexionKeyIdentifier</v>
      </c>
      <c r="C1539" t="str">
        <f t="shared" si="56"/>
        <v>scrt</v>
      </c>
      <c r="D1539" t="str">
        <f t="shared" si="57"/>
        <v>cnnxnKIdntfr</v>
      </c>
    </row>
    <row r="1540" spans="1:4">
      <c r="A1540" t="str">
        <f>DICO_Complet!D1539</f>
        <v>security</v>
      </c>
      <c r="B1540" t="str">
        <f>DICO_Complet!E1539</f>
        <v>dataSource</v>
      </c>
      <c r="C1540" t="str">
        <f t="shared" si="56"/>
        <v>scrt</v>
      </c>
      <c r="D1540" t="str">
        <f t="shared" si="57"/>
        <v>dtSrc</v>
      </c>
    </row>
    <row r="1541" spans="1:4">
      <c r="A1541" t="str">
        <f>DICO_Complet!D1540</f>
        <v>security</v>
      </c>
      <c r="B1541" t="str">
        <f>DICO_Complet!E1540</f>
        <v>dataUsedForSign</v>
      </c>
      <c r="C1541" t="str">
        <f t="shared" ref="C1541:C1604" si="58">LEFT(A1541,1)&amp;SUBSTITUTE(SUBSTITUTE(SUBSTITUTE(SUBSTITUTE(SUBSTITUTE(SUBSTITUTE(SUBSTITUTE(RIGHT(A1541,LEN(A1541)-1),"a"," "),"e"," "),"i"," "),"o"," "),"u"," "),"y"," ")," ","")</f>
        <v>scrt</v>
      </c>
      <c r="D1541" t="str">
        <f t="shared" ref="D1541:D1604" si="59">LEFT(B1541,1)&amp;SUBSTITUTE(SUBSTITUTE(SUBSTITUTE(SUBSTITUTE(SUBSTITUTE(SUBSTITUTE(SUBSTITUTE(RIGHT(B1541,LEN(B1541)-1),"a"," "),"e"," "),"i"," "),"o"," "),"u"," "),"y"," ")," ","")</f>
        <v>dtUsdFrSgn</v>
      </c>
    </row>
    <row r="1542" spans="1:4">
      <c r="A1542" t="str">
        <f>DICO_Complet!D1541</f>
        <v>security</v>
      </c>
      <c r="B1542" t="str">
        <f>DICO_Complet!E1541</f>
        <v>diversificationValue</v>
      </c>
      <c r="C1542" t="str">
        <f t="shared" si="58"/>
        <v>scrt</v>
      </c>
      <c r="D1542" t="str">
        <f t="shared" si="59"/>
        <v>dvrsfctnVl</v>
      </c>
    </row>
    <row r="1543" spans="1:4">
      <c r="A1543" t="str">
        <f>DICO_Complet!D1542</f>
        <v>security</v>
      </c>
      <c r="B1543" t="str">
        <f>DICO_Complet!E1542</f>
        <v>dynamicKeyIdentifier</v>
      </c>
      <c r="C1543" t="str">
        <f t="shared" si="58"/>
        <v>scrt</v>
      </c>
      <c r="D1543" t="str">
        <f t="shared" si="59"/>
        <v>dnmcKIdntfr</v>
      </c>
    </row>
    <row r="1544" spans="1:4">
      <c r="A1544" t="str">
        <f>DICO_Complet!D1543</f>
        <v>security</v>
      </c>
      <c r="B1544" t="str">
        <f>DICO_Complet!E1543</f>
        <v>encryptedEphemeralSecurePinBlockKey</v>
      </c>
      <c r="C1544" t="str">
        <f t="shared" si="58"/>
        <v>scrt</v>
      </c>
      <c r="D1544" t="str">
        <f t="shared" si="59"/>
        <v>encrptdEphmrlScrPnBlckK</v>
      </c>
    </row>
    <row r="1545" spans="1:4">
      <c r="A1545" t="str">
        <f>DICO_Complet!D1544</f>
        <v>security</v>
      </c>
      <c r="B1545" t="str">
        <f>DICO_Complet!E1544</f>
        <v>encryptedEphemeralTransportKey</v>
      </c>
      <c r="C1545" t="str">
        <f t="shared" si="58"/>
        <v>scrt</v>
      </c>
      <c r="D1545" t="str">
        <f t="shared" si="59"/>
        <v>encrptdEphmrlTrnsprtK</v>
      </c>
    </row>
    <row r="1546" spans="1:4">
      <c r="A1546" t="str">
        <f>DICO_Complet!D1545</f>
        <v>security</v>
      </c>
      <c r="B1546" t="str">
        <f>DICO_Complet!E1545</f>
        <v>encryptionAlgorithm</v>
      </c>
      <c r="C1546" t="str">
        <f t="shared" si="58"/>
        <v>scrt</v>
      </c>
      <c r="D1546" t="str">
        <f t="shared" si="59"/>
        <v>encrptnAlgrthm</v>
      </c>
    </row>
    <row r="1547" spans="1:4">
      <c r="A1547" t="str">
        <f>DICO_Complet!D1546</f>
        <v>security</v>
      </c>
      <c r="B1547" t="str">
        <f>DICO_Complet!E1546</f>
        <v>jsonWebKeyIdentifier</v>
      </c>
      <c r="C1547" t="str">
        <f t="shared" si="58"/>
        <v>scrt</v>
      </c>
      <c r="D1547" t="str">
        <f t="shared" si="59"/>
        <v>jsnWbKIdntfr</v>
      </c>
    </row>
    <row r="1548" spans="1:4">
      <c r="A1548" t="str">
        <f>DICO_Complet!D1547</f>
        <v>security</v>
      </c>
      <c r="B1548" t="str">
        <f>DICO_Complet!E1547</f>
        <v>jsonWebSignature</v>
      </c>
      <c r="C1548" t="str">
        <f t="shared" si="58"/>
        <v>scrt</v>
      </c>
      <c r="D1548" t="str">
        <f t="shared" si="59"/>
        <v>jsnWbSgntr</v>
      </c>
    </row>
    <row r="1549" spans="1:4">
      <c r="A1549" t="str">
        <f>DICO_Complet!D1548</f>
        <v>security</v>
      </c>
      <c r="B1549" t="str">
        <f>DICO_Complet!E1548</f>
        <v>keyingMaterialSecurityData</v>
      </c>
      <c r="C1549" t="str">
        <f t="shared" si="58"/>
        <v>scrt</v>
      </c>
      <c r="D1549" t="str">
        <f t="shared" si="59"/>
        <v>kngMtrlScrtDt</v>
      </c>
    </row>
    <row r="1550" spans="1:4">
      <c r="A1550" t="str">
        <f>DICO_Complet!D1549</f>
        <v>security</v>
      </c>
      <c r="B1550" t="str">
        <f>DICO_Complet!E1549</f>
        <v>keyLength</v>
      </c>
      <c r="C1550" t="str">
        <f t="shared" si="58"/>
        <v>scrt</v>
      </c>
      <c r="D1550" t="str">
        <f t="shared" si="59"/>
        <v>kLngth</v>
      </c>
    </row>
    <row r="1551" spans="1:4">
      <c r="A1551" t="str">
        <f>DICO_Complet!D1550</f>
        <v>security</v>
      </c>
      <c r="B1551" t="str">
        <f>DICO_Complet!E1550</f>
        <v>keySerialNumber</v>
      </c>
      <c r="C1551" t="str">
        <f t="shared" si="58"/>
        <v>scrt</v>
      </c>
      <c r="D1551" t="str">
        <f t="shared" si="59"/>
        <v>kSrlNmbr</v>
      </c>
    </row>
    <row r="1552" spans="1:4">
      <c r="A1552" t="str">
        <f>DICO_Complet!D1551</f>
        <v>security</v>
      </c>
      <c r="B1552" t="str">
        <f>DICO_Complet!E1551</f>
        <v>macAlgorithm</v>
      </c>
      <c r="C1552" t="str">
        <f t="shared" si="58"/>
        <v>scrt</v>
      </c>
      <c r="D1552" t="str">
        <f t="shared" si="59"/>
        <v>mcAlgrthm</v>
      </c>
    </row>
    <row r="1553" spans="1:4">
      <c r="A1553" t="str">
        <f>DICO_Complet!D1552</f>
        <v>security</v>
      </c>
      <c r="B1553" t="str">
        <f>DICO_Complet!E1552</f>
        <v>macKeyIdentifier</v>
      </c>
      <c r="C1553" t="str">
        <f t="shared" si="58"/>
        <v>scrt</v>
      </c>
      <c r="D1553" t="str">
        <f t="shared" si="59"/>
        <v>mcKIdntfr</v>
      </c>
    </row>
    <row r="1554" spans="1:4">
      <c r="A1554" t="str">
        <f>DICO_Complet!D1553</f>
        <v>security</v>
      </c>
      <c r="B1554" t="str">
        <f>DICO_Complet!E1553</f>
        <v>macLength</v>
      </c>
      <c r="C1554" t="str">
        <f t="shared" si="58"/>
        <v>scrt</v>
      </c>
      <c r="D1554" t="str">
        <f t="shared" si="59"/>
        <v>mcLngth</v>
      </c>
    </row>
    <row r="1555" spans="1:4">
      <c r="A1555" t="str">
        <f>DICO_Complet!D1554</f>
        <v>security</v>
      </c>
      <c r="B1555" t="str">
        <f>DICO_Complet!E1554</f>
        <v>macValue</v>
      </c>
      <c r="C1555" t="str">
        <f t="shared" si="58"/>
        <v>scrt</v>
      </c>
      <c r="D1555" t="str">
        <f t="shared" si="59"/>
        <v>mcVl</v>
      </c>
    </row>
    <row r="1556" spans="1:4">
      <c r="A1556" t="str">
        <f>DICO_Complet!D1555</f>
        <v>security</v>
      </c>
      <c r="B1556" t="str">
        <f>DICO_Complet!E1555</f>
        <v>maskGeneratorAlgorithm</v>
      </c>
      <c r="C1556" t="str">
        <f t="shared" si="58"/>
        <v>scrt</v>
      </c>
      <c r="D1556" t="str">
        <f t="shared" si="59"/>
        <v>mskGnrtrAlgrthm</v>
      </c>
    </row>
    <row r="1557" spans="1:4">
      <c r="A1557" t="str">
        <f>DICO_Complet!D1556</f>
        <v>security</v>
      </c>
      <c r="B1557" t="str">
        <f>DICO_Complet!E1556</f>
        <v>paddingMethod</v>
      </c>
      <c r="C1557" t="str">
        <f t="shared" si="58"/>
        <v>scrt</v>
      </c>
      <c r="D1557" t="str">
        <f t="shared" si="59"/>
        <v>pddngMthd</v>
      </c>
    </row>
    <row r="1558" spans="1:4">
      <c r="A1558" t="str">
        <f>DICO_Complet!D1557</f>
        <v>security</v>
      </c>
      <c r="B1558" t="str">
        <f>DICO_Complet!E1557</f>
        <v>partialHash</v>
      </c>
      <c r="C1558" t="str">
        <f t="shared" si="58"/>
        <v>scrt</v>
      </c>
      <c r="D1558" t="str">
        <f t="shared" si="59"/>
        <v>prtlHsh</v>
      </c>
    </row>
    <row r="1559" spans="1:4">
      <c r="A1559" t="str">
        <f>DICO_Complet!D1558</f>
        <v>security</v>
      </c>
      <c r="B1559" t="str">
        <f>DICO_Complet!E1558</f>
        <v>partialHashLength</v>
      </c>
      <c r="C1559" t="str">
        <f t="shared" si="58"/>
        <v>scrt</v>
      </c>
      <c r="D1559" t="str">
        <f t="shared" si="59"/>
        <v>prtlHshLngth</v>
      </c>
    </row>
    <row r="1560" spans="1:4">
      <c r="A1560" t="str">
        <f>DICO_Complet!D1559</f>
        <v>security</v>
      </c>
      <c r="B1560" t="str">
        <f>DICO_Complet!E1559</f>
        <v>pinBlockEncryptionFormat</v>
      </c>
      <c r="C1560" t="str">
        <f t="shared" si="58"/>
        <v>scrt</v>
      </c>
      <c r="D1560" t="str">
        <f t="shared" si="59"/>
        <v>pnBlckEncrptnFrmt</v>
      </c>
    </row>
    <row r="1561" spans="1:4">
      <c r="A1561" t="str">
        <f>DICO_Complet!D1560</f>
        <v>security</v>
      </c>
      <c r="B1561" t="str">
        <f>DICO_Complet!E1560</f>
        <v>pinBlockFormat</v>
      </c>
      <c r="C1561" t="str">
        <f t="shared" si="58"/>
        <v>scrt</v>
      </c>
      <c r="D1561" t="str">
        <f t="shared" si="59"/>
        <v>pnBlckFrmt</v>
      </c>
    </row>
    <row r="1562" spans="1:4">
      <c r="A1562" t="str">
        <f>DICO_Complet!D1561</f>
        <v>security</v>
      </c>
      <c r="B1562" t="str">
        <f>DICO_Complet!E1561</f>
        <v>pinVerificationResult</v>
      </c>
      <c r="C1562" t="str">
        <f t="shared" si="58"/>
        <v>scrt</v>
      </c>
      <c r="D1562" t="str">
        <f t="shared" si="59"/>
        <v>pnVrfctnRslt</v>
      </c>
    </row>
    <row r="1563" spans="1:4">
      <c r="A1563" t="str">
        <f>DICO_Complet!D1562</f>
        <v>security</v>
      </c>
      <c r="B1563" t="str">
        <f>DICO_Complet!E1562</f>
        <v>rsaPemPublicKey</v>
      </c>
      <c r="C1563" t="str">
        <f t="shared" si="58"/>
        <v>scrt</v>
      </c>
      <c r="D1563" t="str">
        <f t="shared" si="59"/>
        <v>rsPmPblcK</v>
      </c>
    </row>
    <row r="1564" spans="1:4">
      <c r="A1564" t="str">
        <f>DICO_Complet!D1563</f>
        <v>security</v>
      </c>
      <c r="B1564" t="str">
        <f>DICO_Complet!E1563</f>
        <v>saltLength</v>
      </c>
      <c r="C1564" t="str">
        <f t="shared" si="58"/>
        <v>scrt</v>
      </c>
      <c r="D1564" t="str">
        <f t="shared" si="59"/>
        <v>sltLngth</v>
      </c>
    </row>
    <row r="1565" spans="1:4">
      <c r="A1565" t="str">
        <f>DICO_Complet!D1564</f>
        <v>security</v>
      </c>
      <c r="B1565" t="str">
        <f>DICO_Complet!E1564</f>
        <v>securePinBlockKeyIdentifier</v>
      </c>
      <c r="C1565" t="str">
        <f t="shared" si="58"/>
        <v>scrt</v>
      </c>
      <c r="D1565" t="str">
        <f t="shared" si="59"/>
        <v>scrPnBlckKIdntfr</v>
      </c>
    </row>
    <row r="1566" spans="1:4">
      <c r="A1566" t="str">
        <f>DICO_Complet!D1565</f>
        <v>security</v>
      </c>
      <c r="B1566" t="str">
        <f>DICO_Complet!E1565</f>
        <v>signature</v>
      </c>
      <c r="C1566" t="str">
        <f t="shared" si="58"/>
        <v>scrt</v>
      </c>
      <c r="D1566" t="str">
        <f t="shared" si="59"/>
        <v>sgntr</v>
      </c>
    </row>
    <row r="1567" spans="1:4">
      <c r="A1567" t="str">
        <f>DICO_Complet!D1566</f>
        <v>security</v>
      </c>
      <c r="B1567" t="str">
        <f>DICO_Complet!E1566</f>
        <v>signatureAlgorithm</v>
      </c>
      <c r="C1567" t="str">
        <f t="shared" si="58"/>
        <v>scrt</v>
      </c>
      <c r="D1567" t="str">
        <f t="shared" si="59"/>
        <v>sgntrAlgrthm</v>
      </c>
    </row>
    <row r="1568" spans="1:4">
      <c r="A1568" t="str">
        <f>DICO_Complet!D1567</f>
        <v>security</v>
      </c>
      <c r="B1568" t="str">
        <f>DICO_Complet!E1567</f>
        <v>signatureDigestAlgorithm</v>
      </c>
      <c r="C1568" t="str">
        <f t="shared" si="58"/>
        <v>scrt</v>
      </c>
      <c r="D1568" t="str">
        <f t="shared" si="59"/>
        <v>sgntrDgstAlgrthm</v>
      </c>
    </row>
    <row r="1569" spans="1:4">
      <c r="A1569" t="str">
        <f>DICO_Complet!D1568</f>
        <v>security</v>
      </c>
      <c r="B1569" t="str">
        <f>DICO_Complet!E1568</f>
        <v>signatureKeyIdentifier</v>
      </c>
      <c r="C1569" t="str">
        <f t="shared" si="58"/>
        <v>scrt</v>
      </c>
      <c r="D1569" t="str">
        <f t="shared" si="59"/>
        <v>sgntrKIdntfr</v>
      </c>
    </row>
    <row r="1570" spans="1:4">
      <c r="A1570" t="str">
        <f>DICO_Complet!D1569</f>
        <v>security</v>
      </c>
      <c r="B1570" t="str">
        <f>DICO_Complet!E1569</f>
        <v>storageKeyIdentifier</v>
      </c>
      <c r="C1570" t="str">
        <f t="shared" si="58"/>
        <v>scrt</v>
      </c>
      <c r="D1570" t="str">
        <f t="shared" si="59"/>
        <v>strgKIdntfr</v>
      </c>
    </row>
    <row r="1571" spans="1:4">
      <c r="A1571" t="str">
        <f>DICO_Complet!D1570</f>
        <v>security</v>
      </c>
      <c r="B1571" t="str">
        <f>DICO_Complet!E1570</f>
        <v>tr31AdditionalData</v>
      </c>
      <c r="C1571" t="str">
        <f t="shared" si="58"/>
        <v>scrt</v>
      </c>
      <c r="D1571" t="str">
        <f t="shared" si="59"/>
        <v>tr31AddtnlDt</v>
      </c>
    </row>
    <row r="1572" spans="1:4">
      <c r="A1572" t="str">
        <f>DICO_Complet!D1571</f>
        <v>security</v>
      </c>
      <c r="B1572" t="str">
        <f>DICO_Complet!E1571</f>
        <v>tr31KeyBlock</v>
      </c>
      <c r="C1572" t="str">
        <f t="shared" si="58"/>
        <v>scrt</v>
      </c>
      <c r="D1572" t="str">
        <f t="shared" si="59"/>
        <v>tr31KBlck</v>
      </c>
    </row>
    <row r="1573" spans="1:4">
      <c r="A1573" t="str">
        <f>DICO_Complet!D1572</f>
        <v>security</v>
      </c>
      <c r="B1573" t="str">
        <f>DICO_Complet!E1572</f>
        <v>tr31KeyFunction</v>
      </c>
      <c r="C1573" t="str">
        <f t="shared" si="58"/>
        <v>scrt</v>
      </c>
      <c r="D1573" t="str">
        <f t="shared" si="59"/>
        <v>tr31KFnctn</v>
      </c>
    </row>
    <row r="1574" spans="1:4">
      <c r="A1574" t="str">
        <f>DICO_Complet!D1573</f>
        <v>security</v>
      </c>
      <c r="B1574" t="str">
        <f>DICO_Complet!E1573</f>
        <v>tr31KeyVersion</v>
      </c>
      <c r="C1574" t="str">
        <f t="shared" si="58"/>
        <v>scrt</v>
      </c>
      <c r="D1574" t="str">
        <f t="shared" si="59"/>
        <v>tr31KVrsn</v>
      </c>
    </row>
    <row r="1575" spans="1:4">
      <c r="A1575" t="str">
        <f>DICO_Complet!D1574</f>
        <v>security</v>
      </c>
      <c r="B1575" t="str">
        <f>DICO_Complet!E1574</f>
        <v>tr31MaskFlag</v>
      </c>
      <c r="C1575" t="str">
        <f t="shared" si="58"/>
        <v>scrt</v>
      </c>
      <c r="D1575" t="str">
        <f t="shared" si="59"/>
        <v>tr31MskFlg</v>
      </c>
    </row>
    <row r="1576" spans="1:4">
      <c r="A1576" t="str">
        <f>DICO_Complet!D1575</f>
        <v>sinisterData</v>
      </c>
      <c r="B1576" t="str">
        <f>DICO_Complet!E1575</f>
        <v>cardholderDisclosure</v>
      </c>
      <c r="C1576" t="str">
        <f t="shared" si="58"/>
        <v>snstrDt</v>
      </c>
      <c r="D1576" t="str">
        <f t="shared" si="59"/>
        <v>crdhldrDsclsr</v>
      </c>
    </row>
    <row r="1577" spans="1:4">
      <c r="A1577" t="str">
        <f>DICO_Complet!D1576</f>
        <v>sinisterData</v>
      </c>
      <c r="B1577" t="str">
        <f>DICO_Complet!E1576</f>
        <v>cardLending</v>
      </c>
      <c r="C1577" t="str">
        <f t="shared" si="58"/>
        <v>snstrDt</v>
      </c>
      <c r="D1577" t="str">
        <f t="shared" si="59"/>
        <v>crdLndng</v>
      </c>
    </row>
    <row r="1578" spans="1:4">
      <c r="A1578" t="str">
        <f>DICO_Complet!D1577</f>
        <v>sinisterData</v>
      </c>
      <c r="B1578" t="str">
        <f>DICO_Complet!E1577</f>
        <v>delayedCardStop</v>
      </c>
      <c r="C1578" t="str">
        <f t="shared" si="58"/>
        <v>snstrDt</v>
      </c>
      <c r="D1578" t="str">
        <f t="shared" si="59"/>
        <v>dldCrdStp</v>
      </c>
    </row>
    <row r="1579" spans="1:4">
      <c r="A1579" t="str">
        <f>DICO_Complet!D1578</f>
        <v>sinisterData</v>
      </c>
      <c r="B1579" t="str">
        <f>DICO_Complet!E1578</f>
        <v>familyUse</v>
      </c>
      <c r="C1579" t="str">
        <f t="shared" si="58"/>
        <v>snstrDt</v>
      </c>
      <c r="D1579" t="str">
        <f t="shared" si="59"/>
        <v>fmlUs</v>
      </c>
    </row>
    <row r="1580" spans="1:4">
      <c r="A1580" t="str">
        <f>DICO_Complet!D1579</f>
        <v>sinisterData</v>
      </c>
      <c r="B1580" t="str">
        <f>DICO_Complet!E1579</f>
        <v>implicitPINTheft</v>
      </c>
      <c r="C1580" t="str">
        <f t="shared" si="58"/>
        <v>snstrDt</v>
      </c>
      <c r="D1580" t="str">
        <f t="shared" si="59"/>
        <v>implctPINThft</v>
      </c>
    </row>
    <row r="1581" spans="1:4">
      <c r="A1581" t="str">
        <f>DICO_Complet!D1580</f>
        <v>sinisterData</v>
      </c>
      <c r="B1581" t="str">
        <f>DICO_Complet!E1580</f>
        <v>pinRecompositionOnRequest</v>
      </c>
      <c r="C1581" t="str">
        <f t="shared" si="58"/>
        <v>snstrDt</v>
      </c>
      <c r="D1581" t="str">
        <f t="shared" si="59"/>
        <v>pnRcmpstnOnRqst</v>
      </c>
    </row>
    <row r="1582" spans="1:4">
      <c r="A1582" t="str">
        <f>DICO_Complet!D1581</f>
        <v>sinisterData</v>
      </c>
      <c r="B1582" t="str">
        <f>DICO_Complet!E1581</f>
        <v>pinWrittenDown</v>
      </c>
      <c r="C1582" t="str">
        <f t="shared" si="58"/>
        <v>snstrDt</v>
      </c>
      <c r="D1582" t="str">
        <f t="shared" si="59"/>
        <v>pnWrttnDwn</v>
      </c>
    </row>
    <row r="1583" spans="1:4">
      <c r="A1583" t="str">
        <f>DICO_Complet!D1582</f>
        <v>sinisterData</v>
      </c>
      <c r="B1583" t="str">
        <f>DICO_Complet!E1582</f>
        <v>temporaryCardLoss</v>
      </c>
      <c r="C1583" t="str">
        <f t="shared" si="58"/>
        <v>snstrDt</v>
      </c>
      <c r="D1583" t="str">
        <f t="shared" si="59"/>
        <v>tmprrCrdLss</v>
      </c>
    </row>
    <row r="1584" spans="1:4">
      <c r="A1584" t="str">
        <f>DICO_Complet!D1583</f>
        <v>threeDs</v>
      </c>
      <c r="B1584" t="str">
        <f>DICO_Complet!E1583</f>
        <v>threeDsAuthenticationCategory</v>
      </c>
      <c r="C1584" t="str">
        <f t="shared" si="58"/>
        <v>thrDs</v>
      </c>
      <c r="D1584" t="str">
        <f t="shared" si="59"/>
        <v>thrDsAthntctnCtgr</v>
      </c>
    </row>
    <row r="1585" spans="1:4">
      <c r="A1585" t="str">
        <f>DICO_Complet!D1584</f>
        <v>threeDs</v>
      </c>
      <c r="B1585" t="str">
        <f>DICO_Complet!E1584</f>
        <v>threeDsComponentsAvailability</v>
      </c>
      <c r="C1585" t="str">
        <f t="shared" si="58"/>
        <v>thrDs</v>
      </c>
      <c r="D1585" t="str">
        <f t="shared" si="59"/>
        <v>thrDsCmpnntsAvlblt</v>
      </c>
    </row>
    <row r="1586" spans="1:4">
      <c r="A1586" t="str">
        <f>DICO_Complet!D1585</f>
        <v>threeDs</v>
      </c>
      <c r="B1586" t="str">
        <f>DICO_Complet!E1585</f>
        <v>threeDsMerchantRequestAuthentication</v>
      </c>
      <c r="C1586" t="str">
        <f t="shared" si="58"/>
        <v>thrDs</v>
      </c>
      <c r="D1586" t="str">
        <f t="shared" si="59"/>
        <v>thrDsMrchntRqstAthntctn</v>
      </c>
    </row>
    <row r="1587" spans="1:4">
      <c r="A1587" t="str">
        <f>DICO_Complet!D1586</f>
        <v>threeDs</v>
      </c>
      <c r="B1587" t="str">
        <f>DICO_Complet!E1586</f>
        <v>threeDsProtocolVersion</v>
      </c>
      <c r="C1587" t="str">
        <f t="shared" si="58"/>
        <v>thrDs</v>
      </c>
      <c r="D1587" t="str">
        <f t="shared" si="59"/>
        <v>thrDsPrtclVrsn</v>
      </c>
    </row>
    <row r="1588" spans="1:4">
      <c r="A1588" t="str">
        <f>DICO_Complet!D1587</f>
        <v>threeDs</v>
      </c>
      <c r="B1588" t="str">
        <f>DICO_Complet!E1587</f>
        <v>threeDsProtocolVersionSchemeSpecific</v>
      </c>
      <c r="C1588" t="str">
        <f t="shared" si="58"/>
        <v>thrDs</v>
      </c>
      <c r="D1588" t="str">
        <f t="shared" si="59"/>
        <v>thrDsPrtclVrsnSchmSpcfc</v>
      </c>
    </row>
    <row r="1589" spans="1:4">
      <c r="A1589" t="str">
        <f>DICO_Complet!D1588</f>
        <v>threeDs</v>
      </c>
      <c r="B1589" t="str">
        <f>DICO_Complet!E1588</f>
        <v>threeDsResultsCardHolderAuthentication</v>
      </c>
      <c r="C1589" t="str">
        <f t="shared" si="58"/>
        <v>thrDs</v>
      </c>
      <c r="D1589" t="str">
        <f t="shared" si="59"/>
        <v>thrDsRsltsCrdHldrAthntctn</v>
      </c>
    </row>
    <row r="1590" spans="1:4">
      <c r="A1590" t="str">
        <f>DICO_Complet!D1589</f>
        <v>threeDs</v>
      </c>
      <c r="B1590" t="str">
        <f>DICO_Complet!E1589</f>
        <v>threeDsResultsCardHolderVerification</v>
      </c>
      <c r="C1590" t="str">
        <f t="shared" si="58"/>
        <v>thrDs</v>
      </c>
      <c r="D1590" t="str">
        <f t="shared" si="59"/>
        <v>thrDsRsltsCrdHldrVrfctn</v>
      </c>
    </row>
    <row r="1591" spans="1:4">
      <c r="A1591" t="str">
        <f>DICO_Complet!D1590</f>
        <v>threeDs</v>
      </c>
      <c r="B1591" t="str">
        <f>DICO_Complet!E1590</f>
        <v>threeDsResultsNomenclature</v>
      </c>
      <c r="C1591" t="str">
        <f t="shared" si="58"/>
        <v>thrDs</v>
      </c>
      <c r="D1591" t="str">
        <f t="shared" si="59"/>
        <v>thrDsRsltsNmncltr</v>
      </c>
    </row>
    <row r="1592" spans="1:4">
      <c r="A1592" t="str">
        <f>DICO_Complet!D1591</f>
        <v>threeDs</v>
      </c>
      <c r="B1592" t="str">
        <f>DICO_Complet!E1591</f>
        <v>threeDsScore</v>
      </c>
      <c r="C1592" t="str">
        <f t="shared" si="58"/>
        <v>thrDs</v>
      </c>
      <c r="D1592" t="str">
        <f t="shared" si="59"/>
        <v>thrDsScr</v>
      </c>
    </row>
    <row r="1593" spans="1:4">
      <c r="A1593" t="str">
        <f>DICO_Complet!D1592</f>
        <v>threeDs</v>
      </c>
      <c r="B1593" t="str">
        <f>DICO_Complet!E1592</f>
        <v>threeDsTransactionCancellationIndicator</v>
      </c>
      <c r="C1593" t="str">
        <f t="shared" si="58"/>
        <v>thrDs</v>
      </c>
      <c r="D1593" t="str">
        <f t="shared" si="59"/>
        <v>thrDsTrnsctnCnclltnIndctr</v>
      </c>
    </row>
    <row r="1594" spans="1:4">
      <c r="A1594" t="str">
        <f>DICO_Complet!D1593</f>
        <v>threeDs</v>
      </c>
      <c r="B1594" t="str">
        <f>DICO_Complet!E1593</f>
        <v>threeDsTransactionStatusReason</v>
      </c>
      <c r="C1594" t="str">
        <f t="shared" si="58"/>
        <v>thrDs</v>
      </c>
      <c r="D1594" t="str">
        <f t="shared" si="59"/>
        <v>thrDsTrnsctnSttsRsn</v>
      </c>
    </row>
    <row r="1595" spans="1:4">
      <c r="A1595" t="str">
        <f>DICO_Complet!D1594</f>
        <v>threeDs</v>
      </c>
      <c r="B1595" t="str">
        <f>DICO_Complet!E1594</f>
        <v>visathreeDsIndicator</v>
      </c>
      <c r="C1595" t="str">
        <f t="shared" si="58"/>
        <v>thrDs</v>
      </c>
      <c r="D1595" t="str">
        <f t="shared" si="59"/>
        <v>vsthrDsIndctr</v>
      </c>
    </row>
    <row r="1596" spans="1:4">
      <c r="A1596" t="str">
        <f>DICO_Complet!D1595</f>
        <v>transactionData</v>
      </c>
      <c r="B1596" t="str">
        <f>DICO_Complet!E1595</f>
        <v>countryReferenceExchangeStatus</v>
      </c>
      <c r="C1596" t="str">
        <f t="shared" si="58"/>
        <v>trnsctnDt</v>
      </c>
      <c r="D1596" t="str">
        <f t="shared" si="59"/>
        <v>cntrRfrncExchngStts</v>
      </c>
    </row>
    <row r="1597" spans="1:4">
      <c r="A1597" t="str">
        <f>DICO_Complet!D1596</f>
        <v>transactionData</v>
      </c>
      <c r="B1597" t="str">
        <f>DICO_Complet!E1596</f>
        <v>currencyReferenceExchangeStatus</v>
      </c>
      <c r="C1597" t="str">
        <f t="shared" si="58"/>
        <v>trnsctnDt</v>
      </c>
      <c r="D1597" t="str">
        <f t="shared" si="59"/>
        <v>crrncRfrncExchngStts</v>
      </c>
    </row>
    <row r="1598" spans="1:4">
      <c r="A1598" t="str">
        <f>DICO_Complet!D1597</f>
        <v>transactionData</v>
      </c>
      <c r="B1598" t="str">
        <f>DICO_Complet!E1597</f>
        <v>institutionReferenceExchangeStatus</v>
      </c>
      <c r="C1598" t="str">
        <f t="shared" si="58"/>
        <v>trnsctnDt</v>
      </c>
      <c r="D1598" t="str">
        <f t="shared" si="59"/>
        <v>instttnRfrncExchngStts</v>
      </c>
    </row>
    <row r="1599" spans="1:4">
      <c r="A1599" t="str">
        <f>DICO_Complet!D1598</f>
        <v>transactionData</v>
      </c>
      <c r="B1599" t="str">
        <f>DICO_Complet!E1598</f>
        <v>merchantReferenceExchangeStatus</v>
      </c>
      <c r="C1599" t="str">
        <f t="shared" si="58"/>
        <v>trnsctnDt</v>
      </c>
      <c r="D1599" t="str">
        <f t="shared" si="59"/>
        <v>mrchntRfrncExchngStts</v>
      </c>
    </row>
    <row r="1600" spans="1:4">
      <c r="A1600" t="str">
        <f>DICO_Complet!D1599</f>
        <v>transactionDetails</v>
      </c>
      <c r="B1600" t="str">
        <f>DICO_Complet!E1599</f>
        <v>acceptanceMode</v>
      </c>
      <c r="C1600" t="str">
        <f t="shared" si="58"/>
        <v>trnsctnDtls</v>
      </c>
      <c r="D1600" t="str">
        <f t="shared" si="59"/>
        <v>accptncMd</v>
      </c>
    </row>
    <row r="1601" spans="1:4">
      <c r="A1601" t="str">
        <f>DICO_Complet!D1600</f>
        <v>transactionDetails</v>
      </c>
      <c r="B1601" t="str">
        <f>DICO_Complet!E1600</f>
        <v>acceptanceSystemTransactionNumber</v>
      </c>
      <c r="C1601" t="str">
        <f t="shared" si="58"/>
        <v>trnsctnDtls</v>
      </c>
      <c r="D1601" t="str">
        <f t="shared" si="59"/>
        <v>accptncSstmTrnsctnNmbr</v>
      </c>
    </row>
    <row r="1602" spans="1:4">
      <c r="A1602" t="str">
        <f>DICO_Complet!D1601</f>
        <v>transactionDetails</v>
      </c>
      <c r="B1602" t="str">
        <f>DICO_Complet!E1601</f>
        <v>acceptorMessageNumber</v>
      </c>
      <c r="C1602" t="str">
        <f t="shared" si="58"/>
        <v>trnsctnDtls</v>
      </c>
      <c r="D1602" t="str">
        <f t="shared" si="59"/>
        <v>accptrMssgNmbr</v>
      </c>
    </row>
    <row r="1603" spans="1:4">
      <c r="A1603" t="str">
        <f>DICO_Complet!D1602</f>
        <v>transactionDetails</v>
      </c>
      <c r="B1603" t="str">
        <f>DICO_Complet!E1602</f>
        <v>accountBalance</v>
      </c>
      <c r="C1603" t="str">
        <f t="shared" si="58"/>
        <v>trnsctnDtls</v>
      </c>
      <c r="D1603" t="str">
        <f t="shared" si="59"/>
        <v>accntBlnc</v>
      </c>
    </row>
    <row r="1604" spans="1:4">
      <c r="A1604" t="str">
        <f>DICO_Complet!D1603</f>
        <v>transactionDetails</v>
      </c>
      <c r="B1604" t="str">
        <f>DICO_Complet!E1603</f>
        <v>accountFromUsage</v>
      </c>
      <c r="C1604" t="str">
        <f t="shared" si="58"/>
        <v>trnsctnDtls</v>
      </c>
      <c r="D1604" t="str">
        <f t="shared" si="59"/>
        <v>accntFrmUsg</v>
      </c>
    </row>
    <row r="1605" spans="1:4">
      <c r="A1605" t="str">
        <f>DICO_Complet!D1604</f>
        <v>transactionDetails</v>
      </c>
      <c r="B1605" t="str">
        <f>DICO_Complet!E1604</f>
        <v>accountToUsage</v>
      </c>
      <c r="C1605" t="str">
        <f t="shared" ref="C1605:C1668" si="60">LEFT(A1605,1)&amp;SUBSTITUTE(SUBSTITUTE(SUBSTITUTE(SUBSTITUTE(SUBSTITUTE(SUBSTITUTE(SUBSTITUTE(RIGHT(A1605,LEN(A1605)-1),"a"," "),"e"," "),"i"," "),"o"," "),"u"," "),"y"," ")," ","")</f>
        <v>trnsctnDtls</v>
      </c>
      <c r="D1605" t="str">
        <f t="shared" ref="D1605:D1668" si="61">LEFT(B1605,1)&amp;SUBSTITUTE(SUBSTITUTE(SUBSTITUTE(SUBSTITUTE(SUBSTITUTE(SUBSTITUTE(SUBSTITUTE(RIGHT(B1605,LEN(B1605)-1),"a"," "),"e"," "),"i"," "),"o"," "),"u"," "),"y"," ")," ","")</f>
        <v>accntTUsg</v>
      </c>
    </row>
    <row r="1606" spans="1:4">
      <c r="A1606" t="str">
        <f>DICO_Complet!D1605</f>
        <v>transactionDetails</v>
      </c>
      <c r="B1606" t="str">
        <f>DICO_Complet!E1605</f>
        <v>additionalAmount</v>
      </c>
      <c r="C1606" t="str">
        <f t="shared" si="60"/>
        <v>trnsctnDtls</v>
      </c>
      <c r="D1606" t="str">
        <f t="shared" si="61"/>
        <v>addtnlAmnt</v>
      </c>
    </row>
    <row r="1607" spans="1:4">
      <c r="A1607" t="str">
        <f>DICO_Complet!D1606</f>
        <v>transactionDetails</v>
      </c>
      <c r="B1607" t="str">
        <f>DICO_Complet!E1606</f>
        <v>additionalAuthenticationMethod</v>
      </c>
      <c r="C1607" t="str">
        <f t="shared" si="60"/>
        <v>trnsctnDtls</v>
      </c>
      <c r="D1607" t="str">
        <f t="shared" si="61"/>
        <v>addtnlAthntctnMthd</v>
      </c>
    </row>
    <row r="1608" spans="1:4">
      <c r="A1608" t="str">
        <f>DICO_Complet!D1607</f>
        <v>transactionDetails</v>
      </c>
      <c r="B1608" t="str">
        <f>DICO_Complet!E1607</f>
        <v>additionalAuthenticationReasonCode</v>
      </c>
      <c r="C1608" t="str">
        <f t="shared" si="60"/>
        <v>trnsctnDtls</v>
      </c>
      <c r="D1608" t="str">
        <f t="shared" si="61"/>
        <v>addtnlAthntctnRsnCd</v>
      </c>
    </row>
    <row r="1609" spans="1:4">
      <c r="A1609" t="str">
        <f>DICO_Complet!D1608</f>
        <v>transactionDetails</v>
      </c>
      <c r="B1609" t="str">
        <f>DICO_Complet!E1608</f>
        <v>additionalElectronicCommerceDataElementsNomenclature</v>
      </c>
      <c r="C1609" t="str">
        <f t="shared" si="60"/>
        <v>trnsctnDtls</v>
      </c>
      <c r="D1609" t="str">
        <f t="shared" si="61"/>
        <v>addtnlElctrncCmmrcDtElmntsNmncltr</v>
      </c>
    </row>
    <row r="1610" spans="1:4">
      <c r="A1610" t="str">
        <f>DICO_Complet!D1609</f>
        <v>transactionDetails</v>
      </c>
      <c r="B1610" t="str">
        <f>DICO_Complet!E1609</f>
        <v>additionalTransactionFee1</v>
      </c>
      <c r="C1610" t="str">
        <f t="shared" si="60"/>
        <v>trnsctnDtls</v>
      </c>
      <c r="D1610" t="str">
        <f t="shared" si="61"/>
        <v>addtnlTrnsctnF1</v>
      </c>
    </row>
    <row r="1611" spans="1:4">
      <c r="A1611" t="str">
        <f>DICO_Complet!D1610</f>
        <v>transactionDetails</v>
      </c>
      <c r="B1611" t="str">
        <f>DICO_Complet!E1610</f>
        <v>additionalTransactionFee2</v>
      </c>
      <c r="C1611" t="str">
        <f t="shared" si="60"/>
        <v>trnsctnDtls</v>
      </c>
      <c r="D1611" t="str">
        <f t="shared" si="61"/>
        <v>addtnlTrnsctnF2</v>
      </c>
    </row>
    <row r="1612" spans="1:4">
      <c r="A1612" t="str">
        <f>DICO_Complet!D1611</f>
        <v>transactionDetails</v>
      </c>
      <c r="B1612" t="str">
        <f>DICO_Complet!E1611</f>
        <v>additionnalInformationForImmediateAction</v>
      </c>
      <c r="C1612" t="str">
        <f t="shared" si="60"/>
        <v>trnsctnDtls</v>
      </c>
      <c r="D1612" t="str">
        <f t="shared" si="61"/>
        <v>addtnnlInfrmtnFrImmdtActn</v>
      </c>
    </row>
    <row r="1613" spans="1:4">
      <c r="A1613" t="str">
        <f>DICO_Complet!D1612</f>
        <v>transactionDetails</v>
      </c>
      <c r="B1613" t="str">
        <f>DICO_Complet!E1612</f>
        <v>agreementId</v>
      </c>
      <c r="C1613" t="str">
        <f t="shared" si="60"/>
        <v>trnsctnDtls</v>
      </c>
      <c r="D1613" t="str">
        <f t="shared" si="61"/>
        <v>agrmntId</v>
      </c>
    </row>
    <row r="1614" spans="1:4">
      <c r="A1614" t="str">
        <f>DICO_Complet!D1613</f>
        <v>transactionDetails</v>
      </c>
      <c r="B1614" t="str">
        <f>DICO_Complet!E1613</f>
        <v>airTicketNumber</v>
      </c>
      <c r="C1614" t="str">
        <f t="shared" si="60"/>
        <v>trnsctnDtls</v>
      </c>
      <c r="D1614" t="str">
        <f t="shared" si="61"/>
        <v>arTcktNmbr</v>
      </c>
    </row>
    <row r="1615" spans="1:4">
      <c r="A1615" t="str">
        <f>DICO_Complet!D1614</f>
        <v>transactionDetails</v>
      </c>
      <c r="B1615" t="str">
        <f>DICO_Complet!E1614</f>
        <v>amountAnticipated</v>
      </c>
      <c r="C1615" t="str">
        <f t="shared" si="60"/>
        <v>trnsctnDtls</v>
      </c>
      <c r="D1615" t="str">
        <f t="shared" si="61"/>
        <v>amntAntcptd</v>
      </c>
    </row>
    <row r="1616" spans="1:4">
      <c r="A1616" t="str">
        <f>DICO_Complet!D1615</f>
        <v>transactionDetails</v>
      </c>
      <c r="B1616" t="str">
        <f>DICO_Complet!E1615</f>
        <v>authorisationCode</v>
      </c>
      <c r="C1616" t="str">
        <f t="shared" si="60"/>
        <v>trnsctnDtls</v>
      </c>
      <c r="D1616" t="str">
        <f t="shared" si="61"/>
        <v>athrstnCd</v>
      </c>
    </row>
    <row r="1617" spans="1:4">
      <c r="A1617" t="str">
        <f>DICO_Complet!D1616</f>
        <v>transactionDetails</v>
      </c>
      <c r="B1617" t="str">
        <f>DICO_Complet!E1616</f>
        <v>authorisationForcingCode</v>
      </c>
      <c r="C1617" t="str">
        <f t="shared" si="60"/>
        <v>trnsctnDtls</v>
      </c>
      <c r="D1617" t="str">
        <f t="shared" si="61"/>
        <v>athrstnFrcngCd</v>
      </c>
    </row>
    <row r="1618" spans="1:4">
      <c r="A1618" t="str">
        <f>DICO_Complet!D1617</f>
        <v>transactionDetails</v>
      </c>
      <c r="B1618" t="str">
        <f>DICO_Complet!E1617</f>
        <v>authorisationReasonCode</v>
      </c>
      <c r="C1618" t="str">
        <f t="shared" si="60"/>
        <v>trnsctnDtls</v>
      </c>
      <c r="D1618" t="str">
        <f t="shared" si="61"/>
        <v>athrstnRsnCd</v>
      </c>
    </row>
    <row r="1619" spans="1:4">
      <c r="A1619" t="str">
        <f>DICO_Complet!D1618</f>
        <v>transactionDetails</v>
      </c>
      <c r="B1619" t="str">
        <f>DICO_Complet!E1618</f>
        <v>authorisationResponse</v>
      </c>
      <c r="C1619" t="str">
        <f t="shared" si="60"/>
        <v>trnsctnDtls</v>
      </c>
      <c r="D1619" t="str">
        <f t="shared" si="61"/>
        <v>athrstnRspns</v>
      </c>
    </row>
    <row r="1620" spans="1:4">
      <c r="A1620" t="str">
        <f>DICO_Complet!D1619</f>
        <v>transactionDetails</v>
      </c>
      <c r="B1620" t="str">
        <f>DICO_Complet!E1619</f>
        <v>authorisedAmount</v>
      </c>
      <c r="C1620" t="str">
        <f t="shared" si="60"/>
        <v>trnsctnDtls</v>
      </c>
      <c r="D1620" t="str">
        <f t="shared" si="61"/>
        <v>athrsdAmnt</v>
      </c>
    </row>
    <row r="1621" spans="1:4">
      <c r="A1621" t="str">
        <f>DICO_Complet!D1620</f>
        <v>transactionDetails</v>
      </c>
      <c r="B1621" t="str">
        <f>DICO_Complet!E1620</f>
        <v>authorisedLocalDateTime</v>
      </c>
      <c r="C1621" t="str">
        <f t="shared" si="60"/>
        <v>trnsctnDtls</v>
      </c>
      <c r="D1621" t="str">
        <f t="shared" si="61"/>
        <v>athrsdLclDtTm</v>
      </c>
    </row>
    <row r="1622" spans="1:4">
      <c r="A1622" t="str">
        <f>DICO_Complet!D1621</f>
        <v>transactionDetails</v>
      </c>
      <c r="B1622" t="str">
        <f>DICO_Complet!E1621</f>
        <v>billingAmount</v>
      </c>
      <c r="C1622" t="str">
        <f t="shared" si="60"/>
        <v>trnsctnDtls</v>
      </c>
      <c r="D1622" t="str">
        <f t="shared" si="61"/>
        <v>bllngAmnt</v>
      </c>
    </row>
    <row r="1623" spans="1:4">
      <c r="A1623" t="str">
        <f>DICO_Complet!D1622</f>
        <v>transactionDetails</v>
      </c>
      <c r="B1623" t="str">
        <f>DICO_Complet!E1622</f>
        <v>cardAuthenticationResultCode</v>
      </c>
      <c r="C1623" t="str">
        <f t="shared" si="60"/>
        <v>trnsctnDtls</v>
      </c>
      <c r="D1623" t="str">
        <f t="shared" si="61"/>
        <v>crdAthntctnRsltCd</v>
      </c>
    </row>
    <row r="1624" spans="1:4">
      <c r="A1624" t="str">
        <f>DICO_Complet!D1623</f>
        <v>transactionDetails</v>
      </c>
      <c r="B1624" t="str">
        <f>DICO_Complet!E1623</f>
        <v>cardholderAvailableBalance</v>
      </c>
      <c r="C1624" t="str">
        <f t="shared" si="60"/>
        <v>trnsctnDtls</v>
      </c>
      <c r="D1624" t="str">
        <f t="shared" si="61"/>
        <v>crdhldrAvlblBlnc</v>
      </c>
    </row>
    <row r="1625" spans="1:4">
      <c r="A1625" t="str">
        <f>DICO_Complet!D1624</f>
        <v>transactionDetails</v>
      </c>
      <c r="B1625" t="str">
        <f>DICO_Complet!E1624</f>
        <v>cardholderTotalAmount</v>
      </c>
      <c r="C1625" t="str">
        <f t="shared" si="60"/>
        <v>trnsctnDtls</v>
      </c>
      <c r="D1625" t="str">
        <f t="shared" si="61"/>
        <v>crdhldrTtlAmnt</v>
      </c>
    </row>
    <row r="1626" spans="1:4">
      <c r="A1626" t="str">
        <f>DICO_Complet!D1625</f>
        <v>transactionDetails</v>
      </c>
      <c r="B1626" t="str">
        <f>DICO_Complet!E1625</f>
        <v>cardholderVerificationMethodePos</v>
      </c>
      <c r="C1626" t="str">
        <f t="shared" si="60"/>
        <v>trnsctnDtls</v>
      </c>
      <c r="D1626" t="str">
        <f t="shared" si="61"/>
        <v>crdhldrVrfctnMthdPs</v>
      </c>
    </row>
    <row r="1627" spans="1:4">
      <c r="A1627" t="str">
        <f>DICO_Complet!D1626</f>
        <v>transactionDetails</v>
      </c>
      <c r="B1627" t="str">
        <f>DICO_Complet!E1626</f>
        <v>cardholderVerificationMethodlist</v>
      </c>
      <c r="C1627" t="str">
        <f t="shared" si="60"/>
        <v>trnsctnDtls</v>
      </c>
      <c r="D1627" t="str">
        <f t="shared" si="61"/>
        <v>crdhldrVrfctnMthdlst</v>
      </c>
    </row>
    <row r="1628" spans="1:4">
      <c r="A1628" t="str">
        <f>DICO_Complet!D1627</f>
        <v>transactionDetails</v>
      </c>
      <c r="B1628" t="str">
        <f>DICO_Complet!E1627</f>
        <v>cardholderVerificationMethodResult</v>
      </c>
      <c r="C1628" t="str">
        <f t="shared" si="60"/>
        <v>trnsctnDtls</v>
      </c>
      <c r="D1628" t="str">
        <f t="shared" si="61"/>
        <v>crdhldrVrfctnMthdRslt</v>
      </c>
    </row>
    <row r="1629" spans="1:4">
      <c r="A1629" t="str">
        <f>DICO_Complet!D1628</f>
        <v>transactionDetails</v>
      </c>
      <c r="B1629" t="str">
        <f>DICO_Complet!E1628</f>
        <v>cardSecurityCodeVerificationResultsOrigin</v>
      </c>
      <c r="C1629" t="str">
        <f t="shared" si="60"/>
        <v>trnsctnDtls</v>
      </c>
      <c r="D1629" t="str">
        <f t="shared" si="61"/>
        <v>crdScrtCdVrfctnRsltsOrgn</v>
      </c>
    </row>
    <row r="1630" spans="1:4">
      <c r="A1630" t="str">
        <f>DICO_Complet!D1629</f>
        <v>transactionDetails</v>
      </c>
      <c r="B1630" t="str">
        <f>DICO_Complet!E1629</f>
        <v>cardSecurityCodeVerificationResultsText</v>
      </c>
      <c r="C1630" t="str">
        <f t="shared" si="60"/>
        <v>trnsctnDtls</v>
      </c>
      <c r="D1630" t="str">
        <f t="shared" si="61"/>
        <v>crdScrtCdVrfctnRsltsTxt</v>
      </c>
    </row>
    <row r="1631" spans="1:4">
      <c r="A1631" t="str">
        <f>DICO_Complet!D1630</f>
        <v>transactionDetails</v>
      </c>
      <c r="B1631" t="str">
        <f>DICO_Complet!E1630</f>
        <v>cashAmount</v>
      </c>
      <c r="C1631" t="str">
        <f t="shared" si="60"/>
        <v>trnsctnDtls</v>
      </c>
      <c r="D1631" t="str">
        <f t="shared" si="61"/>
        <v>cshAmnt</v>
      </c>
    </row>
    <row r="1632" spans="1:4">
      <c r="A1632" t="str">
        <f>DICO_Complet!D1631</f>
        <v>transactionDetails</v>
      </c>
      <c r="B1632" t="str">
        <f>DICO_Complet!E1631</f>
        <v>clearingAmount</v>
      </c>
      <c r="C1632" t="str">
        <f t="shared" si="60"/>
        <v>trnsctnDtls</v>
      </c>
      <c r="D1632" t="str">
        <f t="shared" si="61"/>
        <v>clrngAmnt</v>
      </c>
    </row>
    <row r="1633" spans="1:4">
      <c r="A1633" t="str">
        <f>DICO_Complet!D1632</f>
        <v>transactionDetails</v>
      </c>
      <c r="B1633" t="str">
        <f>DICO_Complet!E1632</f>
        <v>clearingCardBrand</v>
      </c>
      <c r="C1633" t="str">
        <f t="shared" si="60"/>
        <v>trnsctnDtls</v>
      </c>
      <c r="D1633" t="str">
        <f t="shared" si="61"/>
        <v>clrngCrdBrnd</v>
      </c>
    </row>
    <row r="1634" spans="1:4">
      <c r="A1634" t="str">
        <f>DICO_Complet!D1633</f>
        <v>transactionDetails</v>
      </c>
      <c r="B1634" t="str">
        <f>DICO_Complet!E1633</f>
        <v>clearingDateTime</v>
      </c>
      <c r="C1634" t="str">
        <f t="shared" si="60"/>
        <v>trnsctnDtls</v>
      </c>
      <c r="D1634" t="str">
        <f t="shared" si="61"/>
        <v>clrngDtTm</v>
      </c>
    </row>
    <row r="1635" spans="1:4">
      <c r="A1635" t="str">
        <f>DICO_Complet!D1634</f>
        <v>transactionDetails</v>
      </c>
      <c r="B1635" t="str">
        <f>DICO_Complet!E1634</f>
        <v>clearingNetwork</v>
      </c>
      <c r="C1635" t="str">
        <f t="shared" si="60"/>
        <v>trnsctnDtls</v>
      </c>
      <c r="D1635" t="str">
        <f t="shared" si="61"/>
        <v>clrngNtwrk</v>
      </c>
    </row>
    <row r="1636" spans="1:4">
      <c r="A1636" t="str">
        <f>DICO_Complet!D1635</f>
        <v>transactionDetails</v>
      </c>
      <c r="B1636" t="str">
        <f>DICO_Complet!E1635</f>
        <v>clearingSettlementDateTime</v>
      </c>
      <c r="C1636" t="str">
        <f t="shared" si="60"/>
        <v>trnsctnDtls</v>
      </c>
      <c r="D1636" t="str">
        <f t="shared" si="61"/>
        <v>clrngSttlmntDtTm</v>
      </c>
    </row>
    <row r="1637" spans="1:4">
      <c r="A1637" t="str">
        <f>DICO_Complet!D1636</f>
        <v>transactionDetails</v>
      </c>
      <c r="B1637" t="str">
        <f>DICO_Complet!E1636</f>
        <v>clearingTempoRegisteredId</v>
      </c>
      <c r="C1637" t="str">
        <f t="shared" si="60"/>
        <v>trnsctnDtls</v>
      </c>
      <c r="D1637" t="str">
        <f t="shared" si="61"/>
        <v>clrngTmpRgstrdId</v>
      </c>
    </row>
    <row r="1638" spans="1:4">
      <c r="A1638" t="str">
        <f>DICO_Complet!D1637</f>
        <v>transactionDetails</v>
      </c>
      <c r="B1638" t="str">
        <f>DICO_Complet!E1637</f>
        <v>clearingTransactionNature</v>
      </c>
      <c r="C1638" t="str">
        <f t="shared" si="60"/>
        <v>trnsctnDtls</v>
      </c>
      <c r="D1638" t="str">
        <f t="shared" si="61"/>
        <v>clrngTrnsctnNtr</v>
      </c>
    </row>
    <row r="1639" spans="1:4">
      <c r="A1639" t="str">
        <f>DICO_Complet!D1638</f>
        <v>transactionDetails</v>
      </c>
      <c r="B1639" t="str">
        <f>DICO_Complet!E1638</f>
        <v>commercialOperation</v>
      </c>
      <c r="C1639" t="str">
        <f t="shared" si="60"/>
        <v>trnsctnDtls</v>
      </c>
      <c r="D1639" t="str">
        <f t="shared" si="61"/>
        <v>cmmrclOprtn</v>
      </c>
    </row>
    <row r="1640" spans="1:4">
      <c r="A1640" t="str">
        <f>DICO_Complet!D1639</f>
        <v>transactionDetails</v>
      </c>
      <c r="B1640" t="str">
        <f>DICO_Complet!E1639</f>
        <v>companyName</v>
      </c>
      <c r="C1640" t="str">
        <f t="shared" si="60"/>
        <v>trnsctnDtls</v>
      </c>
      <c r="D1640" t="str">
        <f t="shared" si="61"/>
        <v>cmpnNm</v>
      </c>
    </row>
    <row r="1641" spans="1:4">
      <c r="A1641" t="str">
        <f>DICO_Complet!D1640</f>
        <v>transactionDetails</v>
      </c>
      <c r="B1641" t="str">
        <f>DICO_Complet!E1640</f>
        <v>contactlessTerminalProcessingResults</v>
      </c>
      <c r="C1641" t="str">
        <f t="shared" si="60"/>
        <v>trnsctnDtls</v>
      </c>
      <c r="D1641" t="str">
        <f t="shared" si="61"/>
        <v>cntctlssTrmnlPrcssngRslts</v>
      </c>
    </row>
    <row r="1642" spans="1:4">
      <c r="A1642" t="str">
        <f>DICO_Complet!D1641</f>
        <v>transactionDetails</v>
      </c>
      <c r="B1642" t="str">
        <f>DICO_Complet!E1641</f>
        <v>counterpartyPan</v>
      </c>
      <c r="C1642" t="str">
        <f t="shared" si="60"/>
        <v>trnsctnDtls</v>
      </c>
      <c r="D1642" t="str">
        <f t="shared" si="61"/>
        <v>cntrprtPn</v>
      </c>
    </row>
    <row r="1643" spans="1:4">
      <c r="A1643" t="str">
        <f>DICO_Complet!D1642</f>
        <v>transactionDetails</v>
      </c>
      <c r="B1643" t="str">
        <f>DICO_Complet!E1642</f>
        <v>counterValueAmount</v>
      </c>
      <c r="C1643" t="str">
        <f t="shared" si="60"/>
        <v>trnsctnDtls</v>
      </c>
      <c r="D1643" t="str">
        <f t="shared" si="61"/>
        <v>cntrVlAmnt</v>
      </c>
    </row>
    <row r="1644" spans="1:4">
      <c r="A1644" t="str">
        <f>DICO_Complet!D1643</f>
        <v>transactionDetails</v>
      </c>
      <c r="B1644" t="str">
        <f>DICO_Complet!E1643</f>
        <v>cumulativeTotalAuthorisedAmount</v>
      </c>
      <c r="C1644" t="str">
        <f t="shared" si="60"/>
        <v>trnsctnDtls</v>
      </c>
      <c r="D1644" t="str">
        <f t="shared" si="61"/>
        <v>cmltvTtlAthrsdAmnt</v>
      </c>
    </row>
    <row r="1645" spans="1:4">
      <c r="A1645" t="str">
        <f>DICO_Complet!D1644</f>
        <v>transactionDetails</v>
      </c>
      <c r="B1645" t="str">
        <f>DICO_Complet!E1644</f>
        <v>currencyConversionRateNomenclature</v>
      </c>
      <c r="C1645" t="str">
        <f t="shared" si="60"/>
        <v>trnsctnDtls</v>
      </c>
      <c r="D1645" t="str">
        <f t="shared" si="61"/>
        <v>crrncCnvrsnRtNmncltr</v>
      </c>
    </row>
    <row r="1646" spans="1:4">
      <c r="A1646" t="str">
        <f>DICO_Complet!D1645</f>
        <v>transactionDetails</v>
      </c>
      <c r="B1646" t="str">
        <f>DICO_Complet!E1645</f>
        <v>disputeAuditTrailTransactionEligibilityIndicator</v>
      </c>
      <c r="C1646" t="str">
        <f t="shared" si="60"/>
        <v>trnsctnDtls</v>
      </c>
      <c r="D1646" t="str">
        <f t="shared" si="61"/>
        <v>dsptAdtTrlTrnsctnElgbltIndctr</v>
      </c>
    </row>
    <row r="1647" spans="1:4">
      <c r="A1647" t="str">
        <f>DICO_Complet!D1646</f>
        <v>transactionDetails</v>
      </c>
      <c r="B1647" t="str">
        <f>DICO_Complet!E1646</f>
        <v>disputeTechnicalInternalId</v>
      </c>
      <c r="C1647" t="str">
        <f t="shared" si="60"/>
        <v>trnsctnDtls</v>
      </c>
      <c r="D1647" t="str">
        <f t="shared" si="61"/>
        <v>dsptTchnclIntrnlId</v>
      </c>
    </row>
    <row r="1648" spans="1:4">
      <c r="A1648" t="str">
        <f>DICO_Complet!D1647</f>
        <v>transactionDetails</v>
      </c>
      <c r="B1648" t="str">
        <f>DICO_Complet!E1647</f>
        <v>donationAmount</v>
      </c>
      <c r="C1648" t="str">
        <f t="shared" si="60"/>
        <v>trnsctnDtls</v>
      </c>
      <c r="D1648" t="str">
        <f t="shared" si="61"/>
        <v>dntnAmnt</v>
      </c>
    </row>
    <row r="1649" spans="1:4">
      <c r="A1649" t="str">
        <f>DICO_Complet!D1648</f>
        <v>transactionDetails</v>
      </c>
      <c r="B1649" t="str">
        <f>DICO_Complet!E1648</f>
        <v>downgradeReason</v>
      </c>
      <c r="C1649" t="str">
        <f t="shared" si="60"/>
        <v>trnsctnDtls</v>
      </c>
      <c r="D1649" t="str">
        <f t="shared" si="61"/>
        <v>dwngrdRsn</v>
      </c>
    </row>
    <row r="1650" spans="1:4">
      <c r="A1650" t="str">
        <f>DICO_Complet!D1649</f>
        <v>transactionDetails</v>
      </c>
      <c r="B1650" t="str">
        <f>DICO_Complet!E1649</f>
        <v>emvAquisitionMode</v>
      </c>
      <c r="C1650" t="str">
        <f t="shared" si="60"/>
        <v>trnsctnDtls</v>
      </c>
      <c r="D1650" t="str">
        <f t="shared" si="61"/>
        <v>emvAqstnMd</v>
      </c>
    </row>
    <row r="1651" spans="1:4">
      <c r="A1651" t="str">
        <f>DICO_Complet!D1650</f>
        <v>transactionDetails</v>
      </c>
      <c r="B1651" t="str">
        <f>DICO_Complet!E1650</f>
        <v>encryptedCardData</v>
      </c>
      <c r="C1651" t="str">
        <f t="shared" si="60"/>
        <v>trnsctnDtls</v>
      </c>
      <c r="D1651" t="str">
        <f t="shared" si="61"/>
        <v>encrptdCrdDt</v>
      </c>
    </row>
    <row r="1652" spans="1:4">
      <c r="A1652" t="str">
        <f>DICO_Complet!D1651</f>
        <v>transactionDetails</v>
      </c>
      <c r="B1652" t="str">
        <f>DICO_Complet!E1651</f>
        <v>encryptedCardSecurityCode</v>
      </c>
      <c r="C1652" t="str">
        <f t="shared" si="60"/>
        <v>trnsctnDtls</v>
      </c>
      <c r="D1652" t="str">
        <f t="shared" si="61"/>
        <v>encrptdCrdScrtCd</v>
      </c>
    </row>
    <row r="1653" spans="1:4">
      <c r="A1653" t="str">
        <f>DICO_Complet!D1652</f>
        <v>transactionDetails</v>
      </c>
      <c r="B1653" t="str">
        <f>DICO_Complet!E1652</f>
        <v>encryptedPinBlock</v>
      </c>
      <c r="C1653" t="str">
        <f t="shared" si="60"/>
        <v>trnsctnDtls</v>
      </c>
      <c r="D1653" t="str">
        <f t="shared" si="61"/>
        <v>encrptdPnBlck</v>
      </c>
    </row>
    <row r="1654" spans="1:4">
      <c r="A1654" t="str">
        <f>DICO_Complet!D1653</f>
        <v>transactionDetails</v>
      </c>
      <c r="B1654" t="str">
        <f>DICO_Complet!E1653</f>
        <v>errorIndication</v>
      </c>
      <c r="C1654" t="str">
        <f t="shared" si="60"/>
        <v>trnsctnDtls</v>
      </c>
      <c r="D1654" t="str">
        <f t="shared" si="61"/>
        <v>errrIndctn</v>
      </c>
    </row>
    <row r="1655" spans="1:4">
      <c r="A1655" t="str">
        <f>DICO_Complet!D1654</f>
        <v>transactionDetails</v>
      </c>
      <c r="B1655" t="str">
        <f>DICO_Complet!E1654</f>
        <v>estimatedAmount</v>
      </c>
      <c r="C1655" t="str">
        <f t="shared" si="60"/>
        <v>trnsctnDtls</v>
      </c>
      <c r="D1655" t="str">
        <f t="shared" si="61"/>
        <v>estmtdAmnt</v>
      </c>
    </row>
    <row r="1656" spans="1:4">
      <c r="A1656" t="str">
        <f>DICO_Complet!D1655</f>
        <v>transactionDetails</v>
      </c>
      <c r="B1656" t="str">
        <f>DICO_Complet!E1655</f>
        <v>exchangeRateInformation</v>
      </c>
      <c r="C1656" t="str">
        <f t="shared" si="60"/>
        <v>trnsctnDtls</v>
      </c>
      <c r="D1656" t="str">
        <f t="shared" si="61"/>
        <v>exchngRtInfrmtn</v>
      </c>
    </row>
    <row r="1657" spans="1:4">
      <c r="A1657" t="str">
        <f>DICO_Complet!D1656</f>
        <v>transactionDetails</v>
      </c>
      <c r="B1657" t="str">
        <f>DICO_Complet!E1656</f>
        <v>extendedAuthorisationIndicator</v>
      </c>
      <c r="C1657" t="str">
        <f t="shared" si="60"/>
        <v>trnsctnDtls</v>
      </c>
      <c r="D1657" t="str">
        <f t="shared" si="61"/>
        <v>extnddAthrstnIndctr</v>
      </c>
    </row>
    <row r="1658" spans="1:4">
      <c r="A1658" t="str">
        <f>DICO_Complet!D1657</f>
        <v>transactionDetails</v>
      </c>
      <c r="B1658" t="str">
        <f>DICO_Complet!E1657</f>
        <v>feesAdditionnalPercentage</v>
      </c>
      <c r="C1658" t="str">
        <f t="shared" si="60"/>
        <v>trnsctnDtls</v>
      </c>
      <c r="D1658" t="str">
        <f t="shared" si="61"/>
        <v>fsAddtnnlPrcntg</v>
      </c>
    </row>
    <row r="1659" spans="1:4">
      <c r="A1659" t="str">
        <f>DICO_Complet!D1658</f>
        <v>transactionDetails</v>
      </c>
      <c r="B1659" t="str">
        <f>DICO_Complet!E1658</f>
        <v>feesAmount</v>
      </c>
      <c r="C1659" t="str">
        <f t="shared" si="60"/>
        <v>trnsctnDtls</v>
      </c>
      <c r="D1659" t="str">
        <f t="shared" si="61"/>
        <v>fsAmnt</v>
      </c>
    </row>
    <row r="1660" spans="1:4">
      <c r="A1660" t="str">
        <f>DICO_Complet!D1659</f>
        <v>transactionDetails</v>
      </c>
      <c r="B1660" t="str">
        <f>DICO_Complet!E1659</f>
        <v>fileNumber</v>
      </c>
      <c r="C1660" t="str">
        <f t="shared" si="60"/>
        <v>trnsctnDtls</v>
      </c>
      <c r="D1660" t="str">
        <f t="shared" si="61"/>
        <v>flNmbr</v>
      </c>
    </row>
    <row r="1661" spans="1:4">
      <c r="A1661" t="str">
        <f>DICO_Complet!D1660</f>
        <v>transactionDetails</v>
      </c>
      <c r="B1661" t="str">
        <f>DICO_Complet!E1660</f>
        <v>fileUpdateCode</v>
      </c>
      <c r="C1661" t="str">
        <f t="shared" si="60"/>
        <v>trnsctnDtls</v>
      </c>
      <c r="D1661" t="str">
        <f t="shared" si="61"/>
        <v>flUpdtCd</v>
      </c>
    </row>
    <row r="1662" spans="1:4">
      <c r="A1662" t="str">
        <f>DICO_Complet!D1661</f>
        <v>transactionDetails</v>
      </c>
      <c r="B1662" t="str">
        <f>DICO_Complet!E1661</f>
        <v>firstSubmittingProcess</v>
      </c>
      <c r="C1662" t="str">
        <f t="shared" si="60"/>
        <v>trnsctnDtls</v>
      </c>
      <c r="D1662" t="str">
        <f t="shared" si="61"/>
        <v>frstSbmttngPrcss</v>
      </c>
    </row>
    <row r="1663" spans="1:4">
      <c r="A1663" t="str">
        <f>DICO_Complet!D1662</f>
        <v>transactionDetails</v>
      </c>
      <c r="B1663" t="str">
        <f>DICO_Complet!E1662</f>
        <v>fundsTransferIdentifier</v>
      </c>
      <c r="C1663" t="str">
        <f t="shared" si="60"/>
        <v>trnsctnDtls</v>
      </c>
      <c r="D1663" t="str">
        <f t="shared" si="61"/>
        <v>fndsTrnsfrIdntfr</v>
      </c>
    </row>
    <row r="1664" spans="1:4">
      <c r="A1664" t="str">
        <f>DICO_Complet!D1663</f>
        <v>transactionDetails</v>
      </c>
      <c r="B1664" t="str">
        <f>DICO_Complet!E1663</f>
        <v>grossAmount</v>
      </c>
      <c r="C1664" t="str">
        <f t="shared" si="60"/>
        <v>trnsctnDtls</v>
      </c>
      <c r="D1664" t="str">
        <f t="shared" si="61"/>
        <v>grssAmnt</v>
      </c>
    </row>
    <row r="1665" spans="1:4">
      <c r="A1665" t="str">
        <f>DICO_Complet!D1664</f>
        <v>transactionDetails</v>
      </c>
      <c r="B1665" t="str">
        <f>DICO_Complet!E1664</f>
        <v>iccTransactionCcy</v>
      </c>
      <c r="C1665" t="str">
        <f t="shared" si="60"/>
        <v>trnsctnDtls</v>
      </c>
      <c r="D1665" t="str">
        <f t="shared" si="61"/>
        <v>iccTrnsctnCc</v>
      </c>
    </row>
    <row r="1666" spans="1:4">
      <c r="A1666" t="str">
        <f>DICO_Complet!D1665</f>
        <v>transactionDetails</v>
      </c>
      <c r="B1666" t="str">
        <f>DICO_Complet!E1665</f>
        <v>immediateAction</v>
      </c>
      <c r="C1666" t="str">
        <f t="shared" si="60"/>
        <v>trnsctnDtls</v>
      </c>
      <c r="D1666" t="str">
        <f t="shared" si="61"/>
        <v>immdtActn</v>
      </c>
    </row>
    <row r="1667" spans="1:4">
      <c r="A1667" t="str">
        <f>DICO_Complet!D1666</f>
        <v>transactionDetails</v>
      </c>
      <c r="B1667" t="str">
        <f>DICO_Complet!E1666</f>
        <v>inboundResponseCode</v>
      </c>
      <c r="C1667" t="str">
        <f t="shared" si="60"/>
        <v>trnsctnDtls</v>
      </c>
      <c r="D1667" t="str">
        <f t="shared" si="61"/>
        <v>inbndRspnsCd</v>
      </c>
    </row>
    <row r="1668" spans="1:4">
      <c r="A1668" t="str">
        <f>DICO_Complet!D1667</f>
        <v>transactionDetails</v>
      </c>
      <c r="B1668" t="str">
        <f>DICO_Complet!E1667</f>
        <v>inboundReversalReason</v>
      </c>
      <c r="C1668" t="str">
        <f t="shared" si="60"/>
        <v>trnsctnDtls</v>
      </c>
      <c r="D1668" t="str">
        <f t="shared" si="61"/>
        <v>inbndRvrslRsn</v>
      </c>
    </row>
    <row r="1669" spans="1:4">
      <c r="A1669" t="str">
        <f>DICO_Complet!D1668</f>
        <v>transactionDetails</v>
      </c>
      <c r="B1669" t="str">
        <f>DICO_Complet!E1668</f>
        <v>informationForCardholder1</v>
      </c>
      <c r="C1669" t="str">
        <f t="shared" ref="C1669:C1685" si="62">LEFT(A1669,1)&amp;SUBSTITUTE(SUBSTITUTE(SUBSTITUTE(SUBSTITUTE(SUBSTITUTE(SUBSTITUTE(SUBSTITUTE(RIGHT(A1669,LEN(A1669)-1),"a"," "),"e"," "),"i"," "),"o"," "),"u"," "),"y"," ")," ","")</f>
        <v>trnsctnDtls</v>
      </c>
      <c r="D1669" t="str">
        <f t="shared" ref="D1669:D1685" si="63">LEFT(B1669,1)&amp;SUBSTITUTE(SUBSTITUTE(SUBSTITUTE(SUBSTITUTE(SUBSTITUTE(SUBSTITUTE(SUBSTITUTE(RIGHT(B1669,LEN(B1669)-1),"a"," "),"e"," "),"i"," "),"o"," "),"u"," "),"y"," ")," ","")</f>
        <v>infrmtnFrCrdhldr1</v>
      </c>
    </row>
    <row r="1670" spans="1:4">
      <c r="A1670" t="str">
        <f>DICO_Complet!D1669</f>
        <v>transactionDetails</v>
      </c>
      <c r="B1670" t="str">
        <f>DICO_Complet!E1669</f>
        <v>informationForCardholder2</v>
      </c>
      <c r="C1670" t="str">
        <f t="shared" si="62"/>
        <v>trnsctnDtls</v>
      </c>
      <c r="D1670" t="str">
        <f t="shared" si="63"/>
        <v>infrmtnFrCrdhldr2</v>
      </c>
    </row>
    <row r="1671" spans="1:4">
      <c r="A1671" t="str">
        <f>DICO_Complet!D1670</f>
        <v>transactionDetails</v>
      </c>
      <c r="B1671" t="str">
        <f>DICO_Complet!E1670</f>
        <v>initialGmtDateTime</v>
      </c>
      <c r="C1671" t="str">
        <f t="shared" si="62"/>
        <v>trnsctnDtls</v>
      </c>
      <c r="D1671" t="str">
        <f t="shared" si="63"/>
        <v>intlGmtDtTm</v>
      </c>
    </row>
    <row r="1672" spans="1:4">
      <c r="A1672" t="str">
        <f>DICO_Complet!D1671</f>
        <v>transactionDetails</v>
      </c>
      <c r="B1672" t="str">
        <f>DICO_Complet!E1671</f>
        <v>internalPricing</v>
      </c>
      <c r="C1672" t="str">
        <f t="shared" si="62"/>
        <v>trnsctnDtls</v>
      </c>
      <c r="D1672" t="str">
        <f t="shared" si="63"/>
        <v>intrnlPrcng</v>
      </c>
    </row>
    <row r="1673" spans="1:4">
      <c r="A1673" t="str">
        <f>DICO_Complet!D1672</f>
        <v>transactionDetails</v>
      </c>
      <c r="B1673" t="str">
        <f>DICO_Complet!E1672</f>
        <v>issuerAuthorisationTransactionReference</v>
      </c>
      <c r="C1673" t="str">
        <f t="shared" si="62"/>
        <v>trnsctnDtls</v>
      </c>
      <c r="D1673" t="str">
        <f t="shared" si="63"/>
        <v>issrAthrstnTrnsctnRfrnc</v>
      </c>
    </row>
    <row r="1674" spans="1:4">
      <c r="A1674" t="str">
        <f>DICO_Complet!D1673</f>
        <v>transactionDetails</v>
      </c>
      <c r="B1674" t="str">
        <f>DICO_Complet!E1673</f>
        <v>issuerProprietaryData</v>
      </c>
      <c r="C1674" t="str">
        <f t="shared" si="62"/>
        <v>trnsctnDtls</v>
      </c>
      <c r="D1674" t="str">
        <f t="shared" si="63"/>
        <v>issrPrprtrDt</v>
      </c>
    </row>
    <row r="1675" spans="1:4">
      <c r="A1675" t="str">
        <f>DICO_Complet!D1674</f>
        <v>transactionDetails</v>
      </c>
      <c r="B1675" t="str">
        <f>DICO_Complet!E1674</f>
        <v>lastSubmittingProcess</v>
      </c>
      <c r="C1675" t="str">
        <f t="shared" si="62"/>
        <v>trnsctnDtls</v>
      </c>
      <c r="D1675" t="str">
        <f t="shared" si="63"/>
        <v>lstSbmttngPrcss</v>
      </c>
    </row>
    <row r="1676" spans="1:4">
      <c r="A1676" t="str">
        <f>DICO_Complet!D1675</f>
        <v>transactionDetails</v>
      </c>
      <c r="B1676" t="str">
        <f>DICO_Complet!E1675</f>
        <v>locationCategoryCode</v>
      </c>
      <c r="C1676" t="str">
        <f t="shared" si="62"/>
        <v>trnsctnDtls</v>
      </c>
      <c r="D1676" t="str">
        <f t="shared" si="63"/>
        <v>lctnCtgrCd</v>
      </c>
    </row>
    <row r="1677" spans="1:4">
      <c r="A1677" t="str">
        <f>DICO_Complet!D1676</f>
        <v>transactionDetails</v>
      </c>
      <c r="B1677" t="str">
        <f>DICO_Complet!E1676</f>
        <v>lowValueExemptionIndicator</v>
      </c>
      <c r="C1677" t="str">
        <f t="shared" si="62"/>
        <v>trnsctnDtls</v>
      </c>
      <c r="D1677" t="str">
        <f t="shared" si="63"/>
        <v>lwVlExmptnIndctr</v>
      </c>
    </row>
    <row r="1678" spans="1:4">
      <c r="A1678" t="str">
        <f>DICO_Complet!D1677</f>
        <v>transactionDetails</v>
      </c>
      <c r="B1678" t="str">
        <f>DICO_Complet!E1677</f>
        <v>mastercardCurrencyConversionRateData</v>
      </c>
      <c r="C1678" t="str">
        <f t="shared" si="62"/>
        <v>trnsctnDtls</v>
      </c>
      <c r="D1678" t="str">
        <f t="shared" si="63"/>
        <v>mstrcrdCrrncCnvrsnRtDt</v>
      </c>
    </row>
    <row r="1679" spans="1:4">
      <c r="A1679" t="str">
        <f>DICO_Complet!D1678</f>
        <v>transactionDetails</v>
      </c>
      <c r="B1679" t="str">
        <f>DICO_Complet!E1678</f>
        <v>mastercardPointOfServiceChangeStatusCode</v>
      </c>
      <c r="C1679" t="str">
        <f t="shared" si="62"/>
        <v>trnsctnDtls</v>
      </c>
      <c r="D1679" t="str">
        <f t="shared" si="63"/>
        <v>mstrcrdPntOfSrvcChngSttsCd</v>
      </c>
    </row>
    <row r="1680" spans="1:4">
      <c r="A1680" t="str">
        <f>DICO_Complet!D1679</f>
        <v>transactionDetails</v>
      </c>
      <c r="B1680" t="str">
        <f>DICO_Complet!E1679</f>
        <v>maximumClearingDate</v>
      </c>
      <c r="C1680" t="str">
        <f t="shared" si="62"/>
        <v>trnsctnDtls</v>
      </c>
      <c r="D1680" t="str">
        <f t="shared" si="63"/>
        <v>mxmmClrngDt</v>
      </c>
    </row>
    <row r="1681" spans="1:4">
      <c r="A1681" t="str">
        <f>DICO_Complet!D1680</f>
        <v>transactionDetails</v>
      </c>
      <c r="B1681" t="str">
        <f>DICO_Complet!E1680</f>
        <v>merchantProgram</v>
      </c>
      <c r="C1681" t="str">
        <f t="shared" si="62"/>
        <v>trnsctnDtls</v>
      </c>
      <c r="D1681" t="str">
        <f t="shared" si="63"/>
        <v>mrchntPrgrm</v>
      </c>
    </row>
    <row r="1682" spans="1:4">
      <c r="A1682" t="str">
        <f>DICO_Complet!D1681</f>
        <v>transactionDetails</v>
      </c>
      <c r="B1682" t="str">
        <f>DICO_Complet!E1681</f>
        <v>microchipProcessingResult</v>
      </c>
      <c r="C1682" t="str">
        <f t="shared" si="62"/>
        <v>trnsctnDtls</v>
      </c>
      <c r="D1682" t="str">
        <f t="shared" si="63"/>
        <v>mcrchpPrcssngRslt</v>
      </c>
    </row>
    <row r="1683" spans="1:4">
      <c r="A1683" t="str">
        <f>DICO_Complet!D1682</f>
        <v>transactionDetails</v>
      </c>
      <c r="B1683" t="str">
        <f>DICO_Complet!E1682</f>
        <v>msgReceivedDateTime</v>
      </c>
      <c r="C1683" t="str">
        <f t="shared" si="62"/>
        <v>trnsctnDtls</v>
      </c>
      <c r="D1683" t="str">
        <f t="shared" si="63"/>
        <v>msgRcvdDtTm</v>
      </c>
    </row>
    <row r="1684" spans="1:4">
      <c r="A1684" t="str">
        <f>DICO_Complet!D1683</f>
        <v>transactionDetails</v>
      </c>
      <c r="B1684" t="str">
        <f>DICO_Complet!E1683</f>
        <v>msgReceivedFromIssuerDateTime</v>
      </c>
      <c r="C1684" t="str">
        <f t="shared" si="62"/>
        <v>trnsctnDtls</v>
      </c>
      <c r="D1684" t="str">
        <f t="shared" si="63"/>
        <v>msgRcvdFrmIssrDtTm</v>
      </c>
    </row>
    <row r="1685" spans="1:4">
      <c r="A1685" t="str">
        <f>DICO_Complet!D1684</f>
        <v>transactionDetails</v>
      </c>
      <c r="B1685" t="str">
        <f>DICO_Complet!E1684</f>
        <v>msgSentDateTime</v>
      </c>
      <c r="C1685" t="str">
        <f t="shared" si="62"/>
        <v>trnsctnDtls</v>
      </c>
      <c r="D1685" t="str">
        <f t="shared" si="63"/>
        <v>msgSntDtTm</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230DB-B078-43BD-A530-0209BA4CDD21}">
  <sheetPr codeName="Feuil30"/>
  <dimension ref="A1:B30"/>
  <sheetViews>
    <sheetView workbookViewId="0"/>
  </sheetViews>
  <sheetFormatPr baseColWidth="10" defaultColWidth="11.453125" defaultRowHeight="14.5"/>
  <cols>
    <col min="1" max="1" width="46.1796875" customWidth="1"/>
    <col min="2" max="2" width="189" customWidth="1"/>
  </cols>
  <sheetData>
    <row r="1" spans="1:2">
      <c r="A1" s="134" t="s">
        <v>9957</v>
      </c>
    </row>
    <row r="2" spans="1:2">
      <c r="A2" t="s">
        <v>9958</v>
      </c>
    </row>
    <row r="3" spans="1:2">
      <c r="A3" t="s">
        <v>9959</v>
      </c>
      <c r="B3" s="5" t="s">
        <v>6752</v>
      </c>
    </row>
    <row r="4" spans="1:2">
      <c r="B4" t="s">
        <v>9960</v>
      </c>
    </row>
    <row r="5" spans="1:2">
      <c r="A5" t="s">
        <v>9961</v>
      </c>
    </row>
    <row r="6" spans="1:2">
      <c r="A6" t="s">
        <v>9962</v>
      </c>
    </row>
    <row r="7" spans="1:2">
      <c r="A7" t="s">
        <v>9963</v>
      </c>
    </row>
    <row r="8" spans="1:2">
      <c r="A8" t="s">
        <v>9964</v>
      </c>
    </row>
    <row r="9" spans="1:2">
      <c r="A9" t="s">
        <v>9965</v>
      </c>
    </row>
    <row r="10" spans="1:2">
      <c r="A10" t="s">
        <v>9966</v>
      </c>
    </row>
    <row r="11" spans="1:2">
      <c r="A11" t="s">
        <v>9967</v>
      </c>
    </row>
    <row r="13" spans="1:2">
      <c r="A13" t="s">
        <v>9968</v>
      </c>
    </row>
    <row r="14" spans="1:2">
      <c r="A14" t="s">
        <v>9969</v>
      </c>
    </row>
    <row r="15" spans="1:2">
      <c r="A15" t="s">
        <v>9970</v>
      </c>
    </row>
    <row r="16" spans="1:2">
      <c r="A16" t="s">
        <v>9971</v>
      </c>
    </row>
    <row r="17" spans="1:1">
      <c r="A17" t="s">
        <v>9972</v>
      </c>
    </row>
    <row r="18" spans="1:1">
      <c r="A18" t="s">
        <v>9973</v>
      </c>
    </row>
    <row r="19" spans="1:1">
      <c r="A19" t="s">
        <v>9974</v>
      </c>
    </row>
    <row r="20" spans="1:1">
      <c r="A20" t="s">
        <v>9975</v>
      </c>
    </row>
    <row r="21" spans="1:1">
      <c r="A21" t="s">
        <v>9976</v>
      </c>
    </row>
    <row r="22" spans="1:1">
      <c r="A22" t="s">
        <v>9977</v>
      </c>
    </row>
    <row r="23" spans="1:1">
      <c r="A23" t="s">
        <v>9978</v>
      </c>
    </row>
    <row r="24" spans="1:1">
      <c r="A24" t="s">
        <v>9979</v>
      </c>
    </row>
    <row r="25" spans="1:1">
      <c r="A25" t="s">
        <v>9980</v>
      </c>
    </row>
    <row r="26" spans="1:1">
      <c r="A26" t="s">
        <v>9981</v>
      </c>
    </row>
    <row r="27" spans="1:1">
      <c r="A27" t="s">
        <v>9982</v>
      </c>
    </row>
    <row r="28" spans="1:1">
      <c r="A28" t="s">
        <v>9983</v>
      </c>
    </row>
    <row r="29" spans="1:1">
      <c r="A29" t="s">
        <v>9984</v>
      </c>
    </row>
    <row r="30" spans="1:1">
      <c r="A30" t="s">
        <v>9985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F304E-5C79-4E3A-A3C2-B55A617B561D}">
  <sheetPr codeName="Feuil10"/>
  <dimension ref="A2:I33"/>
  <sheetViews>
    <sheetView workbookViewId="0">
      <selection activeCell="A4" sqref="A4"/>
    </sheetView>
  </sheetViews>
  <sheetFormatPr baseColWidth="10" defaultColWidth="11.453125" defaultRowHeight="14.5"/>
  <cols>
    <col min="1" max="1" width="130.453125" customWidth="1"/>
    <col min="9" max="9" width="30.453125" customWidth="1"/>
  </cols>
  <sheetData>
    <row r="2" spans="1:9" ht="21">
      <c r="A2" s="21" t="s">
        <v>9986</v>
      </c>
    </row>
    <row r="3" spans="1:9" ht="159.5">
      <c r="A3" s="9" t="s">
        <v>10663</v>
      </c>
    </row>
    <row r="4" spans="1:9">
      <c r="A4" s="9"/>
    </row>
    <row r="5" spans="1:9" ht="21">
      <c r="A5" s="22" t="s">
        <v>9987</v>
      </c>
    </row>
    <row r="6" spans="1:9">
      <c r="A6" s="19" t="s">
        <v>9988</v>
      </c>
    </row>
    <row r="7" spans="1:9" ht="232">
      <c r="A7" s="9" t="s">
        <v>9989</v>
      </c>
    </row>
    <row r="11" spans="1:9" ht="31">
      <c r="A11" s="146" t="s">
        <v>9990</v>
      </c>
    </row>
    <row r="12" spans="1:9">
      <c r="I12" s="120"/>
    </row>
    <row r="13" spans="1:9">
      <c r="A13" t="s">
        <v>9991</v>
      </c>
    </row>
    <row r="14" spans="1:9">
      <c r="A14" s="120"/>
    </row>
    <row r="15" spans="1:9">
      <c r="A15" s="120" t="s">
        <v>9992</v>
      </c>
    </row>
    <row r="17" spans="1:1">
      <c r="A17" t="s">
        <v>9993</v>
      </c>
    </row>
    <row r="18" spans="1:1">
      <c r="A18" s="120"/>
    </row>
    <row r="19" spans="1:1">
      <c r="A19" s="147" t="s">
        <v>9994</v>
      </c>
    </row>
    <row r="20" spans="1:1">
      <c r="A20" s="147" t="s">
        <v>9995</v>
      </c>
    </row>
    <row r="21" spans="1:1">
      <c r="A21" s="147" t="s">
        <v>9996</v>
      </c>
    </row>
    <row r="22" spans="1:1">
      <c r="A22" s="147" t="s">
        <v>9997</v>
      </c>
    </row>
    <row r="23" spans="1:1">
      <c r="A23" s="147" t="s">
        <v>9998</v>
      </c>
    </row>
    <row r="24" spans="1:1">
      <c r="A24" s="147" t="s">
        <v>9999</v>
      </c>
    </row>
    <row r="25" spans="1:1">
      <c r="A25" s="147" t="s">
        <v>10000</v>
      </c>
    </row>
    <row r="26" spans="1:1">
      <c r="A26" s="147" t="s">
        <v>10001</v>
      </c>
    </row>
    <row r="27" spans="1:1">
      <c r="A27" s="147" t="s">
        <v>10002</v>
      </c>
    </row>
    <row r="29" spans="1:1">
      <c r="A29" t="s">
        <v>10003</v>
      </c>
    </row>
    <row r="30" spans="1:1">
      <c r="A30" s="120"/>
    </row>
    <row r="31" spans="1:1">
      <c r="A31" s="120" t="s">
        <v>10004</v>
      </c>
    </row>
    <row r="33" spans="1:1">
      <c r="A33" t="s">
        <v>10005</v>
      </c>
    </row>
  </sheetData>
  <hyperlinks>
    <hyperlink ref="A6" r:id="rId1" location="dateTime" xr:uid="{97B198F6-F505-46DD-AA2E-13A6B2BA949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762A-7F43-412D-8B69-23119C7F6788}">
  <sheetPr codeName="Feuil19"/>
  <dimension ref="A2:A3"/>
  <sheetViews>
    <sheetView workbookViewId="0">
      <selection activeCell="A3" sqref="A3"/>
    </sheetView>
  </sheetViews>
  <sheetFormatPr baseColWidth="10" defaultColWidth="11.453125" defaultRowHeight="14.5"/>
  <cols>
    <col min="1" max="1" width="202.453125" customWidth="1"/>
  </cols>
  <sheetData>
    <row r="2" spans="1:1">
      <c r="A2" s="27" t="s">
        <v>10006</v>
      </c>
    </row>
    <row r="3" spans="1:1" ht="159.5">
      <c r="A3" s="38" t="s">
        <v>10007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53BEA1791F9346B5C1EAAB8A5D0D3B" ma:contentTypeVersion="15" ma:contentTypeDescription="Crée un document." ma:contentTypeScope="" ma:versionID="822e8d7554cb0cdac71e638ccc07e11b">
  <xsd:schema xmlns:xsd="http://www.w3.org/2001/XMLSchema" xmlns:xs="http://www.w3.org/2001/XMLSchema" xmlns:p="http://schemas.microsoft.com/office/2006/metadata/properties" xmlns:ns2="43ecc755-ef0f-40fc-9d17-1f1e582d6f45" xmlns:ns3="497ed1e2-261e-4ea7-8487-5f04a5c59107" targetNamespace="http://schemas.microsoft.com/office/2006/metadata/properties" ma:root="true" ma:fieldsID="d787e7ef82594e9bfa57538da8995973" ns2:_="" ns3:_="">
    <xsd:import namespace="43ecc755-ef0f-40fc-9d17-1f1e582d6f45"/>
    <xsd:import namespace="497ed1e2-261e-4ea7-8487-5f04a5c5910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ecc755-ef0f-40fc-9d17-1f1e582d6f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1e9acf55-ea59-405f-a042-468eafcb2b5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7ed1e2-261e-4ea7-8487-5f04a5c59107"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23d9df88-4e06-4817-abbd-5f998eec7514}" ma:internalName="TaxCatchAll" ma:showField="CatchAllData" ma:web="497ed1e2-261e-4ea7-8487-5f04a5c5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497ed1e2-261e-4ea7-8487-5f04a5c59107">
      <UserInfo>
        <DisplayName/>
        <AccountId xsi:nil="true"/>
        <AccountType/>
      </UserInfo>
    </SharedWithUsers>
    <TaxCatchAll xmlns="497ed1e2-261e-4ea7-8487-5f04a5c59107" xsi:nil="true"/>
    <lcf76f155ced4ddcb4097134ff3c332f xmlns="43ecc755-ef0f-40fc-9d17-1f1e582d6f45">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9F37B1F5-473D-4F1E-9223-9BA32FA05EBB}">
  <ds:schemaRefs>
    <ds:schemaRef ds:uri="http://schemas.microsoft.com/sharepoint/v3/contenttype/forms"/>
  </ds:schemaRefs>
</ds:datastoreItem>
</file>

<file path=customXml/itemProps2.xml><?xml version="1.0" encoding="utf-8"?>
<ds:datastoreItem xmlns:ds="http://schemas.openxmlformats.org/officeDocument/2006/customXml" ds:itemID="{D2A204FA-AB6A-4659-A130-70267262C2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ecc755-ef0f-40fc-9d17-1f1e582d6f45"/>
    <ds:schemaRef ds:uri="497ed1e2-261e-4ea7-8487-5f04a5c59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D3F724-DBF3-4410-A91F-00B2AA553687}">
  <ds:schemaRefs>
    <ds:schemaRef ds:uri="http://purl.org/dc/dcmitype/"/>
    <ds:schemaRef ds:uri="http://purl.org/dc/terms/"/>
    <ds:schemaRef ds:uri="http://schemas.microsoft.com/office/2006/documentManagement/types"/>
    <ds:schemaRef ds:uri="43ecc755-ef0f-40fc-9d17-1f1e582d6f45"/>
    <ds:schemaRef ds:uri="http://www.w3.org/XML/1998/namespace"/>
    <ds:schemaRef ds:uri="497ed1e2-261e-4ea7-8487-5f04a5c59107"/>
    <ds:schemaRef ds:uri="http://purl.org/dc/elements/1.1/"/>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4.xml><?xml version="1.0" encoding="utf-8"?>
<ds:datastoreItem xmlns:ds="http://schemas.openxmlformats.org/officeDocument/2006/customXml" ds:itemID="{D420A32E-C023-4011-81C8-6A4843EBCC6E}">
  <ds:schemaRefs>
    <ds:schemaRef ds:uri="http://schemas.microsoft.com/DataMashup"/>
  </ds:schemaRefs>
</ds:datastoreItem>
</file>

<file path=docMetadata/LabelInfo.xml><?xml version="1.0" encoding="utf-8"?>
<clbl:labelList xmlns:clbl="http://schemas.microsoft.com/office/2020/mipLabelMetadata">
  <clbl:label id="{80c03ee4-96b5-48f9-932f-9e0f343e9ec4}" enabled="1" method="Privileged" siteId="{635f8147-4ffc-49cd-bad4-1b704d1a943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17</vt:i4>
      </vt:variant>
    </vt:vector>
  </HeadingPairs>
  <TitlesOfParts>
    <vt:vector size="17" baseType="lpstr">
      <vt:lpstr>ChangeLog</vt:lpstr>
      <vt:lpstr>MON_MSG</vt:lpstr>
      <vt:lpstr>MSG_Export</vt:lpstr>
      <vt:lpstr>DICO_Complet</vt:lpstr>
      <vt:lpstr>TypesSimples</vt:lpstr>
      <vt:lpstr>TypesStructures</vt:lpstr>
      <vt:lpstr>Codeset</vt:lpstr>
      <vt:lpstr>ANNEXES</vt:lpstr>
      <vt:lpstr>Statistiques</vt:lpstr>
      <vt:lpstr>Obsoletes-Retirés</vt:lpstr>
      <vt:lpstr>Définition Segments</vt:lpstr>
      <vt:lpstr>Définition Objets</vt:lpstr>
      <vt:lpstr>SensitiveData-Definition</vt:lpstr>
      <vt:lpstr>DICO_NomsCourts</vt:lpstr>
      <vt:lpstr>NoTimezoneDateTime</vt:lpstr>
      <vt:lpstr>ISODateTime</vt:lpstr>
      <vt:lpstr>ISO 3166</vt:lpstr>
    </vt:vector>
  </TitlesOfParts>
  <Manager/>
  <Company>Visa Europe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 Lewis</dc:creator>
  <cp:keywords/>
  <dc:description/>
  <cp:lastModifiedBy>ZAYED Toufic</cp:lastModifiedBy>
  <cp:revision/>
  <dcterms:created xsi:type="dcterms:W3CDTF">2016-06-08T08:59:54Z</dcterms:created>
  <dcterms:modified xsi:type="dcterms:W3CDTF">2026-07-09T14:13:05Z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9d5fe6-6ff0-4580-ac71-4bb0bf2203da_Enabled">
    <vt:lpwstr>True</vt:lpwstr>
  </property>
  <property fmtid="{D5CDD505-2E9C-101B-9397-08002B2CF9AE}" pid="3" name="MSIP_Label_d19d5fe6-6ff0-4580-ac71-4bb0bf2203da_SiteId">
    <vt:lpwstr>ae4df1f7-611e-444f-897e-f964e1205171</vt:lpwstr>
  </property>
  <property fmtid="{D5CDD505-2E9C-101B-9397-08002B2CF9AE}" pid="4" name="MSIP_Label_d19d5fe6-6ff0-4580-ac71-4bb0bf2203da_Owner">
    <vt:lpwstr>ah515164@ncr.com</vt:lpwstr>
  </property>
  <property fmtid="{D5CDD505-2E9C-101B-9397-08002B2CF9AE}" pid="5" name="MSIP_Label_d19d5fe6-6ff0-4580-ac71-4bb0bf2203da_SetDate">
    <vt:lpwstr>2019-12-12T10:16:50.0487024Z</vt:lpwstr>
  </property>
  <property fmtid="{D5CDD505-2E9C-101B-9397-08002B2CF9AE}" pid="6" name="MSIP_Label_d19d5fe6-6ff0-4580-ac71-4bb0bf2203da_Name">
    <vt:lpwstr>Public</vt:lpwstr>
  </property>
  <property fmtid="{D5CDD505-2E9C-101B-9397-08002B2CF9AE}" pid="7" name="MSIP_Label_d19d5fe6-6ff0-4580-ac71-4bb0bf2203da_Application">
    <vt:lpwstr>Microsoft Azure Information Protection</vt:lpwstr>
  </property>
  <property fmtid="{D5CDD505-2E9C-101B-9397-08002B2CF9AE}" pid="8" name="MSIP_Label_d19d5fe6-6ff0-4580-ac71-4bb0bf2203da_ActionId">
    <vt:lpwstr>df0e5bb8-d021-44a5-9a4c-fd1ccac315f9</vt:lpwstr>
  </property>
  <property fmtid="{D5CDD505-2E9C-101B-9397-08002B2CF9AE}" pid="9" name="MSIP_Label_d19d5fe6-6ff0-4580-ac71-4bb0bf2203da_Extended_MSFT_Method">
    <vt:lpwstr>Manual</vt:lpwstr>
  </property>
  <property fmtid="{D5CDD505-2E9C-101B-9397-08002B2CF9AE}" pid="10" name="ContentTypeId">
    <vt:lpwstr>0x010100F353BEA1791F9346B5C1EAAB8A5D0D3B</vt:lpwstr>
  </property>
  <property fmtid="{D5CDD505-2E9C-101B-9397-08002B2CF9AE}" pid="11" name="xd_ProgID">
    <vt:lpwstr/>
  </property>
  <property fmtid="{D5CDD505-2E9C-101B-9397-08002B2CF9AE}" pid="12" name="MediaServiceImageTags">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Order">
    <vt:r8>132700</vt:r8>
  </property>
  <property fmtid="{D5CDD505-2E9C-101B-9397-08002B2CF9AE}" pid="19" name="MSIP_Label_56a12554-321c-45c3-b2fd-7e3f55c509d9_Enabled">
    <vt:lpwstr>true</vt:lpwstr>
  </property>
  <property fmtid="{D5CDD505-2E9C-101B-9397-08002B2CF9AE}" pid="20" name="MSIP_Label_56a12554-321c-45c3-b2fd-7e3f55c509d9_SetDate">
    <vt:lpwstr>2025-02-03T13:36:26Z</vt:lpwstr>
  </property>
  <property fmtid="{D5CDD505-2E9C-101B-9397-08002B2CF9AE}" pid="21" name="MSIP_Label_56a12554-321c-45c3-b2fd-7e3f55c509d9_Method">
    <vt:lpwstr>Privileged</vt:lpwstr>
  </property>
  <property fmtid="{D5CDD505-2E9C-101B-9397-08002B2CF9AE}" pid="22" name="MSIP_Label_56a12554-321c-45c3-b2fd-7e3f55c509d9_Name">
    <vt:lpwstr>56a12554-321c-45c3-b2fd-7e3f55c509d9</vt:lpwstr>
  </property>
  <property fmtid="{D5CDD505-2E9C-101B-9397-08002B2CF9AE}" pid="23" name="MSIP_Label_56a12554-321c-45c3-b2fd-7e3f55c509d9_SiteId">
    <vt:lpwstr>614f9c25-bffa-42c7-86d8-964101f55fa2</vt:lpwstr>
  </property>
  <property fmtid="{D5CDD505-2E9C-101B-9397-08002B2CF9AE}" pid="24" name="MSIP_Label_56a12554-321c-45c3-b2fd-7e3f55c509d9_ActionId">
    <vt:lpwstr>1b2fb743-d429-4903-9129-d58877d2154f</vt:lpwstr>
  </property>
  <property fmtid="{D5CDD505-2E9C-101B-9397-08002B2CF9AE}" pid="25" name="MSIP_Label_56a12554-321c-45c3-b2fd-7e3f55c509d9_ContentBits">
    <vt:lpwstr>0</vt:lpwstr>
  </property>
</Properties>
</file>